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xml"/>
  <Override PartName="/xl/charts/chart8.xml" ContentType="application/vnd.openxmlformats-officedocument.drawingml.chart+xml"/>
  <Override PartName="/xl/theme/themeOverride7.xml" ContentType="application/vnd.openxmlformats-officedocument.themeOverride+xml"/>
  <Override PartName="/xl/drawings/drawing14.xml" ContentType="application/vnd.openxmlformats-officedocument.drawing+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theme/themeOverride8.xml" ContentType="application/vnd.openxmlformats-officedocument.themeOverride+xml"/>
  <Override PartName="/xl/drawings/drawing18.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drawings/drawing19.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4.xml" ContentType="application/vnd.openxmlformats-officedocument.drawing+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xml"/>
  <Override PartName="/xl/charts/chart21.xml" ContentType="application/vnd.openxmlformats-officedocument.drawingml.chart+xml"/>
  <Override PartName="/xl/theme/themeOverride9.xml" ContentType="application/vnd.openxmlformats-officedocument.themeOverride+xml"/>
  <Override PartName="/xl/drawings/drawing26.xml" ContentType="application/vnd.openxmlformats-officedocument.drawing+xml"/>
  <Override PartName="/xl/charts/chart22.xml" ContentType="application/vnd.openxmlformats-officedocument.drawingml.chart+xml"/>
  <Override PartName="/xl/theme/themeOverride10.xml" ContentType="application/vnd.openxmlformats-officedocument.themeOverride+xml"/>
  <Override PartName="/xl/drawings/drawing27.xml" ContentType="application/vnd.openxmlformats-officedocument.drawing+xml"/>
  <Override PartName="/xl/charts/chart23.xml" ContentType="application/vnd.openxmlformats-officedocument.drawingml.chart+xml"/>
  <Override PartName="/xl/theme/themeOverride11.xml" ContentType="application/vnd.openxmlformats-officedocument.themeOverride+xml"/>
  <Override PartName="/xl/drawings/drawing28.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0.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1.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xml"/>
  <Override PartName="/xl/charts/chart28.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9.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9.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0.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5.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7.xml" ContentType="application/vnd.openxmlformats-officedocument.drawing+xml"/>
  <Override PartName="/xl/charts/chart3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8.xml" ContentType="application/vnd.openxmlformats-officedocument.drawing+xml"/>
  <Override PartName="/xl/charts/chart4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9.xml" ContentType="application/vnd.openxmlformats-officedocument.drawing+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0.xml" ContentType="application/vnd.openxmlformats-officedocument.drawing+xml"/>
  <Override PartName="/xl/charts/chart42.xml" ContentType="application/vnd.openxmlformats-officedocument.drawingml.chart+xml"/>
  <Override PartName="/xl/charts/style28.xml" ContentType="application/vnd.ms-office.chartstyle+xml"/>
  <Override PartName="/xl/charts/colors28.xml" ContentType="application/vnd.ms-office.chartcolorstyle+xml"/>
  <Override PartName="/xl/charts/chart4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1.xml" ContentType="application/vnd.openxmlformats-officedocument.drawing+xml"/>
  <Override PartName="/xl/charts/chart4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2.xml" ContentType="application/vnd.openxmlformats-officedocument.drawing+xml"/>
  <Override PartName="/xl/charts/chart4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4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4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7.xml" ContentType="application/vnd.openxmlformats-officedocument.drawing+xml"/>
  <Override PartName="/xl/charts/chart4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8.xml" ContentType="application/vnd.openxmlformats-officedocument.drawing+xml"/>
  <Override PartName="/xl/charts/chart4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5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1.xml" ContentType="application/vnd.openxmlformats-officedocument.drawing+xml"/>
  <Override PartName="/xl/charts/chart51.xml" ContentType="application/vnd.openxmlformats-officedocument.drawingml.chart+xml"/>
  <Override PartName="/xl/charts/style37.xml" ContentType="application/vnd.ms-office.chartstyle+xml"/>
  <Override PartName="/xl/charts/colors37.xml" ContentType="application/vnd.ms-office.chartcolorstyle+xml"/>
  <Override PartName="/xl/charts/chart5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2.xml" ContentType="application/vnd.openxmlformats-officedocument.drawing+xml"/>
  <Override PartName="/xl/charts/chart5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5.xml" ContentType="application/vnd.openxmlformats-officedocument.drawing+xml"/>
  <Override PartName="/xl/charts/chart5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70.xml" ContentType="application/vnd.openxmlformats-officedocument.drawing+xml"/>
  <Override PartName="/xl/charts/chart74.xml" ContentType="application/vnd.openxmlformats-officedocument.drawingml.chart+xml"/>
  <Override PartName="/xl/drawings/drawing71.xml" ContentType="application/vnd.openxmlformats-officedocument.drawing+xml"/>
  <Override PartName="/xl/charts/chart75.xml" ContentType="application/vnd.openxmlformats-officedocument.drawingml.chart+xml"/>
  <Override PartName="/xl/drawings/drawing72.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73.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74.xml" ContentType="application/vnd.openxmlformats-officedocument.drawing+xml"/>
  <Override PartName="/xl/charts/chart9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97.xml" ContentType="application/vnd.openxmlformats-officedocument.drawingml.chart+xml"/>
  <Override PartName="/xl/drawings/drawing77.xml" ContentType="application/vnd.openxmlformats-officedocument.drawingml.chartshapes+xml"/>
  <Override PartName="/xl/charts/chart98.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9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0.xml" ContentType="application/vnd.openxmlformats-officedocument.drawing+xml"/>
  <Override PartName="/xl/charts/chart100.xml" ContentType="application/vnd.openxmlformats-officedocument.drawingml.chart+xml"/>
  <Override PartName="/xl/drawings/drawing81.xml" ContentType="application/vnd.openxmlformats-officedocument.drawing+xml"/>
  <Override PartName="/xl/charts/chart101.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2.xml" ContentType="application/vnd.openxmlformats-officedocument.drawing+xml"/>
  <Override PartName="/xl/charts/chart10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09"/>
  <workbookPr defaultThemeVersion="166925"/>
  <mc:AlternateContent xmlns:mc="http://schemas.openxmlformats.org/markup-compatibility/2006">
    <mc:Choice Requires="x15">
      <x15ac:absPath xmlns:x15ac="http://schemas.microsoft.com/office/spreadsheetml/2010/11/ac" url="Q:\DATA\FP\Fiscal Monitor\2024-04-April_Monitor\Databases\"/>
    </mc:Choice>
  </mc:AlternateContent>
  <xr:revisionPtr revIDLastSave="0" documentId="13_ncr:1_{38EFDC2A-C5D3-4CA7-817F-3FAC6D0EC68D}" xr6:coauthVersionLast="47" xr6:coauthVersionMax="47" xr10:uidLastSave="{00000000-0000-0000-0000-000000000000}"/>
  <bookViews>
    <workbookView xWindow="-120" yWindow="-120" windowWidth="29040" windowHeight="17640" tabRatio="814" xr2:uid="{720D9E53-F43F-4F6D-8737-54C959250BDE}"/>
  </bookViews>
  <sheets>
    <sheet name="Table of Contents" sheetId="23" r:id="rId1"/>
    <sheet name="FM Database Apr. 2024" sheetId="65" r:id="rId2"/>
    <sheet name="Figure 1.1.1" sheetId="25" r:id="rId3"/>
    <sheet name="Figure 1.1.2" sheetId="26" r:id="rId4"/>
    <sheet name="Figure 1.2.1" sheetId="27" r:id="rId5"/>
    <sheet name="Figure 1.2.2" sheetId="28" r:id="rId6"/>
    <sheet name="Figure 1.3" sheetId="29" r:id="rId7"/>
    <sheet name="Figure 1.4" sheetId="30" r:id="rId8"/>
    <sheet name="Figure 1.5" sheetId="31" r:id="rId9"/>
    <sheet name="Figure 1.6" sheetId="32" r:id="rId10"/>
    <sheet name="Figure 1.7" sheetId="33" r:id="rId11"/>
    <sheet name="Figure 1.8.1" sheetId="34" r:id="rId12"/>
    <sheet name="Figure 1.8.2" sheetId="35" r:id="rId13"/>
    <sheet name="Figure 1.9" sheetId="36" r:id="rId14"/>
    <sheet name="Figure 1.10" sheetId="37" r:id="rId15"/>
    <sheet name="Figure 1.11" sheetId="38" r:id="rId16"/>
    <sheet name="Figure 1.12.1" sheetId="39" r:id="rId17"/>
    <sheet name="Figure 1.12.2" sheetId="40" r:id="rId18"/>
    <sheet name="Figure 1.13.1" sheetId="41" r:id="rId19"/>
    <sheet name="Figure 1.13.2" sheetId="42" r:id="rId20"/>
    <sheet name="Figure 1.14.1" sheetId="43" r:id="rId21"/>
    <sheet name="Figure 1.14.2" sheetId="44" r:id="rId22"/>
    <sheet name="Figure 1.14.3" sheetId="45" r:id="rId23"/>
    <sheet name="Figure 1.14.4" sheetId="46" r:id="rId24"/>
    <sheet name="Figure 1.14.5" sheetId="47" r:id="rId25"/>
    <sheet name="Figure 1.14.6" sheetId="48" r:id="rId26"/>
    <sheet name="Figure 1.15" sheetId="49" r:id="rId27"/>
    <sheet name="Figure 1.16.1" sheetId="50" r:id="rId28"/>
    <sheet name="Figure 1.16.2" sheetId="51" r:id="rId29"/>
    <sheet name="Figure 1.17.1" sheetId="52" r:id="rId30"/>
    <sheet name="Figure 1.17.2" sheetId="53" r:id="rId31"/>
    <sheet name="Figure 1.18" sheetId="54" r:id="rId32"/>
    <sheet name="Figure 1.19.1" sheetId="55" r:id="rId33"/>
    <sheet name="Figure 1.19.2" sheetId="56" r:id="rId34"/>
    <sheet name="Figure 1.20" sheetId="57" r:id="rId35"/>
    <sheet name="Figure 1.21.1 1.21.2" sheetId="58" r:id="rId36"/>
    <sheet name="Figure 1.21.3" sheetId="59" r:id="rId37"/>
    <sheet name="Box Figure 1.1.1" sheetId="60" r:id="rId38"/>
    <sheet name="Box Figure 1.1.2.1" sheetId="61" r:id="rId39"/>
    <sheet name="Box Figure 1.1.2.2" sheetId="62" r:id="rId40"/>
    <sheet name="Box Figure 1.2.1" sheetId="63" r:id="rId41"/>
    <sheet name="Box Figure 1.3.1" sheetId="64" r:id="rId42"/>
    <sheet name="Fig 2.1.1" sheetId="4" r:id="rId43"/>
    <sheet name="Fig 2.1.2" sheetId="24" r:id="rId44"/>
    <sheet name="Fig 2.2.1" sheetId="6" r:id="rId45"/>
    <sheet name="Fig 2.2.2" sheetId="7" r:id="rId46"/>
    <sheet name="Fig 2.3" sheetId="8" r:id="rId47"/>
    <sheet name="Fig 2.4_new" sheetId="21" state="hidden" r:id="rId48"/>
    <sheet name="Fig 2.4" sheetId="22" r:id="rId49"/>
    <sheet name="Fig 2.5" sheetId="9" r:id="rId50"/>
    <sheet name="Fig 2.6.1" sheetId="11" r:id="rId51"/>
    <sheet name="Fig 2.6.2" sheetId="10" r:id="rId52"/>
    <sheet name="Fig 2.6" sheetId="12" state="hidden" r:id="rId53"/>
    <sheet name="Fig 2.7.1" sheetId="14" r:id="rId54"/>
    <sheet name="Fig 2.7.2" sheetId="13" r:id="rId55"/>
    <sheet name="Fig 2.8.1" sheetId="16" r:id="rId56"/>
    <sheet name="Fig 2.8.2" sheetId="15" r:id="rId57"/>
    <sheet name="Fig 2.9" sheetId="17" r:id="rId58"/>
    <sheet name="Fig 2.10.1" sheetId="18" r:id="rId59"/>
    <sheet name="Fig 2.10.2" sheetId="19" r:id="rId60"/>
    <sheet name="Fig 2.11" sheetId="20" r:id="rId61"/>
    <sheet name="Fig 2.12" sheetId="3" r:id="rId62"/>
    <sheet name="Box Fig. 2.2" sheetId="1" r:id="rId63"/>
    <sheet name="Box Fig. 2.3" sheetId="2" r:id="rId64"/>
    <sheet name="STAT1" sheetId="69" r:id="rId65"/>
    <sheet name="STAT2" sheetId="70" r:id="rId66"/>
    <sheet name="STAT3" sheetId="71" r:id="rId67"/>
    <sheet name="STAT4" sheetId="72" r:id="rId68"/>
    <sheet name="STAT5" sheetId="73" r:id="rId69"/>
    <sheet name="STAT6" sheetId="74" r:id="rId70"/>
    <sheet name="STAT7" sheetId="75" r:id="rId71"/>
    <sheet name="STAT8" sheetId="76" r:id="rId72"/>
    <sheet name="STAT9" sheetId="77" r:id="rId73"/>
    <sheet name="STAT10" sheetId="78" r:id="rId74"/>
    <sheet name="STAT11" sheetId="79" r:id="rId75"/>
    <sheet name="STAT12" sheetId="80" r:id="rId76"/>
    <sheet name="STAT13" sheetId="81" r:id="rId77"/>
    <sheet name="STAT14" sheetId="82" r:id="rId78"/>
    <sheet name="STAT15" sheetId="83" r:id="rId79"/>
    <sheet name="STAT16" sheetId="84" r:id="rId80"/>
    <sheet name="STAT17" sheetId="85" r:id="rId81"/>
    <sheet name="STAT18" sheetId="86" r:id="rId82"/>
    <sheet name="STAT19" sheetId="87" r:id="rId83"/>
    <sheet name="STAT20" sheetId="88" r:id="rId84"/>
    <sheet name="STAT21" sheetId="89" r:id="rId85"/>
    <sheet name="STAT22" sheetId="90" r:id="rId86"/>
    <sheet name="STAT-23" sheetId="66" r:id="rId87"/>
    <sheet name="STAT-24" sheetId="67" r:id="rId88"/>
    <sheet name="STAT-25" sheetId="68" r:id="rId89"/>
    <sheet name="Table A" sheetId="92" r:id="rId90"/>
    <sheet name="Table B" sheetId="93" r:id="rId91"/>
    <sheet name="Table C" sheetId="94" r:id="rId92"/>
    <sheet name="Table D" sheetId="95"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s>
  <definedNames>
    <definedName name="\A" localSheetId="1">#REF!</definedName>
    <definedName name="\A">#REF!</definedName>
    <definedName name="\a1234" localSheetId="1">#REF!</definedName>
    <definedName name="\a1234">#REF!</definedName>
    <definedName name="\B">#REF!</definedName>
    <definedName name="\bb">'[1]Page 7'!#REF!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#REF!</definedName>
    <definedName name="__" localSheetId="1">[2]EAT12_1!#REF!,[2]EAT12_1!#REF!,[2]EAT12_1!#REF!,[2]EAT12_1!#REF!,[2]EAT12_1!#REF!,[2]EAT12_1!#REF!,[2]EAT12_1!#REF!,[2]EAT12_1!#REF!,[2]EAT12_1!#REF!,[2]EAT12_1!#REF!</definedName>
    <definedName name="__">[2]EAT12_1!#REF!,[2]EAT12_1!#REF!,[2]EAT12_1!#REF!,[2]EAT12_1!#REF!,[2]EAT12_1!#REF!,[2]EAT12_1!#REF!,[2]EAT12_1!#REF!,[2]EAT12_1!#REF!,[2]EAT12_1!#REF!,[2]EAT12_1!#REF!</definedName>
    <definedName name="_____" localSheetId="1" hidden="1">'[3]2'!#REF!</definedName>
    <definedName name="_____" localSheetId="0" hidden="1">'[3]2'!#REF!</definedName>
    <definedName name="_____" hidden="1">'[4]2'!#REF!</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0"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0"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0"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0"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0"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0"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0"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0"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0"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0"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0"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0"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0"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0"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0"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0"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0"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0"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0"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0"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0"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0"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0"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0"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lo2">#N/A</definedName>
    <definedName name="_____loi3">#N/A</definedName>
    <definedName name="_____new1">#N/A</definedName>
    <definedName name="_____YR90">'[5]Imp:DSA output'!$D$9:$D$464</definedName>
    <definedName name="_____YR91">'[5]Imp:DSA output'!$E$9:$E$464</definedName>
    <definedName name="_____YR92">'[5]Imp:DSA output'!$F$9:$F$464</definedName>
    <definedName name="_____YR93">'[5]Imp:DSA output'!$G$9:$G$464</definedName>
    <definedName name="_____YR94">'[5]Imp:DSA output'!$H$9:$H$464</definedName>
    <definedName name="_____YR95">'[5]Imp:DSA output'!$I$9:$I$464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0"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YR90">'[5]Imp:DSA output'!$D$9:$D$464</definedName>
    <definedName name="____YR91">'[5]Imp:DSA output'!$E$9:$E$464</definedName>
    <definedName name="____YR92">'[5]Imp:DSA output'!$F$9:$F$464</definedName>
    <definedName name="____YR93">'[5]Imp:DSA output'!$G$9:$G$464</definedName>
    <definedName name="____YR94">'[5]Imp:DSA output'!$H$9:$H$464</definedName>
    <definedName name="____YR95">'[5]Imp:DSA output'!$I$9:$I$464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0"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0"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lo2">#N/A</definedName>
    <definedName name="___loi3">#N/A</definedName>
    <definedName name="___new1">#N/A</definedName>
    <definedName name="___RED3">"Check Box 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YR90">'[5]Imp:DSA output'!$D$9:$D$464</definedName>
    <definedName name="___YR91">'[5]Imp:DSA output'!$E$9:$E$464</definedName>
    <definedName name="___YR92">'[5]Imp:DSA output'!$F$9:$F$464</definedName>
    <definedName name="___YR93">'[5]Imp:DSA output'!$G$9:$G$464</definedName>
    <definedName name="___YR94">'[5]Imp:DSA output'!$H$9:$H$464</definedName>
    <definedName name="___YR95">'[5]Imp:DSA output'!$I$9:$I$464</definedName>
    <definedName name="__123Graph_A" localSheetId="1" hidden="1">#REF!</definedName>
    <definedName name="__123Graph_A" localSheetId="0" hidden="1">#REF!</definedName>
    <definedName name="__123Graph_A" hidden="1">#REF!</definedName>
    <definedName name="__123Graph_ABERLGRAP" localSheetId="1" hidden="1">'[6]Time series'!#REF!</definedName>
    <definedName name="__123Graph_ABERLGRAP" localSheetId="0" hidden="1">'[6]Time series'!#REF!</definedName>
    <definedName name="__123Graph_ABERLGRAP" hidden="1">'[6]Time series'!#REF!</definedName>
    <definedName name="__123Graph_ABKSRESRV" localSheetId="1" hidden="1">[7]BOG!#REF!</definedName>
    <definedName name="__123Graph_ABKSRESRV" localSheetId="0" hidden="1">[7]BOG!#REF!</definedName>
    <definedName name="__123Graph_ABKSRESRV" hidden="1">[7]BOG!#REF!</definedName>
    <definedName name="__123Graph_ABSYSASST" hidden="1">[8]interv!$C$37:$K$37</definedName>
    <definedName name="__123Graph_ACATCH1" localSheetId="1" hidden="1">'[6]Time series'!#REF!</definedName>
    <definedName name="__123Graph_ACATCH1" localSheetId="0" hidden="1">'[6]Time series'!#REF!</definedName>
    <definedName name="__123Graph_ACATCH1" hidden="1">'[6]Time series'!#REF!</definedName>
    <definedName name="__123Graph_ACBASSETS" hidden="1">[8]interv!$C$34:$K$34</definedName>
    <definedName name="__123Graph_ACBAWKLY" hidden="1">[9]interv!#REF!</definedName>
    <definedName name="__123Graph_AChart1" localSheetId="1" hidden="1">'[4]2'!#REF!</definedName>
    <definedName name="__123Graph_AChart1" localSheetId="0" hidden="1">'[4]2'!#REF!</definedName>
    <definedName name="__123Graph_AChart1" hidden="1">'[4]2'!#REF!</definedName>
    <definedName name="__123Graph_AChart2" localSheetId="1" hidden="1">'[4]2'!#REF!</definedName>
    <definedName name="__123Graph_AChart2" localSheetId="0" hidden="1">'[4]2'!#REF!</definedName>
    <definedName name="__123Graph_AChart2" hidden="1">'[4]2'!#REF!</definedName>
    <definedName name="__123Graph_AChart3" localSheetId="1" hidden="1">'[4]2'!#REF!</definedName>
    <definedName name="__123Graph_AChart3" localSheetId="0" hidden="1">'[4]2'!#REF!</definedName>
    <definedName name="__123Graph_AChart3" hidden="1">'[4]2'!#REF!</definedName>
    <definedName name="__123Graph_ACONVERG1" localSheetId="1" hidden="1">'[6]Time series'!#REF!</definedName>
    <definedName name="__123Graph_ACONVERG1" localSheetId="0" hidden="1">'[6]Time series'!#REF!</definedName>
    <definedName name="__123Graph_ACONVERG1" hidden="1">'[6]Time series'!#REF!</definedName>
    <definedName name="__123Graph_ACurrent" hidden="1">[10]CPIINDEX!$O$263:$O$310</definedName>
    <definedName name="__123Graph_ACURRISS" hidden="1">'[11]CBH old'!#REF!</definedName>
    <definedName name="__123Graph_AECTOT" localSheetId="1" hidden="1">#REF!</definedName>
    <definedName name="__123Graph_AECTOT" localSheetId="0" hidden="1">#REF!</definedName>
    <definedName name="__123Graph_AECTOT" hidden="1">#REF!</definedName>
    <definedName name="__123Graph_AERDOLLAR" hidden="1">'[12]ex rate'!$F$30:$AM$30</definedName>
    <definedName name="__123Graph_AERRUBLE" hidden="1">'[12]ex rate'!$F$31:$AM$31</definedName>
    <definedName name="__123Graph_AEXCH" hidden="1">'[11]CBH old'!#REF!</definedName>
    <definedName name="__123Graph_AGDP" hidden="1">[13]AQ!#REF!</definedName>
    <definedName name="__123Graph_AGFS.3" hidden="1">[14]GFS!$T$14:$V$14</definedName>
    <definedName name="__123Graph_AGRAPH1" hidden="1">[15]T17_T18_MSURC!$E$831:$I$831</definedName>
    <definedName name="__123Graph_AGRAPH2" localSheetId="1" hidden="1">'[6]Time series'!#REF!</definedName>
    <definedName name="__123Graph_AGRAPH2" localSheetId="0" hidden="1">'[6]Time series'!#REF!</definedName>
    <definedName name="__123Graph_AGRAPH2" hidden="1">'[6]Time series'!#REF!</definedName>
    <definedName name="__123Graph_AGRAPH41" localSheetId="1" hidden="1">'[6]Time series'!#REF!</definedName>
    <definedName name="__123Graph_AGRAPH41" localSheetId="0" hidden="1">'[6]Time series'!#REF!</definedName>
    <definedName name="__123Graph_AGRAPH41" hidden="1">'[6]Time series'!#REF!</definedName>
    <definedName name="__123Graph_AGRAPH42" localSheetId="1" hidden="1">'[6]Time series'!#REF!</definedName>
    <definedName name="__123Graph_AGRAPH42" localSheetId="0" hidden="1">'[6]Time series'!#REF!</definedName>
    <definedName name="__123Graph_AGRAPH42" hidden="1">'[6]Time series'!#REF!</definedName>
    <definedName name="__123Graph_AGRAPH44" localSheetId="1" hidden="1">'[6]Time series'!#REF!</definedName>
    <definedName name="__123Graph_AGRAPH44" localSheetId="0" hidden="1">'[6]Time series'!#REF!</definedName>
    <definedName name="__123Graph_AGRAPH44" hidden="1">'[6]Time series'!#REF!</definedName>
    <definedName name="__123Graph_AIBRD_LEND" hidden="1">[16]WB!$Q$13:$AK$13</definedName>
    <definedName name="__123Graph_AIMPORTS" hidden="1">'[17]CA input'!#REF!</definedName>
    <definedName name="__123Graph_AMIMPMAC" hidden="1">[18]monimp!$E$38:$N$38</definedName>
    <definedName name="__123Graph_AMONEY" hidden="1">'[19]MonSurv-BC'!#REF!</definedName>
    <definedName name="__123Graph_AMONIMP" hidden="1">[18]monimp!$E$31:$N$31</definedName>
    <definedName name="__123Graph_AMSWKLY" hidden="1">[20]interv!#REF!</definedName>
    <definedName name="__123Graph_AMULTVELO" hidden="1">[18]interv!$C$31:$K$31</definedName>
    <definedName name="__123Graph_APERIB" localSheetId="1" hidden="1">'[6]Time series'!#REF!</definedName>
    <definedName name="__123Graph_APERIB" localSheetId="0" hidden="1">'[6]Time series'!#REF!</definedName>
    <definedName name="__123Graph_APERIB" hidden="1">'[6]Time series'!#REF!</definedName>
    <definedName name="__123Graph_APIPELINE" hidden="1">[16]BoP!$U$359:$AQ$359</definedName>
    <definedName name="__123Graph_APRODABSC" localSheetId="1" hidden="1">'[6]Time series'!#REF!</definedName>
    <definedName name="__123Graph_APRODABSC" localSheetId="0" hidden="1">'[6]Time series'!#REF!</definedName>
    <definedName name="__123Graph_APRODABSC" hidden="1">'[6]Time series'!#REF!</definedName>
    <definedName name="__123Graph_APRODABSD" localSheetId="1" hidden="1">'[6]Time series'!#REF!</definedName>
    <definedName name="__123Graph_APRODABSD" localSheetId="0" hidden="1">'[6]Time series'!#REF!</definedName>
    <definedName name="__123Graph_APRODABSD" hidden="1">'[6]Time series'!#REF!</definedName>
    <definedName name="__123Graph_APRODTRE2" localSheetId="1" hidden="1">'[6]Time series'!#REF!</definedName>
    <definedName name="__123Graph_APRODTRE2" localSheetId="0" hidden="1">'[6]Time series'!#REF!</definedName>
    <definedName name="__123Graph_APRODTRE2" hidden="1">'[6]Time series'!#REF!</definedName>
    <definedName name="__123Graph_APRODTRE3" localSheetId="1" hidden="1">'[6]Time series'!#REF!</definedName>
    <definedName name="__123Graph_APRODTRE3" localSheetId="0" hidden="1">'[6]Time series'!#REF!</definedName>
    <definedName name="__123Graph_APRODTRE3" hidden="1">'[6]Time series'!#REF!</definedName>
    <definedName name="__123Graph_APRODTRE4" localSheetId="1" hidden="1">'[6]Time series'!#REF!</definedName>
    <definedName name="__123Graph_APRODTRE4" localSheetId="0" hidden="1">'[6]Time series'!#REF!</definedName>
    <definedName name="__123Graph_APRODTRE4" hidden="1">'[6]Time series'!#REF!</definedName>
    <definedName name="__123Graph_APRODTREND" hidden="1">'[6]Time series'!#REF!</definedName>
    <definedName name="__123Graph_AREALRATE" hidden="1">'[12]ex rate'!$F$36:$AU$36</definedName>
    <definedName name="__123Graph_AREER" localSheetId="1" hidden="1">[16]ER!#REF!</definedName>
    <definedName name="__123Graph_AREER" localSheetId="0" hidden="1">[16]ER!#REF!</definedName>
    <definedName name="__123Graph_AREER" hidden="1">[16]ER!#REF!</definedName>
    <definedName name="__123Graph_ARER" localSheetId="1" hidden="1">#REF!</definedName>
    <definedName name="__123Graph_ARER" hidden="1">#REF!</definedName>
    <definedName name="__123Graph_ARESCOV" hidden="1">[18]fiscout!$J$146:$J$166</definedName>
    <definedName name="__123Graph_ARESERVES" hidden="1">[7]BOG!#REF!</definedName>
    <definedName name="__123Graph_ARUBRATE" hidden="1">'[12]ex rate'!$K$37:$AN$37</definedName>
    <definedName name="__123Graph_ASEASON_CASH" hidden="1">'[19]MonSurv-BC'!#REF!</definedName>
    <definedName name="__123Graph_ASEASON_MONEY" hidden="1">'[19]MonSurv-BC'!#REF!</definedName>
    <definedName name="__123Graph_ASEASON_SIGHT" hidden="1">'[19]MonSurv-BC'!#REF!</definedName>
    <definedName name="__123Graph_ASEASON_TIME" hidden="1">'[19]MonSurv-BC'!#REF!</definedName>
    <definedName name="__123Graph_ASEIGNOR" hidden="1">[21]seignior!#REF!</definedName>
    <definedName name="__123Graph_ATAX1" hidden="1">[14]TAX!$V$21:$X$21</definedName>
    <definedName name="__123Graph_ATEST1" hidden="1">[22]REER!$AZ$144:$AZ$210</definedName>
    <definedName name="__123Graph_ATRADECPI" localSheetId="1" hidden="1">[23]CPI!#REF!</definedName>
    <definedName name="__123Graph_ATRADECPI" localSheetId="0" hidden="1">[23]CPI!#REF!</definedName>
    <definedName name="__123Graph_ATRADECPI" hidden="1">[23]CPI!#REF!</definedName>
    <definedName name="__123Graph_AUSRATE" hidden="1">'[12]ex rate'!$K$36:$AN$36</definedName>
    <definedName name="__123Graph_AUTRECHT" localSheetId="1" hidden="1">'[6]Time series'!#REF!</definedName>
    <definedName name="__123Graph_AUTRECHT" localSheetId="0" hidden="1">'[6]Time series'!#REF!</definedName>
    <definedName name="__123Graph_AUTRECHT" hidden="1">'[6]Time series'!#REF!</definedName>
    <definedName name="__123Graph_AWEEKLY" localSheetId="1" hidden="1">#REF!</definedName>
    <definedName name="__123Graph_AWEEKLY" localSheetId="0" hidden="1">#REF!</definedName>
    <definedName name="__123Graph_AWEEKLY" hidden="1">#REF!</definedName>
    <definedName name="__123Graph_AXRATE" hidden="1">[24]data!$K$125:$K$243</definedName>
    <definedName name="__123Graph_B" hidden="1">[25]Budfin!#REF!</definedName>
    <definedName name="__123Graph_BBERLGRAP" localSheetId="1" hidden="1">'[6]Time series'!#REF!</definedName>
    <definedName name="__123Graph_BBERLGRAP" localSheetId="0" hidden="1">'[6]Time series'!#REF!</definedName>
    <definedName name="__123Graph_BBERLGRAP" hidden="1">'[6]Time series'!#REF!</definedName>
    <definedName name="__123Graph_BBKSRESRV" localSheetId="1" hidden="1">[7]BOG!#REF!</definedName>
    <definedName name="__123Graph_BBKSRESRV" localSheetId="0" hidden="1">[7]BOG!#REF!</definedName>
    <definedName name="__123Graph_BBKSRESRV" hidden="1">[7]BOG!#REF!</definedName>
    <definedName name="__123Graph_BBSYSASST" hidden="1">[18]interv!$C$38:$K$38</definedName>
    <definedName name="__123Graph_BCATCH1" localSheetId="1" hidden="1">'[6]Time series'!#REF!</definedName>
    <definedName name="__123Graph_BCATCH1" localSheetId="0" hidden="1">'[6]Time series'!#REF!</definedName>
    <definedName name="__123Graph_BCATCH1" hidden="1">'[6]Time series'!#REF!</definedName>
    <definedName name="__123Graph_BCBASSETS" hidden="1">[18]interv!$C$35:$K$35</definedName>
    <definedName name="__123Graph_BCBAWKLY" hidden="1">[20]interv!#REF!</definedName>
    <definedName name="__123Graph_BChart1" localSheetId="1" hidden="1">'[4]2'!#REF!</definedName>
    <definedName name="__123Graph_BChart1" localSheetId="0" hidden="1">'[4]2'!#REF!</definedName>
    <definedName name="__123Graph_BChart1" hidden="1">'[4]2'!#REF!</definedName>
    <definedName name="__123Graph_BChart2" localSheetId="1" hidden="1">'[4]2'!#REF!</definedName>
    <definedName name="__123Graph_BChart2" localSheetId="0" hidden="1">'[4]2'!#REF!</definedName>
    <definedName name="__123Graph_BChart2" hidden="1">'[4]2'!#REF!</definedName>
    <definedName name="__123Graph_BChart3" localSheetId="1" hidden="1">'[4]2'!#REF!</definedName>
    <definedName name="__123Graph_BChart3" localSheetId="0" hidden="1">'[4]2'!#REF!</definedName>
    <definedName name="__123Graph_BChart3" hidden="1">'[4]2'!#REF!</definedName>
    <definedName name="__123Graph_BCOMPEXP">#N/A</definedName>
    <definedName name="__123Graph_BCONVERG1" localSheetId="1" hidden="1">'[6]Time series'!#REF!</definedName>
    <definedName name="__123Graph_BCONVERG1" localSheetId="0" hidden="1">'[6]Time series'!#REF!</definedName>
    <definedName name="__123Graph_BCONVERG1" hidden="1">'[6]Time series'!#REF!</definedName>
    <definedName name="__123Graph_BCurrent" hidden="1">[26]G!#REF!</definedName>
    <definedName name="__123Graph_BECTOT" localSheetId="1" hidden="1">#REF!</definedName>
    <definedName name="__123Graph_BECTOT" localSheetId="0" hidden="1">#REF!</definedName>
    <definedName name="__123Graph_BECTOT" hidden="1">#REF!</definedName>
    <definedName name="__123Graph_BERDOLLAR" hidden="1">'[12]ex rate'!$F$36:$AM$36</definedName>
    <definedName name="__123Graph_BERRUBLE" hidden="1">'[12]ex rate'!$F$37:$AM$37</definedName>
    <definedName name="__123Graph_BEXCH" hidden="1">'[11]CBH old'!#REF!</definedName>
    <definedName name="__123Graph_BGFS.1" hidden="1">[14]GFS!$T$9:$V$9</definedName>
    <definedName name="__123Graph_BGFS.3" hidden="1">[14]GFS!$T$15:$V$15</definedName>
    <definedName name="__123Graph_BGRAPH1" hidden="1">[15]T17_T18_MSURC!$E$832:$I$832</definedName>
    <definedName name="__123Graph_BGRAPH2" localSheetId="1" hidden="1">'[6]Time series'!#REF!</definedName>
    <definedName name="__123Graph_BGRAPH2" localSheetId="0" hidden="1">'[6]Time series'!#REF!</definedName>
    <definedName name="__123Graph_BGRAPH2" hidden="1">'[6]Time series'!#REF!</definedName>
    <definedName name="__123Graph_BGRAPH41" localSheetId="1" hidden="1">'[6]Time series'!#REF!</definedName>
    <definedName name="__123Graph_BGRAPH41" localSheetId="0" hidden="1">'[6]Time series'!#REF!</definedName>
    <definedName name="__123Graph_BGRAPH41" hidden="1">'[6]Time series'!#REF!</definedName>
    <definedName name="__123Graph_BIBRD_LEND" hidden="1">[16]WB!$Q$61:$AK$61</definedName>
    <definedName name="__123Graph_BIMPORTS" hidden="1">'[17]CA input'!#REF!</definedName>
    <definedName name="__123Graph_BINVEST">#N/A</definedName>
    <definedName name="__123Graph_BKUWAIT6">#N/A</definedName>
    <definedName name="__123Graph_BMONEY" hidden="1">'[19]MonSurv-BC'!#REF!</definedName>
    <definedName name="__123Graph_BMONIMP" hidden="1">[18]monimp!$E$38:$N$38</definedName>
    <definedName name="__123Graph_BMSWKLY" hidden="1">[20]interv!#REF!</definedName>
    <definedName name="__123Graph_BMULTVELO" hidden="1">[18]interv!$C$32:$K$32</definedName>
    <definedName name="__123Graph_BPERIB" localSheetId="1" hidden="1">'[6]Time series'!#REF!</definedName>
    <definedName name="__123Graph_BPERIB" localSheetId="0" hidden="1">'[6]Time series'!#REF!</definedName>
    <definedName name="__123Graph_BPERIB" hidden="1">'[6]Time series'!#REF!</definedName>
    <definedName name="__123Graph_BPIPELINE" hidden="1">[16]BoP!$U$358:$AQ$358</definedName>
    <definedName name="__123Graph_BPRODABSC" localSheetId="1" hidden="1">'[6]Time series'!#REF!</definedName>
    <definedName name="__123Graph_BPRODABSC" localSheetId="0" hidden="1">'[6]Time series'!#REF!</definedName>
    <definedName name="__123Graph_BPRODABSC" hidden="1">'[6]Time series'!#REF!</definedName>
    <definedName name="__123Graph_BPRODABSD" localSheetId="1" hidden="1">'[6]Time series'!#REF!</definedName>
    <definedName name="__123Graph_BPRODABSD" localSheetId="0" hidden="1">'[6]Time series'!#REF!</definedName>
    <definedName name="__123Graph_BPRODABSD" hidden="1">'[6]Time series'!#REF!</definedName>
    <definedName name="__123Graph_BREALRATE" hidden="1">'[12]ex rate'!$F$37:$AU$37</definedName>
    <definedName name="__123Graph_BREER" localSheetId="1" hidden="1">[16]ER!#REF!</definedName>
    <definedName name="__123Graph_BREER" localSheetId="0" hidden="1">[16]ER!#REF!</definedName>
    <definedName name="__123Graph_BREER" hidden="1">[16]ER!#REF!</definedName>
    <definedName name="__123Graph_BREER3" hidden="1">[22]REER!$BB$144:$BB$212</definedName>
    <definedName name="__123Graph_BRER" localSheetId="1" hidden="1">#REF!</definedName>
    <definedName name="__123Graph_BRER" hidden="1">#REF!</definedName>
    <definedName name="__123Graph_BRESCOV" hidden="1">[18]fiscout!$K$146:$K$166</definedName>
    <definedName name="__123Graph_BRESERVES" hidden="1">[7]BOG!#REF!</definedName>
    <definedName name="__123Graph_BRUBRATE" hidden="1">'[12]ex rate'!$K$31:$AN$31</definedName>
    <definedName name="__123Graph_BSEASON_CASH" hidden="1">'[19]MonSurv-BC'!#REF!</definedName>
    <definedName name="__123Graph_BSEASON_MONEY" hidden="1">'[19]MonSurv-BC'!#REF!</definedName>
    <definedName name="__123Graph_BSEASON_TIME" hidden="1">'[19]MonSurv-BC'!#REF!</definedName>
    <definedName name="__123Graph_BSEIGNOR" hidden="1">[21]seignior!#REF!</definedName>
    <definedName name="__123Graph_BTAX1" hidden="1">[14]TAX!$V$22:$X$22</definedName>
    <definedName name="__123Graph_BTEST1" hidden="1">[22]REER!$AY$144:$AY$210</definedName>
    <definedName name="__123Graph_BTRADECPI" localSheetId="1" hidden="1">[23]CPI!#REF!</definedName>
    <definedName name="__123Graph_BTRADECPI" localSheetId="0" hidden="1">[23]CPI!#REF!</definedName>
    <definedName name="__123Graph_BTRADECPI" hidden="1">[23]CPI!#REF!</definedName>
    <definedName name="__123Graph_BUSRATE" hidden="1">'[12]ex rate'!$K$30:$AN$30</definedName>
    <definedName name="__123Graph_C" localSheetId="13" hidden="1">#REF!</definedName>
    <definedName name="__123Graph_C" hidden="1">[25]Budfin!#REF!</definedName>
    <definedName name="__123Graph_CBERLGRAP" localSheetId="1" hidden="1">'[6]Time series'!#REF!</definedName>
    <definedName name="__123Graph_CBERLGRAP" localSheetId="0" hidden="1">'[6]Time series'!#REF!</definedName>
    <definedName name="__123Graph_CBERLGRAP" hidden="1">'[6]Time series'!#REF!</definedName>
    <definedName name="__123Graph_CBKSRESRV" localSheetId="1" hidden="1">[7]BOG!#REF!</definedName>
    <definedName name="__123Graph_CBKSRESRV" localSheetId="0" hidden="1">[7]BOG!#REF!</definedName>
    <definedName name="__123Graph_CBKSRESRV" hidden="1">[7]BOG!#REF!</definedName>
    <definedName name="__123Graph_CBSYSASST" hidden="1">[18]interv!$C$39:$K$39</definedName>
    <definedName name="__123Graph_CCATCH1" localSheetId="1" hidden="1">'[6]Time series'!#REF!</definedName>
    <definedName name="__123Graph_CCATCH1" localSheetId="0" hidden="1">'[6]Time series'!#REF!</definedName>
    <definedName name="__123Graph_CCATCH1" hidden="1">'[6]Time series'!#REF!</definedName>
    <definedName name="__123Graph_CCBAWKLY" localSheetId="1" hidden="1">[20]interv!#REF!</definedName>
    <definedName name="__123Graph_CCBAWKLY" hidden="1">[20]interv!#REF!</definedName>
    <definedName name="__123Graph_CChart1" localSheetId="1" hidden="1">'[4]2'!#REF!</definedName>
    <definedName name="__123Graph_CChart1" localSheetId="0" hidden="1">'[4]2'!#REF!</definedName>
    <definedName name="__123Graph_CChart1" hidden="1">'[4]2'!#REF!</definedName>
    <definedName name="__123Graph_CChart2" localSheetId="1" hidden="1">'[4]2'!#REF!</definedName>
    <definedName name="__123Graph_CChart2" localSheetId="0" hidden="1">'[4]2'!#REF!</definedName>
    <definedName name="__123Graph_CChart2" hidden="1">'[4]2'!#REF!</definedName>
    <definedName name="__123Graph_CChart3" localSheetId="1" hidden="1">'[4]2'!#REF!</definedName>
    <definedName name="__123Graph_CChart3" localSheetId="0" hidden="1">'[4]2'!#REF!</definedName>
    <definedName name="__123Graph_CChart3" hidden="1">'[4]2'!#REF!</definedName>
    <definedName name="__123Graph_CCONVERG1" localSheetId="1" hidden="1">#REF!</definedName>
    <definedName name="__123Graph_CCONVERG1" localSheetId="0" hidden="1">#REF!</definedName>
    <definedName name="__123Graph_CCONVERG1" hidden="1">#REF!</definedName>
    <definedName name="__123Graph_CCURRENT" localSheetId="1" hidden="1">'[27]Dep fonct'!#REF!</definedName>
    <definedName name="__123Graph_CCURRENT" localSheetId="0" hidden="1">'[27]Dep fonct'!#REF!</definedName>
    <definedName name="__123Graph_CCURRENT" hidden="1">'[27]Dep fonct'!#REF!</definedName>
    <definedName name="__123Graph_CECTOT" localSheetId="1" hidden="1">#REF!</definedName>
    <definedName name="__123Graph_CECTOT" localSheetId="0" hidden="1">#REF!</definedName>
    <definedName name="__123Graph_CECTOT" hidden="1">#REF!</definedName>
    <definedName name="__123Graph_CGFS.3" hidden="1">[14]GFS!$T$16:$V$16</definedName>
    <definedName name="__123Graph_CGRAPH1" hidden="1">[28]T17_T18_MSURC!$E$834:$I$834</definedName>
    <definedName name="__123Graph_CGRAPH41" localSheetId="1" hidden="1">'[6]Time series'!#REF!</definedName>
    <definedName name="__123Graph_CGRAPH41" localSheetId="0" hidden="1">'[6]Time series'!#REF!</definedName>
    <definedName name="__123Graph_CGRAPH41" hidden="1">'[6]Time series'!#REF!</definedName>
    <definedName name="__123Graph_CGRAPH44" localSheetId="1" hidden="1">'[6]Time series'!#REF!</definedName>
    <definedName name="__123Graph_CGRAPH44" localSheetId="0" hidden="1">'[6]Time series'!#REF!</definedName>
    <definedName name="__123Graph_CGRAPH44" hidden="1">'[6]Time series'!#REF!</definedName>
    <definedName name="__123Graph_CIMPORTS" localSheetId="1" hidden="1">#REF!</definedName>
    <definedName name="__123Graph_CIMPORTS" localSheetId="0" hidden="1">#REF!</definedName>
    <definedName name="__123Graph_CIMPORTS" hidden="1">#REF!</definedName>
    <definedName name="__123Graph_CMONEY" localSheetId="1" hidden="1">'[19]MonSurv-BC'!#REF!</definedName>
    <definedName name="__123Graph_CMONEY" localSheetId="0" hidden="1">'[19]MonSurv-BC'!#REF!</definedName>
    <definedName name="__123Graph_CMONEY" hidden="1">'[19]MonSurv-BC'!#REF!</definedName>
    <definedName name="__123Graph_CMONIMP" localSheetId="1" hidden="1">#REF!</definedName>
    <definedName name="__123Graph_CMONIMP" hidden="1">#REF!</definedName>
    <definedName name="__123Graph_CMSWKLY" localSheetId="1" hidden="1">#REF!</definedName>
    <definedName name="__123Graph_CMSWKLY" hidden="1">#REF!</definedName>
    <definedName name="__123Graph_CPERIA" localSheetId="1" hidden="1">'[6]Time series'!#REF!</definedName>
    <definedName name="__123Graph_CPERIA" localSheetId="0" hidden="1">'[6]Time series'!#REF!</definedName>
    <definedName name="__123Graph_CPERIA" hidden="1">'[6]Time series'!#REF!</definedName>
    <definedName name="__123Graph_CPERIB" localSheetId="1" hidden="1">'[6]Time series'!#REF!</definedName>
    <definedName name="__123Graph_CPERIB" localSheetId="0" hidden="1">'[6]Time series'!#REF!</definedName>
    <definedName name="__123Graph_CPERIB" hidden="1">'[6]Time series'!#REF!</definedName>
    <definedName name="__123Graph_CPRODABSC" localSheetId="1" hidden="1">'[6]Time series'!#REF!</definedName>
    <definedName name="__123Graph_CPRODABSC" localSheetId="0" hidden="1">'[6]Time series'!#REF!</definedName>
    <definedName name="__123Graph_CPRODABSC" hidden="1">'[6]Time series'!#REF!</definedName>
    <definedName name="__123Graph_CPRODTRE2" localSheetId="1" hidden="1">'[6]Time series'!#REF!</definedName>
    <definedName name="__123Graph_CPRODTRE2" localSheetId="0" hidden="1">'[6]Time series'!#REF!</definedName>
    <definedName name="__123Graph_CPRODTRE2" hidden="1">'[6]Time series'!#REF!</definedName>
    <definedName name="__123Graph_CPRODTREND" hidden="1">'[6]Time series'!#REF!</definedName>
    <definedName name="__123Graph_CREER" hidden="1">[16]ER!#REF!</definedName>
    <definedName name="__123Graph_CREER3" hidden="1">[22]REER!$BB$144:$BB$212</definedName>
    <definedName name="__123Graph_CRER" localSheetId="1" hidden="1">#REF!</definedName>
    <definedName name="__123Graph_CRER" hidden="1">#REF!</definedName>
    <definedName name="__123Graph_CRESCOV" hidden="1">[18]fiscout!$I$146:$I$166</definedName>
    <definedName name="__123Graph_CRESERVES" hidden="1">[7]BOG!#REF!</definedName>
    <definedName name="__123Graph_CSEASON_CASH" hidden="1">'[19]MonSurv-BC'!#REF!</definedName>
    <definedName name="__123Graph_CSEASON_MONEY" hidden="1">'[19]MonSurv-BC'!#REF!</definedName>
    <definedName name="__123Graph_CSEASON_SIGHT" hidden="1">'[19]MonSurv-BC'!#REF!</definedName>
    <definedName name="__123Graph_CSEASON_TIME" hidden="1">'[19]MonSurv-BC'!#REF!</definedName>
    <definedName name="__123Graph_CTAX1" hidden="1">[14]TAX!$V$23:$X$23</definedName>
    <definedName name="__123Graph_CTEST1" hidden="1">[22]REER!$BK$140:$BK$140</definedName>
    <definedName name="__123Graph_CUTRECHT" localSheetId="1" hidden="1">'[6]Time series'!#REF!</definedName>
    <definedName name="__123Graph_CUTRECHT" localSheetId="0" hidden="1">'[6]Time series'!#REF!</definedName>
    <definedName name="__123Graph_CUTRECHT" hidden="1">'[6]Time series'!#REF!</definedName>
    <definedName name="__123Graph_CXRATE" hidden="1">[24]data!$V$125:$V$243</definedName>
    <definedName name="__123Graph_D" localSheetId="1" hidden="1">#REF!</definedName>
    <definedName name="__123Graph_D" localSheetId="0" hidden="1">#REF!</definedName>
    <definedName name="__123Graph_D" hidden="1">[25]Budfin!#REF!</definedName>
    <definedName name="__123Graph_DBERLGRAP" localSheetId="1" hidden="1">'[6]Time series'!#REF!</definedName>
    <definedName name="__123Graph_DBERLGRAP" localSheetId="0" hidden="1">'[6]Time series'!#REF!</definedName>
    <definedName name="__123Graph_DBERLGRAP" hidden="1">'[6]Time series'!#REF!</definedName>
    <definedName name="__123Graph_DCATCH1" localSheetId="1" hidden="1">'[6]Time series'!#REF!</definedName>
    <definedName name="__123Graph_DCATCH1" localSheetId="0" hidden="1">'[6]Time series'!#REF!</definedName>
    <definedName name="__123Graph_DCATCH1" hidden="1">'[6]Time series'!#REF!</definedName>
    <definedName name="__123Graph_DChart1" hidden="1">'[4]2'!#REF!</definedName>
    <definedName name="__123Graph_DChart2" hidden="1">'[4]2'!#REF!</definedName>
    <definedName name="__123Graph_DChart3" hidden="1">'[4]2'!#REF!</definedName>
    <definedName name="__123Graph_DCONVERG1" hidden="1">'[6]Time series'!#REF!</definedName>
    <definedName name="__123Graph_DCPI" hidden="1">[23]CPI!#REF!</definedName>
    <definedName name="__123Graph_DCURRENT" hidden="1">'[27]Dep fonct'!#REF!</definedName>
    <definedName name="__123Graph_DECTOT" localSheetId="1" hidden="1">#REF!</definedName>
    <definedName name="__123Graph_DECTOT" localSheetId="0" hidden="1">#REF!</definedName>
    <definedName name="__123Graph_DECTOT" hidden="1">#REF!</definedName>
    <definedName name="__123Graph_DEXCH" localSheetId="1" hidden="1">'[11]CBH old'!#REF!</definedName>
    <definedName name="__123Graph_DEXCH" hidden="1">'[11]CBH old'!#REF!</definedName>
    <definedName name="__123Graph_DFISCDEV1">#N/A</definedName>
    <definedName name="__123Graph_DGRAPH1" hidden="1">[28]T17_T18_MSURC!$E$835:$I$835</definedName>
    <definedName name="__123Graph_DGRAPH41" localSheetId="1" hidden="1">'[6]Time series'!#REF!</definedName>
    <definedName name="__123Graph_DGRAPH41" localSheetId="0" hidden="1">'[6]Time series'!#REF!</definedName>
    <definedName name="__123Graph_DGRAPH41" hidden="1">'[6]Time series'!#REF!</definedName>
    <definedName name="__123Graph_DINVEST">#N/A</definedName>
    <definedName name="__123Graph_DKUWAIT5">#N/A</definedName>
    <definedName name="__123Graph_DMIMPMAC" localSheetId="1" hidden="1">#REF!</definedName>
    <definedName name="__123Graph_DMIMPMAC" hidden="1">#REF!</definedName>
    <definedName name="__123Graph_DMONIMP" localSheetId="1" hidden="1">#REF!</definedName>
    <definedName name="__123Graph_DMONIMP" hidden="1">#REF!</definedName>
    <definedName name="__123Graph_DPERIA" localSheetId="1" hidden="1">'[6]Time series'!#REF!</definedName>
    <definedName name="__123Graph_DPERIA" localSheetId="0" hidden="1">'[6]Time series'!#REF!</definedName>
    <definedName name="__123Graph_DPERIA" hidden="1">'[6]Time series'!#REF!</definedName>
    <definedName name="__123Graph_DPERIB" localSheetId="1" hidden="1">'[6]Time series'!#REF!</definedName>
    <definedName name="__123Graph_DPERIB" localSheetId="0" hidden="1">'[6]Time series'!#REF!</definedName>
    <definedName name="__123Graph_DPERIB" hidden="1">'[6]Time series'!#REF!</definedName>
    <definedName name="__123Graph_DPRODABSC" localSheetId="1" hidden="1">'[6]Time series'!#REF!</definedName>
    <definedName name="__123Graph_DPRODABSC" localSheetId="0" hidden="1">'[6]Time series'!#REF!</definedName>
    <definedName name="__123Graph_DPRODABSC" hidden="1">'[6]Time series'!#REF!</definedName>
    <definedName name="__123Graph_DREER3" hidden="1">[22]REER!$BB$144:$BB$210</definedName>
    <definedName name="__123Graph_DSEASON_MONEY" localSheetId="1" hidden="1">'[19]MonSurv-BC'!#REF!</definedName>
    <definedName name="__123Graph_DSEASON_MONEY" localSheetId="0" hidden="1">'[19]MonSurv-BC'!#REF!</definedName>
    <definedName name="__123Graph_DSEASON_MONEY" hidden="1">'[19]MonSurv-BC'!#REF!</definedName>
    <definedName name="__123Graph_DSEASON_SIGHT" hidden="1">'[19]MonSurv-BC'!#REF!</definedName>
    <definedName name="__123Graph_DSEASON_TIME" hidden="1">'[19]MonSurv-BC'!#REF!</definedName>
    <definedName name="__123Graph_DTAX1" hidden="1">[14]TAX!$V$24:$X$24</definedName>
    <definedName name="__123Graph_DTEST1" hidden="1">[22]REER!$BB$144:$BB$210</definedName>
    <definedName name="__123Graph_DTRADECPI" localSheetId="1" hidden="1">[23]CPI!#REF!</definedName>
    <definedName name="__123Graph_DTRADECPI" localSheetId="0" hidden="1">[23]CPI!#REF!</definedName>
    <definedName name="__123Graph_DTRADECPI" hidden="1">[23]CPI!#REF!</definedName>
    <definedName name="__123Graph_DUTRECHT" localSheetId="1" hidden="1">'[6]Time series'!#REF!</definedName>
    <definedName name="__123Graph_DUTRECHT" localSheetId="0" hidden="1">'[6]Time series'!#REF!</definedName>
    <definedName name="__123Graph_DUTRECHT" hidden="1">'[6]Time series'!#REF!</definedName>
    <definedName name="__123Graph_E" hidden="1">[25]Budfin!#REF!</definedName>
    <definedName name="__123Graph_EBERLGRAP" localSheetId="1" hidden="1">'[6]Time series'!#REF!</definedName>
    <definedName name="__123Graph_EBERLGRAP" localSheetId="0" hidden="1">'[6]Time series'!#REF!</definedName>
    <definedName name="__123Graph_EBERLGRAP" hidden="1">'[6]Time series'!#REF!</definedName>
    <definedName name="__123Graph_ECATCH1" localSheetId="1" hidden="1">#REF!</definedName>
    <definedName name="__123Graph_ECATCH1" localSheetId="0" hidden="1">#REF!</definedName>
    <definedName name="__123Graph_ECATCH1" hidden="1">#REF!</definedName>
    <definedName name="__123Graph_EChart1" localSheetId="1" hidden="1">'[4]2'!#REF!</definedName>
    <definedName name="__123Graph_EChart1" localSheetId="0" hidden="1">'[4]2'!#REF!</definedName>
    <definedName name="__123Graph_EChart1" hidden="1">'[4]2'!#REF!</definedName>
    <definedName name="__123Graph_EChart2" localSheetId="1" hidden="1">'[4]2'!#REF!</definedName>
    <definedName name="__123Graph_EChart2" localSheetId="0" hidden="1">'[4]2'!#REF!</definedName>
    <definedName name="__123Graph_EChart2" hidden="1">'[4]2'!#REF!</definedName>
    <definedName name="__123Graph_EChart3" localSheetId="1" hidden="1">'[4]2'!#REF!</definedName>
    <definedName name="__123Graph_EChart3" localSheetId="0" hidden="1">'[4]2'!#REF!</definedName>
    <definedName name="__123Graph_EChart3" hidden="1">'[4]2'!#REF!</definedName>
    <definedName name="__123Graph_ECONVERG1" localSheetId="1" hidden="1">'[6]Time series'!#REF!</definedName>
    <definedName name="__123Graph_ECONVERG1" localSheetId="0" hidden="1">'[6]Time series'!#REF!</definedName>
    <definedName name="__123Graph_ECONVERG1" hidden="1">'[6]Time series'!#REF!</definedName>
    <definedName name="__123Graph_ECURRENT" localSheetId="1" hidden="1">'[27]Dep fonct'!#REF!</definedName>
    <definedName name="__123Graph_ECURRENT" localSheetId="0" hidden="1">'[27]Dep fonct'!#REF!</definedName>
    <definedName name="__123Graph_ECURRENT" hidden="1">'[27]Dep fonct'!#REF!</definedName>
    <definedName name="__123Graph_EECTOT" localSheetId="1" hidden="1">#REF!</definedName>
    <definedName name="__123Graph_EECTOT" localSheetId="0" hidden="1">#REF!</definedName>
    <definedName name="__123Graph_EECTOT" hidden="1">#REF!</definedName>
    <definedName name="__123Graph_EEXCH" localSheetId="1" hidden="1">'[11]CBH old'!#REF!</definedName>
    <definedName name="__123Graph_EEXCH" hidden="1">'[11]CBH old'!#REF!</definedName>
    <definedName name="__123Graph_EFISCDEV1">#N/A</definedName>
    <definedName name="__123Graph_EGRAPH1" hidden="1">[28]T17_T18_MSURC!$E$837:$I$837</definedName>
    <definedName name="__123Graph_EGRAPH41" localSheetId="1" hidden="1">'[6]Time series'!#REF!</definedName>
    <definedName name="__123Graph_EGRAPH41" localSheetId="0" hidden="1">'[6]Time series'!#REF!</definedName>
    <definedName name="__123Graph_EGRAPH41" hidden="1">'[6]Time series'!#REF!</definedName>
    <definedName name="__123Graph_EINVEST">#N/A</definedName>
    <definedName name="__123Graph_EKUWAIT5">#N/A</definedName>
    <definedName name="__123Graph_EMIMPMAC" localSheetId="1" hidden="1">#REF!</definedName>
    <definedName name="__123Graph_EMIMPMAC" hidden="1">#REF!</definedName>
    <definedName name="__123Graph_EMONIMP" localSheetId="1" hidden="1">#REF!</definedName>
    <definedName name="__123Graph_EMONIMP" hidden="1">#REF!</definedName>
    <definedName name="__123Graph_EPERIA" localSheetId="1" hidden="1">'[6]Time series'!#REF!</definedName>
    <definedName name="__123Graph_EPERIA" localSheetId="0" hidden="1">'[6]Time series'!#REF!</definedName>
    <definedName name="__123Graph_EPERIA" hidden="1">'[6]Time series'!#REF!</definedName>
    <definedName name="__123Graph_EPRODABSC" localSheetId="1" hidden="1">'[6]Time series'!#REF!</definedName>
    <definedName name="__123Graph_EPRODABSC" localSheetId="0" hidden="1">'[6]Time series'!#REF!</definedName>
    <definedName name="__123Graph_EPRODABSC" hidden="1">'[6]Time series'!#REF!</definedName>
    <definedName name="__123Graph_EREER3" hidden="1">[22]REER!$BR$144:$BR$211</definedName>
    <definedName name="__123Graph_ESEASON_CASH" localSheetId="1" hidden="1">'[19]MonSurv-BC'!#REF!</definedName>
    <definedName name="__123Graph_ESEASON_CASH" localSheetId="0" hidden="1">'[19]MonSurv-BC'!#REF!</definedName>
    <definedName name="__123Graph_ESEASON_CASH" hidden="1">'[19]MonSurv-BC'!#REF!</definedName>
    <definedName name="__123Graph_ESEASON_MONEY" localSheetId="1" hidden="1">'[19]MonSurv-BC'!#REF!</definedName>
    <definedName name="__123Graph_ESEASON_MONEY" localSheetId="0" hidden="1">'[19]MonSurv-BC'!#REF!</definedName>
    <definedName name="__123Graph_ESEASON_MONEY" hidden="1">'[19]MonSurv-BC'!#REF!</definedName>
    <definedName name="__123Graph_ESEASON_TIME" hidden="1">'[19]MonSurv-BC'!#REF!</definedName>
    <definedName name="__123Graph_ETAX1" hidden="1">[14]TAX!$V$26:$X$26</definedName>
    <definedName name="__123Graph_ETEST1" hidden="1">[22]REER!$BR$144:$BR$211</definedName>
    <definedName name="__123Graph_F" localSheetId="1" hidden="1">'[29]Table SR'!#REF!</definedName>
    <definedName name="__123Graph_F" localSheetId="0" hidden="1">'[29]Table SR'!#REF!</definedName>
    <definedName name="__123Graph_F" hidden="1">'[29]Table SR'!#REF!</definedName>
    <definedName name="__123Graph_FBERLGRAP" localSheetId="1" hidden="1">'[6]Time series'!#REF!</definedName>
    <definedName name="__123Graph_FBERLGRAP" localSheetId="0" hidden="1">'[6]Time series'!#REF!</definedName>
    <definedName name="__123Graph_FBERLGRAP" hidden="1">'[6]Time series'!#REF!</definedName>
    <definedName name="__123Graph_FChart1" localSheetId="1" hidden="1">'[4]2'!#REF!</definedName>
    <definedName name="__123Graph_FChart1" localSheetId="0" hidden="1">'[4]2'!#REF!</definedName>
    <definedName name="__123Graph_FChart1" hidden="1">'[4]2'!#REF!</definedName>
    <definedName name="__123Graph_FChart2" localSheetId="1" hidden="1">'[4]2'!#REF!</definedName>
    <definedName name="__123Graph_FChart2" localSheetId="0" hidden="1">'[4]2'!#REF!</definedName>
    <definedName name="__123Graph_FChart2" hidden="1">'[4]2'!#REF!</definedName>
    <definedName name="__123Graph_FChart3" hidden="1">'[4]2'!#REF!</definedName>
    <definedName name="__123Graph_FCurrent" hidden="1">'[4]2'!#REF!</definedName>
    <definedName name="__123Graph_FGRAPH1" hidden="1">[28]T17_T18_MSURC!$E$838:$I$838</definedName>
    <definedName name="__123Graph_FGRAPH41" localSheetId="1" hidden="1">'[6]Time series'!#REF!</definedName>
    <definedName name="__123Graph_FGRAPH41" localSheetId="0" hidden="1">'[6]Time series'!#REF!</definedName>
    <definedName name="__123Graph_FGRAPH41" hidden="1">'[6]Time series'!#REF!</definedName>
    <definedName name="__123Graph_FMONIMP" localSheetId="1" hidden="1">#REF!</definedName>
    <definedName name="__123Graph_FMONIMP" hidden="1">#REF!</definedName>
    <definedName name="__123Graph_FPRODABSC" localSheetId="1" hidden="1">'[6]Time series'!#REF!</definedName>
    <definedName name="__123Graph_FPRODABSC" hidden="1">'[6]Time series'!#REF!</definedName>
    <definedName name="__123Graph_FREER3" hidden="1">[22]REER!$BN$140:$BN$140</definedName>
    <definedName name="__123Graph_FTEST1" hidden="1">[22]REER!$BN$140:$BN$140</definedName>
    <definedName name="__123Graph_X" localSheetId="1" hidden="1">#REF!</definedName>
    <definedName name="__123Graph_X" localSheetId="0" hidden="1">#REF!</definedName>
    <definedName name="__123Graph_X" hidden="1">#REF!</definedName>
    <definedName name="__123Graph_XBKSRESRV" localSheetId="1" hidden="1">[7]BOG!#REF!</definedName>
    <definedName name="__123Graph_XBKSRESRV" localSheetId="0" hidden="1">[7]BOG!#REF!</definedName>
    <definedName name="__123Graph_XBKSRESRV" hidden="1">[7]BOG!#REF!</definedName>
    <definedName name="__123Graph_XBSYSASST" localSheetId="1" hidden="1">#REF!</definedName>
    <definedName name="__123Graph_XBSYSASST" hidden="1">#REF!</definedName>
    <definedName name="__123Graph_XCBASSETS" localSheetId="1" hidden="1">#REF!</definedName>
    <definedName name="__123Graph_XCBASSETS" hidden="1">#REF!</definedName>
    <definedName name="__123Graph_XCBAWKLY" localSheetId="1" hidden="1">#REF!</definedName>
    <definedName name="__123Graph_XCBAWKLY" hidden="1">#REF!</definedName>
    <definedName name="__123Graph_XChart1" localSheetId="1" hidden="1">'[30]Summary BOP'!#REF!</definedName>
    <definedName name="__123Graph_XChart1" localSheetId="0" hidden="1">'[30]Summary BOP'!#REF!</definedName>
    <definedName name="__123Graph_XChart1" hidden="1">'[30]Summary BOP'!#REF!</definedName>
    <definedName name="__123Graph_XCREDIT" localSheetId="1" hidden="1">'[19]MonSurv-BC'!#REF!</definedName>
    <definedName name="__123Graph_XCREDIT" localSheetId="0" hidden="1">'[19]MonSurv-BC'!#REF!</definedName>
    <definedName name="__123Graph_XCREDIT" hidden="1">'[19]MonSurv-BC'!#REF!</definedName>
    <definedName name="__123Graph_XCurrent" hidden="1">[10]CPIINDEX!$B$263:$B$310</definedName>
    <definedName name="__123Graph_XECTOT" localSheetId="1" hidden="1">#REF!</definedName>
    <definedName name="__123Graph_XECTOT" localSheetId="0" hidden="1">#REF!</definedName>
    <definedName name="__123Graph_XECTOT" hidden="1">#REF!</definedName>
    <definedName name="__123Graph_XERDOLLAR" hidden="1">'[12]ex rate'!$F$15:$AM$15</definedName>
    <definedName name="__123Graph_XERRUBLE" hidden="1">'[12]ex rate'!$F$15:$AM$15</definedName>
    <definedName name="__123Graph_XFOODL" hidden="1">[31]MonS!#REF!</definedName>
    <definedName name="__123Graph_XGFS.1" hidden="1">[14]GFS!$T$6:$V$6</definedName>
    <definedName name="__123Graph_XGFS.3" hidden="1">[14]GFS!$T$6:$V$6</definedName>
    <definedName name="__123Graph_XGRAPH1" hidden="1">[28]T17_T18_MSURC!$E$829:$I$829</definedName>
    <definedName name="__123Graph_XIBRD_LEND" hidden="1">[16]WB!$Q$9:$AK$9</definedName>
    <definedName name="__123Graph_XIMPORTS" hidden="1">'[17]CA input'!#REF!</definedName>
    <definedName name="__123Graph_XMIMPMAC" localSheetId="1" hidden="1">#REF!</definedName>
    <definedName name="__123Graph_XMIMPMAC" hidden="1">#REF!</definedName>
    <definedName name="__123Graph_XMSWKLY" localSheetId="1" hidden="1">#REF!</definedName>
    <definedName name="__123Graph_XMSWKLY" hidden="1">#REF!</definedName>
    <definedName name="__123Graph_XRUBRATE" hidden="1">'[12]ex rate'!$K$15:$AN$15</definedName>
    <definedName name="__123Graph_XTAX1" hidden="1">[14]TAX!$V$4:$X$4</definedName>
    <definedName name="__123Graph_XTEST1" hidden="1">[22]REER!$C$9:$C$75</definedName>
    <definedName name="__123Graph_XUSRATE" hidden="1">'[12]ex rate'!$K$15:$AN$15</definedName>
    <definedName name="__123Graph_XXRATE" hidden="1">[24]data!$AE$124:$AE$242</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0"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hidden="1">'[32]Time series'!#REF!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0"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0"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0"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0"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0"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0"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gfd2" localSheetId="1">{"mt1",#N/A,FALSE,"Debt";"mt2",#N/A,FALSE,"Debt";"mt3",#N/A,FALSE,"Debt";"mt4",#N/A,FALSE,"Debt";"mt5",#N/A,FALSE,"Debt";"mt6",#N/A,FALSE,"Debt";"mt7",#N/A,FALSE,"Debt"}</definedName>
    <definedName name="__gfd2">{"mt1",#N/A,FALSE,"Debt";"mt2",#N/A,FALSE,"Debt";"mt3",#N/A,FALSE,"Debt";"mt4",#N/A,FALSE,"Debt";"mt5",#N/A,FALSE,"Debt";"mt6",#N/A,FALSE,"Debt";"mt7",#N/A,FALSE,"Debt"}</definedName>
    <definedName name="__gt4" localSheetId="1">{#N/A,#N/A,FALSE,"DOC";"TB_28",#N/A,FALSE,"FITB_28";"TB_91",#N/A,FALSE,"FITB_91";"TB_182",#N/A,FALSE,"FITB_182";"TB_273",#N/A,FALSE,"FITB_273";"TB_364",#N/A,FALSE,"FITB_364 ";"SUMMARY",#N/A,FALSE,"Summary"}</definedName>
    <definedName name="__gt4">{#N/A,#N/A,FALSE,"DOC";"TB_28",#N/A,FALSE,"FITB_28";"TB_91",#N/A,FALSE,"FITB_91";"TB_182",#N/A,FALSE,"FITB_182";"TB_273",#N/A,FALSE,"FITB_273";"TB_364",#N/A,FALSE,"FITB_364 ";"SUMMARY",#N/A,FALSE,"Summary"}</definedName>
    <definedName name="__key2" hidden="1">'[33]CROSS-BEAL'!#REF!</definedName>
    <definedName name="__lyf5" localSheetId="1">{#N/A,#N/A,FALSE,"PUBLEXP"}</definedName>
    <definedName name="__lyf5">{#N/A,#N/A,FALSE,"PUBLEXP"}</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qqq1" localSheetId="1">{#N/A,#N/A,FALSE,"EXTRABUDGT"}</definedName>
    <definedName name="__qqq1">{#N/A,#N/A,FALSE,"EXTRABUDGT"}</definedName>
    <definedName name="__red16">#REF!</definedName>
    <definedName name="__red17">#REF!</definedName>
    <definedName name="__red18">#REF!</definedName>
    <definedName name="__red19">#REF!</definedName>
    <definedName name="__red2">#REF!</definedName>
    <definedName name="__red20">#REF!</definedName>
    <definedName name="__red22">#REF!</definedName>
    <definedName name="__RED3">"Check Box 8"</definedName>
    <definedName name="__red4">#REF!</definedName>
    <definedName name="__Tab1">#REF!</definedName>
    <definedName name="__Tab10">#REF!</definedName>
    <definedName name="__Tab12">#REF!</definedName>
    <definedName name="__Tab19">#REF!</definedName>
    <definedName name="__Tab2">#REF!</definedName>
    <definedName name="__Tab20">#REF!</definedName>
    <definedName name="__Tab3">#REF!</definedName>
    <definedName name="__Tab4">#REF!</definedName>
    <definedName name="__Tab5">#REF!</definedName>
    <definedName name="__Tab7">#REF!</definedName>
    <definedName name="__Tab8">#REF!</definedName>
    <definedName name="__xlnm._FilterDatabase">[34]C!$P$428:$T$428</definedName>
    <definedName name="__xlnm.Print_Titles">([35]SUMMARY!$B$1:$D$65536,[35]SUMMARY!$A$3:$IV$5)</definedName>
    <definedName name="__YR90">'[5]Imp:DSA output'!$D$9:$D$464</definedName>
    <definedName name="__YR91">'[5]Imp:DSA output'!$E$9:$E$464</definedName>
    <definedName name="__YR92">'[5]Imp:DSA output'!$F$9:$F$464</definedName>
    <definedName name="__YR93">'[5]Imp:DSA output'!$G$9:$G$464</definedName>
    <definedName name="__YR94">'[5]Imp:DSA output'!$H$9:$H$464</definedName>
    <definedName name="__YR95">'[5]Imp:DSA output'!$I$9:$I$464</definedName>
    <definedName name="_1___123Graph_AChart_1A" hidden="1">[10]CPIINDEX!$O$263:$O$310</definedName>
    <definedName name="_1__123Graph_ACHART_1" hidden="1">[36]A!$C$31:$AJ$31</definedName>
    <definedName name="_1__123Graph_AChart_1A" hidden="1">[37]CPIINDEX!$O$263:$O$310</definedName>
    <definedName name="_10___123Graph_XChart_3A" hidden="1">[10]CPIINDEX!$B$203:$B$310</definedName>
    <definedName name="_10__123Graph_BChart_1A" hidden="1">[38]CPIINDEX!$S$263:$S$310</definedName>
    <definedName name="_10__123Graph_BCHART_2" hidden="1">[39]A!$C$36:$AJ$36</definedName>
    <definedName name="_10__123Graph_CCHART_2" hidden="1">[39]A!$C$38:$AJ$38</definedName>
    <definedName name="_10__123Graph_CChart_2A" hidden="1">[40]ecpa!$O$6:$Z$6</definedName>
    <definedName name="_10__123Graph_XChart_1A" hidden="1">[41]CPIINDEX!$B$263:$B$310</definedName>
    <definedName name="_10__123Graph_XChart_2A" hidden="1">[42]CPIINDEX!$B$203:$B$310</definedName>
    <definedName name="_10__123Graph_XChart_3A" hidden="1">[42]CPIINDEX!$B$203:$B$310</definedName>
    <definedName name="_103__123Graph_BSEIGNOR" localSheetId="1" hidden="1">[21]seignior!#REF!</definedName>
    <definedName name="_103__123Graph_BSEIGNOR" localSheetId="0" hidden="1">[21]seignior!#REF!</definedName>
    <definedName name="_103__123Graph_BSEIGNOR" hidden="1">[21]seignior!#REF!</definedName>
    <definedName name="_104__123Graph_BWB_ADJ_PRJ" hidden="1">[16]WB!$Q$257:$AK$257</definedName>
    <definedName name="_105__123Graph_CMIMPMA_0" localSheetId="1" hidden="1">#REF!</definedName>
    <definedName name="_105__123Graph_CMIMPMA_0" localSheetId="0" hidden="1">#REF!</definedName>
    <definedName name="_105__123Graph_CMIMPMA_0" hidden="1">#REF!</definedName>
    <definedName name="_11___123Graph_XChart_4A" hidden="1">[10]CPIINDEX!$B$239:$B$298</definedName>
    <definedName name="_11__123Graph_AWB_ADJ_PRJ" hidden="1">[43]WB!$Q$255:$AK$255</definedName>
    <definedName name="_11__123Graph_CChart_3A" hidden="1">[40]ecpa!$AC$6:$AN$6</definedName>
    <definedName name="_11__123Graph_XCHART_1" hidden="1">[39]A!$C$5:$AJ$5</definedName>
    <definedName name="_11__123Graph_XChart_2A" hidden="1">[41]CPIINDEX!$B$203:$B$310</definedName>
    <definedName name="_11__123Graph_XChart_3A" hidden="1">[42]CPIINDEX!$B$203:$B$310</definedName>
    <definedName name="_11__123Graph_XChart_4A" hidden="1">[42]CPIINDEX!$B$239:$B$298</definedName>
    <definedName name="_11_0ju" localSheetId="1" hidden="1">#REF!</definedName>
    <definedName name="_11_0ju" localSheetId="0" hidden="1">#REF!</definedName>
    <definedName name="_11_0ju" hidden="1">#REF!</definedName>
    <definedName name="_116__123Graph_DGROWTH_CPI" localSheetId="1" hidden="1">[44]Data!#REF!</definedName>
    <definedName name="_116__123Graph_DGROWTH_CPI" localSheetId="0" hidden="1">[44]Data!#REF!</definedName>
    <definedName name="_116__123Graph_DGROWTH_CPI" hidden="1">[44]Data!#REF!</definedName>
    <definedName name="_117__123Graph_DMIMPMA_1" localSheetId="1" hidden="1">#REF!</definedName>
    <definedName name="_117__123Graph_DMIMPMA_1" localSheetId="0" hidden="1">#REF!</definedName>
    <definedName name="_117__123Graph_DMIMPMA_1" hidden="1">#REF!</definedName>
    <definedName name="_118__123Graph_EMIMPMA_0" localSheetId="1" hidden="1">#REF!</definedName>
    <definedName name="_118__123Graph_EMIMPMA_0" localSheetId="0" hidden="1">#REF!</definedName>
    <definedName name="_118__123Graph_EMIMPMA_0" hidden="1">#REF!</definedName>
    <definedName name="_119__123Graph_EMIMPMA_1" localSheetId="1" hidden="1">#REF!</definedName>
    <definedName name="_119__123Graph_EMIMPMA_1" localSheetId="0" hidden="1">#REF!</definedName>
    <definedName name="_119__123Graph_EMIMPMA_1" hidden="1">#REF!</definedName>
    <definedName name="_12__123Graph_AWB_ADJ_PRJ" hidden="1">[43]WB!$Q$255:$AK$255</definedName>
    <definedName name="_12__123Graph_BCHART_1" hidden="1">[39]A!$C$28:$AJ$28</definedName>
    <definedName name="_12__123Graph_CCHART_1" hidden="1">[39]A!$C$24:$AJ$24</definedName>
    <definedName name="_12__123Graph_DChart_1A" hidden="1">[40]ecpa!$B$7:$M$7</definedName>
    <definedName name="_12__123Graph_XChart_1A" hidden="1">[37]CPIINDEX!$B$263:$B$310</definedName>
    <definedName name="_12__123Graph_XCHART_2" hidden="1">[39]A!$C$39:$AJ$39</definedName>
    <definedName name="_12__123Graph_XChart_3A" hidden="1">[41]CPIINDEX!$B$203:$B$310</definedName>
    <definedName name="_12__123Graph_XChart_4A" hidden="1">[42]CPIINDEX!$B$239:$B$298</definedName>
    <definedName name="_120__123Graph_FMIMPMA_0" localSheetId="1" hidden="1">#REF!</definedName>
    <definedName name="_120__123Graph_FMIMPMA_0" localSheetId="0" hidden="1">#REF!</definedName>
    <definedName name="_120__123Graph_FMIMPMA_0" hidden="1">#REF!</definedName>
    <definedName name="_121__123Graph_XCHART_2" hidden="1">[45]IPC1988!$A$176:$A$182</definedName>
    <definedName name="_122__123Graph_XMIMPMA_0" localSheetId="1" hidden="1">#REF!</definedName>
    <definedName name="_122__123Graph_XMIMPMA_0" localSheetId="0" hidden="1">#REF!</definedName>
    <definedName name="_122__123Graph_XMIMPMA_0" hidden="1">#REF!</definedName>
    <definedName name="_123__123Graph_XR_BMONEY" localSheetId="1" hidden="1">#REF!</definedName>
    <definedName name="_123__123Graph_XR_BMONEY" localSheetId="0" hidden="1">#REF!</definedName>
    <definedName name="_123__123Graph_XR_BMONEY" hidden="1">#REF!</definedName>
    <definedName name="_1234graph_b" hidden="1">[46]GFS!$T$15:$V$15</definedName>
    <definedName name="_123Graph_A1" localSheetId="1" hidden="1">#REF!</definedName>
    <definedName name="_123Graph_A1" localSheetId="0" hidden="1">#REF!</definedName>
    <definedName name="_123Graph_A1" hidden="1">#REF!</definedName>
    <definedName name="_123graph_b" localSheetId="1" hidden="1">[47]A!#REF!</definedName>
    <definedName name="_123graph_b" hidden="1">[47]A!#REF!</definedName>
    <definedName name="_123graph_bgfs.3" hidden="1">[46]GFS!$T$15:$V$15</definedName>
    <definedName name="_123Graph_BGFS.4" hidden="1">[46]GFS!$T$15:$V$15</definedName>
    <definedName name="_123GRAPH_BTAX1" hidden="1">[46]TAX!$V$22:$X$22</definedName>
    <definedName name="_123GRAPH_C" hidden="1">[46]GFS!$T$16:$V$16</definedName>
    <definedName name="_123GRAPH_CGFS.3" hidden="1">[46]GFS!$T$16:$V$16</definedName>
    <definedName name="_123Graph_CTAX1" hidden="1">[46]TAX!$V$23:$X$23</definedName>
    <definedName name="_123GRAPH_CTAX2" hidden="1">[46]TAX!$V$23:$X$23</definedName>
    <definedName name="_123GRAPH_D" hidden="1">[46]TAX!$V$24:$X$24</definedName>
    <definedName name="_123GRAPH_DTAX1" hidden="1">[46]TAX!$V$24:$X$24</definedName>
    <definedName name="_123Graph_E" hidden="1">[46]TAX!$V$26:$X$26</definedName>
    <definedName name="_123GRAPH_ETAX2" hidden="1">[46]TAX!$V$26:$X$26</definedName>
    <definedName name="_123GRAPH_F" hidden="1">[46]TAX!$V$26:$X$26</definedName>
    <definedName name="_123GRAPH_K" hidden="1">[46]TAX!$V$24:$X$24</definedName>
    <definedName name="_123GRAPH_X" hidden="1">[46]GFS!$T$6:$V$6</definedName>
    <definedName name="_123GRAPH_XGFS.1" hidden="1">[46]GFS!$T$6:$V$6</definedName>
    <definedName name="_123GRAPH_XGFS.3" hidden="1">[46]GFS!$T$6:$V$6</definedName>
    <definedName name="_123gRAPH_XTAX1" hidden="1">[46]TAX!$V$4:$X$4</definedName>
    <definedName name="_123GRAPH_XTAX2" hidden="1">[46]TAX!$V$4:$X$4</definedName>
    <definedName name="_12no" hidden="1">'[27]Dep fonct'!#REF!</definedName>
    <definedName name="_13__123Graph_BCHART_1" hidden="1">[39]A!$C$28:$AJ$28</definedName>
    <definedName name="_13__123Graph_BCHART_2" hidden="1">[39]A!$C$36:$AJ$36</definedName>
    <definedName name="_13__123Graph_CCHART_2" hidden="1">[39]A!$C$38:$AJ$38</definedName>
    <definedName name="_13__123Graph_DChart_2A" hidden="1">[40]ecpa!$O$7:$Z$7</definedName>
    <definedName name="_13__123Graph_XChart_2A" hidden="1">[37]CPIINDEX!$B$203:$B$310</definedName>
    <definedName name="_13__123Graph_XChart_4A" hidden="1">[41]CPIINDEX!$B$239:$B$298</definedName>
    <definedName name="_134__123Graph_XREALEX_WAGE" localSheetId="1" hidden="1">[48]PRIVATE!#REF!</definedName>
    <definedName name="_134__123Graph_XREALEX_WAGE" localSheetId="0" hidden="1">[48]PRIVATE!#REF!</definedName>
    <definedName name="_134__123Graph_XREALEX_WAGE" hidden="1">[48]PRIVATE!#REF!</definedName>
    <definedName name="_14__123Graph_BCHART_2" hidden="1">[39]A!$C$36:$AJ$36</definedName>
    <definedName name="_14__123Graph_BWB_ADJ_PRJ" hidden="1">[43]WB!$Q$257:$AK$257</definedName>
    <definedName name="_14__123Graph_DChart_3A" hidden="1">[40]ecpa!$AC$7:$AN$7</definedName>
    <definedName name="_14__123Graph_XCHART_1" hidden="1">[39]A!$C$5:$AJ$5</definedName>
    <definedName name="_14__123Graph_XChart_1A" hidden="1">[37]CPIINDEX!$B$263:$B$310</definedName>
    <definedName name="_14__123Graph_XChart_3A" hidden="1">[37]CPIINDEX!$B$203:$B$310</definedName>
    <definedName name="_15__123Graph_CCHART_1" hidden="1">[39]A!$C$24:$AJ$24</definedName>
    <definedName name="_15__123Graph_EChart_1A" hidden="1">[40]ecpa!$B$8:$M$8</definedName>
    <definedName name="_15__123Graph_XCHART_2" hidden="1">[39]A!$C$39:$AJ$39</definedName>
    <definedName name="_15__123Graph_XChart_2A" hidden="1">[37]CPIINDEX!$B$203:$B$310</definedName>
    <definedName name="_15__123Graph_XChart_4A" hidden="1">[37]CPIINDEX!$B$239:$B$298</definedName>
    <definedName name="_16__123Graph_CCHART_2" hidden="1">[39]A!$C$38:$AJ$38</definedName>
    <definedName name="_16__123Graph_EChart_2A" hidden="1">[40]ecpa!$O$8:$Z$8</definedName>
    <definedName name="_16__123Graph_XChart_1A" hidden="1">[42]CPIINDEX!$B$263:$B$310</definedName>
    <definedName name="_16__123Graph_XChart_3A" hidden="1">[37]CPIINDEX!$B$203:$B$310</definedName>
    <definedName name="_165_0ju" localSheetId="1" hidden="1">#REF!</definedName>
    <definedName name="_165_0ju" localSheetId="0" hidden="1">#REF!</definedName>
    <definedName name="_165_0ju" hidden="1">#REF!</definedName>
    <definedName name="_17__123Graph_EChart_3A" hidden="1">[40]ecpa!$AC$8:$AN$8</definedName>
    <definedName name="_17__123Graph_XCHART_1" hidden="1">[39]A!$C$5:$AJ$5</definedName>
    <definedName name="_17__123Graph_XChart_4A" hidden="1">[37]CPIINDEX!$B$239:$B$298</definedName>
    <definedName name="_18__123Graph_FChart_1A" hidden="1">[40]ecpa!$B$9:$M$9</definedName>
    <definedName name="_18__123Graph_XChart_1A" hidden="1">[38]CPIINDEX!$B$263:$B$310</definedName>
    <definedName name="_18__123Graph_XCHART_2" hidden="1">[39]A!$C$39:$AJ$39</definedName>
    <definedName name="_18__123Graph_XChart_2A" hidden="1">[42]CPIINDEX!$B$203:$B$310</definedName>
    <definedName name="_19__123Graph_FChart_2A" hidden="1">[40]ecpa!$O$9:$Z$9</definedName>
    <definedName name="_1995M1">#REF!</definedName>
    <definedName name="_1Macros_Import_.qbop">[49]!'[Macros Import].qbop'</definedName>
    <definedName name="_2___123Graph_AChart_2A" hidden="1">[10]CPIINDEX!$K$203:$K$304</definedName>
    <definedName name="_2__123Graph_AChart_1A" hidden="1">[38]CPIINDEX!$O$263:$O$310</definedName>
    <definedName name="_2__123Graph_ACHART_2" hidden="1">[36]A!$C$31:$AJ$31</definedName>
    <definedName name="_2__123Graph_AChart_2A" hidden="1">[37]CPIINDEX!$K$203:$K$304</definedName>
    <definedName name="_2__123Graph_ACHART_8" localSheetId="1" hidden="1">#REF!</definedName>
    <definedName name="_2__123Graph_ACHART_8" localSheetId="0" hidden="1">#REF!</definedName>
    <definedName name="_2__123Graph_ACHART_8" hidden="1">#REF!</definedName>
    <definedName name="_2__123Graph_BCHART_1A" hidden="1">[24]data!$K$13:$K$91</definedName>
    <definedName name="_20__123Graph_BWB_ADJ_PRJ" hidden="1">[43]WB!$Q$257:$AK$257</definedName>
    <definedName name="_20__123Graph_FChart_3A" hidden="1">[40]ecpa!$AC$9:$AN$9</definedName>
    <definedName name="_20__123Graph_XChart_2A" hidden="1">[38]CPIINDEX!$B$203:$B$310</definedName>
    <definedName name="_20__123Graph_XChart_3A" hidden="1">[42]CPIINDEX!$B$203:$B$310</definedName>
    <definedName name="_21__123Graph_BWB_ADJ_PRJ" hidden="1">[43]WB!$Q$257:$AK$257</definedName>
    <definedName name="_21__123Graph_CCHART_1" hidden="1">[39]A!$C$24:$AJ$24</definedName>
    <definedName name="_21__123Graph_XChart_1A" hidden="1">[40]ecpa!$B$3:$M$3</definedName>
    <definedName name="_22__123Graph_CCHART_1" hidden="1">[39]A!$C$24:$AJ$24</definedName>
    <definedName name="_22__123Graph_CCHART_2" hidden="1">[39]A!$C$38:$AJ$38</definedName>
    <definedName name="_22__123Graph_XChart_2A" hidden="1">[40]ecpa!$O$3:$W$3</definedName>
    <definedName name="_22__123Graph_XChart_3A" hidden="1">[38]CPIINDEX!$B$203:$B$310</definedName>
    <definedName name="_22__123Graph_XChart_4A" hidden="1">[42]CPIINDEX!$B$239:$B$298</definedName>
    <definedName name="_23__123Graph_CCHART_2" hidden="1">[39]A!$C$38:$AJ$38</definedName>
    <definedName name="_23__123Graph_XCHART_1" hidden="1">[39]A!$C$5:$AJ$5</definedName>
    <definedName name="_23__123Graph_XChart_3A" hidden="1">[40]ecpa!$AC$3:$AN$3</definedName>
    <definedName name="_23Macros_Import_.qbop">[50]!'[Macros Import].qbop'</definedName>
    <definedName name="_24__123Graph_ACHART_1" hidden="1">[45]IPC1988!$C$176:$C$182</definedName>
    <definedName name="_24__123Graph_XCHART_1" hidden="1">[39]A!$C$5:$AJ$5</definedName>
    <definedName name="_24__123Graph_XCHART_2" hidden="1">[39]A!$C$39:$AJ$39</definedName>
    <definedName name="_24__123Graph_XChart_4A" hidden="1">[38]CPIINDEX!$B$239:$B$298</definedName>
    <definedName name="_25__123Graph_ACHART_2" hidden="1">[45]IPC1988!$B$176:$B$182</definedName>
    <definedName name="_25__123Graph_XCHART_2" hidden="1">[39]A!$C$39:$AJ$39</definedName>
    <definedName name="_2Macros_Import_.qbop">[49]!'[Macros Import].qbop'</definedName>
    <definedName name="_3___123Graph_AChart_3A" hidden="1">[10]CPIINDEX!$O$203:$O$304</definedName>
    <definedName name="_3__123Graph_ACHART_1" hidden="1">[39]A!$C$31:$AJ$31</definedName>
    <definedName name="_3__123Graph_AChart_2A" hidden="1">[42]CPIINDEX!$K$203:$K$304</definedName>
    <definedName name="_3__123Graph_AChart_3A" hidden="1">[37]CPIINDEX!$O$203:$O$304</definedName>
    <definedName name="_3__123Graph_ACPI_ER_LOG" hidden="1">[51]ER!#REF!</definedName>
    <definedName name="_3__123Graph_AGROWTH_CPI" localSheetId="1" hidden="1">[52]Data!#REF!</definedName>
    <definedName name="_3__123Graph_AGROWTH_CPI" localSheetId="0" hidden="1">[52]Data!#REF!</definedName>
    <definedName name="_3__123Graph_AGROWTH_CPI" hidden="1">[52]Data!#REF!</definedName>
    <definedName name="_3__123Graph_BCHART_1" hidden="1">[36]A!$C$28:$AJ$28</definedName>
    <definedName name="_3__123Graph_BCHART_8" localSheetId="1" hidden="1">#REF!</definedName>
    <definedName name="_3__123Graph_BCHART_8" localSheetId="0" hidden="1">#REF!</definedName>
    <definedName name="_3__123Graph_BCHART_8" hidden="1">#REF!</definedName>
    <definedName name="_3__123Graph_XCHART_1A" hidden="1">[24]data!$B$13:$B$91</definedName>
    <definedName name="_3_to_6_months_Fixed_Account_1.1.2.2">'[53]9.2'!$A$10:$IV$10</definedName>
    <definedName name="_37__123Graph_ACPI_ER_LOG" localSheetId="1" hidden="1">[54]ER!#REF!</definedName>
    <definedName name="_37__123Graph_ACPI_ER_LOG" localSheetId="0" hidden="1">[54]ER!#REF!</definedName>
    <definedName name="_37__123Graph_ACPI_ER_LOG" hidden="1">[54]ER!#REF!</definedName>
    <definedName name="_4___123Graph_AChart_4A" hidden="1">[10]CPIINDEX!$O$239:$O$298</definedName>
    <definedName name="_4__123Graph_ACHART_1" hidden="1">[39]A!$C$31:$AJ$31</definedName>
    <definedName name="_4__123Graph_ACHART_2" hidden="1">[39]A!$C$31:$AJ$31</definedName>
    <definedName name="_4__123Graph_AChart_2A" hidden="1">[38]CPIINDEX!$K$203:$K$304</definedName>
    <definedName name="_4__123Graph_AChart_3A" hidden="1">[42]CPIINDEX!$O$203:$O$304</definedName>
    <definedName name="_4__123Graph_AChart_4A" hidden="1">[37]CPIINDEX!$O$239:$O$298</definedName>
    <definedName name="_4__123Graph_AChart_4B" hidden="1">[40]ecpa!$B$10:$B$14</definedName>
    <definedName name="_4__123Graph_BCHART_2" hidden="1">[36]A!$C$36:$AJ$36</definedName>
    <definedName name="_4__123Graph_BCPI_ER_LOG" hidden="1">[51]ER!#REF!</definedName>
    <definedName name="_4__123Graph_CCHART_8" localSheetId="1" hidden="1">#REF!</definedName>
    <definedName name="_4__123Graph_CCHART_8" localSheetId="0" hidden="1">#REF!</definedName>
    <definedName name="_4__123Graph_CCHART_8" hidden="1">#REF!</definedName>
    <definedName name="_48__123Graph_AGROWTH_CPI" localSheetId="1" hidden="1">[44]Data!#REF!</definedName>
    <definedName name="_48__123Graph_AGROWTH_CPI" localSheetId="0" hidden="1">[44]Data!#REF!</definedName>
    <definedName name="_48__123Graph_AGROWTH_CPI" hidden="1">[44]Data!#REF!</definedName>
    <definedName name="_49__123Graph_AIBA_IBRD" hidden="1">[16]WB!$Q$62:$AK$62</definedName>
    <definedName name="_5___123Graph_BChart_1A" hidden="1">[10]CPIINDEX!$S$263:$S$310</definedName>
    <definedName name="_5__123Graph_ACHART_2" hidden="1">[39]A!$C$31:$AJ$31</definedName>
    <definedName name="_5__123Graph_AChart_4A" hidden="1">[42]CPIINDEX!$O$239:$O$298</definedName>
    <definedName name="_5__123Graph_AChart_5H" hidden="1">[40]ecpa!$D$46:$D$50</definedName>
    <definedName name="_5__123Graph_BChart_1A" hidden="1">[37]CPIINDEX!$S$263:$S$310</definedName>
    <definedName name="_5__123Graph_BIBA_IBRD" hidden="1">[51]WB!#REF!</definedName>
    <definedName name="_5__123Graph_CCHART_1" hidden="1">[36]A!$C$24:$AJ$24</definedName>
    <definedName name="_5__123Graph_DCHART_8" localSheetId="1" hidden="1">#REF!</definedName>
    <definedName name="_5__123Graph_DCHART_8" localSheetId="0" hidden="1">#REF!</definedName>
    <definedName name="_5__123Graph_DCHART_8" hidden="1">#REF!</definedName>
    <definedName name="_50__123Graph_AINVENT_SALES" localSheetId="1" hidden="1">#REF!</definedName>
    <definedName name="_50__123Graph_AINVENT_SALES" localSheetId="0" hidden="1">#REF!</definedName>
    <definedName name="_50__123Graph_AINVENT_SALES" hidden="1">#REF!</definedName>
    <definedName name="_51__123Graph_AMIMPMA_1" localSheetId="1" hidden="1">#REF!</definedName>
    <definedName name="_51__123Graph_AMIMPMA_1" localSheetId="0" hidden="1">#REF!</definedName>
    <definedName name="_51__123Graph_AMIMPMA_1" hidden="1">#REF!</definedName>
    <definedName name="_52__123Graph_ANDA_OIN" localSheetId="1" hidden="1">#REF!</definedName>
    <definedName name="_52__123Graph_ANDA_OIN" localSheetId="0" hidden="1">#REF!</definedName>
    <definedName name="_52__123Graph_ANDA_OIN" hidden="1">#REF!</definedName>
    <definedName name="_53__123Graph_AR_BMONEY" localSheetId="1" hidden="1">#REF!</definedName>
    <definedName name="_53__123Graph_AR_BMONEY" localSheetId="0" hidden="1">#REF!</definedName>
    <definedName name="_53__123Graph_AR_BMONEY" hidden="1">#REF!</definedName>
    <definedName name="_6___123Graph_BChart_3A" localSheetId="1" hidden="1">[10]CPIINDEX!#REF!</definedName>
    <definedName name="_6___123Graph_BChart_3A" localSheetId="0" hidden="1">[10]CPIINDEX!#REF!</definedName>
    <definedName name="_6___123Graph_BChart_3A" hidden="1">[10]CPIINDEX!#REF!</definedName>
    <definedName name="_6__123Graph_AChart_3A" hidden="1">[38]CPIINDEX!$O$203:$O$304</definedName>
    <definedName name="_6__123Graph_AIBA_IBRD" hidden="1">[43]WB!$Q$62:$AK$62</definedName>
    <definedName name="_6__123Graph_BCHART_1" hidden="1">[39]A!$C$28:$AJ$28</definedName>
    <definedName name="_6__123Graph_BChart_1A" hidden="1">[42]CPIINDEX!$S$263:$S$310</definedName>
    <definedName name="_6__123Graph_BChart_3A" hidden="1">[55]CPIINDEX!#REF!</definedName>
    <definedName name="_6__123Graph_CCHART_2" hidden="1">[36]A!$C$38:$AJ$38</definedName>
    <definedName name="_6__123Graph_DGROWTH_CPI" localSheetId="1" hidden="1">[52]Data!#REF!</definedName>
    <definedName name="_6__123Graph_DGROWTH_CPI" localSheetId="0" hidden="1">[52]Data!#REF!</definedName>
    <definedName name="_6__123Graph_DGROWTH_CPI" hidden="1">[52]Data!#REF!</definedName>
    <definedName name="_6__123Graph_XCHART_8" localSheetId="1" hidden="1">#REF!</definedName>
    <definedName name="_6__123Graph_XCHART_8" localSheetId="0" hidden="1">#REF!</definedName>
    <definedName name="_6__123Graph_XCHART_8" hidden="1">#REF!</definedName>
    <definedName name="_6_months_to_1_year_Fixed_Account_1.1.2.3">'[53]9.2'!$A$11:$IV$11</definedName>
    <definedName name="_64__123Graph_ASEIGNOR" localSheetId="1" hidden="1">[21]seignior!#REF!</definedName>
    <definedName name="_64__123Graph_ASEIGNOR" localSheetId="0" hidden="1">[21]seignior!#REF!</definedName>
    <definedName name="_64__123Graph_ASEIGNOR" hidden="1">[21]seignior!#REF!</definedName>
    <definedName name="_65__123Graph_AWB_ADJ_PRJ" hidden="1">[16]WB!$Q$255:$AK$255</definedName>
    <definedName name="_66__123Graph_BCHART_1" hidden="1">[45]IPC1988!$E$176:$E$182</definedName>
    <definedName name="_67__123Graph_BCHART_2" hidden="1">[45]IPC1988!$D$176:$D$182</definedName>
    <definedName name="_6Macros_Import_.qbop">[51]!'[Macros Import].qbop'</definedName>
    <definedName name="_7___123Graph_BChart_4A" localSheetId="1" hidden="1">[10]CPIINDEX!#REF!</definedName>
    <definedName name="_7___123Graph_BChart_4A" localSheetId="0" hidden="1">[10]CPIINDEX!#REF!</definedName>
    <definedName name="_7___123Graph_BChart_4A" hidden="1">[10]CPIINDEX!#REF!</definedName>
    <definedName name="_7__123Graph_BCHART_2" hidden="1">[39]A!$C$36:$AJ$36</definedName>
    <definedName name="_7__123Graph_BChart_2A" hidden="1">[40]ecpa!$O$5:$Z$5</definedName>
    <definedName name="_7__123Graph_BChart_4A" hidden="1">[55]CPIINDEX!#REF!</definedName>
    <definedName name="_7__123Graph_XCHART_1" hidden="1">[36]A!$C$5:$AJ$5</definedName>
    <definedName name="_7__123Graph_XREALEX_WAGE" localSheetId="1" hidden="1">[56]PRIVATE!#REF!</definedName>
    <definedName name="_7__123Graph_XREALEX_WAGE" localSheetId="0" hidden="1">[56]PRIVATE!#REF!</definedName>
    <definedName name="_7__123Graph_XREALEX_WAGE" hidden="1">[56]PRIVATE!#REF!</definedName>
    <definedName name="_79__123Graph_BCPI_ER_LOG" localSheetId="1" hidden="1">[54]ER!#REF!</definedName>
    <definedName name="_79__123Graph_BCPI_ER_LOG" localSheetId="0" hidden="1">[54]ER!#REF!</definedName>
    <definedName name="_79__123Graph_BCPI_ER_LOG" hidden="1">[54]ER!#REF!</definedName>
    <definedName name="_8___123Graph_XChart_1A" hidden="1">[10]CPIINDEX!$B$263:$B$310</definedName>
    <definedName name="_8__123Graph_AChart_4A" hidden="1">[38]CPIINDEX!$O$239:$O$298</definedName>
    <definedName name="_8__123Graph_AIBA_IBRD" hidden="1">[43]WB!$Q$62:$AK$62</definedName>
    <definedName name="_8__123Graph_AWB_ADJ_PRJ" hidden="1">[43]WB!$Q$255:$AK$255</definedName>
    <definedName name="_8__123Graph_BCHART_1" hidden="1">[39]A!$C$28:$AJ$28</definedName>
    <definedName name="_8__123Graph_BChart_3A" hidden="1">[40]ecpa!$AC$5:$AN$5</definedName>
    <definedName name="_8__123Graph_XChart_1A" hidden="1">[42]CPIINDEX!$B$263:$B$310</definedName>
    <definedName name="_8__123Graph_XCHART_2" hidden="1">[36]A!$C$39:$AJ$39</definedName>
    <definedName name="_9___123Graph_XChart_2A" hidden="1">[10]CPIINDEX!$B$203:$B$310</definedName>
    <definedName name="_9__123Graph_BCHART_1" hidden="1">[39]A!$C$28:$AJ$28</definedName>
    <definedName name="_9__123Graph_BCHART_2" hidden="1">[39]A!$C$36:$AJ$36</definedName>
    <definedName name="_9__123Graph_CCHART_1" hidden="1">[39]A!$C$24:$AJ$24</definedName>
    <definedName name="_9__123Graph_CChart_1A" hidden="1">[40]ecpa!$B$6:$M$6</definedName>
    <definedName name="_9__123Graph_XChart_1A" hidden="1">[42]CPIINDEX!$B$263:$B$310</definedName>
    <definedName name="_9__123Graph_XChart_2A" hidden="1">[42]CPIINDEX!$B$203:$B$310</definedName>
    <definedName name="_90__123Graph_BIBA_IBRD" localSheetId="1" hidden="1">[54]WB!#REF!</definedName>
    <definedName name="_90__123Graph_BIBA_IBRD" localSheetId="0" hidden="1">[54]WB!#REF!</definedName>
    <definedName name="_90__123Graph_BIBA_IBRD" hidden="1">[54]WB!#REF!</definedName>
    <definedName name="_91__123Graph_BNDA_OIN" localSheetId="1" hidden="1">#REF!</definedName>
    <definedName name="_91__123Graph_BNDA_OIN" localSheetId="0" hidden="1">#REF!</definedName>
    <definedName name="_91__123Graph_BNDA_OIN" hidden="1">#REF!</definedName>
    <definedName name="_92__123Graph_BR_BMONEY" localSheetId="1" hidden="1">#REF!</definedName>
    <definedName name="_92__123Graph_BR_BMONEY" localSheetId="0"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0"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KWH">#REF!</definedName>
    <definedName name="_BOP1">#REF!</definedName>
    <definedName name="_BOP2">[57]BoP!#REF!</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0"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 hidden="1">#REF!</definedName>
    <definedName name="_Dist_Values" localSheetId="0" hidden="1">#REF!</definedName>
    <definedName name="_Dist_Values" hidden="1">#REF!</definedName>
    <definedName name="_DLX1.USE" localSheetId="0">#REF!</definedName>
    <definedName name="_DLX1.USE">#REF!</definedName>
    <definedName name="_DLX10.USE">#REF!</definedName>
    <definedName name="_DLX11.USE">#REF!</definedName>
    <definedName name="_DLX12.USE">#REF!</definedName>
    <definedName name="_DLX13.USE">#REF!</definedName>
    <definedName name="_DLX14.USE">[58]WEO!#REF!</definedName>
    <definedName name="_DLX15.USE">#REF!</definedName>
    <definedName name="_DLX16.USE">'[59]UK,DEU'!#REF!</definedName>
    <definedName name="_DLX2.USE">[60]Haver_In_Q!$A$2:$F$2</definedName>
    <definedName name="_DLX20.USE">#REF!</definedName>
    <definedName name="_DLX21.USE">#REF!</definedName>
    <definedName name="_DLX22.USE">#REF!</definedName>
    <definedName name="_DLX24.USE">[61]Data!#REF!</definedName>
    <definedName name="_DLX25.USE">#REF!</definedName>
    <definedName name="_DLX27.USE">#REF!</definedName>
    <definedName name="_DLX3.USE">[62]Debt!#REF!</definedName>
    <definedName name="_DLX34.USE">#REF!</definedName>
    <definedName name="_DLX4.USE">[62]Debt!#REF!</definedName>
    <definedName name="_DLX5.USE">#REF!</definedName>
    <definedName name="_DLX6.USE" localSheetId="1">[62]Debt!#REF!</definedName>
    <definedName name="_DLX6.USE" localSheetId="0">[62]Debt!#REF!</definedName>
    <definedName name="_DLX6.USE">[63]MAIN!#REF!</definedName>
    <definedName name="_DLX7.USE" localSheetId="1">[62]Debt!#REF!</definedName>
    <definedName name="_DLX7.USE">[62]Debt!#REF!</definedName>
    <definedName name="_DLX8.USE" localSheetId="1">#REF!</definedName>
    <definedName name="_DLX8.USE">#REF!</definedName>
    <definedName name="_DLX9.USE" localSheetId="1">#REF!</definedName>
    <definedName name="_DLX9.USE" localSheetId="0">#REF!</definedName>
    <definedName name="_DLX9.USE">[63]MAIN!#REF!</definedName>
    <definedName name="_EXP5" localSheetId="1">#REF!</definedName>
    <definedName name="_EXP5">#REF!</definedName>
    <definedName name="_EXP6" localSheetId="1">#REF!</definedName>
    <definedName name="_EXP6">#REF!</definedName>
    <definedName name="_EXP7" localSheetId="1">#REF!</definedName>
    <definedName name="_EXP7">#REF!</definedName>
    <definedName name="_EXP9">#REF!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0"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0"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3" hidden="1">#REF!</definedName>
    <definedName name="_Fill" localSheetId="1" hidden="1">#REF!</definedName>
    <definedName name="_Fill" localSheetId="0" hidden="1">#REF!</definedName>
    <definedName name="_Fill" hidden="1">[29]Data!#REF!</definedName>
    <definedName name="_Fill1" localSheetId="1" hidden="1">#REF!</definedName>
    <definedName name="_Fill1" localSheetId="0" hidden="1">#REF!</definedName>
    <definedName name="_Fill1" hidden="1">#REF!</definedName>
    <definedName name="_Filler" hidden="1">[64]A!$A$43:$A$598</definedName>
    <definedName name="_FILLL" hidden="1">[65]Fund_Credit!#REF!</definedName>
    <definedName name="_filterd" hidden="1">[66]C!$P$428:$T$428</definedName>
    <definedName name="_xlnm._FilterDatabase" hidden="1">[67]C!$P$428:$T$428</definedName>
    <definedName name="_GDP90">[68]UAE!$A$220:$L$245</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0"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0"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0"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0"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ds1">#REF!</definedName>
    <definedName name="_IFR2" localSheetId="1">'FM Database Apr. 2024'!_IFR2</definedName>
    <definedName name="_IFR2">[0]!_IFR2</definedName>
    <definedName name="_IFR22" localSheetId="1">'FM Database Apr. 2024'!_IFR22</definedName>
    <definedName name="_IFR22">[0]!_IFR22</definedName>
    <definedName name="_IFR23" localSheetId="1">'FM Database Apr. 2024'!_IFR23</definedName>
    <definedName name="_IFR23">[0]!_IFR23</definedName>
    <definedName name="_IMP10" localSheetId="1">#REF!</definedName>
    <definedName name="_IMP10">#REF!</definedName>
    <definedName name="_IMP2" localSheetId="1">#REF!</definedName>
    <definedName name="_IMP2">#REF!</definedName>
    <definedName name="_IMP4" localSheetId="1">#REF!</definedName>
    <definedName name="_IMP4">#REF!</definedName>
    <definedName name="_IMP6">#REF!</definedName>
    <definedName name="_IMP7">#REF!</definedName>
    <definedName name="_IMP8">#REF!</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0"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 hidden="1">#REF!</definedName>
    <definedName name="_Key1" localSheetId="0" hidden="1">#REF!</definedName>
    <definedName name="_Key1" hidden="1">#REF!</definedName>
    <definedName name="_Key2" localSheetId="1" hidden="1">#REF!</definedName>
    <definedName name="_Key2" localSheetId="0" hidden="1">#REF!</definedName>
    <definedName name="_Key2" hidden="1">#REF!</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o2" localSheetId="1">{"Main Economic Indicators",#N/A,FALSE,"C"}</definedName>
    <definedName name="_lo2">{"Main Economic Indicators",#N/A,FALSE,"C"}</definedName>
    <definedName name="_loi3" localSheetId="1">{"Main Economic Indicators",#N/A,FALSE,"C"}</definedName>
    <definedName name="_loi3">{"Main Economic Indicators",#N/A,FALSE,"C"}</definedName>
    <definedName name="_LOOKUP">#REF!</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0"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[69]Contents!$C$20:$D$28</definedName>
    <definedName name="_MatMult_B">[69]Contents!$C$20:$D$28</definedName>
    <definedName name="_mof2">'[70]SR Table 2'!#REF!</definedName>
    <definedName name="_MTS2">'[71]Annual Tables'!#REF!</definedName>
    <definedName name="_new1">#N/A</definedName>
    <definedName name="_NFA1">'[72]NFA-input'!$A$2:$AP$56</definedName>
    <definedName name="_Order1" localSheetId="13" hidden="1">0</definedName>
    <definedName name="_Order1" hidden="1">255</definedName>
    <definedName name="_Order2" localSheetId="13" hidden="1">0</definedName>
    <definedName name="_Order2" hidden="1">255</definedName>
    <definedName name="_PAG2">[71]Index!#REF!</definedName>
    <definedName name="_PAG3">[71]Index!#REF!</definedName>
    <definedName name="_PAG4">[71]Index!#REF!</definedName>
    <definedName name="_PAG5">[71]Index!#REF!</definedName>
    <definedName name="_PAG6">[71]Index!#REF!</definedName>
    <definedName name="_PAG7" localSheetId="1">#REF!</definedName>
    <definedName name="_PAG7">#REF!</definedName>
    <definedName name="_Parse_In" localSheetId="1" hidden="1">#REF!</definedName>
    <definedName name="_Parse_In" localSheetId="0" hidden="1">#REF!</definedName>
    <definedName name="_Parse_In" hidden="1">#REF!</definedName>
    <definedName name="_Parse_Out" localSheetId="1" hidden="1">#REF!</definedName>
    <definedName name="_Parse_Out" localSheetId="0" hidden="1">#REF!</definedName>
    <definedName name="_Parse_Out" hidden="1">#REF!</definedName>
    <definedName name="_PIB04">'[73]Quadro Macro'!$D$3</definedName>
    <definedName name="_PIB06">'[73]Quadro Macro'!$F$3</definedName>
    <definedName name="_PIB08">'[73]Quadro Macro'!$H$3</definedName>
    <definedName name="_prt1">[74]!_prt1</definedName>
    <definedName name="_prt2">[74]!_prt2</definedName>
    <definedName name="_prt3">[74]!_prt3</definedName>
    <definedName name="_prt4">[74]!_prt4</definedName>
    <definedName name="_prt5">[74]!_prt5</definedName>
    <definedName name="_prt6">[74]!_prt6</definedName>
    <definedName name="_prt7">[74]!_prt7</definedName>
    <definedName name="_prt8">[74]!_prt8</definedName>
    <definedName name="_red16" localSheetId="1">#REF!</definedName>
    <definedName name="_red16">#REF!</definedName>
    <definedName name="_red17" localSheetId="1">#REF!</definedName>
    <definedName name="_red17">#REF!</definedName>
    <definedName name="_red18" localSheetId="1">#REF!</definedName>
    <definedName name="_red18">#REF!</definedName>
    <definedName name="_red19">#REF!</definedName>
    <definedName name="_red2">#REF!</definedName>
    <definedName name="_red20">#REF!</definedName>
    <definedName name="_red22">#REF!</definedName>
    <definedName name="_RED3">"Check Box 8"</definedName>
    <definedName name="_red4">#REF!</definedName>
    <definedName name="_Regression_Int" hidden="1">1</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RES2" localSheetId="1">[57]RES!#REF!</definedName>
    <definedName name="_RES2">[57]RES!#REF!</definedName>
    <definedName name="_Sort" localSheetId="1" hidden="1">#REF!</definedName>
    <definedName name="_Sort" localSheetId="0" hidden="1">#REF!</definedName>
    <definedName name="_Sort" hidden="1">#REF!</definedName>
    <definedName name="_SRT11" localSheetId="1" hidden="1">{"Minpmon",#N/A,FALSE,"Monthinput"}</definedName>
    <definedName name="_SRT11" localSheetId="0" hidden="1">{"Minpmon",#N/A,FALSE,"Monthinput"}</definedName>
    <definedName name="_SRT11" hidden="1">{"Minpmon",#N/A,FALSE,"Monthinput"}</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56456">#REF!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#REF!</definedName>
    <definedName name="_tab40">#REF!</definedName>
    <definedName name="_tab41">#REF!</definedName>
    <definedName name="_tab42">#REF!</definedName>
    <definedName name="_tab44">#REF!</definedName>
    <definedName name="_tab45">#REF!</definedName>
    <definedName name="_tab47">#REF!</definedName>
    <definedName name="_tab48">#REF!</definedName>
    <definedName name="_tab49">#REF!</definedName>
    <definedName name="_TAB5">#REF!</definedName>
    <definedName name="_tab50">#REF!</definedName>
    <definedName name="_tab51">#REF!</definedName>
    <definedName name="_tab52">#REF!</definedName>
    <definedName name="_tab53">#REF!</definedName>
    <definedName name="_Tab6">#REF!</definedName>
    <definedName name="_TAB7">#REF!</definedName>
    <definedName name="_TAB8">#REF!</definedName>
    <definedName name="_tab9">#REF!</definedName>
    <definedName name="_TB1">[75]SummaryCG!$A$4:$CL$77</definedName>
    <definedName name="_TB2">[75]CGRev!$A$4:$CL$43</definedName>
    <definedName name="_TB3">[75]CGExp!$A$4:$CL$86</definedName>
    <definedName name="_TB4">[75]CGExternal!$B$4:$CL$55</definedName>
    <definedName name="_TB5">[75]CGAuthMeth!$B$4:$CL$55</definedName>
    <definedName name="_TB6">[75]CGAuthMeth!$B$64:$CL$131</definedName>
    <definedName name="_TB7">[75]CGFin_Monthly!$B$4:$AC$73</definedName>
    <definedName name="_TB8">[75]CGFin_Monthly!$B$174:$AC$234</definedName>
    <definedName name="_ty" localSheetId="1" hidden="1">'[32]Time series'!#REF!</definedName>
    <definedName name="_ty" hidden="1">'[32]Time series'!#REF!</definedName>
    <definedName name="_UK1" localSheetId="1">#REF!</definedName>
    <definedName name="_UK1">#REF!</definedName>
    <definedName name="_WEO1">#REF!</definedName>
    <definedName name="_WEO2">#REF!</definedName>
    <definedName name="_YR0110">'[76]Imp:DSA output'!$O$9:$R$464</definedName>
    <definedName name="_YR89">'[76]Imp:DSA output'!$C$9:$C$464</definedName>
    <definedName name="_YR90">'[5]Imp:DSA output'!$D$9:$D$464</definedName>
    <definedName name="_YR91">'[5]Imp:DSA output'!$E$9:$E$464</definedName>
    <definedName name="_YR92">'[5]Imp:DSA output'!$F$9:$F$464</definedName>
    <definedName name="_YR93">'[5]Imp:DSA output'!$G$9:$G$464</definedName>
    <definedName name="_YR94">'[5]Imp:DSA output'!$H$9:$H$464</definedName>
    <definedName name="_YR95">'[5]Imp:DSA output'!$I$9:$I$464</definedName>
    <definedName name="a" localSheetId="1" hidden="1">#REF!</definedName>
    <definedName name="a" localSheetId="0" hidden="1">#REF!</definedName>
    <definedName name="a">#REF!</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0">[77]RGDP_SA!#REF!</definedName>
    <definedName name="aaa" localSheetId="1" hidden="1">{FALSE,FALSE,-1.25,-15.5,484.5,276.75,FALSE,FALSE,TRUE,TRUE,0,12,#N/A,46,#N/A,2.93460490463215,15.35,1,FALSE,FALSE,3,TRUE,1,FALSE,100,"Swvu.PLA1.","ACwvu.PLA1.",#N/A,FALSE,FALSE,0,0,0,0,2,"","",TRUE,TRUE,FALSE,FALSE,1,60,#N/A,#N/A,FALSE,FALSE,FALSE,FALSE,FALSE,FALSE,FALSE,9,65532,65532,FALSE,FALSE,TRUE,TRUE,TRUE}</definedName>
    <definedName name="aaa" localSheetId="0"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 localSheetId="1">{"Main Economic Indicators",#N/A,FALSE,"C"}</definedName>
    <definedName name="aaaa">{"Main Economic Indicators",#N/A,FALSE,"C"}</definedName>
    <definedName name="aaaaaa" localSheetId="1" hidden="1">{"Riqfin97",#N/A,FALSE,"Tran";"Riqfinpro",#N/A,FALSE,"Tran"}</definedName>
    <definedName name="aaaaaa" localSheetId="0" hidden="1">{"Riqfin97",#N/A,FALSE,"Tran";"Riqfinpro",#N/A,FALSE,"Tran"}</definedName>
    <definedName name="aaaaaa" hidden="1">{"Riqfin97",#N/A,FALSE,"Tran";"Riqfinpro",#N/A,FALSE,"Tran"}</definedName>
    <definedName name="aaaaaaa" localSheetId="1">{"Main Economic Indicators",#N/A,FALSE,"C"}</definedName>
    <definedName name="aaaaaaa">{"Main Economic Indicators",#N/A,FALSE,"C"}</definedName>
    <definedName name="aaaaaaaaaa">#N/A</definedName>
    <definedName name="aad" localSheetId="1">{"Main Economic Indicators",#N/A,FALSE,"C"}</definedName>
    <definedName name="aad">{"Main Economic Indicators",#N/A,FALSE,"C"}</definedName>
    <definedName name="aagdfg">OFFSET(ChartDates,0,3)</definedName>
    <definedName name="aas" localSheetId="1">{"Main Economic Indicators",#N/A,FALSE,"C"}</definedName>
    <definedName name="aas">{"Main Economic Indicators",#N/A,FALSE,"C"}</definedName>
    <definedName name="aax" localSheetId="1">{"Main Economic Indicators",#N/A,FALSE,"C"}</definedName>
    <definedName name="aax">{"Main Economic Indicators",#N/A,FALSE,"C"}</definedName>
    <definedName name="ab.dr" localSheetId="1">{"Main Economic Indicators",#N/A,FALSE,"C"}</definedName>
    <definedName name="ab.dr">{"Main Economic Indicators",#N/A,FALSE,"C"}</definedName>
    <definedName name="Above_1_year_Fixed_Account_1.1.2.4">'[53]9.2'!$A$12:$IV$12</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 hidden="1">'[78]COP FED'!#REF!</definedName>
    <definedName name="ACwvu.PLA1." localSheetId="0" hidden="1">'[78]COP FED'!#REF!</definedName>
    <definedName name="ACwvu.PLA1." hidden="1">'[78]COP FED'!#REF!</definedName>
    <definedName name="ACwvu.PLA2." hidden="1">'[78]COP FED'!$A$1:$N$49</definedName>
    <definedName name="ACwvu.Print." hidden="1">[79]Med!#REF!</definedName>
    <definedName name="ACwvu.snh." localSheetId="1" hidden="1">#REF!</definedName>
    <definedName name="ACwvu.snh." hidden="1">#REF!</definedName>
    <definedName name="Adb">[80]CIRRs!$C$59</definedName>
    <definedName name="Additional_Loan_Loss_Provision_7.1.3">'[53]9.2'!$A$43:$IV$43</definedName>
    <definedName name="Adf">[80]CIRRs!$C$60</definedName>
    <definedName name="Adjusted_undrawn_balance" localSheetId="1">#REF!</definedName>
    <definedName name="Adjusted_undrawn_balance">#REF!</definedName>
    <definedName name="adsadrr" localSheetId="1" hidden="1">#REF!</definedName>
    <definedName name="adsadrr" hidden="1">#REF!</definedName>
    <definedName name="adsf">OFFSET(AllDates,,,,5)</definedName>
    <definedName name="adssdd" localSheetId="1">{"Main Economic Indicators",#N/A,FALSE,"C"}</definedName>
    <definedName name="adssdd">{"Main Economic Indicators",#N/A,FALSE,"C"}</definedName>
    <definedName name="Advance_Payment_on_Tax_10.9">'[53]9.1'!#REF!</definedName>
    <definedName name="AETR_SensitivityParameter">[81]Sensitivity!$F$42</definedName>
    <definedName name="AETROilPrice">[81]Sensitivity!$F$42</definedName>
    <definedName name="AETRSensitivityParameter">[82]Sensitivity!$F$39</definedName>
    <definedName name="afd">#N/A</definedName>
    <definedName name="AFRBEN">#REF!</definedName>
    <definedName name="AFRBWA">#REF!</definedName>
    <definedName name="ag">#N/A</definedName>
    <definedName name="Against_Guarantee_33">'[53]9.4'!$A$37:$IV$37</definedName>
    <definedName name="Against_security_of_Bill_26">'[53]9.4'!$A$30:$IV$30</definedName>
    <definedName name="Agency_List">[83]Control!$H$17:$H$19</definedName>
    <definedName name="Agricultural_and_Forest_product_28">'[53]9.3'!$A$32:$IV$32</definedName>
    <definedName name="Agricultural_and_Forest_Related_1">'[53]9.3'!$A$5:$IV$5</definedName>
    <definedName name="Agricultural_Production_15">'[53]9.4'!$A$19:$IV$19</definedName>
    <definedName name="Agriculture__Forestry___Bevarage___Production_Related_26">'[53]9.3'!$A$30:$IV$30</definedName>
    <definedName name="AGSS">[84]K4!$A$17:$IV$17</definedName>
    <definedName name="Albania" localSheetId="1">#REF!</definedName>
    <definedName name="Albania">#REF!</definedName>
    <definedName name="AlgeriaCCS1" localSheetId="1" hidden="1">#REF!</definedName>
    <definedName name="AlgeriaCCS1" localSheetId="0" hidden="1">#REF!</definedName>
    <definedName name="AlgeriaCCS1" hidden="1">#REF!</definedName>
    <definedName name="ALL">'[76]Imp:DSA output'!$C$9:$R$464</definedName>
    <definedName name="AllCountries">'[83]countries &amp; codes'!$C$5:$H$212</definedName>
    <definedName name="AllData">OFFSET(AllDates,,,,5)</definedName>
    <definedName name="AlPr_TB_1" localSheetId="1">#REF!</definedName>
    <definedName name="AlPr_TB_1">#REF!</definedName>
    <definedName name="AlPr_TB_1b" localSheetId="1">#REF!</definedName>
    <definedName name="AlPr_TB_1b">#REF!</definedName>
    <definedName name="Alter" localSheetId="1">#REF!</definedName>
    <definedName name="Alter">#REF!</definedName>
    <definedName name="ALV">[84]K9!$A$43:$IV$43</definedName>
    <definedName name="amort_trim">[85]DespCoefs!$A$54:$IV$54</definedName>
    <definedName name="AMPO5">"Gráfico 8"</definedName>
    <definedName name="AN1112N">[86]DB95Q!$A$14:$IP$14</definedName>
    <definedName name="AN1112S13N">[86]DB95Q!$A$16:$IP$16</definedName>
    <definedName name="AN1113N">[86]DB95Q!$A$22:$IP$22</definedName>
    <definedName name="AN1113S13N">[86]DB95Q!$A$24:$IP$24</definedName>
    <definedName name="AN112N">[86]DB95Q!$A$37:$IP$37</definedName>
    <definedName name="AN112S13N">[86]DB95Q!$A$39:$IP$39</definedName>
    <definedName name="anberd" localSheetId="1">#REF!</definedName>
    <definedName name="anberd">#REF!</definedName>
    <definedName name="AnnualSRTable">#N/A</definedName>
    <definedName name="Anos">[87]PRESSUP!$A$5:$IV$5</definedName>
    <definedName name="anscount" hidden="1">1</definedName>
    <definedName name="ANSWER">'[88]Key Assumptions'!#REF!</definedName>
    <definedName name="APr_1" localSheetId="1">#REF!</definedName>
    <definedName name="APr_1">#REF!</definedName>
    <definedName name="APr_1b" localSheetId="1">#REF!</definedName>
    <definedName name="APr_1b">#REF!</definedName>
    <definedName name="APr_2" localSheetId="1">#REF!</definedName>
    <definedName name="APr_2">#REF!</definedName>
    <definedName name="Apr_2b">#REF!</definedName>
    <definedName name="Apr_Diffb">#REF!</definedName>
    <definedName name="ar_i_dag">2008</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LO">[84]K6!$A$28:$IV$28</definedName>
    <definedName name="ARLOA">[84]K6!$A$44:$IV$44</definedName>
    <definedName name="ARLON">[84]K6!$A$60:$IV$60</definedName>
    <definedName name="ARNS">[84]K4!$A$25:$IV$25</definedName>
    <definedName name="ARW_N">'[89]02_Berwerte_ABL'!$J$10</definedName>
    <definedName name="ARWOst" localSheetId="1">#REF!</definedName>
    <definedName name="ARWOst">#REF!</definedName>
    <definedName name="ARWWest" localSheetId="1">#REF!</definedName>
    <definedName name="ARWWest">#REF!</definedName>
    <definedName name="as" localSheetId="1" hidden="1">{"TRADE_COMP",#N/A,FALSE,"TAB23APP";"BOP",#N/A,FALSE,"TAB6";"DOT",#N/A,FALSE,"TAB24APP";"EXTDEBT",#N/A,FALSE,"TAB25APP"}</definedName>
    <definedName name="as" localSheetId="0" hidden="1">{"TRADE_COMP",#N/A,FALSE,"TAB23APP";"BOP",#N/A,FALSE,"TAB6";"DOT",#N/A,FALSE,"TAB24APP";"EXTDEBT",#N/A,FALSE,"TAB25APP"}</definedName>
    <definedName name="as" hidden="1">{"TRADE_COMP",#N/A,FALSE,"TAB23APP";"BOP",#N/A,FALSE,"TAB6";"DOT",#N/A,FALSE,"TAB24APP";"EXTDEBT",#N/A,FALSE,"TAB25APP"}</definedName>
    <definedName name="asd" localSheetId="1" hidden="1">{"Riqfin97",#N/A,FALSE,"Tran";"Riqfinpro",#N/A,FALSE,"Tran"}</definedName>
    <definedName name="asd" localSheetId="0" hidden="1">{"Riqfin97",#N/A,FALSE,"Tran";"Riqfinpro",#N/A,FALSE,"Tran"}</definedName>
    <definedName name="asd" hidden="1">{"Riqfin97",#N/A,FALSE,"Tran";"Riqfinpro",#N/A,FALSE,"Tran"}</definedName>
    <definedName name="asdasd" localSheetId="1" hidden="1">{"Riqfin97",#N/A,FALSE,"Tran";"Riqfinpro",#N/A,FALSE,"Tran"}</definedName>
    <definedName name="asdasd" localSheetId="0" hidden="1">{"Riqfin97",#N/A,FALSE,"Tran";"Riqfinpro",#N/A,FALSE,"Tran"}</definedName>
    <definedName name="asdasd" hidden="1">{"Riqfin97",#N/A,FALSE,"Tran";"Riqfinpro",#N/A,FALSE,"Tran"}</definedName>
    <definedName name="asdasdad" localSheetId="1" hidden="1">{"Riqfin97",#N/A,FALSE,"Tran";"Riqfinpro",#N/A,FALSE,"Tran"}</definedName>
    <definedName name="asdasdad" localSheetId="0"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0" hidden="1">{"Riqfin97",#N/A,FALSE,"Tran";"Riqfinpro",#N/A,FALSE,"Tran"}</definedName>
    <definedName name="asdasdadad" hidden="1">{"Riqfin97",#N/A,FALSE,"Tran";"Riqfinpro",#N/A,FALSE,"Tran"}</definedName>
    <definedName name="asdf" localSheetId="13" hidden="1">{"BOP_TAB",#N/A,FALSE,"N";"MIDTERM_TAB",#N/A,FALSE,"O"}</definedName>
    <definedName name="asdf" localSheetId="1" hidden="1">{"BOP_TAB",#N/A,FALSE,"N";"MIDTERM_TAB",#N/A,FALSE,"O"}</definedName>
    <definedName name="asdf" localSheetId="0" hidden="1">{"BOP_TAB",#N/A,FALSE,"N";"MIDTERM_TAB",#N/A,FALSE,"O"}</definedName>
    <definedName name="asdf" hidden="1">{"BOP_TAB",#N/A,FALSE,"N";"MIDTERM_TAB",#N/A,FALSE,"O"}</definedName>
    <definedName name="asdfsd" hidden="1">[47]A!#REF!</definedName>
    <definedName name="asdrae" localSheetId="1" hidden="1">#REF!</definedName>
    <definedName name="asdrae" hidden="1">#REF!</definedName>
    <definedName name="ase" localSheetId="1" hidden="1">{"Minpmon",#N/A,FALSE,"Monthinput"}</definedName>
    <definedName name="ase" localSheetId="0" hidden="1">{"Minpmon",#N/A,FALSE,"Monthinput"}</definedName>
    <definedName name="ase" hidden="1">{"Minpmon",#N/A,FALSE,"Monthinput"}</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0"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sessment">'[90]Output-INSTRUCTIONS'!$J$50</definedName>
    <definedName name="Assets_Total">'[53]9.1'!#REF!</definedName>
    <definedName name="Assistance">[91]Sheet1!$B$2:$T$56</definedName>
    <definedName name="assu" localSheetId="1">#REF!</definedName>
    <definedName name="assu">#REF!</definedName>
    <definedName name="ASSUMP" localSheetId="1">#REF!</definedName>
    <definedName name="ASSUMP">#REF!</definedName>
    <definedName name="ASSUMPN2" localSheetId="1">#REF!</definedName>
    <definedName name="ASSUMPN2">#REF!</definedName>
    <definedName name="ATable1A">#N/A</definedName>
    <definedName name="ATable1B">#N/A</definedName>
    <definedName name="atrade">[49]!atrade</definedName>
    <definedName name="Austria">#REF!</definedName>
    <definedName name="Auto">'[92]ISORA 2018 Country Data - Data'!$A$5:$AM$160</definedName>
    <definedName name="auto1">#REF!</definedName>
    <definedName name="autom1">[70]excise!#REF!</definedName>
    <definedName name="autom2" localSheetId="1">#REF!</definedName>
    <definedName name="autom2">#REF!</definedName>
    <definedName name="automat" localSheetId="1">#REF!</definedName>
    <definedName name="automat">#REF!</definedName>
    <definedName name="avWagesSec" localSheetId="1">#REF!</definedName>
    <definedName name="avWagesSec">#REF!</definedName>
    <definedName name="AvWg">'[93] WAGES1'!$A$1</definedName>
    <definedName name="AvWg100">[93]WAGES2!$A$2</definedName>
    <definedName name="b" localSheetId="1" hidden="1">{#N/A,#N/A,FALSE,"B061196P";#N/A,#N/A,FALSE,"B061196";#N/A,#N/A,FALSE,"Relatório1";#N/A,#N/A,FALSE,"Relatório2";#N/A,#N/A,FALSE,"Relatório3";#N/A,#N/A,FALSE,"Relatório4 ";#N/A,#N/A,FALSE,"Relatório5";#N/A,#N/A,FALSE,"Relatório6";#N/A,#N/A,FALSE,"Relatório7";#N/A,#N/A,FALSE,"Relatório8"}</definedName>
    <definedName name="b" localSheetId="0" hidden="1">{#N/A,#N/A,FALSE,"B061196P";#N/A,#N/A,FALSE,"B061196";#N/A,#N/A,FALSE,"Relatório1";#N/A,#N/A,FALSE,"Relatório2";#N/A,#N/A,FALSE,"Relatório3";#N/A,#N/A,FALSE,"Relatório4 ";#N/A,#N/A,FALSE,"Relatório5";#N/A,#N/A,FALSE,"Relatório6";#N/A,#N/A,FALSE,"Relatório7";#N/A,#N/A,FALSE,"Relatório8"}</definedName>
    <definedName name="b">#REF!</definedName>
    <definedName name="B1GN">[86]DB95Q!$A$81:$IP$81</definedName>
    <definedName name="Badea">[80]CIRRs!$C$67</definedName>
    <definedName name="Balance_of_payments" localSheetId="1">#REF!</definedName>
    <definedName name="Balance_of_payments">#REF!</definedName>
    <definedName name="BARN">[84]K6!$A$26:$IV$26</definedName>
    <definedName name="BARNA">[84]K6!$A$42:$IV$42</definedName>
    <definedName name="BARNN">[84]K6!$A$58:$IV$58</definedName>
    <definedName name="Bas_chart" localSheetId="1">#REF!</definedName>
    <definedName name="Bas_chart">#REF!</definedName>
    <definedName name="BASDAT">'[71]Annual Tables'!#REF!</definedName>
    <definedName name="BaseYear">[94]REER!$A$4</definedName>
    <definedName name="bastab" localSheetId="1">#REF!</definedName>
    <definedName name="bastab">#REF!</definedName>
    <definedName name="bb" localSheetId="1" hidden="1">{"Riqfin97",#N/A,FALSE,"Tran";"Riqfinpro",#N/A,FALSE,"Tran"}</definedName>
    <definedName name="bb" localSheetId="0" hidden="1">{"Riqfin97",#N/A,FALSE,"Tran";"Riqfinpro",#N/A,FALSE,"Tran"}</definedName>
    <definedName name="bb" hidden="1">{"Riqfin97",#N/A,FALSE,"Tran";"Riqfinpro",#N/A,FALSE,"Tran"}</definedName>
    <definedName name="bbbb" localSheetId="1" hidden="1">{"Minpmon",#N/A,FALSE,"Monthinput"}</definedName>
    <definedName name="bbbb" localSheetId="0" hidden="1">{"Minpmon",#N/A,FALSE,"Monthinput"}</definedName>
    <definedName name="bbbb" hidden="1">{"Minpmon",#N/A,FALSE,"Monthinput"}</definedName>
    <definedName name="bbbbb" localSheetId="1" hidden="1">{"Riqfin97",#N/A,FALSE,"Tran";"Riqfinpro",#N/A,FALSE,"Tran"}</definedName>
    <definedName name="bbbbb" localSheetId="0" hidden="1">{"Riqfin97",#N/A,FALSE,"Tran";"Riqfinpro",#N/A,FALSE,"Tran"}</definedName>
    <definedName name="bbbbb" hidden="1">{"Riqfin97",#N/A,FALSE,"Tran";"Riqfinpro",#N/A,FALSE,"Tran"}</definedName>
    <definedName name="bbbbbbg" localSheetId="1">{"Main Economic Indicators",#N/A,FALSE,"C"}</definedName>
    <definedName name="bbbbbbg">{"Main Economic Indicators",#N/A,FALSE,"C"}</definedName>
    <definedName name="BBdmx">'[95]Read Me'!$F$1</definedName>
    <definedName name="BBG_J_N_3">'[89]02_Berwerte_ABL'!$M$31</definedName>
    <definedName name="BBG_MTL_N_2">'[89]02_Berwerte_ABL'!$J$31</definedName>
    <definedName name="BBG_NB_MTL_N">'[89]03A_Berwerte_NBL'!$J$28</definedName>
    <definedName name="BBG_NB_MTL_N_1">'[89]03A_Berwerte_NBL'!$J$27</definedName>
    <definedName name="BBG_NB_MTL_N_2">'[89]03A_Berwerte_NBL'!$J$26</definedName>
    <definedName name="BBG_NB_N_J_1">'[89]03A_Berwerte_NBL'!$L$27</definedName>
    <definedName name="BCA">#N/A</definedName>
    <definedName name="BCA_GDP">#N/A</definedName>
    <definedName name="BDEAC">[80]CIRRs!$C$70</definedName>
    <definedName name="BE">#N/A</definedName>
    <definedName name="BEA">'[96]Output WEO'!#REF!</definedName>
    <definedName name="BEAI">#N/A</definedName>
    <definedName name="BEAIB">#N/A</definedName>
    <definedName name="BEAIG">#N/A</definedName>
    <definedName name="BEAP">#N/A</definedName>
    <definedName name="BEAPB">#N/A</definedName>
    <definedName name="BEAPG">#N/A</definedName>
    <definedName name="BED">'[96]Output WEO'!#REF!</definedName>
    <definedName name="BED_6">'[96]Output WEO'!#REF!</definedName>
    <definedName name="BEDE" localSheetId="1">#REF!</definedName>
    <definedName name="BEDE">#REF!</definedName>
    <definedName name="BEF">[80]CIRRs!$C$79</definedName>
    <definedName name="Beitrag" localSheetId="1">#REF!</definedName>
    <definedName name="Beitrag">#REF!</definedName>
    <definedName name="BeitragMindest" localSheetId="1">#REF!</definedName>
    <definedName name="BeitragMindest">#REF!</definedName>
    <definedName name="Beitragssatz_N">'[89]02_Berwerte_ABL'!$J$15</definedName>
    <definedName name="Beitragssatz_N_1">'[89]02_Berwerte_ABL'!$J$14</definedName>
    <definedName name="Beitragssatz_N_2">'[89]02_Berwerte_ABL'!#REF!</definedName>
    <definedName name="Belarus" localSheetId="1">#REF!</definedName>
    <definedName name="Belarus">#REF!</definedName>
    <definedName name="Belgium" localSheetId="1">#REF!</definedName>
    <definedName name="Belgium">#REF!</definedName>
    <definedName name="bens">[85]DespCoefs!$C$15:$Q$15</definedName>
    <definedName name="BEO">'[96]Output WEO'!#REF!</definedName>
    <definedName name="BER">'[96]Output WEO'!#REF!</definedName>
    <definedName name="BERI">#N/A</definedName>
    <definedName name="BERIB">#N/A</definedName>
    <definedName name="BERIG">#N/A</definedName>
    <definedName name="BERP">#N/A</definedName>
    <definedName name="BERPB">#N/A</definedName>
    <definedName name="BERPG">#N/A</definedName>
    <definedName name="BEUA">[84]K4!$A$15:$IV$15</definedName>
    <definedName name="Beverages_Beer__Liquor__Soda_etc__33">'[53]9.3'!$A$37:$IV$37</definedName>
    <definedName name="BEZGR_NBL_MTL">'[89]03A_Berwerte_NBL'!$J$24</definedName>
    <definedName name="BEZGR_NBL_MTL_1">'[89]03A_Berwerte_NBL'!$J$23</definedName>
    <definedName name="BEZGR_NBL_MTL_2">'[89]03A_Berwerte_NBL'!$J$22</definedName>
    <definedName name="BF">#N/A</definedName>
    <definedName name="BFD">'[96]Output WEO'!#REF!</definedName>
    <definedName name="BFDA">'[96]Output WEO'!#REF!</definedName>
    <definedName name="BFDI">'[96]Output WEO'!#REF!</definedName>
    <definedName name="BFDIL">'[96]Output WEO'!#REF!</definedName>
    <definedName name="bfftsy" localSheetId="1" hidden="1">[16]ER!#REF!</definedName>
    <definedName name="bfftsy" localSheetId="0" hidden="1">[16]ER!#REF!</definedName>
    <definedName name="bfftsy" hidden="1">[16]ER!#REF!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D_DF2">#N/A</definedName>
    <definedName name="BFLG">#N/A</definedName>
    <definedName name="BFLG_D">#N/A</definedName>
    <definedName name="BFLG_DF">#N/A</definedName>
    <definedName name="BFLRES">'[97]AFR -WETA DAta'!#REF!</definedName>
    <definedName name="BFO">'[96]Output WEO'!#REF!</definedName>
    <definedName name="BFO_S">'[97]AFR -WETA DAta'!#REF!</definedName>
    <definedName name="BFOA">'[96]Output WEO'!#REF!</definedName>
    <definedName name="BFOAG">'[96]Output WEO'!#REF!</definedName>
    <definedName name="BFOL">'[96]Output WEO'!#REF!</definedName>
    <definedName name="BFOL_B">'[96]Output WEO'!#REF!</definedName>
    <definedName name="BFOL_G">'[96]Output WEO'!#REF!</definedName>
    <definedName name="BFOL_L">'[96]Output WEO'!#REF!</definedName>
    <definedName name="BFOL_O">'[96]Output WEO'!#REF!</definedName>
    <definedName name="BFOL_S">'[96]Output WEO'!#REF!</definedName>
    <definedName name="BFOLG_L">'[96]Output WEO'!#REF!</definedName>
    <definedName name="BFP">'[96]Output WEO'!#REF!</definedName>
    <definedName name="BFPA">'[96]Output WEO'!#REF!</definedName>
    <definedName name="BFPAG">'[96]Output WEO'!#REF!</definedName>
    <definedName name="BFPL">'[96]Output WEO'!#REF!</definedName>
    <definedName name="BFPLBN">'[96]Output WEO'!#REF!</definedName>
    <definedName name="BFPLD">'[96]Output WEO'!#REF!</definedName>
    <definedName name="BFPLD_G">'[96]Output WEO'!#REF!</definedName>
    <definedName name="BFPLE">'[96]Output WEO'!#REF!</definedName>
    <definedName name="BFPLE_G">'[96]Output WEO'!#REF!</definedName>
    <definedName name="BFPLMM">'[96]Output WEO'!#REF!</definedName>
    <definedName name="BFRA">#N/A</definedName>
    <definedName name="bfsdhtr" localSheetId="1" hidden="1">[16]WB!#REF!</definedName>
    <definedName name="bfsdhtr" localSheetId="0" hidden="1">[16]WB!#REF!</definedName>
    <definedName name="bfsdhtr" hidden="1">[16]WB!#REF!</definedName>
    <definedName name="BFUND">'[96]Output WEO'!#REF!</definedName>
    <definedName name="bg" localSheetId="1" hidden="1">{"Tab1",#N/A,FALSE,"P";"Tab2",#N/A,FALSE,"P"}</definedName>
    <definedName name="bg" localSheetId="0" hidden="1">{"Tab1",#N/A,FALSE,"P";"Tab2",#N/A,FALSE,"P"}</definedName>
    <definedName name="bg" hidden="1">{"Tab1",#N/A,FALSE,"P";"Tab2",#N/A,FALSE,"P"}</definedName>
    <definedName name="BGS">'[96]Output WEO'!#REF!</definedName>
    <definedName name="BI">#N/A</definedName>
    <definedName name="Bills_Payable_4.">'[53]9.1'!#REF!</definedName>
    <definedName name="Bills_Purchase_and_Discount_2.1">'[53]9.2'!$A$66:$IV$66</definedName>
    <definedName name="Bills_Purchased_39">'[53]9.3ka'!$A$43:$IV$43</definedName>
    <definedName name="Bills_Purchased_7.">'[53]9.1'!$A$437:$IV$437</definedName>
    <definedName name="BIP">'[96]Output WEO'!#REF!</definedName>
    <definedName name="BIPJ">[84]K3!$A$35:$IV$35</definedName>
    <definedName name="BIPJA">[84]K3!$A$36:$IV$36</definedName>
    <definedName name="BIPJN">[84]K3!$A$37:$IV$37</definedName>
    <definedName name="BIPK">[84]K1!$A$35:$IV$35</definedName>
    <definedName name="BIPKA">[84]K1!$A$36:$IV$36</definedName>
    <definedName name="BIPKN">[84]K1!$A$37:$IV$37</definedName>
    <definedName name="BK">#N/A</definedName>
    <definedName name="BKF">#N/A</definedName>
    <definedName name="BKFA">'[96]Output WEO'!#REF!</definedName>
    <definedName name="BKO">'[96]Output WEO'!#REF!</definedName>
    <definedName name="BLGS">[84]K61!$A$10:$IV$10</definedName>
    <definedName name="BLGSA">[84]K61!$A$26:$IV$26</definedName>
    <definedName name="BLGSN">[84]K61!$A$36:$IV$36</definedName>
    <definedName name="BlockEA1_capex">[98]Costs!$L$14:$AY$17</definedName>
    <definedName name="BlockEA1_finance">[98]Control!$D$15:$D$19</definedName>
    <definedName name="BlockEA1_opex_decomm">[98]Costs!$L$54:$AY$55</definedName>
    <definedName name="BlockEA1_prices">[98]Prices!$L$10:$AY$11</definedName>
    <definedName name="BlockEA1_production">[98]Production!$L$12:$AY$13</definedName>
    <definedName name="BlockEA1_production_years">[98]Production!$L$8:$AY$8</definedName>
    <definedName name="BlockEA1_timing">[98]Production!$L$6:$AY$9</definedName>
    <definedName name="BlockEA2_capex">[98]Costs!$L$88:$AY$91</definedName>
    <definedName name="BlockEA2_finance">[98]Control!$D$37:$D$41</definedName>
    <definedName name="BlockEA2_opex_decomm">[98]Costs!$L$128:$AY$129</definedName>
    <definedName name="BlockEA2_prices">[98]Prices!$L$38:$AY$39</definedName>
    <definedName name="BlockEA2_production">[98]Production!$L$41:$AY$42</definedName>
    <definedName name="BlockEA2_production_years">[98]Production!$L$37:$AY$37</definedName>
    <definedName name="BlockEA2_timing">[98]Production!$L$35:$AY$38</definedName>
    <definedName name="BlockEA3A_capex">[98]Costs!$L$163:$AY$166</definedName>
    <definedName name="BlockEA3A_finance">[98]Control!$D$59:$D$63</definedName>
    <definedName name="BlockEA3A_opex_decomm">[98]Costs!$L$204:$AY$205</definedName>
    <definedName name="BlockEA3A_prices">[98]Prices!$L$65:$AY$66</definedName>
    <definedName name="BlockEA3A_production">[98]Production!$L$70:$AY$71</definedName>
    <definedName name="BlockEA3A_production_years">[98]Production!$L$66:$AY$66</definedName>
    <definedName name="BlockEA3A_timing">[98]Production!$L$64:$AY$67</definedName>
    <definedName name="BLPH1" localSheetId="1" hidden="1">#REF!</definedName>
    <definedName name="BLPH1" hidden="1">#REF!</definedName>
    <definedName name="BLPH10" localSheetId="1" hidden="1">#REF!</definedName>
    <definedName name="BLPH10" localSheetId="0" hidden="1">#REF!</definedName>
    <definedName name="BLPH10" hidden="1">#REF!</definedName>
    <definedName name="BLPH100" localSheetId="1" hidden="1">[99]SpotExchangeRates!#REF!</definedName>
    <definedName name="BLPH100" localSheetId="0" hidden="1">[99]SpotExchangeRates!#REF!</definedName>
    <definedName name="BLPH100" hidden="1">[99]SpotExchangeRates!#REF!</definedName>
    <definedName name="BLPH101" localSheetId="1" hidden="1">[99]SpotExchangeRates!#REF!</definedName>
    <definedName name="BLPH101" hidden="1">[99]SpotExchangeRates!#REF!</definedName>
    <definedName name="BLPH102" localSheetId="1" hidden="1">[99]SpotExchangeRates!#REF!</definedName>
    <definedName name="BLPH102" hidden="1">[99]SpotExchangeRates!#REF!</definedName>
    <definedName name="BLPH103" hidden="1">[99]SpotExchangeRates!#REF!</definedName>
    <definedName name="BLPH104" hidden="1">[99]SpotExchangeRates!#REF!</definedName>
    <definedName name="BLPH105" hidden="1">[99]SpotExchangeRates!#REF!</definedName>
    <definedName name="BLPH106" hidden="1">[99]SpotExchangeRates!#REF!</definedName>
    <definedName name="BLPH107" hidden="1">[99]SpotExchangeRates!#REF!</definedName>
    <definedName name="BLPH108" hidden="1">[99]SpotExchangeRates!#REF!</definedName>
    <definedName name="BLPH109" hidden="1">[99]SpotExchangeRates!#REF!</definedName>
    <definedName name="BLPH110" hidden="1">[99]SpotExchangeRates!#REF!</definedName>
    <definedName name="BLPH111" hidden="1">[99]SpotExchangeRates!#REF!</definedName>
    <definedName name="BLPH112" hidden="1">[99]SpotExchangeRates!#REF!</definedName>
    <definedName name="BLPH113" hidden="1">[99]SpotExchangeRates!#REF!</definedName>
    <definedName name="BLPH114" hidden="1">[99]SpotExchangeRates!#REF!</definedName>
    <definedName name="BLPH115" hidden="1">[99]SpotExchangeRates!#REF!</definedName>
    <definedName name="BLPH116" hidden="1">[99]SpotExchangeRates!#REF!</definedName>
    <definedName name="BLPH117" hidden="1">[99]SpotExchangeRates!#REF!</definedName>
    <definedName name="BLPH118" hidden="1">[99]SpotExchangeRates!#REF!</definedName>
    <definedName name="BLPH119" hidden="1">[99]SpotExchangeRates!#REF!</definedName>
    <definedName name="BLPH12" localSheetId="1" hidden="1">#REF!</definedName>
    <definedName name="BLPH12" localSheetId="0" hidden="1">#REF!</definedName>
    <definedName name="BLPH12" hidden="1">#REF!</definedName>
    <definedName name="BLPH120" localSheetId="1" hidden="1">[99]SpotExchangeRates!#REF!</definedName>
    <definedName name="BLPH120" localSheetId="0" hidden="1">[99]SpotExchangeRates!#REF!</definedName>
    <definedName name="BLPH120" hidden="1">[99]SpotExchangeRates!#REF!</definedName>
    <definedName name="BLPH121" hidden="1">[99]SpotExchangeRates!#REF!</definedName>
    <definedName name="BLPH122" hidden="1">[99]SpotExchangeRates!#REF!</definedName>
    <definedName name="BLPH123" hidden="1">[99]SpotExchangeRates!#REF!</definedName>
    <definedName name="BLPH124" hidden="1">[99]SpotExchangeRates!#REF!</definedName>
    <definedName name="BLPH125" hidden="1">[99]SpotExchangeRates!#REF!</definedName>
    <definedName name="BLPH126" hidden="1">[99]SpotExchangeRates!#REF!</definedName>
    <definedName name="BLPH127" hidden="1">[99]SpotExchangeRates!#REF!</definedName>
    <definedName name="BLPH128" hidden="1">[99]SpotExchangeRates!#REF!</definedName>
    <definedName name="BLPH129" hidden="1">[99]SpotExchangeRates!#REF!</definedName>
    <definedName name="BLPH13" localSheetId="1" hidden="1">#REF!</definedName>
    <definedName name="BLPH13" localSheetId="0" hidden="1">#REF!</definedName>
    <definedName name="BLPH13" hidden="1">#REF!</definedName>
    <definedName name="BLPH130" localSheetId="1" hidden="1">[99]SpotExchangeRates!#REF!</definedName>
    <definedName name="BLPH130" localSheetId="0" hidden="1">[99]SpotExchangeRates!#REF!</definedName>
    <definedName name="BLPH130" hidden="1">[99]SpotExchangeRates!#REF!</definedName>
    <definedName name="BLPH131" hidden="1">[99]SpotExchangeRates!#REF!</definedName>
    <definedName name="BLPH132" hidden="1">[99]SpotExchangeRates!#REF!</definedName>
    <definedName name="BLPH133" hidden="1">[99]SpotExchangeRates!#REF!</definedName>
    <definedName name="BLPH134" hidden="1">[99]SpotExchangeRates!#REF!</definedName>
    <definedName name="BLPH135" hidden="1">[99]SpotExchangeRates!#REF!</definedName>
    <definedName name="BLPH136" hidden="1">[99]SpotExchangeRates!#REF!</definedName>
    <definedName name="BLPH137" hidden="1">[99]SpotExchangeRates!#REF!</definedName>
    <definedName name="BLPH138" hidden="1">[99]SpotExchangeRates!#REF!</definedName>
    <definedName name="BLPH139" hidden="1">[99]SpotExchangeRates!#REF!</definedName>
    <definedName name="BLPH14" hidden="1">[100]Raw_1!#REF!</definedName>
    <definedName name="BLPH140" hidden="1">[99]SpotExchangeRates!#REF!</definedName>
    <definedName name="BLPH141" hidden="1">[99]SpotExchangeRates!#REF!</definedName>
    <definedName name="BLPH142" hidden="1">[99]SpotExchangeRates!#REF!</definedName>
    <definedName name="BLPH143" hidden="1">[99]SpotExchangeRates!#REF!</definedName>
    <definedName name="BLPH144" hidden="1">[99]SpotExchangeRates!#REF!</definedName>
    <definedName name="BLPH145" hidden="1">[99]SpotExchangeRates!#REF!</definedName>
    <definedName name="BLPH146" hidden="1">[99]SpotExchangeRates!#REF!</definedName>
    <definedName name="BLPH147" hidden="1">[99]SpotExchangeRates!#REF!</definedName>
    <definedName name="BLPH148" hidden="1">[99]SpotExchangeRates!#REF!</definedName>
    <definedName name="BLPH149" hidden="1">[99]SpotExchangeRates!#REF!</definedName>
    <definedName name="BLPH15" hidden="1">[99]SpotExchangeRates!#REF!</definedName>
    <definedName name="BLPH150" hidden="1">[99]SpotExchangeRates!#REF!</definedName>
    <definedName name="BLPH151" hidden="1">[99]SpotExchangeRates!#REF!</definedName>
    <definedName name="BLPH152" hidden="1">[99]SpotExchangeRates!#REF!</definedName>
    <definedName name="BLPH153" hidden="1">[99]SpotExchangeRates!#REF!</definedName>
    <definedName name="BLPH154" hidden="1">[99]SpotExchangeRates!#REF!</definedName>
    <definedName name="BLPH155" hidden="1">[99]SpotExchangeRates!#REF!</definedName>
    <definedName name="BLPH156" hidden="1">[99]SpotExchangeRates!#REF!</definedName>
    <definedName name="BLPH157" hidden="1">[99]SpotExchangeRates!#REF!</definedName>
    <definedName name="BLPH158" hidden="1">[99]SpotExchangeRates!#REF!</definedName>
    <definedName name="BLPH159" hidden="1">[99]SpotExchangeRates!#REF!</definedName>
    <definedName name="BLPH16" hidden="1">[99]SpotExchangeRates!#REF!</definedName>
    <definedName name="BLPH160" hidden="1">[99]SpotExchangeRates!#REF!</definedName>
    <definedName name="BLPH161" hidden="1">[99]SpotExchangeRates!#REF!</definedName>
    <definedName name="BLPH162" hidden="1">[99]SpotExchangeRates!#REF!</definedName>
    <definedName name="BLPH163" hidden="1">[99]SpotExchangeRates!#REF!</definedName>
    <definedName name="BLPH164" hidden="1">[99]StockMarketIndices!#REF!</definedName>
    <definedName name="BLPH165" hidden="1">[99]StockMarketIndices!#REF!</definedName>
    <definedName name="BLPH166" hidden="1">[99]StockMarketIndices!$J$7</definedName>
    <definedName name="BLPH167" hidden="1">[99]StockMarketIndices!$I$7</definedName>
    <definedName name="BLPH168" hidden="1">[99]StockMarketIndices!$H$7</definedName>
    <definedName name="BLPH169" localSheetId="1" hidden="1">[99]StockMarketIndices!#REF!</definedName>
    <definedName name="BLPH169" localSheetId="0" hidden="1">[99]StockMarketIndices!#REF!</definedName>
    <definedName name="BLPH169" hidden="1">[99]StockMarketIndices!#REF!</definedName>
    <definedName name="BLPH17" localSheetId="1" hidden="1">[99]SpotExchangeRates!#REF!</definedName>
    <definedName name="BLPH17" localSheetId="0" hidden="1">[99]SpotExchangeRates!#REF!</definedName>
    <definedName name="BLPH17" hidden="1">[99]SpotExchangeRates!#REF!</definedName>
    <definedName name="BLPH170" localSheetId="1" hidden="1">[99]StockMarketIndices!#REF!</definedName>
    <definedName name="BLPH170" localSheetId="0" hidden="1">[99]StockMarketIndices!#REF!</definedName>
    <definedName name="BLPH170" hidden="1">[99]StockMarketIndices!#REF!</definedName>
    <definedName name="BLPH171" hidden="1">[99]StockMarketIndices!$G$7</definedName>
    <definedName name="BLPH172" hidden="1">[99]StockMarketIndices!$F$7</definedName>
    <definedName name="BLPH173" localSheetId="1" hidden="1">[99]StockMarketIndices!#REF!</definedName>
    <definedName name="BLPH173" localSheetId="0" hidden="1">[99]StockMarketIndices!#REF!</definedName>
    <definedName name="BLPH173" hidden="1">[99]StockMarketIndices!#REF!</definedName>
    <definedName name="BLPH174" hidden="1">[99]StockMarketIndices!$E$7</definedName>
    <definedName name="BLPH175" localSheetId="1" hidden="1">[99]StockMarketIndices!#REF!</definedName>
    <definedName name="BLPH175" localSheetId="0" hidden="1">[99]StockMarketIndices!#REF!</definedName>
    <definedName name="BLPH175" hidden="1">[99]StockMarketIndices!#REF!</definedName>
    <definedName name="BLPH176" hidden="1">[99]StockMarketIndices!$D$7</definedName>
    <definedName name="BLPH177" hidden="1">[99]StockMarketIndices!$B$7</definedName>
    <definedName name="BLPH18" localSheetId="1" hidden="1">[99]SpotExchangeRates!#REF!</definedName>
    <definedName name="BLPH18" localSheetId="0" hidden="1">[99]SpotExchangeRates!#REF!</definedName>
    <definedName name="BLPH18" hidden="1">[99]SpotExchangeRates!#REF!</definedName>
    <definedName name="BLPH19" localSheetId="1" hidden="1">[99]SpotExchangeRates!#REF!</definedName>
    <definedName name="BLPH19" localSheetId="0" hidden="1">[99]SpotExchangeRates!#REF!</definedName>
    <definedName name="BLPH19" hidden="1">[99]SpotExchangeRates!#REF!</definedName>
    <definedName name="BLPH1A3" localSheetId="1">#REF!</definedName>
    <definedName name="BLPH1A3">#REF!</definedName>
    <definedName name="BLPH1B7" localSheetId="1">#REF!</definedName>
    <definedName name="BLPH1B7">#REF!</definedName>
    <definedName name="BLPH1C5" localSheetId="1">#REF!</definedName>
    <definedName name="BLPH1C5">#REF!</definedName>
    <definedName name="BLPH1C7">#REF!</definedName>
    <definedName name="BLPH1D3">[101]Bloomberg!#REF!</definedName>
    <definedName name="BLPH1D5" localSheetId="1">#REF!</definedName>
    <definedName name="BLPH1D5">#REF!</definedName>
    <definedName name="BLPH1E5" localSheetId="1">#REF!</definedName>
    <definedName name="BLPH1E5">#REF!</definedName>
    <definedName name="BLPH1F5" localSheetId="1">#REF!</definedName>
    <definedName name="BLPH1F5">#REF!</definedName>
    <definedName name="BLPH1G5">#REF!</definedName>
    <definedName name="BLPH2" hidden="1">#REF!</definedName>
    <definedName name="BLPH20" localSheetId="1" hidden="1">[99]SpotExchangeRates!#REF!</definedName>
    <definedName name="BLPH20" localSheetId="0" hidden="1">[99]SpotExchangeRates!#REF!</definedName>
    <definedName name="BLPH20" hidden="1">[99]SpotExchangeRates!#REF!</definedName>
    <definedName name="BLPH20023" localSheetId="1" hidden="1">#REF!</definedName>
    <definedName name="BLPH20023" localSheetId="0" hidden="1">#REF!</definedName>
    <definedName name="BLPH20023" hidden="1">#REF!</definedName>
    <definedName name="BLPH21" localSheetId="1" hidden="1">[99]SpotExchangeRates!#REF!</definedName>
    <definedName name="BLPH21" localSheetId="0" hidden="1">[99]SpotExchangeRates!#REF!</definedName>
    <definedName name="BLPH21" hidden="1">[99]SpotExchangeRates!#REF!</definedName>
    <definedName name="BLPH22" localSheetId="1" hidden="1">[99]SpotExchangeRates!#REF!</definedName>
    <definedName name="BLPH22" localSheetId="0" hidden="1">[99]SpotExchangeRates!#REF!</definedName>
    <definedName name="BLPH22" hidden="1">[99]SpotExchangeRates!#REF!</definedName>
    <definedName name="BLPH23" localSheetId="1" hidden="1">[99]SpotExchangeRates!#REF!</definedName>
    <definedName name="BLPH23" localSheetId="0" hidden="1">[99]SpotExchangeRates!#REF!</definedName>
    <definedName name="BLPH23" hidden="1">[99]SpotExchangeRates!#REF!</definedName>
    <definedName name="BLPH24" localSheetId="1" hidden="1">[99]SpotExchangeRates!#REF!</definedName>
    <definedName name="BLPH24" localSheetId="0" hidden="1">[99]SpotExchangeRates!#REF!</definedName>
    <definedName name="BLPH24" hidden="1">[99]SpotExchangeRates!#REF!</definedName>
    <definedName name="BLPH25" localSheetId="1" hidden="1">[99]SpotExchangeRates!#REF!</definedName>
    <definedName name="BLPH25" localSheetId="0" hidden="1">[99]SpotExchangeRates!#REF!</definedName>
    <definedName name="BLPH25" hidden="1">[99]SpotExchangeRates!#REF!</definedName>
    <definedName name="BLPH26" hidden="1">[99]SpotExchangeRates!#REF!</definedName>
    <definedName name="BLPH27" hidden="1">[99]SpotExchangeRates!#REF!</definedName>
    <definedName name="BLPH28" hidden="1">[99]SpotExchangeRates!#REF!</definedName>
    <definedName name="BLPH29" hidden="1">[99]SpotExchangeRates!#REF!</definedName>
    <definedName name="BLPH2A8" localSheetId="1">#REF!</definedName>
    <definedName name="BLPH2A8">#REF!</definedName>
    <definedName name="BLPH2B8" localSheetId="1">#REF!</definedName>
    <definedName name="BLPH2B8">#REF!</definedName>
    <definedName name="BLPH2C8" localSheetId="1">#REF!</definedName>
    <definedName name="BLPH2C8">#REF!</definedName>
    <definedName name="BLPH2E10" localSheetId="1">[102]embi_day!#REF!</definedName>
    <definedName name="BLPH2E10">[102]embi_day!#REF!</definedName>
    <definedName name="BLPH2F10" localSheetId="1">[102]embi_day!#REF!</definedName>
    <definedName name="BLPH2F10">[102]embi_day!#REF!</definedName>
    <definedName name="BLPH2G10" localSheetId="1">[102]embi_day!#REF!</definedName>
    <definedName name="BLPH2G10">[102]embi_day!#REF!</definedName>
    <definedName name="BLPH2K10" localSheetId="1">[102]embi_day!#REF!</definedName>
    <definedName name="BLPH2K10">[102]embi_day!#REF!</definedName>
    <definedName name="BLPH2L10">[102]embi_day!#REF!</definedName>
    <definedName name="BLPH2M10">[102]embi_day!#REF!</definedName>
    <definedName name="BLPH2N10">[102]embi_day!#REF!</definedName>
    <definedName name="BLPH2O10">[102]embi_day!#REF!</definedName>
    <definedName name="BLPH2P10">[102]embi_day!#REF!</definedName>
    <definedName name="BLPH2Q10">[102]embi_day!#REF!</definedName>
    <definedName name="BLPH3" hidden="1">[103]dataEmbiDeficit!#REF!</definedName>
    <definedName name="BLPH30" localSheetId="1" hidden="1">[99]SpotExchangeRates!#REF!</definedName>
    <definedName name="BLPH30" localSheetId="0" hidden="1">[99]SpotExchangeRates!#REF!</definedName>
    <definedName name="BLPH30" hidden="1">[99]SpotExchangeRates!#REF!</definedName>
    <definedName name="BLPH31" localSheetId="1" hidden="1">[99]SpotExchangeRates!#REF!</definedName>
    <definedName name="BLPH31" localSheetId="0" hidden="1">[99]SpotExchangeRates!#REF!</definedName>
    <definedName name="BLPH31" hidden="1">[99]SpotExchangeRates!#REF!</definedName>
    <definedName name="BLPH32" localSheetId="1" hidden="1">[99]SpotExchangeRates!#REF!</definedName>
    <definedName name="BLPH32" localSheetId="0" hidden="1">[99]SpotExchangeRates!#REF!</definedName>
    <definedName name="BLPH32" hidden="1">[99]SpotExchangeRates!#REF!</definedName>
    <definedName name="BLPH33" localSheetId="1" hidden="1">[99]SpotExchangeRates!#REF!</definedName>
    <definedName name="BLPH33" localSheetId="0" hidden="1">[99]SpotExchangeRates!#REF!</definedName>
    <definedName name="BLPH33" hidden="1">[99]SpotExchangeRates!#REF!</definedName>
    <definedName name="BLPH34" hidden="1">[99]SpotExchangeRates!#REF!</definedName>
    <definedName name="BLPH35" hidden="1">[99]SpotExchangeRates!#REF!</definedName>
    <definedName name="BLPH36" hidden="1">[99]SpotExchangeRates!#REF!</definedName>
    <definedName name="BLPH37" hidden="1">[99]SpotExchangeRates!#REF!</definedName>
    <definedName name="BLPH38" hidden="1">[99]SpotExchangeRates!#REF!</definedName>
    <definedName name="BLPH39" hidden="1">[99]SpotExchangeRates!#REF!</definedName>
    <definedName name="BLPH3A3" localSheetId="1">#REF!</definedName>
    <definedName name="BLPH3A3">#REF!</definedName>
    <definedName name="BLPH3A6" localSheetId="1">#REF!</definedName>
    <definedName name="BLPH3A6">#REF!</definedName>
    <definedName name="BLPH3AA6" localSheetId="1">#REF!</definedName>
    <definedName name="BLPH3AA6">#REF!</definedName>
    <definedName name="BLPH3AB6">#REF!</definedName>
    <definedName name="BLPH3AC6">#REF!</definedName>
    <definedName name="BLPH3AD6">#REF!</definedName>
    <definedName name="BLPH3AE6">#REF!</definedName>
    <definedName name="BLPH3AF6">#REF!</definedName>
    <definedName name="BLPH3AG6">#REF!</definedName>
    <definedName name="BLPH3AH6">#REF!</definedName>
    <definedName name="BLPH3AI6">#REF!</definedName>
    <definedName name="BLPH3AJ6">#REF!</definedName>
    <definedName name="BLPH3AK6">#REF!</definedName>
    <definedName name="BLPH3AL6">#REF!</definedName>
    <definedName name="BLPH3AM6">#REF!</definedName>
    <definedName name="BLPH3AN6">#REF!</definedName>
    <definedName name="BLPH3AO6">#REF!</definedName>
    <definedName name="BLPH3AP6">#REF!</definedName>
    <definedName name="BLPH3AQ6">#REF!</definedName>
    <definedName name="BLPH3AR6">#REF!</definedName>
    <definedName name="BLPH3AS6">#REF!</definedName>
    <definedName name="BLPH3AT6">#REF!</definedName>
    <definedName name="BLPH3AU6">#REF!</definedName>
    <definedName name="BLPH3AV6">#REF!</definedName>
    <definedName name="BLPH3AW6">#REF!</definedName>
    <definedName name="BLPH3AX6">#REF!</definedName>
    <definedName name="BLPH3AY6">#REF!</definedName>
    <definedName name="BLPH3AZ6">#REF!</definedName>
    <definedName name="BLPH3B6">#REF!</definedName>
    <definedName name="BLPH3BA6">#REF!</definedName>
    <definedName name="BLPH3BB6">#REF!</definedName>
    <definedName name="BLPH3BC6">#REF!</definedName>
    <definedName name="BLPH3BD6">#REF!</definedName>
    <definedName name="BLPH3BE6">#REF!</definedName>
    <definedName name="BLPH3BF6">#REF!</definedName>
    <definedName name="BLPH3BG6">#REF!</definedName>
    <definedName name="BLPH3BH6">#REF!</definedName>
    <definedName name="BLPH3BI6">#REF!</definedName>
    <definedName name="BLPH3BJ6">#REF!</definedName>
    <definedName name="BLPH3BK6">#REF!</definedName>
    <definedName name="BLPH3BL6">#REF!</definedName>
    <definedName name="BLPH3BM6">#REF!</definedName>
    <definedName name="BLPH3BN6">#REF!</definedName>
    <definedName name="BLPH3BO6">#REF!</definedName>
    <definedName name="BLPH3BP6">#REF!</definedName>
    <definedName name="BLPH3BQ6">#REF!</definedName>
    <definedName name="BLPH3BR6">#REF!</definedName>
    <definedName name="BLPH3BS6">#REF!</definedName>
    <definedName name="BLPH3BT6">#REF!</definedName>
    <definedName name="BLPH3BU6">#REF!</definedName>
    <definedName name="BLPH3BV6">#REF!</definedName>
    <definedName name="BLPH3BW6">#REF!</definedName>
    <definedName name="BLPH3BX6">#REF!</definedName>
    <definedName name="BLPH3BY6">#REF!</definedName>
    <definedName name="BLPH3BZ6">#REF!</definedName>
    <definedName name="BLPH3C6">#REF!</definedName>
    <definedName name="BLPH3CA6">#REF!</definedName>
    <definedName name="BLPH3CB6">#REF!</definedName>
    <definedName name="BLPH3CC6">#REF!</definedName>
    <definedName name="BLPH3CD6">#REF!</definedName>
    <definedName name="BLPH3CE6">#REF!</definedName>
    <definedName name="BLPH3CF6">#REF!</definedName>
    <definedName name="BLPH3CG6">#REF!</definedName>
    <definedName name="BLPH3CH6">#REF!</definedName>
    <definedName name="BLPH3CI6">#REF!</definedName>
    <definedName name="BLPH3CJ6">#REF!</definedName>
    <definedName name="BLPH3CK6">#REF!</definedName>
    <definedName name="BLPH3CL6">#REF!</definedName>
    <definedName name="BLPH3CM6">#REF!</definedName>
    <definedName name="BLPH3CN6">#REF!</definedName>
    <definedName name="BLPH3CO6">#REF!</definedName>
    <definedName name="BLPH3CP6">#REF!</definedName>
    <definedName name="BLPH3CQ6">#REF!</definedName>
    <definedName name="BLPH3CR6">#REF!</definedName>
    <definedName name="BLPH3CS6">#REF!</definedName>
    <definedName name="BLPH3CT6">#REF!</definedName>
    <definedName name="BLPH3CU6">#REF!</definedName>
    <definedName name="BLPH3CV6">#REF!</definedName>
    <definedName name="BLPH3CW6">#REF!</definedName>
    <definedName name="BLPH3CX6">#REF!</definedName>
    <definedName name="BLPH3CY6">#REF!</definedName>
    <definedName name="BLPH3CZ6">#REF!</definedName>
    <definedName name="BLPH3D6">#REF!</definedName>
    <definedName name="BLPH3DA6">#REF!</definedName>
    <definedName name="BLPH3DB6">#REF!</definedName>
    <definedName name="BLPH3DC6">#REF!</definedName>
    <definedName name="BLPH3DD6">#REF!</definedName>
    <definedName name="BLPH3DE6">#REF!</definedName>
    <definedName name="BLPH3DF6">#REF!</definedName>
    <definedName name="BLPH3DG6">#REF!</definedName>
    <definedName name="BLPH3DH6">#REF!</definedName>
    <definedName name="BLPH3DI6">#REF!</definedName>
    <definedName name="BLPH3DJ6">#REF!</definedName>
    <definedName name="BLPH3DK6">#REF!</definedName>
    <definedName name="BLPH3DL6">#REF!</definedName>
    <definedName name="BLPH3DM6">#REF!</definedName>
    <definedName name="BLPH3DN6">#REF!</definedName>
    <definedName name="BLPH3DO6">#REF!</definedName>
    <definedName name="BLPH3DP6">#REF!</definedName>
    <definedName name="BLPH3DQ6">#REF!</definedName>
    <definedName name="BLPH3DR6">#REF!</definedName>
    <definedName name="BLPH3DS6">#REF!</definedName>
    <definedName name="BLPH3DT6">#REF!</definedName>
    <definedName name="BLPH3DU6">#REF!</definedName>
    <definedName name="BLPH3DV6">#REF!</definedName>
    <definedName name="BLPH3DW6">#REF!</definedName>
    <definedName name="BLPH3E6">#REF!</definedName>
    <definedName name="BLPH3F6">#REF!</definedName>
    <definedName name="BLPH3G6">#REF!</definedName>
    <definedName name="BLPH3H6">#REF!</definedName>
    <definedName name="BLPH3I6">#REF!</definedName>
    <definedName name="BLPH3J6">#REF!</definedName>
    <definedName name="BLPH3K6">#REF!</definedName>
    <definedName name="BLPH3L6">#REF!</definedName>
    <definedName name="BLPH3M6">#REF!</definedName>
    <definedName name="BLPH3N6">#REF!</definedName>
    <definedName name="BLPH3O6">#REF!</definedName>
    <definedName name="BLPH3P6">#REF!</definedName>
    <definedName name="BLPH3Q6">#REF!</definedName>
    <definedName name="BLPH3R6">#REF!</definedName>
    <definedName name="BLPH3S6">#REF!</definedName>
    <definedName name="BLPH3T6">#REF!</definedName>
    <definedName name="BLPH3U6">#REF!</definedName>
    <definedName name="BLPH3V6">#REF!</definedName>
    <definedName name="BLPH3W6">#REF!</definedName>
    <definedName name="BLPH3X6">#REF!</definedName>
    <definedName name="BLPH3Y6">#REF!</definedName>
    <definedName name="BLPH3Z6">#REF!</definedName>
    <definedName name="BLPH4" hidden="1">[103]dataEmbiDeficit!#REF!</definedName>
    <definedName name="BLPH40" localSheetId="1" hidden="1">[99]SpotExchangeRates!#REF!</definedName>
    <definedName name="BLPH40" localSheetId="0" hidden="1">[99]SpotExchangeRates!#REF!</definedName>
    <definedName name="BLPH40" hidden="1">[99]SpotExchangeRates!#REF!</definedName>
    <definedName name="BLPH40000004" hidden="1">[104]SPOTS!$A$7</definedName>
    <definedName name="BLPH40000007" hidden="1">[104]SPOTS!$B$7</definedName>
    <definedName name="BLPH40000008" hidden="1">[104]SPOTS!$B$8</definedName>
    <definedName name="BLPH40000009" hidden="1">[104]SPOTS!$B$9</definedName>
    <definedName name="BLPH4000002" localSheetId="1" hidden="1">[102]embi_day!#REF!</definedName>
    <definedName name="BLPH4000002" localSheetId="0" hidden="1">[102]embi_day!#REF!</definedName>
    <definedName name="BLPH4000002" hidden="1">[102]embi_day!#REF!</definedName>
    <definedName name="BLPH40000026" hidden="1">[104]FUTURES!$I$18</definedName>
    <definedName name="BLPH40000027" hidden="1">[104]FUTURES!$I$21</definedName>
    <definedName name="BLPH40000028" hidden="1">[104]FUTURES!$I$22</definedName>
    <definedName name="BLPH4000003" localSheetId="1" hidden="1">[102]embi_day!#REF!</definedName>
    <definedName name="BLPH4000003" localSheetId="0" hidden="1">[102]embi_day!#REF!</definedName>
    <definedName name="BLPH4000003" hidden="1">[102]embi_day!#REF!</definedName>
    <definedName name="BLPH40000036" hidden="1">[104]FUTURES!$H$6</definedName>
    <definedName name="BLPH4000004" localSheetId="1" hidden="1">[102]embi_day!#REF!</definedName>
    <definedName name="BLPH4000004" localSheetId="0" hidden="1">[102]embi_day!#REF!</definedName>
    <definedName name="BLPH4000004" hidden="1">[102]embi_day!#REF!</definedName>
    <definedName name="BLPH4000005" localSheetId="1" hidden="1">[102]embi_day!#REF!</definedName>
    <definedName name="BLPH4000005" localSheetId="0" hidden="1">[102]embi_day!#REF!</definedName>
    <definedName name="BLPH4000005" hidden="1">[102]embi_day!#REF!</definedName>
    <definedName name="BLPH40000050" hidden="1">[104]FUTURES!$I$6</definedName>
    <definedName name="BLPH40000058" hidden="1">[104]FUTURES!$H$23</definedName>
    <definedName name="BLPH40000059" hidden="1">[104]SPOTS!$D$7</definedName>
    <definedName name="BLPH4000006" localSheetId="1" hidden="1">[102]embi_day!#REF!</definedName>
    <definedName name="BLPH4000006" localSheetId="0" hidden="1">[102]embi_day!#REF!</definedName>
    <definedName name="BLPH4000006" hidden="1">[102]embi_day!#REF!</definedName>
    <definedName name="BLPH40000060" hidden="1">[104]SPOTS!$F$7</definedName>
    <definedName name="BLPH40000061" hidden="1">[104]SPOTS!$H$7</definedName>
    <definedName name="BLPH40000062" hidden="1">[104]FUTURES!$H$17</definedName>
    <definedName name="BLPH40000063" hidden="1">[104]FUTURES!$H$16</definedName>
    <definedName name="BLPH40000064" hidden="1">[104]FUTURES!$H$15</definedName>
    <definedName name="BLPH40000065" hidden="1">[104]FUTURES!$H$14</definedName>
    <definedName name="BLPH40000066" hidden="1">[104]FUTURES!$H$13</definedName>
    <definedName name="BLPH40000067" hidden="1">[104]FUTURES!$H$12</definedName>
    <definedName name="BLPH40000068" hidden="1">[104]FUTURES!$H$11</definedName>
    <definedName name="BLPH40000069" hidden="1">[104]FUTURES!$H$10</definedName>
    <definedName name="BLPH4000007" localSheetId="1" hidden="1">[102]embi_day!#REF!</definedName>
    <definedName name="BLPH4000007" localSheetId="0" hidden="1">[102]embi_day!#REF!</definedName>
    <definedName name="BLPH4000007" hidden="1">[102]embi_day!#REF!</definedName>
    <definedName name="BLPH40000070" hidden="1">[104]FUTURES!$H$9</definedName>
    <definedName name="BLPH40000071" hidden="1">[104]FUTURES!$H$7</definedName>
    <definedName name="BLPH40000073" hidden="1">[104]FUTURES!$I$9</definedName>
    <definedName name="BLPH40000074" hidden="1">[104]FUTURES!$I$12</definedName>
    <definedName name="BLPH40000075" hidden="1">[104]FUTURES!$H$24</definedName>
    <definedName name="BLPH4000008" localSheetId="1" hidden="1">[102]embi_day!#REF!</definedName>
    <definedName name="BLPH4000008" localSheetId="0" hidden="1">[102]embi_day!#REF!</definedName>
    <definedName name="BLPH4000008" hidden="1">[102]embi_day!#REF!</definedName>
    <definedName name="BLPH4000009" localSheetId="1" hidden="1">[102]embi_day!#REF!</definedName>
    <definedName name="BLPH4000009" localSheetId="0" hidden="1">[102]embi_day!#REF!</definedName>
    <definedName name="BLPH4000009" hidden="1">[102]embi_day!#REF!</definedName>
    <definedName name="BLPH4000011" localSheetId="1" hidden="1">[102]embi_day!#REF!</definedName>
    <definedName name="BLPH4000011" localSheetId="0" hidden="1">[102]embi_day!#REF!</definedName>
    <definedName name="BLPH4000011" hidden="1">[102]embi_day!#REF!</definedName>
    <definedName name="BLPH4000012" localSheetId="1" hidden="1">[102]embi_day!#REF!</definedName>
    <definedName name="BLPH4000012" localSheetId="0" hidden="1">[102]embi_day!#REF!</definedName>
    <definedName name="BLPH4000012" hidden="1">[102]embi_day!#REF!</definedName>
    <definedName name="BLPH4000014" hidden="1">[102]embi_day!#REF!</definedName>
    <definedName name="BLPH4000015" hidden="1">[102]embi_day!#REF!</definedName>
    <definedName name="BLPH41" hidden="1">[99]SpotExchangeRates!#REF!</definedName>
    <definedName name="BLPH42" hidden="1">[99]SpotExchangeRates!#REF!</definedName>
    <definedName name="BLPH43" hidden="1">[99]SpotExchangeRates!#REF!</definedName>
    <definedName name="BLPH44" hidden="1">[99]SpotExchangeRates!#REF!</definedName>
    <definedName name="BLPH45" hidden="1">[99]SpotExchangeRates!#REF!</definedName>
    <definedName name="BLPH46" hidden="1">[99]SpotExchangeRates!#REF!</definedName>
    <definedName name="BLPH47" localSheetId="1" hidden="1">#REF!</definedName>
    <definedName name="BLPH47" localSheetId="0" hidden="1">#REF!</definedName>
    <definedName name="BLPH47" hidden="1">#REF!</definedName>
    <definedName name="BLPH4D6" localSheetId="1">[102]embi_day!#REF!</definedName>
    <definedName name="BLPH4D6">[102]embi_day!#REF!</definedName>
    <definedName name="BLPH4E10" localSheetId="1">[102]embi_day!#REF!</definedName>
    <definedName name="BLPH4E10">[102]embi_day!#REF!</definedName>
    <definedName name="BLPH4E6">[102]embi_day!#REF!</definedName>
    <definedName name="BLPH4F10">[102]embi_day!#REF!</definedName>
    <definedName name="BLPH4F6">[102]embi_day!#REF!</definedName>
    <definedName name="BLPH4G10">[102]embi_day!#REF!</definedName>
    <definedName name="BLPH4G6">[102]embi_day!#REF!</definedName>
    <definedName name="BLPH4H6">[102]embi_day!#REF!</definedName>
    <definedName name="BLPH4I6">[102]embi_day!#REF!</definedName>
    <definedName name="BLPH4J6">[102]embi_day!#REF!</definedName>
    <definedName name="BLPH4K10">[102]embi_day!#REF!</definedName>
    <definedName name="BLPH4K6">[102]embi_day!#REF!</definedName>
    <definedName name="BLPH4L10">[102]embi_day!#REF!</definedName>
    <definedName name="BLPH4L6">[102]embi_day!#REF!</definedName>
    <definedName name="BLPH4M10">[102]embi_day!#REF!</definedName>
    <definedName name="BLPH4M6">[102]embi_day!#REF!</definedName>
    <definedName name="BLPH4N10">[102]embi_day!#REF!</definedName>
    <definedName name="BLPH4N6">[102]embi_day!#REF!</definedName>
    <definedName name="BLPH4O10">[102]embi_day!#REF!</definedName>
    <definedName name="BLPH4O6">[102]embi_day!#REF!</definedName>
    <definedName name="BLPH4P10">[102]embi_day!#REF!</definedName>
    <definedName name="BLPH4Q10">[102]embi_day!#REF!</definedName>
    <definedName name="BLPH4Q6">[102]embi_day!#REF!</definedName>
    <definedName name="BLPH4R6">[102]embi_day!#REF!</definedName>
    <definedName name="BLPH4S6">[102]embi_day!#REF!</definedName>
    <definedName name="BLPH4T6">[102]embi_day!#REF!</definedName>
    <definedName name="BLPH4U6">[102]embi_day!#REF!</definedName>
    <definedName name="BLPH4W6">[102]embi_day!#REF!</definedName>
    <definedName name="BLPH4X6">[102]embi_day!#REF!</definedName>
    <definedName name="BLPH4Z6">[102]embi_day!#REF!</definedName>
    <definedName name="BLPH5" localSheetId="1" hidden="1">#REF!</definedName>
    <definedName name="BLPH5" hidden="1">#REF!</definedName>
    <definedName name="BLPH56" localSheetId="1" hidden="1">[99]SpotExchangeRates!#REF!</definedName>
    <definedName name="BLPH56" localSheetId="0" hidden="1">[99]SpotExchangeRates!#REF!</definedName>
    <definedName name="BLPH56" hidden="1">[99]SpotExchangeRates!#REF!</definedName>
    <definedName name="BLPH57" localSheetId="1" hidden="1">[99]SpotExchangeRates!#REF!</definedName>
    <definedName name="BLPH57" localSheetId="0" hidden="1">[99]SpotExchangeRates!#REF!</definedName>
    <definedName name="BLPH57" hidden="1">[99]SpotExchangeRates!#REF!</definedName>
    <definedName name="BLPH58" localSheetId="1" hidden="1">[99]SpotExchangeRates!#REF!</definedName>
    <definedName name="BLPH58" localSheetId="0" hidden="1">[99]SpotExchangeRates!#REF!</definedName>
    <definedName name="BLPH58" hidden="1">[99]SpotExchangeRates!#REF!</definedName>
    <definedName name="BLPH5AA3" localSheetId="1">#REF!</definedName>
    <definedName name="BLPH5AA3">#REF!</definedName>
    <definedName name="BLPH5AC3" localSheetId="1">#REF!</definedName>
    <definedName name="BLPH5AC3">#REF!</definedName>
    <definedName name="BLPH5AD3" localSheetId="1">#REF!</definedName>
    <definedName name="BLPH5AD3">#REF!</definedName>
    <definedName name="BLPH5AF3">#REF!</definedName>
    <definedName name="BLPH5AI3">#REF!</definedName>
    <definedName name="BLPH5B3">#REF!</definedName>
    <definedName name="BLPH5C3">#REF!</definedName>
    <definedName name="BLPH5E3">#REF!</definedName>
    <definedName name="BLPH5H3">#REF!</definedName>
    <definedName name="BLPH5I3">#REF!</definedName>
    <definedName name="BLPH5K3">#REF!</definedName>
    <definedName name="BLPH5L3">#REF!</definedName>
    <definedName name="BLPH5N3">#REF!</definedName>
    <definedName name="BLPH5O3">#REF!</definedName>
    <definedName name="BLPH5Q3">#REF!</definedName>
    <definedName name="BLPH5R3">#REF!</definedName>
    <definedName name="BLPH5T3">#REF!</definedName>
    <definedName name="BLPH5U3">#REF!</definedName>
    <definedName name="BLPH5W3">#REF!</definedName>
    <definedName name="BLPH5X3">#REF!</definedName>
    <definedName name="BLPH5Z3">#REF!</definedName>
    <definedName name="BLPH6" hidden="1">#REF!</definedName>
    <definedName name="BLPH7" hidden="1">[99]SpotExchangeRates!#REF!</definedName>
    <definedName name="BLPH78" localSheetId="1" hidden="1">[102]GenericIR!#REF!</definedName>
    <definedName name="BLPH78" localSheetId="0" hidden="1">[102]GenericIR!#REF!</definedName>
    <definedName name="BLPH78" hidden="1">[102]GenericIR!#REF!</definedName>
    <definedName name="BLPH8" hidden="1">'[105]Ex rate bloom'!$V$4</definedName>
    <definedName name="BLPH86" localSheetId="1" hidden="1">[99]SpotExchangeRates!#REF!</definedName>
    <definedName name="BLPH86" localSheetId="0" hidden="1">[99]SpotExchangeRates!#REF!</definedName>
    <definedName name="BLPH86" hidden="1">[99]SpotExchangeRates!#REF!</definedName>
    <definedName name="BLPH87" localSheetId="1" hidden="1">[99]SpotExchangeRates!#REF!</definedName>
    <definedName name="BLPH87" localSheetId="0" hidden="1">[99]SpotExchangeRates!#REF!</definedName>
    <definedName name="BLPH87" hidden="1">[99]SpotExchangeRates!#REF!</definedName>
    <definedName name="BLPH88" hidden="1">[99]SpotExchangeRates!$D$10</definedName>
    <definedName name="BLPH89" localSheetId="1" hidden="1">[99]SpotExchangeRates!#REF!</definedName>
    <definedName name="BLPH89" localSheetId="0" hidden="1">[99]SpotExchangeRates!#REF!</definedName>
    <definedName name="BLPH89" hidden="1">[99]SpotExchangeRates!#REF!</definedName>
    <definedName name="BLPH9" localSheetId="1" hidden="1">'[106]Excel History Wizard'!#REF!</definedName>
    <definedName name="BLPH9" localSheetId="0" hidden="1">'[106]Excel History Wizard'!#REF!</definedName>
    <definedName name="BLPH9" hidden="1">'[106]Excel History Wizard'!#REF!</definedName>
    <definedName name="BLPH90" hidden="1">[99]SpotExchangeRates!$E$10</definedName>
    <definedName name="BLPH91" hidden="1">[99]SpotExchangeRates!$F$10</definedName>
    <definedName name="BLPH92" localSheetId="1" hidden="1">[99]SpotExchangeRates!#REF!</definedName>
    <definedName name="BLPH92" localSheetId="0" hidden="1">[99]SpotExchangeRates!#REF!</definedName>
    <definedName name="BLPH92" hidden="1">[99]SpotExchangeRates!#REF!</definedName>
    <definedName name="BLPH93" localSheetId="1" hidden="1">[99]SpotExchangeRates!#REF!</definedName>
    <definedName name="BLPH93" localSheetId="0" hidden="1">[99]SpotExchangeRates!#REF!</definedName>
    <definedName name="BLPH93" hidden="1">[99]SpotExchangeRates!#REF!</definedName>
    <definedName name="BLPH94" hidden="1">[99]SpotExchangeRates!$G$10</definedName>
    <definedName name="BLPH95" hidden="1">[99]SpotExchangeRates!$H$10</definedName>
    <definedName name="BLPH96" hidden="1">[99]SpotExchangeRates!$I$10</definedName>
    <definedName name="BLPH97" localSheetId="1" hidden="1">[99]SpotExchangeRates!#REF!</definedName>
    <definedName name="BLPH97" localSheetId="0" hidden="1">[99]SpotExchangeRates!#REF!</definedName>
    <definedName name="BLPH97" hidden="1">[99]SpotExchangeRates!#REF!</definedName>
    <definedName name="BLPH98" localSheetId="1" hidden="1">[99]SpotExchangeRates!#REF!</definedName>
    <definedName name="BLPH98" localSheetId="0" hidden="1">[99]SpotExchangeRates!#REF!</definedName>
    <definedName name="BLPH98" hidden="1">[99]SpotExchangeRates!#REF!</definedName>
    <definedName name="BLPH99" localSheetId="1" hidden="1">[99]SpotExchangeRates!#REF!</definedName>
    <definedName name="BLPH99" localSheetId="0" hidden="1">[99]SpotExchangeRates!#REF!</definedName>
    <definedName name="BLPH99" hidden="1">[99]SpotExchangeRates!#REF!</definedName>
    <definedName name="BLPH9A3" localSheetId="1">#REF!</definedName>
    <definedName name="BLPH9A3">#REF!</definedName>
    <definedName name="BLSK">[84]K61!$A$11:$IV$11</definedName>
    <definedName name="BLSKA">[84]K61!$A$27:$IV$27</definedName>
    <definedName name="BLSKN">[84]K61!$A$37:$IV$37</definedName>
    <definedName name="BM">'[96]Output WEO'!#REF!</definedName>
    <definedName name="BMG">[107]Q6!$E$28:$AH$28</definedName>
    <definedName name="BMII">#N/A</definedName>
    <definedName name="BMIIB">#N/A</definedName>
    <definedName name="BMIIG">#N/A</definedName>
    <definedName name="BMS">'[96]Output WEO'!#REF!</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_Date">'[90]Output - Submit'!$C$21</definedName>
    <definedName name="Bolivia" localSheetId="1">#REF!</definedName>
    <definedName name="Bolivia">#REF!</definedName>
    <definedName name="BondSDtable" localSheetId="1">#REF!</definedName>
    <definedName name="BondSDtable">#REF!</definedName>
    <definedName name="BonsIssuanceTable" localSheetId="1">#REF!</definedName>
    <definedName name="BonsIssuanceTable">#REF!</definedName>
    <definedName name="BOP">#N/A</definedName>
    <definedName name="BOP_to_Fisc">[108]Out_sys!$L$108:$AH$131</definedName>
    <definedName name="BOP_to_REAL">[108]Out_sys!$J$19:$AH$90</definedName>
    <definedName name="bopmt" localSheetId="1">#REF!</definedName>
    <definedName name="bopmt">#REF!</definedName>
    <definedName name="boptab" localSheetId="1">#REF!</definedName>
    <definedName name="boptab">#REF!</definedName>
    <definedName name="Borderline">'[90]Output-INSTRUCTIONS'!$J$10</definedName>
    <definedName name="Borderline_Case">'[90]Output - Submit'!$C$12</definedName>
    <definedName name="BORRA_CUADROS">[109]!BORRA_CUADROS</definedName>
    <definedName name="Borrowing_from_Nepal_Rastra_Bank_2.1">'[53]9.1'!#REF!</definedName>
    <definedName name="BottomRight">'[96]Output WEO'!#REF!</definedName>
    <definedName name="BoxPlot">"BoxPlot"</definedName>
    <definedName name="Brazil" localSheetId="1">#REF!</definedName>
    <definedName name="Brazil">#REF!</definedName>
    <definedName name="brf" localSheetId="1" hidden="1">{"Tab1",#N/A,FALSE,"P";"Tab2",#N/A,FALSE,"P"}</definedName>
    <definedName name="brf" localSheetId="0" hidden="1">{"Tab1",#N/A,FALSE,"P";"Tab2",#N/A,FALSE,"P"}</definedName>
    <definedName name="brf" hidden="1">{"Tab1",#N/A,FALSE,"P";"Tab2",#N/A,FALSE,"P"}</definedName>
    <definedName name="brief" localSheetId="1">Sheet5</definedName>
    <definedName name="brief">Sheet5</definedName>
    <definedName name="BRO" localSheetId="1">#REF!</definedName>
    <definedName name="BRO">#REF!</definedName>
    <definedName name="BS" localSheetId="1">#REF!</definedName>
    <definedName name="BS">#REF!</definedName>
    <definedName name="bspline">[110]!bspline</definedName>
    <definedName name="bspline2" localSheetId="1">'FM Database Apr. 2024'!bspline2</definedName>
    <definedName name="bspline2">[0]!bspline2</definedName>
    <definedName name="bspline3" localSheetId="1">'FM Database Apr. 2024'!bspline3</definedName>
    <definedName name="bspline3">[0]!bspline3</definedName>
    <definedName name="BTR" localSheetId="1">'[96]Output WEO'!#REF!</definedName>
    <definedName name="BTR">'[96]Output WEO'!#REF!</definedName>
    <definedName name="BTRG" localSheetId="1">'[96]Output WEO'!#REF!</definedName>
    <definedName name="BTRG">'[96]Output WEO'!#REF!</definedName>
    <definedName name="Btu_scf">[81]Control!$D$27</definedName>
    <definedName name="Bubble">"Bubble"</definedName>
    <definedName name="BUControlSheet_CurrencySelections">[111]Control!$A$19:$A$20</definedName>
    <definedName name="BUControlSheet_FormulaSelections">[111]Control!$A$16:$A$17</definedName>
    <definedName name="BUControlSheet_RevisionSelections">[111]Control!$A$21:$A$22</definedName>
    <definedName name="BUControlSheet_ScaleSelections">[111]Control!$J$35:$J$36</definedName>
    <definedName name="budfin" localSheetId="1">#REF!</definedName>
    <definedName name="budfin">#REF!</definedName>
    <definedName name="Budget_expenditure" localSheetId="1">#REF!</definedName>
    <definedName name="Budget_expenditure">#REF!</definedName>
    <definedName name="budget_financing" localSheetId="1">#REF!</definedName>
    <definedName name="budget_financing">#REF!</definedName>
    <definedName name="Budget_revenue">#REF!</definedName>
    <definedName name="Bulgaria">#REF!</definedName>
    <definedName name="Bundes_Alt" localSheetId="1">'FM Database Apr. 2024'!Bundes_Alt</definedName>
    <definedName name="Bundes_Alt">[0]!Bundes_Alt</definedName>
    <definedName name="BundesländerAlt" localSheetId="1" hidden="1">{#N/A,#N/A,FALSE,"MZ GRV";#N/A,#N/A,FALSE,"MZ ArV";#N/A,#N/A,FALSE,"MZ AnV";#N/A,#N/A,FALSE,"MZ KnV"}</definedName>
    <definedName name="BundesländerAlt" localSheetId="0" hidden="1">{#N/A,#N/A,FALSE,"MZ GRV";#N/A,#N/A,FALSE,"MZ ArV";#N/A,#N/A,FALSE,"MZ AnV";#N/A,#N/A,FALSE,"MZ KnV"}</definedName>
    <definedName name="BundesländerAlt" hidden="1">{#N/A,#N/A,FALSE,"MZ GRV";#N/A,#N/A,FALSE,"MZ ArV";#N/A,#N/A,FALSE,"MZ AnV";#N/A,#N/A,FALSE,"MZ KnV"}</definedName>
    <definedName name="bv" localSheetId="1" hidden="1">{"Main Economic Indicators",#N/A,FALSE,"C"}</definedName>
    <definedName name="bv" localSheetId="0" hidden="1">{"Main Economic Indicators",#N/A,FALSE,"C"}</definedName>
    <definedName name="bv" hidden="1">{"Main Economic Indicators",#N/A,FALSE,"C"}</definedName>
    <definedName name="BX">'[96]Output WEO'!#REF!</definedName>
    <definedName name="BXG">[107]Q6!$E$26:$AH$26</definedName>
    <definedName name="BXS">'[96]Output WEO'!#REF!</definedName>
    <definedName name="byCCode">'[112]DMX Metadata Values'!$Y$2:$Y$288</definedName>
    <definedName name="byCName">'[112]DMX Metadata Values'!$X$2:$X$288</definedName>
    <definedName name="CAAGR_tolerance">200</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BCA">'[96]Output WEO'!#REF!</definedName>
    <definedName name="CalcBMG">'[96]Output WEO'!#REF!</definedName>
    <definedName name="CalcBXG">'[96]Output WEO'!#REF!</definedName>
    <definedName name="CalcMCV_4" localSheetId="1">#REF!</definedName>
    <definedName name="CalcMCV_4">#REF!</definedName>
    <definedName name="CalcMCV_B">'[96]Output WEO'!#REF!</definedName>
    <definedName name="CalcMCV_T">'[96]Output WEO'!#REF!</definedName>
    <definedName name="CalcNGS">'[96]Output WEO'!#REF!</definedName>
    <definedName name="calcNGS_NGDP">#N/A</definedName>
    <definedName name="CalcNGSG">'[96]Output WEO'!#REF!</definedName>
    <definedName name="CalcNGSP">'[96]Output WEO'!#REF!</definedName>
    <definedName name="CalendarYears">[81]ProjectCashflow!$E$4:$BF$4</definedName>
    <definedName name="Call_Deposit_1.1.3">'[53]9.2'!$A$13:$IV$13</definedName>
    <definedName name="Call_in_Advance_1.2">'[53]9.1'!#REF!</definedName>
    <definedName name="Cambio">[87]PRESSUP!$A$161:$IV$161</definedName>
    <definedName name="cambio2000">[113]Sheet3!#REF!</definedName>
    <definedName name="Candlestick">"Candlestick"</definedName>
    <definedName name="CAP" localSheetId="1">[114]GovCurrExp!#REF!</definedName>
    <definedName name="CAP">[114]GovCurrExp!#REF!</definedName>
    <definedName name="capa">'[115]Prioritários 2001'!$E$11:$G$210</definedName>
    <definedName name="CapexSens" localSheetId="43">[116]DASHBOARD!$C$27</definedName>
    <definedName name="CapexSens">#REF!</definedName>
    <definedName name="Capital_Redemption_Reserve_1.8" localSheetId="1">'[53]9.1'!#REF!</definedName>
    <definedName name="Capital_Redemption_Reserve_1.8">'[53]9.1'!#REF!</definedName>
    <definedName name="Cash_in_Transit_10.7" localSheetId="1">'[53]9.1'!#REF!</definedName>
    <definedName name="Cash_in_Transit_10.7">'[53]9.1'!#REF!</definedName>
    <definedName name="Cashiers_Guarantee_3.7" localSheetId="1">'[53]9.1'!#REF!</definedName>
    <definedName name="Cashiers_Guarantee_3.7">'[53]9.1'!#REF!</definedName>
    <definedName name="cashplan">#N/A</definedName>
    <definedName name="CategoryList" localSheetId="1">#REF!</definedName>
    <definedName name="CategoryList">#REF!</definedName>
    <definedName name="CBK">'[72]CBK-input'!$A$1:$AQ$87</definedName>
    <definedName name="CBWorkbookPriority" hidden="1">-944898989</definedName>
    <definedName name="cc" localSheetId="1" hidden="1">{"Riqfin97",#N/A,FALSE,"Tran";"Riqfinpro",#N/A,FALSE,"Tran"}</definedName>
    <definedName name="cc" localSheetId="0" hidden="1">{"Riqfin97",#N/A,FALSE,"Tran";"Riqfinpro",#N/A,FALSE,"Tran"}</definedName>
    <definedName name="cc" hidden="1">{"Riqfin97",#N/A,FALSE,"Tran";"Riqfinpro",#N/A,FALSE,"Tran"}</definedName>
    <definedName name="ccc" localSheetId="1" hidden="1">{"Riqfin97",#N/A,FALSE,"Tran";"Riqfinpro",#N/A,FALSE,"Tran"}</definedName>
    <definedName name="ccc" localSheetId="0" hidden="1">{"Riqfin97",#N/A,FALSE,"Tran";"Riqfinpro",#N/A,FALSE,"Tran"}</definedName>
    <definedName name="ccc" hidden="1">{"Riqfin97",#N/A,FALSE,"Tran";"Riqfinpro",#N/A,FALSE,"Tran"}</definedName>
    <definedName name="ccccc" localSheetId="1" hidden="1">{"Minpmon",#N/A,FALSE,"Monthinput"}</definedName>
    <definedName name="ccccc" localSheetId="0" hidden="1">{"Minpmon",#N/A,FALSE,"Monthinput"}</definedName>
    <definedName name="ccccc" hidden="1">{"Minpmon",#N/A,FALSE,"Monthinput"}</definedName>
    <definedName name="cccm" localSheetId="1" hidden="1">{"Riqfin97",#N/A,FALSE,"Tran";"Riqfinpro",#N/A,FALSE,"Tran"}</definedName>
    <definedName name="cccm" localSheetId="0" hidden="1">{"Riqfin97",#N/A,FALSE,"Tran";"Riqfinpro",#N/A,FALSE,"Tran"}</definedName>
    <definedName name="cccm" hidden="1">{"Riqfin97",#N/A,FALSE,"Tran";"Riqfinpro",#N/A,FALSE,"Tran"}</definedName>
    <definedName name="CCode">[117]Codes!$A$2</definedName>
    <definedName name="CD">[118]ReadMe!$B$29</definedName>
    <definedName name="CD_CHN">[119]TOC!$B$8</definedName>
    <definedName name="cde" localSheetId="1" hidden="1">{"Riqfin97",#N/A,FALSE,"Tran";"Riqfinpro",#N/A,FALSE,"Tran"}</definedName>
    <definedName name="cde" localSheetId="0" hidden="1">{"Riqfin97",#N/A,FALSE,"Tran";"Riqfinpro",#N/A,FALSE,"Tran"}</definedName>
    <definedName name="cde" hidden="1">{"Riqfin97",#N/A,FALSE,"Tran";"Riqfinpro",#N/A,FALSE,"Tran"}</definedName>
    <definedName name="cdert" localSheetId="1" hidden="1">{"Minpmon",#N/A,FALSE,"Monthinput"}</definedName>
    <definedName name="cdert" localSheetId="0" hidden="1">{"Minpmon",#N/A,FALSE,"Monthinput"}</definedName>
    <definedName name="cdert" hidden="1">{"Minpmon",#N/A,FALSE,"Monthinput"}</definedName>
    <definedName name="CDSClose">OFFSET('[120]CDS EME'!$D$134,0,0,MAX(COUNT('[120]CDS EME'!$D:$D)-1,1),1)</definedName>
    <definedName name="CDSDate">OFFSET('[120]CDS EME'!$C$134,0,0,MAX(COUNT('[120]CDS EME'!$C:$C),1),1)</definedName>
    <definedName name="Central_Government_6.1.1.8" localSheetId="1">'[53]9.1'!#REF!</definedName>
    <definedName name="Central_Government_6.1.1.8">'[53]9.1'!#REF!</definedName>
    <definedName name="Certificate_of_Deposit_1.1.4">'[53]9.2'!$A$14:$IV$14</definedName>
    <definedName name="Certificate_of_Deposits_3.5">'[53]9.1'!#REF!</definedName>
    <definedName name="CFA">[80]CIRRs!$C$81</definedName>
    <definedName name="cgo" localSheetId="1">#REF!</definedName>
    <definedName name="cgo">#REF!</definedName>
    <definedName name="Ch7Date">OFFSET('[121]Hist-Monthly'!$J$6,0,0,COUNT('[121]Hist-Monthly'!$J$1:$J$65536))</definedName>
    <definedName name="Ch7Ser1">OFFSET('[121]Hist-Monthly'!$K$6,0,0,COUNT('[121]Hist-Monthly'!$J$1:$J$65536))</definedName>
    <definedName name="Ch7Ser2">OFFSET('[121]Hist-Monthly'!$L$6,0,0,COUNT('[121]Hist-Monthly'!$J$1:$J$65536))</definedName>
    <definedName name="Champ" localSheetId="1">#REF!</definedName>
    <definedName name="Champ">#REF!</definedName>
    <definedName name="change">'[122]New CPI'!$B$91</definedName>
    <definedName name="ChannelList" localSheetId="1">#REF!</definedName>
    <definedName name="ChannelList">#REF!</definedName>
    <definedName name="char20" hidden="1">'[123]Savings &amp; Invest.'!$M$5</definedName>
    <definedName name="Chart">"Chart"</definedName>
    <definedName name="chart_id">#REF!</definedName>
    <definedName name="Chart10X2">OFFSET([124]IP_MoM!$A$124,1,0,COUNTA([124]IP_MoM!$A$125:$A$2201),1)</definedName>
    <definedName name="Chart10X4">OFFSET([124]IP_MoM!$A$124,1,0,COUNTA([124]IP_MoM!$A$125:$A$2201),1)</definedName>
    <definedName name="Chart11Y2">OFFSET([124]IP_Ind_3MMA!$AH$124,1,0,COUNTA([124]IP_Ind_3MMA!$A$125:$A$2202),1)</definedName>
    <definedName name="chart19" hidden="1">[125]C!$P$428:$T$428</definedName>
    <definedName name="Chart1X1">OFFSET('[126]Q Contributions'!$W$43,1,0,COUNTA('[126]Q Contributions'!$W$44:$W$2075),1)</definedName>
    <definedName name="Chart1X2">OFFSET('[126]Q Contributions'!$W$43,1,0,COUNTA('[126]Q Contributions'!$W$44:$W$2075),1)</definedName>
    <definedName name="Chart1X3">OFFSET('[126]Q Contributions'!$W$43,1,0,COUNTA('[126]Q Contributions'!$W$44:$W$2075),1)</definedName>
    <definedName name="Chart1Y1">OFFSET('[126]Q Contributions'!$J$43,1,0,COUNTA('[126]Q Contributions'!$W$44:$W$2075),1)</definedName>
    <definedName name="Chart1Y2">OFFSET('[126]Q Contributions'!$H$43,1,0,COUNTA('[126]Q Contributions'!$W$44:$W$2075),1)</definedName>
    <definedName name="Chart1Y3">OFFSET('[126]Q Contributions'!$I$43,1,0,COUNTA('[126]Q Contributions'!$W$44:$W$2075),1)</definedName>
    <definedName name="chart27" hidden="1">0</definedName>
    <definedName name="chart28" hidden="1">0</definedName>
    <definedName name="Chart2X1">OFFSET('[126]Q Contributions'!$W$43,1,0,COUNTA('[126]Q Contributions'!$W$44:$W$2075),1)</definedName>
    <definedName name="Chart2X2">OFFSET('[126]Q Contributions'!$W$43,1,0,COUNTA('[126]Q Contributions'!$W$44:$W$2075),1)</definedName>
    <definedName name="Chart2X3">OFFSET('[126]Q Contributions'!$W$43,1,0,COUNTA('[126]Q Contributions'!$W$44:$W$2075),1)</definedName>
    <definedName name="Chart2X4">OFFSET('[126]Q Contributions'!$W$43,1,0,COUNTA('[126]Q Contributions'!$W$44:$W$2075),1)</definedName>
    <definedName name="Chart2Y1">OFFSET('[126]Q Contributions'!$P$43,1,0,COUNTA('[126]Q Contributions'!$W$44:$W$2075),1)</definedName>
    <definedName name="Chart2Y2">OFFSET('[126]Q Contributions'!$H$43,1,0,COUNTA('[126]Q Contributions'!$W$44:$W$2075),1)</definedName>
    <definedName name="Chart2Y3">OFFSET('[126]Q Contributions'!$Q$43,1,0,COUNTA('[126]Q Contributions'!$W$44:$W$2075),1)</definedName>
    <definedName name="Chart2Y4">OFFSET('[126]Q Contributions'!$R$43,1,0,COUNTA('[126]Q Contributions'!$W$44:$W$2075),1)</definedName>
    <definedName name="chart35" hidden="1">'[123]Savings &amp; Invest.'!$M$5:$T$5</definedName>
    <definedName name="Chart3Y1">OFFSET('[127]IN_Chart2 IPI'!$K$124,1,0,COUNTA('[127]IN_Chart2 IPI'!$A$125:$A$2201),1)</definedName>
    <definedName name="chart4" localSheetId="1">{#N/A,#N/A,FALSE,"CB";#N/A,#N/A,FALSE,"CMB";#N/A,#N/A,FALSE,"NBFI"}</definedName>
    <definedName name="chart4">{#N/A,#N/A,FALSE,"CB";#N/A,#N/A,FALSE,"CMB";#N/A,#N/A,FALSE,"NBFI"}</definedName>
    <definedName name="Chart6X1">OFFSET('[126]Real (SA)'!$A$43,1,0,COUNTA('[126]Real (SA)'!$A$44:$A$2073),1)</definedName>
    <definedName name="Chart6X2">OFFSET('[126]Real (SA)'!$A$43,1,0,COUNTA('[126]Real (SA)'!$A$44:$A$2073),1)</definedName>
    <definedName name="Chart6X3">OFFSET('[126]Real (SA)'!$A$43,1,0,COUNTA('[126]Real (SA)'!$A$44:$A$2073),1)</definedName>
    <definedName name="Chart6Y1">OFFSET('[126]Real (SA)'!$F$43,1,0,COUNTA('[126]Real (SA)'!$A$44:$A$2073),1)</definedName>
    <definedName name="Chart6Y2">OFFSET('[126]Real (SA)'!$G$43,1,0,COUNTA('[126]Real (SA)'!$A$44:$A$2073),1)</definedName>
    <definedName name="Chart6Y3">OFFSET('[126]Real (SA)'!$H$43,1,0,COUNTA('[126]Real (SA)'!$A$44:$A$2073),1)</definedName>
    <definedName name="Chart7X1">OFFSET('[124]IP vs. GDP'!$A$39,1,0,COUNTA('[124]IP vs. GDP'!$A$40:$A$2068),1)</definedName>
    <definedName name="Chart7X2">OFFSET('[124]IP vs. GDP'!$A$39,1,0,COUNTA('[124]IP vs. GDP'!$A$40:$A$2068),1)</definedName>
    <definedName name="Chart7X3">OFFSET([124]IP_MoM!$A$124,1,0,COUNTA([124]IP_MoM!$A$125:$A$2201),1)</definedName>
    <definedName name="Chart7X4">OFFSET([124]IP_MoM!$A$124,1,0,COUNTA([124]IP_MoM!$A$125:$A$2201),1)</definedName>
    <definedName name="Chart7Y1">OFFSET('[124]IP vs. GDP'!$E$39,1,0,COUNTA('[124]IP vs. GDP'!$A$40:$A$2068),1)</definedName>
    <definedName name="Chart7Y2">OFFSET('[124]IP vs. GDP'!$H$39,1,0,COUNTA('[124]IP vs. GDP'!$A$40:$A$2068),1)</definedName>
    <definedName name="Chart7Y3">OFFSET([124]IP_MoM!$G$124,1,0,COUNTA([124]IP_MoM!$A$125:$A$2201),1)</definedName>
    <definedName name="Chart7Y4">OFFSET([124]IP_MoM!$I$124,1,0,COUNTA([124]IP_MoM!$A$125:$A$2201),1)</definedName>
    <definedName name="Chart8X1">OFFSET([124]IP_MoM!$A$124,1,0,COUNTA([124]IP_MoM!$A$125:$A$2201),1)</definedName>
    <definedName name="Chart8X2">OFFSET([124]IP_MoM!$A$124,1,0,COUNTA([124]IP_MoM!$A$125:$A$2201),1)</definedName>
    <definedName name="Chart8X3">OFFSET([124]IP_MoM!$A$124,1,0,COUNTA([124]IP_MoM!$A$125:$A$2201),1)</definedName>
    <definedName name="Chart8X4">OFFSET([124]IP_MoM!$A$124,1,0,COUNTA([124]IP_MoM!$A$125:$A$2201),1)</definedName>
    <definedName name="Chart8Y1">OFFSET([124]IP_MoM!$K$124,1,0,COUNTA([124]IP_MoM!$A$125:$A$2201),1)</definedName>
    <definedName name="Chart8Y2">OFFSET([124]IP_MoM!$C$124,1,0,COUNTA([124]IP_MoM!$A$125:$A$2201),1)</definedName>
    <definedName name="Chart8Y3">OFFSET([124]IP_MoM!$I$124,1,0,COUNTA([124]IP_MoM!$A$125:$A$2201),1)</definedName>
    <definedName name="Chart8Y4">OFFSET([124]IP_MoM!$M$124,1,0,COUNTA([124]IP_MoM!$A$125:$A$2201),1)</definedName>
    <definedName name="chart9" hidden="1">[128]CPIINDEX!$B$263:$B$310</definedName>
    <definedName name="Chart9X1">OFFSET([124]IP_MoM!$A$124,1,0,COUNTA([124]IP_MoM!$A$125:$A$2201),1)</definedName>
    <definedName name="Chart9X2">OFFSET([124]IP_MoM!$A$124,1,0,COUNTA([124]IP_MoM!$A$125:$A$2201),1)</definedName>
    <definedName name="Chart9X3">OFFSET([124]IP_MoM!$A$124,1,0,COUNTA([124]IP_MoM!$A$125:$A$2201),1)</definedName>
    <definedName name="Chart9X4">OFFSET([124]IP_MoM!$A$124,1,0,COUNTA([124]IP_MoM!$A$125:$A$2201),1)</definedName>
    <definedName name="Chart9Y1">OFFSET([124]IP_MoM!$O$124,1,0,COUNTA([124]IP_MoM!$A$125:$A$2201),1)</definedName>
    <definedName name="Chart9Y2">OFFSET([124]IP_MoM!$W$124,1,0,COUNTA([124]IP_MoM!$A$125:$A$2201),1)</definedName>
    <definedName name="Chart9Y3">OFFSET([124]IP_MoM!$U$124,1,0,COUNTA([124]IP_MoM!$A$125:$A$2201),1)</definedName>
    <definedName name="Chart9Y4">OFFSET([124]IP_MoM!$Y$124,1,0,COUNTA([124]IP_MoM!$A$125:$A$2201),1)</definedName>
    <definedName name="ChartA" localSheetId="1">{#N/A,#N/A,FALSE,"CB";#N/A,#N/A,FALSE,"CMB";#N/A,#N/A,FALSE,"NBFI"}</definedName>
    <definedName name="ChartA">{#N/A,#N/A,FALSE,"CB";#N/A,#N/A,FALSE,"CMB";#N/A,#N/A,FALSE,"NBFI"}</definedName>
    <definedName name="ChartDates">OFFSET(NewDates,0,0,COUNT(NewDates),1)</definedName>
    <definedName name="ChartFirmA">OFFSET(ChartDates,0,1)</definedName>
    <definedName name="ChartFirmB">OFFSET(ChartDates,0,2)</definedName>
    <definedName name="ChartFirmC">OFFSET(ChartDates,0,3)</definedName>
    <definedName name="ChartFirmD">OFFSET(ChartDates,0,4)</definedName>
    <definedName name="ChartImage">"ChartImage"</definedName>
    <definedName name="Charts.Group1" localSheetId="1">#REF!</definedName>
    <definedName name="Charts.Group1">#REF!</definedName>
    <definedName name="Charts.Group2" localSheetId="1">#REF!</definedName>
    <definedName name="Charts.Group2">#REF!</definedName>
    <definedName name="Chartsik" hidden="1">[129]REER!$I$53:$AM$53</definedName>
    <definedName name="Chartvel" localSheetId="1">{#N/A,#N/A,FALSE,"CB";#N/A,#N/A,FALSE,"CMB";#N/A,#N/A,FALSE,"BSYS";#N/A,#N/A,FALSE,"NBFI";#N/A,#N/A,FALSE,"FSYS"}</definedName>
    <definedName name="Chartvel">{#N/A,#N/A,FALSE,"CB";#N/A,#N/A,FALSE,"CMB";#N/A,#N/A,FALSE,"BSYS";#N/A,#N/A,FALSE,"NBFI";#N/A,#N/A,FALSE,"FSYS"}</definedName>
    <definedName name="CHILE">#REF!</definedName>
    <definedName name="China">[99]SpotExchangeRates!#REF!</definedName>
    <definedName name="CHK" localSheetId="1">#REF!</definedName>
    <definedName name="CHK">#REF!</definedName>
    <definedName name="CHK_TOL" localSheetId="43">[116]INPUTS!$F$241</definedName>
    <definedName name="CHK_TOL">#REF!</definedName>
    <definedName name="CHK1.1" localSheetId="1">#REF!</definedName>
    <definedName name="CHK1.1">#REF!</definedName>
    <definedName name="CHK2.1" localSheetId="1">#REF!</definedName>
    <definedName name="CHK2.1">#REF!</definedName>
    <definedName name="CHK2.2">#REF!</definedName>
    <definedName name="CHK2.3">#REF!</definedName>
    <definedName name="CHK3.1">#REF!</definedName>
    <definedName name="CHK4.1">#REF!</definedName>
    <definedName name="CHK4.2">#REF!</definedName>
    <definedName name="CHK4.3">#REF!</definedName>
    <definedName name="CHK4.4">#REF!</definedName>
    <definedName name="CHK4.5">#REF!</definedName>
    <definedName name="ChkSI">'[93]MT-SCENA'!$A$1:$K$123</definedName>
    <definedName name="CHN_CEIC">[119]TOC!$B$7</definedName>
    <definedName name="CHN_MT">[119]TOC!$B$9</definedName>
    <definedName name="CIQWBGuid" hidden="1">"WDI_Healthcare_Confirmations.xlsx"</definedName>
    <definedName name="Clearing_Cheques_10.6">'[53]9.1'!#REF!</definedName>
    <definedName name="CName">'[112]DMX Metadata Values'!$V$2:$V$288</definedName>
    <definedName name="cntryname">'[130]country name lookup'!$A$1:$B$50</definedName>
    <definedName name="Code" localSheetId="1" hidden="1">#REF!</definedName>
    <definedName name="Code" localSheetId="0" hidden="1">#REF!</definedName>
    <definedName name="code">#REF!</definedName>
    <definedName name="CodePays" localSheetId="1">#REF!</definedName>
    <definedName name="CodePays">#REF!</definedName>
    <definedName name="cofog">#REF!</definedName>
    <definedName name="Col">#REF!</definedName>
    <definedName name="Collateral_of_Properties_7">'[53]9.4'!$A$11:$IV$11</definedName>
    <definedName name="Collective_Guarantee_37">'[53]9.4'!$A$41:$IV$41</definedName>
    <definedName name="Colombia___Summary_Accounts_of_the_Financial_System">[131]!_xludf.base-flow</definedName>
    <definedName name="ColumnRange">"ColumnRange"</definedName>
    <definedName name="Com" localSheetId="1">#REF!</definedName>
    <definedName name="Com">#REF!</definedName>
    <definedName name="Commission_2.2">'[53]9.2'!$A$67:$IV$67</definedName>
    <definedName name="Commission_Expense_2.">'[53]9.2'!$A$19:$IV$19</definedName>
    <definedName name="Commodity1">[81]Control!$D$16</definedName>
    <definedName name="CommodityPriceInflation">[82]Prices!$E$5:$AR$5</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0"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0"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0"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0"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0"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0"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ratorCCodes">[132]Dashboard!$D$20:$D$69</definedName>
    <definedName name="ComparatorCNames">[132]Dashboard!$C$20:$C$69</definedName>
    <definedName name="ComparatorGroups">[132]Dashboard!$F$20:$F$24</definedName>
    <definedName name="ComparatorsCount">[132]Dashboard!$F$29</definedName>
    <definedName name="ComparatorsMax">50</definedName>
    <definedName name="Composition">#N/A</definedName>
    <definedName name="CONCEPT">[133]Sheet1!$A$2:$B$4017</definedName>
    <definedName name="conceptindex.DMX" localSheetId="1">OFFSET(#REF!,,,COUNTA(#REF!),)</definedName>
    <definedName name="conceptindex.DMX">OFFSET(#REF!,,,COUNTA(#REF!),)</definedName>
    <definedName name="conceptIndex.EcData">OFFSET(#REF!,,,COUNTA(#REF!),)</definedName>
    <definedName name="conceptIndex.Ecos">OFFSET(#REF!,,,COUNTA(#REF!),)</definedName>
    <definedName name="CONCK">#REF!</definedName>
    <definedName name="cond">[134]PrivReceipts!$B$3:$B$10199</definedName>
    <definedName name="cond2">[134]PrivReceipts!$G$3:$G$10199</definedName>
    <definedName name="Conflict" localSheetId="1">{"Main Economic Indicators",#N/A,FALSE,"C"}</definedName>
    <definedName name="Conflict">{"Main Economic Indicators",#N/A,FALSE,"C"}</definedName>
    <definedName name="conper111">[112]ContactPersonList!$D$175:$AD$175</definedName>
    <definedName name="conper112">[112]ContactPersonList!$D$83:$S$83</definedName>
    <definedName name="conper122">[112]ContactPersonList!$D$68:$M$68</definedName>
    <definedName name="conper124">[112]ContactPersonList!$D$69:$N$69</definedName>
    <definedName name="conper128">[112]ContactPersonList!$D$77:$I$77</definedName>
    <definedName name="conper132">[112]ContactPersonList!$D$82:$N$82</definedName>
    <definedName name="conper134">[112]ContactPersonList!$D$76:$S$76</definedName>
    <definedName name="conper135">[112]ContactPersonList!$D$103:$H$103</definedName>
    <definedName name="conper136">[112]ContactPersonList!$D$90:$M$90</definedName>
    <definedName name="conper137">[112]ContactPersonList!$D$92:$N$92</definedName>
    <definedName name="conper138">[112]ContactPersonList!$D$98:$K$98</definedName>
    <definedName name="conper142">[112]ContactPersonList!$D$99:$I$99</definedName>
    <definedName name="conper144">[112]ContactPersonList!$D$107:$I$107</definedName>
    <definedName name="conper146">[112]ContactPersonList!$D$73:$K$73</definedName>
    <definedName name="conper156">[112]ContactPersonList!$D$152:$T$152</definedName>
    <definedName name="conper158">[112]ContactPersonList!$D$49:$O$49</definedName>
    <definedName name="conper163">[112]ContactPersonList!$D$43:$G$43</definedName>
    <definedName name="conper172">[112]ContactPersonList!$D$81:$M$81</definedName>
    <definedName name="conper174">[112]ContactPersonList!$D$84:$K$84</definedName>
    <definedName name="conper176">[112]ContactPersonList!$D$88:$Q$88</definedName>
    <definedName name="conper178">[112]ContactPersonList!$D$87:$M$87</definedName>
    <definedName name="conper181">[112]ContactPersonList!$D$96:$I$96</definedName>
    <definedName name="conper182">[112]ContactPersonList!$D$101:$J$101</definedName>
    <definedName name="conper184">[112]ContactPersonList!$D$78:$L$78</definedName>
    <definedName name="conper186">[112]ContactPersonList!$D$108:$S$108</definedName>
    <definedName name="conper199">[112]ContactPersonList!$D$44:$P$44</definedName>
    <definedName name="conper213">[112]ContactPersonList!$D$145:$L$145</definedName>
    <definedName name="conper218">[112]ContactPersonList!$D$149:$N$149</definedName>
    <definedName name="conper223">[112]ContactPersonList!$D$150:$N$150</definedName>
    <definedName name="conper228">[112]ContactPersonList!$D$153:$L$153</definedName>
    <definedName name="conper233">[112]ContactPersonList!$D$154:$N$154</definedName>
    <definedName name="conper238">[112]ContactPersonList!$D$155:$N$155</definedName>
    <definedName name="conper248">[112]ContactPersonList!$D$157:$K$157</definedName>
    <definedName name="conper253">[112]ContactPersonList!$D$171:$M$171</definedName>
    <definedName name="conper258">[112]ContactPersonList!$D$159:$M$159</definedName>
    <definedName name="conper263">[112]ContactPersonList!$D$162:$N$162</definedName>
    <definedName name="conper268">[112]ContactPersonList!$D$161:$O$161</definedName>
    <definedName name="conper273">[112]ContactPersonList!$D$166:$T$166</definedName>
    <definedName name="conper278">[112]ContactPersonList!$D$167:$M$167</definedName>
    <definedName name="conper283">[112]ContactPersonList!$D$168:$P$168</definedName>
    <definedName name="conper288">[112]ContactPersonList!$D$170:$Q$170</definedName>
    <definedName name="conper293">[112]ContactPersonList!$D$169:$L$169</definedName>
    <definedName name="conper298">[112]ContactPersonList!$D$174:$O$174</definedName>
    <definedName name="conper299">[112]ContactPersonList!$D$177:$M$177</definedName>
    <definedName name="conper311">[112]ContactPersonList!$D$146:$K$146</definedName>
    <definedName name="conper313">[112]ContactPersonList!$D$147:$K$147</definedName>
    <definedName name="conper314">[112]ContactPersonList!$D$65:$J$65</definedName>
    <definedName name="conper316">[112]ContactPersonList!$D$151:$K$151</definedName>
    <definedName name="conper321">[112]ContactPersonList!$D$156:$K$156</definedName>
    <definedName name="conper328">[112]ContactPersonList!$D$158:$K$158</definedName>
    <definedName name="conper336">[112]ContactPersonList!$D$160:$N$160</definedName>
    <definedName name="conper339">[112]ContactPersonList!$D$148:$L$148</definedName>
    <definedName name="conper343">[112]ContactPersonList!$D$163:$L$163</definedName>
    <definedName name="conper353">[112]ContactPersonList!$D$67:$K$67</definedName>
    <definedName name="conper361">[112]ContactPersonList!$D$164:$K$164</definedName>
    <definedName name="conper362">[112]ContactPersonList!$D$165:$L$165</definedName>
    <definedName name="conper363">[112]ContactPersonList!$D$135:$M$135</definedName>
    <definedName name="conper364">[112]ContactPersonList!$D$176:$M$176</definedName>
    <definedName name="conper366">[112]ContactPersonList!$D$172:$J$172</definedName>
    <definedName name="conper369">[112]ContactPersonList!$D$173:$K$173</definedName>
    <definedName name="conper419">[112]ContactPersonList!$D$114:$T$114</definedName>
    <definedName name="conper423">[112]ContactPersonList!$D$74:$I$74</definedName>
    <definedName name="conper429">[112]ContactPersonList!$D$119:$M$119</definedName>
    <definedName name="conper433">[112]ContactPersonList!$D$120:$O$120</definedName>
    <definedName name="conper436">[112]ContactPersonList!$D$89:$K$89</definedName>
    <definedName name="conper439">[112]ContactPersonList!$D$121:$M$121</definedName>
    <definedName name="conper443">[112]ContactPersonList!$D$124:$S$124</definedName>
    <definedName name="conper446">[112]ContactPersonList!$D$125:$Q$125</definedName>
    <definedName name="conper449">[112]ContactPersonList!$D$129:$T$129</definedName>
    <definedName name="conper453">[112]ContactPersonList!$D$131:$S$131</definedName>
    <definedName name="conper456">[112]ContactPersonList!$D$132:$U$132</definedName>
    <definedName name="conper463">[112]ContactPersonList!$D$136:$N$136</definedName>
    <definedName name="conper466">[112]ContactPersonList!$D$144:$S$144</definedName>
    <definedName name="conper469">[112]ContactPersonList!$D$117:$P$117</definedName>
    <definedName name="conper474">[112]ContactPersonList!$D$141:$M$141</definedName>
    <definedName name="conper512">[112]ContactPersonList!$D$111:$O$111</definedName>
    <definedName name="conper513">[112]ContactPersonList!$D$47:$M$47</definedName>
    <definedName name="conper518">[112]ContactPersonList!$D$55:$K$55</definedName>
    <definedName name="conper522">[112]ContactPersonList!$D$50:$M$50</definedName>
    <definedName name="conper524">[112]ContactPersonList!$D$53:$L$53</definedName>
    <definedName name="conper534">[112]ContactPersonList!$D$142:$F$142</definedName>
    <definedName name="conper536">[112]ContactPersonList!$D$48:$P$48</definedName>
    <definedName name="conper537">[112]ContactPersonList!$D$63:$K$63</definedName>
    <definedName name="conper542">[112]ContactPersonList!$D$51:$J$51</definedName>
    <definedName name="conper544">[112]ContactPersonList!$D$52:$J$52</definedName>
    <definedName name="conper556">[112]ContactPersonList!$D$54:$H$54</definedName>
    <definedName name="conper558">[112]ContactPersonList!$D$57:$L$57</definedName>
    <definedName name="conper564">[112]ContactPersonList!$D$130:$T$130</definedName>
    <definedName name="conper565">[112]ContactPersonList!$D$59:$J$59</definedName>
    <definedName name="conper566">[112]ContactPersonList!$D$58:$M$58</definedName>
    <definedName name="conper578">[112]ContactPersonList!$D$62:$N$62</definedName>
    <definedName name="conper579">[112]ContactPersonList!$D$143:$E$143</definedName>
    <definedName name="conper582">[112]ContactPersonList!$D$64:$M$64</definedName>
    <definedName name="conper611">[112]ContactPersonList!$D$115:$M$115</definedName>
    <definedName name="conper612">[112]ContactPersonList!$D$116:$K$116</definedName>
    <definedName name="conper614">[112]ContactPersonList!$D$2:$L$2</definedName>
    <definedName name="conper616">[112]ContactPersonList!$D$6:$K$6</definedName>
    <definedName name="conper618">[112]ContactPersonList!$D$3:$K$3</definedName>
    <definedName name="conper622">[112]ContactPersonList!$D$9:$M$9</definedName>
    <definedName name="conper624">[112]ContactPersonList!$D$13:$M$13</definedName>
    <definedName name="conper626">[112]ContactPersonList!$D$7:$L$7</definedName>
    <definedName name="conper628">[112]ContactPersonList!$D$39:$P$39</definedName>
    <definedName name="conper632">[112]ContactPersonList!$D$12:$L$12</definedName>
    <definedName name="conper634">[112]ContactPersonList!$D$11:$L$11</definedName>
    <definedName name="conper636">[112]ContactPersonList!$D$10:$J$10</definedName>
    <definedName name="conper638">[112]ContactPersonList!$D$4:$P$4</definedName>
    <definedName name="conper642">[112]ContactPersonList!$D$21:$K$21</definedName>
    <definedName name="conper643">[112]ContactPersonList!$D$14:$H$14</definedName>
    <definedName name="conper644">[112]ContactPersonList!$D$15:$L$15</definedName>
    <definedName name="conper646">[112]ContactPersonList!$D$16:$N$16</definedName>
    <definedName name="conper648">[112]ContactPersonList!$D$19:$M$19</definedName>
    <definedName name="conper652">[112]ContactPersonList!$D$17:$L$17</definedName>
    <definedName name="conper654">[112]ContactPersonList!$D$20:$M$20</definedName>
    <definedName name="conper656">[112]ContactPersonList!$D$18:$N$18</definedName>
    <definedName name="conper662">[112]ContactPersonList!$D$8:$P$8</definedName>
    <definedName name="conper664">[112]ContactPersonList!$D$22:$M$22</definedName>
    <definedName name="conper666">[112]ContactPersonList!$D$24:$K$24</definedName>
    <definedName name="conper668">[112]ContactPersonList!$D$23:$Q$23</definedName>
    <definedName name="conper672">[112]ContactPersonList!$D$126:$N$126</definedName>
    <definedName name="conper674">[112]ContactPersonList!$D$25:$M$25</definedName>
    <definedName name="conper676">[112]ContactPersonList!$D$29:$O$29</definedName>
    <definedName name="conper678">[112]ContactPersonList!$D$26:$L$26</definedName>
    <definedName name="conper682">[112]ContactPersonList!$D$128:$M$128</definedName>
    <definedName name="conper684">[112]ContactPersonList!$D$28:$L$28</definedName>
    <definedName name="conper686">[112]ContactPersonList!$D$127:$M$127</definedName>
    <definedName name="conper688">[112]ContactPersonList!$D$27:$P$27</definedName>
    <definedName name="conper692">[112]ContactPersonList!$D$31:$M$31</definedName>
    <definedName name="conper694">[112]ContactPersonList!$D$32:$O$32</definedName>
    <definedName name="conper696">[112]ContactPersonList!$D$80:$O$80</definedName>
    <definedName name="conper698">[112]ContactPersonList!$D$46:$M$46</definedName>
    <definedName name="conper714">[112]ContactPersonList!$D$33:$L$33</definedName>
    <definedName name="conper716">[112]ContactPersonList!$D$36:$K$36</definedName>
    <definedName name="conper718">[112]ContactPersonList!$D$38:$M$38</definedName>
    <definedName name="conper722">[112]ContactPersonList!$D$34:$M$34</definedName>
    <definedName name="conper724">[112]ContactPersonList!$D$35:$N$35</definedName>
    <definedName name="conper726">[112]ContactPersonList!$D$134:$J$134</definedName>
    <definedName name="conper728">[112]ContactPersonList!$D$30:$L$30</definedName>
    <definedName name="conper732">[112]ContactPersonList!$D$133:$O$133</definedName>
    <definedName name="conper734">[112]ContactPersonList!$D$37:$M$37</definedName>
    <definedName name="conper738">[112]ContactPersonList!$D$41:$O$41</definedName>
    <definedName name="conper742">[112]ContactPersonList!$D$40:$O$40</definedName>
    <definedName name="conper744">[112]ContactPersonList!$D$139:$K$139</definedName>
    <definedName name="conper746">[112]ContactPersonList!$D$42:$N$42</definedName>
    <definedName name="conper748">[112]ContactPersonList!$D$5:$L$5</definedName>
    <definedName name="conper754">[112]ContactPersonList!$D$45:$O$45</definedName>
    <definedName name="conper853">[112]ContactPersonList!$D$60:$K$60</definedName>
    <definedName name="conper911">[112]ContactPersonList!$D$112:$Q$112</definedName>
    <definedName name="conper912">[112]ContactPersonList!$D$113:$N$113</definedName>
    <definedName name="conper913">[112]ContactPersonList!$D$72:$O$72</definedName>
    <definedName name="conper914">[112]ContactPersonList!$D$66:$Q$66</definedName>
    <definedName name="conper915">[112]ContactPersonList!$D$118:$T$118</definedName>
    <definedName name="conper916">[112]ContactPersonList!$D$122:$N$122</definedName>
    <definedName name="conper917">[112]ContactPersonList!$D$123:$M$123</definedName>
    <definedName name="conper918">[112]ContactPersonList!$D$70:$S$70</definedName>
    <definedName name="conper921">[112]ContactPersonList!$D$94:$N$94</definedName>
    <definedName name="conper922">[112]ContactPersonList!$D$102:$O$102</definedName>
    <definedName name="conper923">[112]ContactPersonList!$D$137:$O$137</definedName>
    <definedName name="conper925">[112]ContactPersonList!$D$138:$O$138</definedName>
    <definedName name="conper926">[112]ContactPersonList!$D$109:$O$109</definedName>
    <definedName name="conper927">[112]ContactPersonList!$D$140:$J$140</definedName>
    <definedName name="conper935">[112]ContactPersonList!$D$75:$O$75</definedName>
    <definedName name="conper936">[112]ContactPersonList!$D$105:$L$105</definedName>
    <definedName name="conper939">[112]ContactPersonList!$D$79:$L$79</definedName>
    <definedName name="conper941">[112]ContactPersonList!$D$93:$M$93</definedName>
    <definedName name="conper942">[112]ContactPersonList!$D$104:$N$104</definedName>
    <definedName name="conper943">[112]ContactPersonList!$D$97:$N$97</definedName>
    <definedName name="conper944">[112]ContactPersonList!$D$86:$O$86</definedName>
    <definedName name="conper946">[112]ContactPersonList!$D$91:$M$91</definedName>
    <definedName name="conper948">[112]ContactPersonList!$D$56:$N$56</definedName>
    <definedName name="conper960">[112]ContactPersonList!$D$85:$N$85</definedName>
    <definedName name="conper961">[112]ContactPersonList!$D$106:$K$106</definedName>
    <definedName name="conper962">[112]ContactPersonList!$D$95:$L$95</definedName>
    <definedName name="conper963">[112]ContactPersonList!$D$71:$M$71</definedName>
    <definedName name="conper964">[112]ContactPersonList!$D$100:$T$100</definedName>
    <definedName name="conper965">[112]ContactPersonList!$D$110:$N$110</definedName>
    <definedName name="Cons" localSheetId="1">#REF!</definedName>
    <definedName name="Cons">#REF!</definedName>
    <definedName name="consol" localSheetId="1">#REF!</definedName>
    <definedName name="consol">#REF!</definedName>
    <definedName name="Consolidated_summary" localSheetId="1">#REF!</definedName>
    <definedName name="Consolidated_summary">#REF!</definedName>
    <definedName name="Consolidation_Method">'[112]DMX Metadata Values'!$A$2:$A$14</definedName>
    <definedName name="Construction_53">'[53]9.3'!$A$57:$IV$57</definedName>
    <definedName name="Consumption_Loans_115">'[53]9.3'!$A$119:$IV$119</definedName>
    <definedName name="cont" localSheetId="1">#REF!</definedName>
    <definedName name="cont">#REF!</definedName>
    <definedName name="CONTENTS" localSheetId="1">#REF!</definedName>
    <definedName name="CONTENTS">#REF!</definedName>
    <definedName name="contents2" localSheetId="1" hidden="1">[135]MSRV!#REF!</definedName>
    <definedName name="contents2" localSheetId="0" hidden="1">[135]MSRV!#REF!</definedName>
    <definedName name="contents2" hidden="1">[135]MSRV!#REF!</definedName>
    <definedName name="Contra_Accounts_14." localSheetId="1">'[53]9.1'!#REF!</definedName>
    <definedName name="Contra_Accounts_14.">'[53]9.1'!#REF!</definedName>
    <definedName name="Contra_Accounts_7." localSheetId="1">'[53]9.1'!#REF!</definedName>
    <definedName name="Contra_Accounts_7.">'[53]9.1'!#REF!</definedName>
    <definedName name="ControlAssumptions">[81]Control!$H$4:$H$19</definedName>
    <definedName name="Conv_Gg_to_Mt">[136]Admin!$H$118</definedName>
    <definedName name="Conversion_Factor_mill.BTU_per_mill_tons">52</definedName>
    <definedName name="Coordinator_List">[83]Control!$J$20:$J$21</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0"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0"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py" localSheetId="1">{"Main Economic Indicators",#N/A,FALSE,"C"}</definedName>
    <definedName name="copy">{"Main Economic Indicators",#N/A,FALSE,"C"}</definedName>
    <definedName name="corptax">#REF!</definedName>
    <definedName name="corre">[137]Codigos!$K$3:$O$170</definedName>
    <definedName name="corrente">[85]DespCoefs!$C$7:$Q$7</definedName>
    <definedName name="Corresp" localSheetId="1">#REF!</definedName>
    <definedName name="Corresp">#REF!</definedName>
    <definedName name="CorrOgaPro">[138]Orgao!$HY$6:$IA$96</definedName>
    <definedName name="corrOrg">[138]Orgao!$ID$5:$IH$107</definedName>
    <definedName name="CorW">'[139]W&amp;T'!$C$19</definedName>
    <definedName name="Country">'[90]Data-Input'!$C$4</definedName>
    <definedName name="Country_Code" localSheetId="1">#REF!</definedName>
    <definedName name="Country_Code">#REF!</definedName>
    <definedName name="COUNTRY_DROP_DOWN" localSheetId="1">OFFSET(#REF!,0,0,COUNTIF(#REF!,"?*")-1,1)</definedName>
    <definedName name="COUNTRY_DROP_DOWN">OFFSET(#REF!,0,0,COUNTIF(#REF!,"?*")-1,1)</definedName>
    <definedName name="Country_list">[90]lookup!$C$4:$C$82</definedName>
    <definedName name="Country_list1">[140]lookup!$C$4:$C$82</definedName>
    <definedName name="Country_Mean">[141]!Country_Mean</definedName>
    <definedName name="COUNTRY_NON_EMPTY">IFERROR(INDEX(#REF!,MATCH(ROW()-ROW(#REF!),#REF!,0)),"")</definedName>
    <definedName name="CountryCode">[142]Contents!$B$8</definedName>
    <definedName name="Countrycodes">'[143]educ score'!$F$1:$G$206</definedName>
    <definedName name="CountryCount">[81]METR!$D$17</definedName>
    <definedName name="CountryData">[132]CountryData!$K$2:$BI$1225</definedName>
    <definedName name="CountryDataSeries">[132]CountryData!$D$2:$D$1225</definedName>
    <definedName name="CountryDataYears">[132]CountryData!$K$1:$BI$1</definedName>
    <definedName name="CountryListArray">[132]CountryList!$A$2:$F$198</definedName>
    <definedName name="CountryListNames">[132]CountryList!$A$2:$A$198</definedName>
    <definedName name="CountryName">[94]REER!$A$6</definedName>
    <definedName name="cp" hidden="1">'[144]C Summary'!#REF!</definedName>
    <definedName name="CPAData" localSheetId="1">OFFSET(#REF!,,,COUNTA(#REF!),COUNTA(#REF!)-1)</definedName>
    <definedName name="CPAData">OFFSET(#REF!,,,COUNTA(#REF!),COUNTA(#REF!)-1)</definedName>
    <definedName name="CPATStartYear">[145]Dashboard!$J$7</definedName>
    <definedName name="CPIA">'[90]Data-Input'!$E$5</definedName>
    <definedName name="CPIAValue">'[90]Output - Submit'!$C$10</definedName>
    <definedName name="CreateRegions" localSheetId="1">#REF!</definedName>
    <definedName name="CreateRegions">#REF!</definedName>
    <definedName name="Credit_Card_40">'[53]9.4'!$A$44:$IV$44</definedName>
    <definedName name="CRES">#N/A</definedName>
    <definedName name="Croatia">#REF!</definedName>
    <definedName name="csDesignMode">1</definedName>
    <definedName name="CSdmx">'[95]Read Me'!$G$2</definedName>
    <definedName name="csjsj" localSheetId="1">{"Main Economic Indicators",#N/A,FALSE,"C"}</definedName>
    <definedName name="csjsj">{"Main Economic Indicators",#N/A,FALSE,"C"}</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SVfilepath">#REF!</definedName>
    <definedName name="CurDB">[146]CONTENTS!$D$3</definedName>
    <definedName name="Currencies" localSheetId="1">#REF!</definedName>
    <definedName name="Currencies">#REF!</definedName>
    <definedName name="Currency_Def">[83]Control!$BA$330:$BA$487</definedName>
    <definedName name="Currency_List">'[90]GE Calculation'!$B$41:$B$52</definedName>
    <definedName name="Current_account" localSheetId="1">#REF!</definedName>
    <definedName name="Current_account">#REF!</definedName>
    <definedName name="Current_Assets_14">'[53]9.4'!$A$18:$IV$18</definedName>
    <definedName name="CurrentVintage">'[147]A Current Data'!$D$60</definedName>
    <definedName name="CURRENTYEAR" localSheetId="1">#REF!</definedName>
    <definedName name="CURRENTYEAR">#REF!</definedName>
    <definedName name="CurrVintage">[148]Current!$D$66</definedName>
    <definedName name="Cwvu.a." localSheetId="1" hidden="1">[146]BOP!$A$36:$IV$36,[146]BOP!$A$44:$IV$44,[146]BOP!$A$59:$IV$59,[146]BOP!#REF!,[146]BOP!#REF!,[146]BOP!$A$81:$IV$88</definedName>
    <definedName name="Cwvu.a." localSheetId="0" hidden="1">[146]BOP!$A$36:$IV$36,[146]BOP!$A$44:$IV$44,[146]BOP!$A$59:$IV$59,[146]BOP!#REF!,[146]BOP!#REF!,[146]BOP!$A$81:$IV$88</definedName>
    <definedName name="Cwvu.a." hidden="1">[146]BOP!$A$36:$IV$36,[146]BOP!$A$44:$IV$44,[146]BOP!$A$59:$IV$59,[146]BOP!#REF!,[146]BOP!#REF!,[146]BOP!$A$81:$IV$88</definedName>
    <definedName name="Cwvu.bop." localSheetId="1" hidden="1">[146]BOP!$A$36:$IV$36,[146]BOP!$A$44:$IV$44,[146]BOP!$A$59:$IV$59,[146]BOP!#REF!,[146]BOP!#REF!,[146]BOP!$A$81:$IV$88</definedName>
    <definedName name="Cwvu.bop." localSheetId="0" hidden="1">[146]BOP!$A$36:$IV$36,[146]BOP!$A$44:$IV$44,[146]BOP!$A$59:$IV$59,[146]BOP!#REF!,[146]BOP!#REF!,[146]BOP!$A$81:$IV$88</definedName>
    <definedName name="Cwvu.bop." hidden="1">[146]BOP!$A$36:$IV$36,[146]BOP!$A$44:$IV$44,[146]BOP!$A$59:$IV$59,[146]BOP!#REF!,[146]BOP!#REF!,[146]BOP!$A$81:$IV$88</definedName>
    <definedName name="Cwvu.bop.sr." localSheetId="1" hidden="1">[146]BOP!$A$36:$IV$36,[146]BOP!$A$44:$IV$44,[146]BOP!$A$59:$IV$59,[146]BOP!#REF!,[146]BOP!#REF!,[146]BOP!$A$81:$IV$88</definedName>
    <definedName name="Cwvu.bop.sr." localSheetId="0" hidden="1">[146]BOP!$A$36:$IV$36,[146]BOP!$A$44:$IV$44,[146]BOP!$A$59:$IV$59,[146]BOP!#REF!,[146]BOP!#REF!,[146]BOP!$A$81:$IV$88</definedName>
    <definedName name="Cwvu.bop.sr." hidden="1">[146]BOP!$A$36:$IV$36,[146]BOP!$A$44:$IV$44,[146]BOP!$A$59:$IV$59,[146]BOP!#REF!,[146]BOP!#REF!,[146]BOP!$A$81:$IV$88</definedName>
    <definedName name="Cwvu.bopsdr.sr." localSheetId="1" hidden="1">[146]BOP!$A$36:$IV$36,[146]BOP!$A$44:$IV$44,[146]BOP!$A$59:$IV$59,[146]BOP!#REF!,[146]BOP!#REF!,[146]BOP!$A$81:$IV$88</definedName>
    <definedName name="Cwvu.bopsdr.sr." localSheetId="0" hidden="1">[146]BOP!$A$36:$IV$36,[146]BOP!$A$44:$IV$44,[146]BOP!$A$59:$IV$59,[146]BOP!#REF!,[146]BOP!#REF!,[146]BOP!$A$81:$IV$88</definedName>
    <definedName name="Cwvu.bopsdr.sr." hidden="1">[146]BOP!$A$36:$IV$36,[146]BOP!$A$44:$IV$44,[146]BOP!$A$59:$IV$59,[146]BOP!#REF!,[146]BOP!#REF!,[146]BOP!$A$81:$IV$88</definedName>
    <definedName name="Cwvu.cotton." localSheetId="1" hidden="1">[146]BOP!$A$36:$IV$36,[146]BOP!$A$44:$IV$44,[146]BOP!$A$59:$IV$59,[146]BOP!#REF!,[146]BOP!#REF!,[146]BOP!$A$79:$IV$79,[146]BOP!$A$81:$IV$88,[146]BOP!#REF!</definedName>
    <definedName name="Cwvu.cotton." localSheetId="0" hidden="1">[146]BOP!$A$36:$IV$36,[146]BOP!$A$44:$IV$44,[146]BOP!$A$59:$IV$59,[146]BOP!#REF!,[146]BOP!#REF!,[146]BOP!$A$79:$IV$79,[146]BOP!$A$81:$IV$88,[146]BOP!#REF!</definedName>
    <definedName name="Cwvu.cotton." hidden="1">[146]BOP!$A$36:$IV$36,[146]BOP!$A$44:$IV$44,[146]BOP!$A$59:$IV$59,[146]BOP!#REF!,[146]BOP!#REF!,[146]BOP!$A$79:$IV$79,[146]BOP!$A$81:$IV$88,[146]BOP!#REF!</definedName>
    <definedName name="Cwvu.cottonall." localSheetId="1" hidden="1">[146]BOP!$A$36:$IV$36,[146]BOP!$A$44:$IV$44,[146]BOP!$A$59:$IV$59,[146]BOP!#REF!,[146]BOP!#REF!,[146]BOP!$A$79:$IV$79,[146]BOP!$A$81:$IV$88</definedName>
    <definedName name="Cwvu.cottonall." localSheetId="0" hidden="1">[146]BOP!$A$36:$IV$36,[146]BOP!$A$44:$IV$44,[146]BOP!$A$59:$IV$59,[146]BOP!#REF!,[146]BOP!#REF!,[146]BOP!$A$79:$IV$79,[146]BOP!$A$81:$IV$88</definedName>
    <definedName name="Cwvu.cottonall." hidden="1">[146]BOP!$A$36:$IV$36,[146]BOP!$A$44:$IV$44,[146]BOP!$A$59:$IV$59,[146]BOP!#REF!,[146]BOP!#REF!,[146]BOP!$A$79:$IV$79,[146]BOP!$A$81:$IV$88</definedName>
    <definedName name="Cwvu.exportdetails." hidden="1">[146]BOP!$A$36:$IV$36,[146]BOP!$A$44:$IV$44,[146]BOP!$A$59:$IV$59,[146]BOP!#REF!,[146]BOP!#REF!,[146]BOP!$A$79:$IV$79,[146]BOP!#REF!</definedName>
    <definedName name="Cwvu.exports." localSheetId="1" hidden="1">[146]BOP!$A$36:$IV$36,[146]BOP!$A$44:$IV$44,[146]BOP!$A$59:$IV$59,[146]BOP!#REF!,[146]BOP!#REF!,[146]BOP!$A$79:$IV$79,[146]BOP!$A$81:$IV$88,[146]BOP!#REF!</definedName>
    <definedName name="Cwvu.exports." localSheetId="0" hidden="1">[146]BOP!$A$36:$IV$36,[146]BOP!$A$44:$IV$44,[146]BOP!$A$59:$IV$59,[146]BOP!#REF!,[146]BOP!#REF!,[146]BOP!$A$79:$IV$79,[146]BOP!$A$81:$IV$88,[146]BOP!#REF!</definedName>
    <definedName name="Cwvu.exports." hidden="1">[146]BOP!$A$36:$IV$36,[146]BOP!$A$44:$IV$44,[146]BOP!$A$59:$IV$59,[146]BOP!#REF!,[146]BOP!#REF!,[146]BOP!$A$79:$IV$79,[146]BOP!$A$81:$IV$88,[146]BOP!#REF!</definedName>
    <definedName name="Cwvu.gold." localSheetId="1" hidden="1">[146]BOP!$A$36:$IV$36,[146]BOP!$A$44:$IV$44,[146]BOP!$A$59:$IV$59,[146]BOP!#REF!,[146]BOP!#REF!,[146]BOP!$A$79:$IV$79,[146]BOP!$A$81:$IV$88,[146]BOP!#REF!</definedName>
    <definedName name="Cwvu.gold." localSheetId="0" hidden="1">[146]BOP!$A$36:$IV$36,[146]BOP!$A$44:$IV$44,[146]BOP!$A$59:$IV$59,[146]BOP!#REF!,[146]BOP!#REF!,[146]BOP!$A$79:$IV$79,[146]BOP!$A$81:$IV$88,[146]BOP!#REF!</definedName>
    <definedName name="Cwvu.gold." hidden="1">[146]BOP!$A$36:$IV$36,[146]BOP!$A$44:$IV$44,[146]BOP!$A$59:$IV$59,[146]BOP!#REF!,[146]BOP!#REF!,[146]BOP!$A$79:$IV$79,[146]BOP!$A$81:$IV$88,[146]BOP!#REF!</definedName>
    <definedName name="Cwvu.goldall." localSheetId="1" hidden="1">[146]BOP!$A$36:$IV$36,[146]BOP!$A$44:$IV$44,[146]BOP!$A$59:$IV$59,[146]BOP!#REF!,[146]BOP!#REF!,[146]BOP!$A$79:$IV$79,[146]BOP!$A$81:$IV$88,[146]BOP!#REF!</definedName>
    <definedName name="Cwvu.goldall." localSheetId="0" hidden="1">[146]BOP!$A$36:$IV$36,[146]BOP!$A$44:$IV$44,[146]BOP!$A$59:$IV$59,[146]BOP!#REF!,[146]BOP!#REF!,[146]BOP!$A$79:$IV$79,[146]BOP!$A$81:$IV$88,[146]BOP!#REF!</definedName>
    <definedName name="Cwvu.goldall." hidden="1">[146]BOP!$A$36:$IV$36,[146]BOP!$A$44:$IV$44,[146]BOP!$A$59:$IV$59,[146]BOP!#REF!,[146]BOP!#REF!,[146]BOP!$A$79:$IV$79,[146]BOP!$A$81:$IV$88,[146]BOP!#REF!</definedName>
    <definedName name="Cwvu.IMPORT." localSheetId="1" hidden="1">#REF!</definedName>
    <definedName name="Cwvu.IMPORT." localSheetId="0" hidden="1">#REF!</definedName>
    <definedName name="Cwvu.IMPORT." hidden="1">#REF!</definedName>
    <definedName name="Cwvu.imports." localSheetId="1" hidden="1">[146]BOP!$A$36:$IV$36,[146]BOP!$A$44:$IV$44,[146]BOP!$A$59:$IV$59,[146]BOP!#REF!,[146]BOP!#REF!,[146]BOP!$A$79:$IV$79,[146]BOP!$A$81:$IV$88,[146]BOP!#REF!,[146]BOP!#REF!</definedName>
    <definedName name="Cwvu.imports." localSheetId="0" hidden="1">[146]BOP!$A$36:$IV$36,[146]BOP!$A$44:$IV$44,[146]BOP!$A$59:$IV$59,[146]BOP!#REF!,[146]BOP!#REF!,[146]BOP!$A$79:$IV$79,[146]BOP!$A$81:$IV$88,[146]BOP!#REF!,[146]BOP!#REF!</definedName>
    <definedName name="Cwvu.imports." hidden="1">[146]BOP!$A$36:$IV$36,[146]BOP!$A$44:$IV$44,[146]BOP!$A$59:$IV$59,[146]BOP!#REF!,[146]BOP!#REF!,[146]BOP!$A$79:$IV$79,[146]BOP!$A$81:$IV$88,[146]BOP!#REF!,[146]BOP!#REF!</definedName>
    <definedName name="Cwvu.importsall." localSheetId="1" hidden="1">[146]BOP!$A$36:$IV$36,[146]BOP!$A$44:$IV$44,[146]BOP!$A$59:$IV$59,[146]BOP!#REF!,[146]BOP!#REF!,[146]BOP!$A$79:$IV$79,[146]BOP!$A$81:$IV$88,[146]BOP!#REF!,[146]BOP!#REF!</definedName>
    <definedName name="Cwvu.importsall." localSheetId="0" hidden="1">[146]BOP!$A$36:$IV$36,[146]BOP!$A$44:$IV$44,[146]BOP!$A$59:$IV$59,[146]BOP!#REF!,[146]BOP!#REF!,[146]BOP!$A$79:$IV$79,[146]BOP!$A$81:$IV$88,[146]BOP!#REF!,[146]BOP!#REF!</definedName>
    <definedName name="Cwvu.importsall." hidden="1">[146]BOP!$A$36:$IV$36,[146]BOP!$A$44:$IV$44,[146]BOP!$A$59:$IV$59,[146]BOP!#REF!,[146]BOP!#REF!,[146]BOP!$A$79:$IV$79,[146]BOP!$A$81:$IV$88,[146]BOP!#REF!,[146]BOP!#REF!</definedName>
    <definedName name="Cwvu.Print." hidden="1">[149]Indic!$A$109:$IV$109,[149]Indic!$A$196:$IV$197,[149]Indic!$A$208:$IV$209,[149]Indic!$A$217:$IV$218</definedName>
    <definedName name="Cwvu.sa97." hidden="1">[150]Rev!$A$23:$IV$26,[150]Rev!$A$37:$IV$38</definedName>
    <definedName name="Cwvu.snh." localSheetId="1" hidden="1">#REF!,#REF!,#REF!,#REF!,#REF!,#REF!,#REF!</definedName>
    <definedName name="Cwvu.snh." hidden="1">#REF!,#REF!,#REF!,#REF!,#REF!,#REF!,#REF!</definedName>
    <definedName name="Cwvu.tot." localSheetId="1" hidden="1">[146]BOP!$A$36:$IV$36,[146]BOP!$A$44:$IV$44,[146]BOP!$A$59:$IV$59,[146]BOP!#REF!,[146]BOP!#REF!,[146]BOP!$A$79:$IV$79</definedName>
    <definedName name="Cwvu.tot." localSheetId="0" hidden="1">[146]BOP!$A$36:$IV$36,[146]BOP!$A$44:$IV$44,[146]BOP!$A$59:$IV$59,[146]BOP!#REF!,[146]BOP!#REF!,[146]BOP!$A$79:$IV$79</definedName>
    <definedName name="Cwvu.tot." hidden="1">[146]BOP!$A$36:$IV$36,[146]BOP!$A$44:$IV$44,[146]BOP!$A$59:$IV$59,[146]BOP!#REF!,[146]BOP!#REF!,[146]BOP!$A$79:$IV$79</definedName>
    <definedName name="Cyprus" localSheetId="1">#REF!</definedName>
    <definedName name="Cyprus">#REF!</definedName>
    <definedName name="Czech_Republic" localSheetId="1">#REF!</definedName>
    <definedName name="Czech_Republic">#REF!</definedName>
    <definedName name="D" localSheetId="1" hidden="1">{"Main Economic Indicators",#N/A,FALSE,"C"}</definedName>
    <definedName name="D" localSheetId="0" hidden="1">{"Main Economic Indicators",#N/A,FALSE,"C"}</definedName>
    <definedName name="D">'[96]Output WEO'!#REF!</definedName>
    <definedName name="d._Other_Real_Estate__Including_Land_Purchase___Plotting__26">'[53]9.3ka'!$A$30:$IV$30</definedName>
    <definedName name="D_B">'[96]Output WEO'!#REF!</definedName>
    <definedName name="D_G">'[96]Output WEO'!#REF!</definedName>
    <definedName name="D_L">'[96]Output WEO'!#REF!</definedName>
    <definedName name="D_O">'[96]Output WEO'!#REF!</definedName>
    <definedName name="D_S">'[96]Output WEO'!#REF!</definedName>
    <definedName name="D_SRM">'[96]Output WEO'!#REF!</definedName>
    <definedName name="D02HIST.XLS" localSheetId="1">#REF!</definedName>
    <definedName name="D02HIST.XLS">#REF!</definedName>
    <definedName name="D11N">[86]DB95Q!$A$154:$IP$154</definedName>
    <definedName name="D2112N">[86]DB95Q!$A$189:$IP$189</definedName>
    <definedName name="D21BN">[86]DB95Q!$A$248:$IP$248</definedName>
    <definedName name="DA">'[96]Output WEO'!#REF!</definedName>
    <definedName name="DABproj">#N/A</definedName>
    <definedName name="dada">[151]OrgaGlobal!$C$8:$R$145</definedName>
    <definedName name="dadi">[151]OrgaGlobal!$T$8:$W$97</definedName>
    <definedName name="dados">'[152]OC-Corrente2001 Revisao'!$AP$1:$AQ$105</definedName>
    <definedName name="daf" localSheetId="1">#REF!</definedName>
    <definedName name="daf">#REF!</definedName>
    <definedName name="DAGproj">#N/A</definedName>
    <definedName name="DAproj">#N/A</definedName>
    <definedName name="DASD">#N/A</definedName>
    <definedName name="DASDB">#N/A</definedName>
    <definedName name="DASDG">#N/A</definedName>
    <definedName name="Dashboard_AnalyticalView" localSheetId="43">[116]DASHBOARD!$C$34</definedName>
    <definedName name="Dashboard_AnalyticalView">#REF!</definedName>
    <definedName name="Dashboard_BreakevenDecisionPoint" localSheetId="43">[116]DASHBOARD!$D$315</definedName>
    <definedName name="Dashboard_BreakevenDecisionPoint">#REF!</definedName>
    <definedName name="Dashboard_BreakevenSwitch1" localSheetId="43">[116]DASHBOARD!$D$314</definedName>
    <definedName name="Dashboard_BreakevenSwitch1">#REF!</definedName>
    <definedName name="Dashboard_DecisionPoint" localSheetId="43">[116]DASHBOARD!$C$10</definedName>
    <definedName name="Dashboard_DecisionPoint">#REF!</definedName>
    <definedName name="Dashboard_RegimeSelect" localSheetId="43">[116]DASHBOARD!$C$8</definedName>
    <definedName name="Dashboard_RegimeSelect">#REF!</definedName>
    <definedName name="Dashboard_RegimeSelectNum" localSheetId="43">[116]DASHBOARD!$C$7</definedName>
    <definedName name="Dashboard_RegimeSelectNum">#REF!</definedName>
    <definedName name="DATA" localSheetId="1">'[1]Page 7'!#REF!</definedName>
    <definedName name="DATA">'[1]Page 7'!#REF!</definedName>
    <definedName name="data1" localSheetId="1" hidden="1">#REF!</definedName>
    <definedName name="data1" localSheetId="0" hidden="1">#REF!</definedName>
    <definedName name="data1" hidden="1">#REF!</definedName>
    <definedName name="data2" localSheetId="1" hidden="1">#REF!</definedName>
    <definedName name="data2" localSheetId="0" hidden="1">#REF!</definedName>
    <definedName name="data2" hidden="1">#REF!</definedName>
    <definedName name="data3" localSheetId="1" hidden="1">#REF!</definedName>
    <definedName name="data3" localSheetId="0" hidden="1">#REF!</definedName>
    <definedName name="data3" hidden="1">#REF!</definedName>
    <definedName name="_xlnm.Database">#REF!</definedName>
    <definedName name="dataRange">"I13:I242"</definedName>
    <definedName name="date">#REF!</definedName>
    <definedName name="DATE_G542">#REF!</definedName>
    <definedName name="DATE_GAS">#REF!</definedName>
    <definedName name="DATE_KOREX">#REF!</definedName>
    <definedName name="DATE_KORGM">#REF!</definedName>
    <definedName name="DATE_KORIR">#REF!</definedName>
    <definedName name="DATE_KORLP">#REF!</definedName>
    <definedName name="DATE_KORNA">#REF!</definedName>
    <definedName name="DATEA">[153]GDP_QTR!#REF!</definedName>
    <definedName name="DATEA_P">[153]GDP_QTR!#REF!</definedName>
    <definedName name="DATEM" localSheetId="1">#REF!</definedName>
    <definedName name="DATEM">#REF!</definedName>
    <definedName name="DATEM2" localSheetId="1">#REF!</definedName>
    <definedName name="DATEM2">#REF!</definedName>
    <definedName name="DATEQ" localSheetId="1">[153]GDP_QTR!#REF!</definedName>
    <definedName name="DATEQ">[153]GDP_QTR!#REF!</definedName>
    <definedName name="DATEQ_P" localSheetId="1">[153]GDP_QTR!#REF!</definedName>
    <definedName name="DATEQ_P">[153]GDP_QTR!#REF!</definedName>
    <definedName name="dates" localSheetId="1">#REF!</definedName>
    <definedName name="dates">#REF!</definedName>
    <definedName name="DATES__________">[154]outsheet!$B$6:$H$6</definedName>
    <definedName name="DATES_90" localSheetId="1">#REF!</definedName>
    <definedName name="DATES_90">#REF!</definedName>
    <definedName name="DATES_Q">'[108]Complete Data Set (Quarterly)'!$E$4:$AV$4</definedName>
    <definedName name="Dates_RawData" localSheetId="1">#REF!</definedName>
    <definedName name="Dates_RawData">#REF!</definedName>
    <definedName name="Dates_SAData" localSheetId="1">#REF!</definedName>
    <definedName name="Dates_SAData">#REF!</definedName>
    <definedName name="DATES_THEN">'[108]Source Data (Previous)'!$E$8:$X$8</definedName>
    <definedName name="dates_w" localSheetId="1">#REF!</definedName>
    <definedName name="dates_w">#REF!</definedName>
    <definedName name="datesweo" localSheetId="1">#REF!</definedName>
    <definedName name="datesweo">#REF!</definedName>
    <definedName name="datesweo1" localSheetId="1">#REF!</definedName>
    <definedName name="datesweo1">#REF!</definedName>
    <definedName name="datesweo2">#REF!</definedName>
    <definedName name="Datum">OFFSET([155]DATA!$A$3,[155]DATA!$D$1-3,0,[155]DATA!$L$1-[155]DATA!$D$1+3,1)</definedName>
    <definedName name="DatumSmall">OFFSET([155]DATA!$A$3,[155]DATA!$I$1-3,0,[155]DATA!$L$1-[155]DATA!$I$1+3,1)</definedName>
    <definedName name="DatumYpath" localSheetId="1">OFFSET('[156]12'!#REF!,'[156]12'!$B$5-1,0,'[156]12'!$B$4-'[156]12'!$B$5+1,1)</definedName>
    <definedName name="DatumYpath">OFFSET('[156]12'!#REF!,'[156]12'!$B$5-1,0,'[156]12'!$B$4-'[156]12'!$B$5+1,1)</definedName>
    <definedName name="DB" localSheetId="1">'[96]Output WEO'!#REF!</definedName>
    <definedName name="DB">'[96]Output WEO'!#REF!</definedName>
    <definedName name="DBA" localSheetId="1">'[97]AFR -WETA DAta'!#REF!</definedName>
    <definedName name="DBA">'[97]AFR -WETA DAta'!#REF!</definedName>
    <definedName name="DBI" localSheetId="1">'[97]AFR -WETA DAta'!#REF!</definedName>
    <definedName name="DBI">'[97]AFR -WETA DAta'!#REF!</definedName>
    <definedName name="DBIEXT" localSheetId="1">Sheet5</definedName>
    <definedName name="DBIEXT">Sheet5</definedName>
    <definedName name="DBIREAL" localSheetId="1">Sheet2</definedName>
    <definedName name="DBIREAL">Sheet2</definedName>
    <definedName name="DBproj">#N/A</definedName>
    <definedName name="dd" localSheetId="1" hidden="1">{"Riqfin97",#N/A,FALSE,"Tran";"Riqfinpro",#N/A,FALSE,"Tran"}</definedName>
    <definedName name="dd" localSheetId="0" hidden="1">{"Riqfin97",#N/A,FALSE,"Tran";"Riqfinpro",#N/A,FALSE,"Tran"}</definedName>
    <definedName name="dd" hidden="1">{"Riqfin97",#N/A,FALSE,"Tran";"Riqfinpro",#N/A,FALSE,"Tran"}</definedName>
    <definedName name="ddd" localSheetId="1" hidden="1">{"Riqfin97",#N/A,FALSE,"Tran";"Riqfinpro",#N/A,FALSE,"Tran"}</definedName>
    <definedName name="ddd" localSheetId="0" hidden="1">{"Riqfin97",#N/A,FALSE,"Tran";"Riqfinpro",#N/A,FALSE,"Tran"}</definedName>
    <definedName name="ddd" hidden="1">{"Riqfin97",#N/A,FALSE,"Tran";"Riqfinpro",#N/A,FALSE,"Tran"}</definedName>
    <definedName name="dddd" localSheetId="1" hidden="1">{"Minpmon",#N/A,FALSE,"Monthinput"}</definedName>
    <definedName name="dddd" localSheetId="0" hidden="1">{"Minpmon",#N/A,FALSE,"Monthinput"}</definedName>
    <definedName name="dddd" hidden="1">{"Minpmon",#N/A,FALSE,"Monthinput"}</definedName>
    <definedName name="ddddd" localSheetId="1" hidden="1">{"Riqfin97",#N/A,FALSE,"Tran";"Riqfinpro",#N/A,FALSE,"Tran"}</definedName>
    <definedName name="ddddd" localSheetId="0" hidden="1">{"Riqfin97",#N/A,FALSE,"Tran";"Riqfinpro",#N/A,FALSE,"Tran"}</definedName>
    <definedName name="ddddd" hidden="1">{"Riqfin97",#N/A,FALSE,"Tran";"Riqfinpro",#N/A,FALSE,"Tran"}</definedName>
    <definedName name="dddddd" localSheetId="1" hidden="1">{"Tab1",#N/A,FALSE,"P";"Tab2",#N/A,FALSE,"P"}</definedName>
    <definedName name="dddddd" localSheetId="0" hidden="1">{"Tab1",#N/A,FALSE,"P";"Tab2",#N/A,FALSE,"P"}</definedName>
    <definedName name="dddddd" hidden="1">{"Tab1",#N/A,FALSE,"P";"Tab2",#N/A,FALSE,"P"}</definedName>
    <definedName name="dddddddd" localSheetId="1">{"Main Economic Indicators",#N/A,FALSE,"C"}</definedName>
    <definedName name="dddddddd">{"Main Economic Indicators",#N/A,FALSE,"C"}</definedName>
    <definedName name="ddddddr" localSheetId="1">{"Main Economic Indicators",#N/A,FALSE,"C"}</definedName>
    <definedName name="ddddddr">{"Main Economic Indicators",#N/A,FALSE,"C"}</definedName>
    <definedName name="dddf" localSheetId="1">{"Main Economic Indicators",#N/A,FALSE,"C"}</definedName>
    <definedName name="dddf">{"Main Economic Indicators",#N/A,FALSE,"C"}</definedName>
    <definedName name="dddg" localSheetId="1">{"Main Economic Indicators",#N/A,FALSE,"C"}</definedName>
    <definedName name="dddg">{"Main Economic Indicators",#N/A,FALSE,"C"}</definedName>
    <definedName name="ddfghg" localSheetId="1">{"Main Economic Indicators",#N/A,FALSE,"C"}</definedName>
    <definedName name="ddfghg">{"Main Economic Indicators",#N/A,FALSE,"C"}</definedName>
    <definedName name="Debenture___Bonds_1.2.4">'[53]9.2'!$A$61:$IV$61</definedName>
    <definedName name="Debenture___Bonds_2.4">'[53]9.1'!#REF!</definedName>
    <definedName name="DEBT1" localSheetId="1">#REF!</definedName>
    <definedName name="DEBT1">#REF!</definedName>
    <definedName name="DEBT10" localSheetId="1">#REF!</definedName>
    <definedName name="DEBT10">#REF!</definedName>
    <definedName name="DEBT11" localSheetId="1">#REF!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Dev">[81]Control!$D$58</definedName>
    <definedName name="DebtExplore">[81]Control!$D$57</definedName>
    <definedName name="DebtGracePeriod">[81]Control!$D$60</definedName>
    <definedName name="DebtInterestRateMargin">[81]Control!$D$61</definedName>
    <definedName name="DebtRepaymentYears">[81]Control!$D$59</definedName>
    <definedName name="Deflator_PIB">[87]PRESSUP!$A$12:$IV$12</definedName>
    <definedName name="DeflatorYear">"$2018"</definedName>
    <definedName name="DEM">[80]CIRRs!$C$84</definedName>
    <definedName name="Demand___Other_Working_Capital_Loan_16">'[53]9.3ka'!$A$20:$IV$20</definedName>
    <definedName name="Density">[98]Prices!$F$92:$F$97</definedName>
    <definedName name="DEOst" localSheetId="1">#REF!</definedName>
    <definedName name="DEOst">#REF!</definedName>
    <definedName name="Department">[94]REER!$B$2</definedName>
    <definedName name="Deprived_Sector_Loan_38">'[53]9.3ka'!$A$42:$IV$42</definedName>
    <definedName name="der" localSheetId="1" hidden="1">{"Tab1",#N/A,FALSE,"P";"Tab2",#N/A,FALSE,"P"}</definedName>
    <definedName name="der" localSheetId="0" hidden="1">{"Tab1",#N/A,FALSE,"P";"Tab2",#N/A,FALSE,"P"}</definedName>
    <definedName name="der" hidden="1">{"Tab1",#N/A,FALSE,"P";"Tab2",#N/A,FALSE,"P"}</definedName>
    <definedName name="DES">#REF!</definedName>
    <definedName name="Despesa_corrente">[87]DESPESA!$A$20:$IV$20</definedName>
    <definedName name="DevelopmentStartYear">[81]Control!$D$9</definedName>
    <definedName name="DEWest" localSheetId="1">#REF!</definedName>
    <definedName name="DEWest">#REF!</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0"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#REF!</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0"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0"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hg3" localSheetId="1">{"Main Economic Indicators",#N/A,FALSE,"C"}</definedName>
    <definedName name="dfghg3">{"Main Economic Indicators",#N/A,FALSE,"C"}</definedName>
    <definedName name="DFSpline" localSheetId="1">'FM Database Apr. 2024'!DFSpline</definedName>
    <definedName name="DFSpline">[0]!DFSpline</definedName>
    <definedName name="DFSpline2" localSheetId="1">'FM Database Apr. 2024'!DFSpline2</definedName>
    <definedName name="DFSpline2">[0]!DFSpline2</definedName>
    <definedName name="DFSpline3" localSheetId="1">'FM Database Apr. 2024'!DFSpline3</definedName>
    <definedName name="DFSpline3">[0]!DFSpline3</definedName>
    <definedName name="dftyihiuh" localSheetId="1">{"macro",#N/A,FALSE,"Macro";"smq2",#N/A,FALSE,"Data";"smq3",#N/A,FALSE,"Data";"smq4",#N/A,FALSE,"Data";"smq5",#N/A,FALSE,"Data";"smq6",#N/A,FALSE,"Data";"smq7",#N/A,FALSE,"Data";"smq8",#N/A,FALSE,"Data";"smq9",#N/A,FALSE,"Data"}</definedName>
    <definedName name="dftyihiuh">{"macro",#N/A,FALSE,"Macro";"smq2",#N/A,FALSE,"Data";"smq3",#N/A,FALSE,"Data";"smq4",#N/A,FALSE,"Data";"smq5",#N/A,FALSE,"Data";"smq6",#N/A,FALSE,"Data";"smq7",#N/A,FALSE,"Data";"smq8",#N/A,FALSE,"Data";"smq9",#N/A,FALSE,"Data"}</definedName>
    <definedName name="DG">'[96]Output WEO'!#REF!</definedName>
    <definedName name="DG_S">'[96]Output WEO'!#REF!</definedName>
    <definedName name="DGproj">#N/A</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ff_Bmark">OFFSET([155]DATA!$I$3,[155]DATA!$I$1-3,0,[155]DATA!$L$1-[155]DATA!$I$1+3,1)</definedName>
    <definedName name="Diff_Bmark3M">OFFSET([155]DATA!$I$3,[155]DATA!$I$1-3,0,[155]DATA!$L$1-[155]DATA!$I$1+3,1)</definedName>
    <definedName name="Diff_Bmark6M">OFFSET([155]DATA!$J$3,[155]DATA!$I$1-3,0,[155]DATA!$L$1-[155]DATA!$I$1+3,1)</definedName>
    <definedName name="Diff_Bubor">OFFSET([155]DATA!$N$3,[155]DATA!$I$1-3,0,[155]DATA!$L$1-[155]DATA!$I$1+3,1)</definedName>
    <definedName name="DiffAtIRateChange">OFFSET([155]DATA!$Q$3,[155]DATA!$D$1-3,0,[155]DATA!$L$1-[155]DATA!$D$1+3,1)</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0"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scr111">'[112]DMX Metadata Values'!$AB$551:$AB$554</definedName>
    <definedName name="dirscr112">'[112]DMX Metadata Values'!$AB$546:$AB$550</definedName>
    <definedName name="dirscr113">'[112]DMX Metadata Values'!$AB$228</definedName>
    <definedName name="dirscr117">'[112]DMX Metadata Values'!$AB$275</definedName>
    <definedName name="dirscr118">'[112]DMX Metadata Values'!$AB$261</definedName>
    <definedName name="dirscr122">'[112]DMX Metadata Values'!$AB$29:$AB$30</definedName>
    <definedName name="dirscr124">'[112]DMX Metadata Values'!$AB$49:$AB$52</definedName>
    <definedName name="dirscr128">'[112]DMX Metadata Values'!$AB$153:$AB$154</definedName>
    <definedName name="dirscr132">'[112]DMX Metadata Values'!$AB$193:$AB$198</definedName>
    <definedName name="dirscr134">'[112]DMX Metadata Values'!$AB$210:$AB$215</definedName>
    <definedName name="dirscr135">'[112]DMX Metadata Values'!$AB$436:$AB$438</definedName>
    <definedName name="dirscr136">'[112]DMX Metadata Values'!$AB$264:$AB$268</definedName>
    <definedName name="dirscr137">'[112]DMX Metadata Values'!$AB$320:$AB$321</definedName>
    <definedName name="dirscr138">'[112]DMX Metadata Values'!$AB$379:$AB$381</definedName>
    <definedName name="dirscr142">'[112]DMX Metadata Values'!$AB$394:$AB$395</definedName>
    <definedName name="dirscr144">'[112]DMX Metadata Values'!$AB$497:$AB$501</definedName>
    <definedName name="dirscr146">'[112]DMX Metadata Values'!$AB$502:$AB$505</definedName>
    <definedName name="dirscr147">'[112]DMX Metadata Values'!$AB$316</definedName>
    <definedName name="dirscr156">'[112]DMX Metadata Values'!$AB$99:$AB$100</definedName>
    <definedName name="dirscr158">'[112]DMX Metadata Values'!$AB$272:$AB$274</definedName>
    <definedName name="dirscr163">'[112]DMX Metadata Values'!$AB$181:$AB$182</definedName>
    <definedName name="dirscr172">'[112]DMX Metadata Values'!$AB$189:$AB$192</definedName>
    <definedName name="dirscr174">'[112]DMX Metadata Values'!$AB$219:$AB$221</definedName>
    <definedName name="dirscr176">'[112]DMX Metadata Values'!$AB$247:$AB$248</definedName>
    <definedName name="dirscr178">'[112]DMX Metadata Values'!$AB$257:$AB$260</definedName>
    <definedName name="dirscr181">'[112]DMX Metadata Values'!$AB$339:$AB$341</definedName>
    <definedName name="dirscr182">'[112]DMX Metadata Values'!$AB$417:$AB$419</definedName>
    <definedName name="dirscr184">'[112]DMX Metadata Values'!$AB$473:$AB$477</definedName>
    <definedName name="dirscr186">'[112]DMX Metadata Values'!$AB$531:$AB$533</definedName>
    <definedName name="dirscr193">'[112]DMX Metadata Values'!$AB$26:$AB$28</definedName>
    <definedName name="dirscr196">'[112]DMX Metadata Values'!$AB$384:$AB$385</definedName>
    <definedName name="dirscr199">'[112]DMX Metadata Values'!$AB$470:$AB$472</definedName>
    <definedName name="dirscr213">'[112]DMX Metadata Values'!$AB$18:$AB$20</definedName>
    <definedName name="dirscr218">'[112]DMX Metadata Values'!$AB$65:$AB$68</definedName>
    <definedName name="dirscr223">'[112]DMX Metadata Values'!$AB$76:$AB$79</definedName>
    <definedName name="dirscr228">'[112]DMX Metadata Values'!$AB$113:$AB$114</definedName>
    <definedName name="dirscr233">'[112]DMX Metadata Values'!$AB$127:$AB$129</definedName>
    <definedName name="dirscr238">'[112]DMX Metadata Values'!$AB$139:$AB$140</definedName>
    <definedName name="dirscr243">'[112]DMX Metadata Values'!$AB$162</definedName>
    <definedName name="dirscr248">'[112]DMX Metadata Values'!$AB$163:$AB$165</definedName>
    <definedName name="dirscr253">'[112]DMX Metadata Values'!$AB$169:$AB$170</definedName>
    <definedName name="dirscr258">'[112]DMX Metadata Values'!$AB$225:$AB$227</definedName>
    <definedName name="dirscr263">'[112]DMX Metadata Values'!$AB$238:$AB$240</definedName>
    <definedName name="dirscr268">'[112]DMX Metadata Values'!$AB$241:$AB$243</definedName>
    <definedName name="dirscr273">'[112]DMX Metadata Values'!$AB$350:$AB$352</definedName>
    <definedName name="dirscr278">'[112]DMX Metadata Values'!$AB$386:$AB$387</definedName>
    <definedName name="dirscr283">'[112]DMX Metadata Values'!$AB$401:$AB$404</definedName>
    <definedName name="dirscr288">'[112]DMX Metadata Values'!$AB$407:$AB$408</definedName>
    <definedName name="dirscr293">'[112]DMX Metadata Values'!$AB$409:$AB$410</definedName>
    <definedName name="dirscr298">'[112]DMX Metadata Values'!$AB$555:$AB$556</definedName>
    <definedName name="dirscr299">'[112]DMX Metadata Values'!$AB$563:$AB$564</definedName>
    <definedName name="dirscr311">'[112]DMX Metadata Values'!$AB$16:$AB$17</definedName>
    <definedName name="dirscr312">'[112]DMX Metadata Values'!$AB$14:$AB$15</definedName>
    <definedName name="dirscr313">'[112]DMX Metadata Values'!$AB$34:$AB$36</definedName>
    <definedName name="dirscr314">'[112]DMX Metadata Values'!$AB$24:$AB$25</definedName>
    <definedName name="dirscr316">'[112]DMX Metadata Values'!$AB$43:$AB$45</definedName>
    <definedName name="dirscr319">'[112]DMX Metadata Values'!$AB$60:$AB$61</definedName>
    <definedName name="dirscr321">'[112]DMX Metadata Values'!$AB$159:$AB$161</definedName>
    <definedName name="dirscr328">'[112]DMX Metadata Values'!$AB$222:$AB$223</definedName>
    <definedName name="dirscr329">'[112]DMX Metadata Values'!$AB$224</definedName>
    <definedName name="dirscr333">'[112]DMX Metadata Values'!$AB$229</definedName>
    <definedName name="dirscr336">'[112]DMX Metadata Values'!$AB$235:$AB$237</definedName>
    <definedName name="dirscr339">'[112]DMX Metadata Values'!$AB$53:$AB$56</definedName>
    <definedName name="dirscr343">'[112]DMX Metadata Values'!$AB$269:$AB$271</definedName>
    <definedName name="dirscr349">'[112]DMX Metadata Values'!$AB$343</definedName>
    <definedName name="dirscr353">'[112]DMX Metadata Values'!$AB$382:$AB$383</definedName>
    <definedName name="dirscr361">'[112]DMX Metadata Values'!$AB$479:$AB$481</definedName>
    <definedName name="dirscr362">'[112]DMX Metadata Values'!$AB$482:$AB$484</definedName>
    <definedName name="dirscr364">'[112]DMX Metadata Values'!$AB$485:$AB$487</definedName>
    <definedName name="dirscr366">'[112]DMX Metadata Values'!$AB$491:$AB$493</definedName>
    <definedName name="dirscr369">'[112]DMX Metadata Values'!$AB$525:$AB$527</definedName>
    <definedName name="dirscr377">'[112]DMX Metadata Values'!$AB$105:$AB$106</definedName>
    <definedName name="dirscr419">'[112]DMX Metadata Values'!$AB$37:$AB$39</definedName>
    <definedName name="dirscr423">'[112]DMX Metadata Values'!$AB$146:$AB$148</definedName>
    <definedName name="dirscr429">'[112]DMX Metadata Values'!$AB$254</definedName>
    <definedName name="dirscr433">'[112]DMX Metadata Values'!$AB$255:$AB$256</definedName>
    <definedName name="dirscr436">'[112]DMX Metadata Values'!$AB$262:$AB$263</definedName>
    <definedName name="dirscr439">'[112]DMX Metadata Values'!$AB$276:$AB$278</definedName>
    <definedName name="dirscr443">'[112]DMX Metadata Values'!$AB$291:$AB$293</definedName>
    <definedName name="dirscr446">'[112]DMX Metadata Values'!$AB$302:$AB$304</definedName>
    <definedName name="dirscr449">'[112]DMX Metadata Values'!$AB$396:$AB$397</definedName>
    <definedName name="dirscr453">'[112]DMX Metadata Values'!$AB$420:$AB$422</definedName>
    <definedName name="dirscr456">'[112]DMX Metadata Values'!$AB$441:$AB$443</definedName>
    <definedName name="dirscr463">'[112]DMX Metadata Values'!$AB$506:$AB$508</definedName>
    <definedName name="dirscr466">'[112]DMX Metadata Values'!$AB$543:$AB$545</definedName>
    <definedName name="dirscr469">'[112]DMX Metadata Values'!$AB$166:$AB$168</definedName>
    <definedName name="dirscr474">'[112]DMX Metadata Values'!$AB$569:$AB$571</definedName>
    <definedName name="dirscr487">'[112]DMX Metadata Values'!$AB$567:$AB$568</definedName>
    <definedName name="dirscr512">'[112]DMX Metadata Values'!$AB$3:$AB$4</definedName>
    <definedName name="dirscr513">'[112]DMX Metadata Values'!$AB$40:$AB$42</definedName>
    <definedName name="dirscr514">'[112]DMX Metadata Values'!$AB$62:$AB$64</definedName>
    <definedName name="dirscr516">'[112]DMX Metadata Values'!$AB$80:$AB$83</definedName>
    <definedName name="dirscr518">'[112]DMX Metadata Values'!$AB$370:$AB$372</definedName>
    <definedName name="dirscr522">'[112]DMX Metadata Values'!$AB$93:$AB$95</definedName>
    <definedName name="dirscr524">'[112]DMX Metadata Values'!$AB$478</definedName>
    <definedName name="dirscr528">'[112]DMX Metadata Values'!$AB$509</definedName>
    <definedName name="dirscr532">'[112]DMX Metadata Values'!$AB$115:$AB$117</definedName>
    <definedName name="dirscr534">'[112]DMX Metadata Values'!$AB$249:$AB$250</definedName>
    <definedName name="dirscr536">'[112]DMX Metadata Values'!$AB$251:$AB$253</definedName>
    <definedName name="dirscr542">'[112]DMX Metadata Values'!$AB$288:$AB$290</definedName>
    <definedName name="dirscr544">'[112]DMX Metadata Values'!$AB$297:$AB$298</definedName>
    <definedName name="dirscr546">'[112]DMX Metadata Values'!$AB$123:$AB$126</definedName>
    <definedName name="dirscr548">'[112]DMX Metadata Values'!$AB$331:$AB$332</definedName>
    <definedName name="dirscr556">'[112]DMX Metadata Values'!$AB$333:$AB$335</definedName>
    <definedName name="dirscr558">'[112]DMX Metadata Values'!$AB$376:$AB$378</definedName>
    <definedName name="dirscr564">'[112]DMX Metadata Values'!$AB$398:$AB$400</definedName>
    <definedName name="dirscr566">'[112]DMX Metadata Values'!$AB$411:$AB$413</definedName>
    <definedName name="dirscr576">'[112]DMX Metadata Values'!$AB$456:$AB$459</definedName>
    <definedName name="dirscr582">'[112]DMX Metadata Values'!$AB$565:$AB$566</definedName>
    <definedName name="dirscr611">'[112]DMX Metadata Values'!$AB$155:$AB$158</definedName>
    <definedName name="dirscr612">'[112]DMX Metadata Values'!$AB$8:$AB$10</definedName>
    <definedName name="dirscr614">'[112]DMX Metadata Values'!$AB$11:$AB$13</definedName>
    <definedName name="dirscr616">'[112]DMX Metadata Values'!$AB$72:$AB$75</definedName>
    <definedName name="dirscr618">'[112]DMX Metadata Values'!$AB$90:$AB$92</definedName>
    <definedName name="dirscr622">'[112]DMX Metadata Values'!$AB$96:$AB$98</definedName>
    <definedName name="dirscr624">'[112]DMX Metadata Values'!$AB$101:$AB$104</definedName>
    <definedName name="dirscr626">'[112]DMX Metadata Values'!$AB$107:$AB$109</definedName>
    <definedName name="dirscr628">'[112]DMX Metadata Values'!$AB$110:$AB$112</definedName>
    <definedName name="dirscr632">'[112]DMX Metadata Values'!$AB$130:$AB$131</definedName>
    <definedName name="dirscr634">'[112]DMX Metadata Values'!$AB$136:$AB$138</definedName>
    <definedName name="dirscr636">'[112]DMX Metadata Values'!$AB$132:$AB$135</definedName>
    <definedName name="dirscr638">'[112]DMX Metadata Values'!$AB$57:$AB$59</definedName>
    <definedName name="dirscr642">'[112]DMX Metadata Values'!$AB$171:$AB$172</definedName>
    <definedName name="dirscr643">'[112]DMX Metadata Values'!$AB$173:$AB$174</definedName>
    <definedName name="dirscr644">'[112]DMX Metadata Values'!$AB$178:$AB$180</definedName>
    <definedName name="dirscr646">'[112]DMX Metadata Values'!$AB$200:$AB$203</definedName>
    <definedName name="dirscr648">'[112]DMX Metadata Values'!$AB$204:$AB$206</definedName>
    <definedName name="dirscr652">'[112]DMX Metadata Values'!$AB$216:$AB$218</definedName>
    <definedName name="dirscr654">'[112]DMX Metadata Values'!$AB$233:$AB$234</definedName>
    <definedName name="dirscr656">'[112]DMX Metadata Values'!$AB$230:$AB$232</definedName>
    <definedName name="dirscr662">'[112]DMX Metadata Values'!$AB$141:$AB$142</definedName>
    <definedName name="dirscr664">'[112]DMX Metadata Values'!$AB$282:$AB$285</definedName>
    <definedName name="dirscr666">'[112]DMX Metadata Values'!$AB$305:$AB$307</definedName>
    <definedName name="dirscr668">'[112]DMX Metadata Values'!$AB$308:$AB$310</definedName>
    <definedName name="dirscr672">'[112]DMX Metadata Values'!$AB$311:$AB$315</definedName>
    <definedName name="dirscr674">'[112]DMX Metadata Values'!$AB$325:$AB$327</definedName>
    <definedName name="dirscr676">'[112]DMX Metadata Values'!$AB$328:$AB$330</definedName>
    <definedName name="dirscr678">'[112]DMX Metadata Values'!$AB$336:$AB$338</definedName>
    <definedName name="dirscr682">'[112]DMX Metadata Values'!$AB$344:$AB$347</definedName>
    <definedName name="dirscr684">'[112]DMX Metadata Values'!$AB$348:$AB$349</definedName>
    <definedName name="dirscr686">'[112]DMX Metadata Values'!$AB$363:$AB$366</definedName>
    <definedName name="dirscr688">'[112]DMX Metadata Values'!$AB$367:$AB$369</definedName>
    <definedName name="dirscr692">'[112]DMX Metadata Values'!$AB$388:$AB$390</definedName>
    <definedName name="dirscr694">'[112]DMX Metadata Values'!$AB$391:$AB$393</definedName>
    <definedName name="dirscr698">'[112]DMX Metadata Values'!$AB$574:$AB$576</definedName>
    <definedName name="dirscr714">'[112]DMX Metadata Values'!$AB$430:$AB$432</definedName>
    <definedName name="dirscr716">'[112]DMX Metadata Values'!$AB$439:$AB$440</definedName>
    <definedName name="dirscr718">'[112]DMX Metadata Values'!$AB$452:$AB$454</definedName>
    <definedName name="dirscr722">'[112]DMX Metadata Values'!$AB$444:$AB$446</definedName>
    <definedName name="dirscr724">'[112]DMX Metadata Values'!$AB$455</definedName>
    <definedName name="dirscr726">'[112]DMX Metadata Values'!$AB$469</definedName>
    <definedName name="dirscr728">'[112]DMX Metadata Values'!$AB$373:$AB$375</definedName>
    <definedName name="dirscr732">'[112]DMX Metadata Values'!$AB$488:$AB$490</definedName>
    <definedName name="dirscr734">'[112]DMX Metadata Values'!$AB$494:$AB$496</definedName>
    <definedName name="dirscr738">'[112]DMX Metadata Values'!$AB$513:$AB$515</definedName>
    <definedName name="dirscr742">'[112]DMX Metadata Values'!$AB$519:$AB$521</definedName>
    <definedName name="dirscr744">'[112]DMX Metadata Values'!$AB$528:$AB$530</definedName>
    <definedName name="dirscr746">'[112]DMX Metadata Values'!$AB$537:$AB$539</definedName>
    <definedName name="dirscr748">'[112]DMX Metadata Values'!$AB$88:$AB$89</definedName>
    <definedName name="dirscr754">'[112]DMX Metadata Values'!$AB$572:$AB$573</definedName>
    <definedName name="dirscr758">'[112]DMX Metadata Values'!$AB$516:$AB$518</definedName>
    <definedName name="dirscr813">'[112]DMX Metadata Values'!$AB$466:$AB$468</definedName>
    <definedName name="dirscr819">'[112]DMX Metadata Values'!$AB$186:$AB$188</definedName>
    <definedName name="dirscr826">'[112]DMX Metadata Values'!$AB$286:$AB$287</definedName>
    <definedName name="dirscr839">'[112]DMX Metadata Values'!$AB$199</definedName>
    <definedName name="dirscr846">'[112]DMX Metadata Values'!$AB$560:$AB$562</definedName>
    <definedName name="dirscr853">'[112]DMX Metadata Values'!$AB$405:$AB$406</definedName>
    <definedName name="dirscr862">'[112]DMX Metadata Values'!$AB$433:$AB$435</definedName>
    <definedName name="dirscr866">'[112]DMX Metadata Values'!$AB$522:$AB$524</definedName>
    <definedName name="dirscr867">'[112]DMX Metadata Values'!$AB$342</definedName>
    <definedName name="dirscr868">'[112]DMX Metadata Values'!$AB$353:$AB$354</definedName>
    <definedName name="dirscr911">'[112]DMX Metadata Values'!$AB$21:$AB$23</definedName>
    <definedName name="dirscr912">'[112]DMX Metadata Values'!$AB$31:$AB$33</definedName>
    <definedName name="dirscr913">'[112]DMX Metadata Values'!$AB$46:$AB$48</definedName>
    <definedName name="dirscr914">'[112]DMX Metadata Values'!$AB$5:$AB$7</definedName>
    <definedName name="dirscr915">'[112]DMX Metadata Values'!$AB$207:$AB$209</definedName>
    <definedName name="dirscr916">'[112]DMX Metadata Values'!$AB$279:$AB$281</definedName>
    <definedName name="dirscr917">'[112]DMX Metadata Values'!$AB$294:$AB$296</definedName>
    <definedName name="dirscr918">'[112]DMX Metadata Values'!$AB$84:$AB$87</definedName>
    <definedName name="dirscr921">'[112]DMX Metadata Values'!$AB$355:$AB$357</definedName>
    <definedName name="dirscr922">'[112]DMX Metadata Values'!$AB$426:$AB$429</definedName>
    <definedName name="dirscr923">'[112]DMX Metadata Values'!$AB$510:$AB$512</definedName>
    <definedName name="dirscr924">'[112]DMX Metadata Values'!$AB$118:$AB$122</definedName>
    <definedName name="dirscr925">'[112]DMX Metadata Values'!$AB$534:$AB$536</definedName>
    <definedName name="dirscr926">'[112]DMX Metadata Values'!$AB$540:$AB$542</definedName>
    <definedName name="dirscr927">'[112]DMX Metadata Values'!$AB$557:$AB$559</definedName>
    <definedName name="dirscr935">'[112]DMX Metadata Values'!$AB$149:$AB$152</definedName>
    <definedName name="dirscr936">'[112]DMX Metadata Values'!$AB$460:$AB$462</definedName>
    <definedName name="dirscr939">'[112]DMX Metadata Values'!$AB$175:$AB$177</definedName>
    <definedName name="dirscr941">'[112]DMX Metadata Values'!$AB$299:$AB$301</definedName>
    <definedName name="dirscr942">'[112]DMX Metadata Values'!$AB$450:$AB$451</definedName>
    <definedName name="dirscr943">'[112]DMX Metadata Values'!$AB$361:$AB$362</definedName>
    <definedName name="dirscr944">'[112]DMX Metadata Values'!$AB$244:$AB$246</definedName>
    <definedName name="dirscr946">'[112]DMX Metadata Values'!$AB$317:$AB$319</definedName>
    <definedName name="dirscr948">'[112]DMX Metadata Values'!$AB$358:$AB$360</definedName>
    <definedName name="dirscr960">'[112]DMX Metadata Values'!$AB$143:$AB$145</definedName>
    <definedName name="dirscr961">'[112]DMX Metadata Values'!$AB$463:$AB$465</definedName>
    <definedName name="dirscr962">'[112]DMX Metadata Values'!$AB$322:$AB$324</definedName>
    <definedName name="dirscr963">'[112]DMX Metadata Values'!$AB$69:$AB$71</definedName>
    <definedName name="dirscr964">'[112]DMX Metadata Values'!$AB$414:$AB$416</definedName>
    <definedName name="dirscr965">'[112]DMX Metadata Values'!$AB$447:$AB$449</definedName>
    <definedName name="dirscr968">'[112]DMX Metadata Values'!$AB$423:$AB$425</definedName>
    <definedName name="Discount" localSheetId="1" hidden="1">#REF!</definedName>
    <definedName name="Discount" localSheetId="0" hidden="1">#REF!</definedName>
    <definedName name="Discount" hidden="1">#REF!</definedName>
    <definedName name="Discount_IDA">[90]PV_Base!$B$25</definedName>
    <definedName name="Discount_NC">[108]Triangles!$H$742</definedName>
    <definedName name="Discount_Rate_GE">'[90]Data-Input'!$C$14</definedName>
    <definedName name="DiscRate">[81]Control!$D$53</definedName>
    <definedName name="discretion" localSheetId="1">#REF!</definedName>
    <definedName name="discretion">#REF!</definedName>
    <definedName name="display_area_2" localSheetId="1" hidden="1">#REF!</definedName>
    <definedName name="display_area_2" localSheetId="0" hidden="1">#REF!</definedName>
    <definedName name="display_area_2" hidden="1">#REF!</definedName>
    <definedName name="djop" localSheetId="1">{"macro",#N/A,FALSE,"Macro";"smq2",#N/A,FALSE,"Data";"smq3",#N/A,FALSE,"Data";"smq4",#N/A,FALSE,"Data";"smq5",#N/A,FALSE,"Data";"smq6",#N/A,FALSE,"Data";"smq7",#N/A,FALSE,"Data";"smq8",#N/A,FALSE,"Data";"smq9",#N/A,FALSE,"Data"}</definedName>
    <definedName name="djop">{"macro",#N/A,FALSE,"Macro";"smq2",#N/A,FALSE,"Data";"smq3",#N/A,FALSE,"Data";"smq4",#N/A,FALSE,"Data";"smq5",#N/A,FALSE,"Data";"smq6",#N/A,FALSE,"Data";"smq7",#N/A,FALSE,"Data";"smq8",#N/A,FALSE,"Data";"smq9",#N/A,FALSE,"Data"}</definedName>
    <definedName name="dkam_bm3m">OFFSET([155]DATA!$I$1482,0,0,COUNTIF([155]DATA!$A$1482:$A$65536,"&gt;37000"),1)</definedName>
    <definedName name="dkam_datum">OFFSET([155]DATA!$A$1482,0,0,COUNTIF([155]DATA!$A$1482:$A$65536,"&gt;37000"),1)</definedName>
    <definedName name="dkam_lepes">OFFSET([155]DATA!$P$1482,0,0,COUNTIF([155]DATA!$A$1482:$A$65536,"&gt;37000"),1)</definedName>
    <definedName name="DLCABOI" localSheetId="1">#REF!</definedName>
    <definedName name="DLCABOI">#REF!</definedName>
    <definedName name="DLCACNSA">#REF!</definedName>
    <definedName name="DLCACSA">#REF!</definedName>
    <definedName name="DLCAHNSA">#REF!</definedName>
    <definedName name="DLCAHSA">#REF!</definedName>
    <definedName name="DLCALAAFI">#REF!</definedName>
    <definedName name="DLCALAB">#REF!</definedName>
    <definedName name="DLCALANBFI">#REF!</definedName>
    <definedName name="DLCALTGAFI">#REF!</definedName>
    <definedName name="DLCAOMBNSA">#REF!</definedName>
    <definedName name="DLCAOMBSA">#REF!</definedName>
    <definedName name="DLCAOPNSA">#REF!</definedName>
    <definedName name="DLCAOPSA">#REF!</definedName>
    <definedName name="DLX1.USE">'[127]IN_Chart5 Retail'!$A$1:$AN$5</definedName>
    <definedName name="DME_BeforeCloseCompleted">"False"</definedName>
    <definedName name="DME_ByPass">"True"</definedName>
    <definedName name="DME_Dirty" hidden="1">"False"</definedName>
    <definedName name="DME_LocalFile" hidden="1">"True"</definedName>
    <definedName name="DMU">'[97]AFR -WETA DAta'!#REF!</definedName>
    <definedName name="DO">'[96]Output WEO'!#REF!</definedName>
    <definedName name="Document_ID">'[90]Output - Submit'!$C$17</definedName>
    <definedName name="doit" localSheetId="1">#REF!</definedName>
    <definedName name="doit">#REF!</definedName>
    <definedName name="Domestic_Bills_27">'[53]9.4'!$A$31:$IV$31</definedName>
    <definedName name="Domestic_Bills_Purchased_7.1">'[53]9.1'!#REF!</definedName>
    <definedName name="Domestic_Currency_3.1">'[53]9.1'!#REF!</definedName>
    <definedName name="Domestic_Currency_3.1.1">'[53]9.1'!#REF!</definedName>
    <definedName name="Domestic_Currency_3.2.1">'[53]9.1'!#REF!</definedName>
    <definedName name="Domestic_Currency_3.3.1">'[53]9.1'!#REF!</definedName>
    <definedName name="Domestic_Currency_3.4.1">'[53]9.1'!#REF!</definedName>
    <definedName name="DoTEx" localSheetId="1">#REF!</definedName>
    <definedName name="DoTEx">#REF!</definedName>
    <definedName name="DoTIm" localSheetId="1">#REF!</definedName>
    <definedName name="DoTIm">#REF!</definedName>
    <definedName name="Dproj">#N/A</definedName>
    <definedName name="Draft_Paid_Without_Notice_10.8" localSheetId="1">'[53]9.1'!#REF!</definedName>
    <definedName name="Draft_Paid_Without_Notice_10.8">'[53]9.1'!#REF!</definedName>
    <definedName name="drth" localSheetId="1" hidden="1">{"Minpmon",#N/A,FALSE,"Monthinput"}</definedName>
    <definedName name="drth" localSheetId="0" hidden="1">{"Minpmon",#N/A,FALSE,"Monthinput"}</definedName>
    <definedName name="drth" hidden="1">{"Minpmon",#N/A,FALSE,"Monthinput"}</definedName>
    <definedName name="DS">'[96]Output WEO'!#REF!</definedName>
    <definedName name="dsa" localSheetId="1" hidden="1">{"Tab1",#N/A,FALSE,"P";"Tab2",#N/A,FALSE,"P"}</definedName>
    <definedName name="dsa" localSheetId="0" hidden="1">{"Tab1",#N/A,FALSE,"P";"Tab2",#N/A,FALSE,"P"}</definedName>
    <definedName name="dsa" hidden="1">{"Tab1",#N/A,FALSE,"P";"Tab2",#N/A,FALSE,"P"}</definedName>
    <definedName name="DSD">#N/A</definedName>
    <definedName name="DSD_S">#N/A</definedName>
    <definedName name="DSDB">#N/A</definedName>
    <definedName name="DSDG">#N/A</definedName>
    <definedName name="DSF__CLASSIFICATION_BIG_TABLE">#REF!</definedName>
    <definedName name="DSF__CLASSIFICATION_PROJECTION_YEAR">#REF!</definedName>
    <definedName name="DSF__COMMODITY_LATEST">#REF!</definedName>
    <definedName name="DSF__COMMODITY_TABLE">OFFSET(#REF!,0,0,COUNTA(#REF!),7)</definedName>
    <definedName name="DSF__Country_Info">OFFSET(#REF!,0,0,COUNTA(#REF!),COUNTA(#REF!))</definedName>
    <definedName name="DSF__DATA_CPIA">OFFSET(#REF!,0,0,COUNTA(#REF!)+5,COUNTA(#REF!)+5)</definedName>
    <definedName name="DSF__DATA_GDPUSD">OFFSET(#REF!,0,0,COUNTA(#REF!)+5,COUNTA(#REF!)+5)</definedName>
    <definedName name="DSF__DATA_REMGDP">OFFSET(#REF!,0,0,COUNTA(#REF!)+5,COUNTA(#REF!)+5)</definedName>
    <definedName name="DSF__FAD_DATA">OFFSET(#REF!,0,0,COUNTA(#REF!)+10,COUNTA(#REF!)+5)</definedName>
    <definedName name="DSF__LIST_DSA">OFFSET(#REF!,0,0,COUNTA(#REF!)+5,COUNTA(#REF!)+5)</definedName>
    <definedName name="DSF__PREV_DSA_DATA" localSheetId="1">OFFSET('FM Database Apr. 2024'!DSF__PREV_DSA_START_CELL,0,0,COUNTA(#REF!)-1,COUNTA(#REF!))</definedName>
    <definedName name="DSF__PREV_DSA_DATA">OFFSET(DSF__PREV_DSA_START_CELL,0,0,COUNTA(#REF!)-1,COUNTA(#REF!))</definedName>
    <definedName name="DSF__PREV_DSA_START_CELL" localSheetId="1">#REF!</definedName>
    <definedName name="DSF__PREV_DSA_START_CELL">#REF!</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0"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'[96]Output WEO'!#REF!</definedName>
    <definedName name="DSIBproj">#N/A</definedName>
    <definedName name="DSIGproj">#N/A</definedName>
    <definedName name="DSIproj">#N/A</definedName>
    <definedName name="DSISD">#N/A</definedName>
    <definedName name="DSISDB">#N/A</definedName>
    <definedName name="DSISDG">#N/A</definedName>
    <definedName name="DSP">'[96]Output WEO'!#REF!</definedName>
    <definedName name="DSPBproj">#N/A</definedName>
    <definedName name="DSPG">'[96]Output WEO'!#REF!</definedName>
    <definedName name="DSPGproj">#N/A</definedName>
    <definedName name="DSPproj">#N/A</definedName>
    <definedName name="DSPSD">#N/A</definedName>
    <definedName name="DSPSDB">#N/A</definedName>
    <definedName name="DSPSDG">#N/A</definedName>
    <definedName name="DTFirstYear">'[132]Direct Taxes'!$F$3</definedName>
    <definedName name="DTLastYear">'[132]Direct Taxes'!$F$5</definedName>
    <definedName name="Due_to_Change_in_Exchange_Rate_3.1">'[53]9.2'!$A$70:$IV$70</definedName>
    <definedName name="Due_to_Change_in_Exchange_Rates_5.1">'[53]9.2'!$A$30:$IV$30</definedName>
    <definedName name="Due_to_Foreign_Currency_Transaction_3.2">'[53]9.2'!$A$71:$IV$71</definedName>
    <definedName name="Due_to_Foreign_Currency_Transaction_5.2">'[53]9.2'!$A$31:$IV$31</definedName>
    <definedName name="Dumbbell">"Dumbbell"</definedName>
    <definedName name="DW_2021" localSheetId="1">#REF!</definedName>
    <definedName name="DW_2021">#REF!</definedName>
    <definedName name="DWdata" localSheetId="1">#REF!</definedName>
    <definedName name="DWdata">#REF!</definedName>
    <definedName name="DXY">'[157]Dollar Index Data'!$A$8:$B$4794</definedName>
    <definedName name="e" localSheetId="1">{"Main Economic Indicators",#N/A,FALSE,"C"}</definedName>
    <definedName name="e">{"Main Economic Indicators",#N/A,FALSE,"C"}</definedName>
    <definedName name="E_2014">#REF!</definedName>
    <definedName name="EATbis">'[158]EAT extract'!$B$7:$K$201</definedName>
    <definedName name="Economic_assumptions">[98]Control!$D$8:$D$11</definedName>
    <definedName name="ecyrt" localSheetId="1">{#N/A,#N/A,FALSE,"EXTDEBT"}</definedName>
    <definedName name="ecyrt">{#N/A,#N/A,FALSE,"EXTDEBT"}</definedName>
    <definedName name="ed">'[159]Imp:DSA output'!$I$9:$I$464</definedName>
    <definedName name="edition">[160]arrtrsr!$AN$6</definedName>
    <definedName name="EDMS">'[90]Output - Submit'!$C$19</definedName>
    <definedName name="EDNA">#N/A</definedName>
    <definedName name="edr" localSheetId="1" hidden="1">{"Riqfin97",#N/A,FALSE,"Tran";"Riqfinpro",#N/A,FALSE,"Tran"}</definedName>
    <definedName name="edr" localSheetId="0" hidden="1">{"Riqfin97",#N/A,FALSE,"Tran";"Riqfinpro",#N/A,FALSE,"Tran"}</definedName>
    <definedName name="edr" hidden="1">{"Riqfin97",#N/A,FALSE,"Tran";"Riqfinpro",#N/A,FALSE,"Tran"}</definedName>
    <definedName name="EdssBatchRange">#REF!</definedName>
    <definedName name="ee" localSheetId="1" hidden="1">{"Tab1",#N/A,FALSE,"P";"Tab2",#N/A,FALSE,"P"}</definedName>
    <definedName name="ee" localSheetId="0"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0"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 hidden="1">{"Tab1",#N/A,FALSE,"P";"Tab2",#N/A,FALSE,"P"}</definedName>
    <definedName name="eee" localSheetId="0" hidden="1">{"Tab1",#N/A,FALSE,"P";"Tab2",#N/A,FALSE,"P"}</definedName>
    <definedName name="eee" hidden="1">{"Tab1",#N/A,FALSE,"P";"Tab2",#N/A,FALSE,"P"}</definedName>
    <definedName name="eee.rvbn" localSheetId="1">{"Main Economic Indicators",#N/A,FALSE,"C"}</definedName>
    <definedName name="eee.rvbn">{"Main Economic Indicators",#N/A,FALSE,"C"}</definedName>
    <definedName name="eeee" localSheetId="1" hidden="1">{"Riqfin97",#N/A,FALSE,"Tran";"Riqfinpro",#N/A,FALSE,"Tran"}</definedName>
    <definedName name="eeee" localSheetId="0" hidden="1">{"Riqfin97",#N/A,FALSE,"Tran";"Riqfinpro",#N/A,FALSE,"Tran"}</definedName>
    <definedName name="eeee" hidden="1">{"Riqfin97",#N/A,FALSE,"Tran";"Riqfinpro",#N/A,FALSE,"Tran"}</definedName>
    <definedName name="eeeee" localSheetId="1" hidden="1">{"Riqfin97",#N/A,FALSE,"Tran";"Riqfinpro",#N/A,FALSE,"Tran"}</definedName>
    <definedName name="eeeee" localSheetId="0" hidden="1">{"Riqfin97",#N/A,FALSE,"Tran";"Riqfinpro",#N/A,FALSE,"Tran"}</definedName>
    <definedName name="eeeee" hidden="1">{"Riqfin97",#N/A,FALSE,"Tran";"Riqfinpro",#N/A,FALSE,"Tran"}</definedName>
    <definedName name="eeet" localSheetId="1">{"Main Economic Indicators",#N/A,FALSE,"C"}</definedName>
    <definedName name="eeet">{"Main Economic Indicators",#N/A,FALSE,"C"}</definedName>
    <definedName name="EIB">[80]CIRRs!$C$61</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#REF!</definedName>
    <definedName name="Electricity_58">'[53]9.3'!$A$62:$IV$62</definedName>
    <definedName name="elemprices">'[122]New CPI'!$B$124</definedName>
    <definedName name="EMETEL" localSheetId="1">#REF!</definedName>
    <definedName name="EMETEL">#REF!</definedName>
    <definedName name="EMPTY" localSheetId="1">#REF!</definedName>
    <definedName name="EMPTY">#REF!</definedName>
    <definedName name="ENDA">#N/A</definedName>
    <definedName name="Ende">[86]DB95Q!$CL$1:$CL$1429</definedName>
    <definedName name="Entgelt" localSheetId="1">#REF!</definedName>
    <definedName name="Entgelt">#REF!</definedName>
    <definedName name="EquityFlowsTable" localSheetId="1">#REF!</definedName>
    <definedName name="EquityFlowsTable">#REF!</definedName>
    <definedName name="er" localSheetId="1">{"Main Economic Indicators",#N/A,FALSE,"C"}</definedName>
    <definedName name="er">{"Main Economic Indicators",#N/A,FALSE,"C"}</definedName>
    <definedName name="er56gjh" localSheetId="1">{"TRADE_COMP",#N/A,FALSE,"TAB23APP";"BOP",#N/A,FALSE,"TAB6";"DOT",#N/A,FALSE,"TAB24APP";"EXTDEBT",#N/A,FALSE,"TAB25APP"}</definedName>
    <definedName name="er56gjh">{"TRADE_COMP",#N/A,FALSE,"TAB23APP";"BOP",#N/A,FALSE,"TAB6";"DOT",#N/A,FALSE,"TAB24APP";"EXTDEBT",#N/A,FALSE,"TAB25APP"}</definedName>
    <definedName name="erg" localSheetId="1">{"Main Economic Indicators",#N/A,FALSE,"C"}</definedName>
    <definedName name="erg">{"Main Economic Indicators",#N/A,FALSE,"C"}</definedName>
    <definedName name="ergf" localSheetId="1">{"Main Economic Indicators",#N/A,FALSE,"C"}</definedName>
    <definedName name="ergf">{"Main Economic Indicators",#N/A,FALSE,"C"}</definedName>
    <definedName name="ergferes1">#N/A</definedName>
    <definedName name="ergferger" localSheetId="1" hidden="1">{"Main Economic Indicators",#N/A,FALSE,"C"}</definedName>
    <definedName name="ergferger" localSheetId="0" hidden="1">{"Main Economic Indicators",#N/A,FALSE,"C"}</definedName>
    <definedName name="ergferger" hidden="1">{"Main Economic Indicators",#N/A,FALSE,"C"}</definedName>
    <definedName name="ergferger1">#N/A</definedName>
    <definedName name="ergferger2" localSheetId="1">{"Main Economic Indicators",#N/A,FALSE,"C"}</definedName>
    <definedName name="ergferger2">{"Main Economic Indicators",#N/A,FALSE,"C"}</definedName>
    <definedName name="ergferges">#N/A</definedName>
    <definedName name="ernesto">#N/A</definedName>
    <definedName name="ert" localSheetId="1" hidden="1">{"Minpmon",#N/A,FALSE,"Monthinput"}</definedName>
    <definedName name="ert" localSheetId="0" hidden="1">{"Minpmon",#N/A,FALSE,"Monthinput"}</definedName>
    <definedName name="ert" hidden="1">{"Minpmon",#N/A,FALSE,"Monthinput"}</definedName>
    <definedName name="ERTI">[84]K6!$A$22:$IV$22</definedName>
    <definedName name="ERTIA">[84]K6!$A$38:$IV$38</definedName>
    <definedName name="ERTIN">[84]K6!$A$54:$IV$54</definedName>
    <definedName name="erty" localSheetId="1" hidden="1">{"Riqfin97",#N/A,FALSE,"Tran";"Riqfinpro",#N/A,FALSE,"Tran"}</definedName>
    <definedName name="erty" localSheetId="0" hidden="1">{"Riqfin97",#N/A,FALSE,"Tran";"Riqfinpro",#N/A,FALSE,"Tran"}</definedName>
    <definedName name="erty" hidden="1">{"Riqfin97",#N/A,FALSE,"Tran";"Riqfinpro",#N/A,FALSE,"Tran"}</definedName>
    <definedName name="ertyyeawet" hidden="1">'[32]Time series'!#REF!</definedName>
    <definedName name="erwre" localSheetId="1" hidden="1">{"'Resources'!$A$1:$W$34","'Balance Sheet'!$A$1:$W$58","'SFD'!$A$1:$J$52"}</definedName>
    <definedName name="erwre" localSheetId="0" hidden="1">{"'Resources'!$A$1:$W$34","'Balance Sheet'!$A$1:$W$58","'SFD'!$A$1:$J$52"}</definedName>
    <definedName name="erwre" hidden="1">{"'Resources'!$A$1:$W$34","'Balance Sheet'!$A$1:$W$58","'SFD'!$A$1:$J$52"}</definedName>
    <definedName name="erwt" localSheetId="1">{"Main Economic Indicators",#N/A,FALSE,"C"}</definedName>
    <definedName name="erwt">{"Main Economic Indicators",#N/A,FALSE,"C"}</definedName>
    <definedName name="es">'[159]Imp:DSA output'!$B$9:$F$464</definedName>
    <definedName name="EstGdpGr">[93]GDPprj!$A$1:$K$109</definedName>
    <definedName name="Estonia" localSheetId="1">#REF!</definedName>
    <definedName name="Estonia">#REF!</definedName>
    <definedName name="Estonia__Selected_Indicators__1998_2002">'[161]Data Fiscal'!#REF!</definedName>
    <definedName name="ESÜT">[84]K9!$A$9:$IV$9</definedName>
    <definedName name="EU">[80]CIRRs!$C$62</definedName>
    <definedName name="EUR">[80]CIRRs!$C$87</definedName>
    <definedName name="Euro">[99]SpotExchangeRates!#REF!</definedName>
    <definedName name="eutab1" localSheetId="1">#REF!</definedName>
    <definedName name="eutab1">#REF!</definedName>
    <definedName name="ewqr" localSheetId="1" hidden="1">[44]Data!#REF!</definedName>
    <definedName name="ewqr" localSheetId="0" hidden="1">[44]Data!#REF!</definedName>
    <definedName name="ewqr" hidden="1">[44]Data!#REF!</definedName>
    <definedName name="ewrpoigagoiajflsidj" localSheetId="1">{"macroa",#N/A,FALSE,"Macro";"suma2",#N/A,FALSE,"Data";"suma3",#N/A,FALSE,"Data";"suma4",#N/A,FALSE,"Data";"suma5",#N/A,FALSE,"Data";"suma6",#N/A,FALSE,"Data";"suma7",#N/A,FALSE,"Data";"suma8",#N/A,FALSE,"Data";"suma9",#N/A,FALSE,"Data"}</definedName>
    <definedName name="ewrpoigagoiajflsidj">{"macroa",#N/A,FALSE,"Macro";"suma2",#N/A,FALSE,"Data";"suma3",#N/A,FALSE,"Data";"suma4",#N/A,FALSE,"Data";"suma5",#N/A,FALSE,"Data";"suma6",#N/A,FALSE,"Data";"suma7",#N/A,FALSE,"Data";"suma8",#N/A,FALSE,"Data";"suma9",#N/A,FALSE,"Data"}</definedName>
    <definedName name="Exchange_Fluctuation_Reserve_1.9">'[53]9.1'!#REF!</definedName>
    <definedName name="Exchange_rates">[108]assmpts!$A$131:$O$144</definedName>
    <definedName name="excises" localSheetId="1">#REF!</definedName>
    <definedName name="excises">#REF!</definedName>
    <definedName name="ExIm" localSheetId="1">#REF!</definedName>
    <definedName name="ExIm">#REF!</definedName>
    <definedName name="ExitWRS">[162]Main!$AB$25</definedName>
    <definedName name="exp" localSheetId="1">[163]exports!#REF!,[163]exports!#REF!,[163]exports!#REF!</definedName>
    <definedName name="exp">[163]exports!#REF!,[163]exports!#REF!,[163]exports!#REF!</definedName>
    <definedName name="Expenses_not_Written_off_11." localSheetId="1">'[53]9.1'!#REF!</definedName>
    <definedName name="Expenses_not_Written_off_11.">'[53]9.1'!#REF!</definedName>
    <definedName name="Expenses_Total">'[53]9.2'!$A$53:$IV$53</definedName>
    <definedName name="Export">#REF!</definedName>
    <definedName name="export2">#REF!</definedName>
    <definedName name="exports">[108]exports!$A$1:$X$66</definedName>
    <definedName name="expreal">[164]Contents!$A$280,[164]Contents!$S$324,[164]Contents!$A$280:$S$324</definedName>
    <definedName name="extaxrev" localSheetId="1">#REF!</definedName>
    <definedName name="extaxrev">#REF!</definedName>
    <definedName name="extaxrev2" localSheetId="1">#REF!</definedName>
    <definedName name="extaxrev2">#REF!</definedName>
    <definedName name="extaxrev3">#REF!</definedName>
    <definedName name="External_Debt_and_Debt_Service">'[112]DMX Metadata Values'!$H$4:$H$6</definedName>
    <definedName name="External_debt_indicators">#N/A</definedName>
    <definedName name="External_Trade">'[112]DMX Metadata Values'!$I$4</definedName>
    <definedName name="ExtIn">[93]IN!$A$1:$K$72</definedName>
    <definedName name="ExtOut">[93]OUT!$A$1:$K$25</definedName>
    <definedName name="Extraordinary_Expenses_9.">'[53]9.2'!$A$49:$IV$49</definedName>
    <definedName name="ExtW">'[139]W&amp;T'!$C$16</definedName>
    <definedName name="f" localSheetId="1" hidden="1">{"Main Economic Indicators",#N/A,FALSE,"C"}</definedName>
    <definedName name="f" localSheetId="0" hidden="1">{"Main Economic Indicators",#N/A,FALSE,"C"}</definedName>
    <definedName name="F">#REF!</definedName>
    <definedName name="F24Date">OFFSET('[165]dt-f20'!$H$5,0,0,COUNTA('[165]dt-f20'!$H$1:$H$65536))</definedName>
    <definedName name="F24Ser1">OFFSET('[165]dt-f20'!$O$5,0,0,COUNTA('[165]dt-f20'!$H$1:$H$65536))</definedName>
    <definedName name="F24Ser2">OFFSET('[165]dt-f20'!$N$5,0,0,COUNTA('[165]dt-f20'!$H$1:$H$65536))</definedName>
    <definedName name="F9Date1">OFFSET('[165]dt-f20'!$H$5,0,0,COUNTA('[165]dt-f20'!$H$1:$H$65536))</definedName>
    <definedName name="F9Date2">OFFSET('[165]dt-f20'!$A$5,0,0,COUNTA('[165]dt-f20'!$A$1:$A$65536))</definedName>
    <definedName name="F9Ser1">OFFSET('[165]dt-f20'!$J$5,0,0,COUNTA('[165]dt-f20'!$H$1:$H$65536))</definedName>
    <definedName name="F9Ser2">OFFSET('[165]dt-f20'!$I$5,0,0,COUNTA('[165]dt-f20'!$H$1:$H$65536))</definedName>
    <definedName name="F9Ser3">OFFSET('[165]dt-f20'!$C$5,0,0,COUNTA('[165]dt-f20'!$A$1:$A$65536))</definedName>
    <definedName name="F9Ser4">OFFSET('[165]dt-f20'!$M$5,0,0,COUNTA('[165]dt-f20'!$H$1:$H$65536))</definedName>
    <definedName name="fabien" localSheetId="1">{"Main Economic Indicators",#N/A,FALSE,"C"}</definedName>
    <definedName name="fabien">{"Main Economic Indicators",#N/A,FALSE,"C"}</definedName>
    <definedName name="FCode" localSheetId="1" hidden="1">#REF!</definedName>
    <definedName name="FCode" hidden="1">#REF!</definedName>
    <definedName name="FDI" localSheetId="1">#REF!</definedName>
    <definedName name="FDI">#REF!</definedName>
    <definedName name="FDICoun" localSheetId="1">#REF!</definedName>
    <definedName name="FDICoun">#REF!</definedName>
    <definedName name="fds">#REF!</definedName>
    <definedName name="fed" localSheetId="1" hidden="1">{"Riqfin97",#N/A,FALSE,"Tran";"Riqfinpro",#N/A,FALSE,"Tran"}</definedName>
    <definedName name="fed" localSheetId="0" hidden="1">{"Riqfin97",#N/A,FALSE,"Tran";"Riqfinpro",#N/A,FALSE,"Tran"}</definedName>
    <definedName name="fed" hidden="1">{"Riqfin97",#N/A,FALSE,"Tran";"Riqfinpro",#N/A,FALSE,"Tran"}</definedName>
    <definedName name="fer" localSheetId="1" hidden="1">{"Riqfin97",#N/A,FALSE,"Tran";"Riqfinpro",#N/A,FALSE,"Tran"}</definedName>
    <definedName name="fer" localSheetId="0" hidden="1">{"Riqfin97",#N/A,FALSE,"Tran";"Riqfinpro",#N/A,FALSE,"Tran"}</definedName>
    <definedName name="fer" hidden="1">{"Riqfin97",#N/A,FALSE,"Tran";"Riqfinpro",#N/A,FALSE,"Tran"}</definedName>
    <definedName name="ff" localSheetId="1" hidden="1">{"Tab1",#N/A,FALSE,"P";"Tab2",#N/A,FALSE,"P"}</definedName>
    <definedName name="ff" localSheetId="0" hidden="1">{"Tab1",#N/A,FALSE,"P";"Tab2",#N/A,FALSE,"P"}</definedName>
    <definedName name="ff" hidden="1">{"Tab1",#N/A,FALSE,"P";"Tab2",#N/A,FALSE,"P"}</definedName>
    <definedName name="fff" localSheetId="1" hidden="1">{"Tab1",#N/A,FALSE,"P";"Tab2",#N/A,FALSE,"P"}</definedName>
    <definedName name="fff" localSheetId="0" hidden="1">{"Tab1",#N/A,FALSE,"P";"Tab2",#N/A,FALSE,"P"}</definedName>
    <definedName name="fff" hidden="1">{"Tab1",#N/A,FALSE,"P";"Tab2",#N/A,FALSE,"P"}</definedName>
    <definedName name="ffff" localSheetId="1" hidden="1">{"Riqfin97",#N/A,FALSE,"Tran";"Riqfinpro",#N/A,FALSE,"Tran"}</definedName>
    <definedName name="ffff" localSheetId="0" hidden="1">{"Riqfin97",#N/A,FALSE,"Tran";"Riqfinpro",#N/A,FALSE,"Tran"}</definedName>
    <definedName name="ffff" hidden="1">{"Riqfin97",#N/A,FALSE,"Tran";"Riqfinpro",#N/A,FALSE,"Tran"}</definedName>
    <definedName name="fffff" hidden="1">[166]G!#REF!</definedName>
    <definedName name="fffff4" localSheetId="1" hidden="1">#REF!</definedName>
    <definedName name="fffff4" hidden="1">#REF!</definedName>
    <definedName name="ffffff" localSheetId="1" hidden="1">{"Tab1",#N/A,FALSE,"P";"Tab2",#N/A,FALSE,"P"}</definedName>
    <definedName name="ffffff" localSheetId="0" hidden="1">{"Tab1",#N/A,FALSE,"P";"Tab2",#N/A,FALSE,"P"}</definedName>
    <definedName name="ffffff" hidden="1">{"Tab1",#N/A,FALSE,"P";"Tab2",#N/A,FALSE,"P"}</definedName>
    <definedName name="fffffff" localSheetId="1" hidden="1">{"Minpmon",#N/A,FALSE,"Monthinput"}</definedName>
    <definedName name="fffffff" localSheetId="0" hidden="1">{"Minpmon",#N/A,FALSE,"Monthinput"}</definedName>
    <definedName name="fffffff" hidden="1">{"Minpmon",#N/A,FALSE,"Monthinput"}</definedName>
    <definedName name="fffffft" localSheetId="1">{"Main Economic Indicators",#N/A,FALSE,"C"}</definedName>
    <definedName name="fffffft">{"Main Economic Indicators",#N/A,FALSE,"C"}</definedName>
    <definedName name="ffggg" localSheetId="1" hidden="1">{"Tab1",#N/A,FALSE,"P";"Tab2",#N/A,FALSE,"P"}</definedName>
    <definedName name="ffggg" localSheetId="0" hidden="1">{"Tab1",#N/A,FALSE,"P";"Tab2",#N/A,FALSE,"P"}</definedName>
    <definedName name="ffggg" hidden="1">{"Tab1",#N/A,FALSE,"P";"Tab2",#N/A,FALSE,"P"}</definedName>
    <definedName name="fgf" localSheetId="1" hidden="1">{"Riqfin97",#N/A,FALSE,"Tran";"Riqfinpro",#N/A,FALSE,"Tran"}</definedName>
    <definedName name="fgf" localSheetId="0" hidden="1">{"Riqfin97",#N/A,FALSE,"Tran";"Riqfinpro",#N/A,FALSE,"Tran"}</definedName>
    <definedName name="fgf" hidden="1">{"Riqfin97",#N/A,FALSE,"Tran";"Riqfinpro",#N/A,FALSE,"Tran"}</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0"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0" hidden="1">{"Main Economic Indicators",#N/A,FALSE,"C"}</definedName>
    <definedName name="fhjekwf" hidden="1">{"Main Economic Indicators",#N/A,FALSE,"C"}</definedName>
    <definedName name="FIDR">#REF!</definedName>
    <definedName name="FieldCosts">[81]ProjectCashflow!$F$123</definedName>
    <definedName name="FieldName">[81]Control!$D$4</definedName>
    <definedName name="FieldSize">[81]ProjectCashflow!$B$91</definedName>
    <definedName name="FIG2wp1" localSheetId="1" hidden="1">#REF!</definedName>
    <definedName name="FIG2wp1" hidden="1">#REF!</definedName>
    <definedName name="FIGB" localSheetId="1">#REF!</definedName>
    <definedName name="FIGB">#REF!</definedName>
    <definedName name="Figure04">'[167]Figure 4'!$A$14:$DL$269</definedName>
    <definedName name="fill">'[168]Macroframework-Ver.1'!$A$1:$A$267</definedName>
    <definedName name="Filters" localSheetId="1">OFFSET(#REF!,,,COUNTA(#REF!),COUNTA(#REF!)-3)</definedName>
    <definedName name="Filters">OFFSET(#REF!,,,COUNTA(#REF!),COUNTA(#REF!)-3)</definedName>
    <definedName name="finan">#REF!</definedName>
    <definedName name="finan1">#REF!</definedName>
    <definedName name="Finance__Insurance_and_Real_Estate_93">'[53]9.3'!$A$97:$IV$97</definedName>
    <definedName name="Financial_Indicators">'[112]DMX Metadata Values'!$J$4:$J$15</definedName>
    <definedName name="Financial_sector" localSheetId="1">#REF!</definedName>
    <definedName name="Financial_sector">#REF!</definedName>
    <definedName name="Financing" localSheetId="1" hidden="1">{"Tab1",#N/A,FALSE,"P";"Tab2",#N/A,FALSE,"P"}</definedName>
    <definedName name="Financing" localSheetId="0" hidden="1">{"Tab1",#N/A,FALSE,"P";"Tab2",#N/A,FALSE,"P"}</definedName>
    <definedName name="Financing" hidden="1">{"Tab1",#N/A,FALSE,"P";"Tab2",#N/A,FALSE,"P"}</definedName>
    <definedName name="find.this2" localSheetId="1">{"macroa",#N/A,FALSE,"Macro";"suma2",#N/A,FALSE,"Data";"suma3",#N/A,FALSE,"Data";"suma4",#N/A,FALSE,"Data";"suma5",#N/A,FALSE,"Data";"suma6",#N/A,FALSE,"Data";"suma7",#N/A,FALSE,"Data";"suma8",#N/A,FALSE,"Data";"suma9",#N/A,FALSE,"Data"}</definedName>
    <definedName name="find.this2">{"macroa",#N/A,FALSE,"Macro";"suma2",#N/A,FALSE,"Data";"suma3",#N/A,FALSE,"Data";"suma4",#N/A,FALSE,"Data";"suma5",#N/A,FALSE,"Data";"suma6",#N/A,FALSE,"Data";"suma7",#N/A,FALSE,"Data";"suma8",#N/A,FALSE,"Data";"suma9",#N/A,FALSE,"Data"}</definedName>
    <definedName name="findthis" localSheetId="1">{"mt1",#N/A,FALSE,"Debt";"mt2",#N/A,FALSE,"Debt";"mt3",#N/A,FALSE,"Debt";"mt4",#N/A,FALSE,"Debt";"mt5",#N/A,FALSE,"Debt";"mt6",#N/A,FALSE,"Debt";"mt7",#N/A,FALSE,"Debt"}</definedName>
    <definedName name="findthis">{"mt1",#N/A,FALSE,"Debt";"mt2",#N/A,FALSE,"Debt";"mt3",#N/A,FALSE,"Debt";"mt4",#N/A,FALSE,"Debt";"mt5",#N/A,FALSE,"Debt";"mt6",#N/A,FALSE,"Debt";"mt7",#N/A,FALSE,"Debt"}</definedName>
    <definedName name="Finished_products_output">[98]Production!$L$159:$AY$163</definedName>
    <definedName name="finished_products_prices">[98]Prices!$L$105:$AY$109</definedName>
    <definedName name="Finland" localSheetId="1">#REF!</definedName>
    <definedName name="Finland">#REF!</definedName>
    <definedName name="FinW">'[139]W&amp;T'!$C$18</definedName>
    <definedName name="FirstYear_of_Projection">'[90]Output - Submit'!$C$9</definedName>
    <definedName name="Fisc_to_Bop">[108]In_sys!$Q$54:$AO$70</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_Lead">'[112]DMX Metadata Values'!$B$2:$B$5</definedName>
    <definedName name="fishvol">[108]assmpts!$F$27:$M$28</definedName>
    <definedName name="FISUM" localSheetId="1">#REF!</definedName>
    <definedName name="FISUM">#REF!</definedName>
    <definedName name="Fixed_Assets_8">'[53]9.4'!$A$12:$IV$12</definedName>
    <definedName name="Fixed_Assets_9.">'[53]9.1'!#REF!</definedName>
    <definedName name="Fixed_Deposit_Receipts_4">'[53]9.4'!$A$8:$IV$8</definedName>
    <definedName name="FLOPEC" localSheetId="1">#REF!</definedName>
    <definedName name="FLOPEC">#REF!</definedName>
    <definedName name="flows" localSheetId="1">#REF!</definedName>
    <definedName name="flows">#REF!</definedName>
    <definedName name="flows_print_area">'[168]Balance Sheet'!$A$1:$N$1</definedName>
    <definedName name="FMB">'[96]Output WEO'!#REF!</definedName>
    <definedName name="FODESEC" localSheetId="1">#REF!</definedName>
    <definedName name="FODESEC">#REF!</definedName>
    <definedName name="Forcurr" localSheetId="1">#REF!</definedName>
    <definedName name="Forcurr">#REF!</definedName>
    <definedName name="ForecastYear">[81]ProjectCashflow!$E$5:$BF$5</definedName>
    <definedName name="Foreign_Banks___Fianncial_Instutions_2.3.2.2">'[53]9.1'!#REF!</definedName>
    <definedName name="Foreign_Bills_28">'[53]9.4'!$A$32:$IV$32</definedName>
    <definedName name="Foreign_Bills_Purchased_7.2">'[53]9.1'!#REF!</definedName>
    <definedName name="Foreign_Bonds_1.2.2">'[53]9.2'!$A$59:$IV$59</definedName>
    <definedName name="Foreign_Currency_1.2">'[53]9.1'!#REF!</definedName>
    <definedName name="Foreign_Currency_3.1.2">'[53]9.1'!#REF!</definedName>
    <definedName name="Foreign_Currency_3.2">'[53]9.1'!#REF!</definedName>
    <definedName name="Foreign_Currency_3.2.2">'[53]9.1'!#REF!</definedName>
    <definedName name="Foreign_Currency_3.3.2">'[53]9.1'!#REF!</definedName>
    <definedName name="Foreign_Currency_3.4.2">'[53]9.1'!#REF!</definedName>
    <definedName name="Foreign_Currency_3.6.2">'[53]9.1'!#REF!</definedName>
    <definedName name="Foreign_liabilities" localSheetId="1">#REF!</definedName>
    <definedName name="Foreign_liabilities">#REF!</definedName>
    <definedName name="Formatting" localSheetId="1">#REF!</definedName>
    <definedName name="Formatting">#REF!</definedName>
    <definedName name="fr">'[159]Imp:DSA output'!$S$9:$IG$464</definedName>
    <definedName name="FRAME">'[93]MT-SCENA'!$A$65:$N$123</definedName>
    <definedName name="France" localSheetId="1">#REF!</definedName>
    <definedName name="France">#REF!</definedName>
    <definedName name="fre" localSheetId="1" hidden="1">{"Tab1",#N/A,FALSE,"P";"Tab2",#N/A,FALSE,"P"}</definedName>
    <definedName name="fre" localSheetId="0" hidden="1">{"Tab1",#N/A,FALSE,"P";"Tab2",#N/A,FALSE,"P"}</definedName>
    <definedName name="fre" hidden="1">{"Tab1",#N/A,FALSE,"P";"Tab2",#N/A,FALSE,"P"}</definedName>
    <definedName name="fsa">'[169]Money-M'!#REF!</definedName>
    <definedName name="FSBS">[84]K9!$A$31:$IV$31</definedName>
    <definedName name="fshrts" hidden="1">[16]WB!$Q$255:$AK$255</definedName>
    <definedName name="ftr" localSheetId="1" hidden="1">{"Riqfin97",#N/A,FALSE,"Tran";"Riqfinpro",#N/A,FALSE,"Tran"}</definedName>
    <definedName name="ftr" localSheetId="0" hidden="1">{"Riqfin97",#N/A,FALSE,"Tran";"Riqfinpro",#N/A,FALSE,"Tran"}</definedName>
    <definedName name="ftr" hidden="1">{"Riqfin97",#N/A,FALSE,"Tran";"Riqfinpro",#N/A,FALSE,"Tran"}</definedName>
    <definedName name="fty" localSheetId="1" hidden="1">{"Riqfin97",#N/A,FALSE,"Tran";"Riqfinpro",#N/A,FALSE,"Tran"}</definedName>
    <definedName name="fty" localSheetId="0" hidden="1">{"Riqfin97",#N/A,FALSE,"Tran";"Riqfinpro",#N/A,FALSE,"Tran"}</definedName>
    <definedName name="fty" hidden="1">{"Riqfin97",#N/A,FALSE,"Tran";"Riqfinpro",#N/A,FALSE,"Tran"}</definedName>
    <definedName name="fuck" hidden="1">#REF!</definedName>
    <definedName name="FULL">[72]Survey!$A$1:$BQ$151</definedName>
    <definedName name="FullTable">OFFSET([155]FILTER!$A$5,0,0,COUNTA([155]FILTER!$A$1:$A$65536)-2,9)</definedName>
    <definedName name="FUNHOLD" localSheetId="1">#REF!</definedName>
    <definedName name="FUNHOLD">#REF!</definedName>
    <definedName name="g">#REF!</definedName>
    <definedName name="g_ADV">[170]MAIN!$AO$1</definedName>
    <definedName name="g_EME">[170]MAIN!$AO$8</definedName>
    <definedName name="GA__Class_License_Institutions_6.1.1.3">'[53]9.1'!#REF!</definedName>
    <definedName name="GA__Class_License_Institutions_6.1.2.3">'[53]9.1'!#REF!</definedName>
    <definedName name="GasPrice">[171]Control!$D$22</definedName>
    <definedName name="GasPriceLimitYears">[81]Control!$D$30</definedName>
    <definedName name="GasPriceMaxOil">[81]Control!$D$28</definedName>
    <definedName name="GasPriceMinOil">[81]Control!$D$29</definedName>
    <definedName name="GasPriceProportionOil">[81]Control!$D$25</definedName>
    <definedName name="GB_PR" localSheetId="1">#REF!</definedName>
    <definedName name="GB_PR">#REF!</definedName>
    <definedName name="gbnj" localSheetId="1" hidden="1">{"Tab1",#N/A,FALSE,"P";"Tab2",#N/A,FALSE,"P"}</definedName>
    <definedName name="gbnj" localSheetId="0" hidden="1">{"Tab1",#N/A,FALSE,"P";"Tab2",#N/A,FALSE,"P"}</definedName>
    <definedName name="gbnj" hidden="1">{"Tab1",#N/A,FALSE,"P";"Tab2",#N/A,FALSE,"P"}</definedName>
    <definedName name="GCB">'[96]Output WEO'!#REF!</definedName>
    <definedName name="GCB_NGDP">#N/A</definedName>
    <definedName name="GCEC">'[96]Output WEO'!#REF!</definedName>
    <definedName name="GCEEP">'[97]AFR -WETA DAta'!#REF!</definedName>
    <definedName name="GCEHP">'[97]AFR -WETA DAta'!#REF!</definedName>
    <definedName name="GCEI">'[96]Output WEO'!#REF!</definedName>
    <definedName name="GCENL">'[96]Output WEO'!#REF!</definedName>
    <definedName name="GCG">'[97]AFR -WETA DAta'!#REF!</definedName>
    <definedName name="GCGC">'[97]AFR -WETA DAta'!#REF!</definedName>
    <definedName name="GCND">'[96]Output WEO'!#REF!</definedName>
    <definedName name="GCND_NGDP">'[96]Output WEO'!#REF!</definedName>
    <definedName name="GCRG">'[96]Output WEO'!#REF!</definedName>
    <definedName name="GCXCNL" localSheetId="1">#REF!</definedName>
    <definedName name="GCXCNL">#REF!</definedName>
    <definedName name="GCXCNL_GDP" localSheetId="1">#REF!</definedName>
    <definedName name="GCXCNL_GDP">#REF!</definedName>
    <definedName name="GDE">'[93]GDE-cur'!$A$1:$K$92</definedName>
    <definedName name="gdp">[172]IN!$C$22:$X$22</definedName>
    <definedName name="GDP_R">[68]KWT!$F$1:$R$62</definedName>
    <definedName name="GDPCO">'[93]GDP-real'!$A$1:$M$107</definedName>
    <definedName name="GDPCU">'[93]GDP-curr'!$A$1:$J$74</definedName>
    <definedName name="gdpr">[68]OMN!$C$37:$Y$37</definedName>
    <definedName name="gdpredss">[68]KWT!$A$1:$S$69</definedName>
    <definedName name="ge" localSheetId="1">{"macro",#N/A,FALSE,"Macro";"smq2",#N/A,FALSE,"Data";"smq3",#N/A,FALSE,"Data";"smq4",#N/A,FALSE,"Data";"smq5",#N/A,FALSE,"Data";"smq6",#N/A,FALSE,"Data";"smq7",#N/A,FALSE,"Data";"smq8",#N/A,FALSE,"Data";"smq9",#N/A,FALSE,"Data"}</definedName>
    <definedName name="ge">{"macro",#N/A,FALSE,"Macro";"smq2",#N/A,FALSE,"Data";"smq3",#N/A,FALSE,"Data";"smq4",#N/A,FALSE,"Data";"smq5",#N/A,FALSE,"Data";"smq6",#N/A,FALSE,"Data";"smq7",#N/A,FALSE,"Data";"smq8",#N/A,FALSE,"Data";"smq9",#N/A,FALSE,"Data"}</definedName>
    <definedName name="general">[108]assmpts!$A$1:$X$192</definedName>
    <definedName name="General_Loan_loss_Provision_7.1.1">'[53]9.2'!$A$35:$IV$35</definedName>
    <definedName name="General_Reserve_1.4">'[53]9.1'!#REF!</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0"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0"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0"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any">#REF!</definedName>
    <definedName name="gfd" localSheetId="1">{"mt1",#N/A,FALSE,"Debt";"mt2",#N/A,FALSE,"Debt";"mt3",#N/A,FALSE,"Debt";"mt4",#N/A,FALSE,"Debt";"mt5",#N/A,FALSE,"Debt";"mt6",#N/A,FALSE,"Debt";"mt7",#N/A,FALSE,"Debt"}</definedName>
    <definedName name="gfd">{"mt1",#N/A,FALSE,"Debt";"mt2",#N/A,FALSE,"Debt";"mt3",#N/A,FALSE,"Debt";"mt4",#N/A,FALSE,"Debt";"mt5",#N/A,FALSE,"Debt";"mt6",#N/A,FALSE,"Debt";"mt7",#N/A,FALSE,"Debt"}</definedName>
    <definedName name="gffd" localSheetId="1" hidden="1">{"Riqfin97",#N/A,FALSE,"Tran";"Riqfinpro",#N/A,FALSE,"Tran"}</definedName>
    <definedName name="gffd" localSheetId="0" hidden="1">{"Riqfin97",#N/A,FALSE,"Tran";"Riqfinpro",#N/A,FALSE,"Tran"}</definedName>
    <definedName name="gffd" hidden="1">{"Riqfin97",#N/A,FALSE,"Tran";"Riqfinpro",#N/A,FALSE,"Tran"}</definedName>
    <definedName name="gg" localSheetId="1" hidden="1">{"TBILLS_ALL",#N/A,FALSE,"FITB_all"}</definedName>
    <definedName name="gg" localSheetId="0" hidden="1">{"TBILLS_ALL",#N/A,FALSE,"FITB_all"}</definedName>
    <definedName name="gg" hidden="1">{"TBILLS_ALL",#N/A,FALSE,"FITB_all"}</definedName>
    <definedName name="GGAAF_T">#REF!</definedName>
    <definedName name="GGAAFPL_T">#REF!</definedName>
    <definedName name="GGAAN_T">#REF!</definedName>
    <definedName name="GGAL_T">#REF!</definedName>
    <definedName name="GGB">'[96]Output WEO'!#REF!</definedName>
    <definedName name="GGB_NGDP">#N/A</definedName>
    <definedName name="GGCB">#REF!</definedName>
    <definedName name="GGDS">#REF!</definedName>
    <definedName name="GGE">#REF!</definedName>
    <definedName name="GGEC">'[96]Output WEO'!#REF!</definedName>
    <definedName name="GGECE" localSheetId="1">#REF!</definedName>
    <definedName name="GGECE">#REF!</definedName>
    <definedName name="GGED">'[96]Output WEO'!#REF!</definedName>
    <definedName name="GGED_NGDP">'[96]Output WEO'!#REF!</definedName>
    <definedName name="GGEEC" localSheetId="1">#REF!</definedName>
    <definedName name="GGEEC">#REF!</definedName>
    <definedName name="GGEGS" localSheetId="1">#REF!</definedName>
    <definedName name="GGEGS">#REF!</definedName>
    <definedName name="GGEI" localSheetId="1">#REF!</definedName>
    <definedName name="GGEI">#REF!</definedName>
    <definedName name="GGENL" localSheetId="1">'[96]Output WEO'!#REF!</definedName>
    <definedName name="GGENL">'[96]Output WEO'!#REF!</definedName>
    <definedName name="GGEO" localSheetId="1">#REF!</definedName>
    <definedName name="GGEO">#REF!</definedName>
    <definedName name="GGES" localSheetId="1">#REF!</definedName>
    <definedName name="GGES">#REF!</definedName>
    <definedName name="GGESS" localSheetId="1">#REF!</definedName>
    <definedName name="GGESS">#REF!</definedName>
    <definedName name="GGFO">#REF!</definedName>
    <definedName name="ggg" localSheetId="1" hidden="1">{"Riqfin97",#N/A,FALSE,"Tran";"Riqfinpro",#N/A,FALSE,"Tran"}</definedName>
    <definedName name="ggg" localSheetId="0" hidden="1">{"Riqfin97",#N/A,FALSE,"Tran";"Riqfinpro",#N/A,FALSE,"Tran"}</definedName>
    <definedName name="ggg" hidden="1">{"Riqfin97",#N/A,FALSE,"Tran";"Riqfinpro",#N/A,FALSE,"Tran"}</definedName>
    <definedName name="ggg.thj" localSheetId="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g" localSheetId="1" hidden="1">{"Minpmon",#N/A,FALSE,"Monthinput"}</definedName>
    <definedName name="gggg" localSheetId="0" hidden="1">{"Minpmon",#N/A,FALSE,"Monthinput"}</definedName>
    <definedName name="gggg" hidden="1">{"Minpmon",#N/A,FALSE,"Monthinput"}</definedName>
    <definedName name="ggggg" hidden="1">'[173]J(Priv.Cap)'!#REF!</definedName>
    <definedName name="gggggggg" localSheetId="1" hidden="1">{"Tab1",#N/A,FALSE,"P";"Tab2",#N/A,FALSE,"P"}</definedName>
    <definedName name="gggggggg" localSheetId="0" hidden="1">{"Tab1",#N/A,FALSE,"P";"Tab2",#N/A,FALSE,"P"}</definedName>
    <definedName name="gggggggg" hidden="1">{"Tab1",#N/A,FALSE,"P";"Tab2",#N/A,FALSE,"P"}</definedName>
    <definedName name="gggggggggggg">#N/A</definedName>
    <definedName name="gggggw" localSheetId="1" hidden="1">{"'보고양식'!$A$58:$K$111"}</definedName>
    <definedName name="gggggw" hidden="1">{"'보고양식'!$A$58:$K$111"}</definedName>
    <definedName name="GGND">'[96]Output WEO'!#REF!</definedName>
    <definedName name="GGR" localSheetId="1">#REF!</definedName>
    <definedName name="GGR">#REF!</definedName>
    <definedName name="GGRC" localSheetId="1">#REF!</definedName>
    <definedName name="GGRC">#REF!</definedName>
    <definedName name="GGRG" localSheetId="1">#REF!</definedName>
    <definedName name="GGRG">#REF!</definedName>
    <definedName name="GGRO">#REF!</definedName>
    <definedName name="GGROPI">#REF!</definedName>
    <definedName name="GGRP">#REF!</definedName>
    <definedName name="GGRS">#REF!</definedName>
    <definedName name="GGRSS">#REF!</definedName>
    <definedName name="GGRT">#REF!</definedName>
    <definedName name="GGRTGS">#REF!</definedName>
    <definedName name="GGRTI">#REF!</definedName>
    <definedName name="GGRTIC">#REF!</definedName>
    <definedName name="GGRTII">#REF!</definedName>
    <definedName name="GGRTO">#REF!</definedName>
    <definedName name="GGRTOE">#REF!</definedName>
    <definedName name="GGRTT">#REF!</definedName>
    <definedName name="GGSB">#REF!</definedName>
    <definedName name="GGX">#REF!</definedName>
    <definedName name="GGXCBN">#REF!</definedName>
    <definedName name="GGXCNL">#REF!</definedName>
    <definedName name="GGXCNL_GDP">#REF!</definedName>
    <definedName name="GGXCNLXS">#REF!</definedName>
    <definedName name="GGXCNLXS_GDP">#REF!</definedName>
    <definedName name="GGXOFB">#REF!</definedName>
    <definedName name="GGXONLB">#REF!</definedName>
    <definedName name="GGXWDG">#REF!</definedName>
    <definedName name="GGXWDGCD">#REF!</definedName>
    <definedName name="GGXWDGCF">#REF!</definedName>
    <definedName name="GGXWDN">#REF!</definedName>
    <definedName name="gh" localSheetId="1">{TRUE,TRUE,-0.5,-14.75,603,365.25,FALSE,TRUE,TRUE,TRUE,0,1,#N/A,1,#N/A,35.1857142857143,25.2777777777778,1,FALSE,FALSE,3,TRUE,1,FALSE,100,"Swvu.a.","ACwvu.a.",#N/A,FALSE,FALSE,0.75,0.5,0.5,0.75,1,"","",FALSE,FALSE,FALSE,FALSE,1,#N/A,1,1,"=R20C2:R127C52",FALSE,"Rwvu.a.","Cwvu.a.",FALSE,FALSE,FALSE,1,300,300,FALSE,FALSE,TRUE,TRUE,TRUE}</definedName>
    <definedName name="gh">{TRUE,TRUE,-0.5,-14.75,603,365.25,FALSE,TRUE,TRUE,TRUE,0,1,#N/A,1,#N/A,35.1857142857143,25.2777777777778,1,FALSE,FALSE,3,TRUE,1,FALSE,100,"Swvu.a.","ACwvu.a.",#N/A,FALSE,FALSE,0.75,0.5,0.5,0.75,1,"","",FALSE,FALSE,FALSE,FALSE,1,#N/A,1,1,"=R20C2:R127C52",FALSE,"Rwvu.a.","Cwvu.a.",FALSE,FALSE,FALSE,1,300,300,FALSE,FALSE,TRUE,TRUE,TRUE}</definedName>
    <definedName name="GHA__Class_License_Institutions__Bonds_4.3">'[53]9.1'!#REF!</definedName>
    <definedName name="GHA__Class_License_Institutions_10.1.2.1.1.1">'[53]9.1'!#REF!</definedName>
    <definedName name="GHA__Class_License_Institutions_6.1.1.4">'[53]9.1'!#REF!</definedName>
    <definedName name="GHANA">0.276816609</definedName>
    <definedName name="ght" localSheetId="1" hidden="1">{"Tab1",#N/A,FALSE,"P";"Tab2",#N/A,FALSE,"P"}</definedName>
    <definedName name="ght" localSheetId="0" hidden="1">{"Tab1",#N/A,FALSE,"P";"Tab2",#N/A,FALSE,"P"}</definedName>
    <definedName name="ght" hidden="1">{"Tab1",#N/A,FALSE,"P";"Tab2",#N/A,FALSE,"P"}</definedName>
    <definedName name="giuih" localSheetId="1">{"macroa",#N/A,FALSE,"Macro";"suma2",#N/A,FALSE,"Data";"suma3",#N/A,FALSE,"Data";"suma4",#N/A,FALSE,"Data";"suma5",#N/A,FALSE,"Data";"suma6",#N/A,FALSE,"Data";"suma7",#N/A,FALSE,"Data";"suma8",#N/A,FALSE,"Data";"suma9",#N/A,FALSE,"Data"}</definedName>
    <definedName name="giuih">{"macroa",#N/A,FALSE,"Macro";"suma2",#N/A,FALSE,"Data";"suma3",#N/A,FALSE,"Data";"suma4",#N/A,FALSE,"Data";"suma5",#N/A,FALSE,"Data";"suma6",#N/A,FALSE,"Data";"suma7",#N/A,FALSE,"Data";"suma8",#N/A,FALSE,"Data";"suma9",#N/A,FALSE,"Data"}</definedName>
    <definedName name="GKV">[84]K9!$A$39:$IV$39</definedName>
    <definedName name="GKVA">[84]K12!$A$41:$IV$41</definedName>
    <definedName name="GKVN">[84]K12!$A$42:$IV$42</definedName>
    <definedName name="GlobalParametersArray" localSheetId="43">[116]INPUTS!$E$63:$G$100</definedName>
    <definedName name="GlobalParametersArray">#REF!</definedName>
    <definedName name="GNPC">0.723183391</definedName>
    <definedName name="Gold_and_Silver_1">'[53]9.4'!$A$5:$IV$5</definedName>
    <definedName name="Goodwill_10.10">'[53]9.1'!#REF!</definedName>
    <definedName name="gotomain" localSheetId="1">'FM Database Apr. 2024'!gotomain</definedName>
    <definedName name="gotomain">[0]!gotomain</definedName>
    <definedName name="gotomain2" localSheetId="1">'FM Database Apr. 2024'!gotomain2</definedName>
    <definedName name="gotomain2">[0]!gotomain2</definedName>
    <definedName name="gotomain3" localSheetId="1">'FM Database Apr. 2024'!gotomain3</definedName>
    <definedName name="gotomain3">[0]!gotomain3</definedName>
    <definedName name="gov_payscale" localSheetId="1">#REF!</definedName>
    <definedName name="gov_payscale">#REF!</definedName>
    <definedName name="gov_wagebill" localSheetId="1">#REF!</definedName>
    <definedName name="gov_wagebill">#REF!</definedName>
    <definedName name="Government_and_Public_Sector_Finance">'[112]DMX Metadata Values'!$K$4:$K$20</definedName>
    <definedName name="Government_Bonds_1.2.1">'[53]9.2'!$A$58:$IV$58</definedName>
    <definedName name="Government_Guarantee_34">'[53]9.4'!$A$38:$IV$38</definedName>
    <definedName name="Government_Non_Financial_Corporations_6.1.1.10">'[53]9.1'!#REF!</definedName>
    <definedName name="Government_Non_Financial_institutions_6.1.2.5">'[53]9.1'!#REF!</definedName>
    <definedName name="Government_Securities_10.1.1.1">'[53]9.1'!#REF!</definedName>
    <definedName name="Government_Securities_2">'[53]9.4'!$A$6:$IV$6</definedName>
    <definedName name="GovLevel">'[174]Raw data'!$H$1:$H$65</definedName>
    <definedName name="Govt._Non_Financial_Institutions_10.1.2.1.1.6">'[53]9.1'!#REF!</definedName>
    <definedName name="Govt_Budget_GASC" localSheetId="1">#REF!</definedName>
    <definedName name="Govt_Budget_GASC">#REF!</definedName>
    <definedName name="Govt_Budget_GASC_NIB" localSheetId="1">#REF!</definedName>
    <definedName name="Govt_Budget_GASC_NIB">#REF!</definedName>
    <definedName name="GPfV">[84]K9!$A$42:$IV$42</definedName>
    <definedName name="GRA_Total_Undrawn">'[175]Table 2a'!#REF!</definedName>
    <definedName name="Grace_IDA">[90]PV_Base!$B$22</definedName>
    <definedName name="Grace_NC">[108]Triangles!$H$739</definedName>
    <definedName name="grades" localSheetId="1">#REF!</definedName>
    <definedName name="grades">#REF!</definedName>
    <definedName name="Graph" localSheetId="1">#REF!</definedName>
    <definedName name="Graph">#REF!</definedName>
    <definedName name="gre" localSheetId="1" hidden="1">{"Riqfin97",#N/A,FALSE,"Tran";"Riqfinpro",#N/A,FALSE,"Tran"}</definedName>
    <definedName name="gre" localSheetId="0" hidden="1">{"Riqfin97",#N/A,FALSE,"Tran";"Riqfinpro",#N/A,FALSE,"Tran"}</definedName>
    <definedName name="gre" hidden="1">{"Riqfin97",#N/A,FALSE,"Tran";"Riqfinpro",#N/A,FALSE,"Tran"}</definedName>
    <definedName name="Greece">#REF!</definedName>
    <definedName name="Gross_reserves">#REF!</definedName>
    <definedName name="Group1Count" localSheetId="40">COUNTA('Box Figure 1.2.1'!Group1List)</definedName>
    <definedName name="Group1Count">COUNTA(Group1List)</definedName>
    <definedName name="Group1List" localSheetId="40">OFFSET([176]ComparatorGroups!$A$2:$A$102,,MATCH(Group1Name, GroupListFull, 0)-1)</definedName>
    <definedName name="Group1List">OFFSET([176]ComparatorGroups!$A$2:$A$102,,MATCH(Group1Name, GroupListFull, 0)-1)</definedName>
    <definedName name="Group1Name">[132]Dashboard!$F$20</definedName>
    <definedName name="Group2Count" localSheetId="40">COUNTA('Box Figure 1.2.1'!Group2List)</definedName>
    <definedName name="Group2Count">COUNTA(Group2List)</definedName>
    <definedName name="Group2List" localSheetId="40">OFFSET([176]ComparatorGroups!$A$2:$A$102,,MATCH(Group2Name, GroupListFull, 0)-1)</definedName>
    <definedName name="Group2List">OFFSET([176]ComparatorGroups!$A$2:$A$102,,MATCH(Group2Name, GroupListFull, 0)-1)</definedName>
    <definedName name="Group2Name">[132]Dashboard!$F$21</definedName>
    <definedName name="Group3Count" localSheetId="40">COUNTA('Box Figure 1.2.1'!Group3List)</definedName>
    <definedName name="Group3Count">COUNTA(Group3List)</definedName>
    <definedName name="Group3List" localSheetId="40">OFFSET([176]ComparatorGroups!$A$2:$A$102,,MATCH(Group3Name, GroupListFull, 0)-1)</definedName>
    <definedName name="Group3List">OFFSET([176]ComparatorGroups!$A$2:$A$102,,MATCH(Group3Name, GroupListFull, 0)-1)</definedName>
    <definedName name="Group3Name">[132]Dashboard!$F$22</definedName>
    <definedName name="Group4Count" localSheetId="40">COUNTA('Box Figure 1.2.1'!Group4List)</definedName>
    <definedName name="Group4Count">COUNTA(Group4List)</definedName>
    <definedName name="Group4List" localSheetId="40">OFFSET([176]ComparatorGroups!$A$2:$A$102,,MATCH(Group4Name, GroupListFull, 0)-1)</definedName>
    <definedName name="Group4List">OFFSET([176]ComparatorGroups!$A$2:$A$102,,MATCH(Group4Name, GroupListFull, 0)-1)</definedName>
    <definedName name="Group4Name">[132]Dashboard!$F$23</definedName>
    <definedName name="Group5Count" localSheetId="40">COUNTA('Box Figure 1.2.1'!Group5List)</definedName>
    <definedName name="Group5Count">COUNTA(Group5List)</definedName>
    <definedName name="Group5List" localSheetId="40">OFFSET([176]ComparatorGroups!$A$2:$A$102,,MATCH(Group5Name, GroupListFull, 0)-1)</definedName>
    <definedName name="Group5List">OFFSET([176]ComparatorGroups!$A$2:$A$102,,MATCH(Group5Name, GroupListFull, 0)-1)</definedName>
    <definedName name="Group5Name">[132]Dashboard!$F$24</definedName>
    <definedName name="groupings">#REF!</definedName>
    <definedName name="GroupListFull">[176]ComparatorGroups!$A$1:$AD$1</definedName>
    <definedName name="growth_rate_ADV">#REF!</definedName>
    <definedName name="growth_rate_EME">#REF!</definedName>
    <definedName name="GRV">[84]K9!$A$38:$IV$38</definedName>
    <definedName name="GSÜO">[84]K9!$A$15:$IV$15</definedName>
    <definedName name="GSÜT">[84]K9!$A$13:$IV$13</definedName>
    <definedName name="GTFirstYear">'[132]General Taxes'!$F$3</definedName>
    <definedName name="GTLastYear">'[132]General Taxes'!$F$5</definedName>
    <definedName name="guyana1003" localSheetId="1" hidden="1">{"Main Economic Indicators",#N/A,FALSE,"C"}</definedName>
    <definedName name="guyana1003" localSheetId="0" hidden="1">{"Main Economic Indicators",#N/A,FALSE,"C"}</definedName>
    <definedName name="guyana1003" hidden="1">{"Main Economic Indicators",#N/A,FALSE,"C"}</definedName>
    <definedName name="gy" localSheetId="1">{"macro",#N/A,FALSE,"Macro";"smq2",#N/A,FALSE,"Data";"smq3",#N/A,FALSE,"Data";"smq4",#N/A,FALSE,"Data";"smq5",#N/A,FALSE,"Data";"smq6",#N/A,FALSE,"Data";"smq7",#N/A,FALSE,"Data";"smq8",#N/A,FALSE,"Data";"smq9",#N/A,FALSE,"Data"}</definedName>
    <definedName name="gy">{"macro",#N/A,FALSE,"Macro";"smq2",#N/A,FALSE,"Data";"smq3",#N/A,FALSE,"Data";"smq4",#N/A,FALSE,"Data";"smq5",#N/A,FALSE,"Data";"smq6",#N/A,FALSE,"Data";"smq7",#N/A,FALSE,"Data";"smq8",#N/A,FALSE,"Data";"smq9",#N/A,FALSE,"Data"}</definedName>
    <definedName name="gyu" localSheetId="1" hidden="1">{"Tab1",#N/A,FALSE,"P";"Tab2",#N/A,FALSE,"P"}</definedName>
    <definedName name="gyu" localSheetId="0" hidden="1">{"Tab1",#N/A,FALSE,"P";"Tab2",#N/A,FALSE,"P"}</definedName>
    <definedName name="gyu" hidden="1">{"Tab1",#N/A,FALSE,"P";"Tab2",#N/A,FALSE,"P"}</definedName>
    <definedName name="HEADER">#REF!</definedName>
    <definedName name="Heading39">'[177]#REF'!$A$1:$G$5</definedName>
    <definedName name="Heatmap">"Heatmap"</definedName>
    <definedName name="hello" localSheetId="1">{#N/A,#N/A,FALSE,"CB";#N/A,#N/A,FALSE,"CMB";#N/A,#N/A,FALSE,"BSYS";#N/A,#N/A,FALSE,"NBFI";#N/A,#N/A,FALSE,"FSYS"}</definedName>
    <definedName name="hello">{#N/A,#N/A,FALSE,"CB";#N/A,#N/A,FALSE,"CMB";#N/A,#N/A,FALSE,"BSYS";#N/A,#N/A,FALSE,"NBFI";#N/A,#N/A,FALSE,"FSYS"}</definedName>
    <definedName name="HERE">#REF!</definedName>
    <definedName name="hfrstes" localSheetId="1" hidden="1">[16]ER!#REF!</definedName>
    <definedName name="hfrstes" hidden="1">[16]ER!#REF!</definedName>
    <definedName name="hfshfrt" hidden="1">[16]WB!$Q$62:$AK$62</definedName>
    <definedName name="hgfd" localSheetId="1" hidden="1">{#N/A,#N/A,FALSE,"I";#N/A,#N/A,FALSE,"J";#N/A,#N/A,FALSE,"K";#N/A,#N/A,FALSE,"L";#N/A,#N/A,FALSE,"M";#N/A,#N/A,FALSE,"N";#N/A,#N/A,FALSE,"O"}</definedName>
    <definedName name="hgfd" localSheetId="0" hidden="1">{#N/A,#N/A,FALSE,"I";#N/A,#N/A,FALSE,"J";#N/A,#N/A,FALSE,"K";#N/A,#N/A,FALSE,"L";#N/A,#N/A,FALSE,"M";#N/A,#N/A,FALSE,"N";#N/A,#N/A,FALSE,"O"}</definedName>
    <definedName name="hgfd" hidden="1">{#N/A,#N/A,FALSE,"I";#N/A,#N/A,FALSE,"J";#N/A,#N/A,FALSE,"K";#N/A,#N/A,FALSE,"L";#N/A,#N/A,FALSE,"M";#N/A,#N/A,FALSE,"N";#N/A,#N/A,FALSE,"O"}</definedName>
    <definedName name="hghj" localSheetId="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g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hh" hidden="1">'[178]J(Priv.Cap)'!#REF!</definedName>
    <definedName name="hhhhh" localSheetId="1" hidden="1">{"Tab1",#N/A,FALSE,"P";"Tab2",#N/A,FALSE,"P"}</definedName>
    <definedName name="hhhhh" localSheetId="0" hidden="1">{"Tab1",#N/A,FALSE,"P";"Tab2",#N/A,FALSE,"P"}</definedName>
    <definedName name="hhhhh" hidden="1">{"Tab1",#N/A,FALSE,"P";"Tab2",#N/A,FALSE,"P"}</definedName>
    <definedName name="HiddenRows" hidden="1">#REF!</definedName>
    <definedName name="hio" localSheetId="1" hidden="1">{"Tab1",#N/A,FALSE,"P";"Tab2",#N/A,FALSE,"P"}</definedName>
    <definedName name="hio" localSheetId="0" hidden="1">{"Tab1",#N/A,FALSE,"P";"Tab2",#N/A,FALSE,"P"}</definedName>
    <definedName name="hio" hidden="1">{"Tab1",#N/A,FALSE,"P";"Tab2",#N/A,FALSE,"P"}</definedName>
    <definedName name="HIPC">'[90]Data-Input'!$C$7</definedName>
    <definedName name="HIPC_Column" localSheetId="1">#REF!</definedName>
    <definedName name="HIPC_Column">#REF!</definedName>
    <definedName name="HIPCStatus">'[90]Output - Submit'!$C$8</definedName>
    <definedName name="Hire_Purchase_Loan_35">'[53]9.3ka'!$A$39:$IV$39</definedName>
    <definedName name="Hist_DB">[179]Content!$K$2</definedName>
    <definedName name="HistDB">[180]DIR!$E$5</definedName>
    <definedName name="Histogram">"Histogram"</definedName>
    <definedName name="hj">#N/A</definedName>
    <definedName name="hjk" localSheetId="1" hidden="1">{"Riqfin97",#N/A,FALSE,"Tran";"Riqfinpro",#N/A,FALSE,"Tran"}</definedName>
    <definedName name="hjk" localSheetId="0" hidden="1">{"Riqfin97",#N/A,FALSE,"Tran";"Riqfinpro",#N/A,FALSE,"Tran"}</definedName>
    <definedName name="hjk" hidden="1">{"Riqfin97",#N/A,FALSE,"Tran";"Riqfinpro",#N/A,FALSE,"Tran"}</definedName>
    <definedName name="hn" localSheetId="1" hidden="1">{"Riqfin97",#N/A,FALSE,"Tran";"Riqfinpro",#N/A,FALSE,"Tran"}</definedName>
    <definedName name="hn" localSheetId="0" hidden="1">{"Riqfin97",#N/A,FALSE,"Tran";"Riqfinpro",#N/A,FALSE,"Tran"}</definedName>
    <definedName name="hn" hidden="1">{"Riqfin97",#N/A,FALSE,"Tran";"Riqfinpro",#N/A,FALSE,"Tran"}</definedName>
    <definedName name="HONGKONG">[99]SpotExchangeRates!#REF!</definedName>
    <definedName name="Hotel_or_Restaurant_105">'[53]9.3'!$A$109:$IV$109</definedName>
    <definedName name="hpu" localSheetId="1" hidden="1">{"Tab1",#N/A,FALSE,"P";"Tab2",#N/A,FALSE,"P"}</definedName>
    <definedName name="hpu" localSheetId="0" hidden="1">{"Tab1",#N/A,FALSE,"P";"Tab2",#N/A,FALSE,"P"}</definedName>
    <definedName name="hpu" hidden="1">{"Tab1",#N/A,FALSE,"P";"Tab2",#N/A,FALSE,"P"}</definedName>
    <definedName name="HTML_CodePage" hidden="1">1252</definedName>
    <definedName name="HTML_Control" localSheetId="13" hidden="1">{"'Resources'!$A$1:$W$34","'Balance Sheet'!$A$1:$W$58","'SFD'!$A$1:$J$52"}</definedName>
    <definedName name="HTML_Control" localSheetId="1" hidden="1">{"'Resources'!$A$1:$W$34","'Balance Sheet'!$A$1:$W$58","'SFD'!$A$1:$J$52"}</definedName>
    <definedName name="HTML_Control" localSheetId="0" hidden="1">{"'Resources'!$A$1:$W$34","'Balance Sheet'!$A$1:$W$58","'SFD'!$A$1:$J$52"}</definedName>
    <definedName name="HTML_Control" hidden="1">{"'Resources'!$A$1:$W$34","'Balance Sheet'!$A$1:$W$58","'SFD'!$A$1:$J$52"}</definedName>
    <definedName name="HTML_Control_2" localSheetId="1" hidden="1">{"'web page'!$A$1:$G$48"}</definedName>
    <definedName name="HTML_Control_2" localSheetId="0"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 hidden="1">{"'Basic'!$A$1:$F$96"}</definedName>
    <definedName name="huh" localSheetId="0" hidden="1">{"'Basic'!$A$1:$F$96"}</definedName>
    <definedName name="huh" hidden="1">{"'Basic'!$A$1:$F$96"}</definedName>
    <definedName name="hui" localSheetId="1" hidden="1">{"Tab1",#N/A,FALSE,"P";"Tab2",#N/A,FALSE,"P"}</definedName>
    <definedName name="hui" localSheetId="0" hidden="1">{"Tab1",#N/A,FALSE,"P";"Tab2",#N/A,FALSE,"P"}</definedName>
    <definedName name="hui" hidden="1">{"Tab1",#N/A,FALSE,"P";"Tab2",#N/A,FALSE,"P"}</definedName>
    <definedName name="Hungary">#REF!</definedName>
    <definedName name="huo" localSheetId="1" hidden="1">{"Tab1",#N/A,FALSE,"P";"Tab2",#N/A,FALSE,"P"}</definedName>
    <definedName name="huo" localSheetId="0" hidden="1">{"Tab1",#N/A,FALSE,"P";"Tab2",#N/A,FALSE,"P"}</definedName>
    <definedName name="huo" hidden="1">{"Tab1",#N/A,FALSE,"P";"Tab2",#N/A,FALSE,"P"}</definedName>
    <definedName name="HurdleRate">[81]Control!$D$54</definedName>
    <definedName name="HurdleRateBE" localSheetId="43">[116]DASHBOARD!$AG$314</definedName>
    <definedName name="HurdleRateBE">#REF!</definedName>
    <definedName name="i" localSheetId="1">#REF!</definedName>
    <definedName name="i">#REF!</definedName>
    <definedName name="Ibrd">[80]CIRRs!$C$63</definedName>
    <definedName name="Iceland" localSheetId="1">#REF!</definedName>
    <definedName name="Iceland">#REF!</definedName>
    <definedName name="IDA" localSheetId="1">#REF!</definedName>
    <definedName name="IDA">#REF!</definedName>
    <definedName name="IDA_assistance">'[181]tab 14'!$B$6:$U$25</definedName>
    <definedName name="IDS" localSheetId="1">#REF!</definedName>
    <definedName name="IDS">#REF!</definedName>
    <definedName name="IESS" localSheetId="1">#REF!</definedName>
    <definedName name="IESS">#REF!</definedName>
    <definedName name="Ifad">[80]CIRRs!$C$65</definedName>
    <definedName name="IFSCode">[182]readme!$A$5</definedName>
    <definedName name="ii" localSheetId="1" hidden="1">{"Tab1",#N/A,FALSE,"P";"Tab2",#N/A,FALSE,"P"}</definedName>
    <definedName name="ii" localSheetId="0" hidden="1">{"Tab1",#N/A,FALSE,"P";"Tab2",#N/A,FALSE,"P"}</definedName>
    <definedName name="ii" hidden="1">{"Tab1",#N/A,FALSE,"P";"Tab2",#N/A,FALSE,"P"}</definedName>
    <definedName name="ijh" localSheetId="1">{"mt1",#N/A,FALSE,"Debt";"mt2",#N/A,FALSE,"Debt";"mt3",#N/A,FALSE,"Debt";"mt4",#N/A,FALSE,"Debt";"mt5",#N/A,FALSE,"Debt";"mt6",#N/A,FALSE,"Debt";"mt7",#N/A,FALSE,"Debt"}</definedName>
    <definedName name="ijh">{"mt1",#N/A,FALSE,"Debt";"mt2",#N/A,FALSE,"Debt";"mt3",#N/A,FALSE,"Debt";"mt4",#N/A,FALSE,"Debt";"mt5",#N/A,FALSE,"Debt";"mt6",#N/A,FALSE,"Debt";"mt7",#N/A,FALSE,"Debt"}</definedName>
    <definedName name="ikjh" localSheetId="1" hidden="1">{"Riqfin97",#N/A,FALSE,"Tran";"Riqfinpro",#N/A,FALSE,"Tran"}</definedName>
    <definedName name="ikjh" localSheetId="0" hidden="1">{"Riqfin97",#N/A,FALSE,"Tran";"Riqfinpro",#N/A,FALSE,"Tran"}</definedName>
    <definedName name="ikjh" hidden="1">{"Riqfin97",#N/A,FALSE,"Tran";"Riqfinpro",#N/A,FALSE,"Tran"}</definedName>
    <definedName name="ilo" localSheetId="1" hidden="1">{"Riqfin97",#N/A,FALSE,"Tran";"Riqfinpro",#N/A,FALSE,"Tran"}</definedName>
    <definedName name="ilo" localSheetId="0" hidden="1">{"Riqfin97",#N/A,FALSE,"Tran";"Riqfinpro",#N/A,FALSE,"Tran"}</definedName>
    <definedName name="ilo" hidden="1">{"Riqfin97",#N/A,FALSE,"Tran";"Riqfinpro",#N/A,FALSE,"Tran"}</definedName>
    <definedName name="ilu" localSheetId="1" hidden="1">{"Riqfin97",#N/A,FALSE,"Tran";"Riqfinpro",#N/A,FALSE,"Tran"}</definedName>
    <definedName name="ilu" localSheetId="0" hidden="1">{"Riqfin97",#N/A,FALSE,"Tran";"Riqfinpro",#N/A,FALSE,"Tran"}</definedName>
    <definedName name="ilu" hidden="1">{"Riqfin97",#N/A,FALSE,"Tran";"Riqfinpro",#N/A,FALSE,"Tran"}</definedName>
    <definedName name="ima">#REF!</definedName>
    <definedName name="imf">'[134]by year'!$L$6:$L$129</definedName>
    <definedName name="Imfmon">'[183]Input from HUB'!#REF!</definedName>
    <definedName name="Imfquartmon">'[183]Input from HUB'!#REF!</definedName>
    <definedName name="Import_Bills___Imports_7.3">'[53]9.1'!#REF!</definedName>
    <definedName name="IMPORTED_TRIGGER" localSheetId="1">#REF!</definedName>
    <definedName name="IMPORTED_TRIGGER">#REF!</definedName>
    <definedName name="IN" localSheetId="1">#REF!</definedName>
    <definedName name="IN">#REF!</definedName>
    <definedName name="in.CPA" localSheetId="1">OFFSET(#REF!,,,COUNTA(#REF!),COUNTA(#REF!)-1)</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_GA__Class_License_Institutions_2.1.4">'[53]9.1'!#REF!</definedName>
    <definedName name="In__GA__Class_License_Institutions_2.2.4">'[53]9.1'!#REF!</definedName>
    <definedName name="In__KA__Class_License_Institutions_2.1.2">'[53]9.1'!#REF!</definedName>
    <definedName name="In__KA__Class_License_Institutions_2.2.2">'[53]9.1'!#REF!</definedName>
    <definedName name="In__KHA__Class_License_Institutions_2.1.3">'[53]9.1'!#REF!</definedName>
    <definedName name="In__KHA__Class_License_Institutions_2.2.3">'[53]9.1'!#REF!</definedName>
    <definedName name="In_Foreign_Banks_2.2.6">'[53]9.1'!#REF!</definedName>
    <definedName name="in_ILO">[184]in_ILO!$A$2:$L$52</definedName>
    <definedName name="In_millions_of_lei" localSheetId="1">#REF!</definedName>
    <definedName name="In_millions_of_lei">#REF!</definedName>
    <definedName name="In_millions_of_U.S._dollars" localSheetId="1">#REF!</definedName>
    <definedName name="In_millions_of_U.S._dollars">#REF!</definedName>
    <definedName name="In_Nepal_Rastra_Bank_2.1.1" localSheetId="1">'[53]9.1'!#REF!</definedName>
    <definedName name="In_Nepal_Rastra_Bank_2.1.1">'[53]9.1'!#REF!</definedName>
    <definedName name="In_Nepal_Rastra_Bank_2.2.1" localSheetId="1">'[53]9.1'!#REF!</definedName>
    <definedName name="In_Nepal_Rastra_Bank_2.2.1">'[53]9.1'!#REF!</definedName>
    <definedName name="In_Other_Financial_Institutions_2.1.5">'[53]9.1'!#REF!</definedName>
    <definedName name="In_Other_Financial_Institutions_2.2.5">'[53]9.1'!#REF!</definedName>
    <definedName name="inc">[185]raw!$B$1:$EZ$3500</definedName>
    <definedName name="inc_2">[185]raw!$C$1:$EZ$3500</definedName>
    <definedName name="IncClass">'[174]Raw data'!$F$1:$F$65</definedName>
    <definedName name="inclegend">[186]Legend!$G$2:$G$228</definedName>
    <definedName name="Income_from_Extra_Ordinary_transactions_8.">'[53]9.2'!$A$89:$IV$89</definedName>
    <definedName name="Income_Total">'[53]9.2'!$A$103:$IV$103</definedName>
    <definedName name="ind">#REF!</definedName>
    <definedName name="Index_Number">'[112]DMX Metadata Values'!$AE$2:$AE$22</definedName>
    <definedName name="Index_of_Leading_Economic_Indicators" localSheetId="1">#REF!</definedName>
    <definedName name="Index_of_Leading_Economic_Indicators">#REF!</definedName>
    <definedName name="IndexClose">OFFSET([187]Index_History!$D$9,0,0,MAX(COUNT([187]Index_History!$D$1:$D$65536)-1,1),1)</definedName>
    <definedName name="IndexDate">OFFSET([187]Index_History!$C$9,0,0,MAX(COUNT([187]Index_History!$C$1:$C$65536),1),1)</definedName>
    <definedName name="INDIA" localSheetId="1">[99]SpotExchangeRates!#REF!</definedName>
    <definedName name="INDIA">[99]SpotExchangeRates!#REF!</definedName>
    <definedName name="indic.french" localSheetId="1">{"Main Economic Indicators",#N/A,FALSE,"C"}</definedName>
    <definedName name="indic.french">{"Main Economic Indicators",#N/A,FALSE,"C"}</definedName>
    <definedName name="indic.french1" localSheetId="1">{"Main Economic Indicators",#N/A,FALSE,"C"}</definedName>
    <definedName name="indic.french1">{"Main Economic Indicators",#N/A,FALSE,"C"}</definedName>
    <definedName name="Indicators_of_Economic_Activity">'[112]DMX Metadata Values'!$L$4:$L$10</definedName>
    <definedName name="indigo">#N/A</definedName>
    <definedName name="Individual_10.1.2.2">'[53]9.1'!#REF!</definedName>
    <definedName name="Individual_6.2">'[53]9.1'!#REF!</definedName>
    <definedName name="INDONESIA">[99]SpotExchangeRates!#REF!</definedName>
    <definedName name="INECEL" localSheetId="1">#REF!</definedName>
    <definedName name="INECEL">#REF!</definedName>
    <definedName name="InflateFromYear">[82]ProjectCashFlow!$B$48</definedName>
    <definedName name="Inflation">[81]Control!$D$51</definedName>
    <definedName name="InflationIndex">[81]ProjectCashflow!$E$6:$BF$6</definedName>
    <definedName name="info">'[97]AFR -WETA DAta'!#REF!</definedName>
    <definedName name="INIT" localSheetId="1">#REF!</definedName>
    <definedName name="INIT">#REF!</definedName>
    <definedName name="INPUT_2">[57]Input!#REF!</definedName>
    <definedName name="INPUT_4">[57]Input!#REF!</definedName>
    <definedName name="input_in" localSheetId="1" hidden="1">{"TRADE_COMP",#N/A,FALSE,"TAB23APP";"BOP",#N/A,FALSE,"TAB6";"DOT",#N/A,FALSE,"TAB24APP";"EXTDEBT",#N/A,FALSE,"TAB25APP"}</definedName>
    <definedName name="input_in" localSheetId="0" hidden="1">{"TRADE_COMP",#N/A,FALSE,"TAB23APP";"BOP",#N/A,FALSE,"TAB6";"DOT",#N/A,FALSE,"TAB24APP";"EXTDEBT",#N/A,FALSE,"TAB25APP"}</definedName>
    <definedName name="input_in" hidden="1">{"TRADE_COMP",#N/A,FALSE,"TAB23APP";"BOP",#N/A,FALSE,"TAB6";"DOT",#N/A,FALSE,"TAB24APP";"EXTDEBT",#N/A,FALSE,"TAB25APP"}</definedName>
    <definedName name="INS">[154]outsheet!$K$10</definedName>
    <definedName name="Institutional_Guarantee_35">'[53]9.4'!$A$39:$IV$39</definedName>
    <definedName name="int" localSheetId="1">#REF!</definedName>
    <definedName name="int">#REF!</definedName>
    <definedName name="Int_Ext" localSheetId="1">#REF!</definedName>
    <definedName name="Int_Ext">#REF!</definedName>
    <definedName name="IntCompareBreakevenResults2" localSheetId="43">[116]Int_ComparisonsDashboard!$W$200</definedName>
    <definedName name="IntCompareBreakevenResults2">#REF!</definedName>
    <definedName name="IntCompareBreakevenSwitch1" localSheetId="43">[116]Int_ComparisonsDashboard!$K$188</definedName>
    <definedName name="IntCompareBreakevenSwitch1">#REF!</definedName>
    <definedName name="IntCompareCapexSens" localSheetId="43">[116]Int_ComparisonsDashboard!$D$19</definedName>
    <definedName name="IntCompareCapexSens">#REF!</definedName>
    <definedName name="IntCompareDashboardIndicator" localSheetId="43">[116]Int_ComparisonsDashboard!$D$1</definedName>
    <definedName name="IntCompareDashboardIndicator">#REF!</definedName>
    <definedName name="IntCompareDataBlock" localSheetId="43">[116]Import!$K$14:$AD$69</definedName>
    <definedName name="IntCompareDataBlock">#REF!</definedName>
    <definedName name="IntCompareDataLabels" localSheetId="43">[116]Import!$E$14:$E$69</definedName>
    <definedName name="IntCompareDataLabels">#REF!</definedName>
    <definedName name="IntCompareDecisionPoint" localSheetId="43">[116]Int_ComparisonsDashboard!$D$9</definedName>
    <definedName name="IntCompareDecisionPoint">#REF!</definedName>
    <definedName name="IntCompareGasPrice" localSheetId="43">[116]Int_ComparisonsDashboard!$D$14</definedName>
    <definedName name="IntCompareGasPrice">#REF!</definedName>
    <definedName name="IntCompareHostRegime" localSheetId="43">[116]Int_ComparisonsDashboard!$D$7</definedName>
    <definedName name="IntCompareHostRegime">#REF!</definedName>
    <definedName name="IntCompareMissionCountry" localSheetId="43">[116]MissionCountry!$A$1</definedName>
    <definedName name="IntCompareMissionCountry">#REF!</definedName>
    <definedName name="IntCompareOilPrice" localSheetId="43">[116]Int_ComparisonsDashboard!$D$13</definedName>
    <definedName name="IntCompareOilPrice">#REF!</definedName>
    <definedName name="IntCompareOpexSens" localSheetId="43">[116]Int_ComparisonsDashboard!$D$20</definedName>
    <definedName name="IntCompareOpexSens">#REF!</definedName>
    <definedName name="IntComparePriceSens" localSheetId="43">[116]Int_ComparisonsDashboard!$D$17</definedName>
    <definedName name="IntComparePriceSens">#REF!</definedName>
    <definedName name="IntCompareProdSens" localSheetId="43">[116]Int_ComparisonsDashboard!$D$16</definedName>
    <definedName name="IntCompareProdSens">#REF!</definedName>
    <definedName name="IntCompareProject" localSheetId="43">[116]Int_ComparisonsDashboard!$D$8</definedName>
    <definedName name="IntCompareProject">#REF!</definedName>
    <definedName name="IntCompareSensitivityDataTableParameter" localSheetId="43">[116]Int_ComparisonsDashboard!$J$113</definedName>
    <definedName name="IntCompareSensitivityDataTableParameter">#REF!</definedName>
    <definedName name="IntCompareSensitivityIndicator" localSheetId="43">[116]Int_ComparisonsDashboard!$I$105</definedName>
    <definedName name="IntCompareSensitivityIndicator">#REF!</definedName>
    <definedName name="inter3" localSheetId="1">{"Main Economic Indicators",#N/A,FALSE,"C"}</definedName>
    <definedName name="inter3">{"Main Economic Indicators",#N/A,FALSE,"C"}</definedName>
    <definedName name="Interbank_Borrowings_2.2">'[53]9.1'!#REF!</definedName>
    <definedName name="Interbank_Investment_5.2">'[53]9.1'!#REF!</definedName>
    <definedName name="Interest" localSheetId="1">#REF!</definedName>
    <definedName name="Interest">#REF!</definedName>
    <definedName name="Interest_IDA" localSheetId="1">#REF!</definedName>
    <definedName name="Interest_IDA">#REF!</definedName>
    <definedName name="Interest_NC">[108]Triangles!$H$741</definedName>
    <definedName name="interest_rate_ADV" localSheetId="1">#REF!</definedName>
    <definedName name="interest_rate_ADV">#REF!</definedName>
    <definedName name="interest_rate_EME" localSheetId="1">#REF!</definedName>
    <definedName name="interest_rate_EME">#REF!</definedName>
    <definedName name="Interest_Suspense_Account_5.13" localSheetId="1">'[53]9.1'!#REF!</definedName>
    <definedName name="Interest_Suspense_Account_5.13">'[53]9.1'!#REF!</definedName>
    <definedName name="International_Investment_Position">'[112]DMX Metadata Values'!$M$4:$M$6</definedName>
    <definedName name="International_Rated_Foreign_Bank_s_Guarantee_38">'[53]9.4'!$A$42:$IV$42</definedName>
    <definedName name="International_Reserves">'[112]DMX Metadata Values'!$N$4</definedName>
    <definedName name="interrelations3" localSheetId="1">{"Main Economic Indicators",#N/A,FALSE,"C"}</definedName>
    <definedName name="interrelations3">{"Main Economic Indicators",#N/A,FALSE,"C"}</definedName>
    <definedName name="inthalf">[188]Sheet4!$C$58:$G$112</definedName>
    <definedName name="IntRateReal">[81]Control!$D$52</definedName>
    <definedName name="Investment_Adjustment_Fund_1.10">'[53]9.1'!#REF!</definedName>
    <definedName name="Investment_adjustment_fund_7.4.">'[53]9.2'!$A$46:$IV$46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41401.4855902778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ateChange">OFFSET([155]DATA!$P$3,[155]DATA!$D$1-3,0,[155]DATA!$L$1-[155]DATA!$D$1+3,1)</definedName>
    <definedName name="Ireland" localSheetId="1">#REF!</definedName>
    <definedName name="Ireland">#REF!</definedName>
    <definedName name="is">#REF!</definedName>
    <definedName name="IsDB">[80]CIRRs!$C$68</definedName>
    <definedName name="ISO">[90]lookup!$H$2</definedName>
    <definedName name="isolegend">[186]Legend!$A$2:$A$228</definedName>
    <definedName name="Israel" localSheetId="1">#REF!</definedName>
    <definedName name="Israel">#REF!</definedName>
    <definedName name="ISTJ">[84]K3!$A$15:$IV$15</definedName>
    <definedName name="Italy" localSheetId="1">#REF!</definedName>
    <definedName name="Italy">#REF!</definedName>
    <definedName name="ITFirstYear">'[132]Indirect Taxes'!$F$3</definedName>
    <definedName name="ITLastYear">'[132]Indirect Taxes'!$F$5</definedName>
    <definedName name="ivh" localSheetId="1">{"macroa",#N/A,FALSE,"Macro";"suma2",#N/A,FALSE,"Data";"suma3",#N/A,FALSE,"Data";"suma4",#N/A,FALSE,"Data";"suma5",#N/A,FALSE,"Data";"suma6",#N/A,FALSE,"Data";"suma7",#N/A,FALSE,"Data";"suma8",#N/A,FALSE,"Data";"suma9",#N/A,FALSE,"Data"}</definedName>
    <definedName name="ivh">{"macroa",#N/A,FALSE,"Macro";"suma2",#N/A,FALSE,"Data";"suma3",#N/A,FALSE,"Data";"suma4",#N/A,FALSE,"Data";"suma5",#N/A,FALSE,"Data";"suma6",#N/A,FALSE,"Data";"suma7",#N/A,FALSE,"Data";"suma8",#N/A,FALSE,"Data";"suma9",#N/A,FALSE,"Data"}</definedName>
    <definedName name="Jahr">#REF!</definedName>
    <definedName name="JAHR_N">1994</definedName>
    <definedName name="JAHR_N_1">1993</definedName>
    <definedName name="JAHR_N_2">1992</definedName>
    <definedName name="JAHR_N1">1995</definedName>
    <definedName name="JAHR_N2">1996</definedName>
    <definedName name="JAHRBEMESS">[89]Daten_Faltblatt!$D$12</definedName>
    <definedName name="JAHRFINANZ">[89]Daten_Faltblatt!$D$13</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0"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APAN">[99]SpotExchangeRates!#REF!</definedName>
    <definedName name="jerry" hidden="1">'[189]Balance Sheet'!#REF!</definedName>
    <definedName name="jerryb" hidden="1">'[189]Balance Sheet'!#REF!</definedName>
    <definedName name="jgukg" localSheetId="1" hidden="1">{#N/A,#N/A,FALSE,"DOC";"TB_28",#N/A,FALSE,"FITB_28";"TB_91",#N/A,FALSE,"FITB_91";"TB_182",#N/A,FALSE,"FITB_182";"TB_273",#N/A,FALSE,"FITB_273";"TB_364",#N/A,FALSE,"FITB_364 ";"SUMMARY",#N/A,FALSE,"Summary"}</definedName>
    <definedName name="jgukg" localSheetId="0"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0" hidden="1">{"MONA",#N/A,FALSE,"S"}</definedName>
    <definedName name="jhgf" hidden="1">{"MONA",#N/A,FALSE,"S"}</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0"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0"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0" hidden="1">{"Riqfin97",#N/A,FALSE,"Tran";"Riqfinpro",#N/A,FALSE,"Tran"}</definedName>
    <definedName name="jj" hidden="1">{"Riqfin97",#N/A,FALSE,"Tran";"Riqfinpro",#N/A,FALSE,"Tran"}</definedName>
    <definedName name="jjj" hidden="1">[190]M!#REF!</definedName>
    <definedName name="jjjj" localSheetId="1" hidden="1">{"Tab1",#N/A,FALSE,"P";"Tab2",#N/A,FALSE,"P"}</definedName>
    <definedName name="jjjj" localSheetId="0" hidden="1">{"Tab1",#N/A,FALSE,"P";"Tab2",#N/A,FALSE,"P"}</definedName>
    <definedName name="jjjj" hidden="1">{"Tab1",#N/A,FALSE,"P";"Tab2",#N/A,FALSE,"P"}</definedName>
    <definedName name="jjjjjj" hidden="1">'[173]J(Priv.Cap)'!#REF!</definedName>
    <definedName name="jkbjkb" localSheetId="1" hidden="1">{"DEPOSITS",#N/A,FALSE,"COMML_MON";"LOANS",#N/A,FALSE,"COMML_MON"}</definedName>
    <definedName name="jkbjkb" localSheetId="0" hidden="1">{"DEPOSITS",#N/A,FALSE,"COMML_MON";"LOANS",#N/A,FALSE,"COMML_MON"}</definedName>
    <definedName name="jkbjkb" hidden="1">{"DEPOSITS",#N/A,FALSE,"COMML_MON";"LOANS",#N/A,FALSE,"COMML_MON"}</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0"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0" hidden="1">{"Riqfin97",#N/A,FALSE,"Tran";"Riqfinpro",#N/A,FALSE,"Tran"}</definedName>
    <definedName name="jui" hidden="1">{"Riqfin97",#N/A,FALSE,"Tran";"Riqfinpro",#N/A,FALSE,"Tran"}</definedName>
    <definedName name="junk" hidden="1">#REF!</definedName>
    <definedName name="junk1" localSheetId="1" hidden="1">#REF!</definedName>
    <definedName name="junk1" hidden="1">#REF!</definedName>
    <definedName name="junk2" localSheetId="1" hidden="1">#REF!</definedName>
    <definedName name="junk2" hidden="1">#REF!</definedName>
    <definedName name="junk3" hidden="1">#REF!</definedName>
    <definedName name="juy" localSheetId="1" hidden="1">{"Tab1",#N/A,FALSE,"P";"Tab2",#N/A,FALSE,"P"}</definedName>
    <definedName name="juy" localSheetId="0" hidden="1">{"Tab1",#N/A,FALSE,"P";"Tab2",#N/A,FALSE,"P"}</definedName>
    <definedName name="juy" hidden="1">{"Tab1",#N/A,FALSE,"P";"Tab2",#N/A,FALSE,"P"}</definedName>
    <definedName name="k" localSheetId="1" hidden="1">{"Riqfin97",#N/A,FALSE,"Tran";"Riqfinpro",#N/A,FALSE,"Tran"}</definedName>
    <definedName name="k" localSheetId="0" hidden="1">{"Riqfin97",#N/A,FALSE,"Tran";"Riqfinpro",#N/A,FALSE,"Tran"}</definedName>
    <definedName name="k">[0]!k</definedName>
    <definedName name="KA__Class_License_Institutions_6.1.1.1" localSheetId="1">'[53]9.1'!#REF!</definedName>
    <definedName name="KA__Class_License_Institutions_6.1.1.1">'[53]9.1'!#REF!</definedName>
    <definedName name="KA__Class_License_Institutions_6.1.2.1" localSheetId="1">'[53]9.1'!#REF!</definedName>
    <definedName name="KA__Class_License_Institutions_6.1.2.1">'[53]9.1'!#REF!</definedName>
    <definedName name="kama" localSheetId="1">{"Main Economic Indicators",#N/A,FALSE,"C"}</definedName>
    <definedName name="kama">{"Main Economic Indicators",#N/A,FALSE,"C"}</definedName>
    <definedName name="kb" localSheetId="1" hidden="1">{"Riqfin97",#N/A,FALSE,"Tran";"Riqfinpro",#N/A,FALSE,"Tran"}</definedName>
    <definedName name="kb" localSheetId="0" hidden="1">{"Riqfin97",#N/A,FALSE,"Tran";"Riqfinpro",#N/A,FALSE,"Tran"}</definedName>
    <definedName name="kb" hidden="1">{"Riqfin97",#N/A,FALSE,"Tran";"Riqfinpro",#N/A,FALSE,"Tran"}</definedName>
    <definedName name="KEND">#REF!</definedName>
    <definedName name="KeyList">#REF!</definedName>
    <definedName name="KHA__Class_License_Institutions_6.1.1.2">'[53]9.1'!#REF!</definedName>
    <definedName name="KHA__Class_License_Institutions_6.1.2.2">'[53]9.1'!#REF!</definedName>
    <definedName name="kio" localSheetId="1" hidden="1">{"Tab1",#N/A,FALSE,"P";"Tab2",#N/A,FALSE,"P"}</definedName>
    <definedName name="kio" localSheetId="0" hidden="1">{"Tab1",#N/A,FALSE,"P";"Tab2",#N/A,FALSE,"P"}</definedName>
    <definedName name="kio" hidden="1">{"Tab1",#N/A,FALSE,"P";"Tab2",#N/A,FALSE,"P"}</definedName>
    <definedName name="kiu" localSheetId="1" hidden="1">{"Riqfin97",#N/A,FALSE,"Tran";"Riqfinpro",#N/A,FALSE,"Tran"}</definedName>
    <definedName name="kiu" localSheetId="0" hidden="1">{"Riqfin97",#N/A,FALSE,"Tran";"Riqfinpro",#N/A,FALSE,"Tran"}</definedName>
    <definedName name="kiu" hidden="1">{"Riqfin97",#N/A,FALSE,"Tran";"Riqfinpro",#N/A,FALSE,"Tran"}</definedName>
    <definedName name="kjas" localSheetId="1" hidden="1">{"Riqfin97",#N/A,FALSE,"Tran";"Riqfinpro",#N/A,FALSE,"Tran"}</definedName>
    <definedName name="kjas" localSheetId="0"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0"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0"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1" hidden="1">{"Main Economic Indicators",#N/A,FALSE,"C"}</definedName>
    <definedName name="kjkj" localSheetId="0" hidden="1">{"Main Economic Indicators",#N/A,FALSE,"C"}</definedName>
    <definedName name="kjkj" hidden="1">{"Main Economic Indicators",#N/A,FALSE,"C"}</definedName>
    <definedName name="kk" localSheetId="1" hidden="1">{"Tab1",#N/A,FALSE,"P";"Tab2",#N/A,FALSE,"P"}</definedName>
    <definedName name="kk" localSheetId="0" hidden="1">{"Tab1",#N/A,FALSE,"P";"Tab2",#N/A,FALSE,"P"}</definedName>
    <definedName name="kk" hidden="1">{"Tab1",#N/A,FALSE,"P";"Tab2",#N/A,FALSE,"P"}</definedName>
    <definedName name="kkk" localSheetId="1" hidden="1">{"Tab1",#N/A,FALSE,"P";"Tab2",#N/A,FALSE,"P"}</definedName>
    <definedName name="kkk" localSheetId="0" hidden="1">{"Tab1",#N/A,FALSE,"P";"Tab2",#N/A,FALSE,"P"}</definedName>
    <definedName name="kkk" hidden="1">{"Tab1",#N/A,FALSE,"P";"Tab2",#N/A,FALSE,"P"}</definedName>
    <definedName name="kkkk" hidden="1">[191]M!#REF!</definedName>
    <definedName name="kkkkk" hidden="1">'[192]J(Priv.Cap)'!#REF!</definedName>
    <definedName name="kl" localSheetId="1" hidden="1">{"Riqfin97",#N/A,FALSE,"Tran";"Riqfinpro",#N/A,FALSE,"Tran"}</definedName>
    <definedName name="kl" localSheetId="0" hidden="1">{"Riqfin97",#N/A,FALSE,"Tran";"Riqfinpro",#N/A,FALSE,"Tran"}</definedName>
    <definedName name="kl">'[89]02_Berwerte_ABL'!$E$73</definedName>
    <definedName name="kljlkh" localSheetId="1" hidden="1">{"TRADE_COMP",#N/A,FALSE,"TAB23APP";"BOP",#N/A,FALSE,"TAB6";"DOT",#N/A,FALSE,"TAB24APP";"EXTDEBT",#N/A,FALSE,"TAB25APP"}</definedName>
    <definedName name="kljlkh" localSheetId="0"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0" hidden="1">{"Tab1",#N/A,FALSE,"P";"Tab2",#N/A,FALSE,"P"}</definedName>
    <definedName name="km" hidden="1">{"Tab1",#N/A,FALSE,"P";"Tab2",#N/A,FALSE,"P"}</definedName>
    <definedName name="KMENU">#REF!</definedName>
    <definedName name="kol" localSheetId="1" hidden="1">#REF!</definedName>
    <definedName name="kol" localSheetId="0" hidden="1">#REF!</definedName>
    <definedName name="kol" hidden="1">#REF!</definedName>
    <definedName name="KOREA" localSheetId="1">[99]SpotExchangeRates!#REF!</definedName>
    <definedName name="KOREA">[99]SpotExchangeRates!#REF!</definedName>
    <definedName name="kossi" localSheetId="1" hidden="1">'[27]Dep fonct'!#REF!</definedName>
    <definedName name="kossi" localSheetId="0" hidden="1">'[27]Dep fonct'!#REF!</definedName>
    <definedName name="kossi" hidden="1">'[27]Dep fonct'!#REF!</definedName>
    <definedName name="ku" localSheetId="1">{"macro",#N/A,FALSE,"Macro";"smq2",#N/A,FALSE,"Data";"smq3",#N/A,FALSE,"Data";"smq4",#N/A,FALSE,"Data";"smq5",#N/A,FALSE,"Data";"smq6",#N/A,FALSE,"Data";"smq7",#N/A,FALSE,"Data";"smq8",#N/A,FALSE,"Data";"smq9",#N/A,FALSE,"Data"}</definedName>
    <definedName name="ku">{"macro",#N/A,FALSE,"Macro";"smq2",#N/A,FALSE,"Data";"smq3",#N/A,FALSE,"Data";"smq4",#N/A,FALSE,"Data";"smq5",#N/A,FALSE,"Data";"smq6",#N/A,FALSE,"Data";"smq7",#N/A,FALSE,"Data";"smq8",#N/A,FALSE,"Data";"smq9",#N/A,FALSE,"Data"}</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0"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'[159]Imp:DSA output'!$C$9:$C$464</definedName>
    <definedName name="Label" localSheetId="1">#REF!</definedName>
    <definedName name="Label">#REF!</definedName>
    <definedName name="labels">[193]Labels!$A$3:$B$22</definedName>
    <definedName name="Labor" localSheetId="1">#REF!</definedName>
    <definedName name="Labor">#REF!</definedName>
    <definedName name="Labor_Markets">'[112]DMX Metadata Values'!$O$4:$O$6</definedName>
    <definedName name="LANG" localSheetId="1">#REF!</definedName>
    <definedName name="LANG">#REF!</definedName>
    <definedName name="last_EFF">'[194]EFF Arrangements'!#REF!</definedName>
    <definedName name="last_PRGF">'[194]PRGF Arrangements'!#REF!</definedName>
    <definedName name="last_STBY">'[194]STBY Arrangements'!#REF!</definedName>
    <definedName name="LastHistYear">2020</definedName>
    <definedName name="Latvia">#REF!</definedName>
    <definedName name="LCM">#REF!</definedName>
    <definedName name="LCOECountries" localSheetId="43">[116]LCOEOverride!$G$300:$N$300</definedName>
    <definedName name="LCOECountries">#REF!</definedName>
    <definedName name="LCOEPolicies" localSheetId="43">[116]LCOEOverride!$G$301:$N$301</definedName>
    <definedName name="LCOEPolicies">#REF!</definedName>
    <definedName name="LE" localSheetId="1">#REF!</definedName>
    <definedName name="LE">#REF!</definedName>
    <definedName name="LEAP" localSheetId="1">#REF!</definedName>
    <definedName name="LEAP">#REF!</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0"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M">#REF!</definedName>
    <definedName name="Length">#REF!</definedName>
    <definedName name="LevelsUS">'[195]%US'!$A$3:$Q$42</definedName>
    <definedName name="LHEM" localSheetId="1">#REF!</definedName>
    <definedName name="LHEM">#REF!</definedName>
    <definedName name="LHM" localSheetId="1">#REF!</definedName>
    <definedName name="LHM">#REF!</definedName>
    <definedName name="Liabilities_Total" localSheetId="1">'[53]9.1'!#REF!</definedName>
    <definedName name="Liabilities_Total">'[53]9.1'!#REF!</definedName>
    <definedName name="libor">[172]IN!$C$7:$X$7</definedName>
    <definedName name="Licensed_Institutions_10.1.2.1.2.1">'[53]9.1'!#REF!</definedName>
    <definedName name="limcount" hidden="1">3</definedName>
    <definedName name="LIPM">#REF!</definedName>
    <definedName name="Liquid_liabilities">#REF!</definedName>
    <definedName name="Liquidity_ratio">#REF!</definedName>
    <definedName name="liquidity_reserve">#REF!</definedName>
    <definedName name="lita">#N/A</definedName>
    <definedName name="Lithuania">#REF!</definedName>
    <definedName name="lkjh" localSheetId="1" hidden="1">{"Riqfin97",#N/A,FALSE,"Tran";"Riqfinpro",#N/A,FALSE,"Tran"}</definedName>
    <definedName name="lkjh" localSheetId="0" hidden="1">{"Riqfin97",#N/A,FALSE,"Tran";"Riqfinpro",#N/A,FALSE,"Tran"}</definedName>
    <definedName name="lkjh" hidden="1">{"Riqfin97",#N/A,FALSE,"Tran";"Riqfinpro",#N/A,FALSE,"Tran"}</definedName>
    <definedName name="ll" localSheetId="1" hidden="1">{"Tab1",#N/A,FALSE,"P";"Tab2",#N/A,FALSE,"P"}</definedName>
    <definedName name="ll" localSheetId="0" hidden="1">{"Tab1",#N/A,FALSE,"P";"Tab2",#N/A,FALSE,"P"}</definedName>
    <definedName name="ll" hidden="1">{"Tab1",#N/A,FALSE,"P";"Tab2",#N/A,FALSE,"P"}</definedName>
    <definedName name="LLF">#REF!</definedName>
    <definedName name="lll" localSheetId="1" hidden="1">{"Riqfin97",#N/A,FALSE,"Tran";"Riqfinpro",#N/A,FALSE,"Tran"}</definedName>
    <definedName name="lll" localSheetId="0" hidden="1">{"Riqfin97",#N/A,FALSE,"Tran";"Riqfinpro",#N/A,FALSE,"Tran"}</definedName>
    <definedName name="lll" hidden="1">{"Riqfin97",#N/A,FALSE,"Tran";"Riqfinpro",#N/A,FALSE,"Tran"}</definedName>
    <definedName name="llll" hidden="1">[190]M!#REF!</definedName>
    <definedName name="lllll" localSheetId="1" hidden="1">{"Tab1",#N/A,FALSE,"P";"Tab2",#N/A,FALSE,"P"}</definedName>
    <definedName name="lllll" localSheetId="0" hidden="1">{"Tab1",#N/A,FALSE,"P";"Tab2",#N/A,FALSE,"P"}</definedName>
    <definedName name="lllll" hidden="1">{"Tab1",#N/A,FALSE,"P";"Tab2",#N/A,FALSE,"P"}</definedName>
    <definedName name="llllll" localSheetId="1" hidden="1">{"Minpmon",#N/A,FALSE,"Monthinput"}</definedName>
    <definedName name="llllll" localSheetId="0" hidden="1">{"Minpmon",#N/A,FALSE,"Monthinput"}</definedName>
    <definedName name="llllll" hidden="1">{"Minpmon",#N/A,FALSE,"Monthinput"}</definedName>
    <definedName name="llpsd">#REF!</definedName>
    <definedName name="LNG_Oil_weight">6.4841</definedName>
    <definedName name="Load_Op">#N/A</definedName>
    <definedName name="Loan_Against_Domestic_Bills_8.1">'[53]9.1'!#REF!</definedName>
    <definedName name="Loan_Against_Foreign_Bills_8.2">'[53]9.1'!#REF!</definedName>
    <definedName name="Loan_Loss_Provision_5.9">'[53]9.1'!#REF!</definedName>
    <definedName name="Loan_Written_Off_8.">'[53]9.2'!$A$48:$IV$48</definedName>
    <definedName name="loans">#REF!</definedName>
    <definedName name="Loans___Advances_6.">'[53]9.1'!$A$409:$IV$409</definedName>
    <definedName name="Loans_Against_Collected_Bills_8.">'[53]9.1'!$A$449:$IV$449</definedName>
    <definedName name="Local_Government_121">'[53]9.3'!$A$125:$IV$125</definedName>
    <definedName name="Local_Government_6.1.1.9">'[53]9.1'!#REF!</definedName>
    <definedName name="local_govt" localSheetId="1">#REF!</definedName>
    <definedName name="local_govt">#REF!</definedName>
    <definedName name="LOCPRICE">[196]DeletedOld12!$A$27:$K$28</definedName>
    <definedName name="LONS">[84]K81!$A$15:$IV$15</definedName>
    <definedName name="look_child2" localSheetId="1">#REF!</definedName>
    <definedName name="look_child2">#REF!</definedName>
    <definedName name="look_educ2" localSheetId="1">#REF!</definedName>
    <definedName name="look_educ2">#REF!</definedName>
    <definedName name="look_pivot" localSheetId="1">#REF!</definedName>
    <definedName name="look_pivot">#REF!</definedName>
    <definedName name="look_pivot_child">#REF!</definedName>
    <definedName name="look_pivot_educ">#REF!</definedName>
    <definedName name="look_pivot2">#REF!</definedName>
    <definedName name="look_pivotbis">#REF!</definedName>
    <definedName name="LOOKUPMTH">#REF!</definedName>
    <definedName name="LOST">[84]K81!$A$14:$IV$14</definedName>
    <definedName name="lta" localSheetId="1" hidden="1">{"Riqfin97",#N/A,FALSE,"Tran";"Riqfinpro",#N/A,FALSE,"Tran"}</definedName>
    <definedName name="lta" localSheetId="0" hidden="1">{"Riqfin97",#N/A,FALSE,"Tran";"Riqfinpro",#N/A,FALSE,"Tran"}</definedName>
    <definedName name="lta" hidden="1">{"Riqfin97",#N/A,FALSE,"Tran";"Riqfinpro",#N/A,FALSE,"Tran"}</definedName>
    <definedName name="LULCM">#REF!</definedName>
    <definedName name="LUR">#N/A</definedName>
    <definedName name="Luxembourg">#REF!</definedName>
    <definedName name="Lyon">[91]Sheet3!$O$1</definedName>
    <definedName name="m" localSheetId="1">#REF!</definedName>
    <definedName name="m">#REF!</definedName>
    <definedName name="m_i">[185]raw!$B$1:$EZ$1</definedName>
    <definedName name="m_i2">[185]raw!$C$1:$EZ$1</definedName>
    <definedName name="m_mean">[185]mean_data!$B$1:$BZ$1</definedName>
    <definedName name="m_r">[185]raw!$A$1:$EZ$1</definedName>
    <definedName name="m1.00">[197]DBMALLES!$DR$1:$DR$1189</definedName>
    <definedName name="m1.01">[197]DBMALLES!$ED$1:$ED$1189</definedName>
    <definedName name="m1.02">[197]DBMALLES!$EP$1:$EP$1189</definedName>
    <definedName name="m1.03">[197]DBMALLES!$FB$1:$FB$1189</definedName>
    <definedName name="m1.04">[197]DBMALLES!$FN$1:$FN$1189</definedName>
    <definedName name="m1.05">[197]DBMALLES!$FZ$1:$FZ$1189</definedName>
    <definedName name="m1.06">[197]DBMALLES!$GL$1:$GL$1189</definedName>
    <definedName name="m1.91">[197]DBMALLES!$N$1:$N$1189</definedName>
    <definedName name="m1.92">[197]DBMALLES!$Z$1:$Z$1189</definedName>
    <definedName name="m1.93">[197]DBMALLES!$AL$1:$AL$1189</definedName>
    <definedName name="m1.94">[197]DBMALLES!$AX$1:$AX$1189</definedName>
    <definedName name="m1.95">[197]DBMALLES!$BJ$1:$BJ$1189</definedName>
    <definedName name="m1.96">[197]DBMALLES!$BV$1:$BV$1189</definedName>
    <definedName name="m1.97">[197]DBMALLES!$CH$1:$CH$1189</definedName>
    <definedName name="m1.98">[197]DBMALLES!$CT$1:$CT$1189</definedName>
    <definedName name="m1.99">[197]DBMALLES!$DF$1:$DF$1189</definedName>
    <definedName name="m10.00">[197]DBMALLES!$EA$1:$EA$1189</definedName>
    <definedName name="m10.01">[197]DBMALLES!$EM$1:$EM$1189</definedName>
    <definedName name="m10.02">[197]DBMALLES!$EY$1:$EY$1189</definedName>
    <definedName name="m10.03">[197]DBMALLES!$FK$1:$FK$1189</definedName>
    <definedName name="m10.04">[197]DBMALLES!$FW$1:$FW$1189</definedName>
    <definedName name="m10.05">[197]DBMALLES!$GI$1:$GI$1189</definedName>
    <definedName name="m10.06">[197]DBMALLES!$GU$1:$GU$1189</definedName>
    <definedName name="m10.91">[197]DBMALLES!$W$1:$W$1189</definedName>
    <definedName name="m10.92">[197]DBMALLES!$AI$1:$AI$1189</definedName>
    <definedName name="m10.93">[197]DBMALLES!$AU$1:$AU$1189</definedName>
    <definedName name="m10.94">[197]DBMALLES!$BG$1:$BG$1189</definedName>
    <definedName name="m10.95">[197]DBMALLES!$BS$1:$BS$1189</definedName>
    <definedName name="m10.96">[197]DBMALLES!$CE$1:$CE$1189</definedName>
    <definedName name="m10.97">[197]DBMALLES!$CQ$1:$CQ$1189</definedName>
    <definedName name="m10.98">[197]DBMALLES!$DC$1:$DC$1189</definedName>
    <definedName name="m10.99">[197]DBMALLES!$DO$1:$DO$1189</definedName>
    <definedName name="m11.00">[197]DBMALLES!$EB$1:$EB$1189</definedName>
    <definedName name="m11.01">[197]DBMALLES!$EN$1:$EN$1189</definedName>
    <definedName name="m11.02">[197]DBMALLES!$EZ$1:$EZ$1189</definedName>
    <definedName name="m11.03">[197]DBMALLES!$FL$1:$FL$1189</definedName>
    <definedName name="m11.04">[197]DBMALLES!$FX$1:$FX$1189</definedName>
    <definedName name="m11.05">[197]DBMALLES!$GJ$1:$GJ$1189</definedName>
    <definedName name="m11.06">[197]DBMALLES!$GV$1:$GV$1189</definedName>
    <definedName name="m11.91">[197]DBMALLES!$X$1:$X$1189</definedName>
    <definedName name="m11.92">[197]DBMALLES!$AJ$1:$AJ$1189</definedName>
    <definedName name="m11.93">[197]DBMALLES!$AV$1:$AV$1189</definedName>
    <definedName name="m11.94">[197]DBMALLES!$BH$1:$BH$1189</definedName>
    <definedName name="m11.95">[197]DBMALLES!$BT$1:$BT$1189</definedName>
    <definedName name="m11.96">[197]DBMALLES!$CF$1:$CF$1189</definedName>
    <definedName name="m11.97">[197]DBMALLES!$CR$1:$CR$1189</definedName>
    <definedName name="m11.98">[197]DBMALLES!$DD$1:$DD$1189</definedName>
    <definedName name="m11.99">[197]DBMALLES!$DP$1:$DP$1189</definedName>
    <definedName name="m12.00">[197]DBMALLES!$EC$1:$EC$1189</definedName>
    <definedName name="m12.01">[197]DBMALLES!$EO$1:$EO$1189</definedName>
    <definedName name="m12.02">[197]DBMALLES!$FA$1:$FA$1189</definedName>
    <definedName name="m12.03">[197]DBMALLES!$FM$1:$FM$1189</definedName>
    <definedName name="m12.04">[197]DBMALLES!$FY$1:$FY$1189</definedName>
    <definedName name="m12.05">[197]DBMALLES!$GK$1:$GK$1189</definedName>
    <definedName name="m12.06">[197]DBMALLES!$GW$1:$GW$1189</definedName>
    <definedName name="m12.91">[197]DBMALLES!$Y$1:$Y$1189</definedName>
    <definedName name="m12.92">[197]DBMALLES!$AK$1:$AK$1189</definedName>
    <definedName name="m12.93">[197]DBMALLES!$AW$1:$AW$1189</definedName>
    <definedName name="m12.94">[197]DBMALLES!$BI$1:$BI$1189</definedName>
    <definedName name="m12.95">[197]DBMALLES!$BU$1:$BU$1189</definedName>
    <definedName name="m12.96">[197]DBMALLES!$CG$1:$CG$1189</definedName>
    <definedName name="m12.97">[197]DBMALLES!$CS$1:$CS$1189</definedName>
    <definedName name="m12.98">[197]DBMALLES!$DE$1:$DE$1189</definedName>
    <definedName name="m12.99">[197]DBMALLES!$DQ$1:$DQ$1189</definedName>
    <definedName name="m2.00">[197]DBMALLES!$DS$1:$DS$1189</definedName>
    <definedName name="m2.01">[197]DBMALLES!$EE$1:$EE$1189</definedName>
    <definedName name="m2.02">[197]DBMALLES!$EQ$1:$EQ$1189</definedName>
    <definedName name="m2.03">[197]DBMALLES!$FC$1:$FC$1189</definedName>
    <definedName name="m2.04">[197]DBMALLES!$FO$1:$FO$1189</definedName>
    <definedName name="m2.05">[197]DBMALLES!$GA$1:$GA$1189</definedName>
    <definedName name="m2.06">[197]DBMALLES!$GM$1:$GM$1189</definedName>
    <definedName name="m2.91">[197]DBMALLES!$O$1:$O$1189</definedName>
    <definedName name="m2.92">[197]DBMALLES!$AA$1:$AA$1189</definedName>
    <definedName name="m2.93">[197]DBMALLES!$AM$1:$AM$1189</definedName>
    <definedName name="m2.94">[197]DBMALLES!$AY$1:$AY$1189</definedName>
    <definedName name="m2.95">[197]DBMALLES!$BK$1:$BK$1189</definedName>
    <definedName name="m2.96">[197]DBMALLES!$BW$1:$BW$1189</definedName>
    <definedName name="m2.97">[197]DBMALLES!$CI$1:$CI$1189</definedName>
    <definedName name="m2.98">[197]DBMALLES!$CU$1:$CU$1189</definedName>
    <definedName name="m2.99">[197]DBMALLES!$DG$1:$DG$1189</definedName>
    <definedName name="m3.00">[197]DBMALLES!$DT$1:$DT$1189</definedName>
    <definedName name="m3.01">[197]DBMALLES!$EF$1:$EF$1189</definedName>
    <definedName name="m3.02">[197]DBMALLES!$ER$1:$ER$1189</definedName>
    <definedName name="m3.03">[197]DBMALLES!$FD$1:$FD$1189</definedName>
    <definedName name="m3.04">[197]DBMALLES!$FP$1:$FP$1189</definedName>
    <definedName name="m3.05">[197]DBMALLES!$GB$1:$GB$1189</definedName>
    <definedName name="m3.06">[197]DBMALLES!$GN$1:$GN$1189</definedName>
    <definedName name="m3.91">[197]DBMALLES!$P$1:$P$1189</definedName>
    <definedName name="m3.92">[197]DBMALLES!$AB$1:$AB$1189</definedName>
    <definedName name="m3.93">[197]DBMALLES!$AN$1:$AN$1189</definedName>
    <definedName name="m3.94">[197]DBMALLES!$AZ$1:$AZ$1189</definedName>
    <definedName name="m3.95">[197]DBMALLES!$BL$1:$BL$1189</definedName>
    <definedName name="m3.96">[197]DBMALLES!$BX$1:$BX$1189</definedName>
    <definedName name="m3.97">[197]DBMALLES!$CJ$1:$CJ$1189</definedName>
    <definedName name="m3.98">[197]DBMALLES!$CV$1:$CV$1189</definedName>
    <definedName name="m3.99">[197]DBMALLES!$DH$1:$DH$1189</definedName>
    <definedName name="M3Bmark">OFFSET([155]DATA!$C$3,[155]DATA!$D$1-3,0,[155]DATA!$L$1-[155]DATA!$D$1+3,1)</definedName>
    <definedName name="M3Bmark_2wRecalc">OFFSET([155]DATA!$E$3,[155]DATA!$D$1-3,0,[155]DATA!$L$1-[155]DATA!$D$1+3,1)</definedName>
    <definedName name="M3Bubor">OFFSET([155]DATA!$K$3,[155]DATA!$D$1-3,0,[155]DATA!$L$1-[155]DATA!$D$1+3,1)</definedName>
    <definedName name="M3Bubor_2wRecalc">OFFSET([155]DATA!$M$3,[155]DATA!$D$1-3,0,[155]DATA!$L$1-[155]DATA!$D$1+3,1)</definedName>
    <definedName name="m4.00">[197]DBMALLES!$DU$1:$DU$1189</definedName>
    <definedName name="m4.01">[197]DBMALLES!$EG$1:$EG$1189</definedName>
    <definedName name="m4.02">[197]DBMALLES!$ES$1:$ES$1189</definedName>
    <definedName name="m4.03">[197]DBMALLES!$FE$1:$FE$1189</definedName>
    <definedName name="m4.04">[197]DBMALLES!$FQ$1:$FQ$1189</definedName>
    <definedName name="m4.05">[197]DBMALLES!$GC$1:$GC$1189</definedName>
    <definedName name="m4.06">[197]DBMALLES!$GO$1:$GO$1189</definedName>
    <definedName name="m4.91">[197]DBMALLES!$Q$1:$Q$1189</definedName>
    <definedName name="m4.92">[197]DBMALLES!$AC$1:$AC$1189</definedName>
    <definedName name="m4.93">[197]DBMALLES!$AO$1:$AO$1189</definedName>
    <definedName name="m4.94">[197]DBMALLES!$BA$1:$BA$1189</definedName>
    <definedName name="m4.95">[197]DBMALLES!$BM$1:$BM$1189</definedName>
    <definedName name="m4.96">[197]DBMALLES!$BY$1:$BY$1189</definedName>
    <definedName name="m4.97">[197]DBMALLES!$CK$1:$CK$1189</definedName>
    <definedName name="m4.98">[197]DBMALLES!$CW$1:$CW$1189</definedName>
    <definedName name="m4.99">[197]DBMALLES!$DI$1:$DI$1189</definedName>
    <definedName name="m5.00">[197]DBMALLES!$DV$1:$DV$1189</definedName>
    <definedName name="m5.01">[197]DBMALLES!$EH$1:$EH$1189</definedName>
    <definedName name="m5.02">[197]DBMALLES!$ET$1:$ET$1189</definedName>
    <definedName name="m5.03">[197]DBMALLES!$FF$1:$FF$1189</definedName>
    <definedName name="m5.04">[197]DBMALLES!$FR$1:$FR$1189</definedName>
    <definedName name="m5.05">[197]DBMALLES!$GD$1:$GD$1189</definedName>
    <definedName name="m5.06">[197]DBMALLES!$GP$1:$GP$1189</definedName>
    <definedName name="m5.91">[197]DBMALLES!$R$1:$R$1189</definedName>
    <definedName name="m5.92">[197]DBMALLES!$AD$1:$AD$1189</definedName>
    <definedName name="m5.93">[197]DBMALLES!$AP$1:$AP$1189</definedName>
    <definedName name="m5.94">[197]DBMALLES!$BB$1:$BB$1189</definedName>
    <definedName name="m5.95">[197]DBMALLES!$BN$1:$BN$1189</definedName>
    <definedName name="m5.96">[197]DBMALLES!$BZ$1:$BZ$1189</definedName>
    <definedName name="m5.97">[197]DBMALLES!$CL$1:$CL$1189</definedName>
    <definedName name="m5.98">[197]DBMALLES!$CX$1:$CX$1189</definedName>
    <definedName name="m5.99">[197]DBMALLES!$DJ$1:$DJ$1189</definedName>
    <definedName name="m6.00">[197]DBMALLES!$DW$1:$DW$1189</definedName>
    <definedName name="m6.01">[197]DBMALLES!$EI$1:$EI$1189</definedName>
    <definedName name="m6.02">[197]DBMALLES!$EU$1:$EU$1189</definedName>
    <definedName name="m6.03">[197]DBMALLES!$FG$1:$FG$1189</definedName>
    <definedName name="m6.04">[197]DBMALLES!$FS$1:$FS$1189</definedName>
    <definedName name="m6.05">[197]DBMALLES!$GE$1:$GE$1189</definedName>
    <definedName name="m6.06">[197]DBMALLES!$GQ$1:$GQ$1189</definedName>
    <definedName name="m6.91">[197]DBMALLES!$S$1:$S$1189</definedName>
    <definedName name="m6.92">[197]DBMALLES!$AE$1:$AE$1189</definedName>
    <definedName name="m6.93">[197]DBMALLES!$AQ$1:$AQ$1189</definedName>
    <definedName name="m6.94">[197]DBMALLES!$BC$1:$BC$1189</definedName>
    <definedName name="m6.95">[197]DBMALLES!$BO$1:$BO$1189</definedName>
    <definedName name="m6.96">[197]DBMALLES!$CA$1:$CA$1189</definedName>
    <definedName name="m6.97">[197]DBMALLES!$CM$1:$CM$1189</definedName>
    <definedName name="m6.98">[197]DBMALLES!$CY$1:$CY$1189</definedName>
    <definedName name="m6.99">[197]DBMALLES!$DK$1:$DK$1189</definedName>
    <definedName name="m7.00">[197]DBMALLES!$DX$1:$DX$1189</definedName>
    <definedName name="m7.01">[197]DBMALLES!$EJ$1:$EJ$1189</definedName>
    <definedName name="m7.02">[197]DBMALLES!$EV$1:$EV$1189</definedName>
    <definedName name="m7.03">[197]DBMALLES!$FH$1:$FH$1189</definedName>
    <definedName name="m7.04">[197]DBMALLES!$FT$1:$FT$1189</definedName>
    <definedName name="m7.05">[197]DBMALLES!$GF$1:$GF$1189</definedName>
    <definedName name="m7.06">[197]DBMALLES!$GR$1:$GR$1189</definedName>
    <definedName name="m7.91">[197]DBMALLES!$T$1:$T$1189</definedName>
    <definedName name="m7.92">[197]DBMALLES!$AF$1:$AF$1189</definedName>
    <definedName name="m7.93">[197]DBMALLES!$AR$1:$AR$1189</definedName>
    <definedName name="m7.94">[197]DBMALLES!$BD$1:$BD$1189</definedName>
    <definedName name="m7.95">[197]DBMALLES!$BP$1:$BP$1189</definedName>
    <definedName name="m7.96">[197]DBMALLES!$CB$1:$CB$1189</definedName>
    <definedName name="m7.97">[197]DBMALLES!$CN$1:$CN$1189</definedName>
    <definedName name="m7.98">[197]DBMALLES!$CZ$1:$CZ$1189</definedName>
    <definedName name="m7.99">[197]DBMALLES!$DL$1:$DL$1189</definedName>
    <definedName name="m8.00">[197]DBMALLES!$DY$1:$DY$1189</definedName>
    <definedName name="m8.01">[197]DBMALLES!$EK$1:$EK$1189</definedName>
    <definedName name="m8.02">[197]DBMALLES!$EW$1:$EW$1189</definedName>
    <definedName name="m8.03">[197]DBMALLES!$FI$1:$FI$1189</definedName>
    <definedName name="m8.04">[197]DBMALLES!$FU$1:$FU$1189</definedName>
    <definedName name="m8.05">[197]DBMALLES!$GG$1:$GG$1189</definedName>
    <definedName name="m8.06">[197]DBMALLES!$GS$1:$GS$1189</definedName>
    <definedName name="m8.91">[197]DBMALLES!$U$1:$U$1189</definedName>
    <definedName name="m8.92">[197]DBMALLES!$AG$1:$AG$1189</definedName>
    <definedName name="m8.93">[197]DBMALLES!$AS$1:$AS$1189</definedName>
    <definedName name="m8.94">[197]DBMALLES!$BE$1:$BE$1189</definedName>
    <definedName name="m8.95">[197]DBMALLES!$BQ$1:$BQ$1189</definedName>
    <definedName name="m8.96">[197]DBMALLES!$CC$1:$CC$1189</definedName>
    <definedName name="m8.97">[197]DBMALLES!$CO$1:$CO$1189</definedName>
    <definedName name="m8.98">[197]DBMALLES!$DA$1:$DA$1189</definedName>
    <definedName name="m8.99">[197]DBMALLES!$DM$1:$DM$1189</definedName>
    <definedName name="m9.00">[197]DBMALLES!$DZ$1:$DZ$1189</definedName>
    <definedName name="m9.01">[197]DBMALLES!$EL$1:$EL$1189</definedName>
    <definedName name="m9.02">[197]DBMALLES!$EX$1:$EX$1189</definedName>
    <definedName name="m9.03">[197]DBMALLES!$FJ$1:$FJ$1189</definedName>
    <definedName name="m9.04">[197]DBMALLES!$FV$1:$FV$1189</definedName>
    <definedName name="m9.05">[197]DBMALLES!$GH$1:$GH$1189</definedName>
    <definedName name="m9.06">[197]DBMALLES!$GT$1:$GT$1189</definedName>
    <definedName name="m9.91">[197]DBMALLES!$V$1:$V$1189</definedName>
    <definedName name="m9.92">[197]DBMALLES!$AH$1:$AH$1189</definedName>
    <definedName name="m9.93">[197]DBMALLES!$AT$1:$AT$1189</definedName>
    <definedName name="m9.94">[197]DBMALLES!$BF$1:$BF$1189</definedName>
    <definedName name="m9.95">[197]DBMALLES!$BR$1:$BR$1189</definedName>
    <definedName name="m9.96">[197]DBMALLES!$CD$1:$CD$1189</definedName>
    <definedName name="m9.97">[197]DBMALLES!$CP$1:$CP$1189</definedName>
    <definedName name="m9.98">[197]DBMALLES!$DB$1:$DB$1189</definedName>
    <definedName name="m9.99">[197]DBMALLES!$DN$1:$DN$1189</definedName>
    <definedName name="MA" localSheetId="1">#REF!</definedName>
    <definedName name="MA">#REF!</definedName>
    <definedName name="Machinery_Tools_66">'[53]9.3'!$A$70:$IV$70</definedName>
    <definedName name="MACROS" localSheetId="1">#REF!</definedName>
    <definedName name="MACROS">#REF!</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0"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laysia">#REF!</definedName>
    <definedName name="Malta">#REF!</definedName>
    <definedName name="Map">"Map"</definedName>
    <definedName name="Margin_Accounts_3.6">'[53]9.1'!#REF!</definedName>
    <definedName name="Margin_Nature_Loan_30">'[53]9.3ka'!$A$34:$IV$34</definedName>
    <definedName name="Maturity_IDA">[90]PV_Base!$B$23</definedName>
    <definedName name="Maturity_NC">[108]Triangles!$H$740</definedName>
    <definedName name="MCCCode" localSheetId="40">INDEX(CountryListArray, MATCH(MCCName, CountryListNames, 0), 2)</definedName>
    <definedName name="MCCCode">INDEX(CountryListArray, MATCH(MCCName, CountryListNames, 0), 2)</definedName>
    <definedName name="MCCName">[132]Dashboard!$C$16</definedName>
    <definedName name="MCV">#N/A</definedName>
    <definedName name="MCV_B">#N/A</definedName>
    <definedName name="MCV_D">#N/A</definedName>
    <definedName name="MCV_N">#N/A</definedName>
    <definedName name="MCV_T">#N/A</definedName>
    <definedName name="MDRI_Column">#REF!</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an_inc">[185]mean_data!$B$2:$BZ$113</definedName>
    <definedName name="Medium_term_BOP_scenario" localSheetId="1">#REF!</definedName>
    <definedName name="Medium_term_BOP_scenario">#REF!</definedName>
    <definedName name="medterm" localSheetId="1">#REF!</definedName>
    <definedName name="medterm">#REF!</definedName>
    <definedName name="medtermdates" localSheetId="1">#REF!</definedName>
    <definedName name="medtermdates">#REF!</definedName>
    <definedName name="medtermnames">#REF!</definedName>
    <definedName name="medtermnames2">#REF!</definedName>
    <definedName name="MENORES">#REF!</definedName>
    <definedName name="Metal_Products__Machinary___Electronic_Equipment___Assemblage_64">'[53]9.3'!$A$68:$IV$68</definedName>
    <definedName name="Mexico" localSheetId="1">#REF!</definedName>
    <definedName name="Mexico">#REF!</definedName>
    <definedName name="MF__Assets_Total">'[53]MF_9.1'!#REF!</definedName>
    <definedName name="MF__Bank_Balance_2.">'[53]MF_9.1'!#REF!</definedName>
    <definedName name="MF__Borrowing_from_Nepal_Rastra_Bank_2.1">'[53]MF_9.1'!#REF!</definedName>
    <definedName name="MF__Borrowings_2.">'[53]MF_9.1'!#REF!</definedName>
    <definedName name="MF__Capital___Reserves_Fund_1.">'[53]MF_9.1'!#REF!</definedName>
    <definedName name="MF__Cash_Balance_1.">'[53]MF_9.1'!#REF!</definedName>
    <definedName name="MF__Deposits_3.">'[53]MF_9.1'!#REF!</definedName>
    <definedName name="MF__Expenses_not_Written_off_9.">'[53]MF_9.1'!#REF!</definedName>
    <definedName name="MF__Fixed_Assets_7.">'[53]MF_9.1'!#REF!</definedName>
    <definedName name="MF__General_Reserve_1.4">'[53]MF_9.1'!#REF!</definedName>
    <definedName name="MF__Individual_6.2">'[53]MF_9.1'!#REF!</definedName>
    <definedName name="MF__Institutional_6.1">'[53]MF_9.1'!#REF!</definedName>
    <definedName name="MF__Interest_Suspense_Account_5.14">'[53]MF_9.1'!#REF!</definedName>
    <definedName name="MF__Investment_on_Securities_Except_Shares_4.">'[53]MF_9.1'!#REF!</definedName>
    <definedName name="MF__Liabilities_Total">'[53]MF_9.1'!#REF!</definedName>
    <definedName name="MF__Loan_Loss_Provision_5.10">'[53]MF_9.1'!#REF!</definedName>
    <definedName name="MF__Loans___Advances_6.">'[53]MF_9.1'!#REF!</definedName>
    <definedName name="MF__Money_at_Call_3.">'[53]MF_9.1'!#REF!</definedName>
    <definedName name="MF__Non_Banking_Assets_10.">'[53]MF_9.1'!#REF!</definedName>
    <definedName name="MF__Other_Assets_8.">'[53]MF_9.1'!#REF!</definedName>
    <definedName name="MF__Other_Liabilities___Provisions_5.">'[53]MF_9.1'!#REF!</definedName>
    <definedName name="MF__Others_2.2">'[53]MF_9.1'!#REF!</definedName>
    <definedName name="MF__Paid_up_Capital_1.1">'[53]MF_9.1'!#REF!</definedName>
    <definedName name="MF__Profit___Loss_A_c_7.">'[53]MF_9.1'!#REF!</definedName>
    <definedName name="MF__Profit___Loss_Account_12.">'[53]MF_9.1'!#REF!</definedName>
    <definedName name="MF__Reconciliation_A_c_6.">'[53]MF_9.1'!#REF!</definedName>
    <definedName name="MF__Reconciliation_Account_11.">'[53]MF_9.1'!#REF!</definedName>
    <definedName name="MF__Retained_Earning_1.6">'[53]MF_9.1'!#REF!</definedName>
    <definedName name="MF__Shares___Other_Investments_5.">'[53]MF_9.1'!#REF!</definedName>
    <definedName name="MF_Additional_Loan_Loss_Provision_6.1.3">'[53]MF_9.2'!#REF!</definedName>
    <definedName name="MF_Bills_Purchase_and_Discount_2.1">'[53]MF_9.2'!#REF!</definedName>
    <definedName name="MF_Commission_2.2">'[53]MF_9.2'!#REF!</definedName>
    <definedName name="MF_Commission_and_Discount_2.">'[53]MF_9.2'!#REF!</definedName>
    <definedName name="MF_Commission_Expense_2.">'[53]MF_9.2'!#REF!</definedName>
    <definedName name="MF_Expenses_Total">'[53]MF_9.2'!#REF!</definedName>
    <definedName name="MF_General_Loan_loss_Provision_6.1.1">'[53]MF_9.2'!#REF!</definedName>
    <definedName name="MF_Income_from_Extra_Ordinary_transactions_7.">'[53]MF_9.2'!#REF!</definedName>
    <definedName name="MF_Income_Total">'[53]MF_9.2'!#REF!</definedName>
    <definedName name="MF_Interest_Expense_1.">'[53]MF_9.2'!#REF!</definedName>
    <definedName name="MF_Interest_Income_1.">'[53]MF_9.2'!#REF!</definedName>
    <definedName name="MF_Loan_loss_Provision_6.1">'[53]MF_9.2'!#REF!</definedName>
    <definedName name="MF_Loan_Written_Off_7.">'[53]MF_9.2'!#REF!</definedName>
    <definedName name="MF_Net_Loss_8.">'[53]MF_9.2'!#REF!</definedName>
    <definedName name="MF_Net_Profit_11.">'[53]MF_9.2'!#REF!</definedName>
    <definedName name="MF_Non_Operating_Expense_5.">'[53]MF_9.2'!#REF!</definedName>
    <definedName name="MF_Non_Operating_Income_4.">'[53]MF_9.2'!#REF!</definedName>
    <definedName name="MF_Office_Operating_Expenses_4.">'[53]MF_9.2'!#REF!</definedName>
    <definedName name="MF_On_Borrowing_1.2">'[53]MF_9.2'!#REF!</definedName>
    <definedName name="MF_On_Deposit_Liabilities_1.1">'[53]MF_9.2'!#REF!</definedName>
    <definedName name="MF_On_Investment_1.2">'[53]MF_9.2'!#REF!</definedName>
    <definedName name="MF_On_Loans_and_Advances_1.1">'[53]MF_9.2'!#REF!</definedName>
    <definedName name="MF_Other_Operating_Income_3.">'[53]MF_9.2'!#REF!</definedName>
    <definedName name="MF_Others_2.3">'[53]MF_9.2'!#REF!</definedName>
    <definedName name="MF_Provision_for_Income_Tax_10.">'[53]MF_9.2'!#REF!</definedName>
    <definedName name="MF_Provision_for_Loss_of_Other_Assets_6.4.">'[53]MF_9.2'!#REF!</definedName>
    <definedName name="MF_Provision_for_Loss_on_Investment_6.3.">'[53]MF_9.2'!#REF!</definedName>
    <definedName name="MF_Provision_for_Non_Banking_Assets_6.2.">'[53]MF_9.2'!#REF!</definedName>
    <definedName name="MF_Provision_for_Risk_6.">'[53]MF_9.2'!#REF!</definedName>
    <definedName name="MF_Provision_for_Staff_Bonus_9.">'[53]MF_9.2'!#REF!</definedName>
    <definedName name="MF_Recovery_of_written_off_Loan_6.">'[53]MF_9.2'!#REF!</definedName>
    <definedName name="MF_Special_Loan_Loss_Provision_6.1.2">'[53]MF_9.2'!#REF!</definedName>
    <definedName name="MF_Staff_Expense_3.">'[53]MF_9.2'!#REF!</definedName>
    <definedName name="MF_Write_Back_from_Provisions_for_loss_5.">'[53]MF_9.2'!#REF!</definedName>
    <definedName name="MFISCAL">'[71]Annual Raw Data'!#REF!</definedName>
    <definedName name="mflowsa">[49]!mflowsa</definedName>
    <definedName name="mflowsq">[49]!mflowsq</definedName>
    <definedName name="MICRO">#REF!</definedName>
    <definedName name="Minimum_working_balances">#REF!</definedName>
    <definedName name="Mining_Related_18">'[53]9.3'!$A$22:$IV$22</definedName>
    <definedName name="MISC3" localSheetId="1">#REF!</definedName>
    <definedName name="MISC3">#REF!</definedName>
    <definedName name="MISC4">[57]OUTPUT!#REF!</definedName>
    <definedName name="Miscellaneous">'[112]DMX Metadata Values'!$P$4</definedName>
    <definedName name="MissionCountry" localSheetId="43">[116]INPUTS!$F$56</definedName>
    <definedName name="MissionCountry">#REF!</definedName>
    <definedName name="MktFin" localSheetId="1">#REF!</definedName>
    <definedName name="MktFin">#REF!</definedName>
    <definedName name="ml" localSheetId="1">{"macro",#N/A,FALSE,"Macro";"smq2",#N/A,FALSE,"Data";"smq3",#N/A,FALSE,"Data";"smq4",#N/A,FALSE,"Data";"smq5",#N/A,FALSE,"Data";"smq6",#N/A,FALSE,"Data";"smq7",#N/A,FALSE,"Data";"smq8",#N/A,FALSE,"Data";"smq9",#N/A,FALSE,"Data"}</definedName>
    <definedName name="ml">{"macro",#N/A,FALSE,"Macro";"smq2",#N/A,FALSE,"Data";"smq3",#N/A,FALSE,"Data";"smq4",#N/A,FALSE,"Data";"smq5",#N/A,FALSE,"Data";"smq6",#N/A,FALSE,"Data";"smq7",#N/A,FALSE,"Data";"smq8",#N/A,FALSE,"Data";"smq9",#N/A,FALSE,"Data"}</definedName>
    <definedName name="mmm" localSheetId="1" hidden="1">{"Riqfin97",#N/A,FALSE,"Tran";"Riqfinpro",#N/A,FALSE,"Tran"}</definedName>
    <definedName name="mmm" localSheetId="0" hidden="1">{"Riqfin97",#N/A,FALSE,"Tran";"Riqfinpro",#N/A,FALSE,"Tran"}</definedName>
    <definedName name="mmm" hidden="1">{"Riqfin97",#N/A,FALSE,"Tran";"Riqfinpro",#N/A,FALSE,"Tran"}</definedName>
    <definedName name="mmmm" localSheetId="1" hidden="1">{"Tab1",#N/A,FALSE,"P";"Tab2",#N/A,FALSE,"P"}</definedName>
    <definedName name="mmmm" localSheetId="0" hidden="1">{"Tab1",#N/A,FALSE,"P";"Tab2",#N/A,FALSE,"P"}</definedName>
    <definedName name="mmmm" hidden="1">{"Tab1",#N/A,FALSE,"P";"Tab2",#N/A,FALSE,"P"}</definedName>
    <definedName name="mmmmm" localSheetId="1" hidden="1">{"Riqfin97",#N/A,FALSE,"Tran";"Riqfinpro",#N/A,FALSE,"Tran"}</definedName>
    <definedName name="mmmmm" localSheetId="0" hidden="1">{"Riqfin97",#N/A,FALSE,"Tran";"Riqfinpro",#N/A,FALSE,"Tran"}</definedName>
    <definedName name="mmmmm" hidden="1">{"Riqfin97",#N/A,FALSE,"Tran";"Riqfinpro",#N/A,FALSE,"Tran"}</definedName>
    <definedName name="mn" localSheetId="1" hidden="1">{"Riqfin97",#N/A,FALSE,"Tran";"Riqfinpro",#N/A,FALSE,"Tran"}</definedName>
    <definedName name="mn" localSheetId="0" hidden="1">{"Riqfin97",#N/A,FALSE,"Tran";"Riqfinpro",#N/A,FALSE,"Tran"}</definedName>
    <definedName name="mn" hidden="1">{"Riqfin97",#N/A,FALSE,"Tran";"Riqfinpro",#N/A,FALSE,"Tran"}</definedName>
    <definedName name="MNT_1_TB">#REF!</definedName>
    <definedName name="MNT_2_TB">#REF!</definedName>
    <definedName name="MNT_3_TB">#REF!</definedName>
    <definedName name="ModelStartYear">[98]Control!$D$7</definedName>
    <definedName name="Moldova" localSheetId="1">#REF!</definedName>
    <definedName name="Moldova">#REF!</definedName>
    <definedName name="Moldova__Balance_of_Payments__1994_98" localSheetId="1">#REF!</definedName>
    <definedName name="Moldova__Balance_of_Payments__1994_98">#REF!</definedName>
    <definedName name="MON_SM" localSheetId="1">#REF!</definedName>
    <definedName name="MON_SM">#REF!</definedName>
    <definedName name="Monetary_Program_Parameters">#REF!</definedName>
    <definedName name="moneyprogram">#REF!</definedName>
    <definedName name="MONF_SM">#REF!</definedName>
    <definedName name="monprogparameters">#REF!</definedName>
    <definedName name="monsurvey">#REF!</definedName>
    <definedName name="Month">#REF!</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0"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stocksa">[49]!mstocksa</definedName>
    <definedName name="mstocksq">[49]!mstocksq</definedName>
    <definedName name="MT">[118]ReadMe!$B$30</definedName>
    <definedName name="MT_DB">[198]Content!$I$7</definedName>
    <definedName name="mt_moneyprog" localSheetId="1">#REF!</definedName>
    <definedName name="mt_moneyprog">#REF!</definedName>
    <definedName name="MTCOMP" localSheetId="1">#REF!</definedName>
    <definedName name="MTCOMP">#REF!</definedName>
    <definedName name="MTDB">[199]DIR!$E$5</definedName>
    <definedName name="mte" localSheetId="1" hidden="1">{"Riqfin97",#N/A,FALSE,"Tran";"Riqfinpro",#N/A,FALSE,"Tran"}</definedName>
    <definedName name="mte" localSheetId="0" hidden="1">{"Riqfin97",#N/A,FALSE,"Tran";"Riqfinpro",#N/A,FALSE,"Tran"}</definedName>
    <definedName name="mte" hidden="1">{"Riqfin97",#N/A,FALSE,"Tran";"Riqfinpro",#N/A,FALSE,"Tran"}</definedName>
    <definedName name="MtoeToBcmeq">41.868/36.1</definedName>
    <definedName name="MtoeToTWh">1/0.086</definedName>
    <definedName name="MTPROJ">#REF!</definedName>
    <definedName name="Municipios">#REF!</definedName>
    <definedName name="n" localSheetId="1" hidden="1">{"Minpmon",#N/A,FALSE,"Monthinput"}</definedName>
    <definedName name="n" localSheetId="0" hidden="1">{"Minpmon",#N/A,FALSE,"Monthinput"}</definedName>
    <definedName name="n" hidden="1">{"Minpmon",#N/A,FALSE,"Monthinput"}</definedName>
    <definedName name="n.a.">#REF!</definedName>
    <definedName name="NAME_G542">#REF!</definedName>
    <definedName name="NAME_GAS">#REF!</definedName>
    <definedName name="NAME_KOREX">#REF!</definedName>
    <definedName name="NAME_KORGM">#REF!</definedName>
    <definedName name="NAME_KORIR">#REF!</definedName>
    <definedName name="NAME_KORLP">#REF!</definedName>
    <definedName name="NAME_KORNA">#REF!</definedName>
    <definedName name="NAME2">#REF!</definedName>
    <definedName name="names">#REF!</definedName>
    <definedName name="NAMES__________">#REF!</definedName>
    <definedName name="NAMES_90">#REF!</definedName>
    <definedName name="NAMES_Q">'[108]Complete Data Set (Quarterly)'!$C$7:$C$196</definedName>
    <definedName name="Names_RawData" localSheetId="1">#REF!</definedName>
    <definedName name="Names_RawData">#REF!</definedName>
    <definedName name="Names_SAData" localSheetId="1">#REF!</definedName>
    <definedName name="Names_SAData">#REF!</definedName>
    <definedName name="NAMES_THEN">'[108]Source Data (Previous)'!$C$10:$C$119</definedName>
    <definedName name="names_w" localSheetId="1">#REF!</definedName>
    <definedName name="names_w">#REF!</definedName>
    <definedName name="namestra">'[200]S.A.'!$AY$54:'[200]S.A.'!$BA$54</definedName>
    <definedName name="namesweo" localSheetId="1">#REF!</definedName>
    <definedName name="namesweo">#REF!</definedName>
    <definedName name="NatCurr">'[112]DMX Metadata Values'!$W$2:$W$288</definedName>
    <definedName name="National_Accounts">'[112]DMX Metadata Values'!$Q$4:$Q$8</definedName>
    <definedName name="nbvnbvnbv" localSheetId="1">{"Main Economic Indicators",#N/A,FALSE,"C"}</definedName>
    <definedName name="nbvnbvnbv">{"Main Economic Indicators",#N/A,FALSE,"C"}</definedName>
    <definedName name="NCG">#N/A</definedName>
    <definedName name="NCG_R">#N/A</definedName>
    <definedName name="NCP">#N/A</definedName>
    <definedName name="NCP_R">#N/A</definedName>
    <definedName name="Ndf">[80]CIRRs!$C$69</definedName>
    <definedName name="Nepal_Government_Securities_4.1">'[53]9.1'!#REF!</definedName>
    <definedName name="Nepalese_Notes___Coins_1.1">'[53]9.1'!#REF!</definedName>
    <definedName name="Net_Loss_9.">'[53]9.2'!$A$90:$IV$90</definedName>
    <definedName name="Net_Profit_12.">'[53]9.2'!$A$52:$IV$52</definedName>
    <definedName name="Net_uncommitted_usable_resources">#REF!</definedName>
    <definedName name="Netherlands">#REF!</definedName>
    <definedName name="Netherlands_Antilles">#REF!</definedName>
    <definedName name="new" localSheetId="1" hidden="1">{"TBILLS_ALL",#N/A,FALSE,"FITB_all"}</definedName>
    <definedName name="new" localSheetId="0" hidden="1">{"TBILLS_ALL",#N/A,FALSE,"FITB_all"}</definedName>
    <definedName name="new">'[193]Table1 new inputs'!$A$3:$M$84</definedName>
    <definedName name="Newdate">'[147]A Current Data'!$D$61</definedName>
    <definedName name="NewDates">OFFSET(AllDates,,6)</definedName>
    <definedName name="newm">'[193]Table1 new inputs'!$A$3:$M$3</definedName>
    <definedName name="newnew" localSheetId="1" hidden="1">{"TBILLS_ALL",#N/A,FALSE,"FITB_all"}</definedName>
    <definedName name="newnew" localSheetId="0" hidden="1">{"TBILLS_ALL",#N/A,FALSE,"FITB_all"}</definedName>
    <definedName name="newnew" hidden="1">{"TBILLS_ALL",#N/A,FALSE,"FITB_all"}</definedName>
    <definedName name="NewOld">#REF!</definedName>
    <definedName name="NEWPL">[201]NEWPL!$A$1:$E$692</definedName>
    <definedName name="NewVintage">'[147]A Current Data'!$D$60</definedName>
    <definedName name="NFA_assumptions" localSheetId="1">#REF!</definedName>
    <definedName name="NFA_assumptions">#REF!</definedName>
    <definedName name="NFBS79X89">'[202]NFBS79-89'!$A$3:$M$49</definedName>
    <definedName name="NFBS79X89T">'[202]NFBS79-89'!$A$3:$M$3</definedName>
    <definedName name="NFBS90X97">'[202]NFBS90-97'!$A$3:$M$49</definedName>
    <definedName name="NFBS90X97T">'[202]NFBS90-97'!$A$3:$M$3</definedName>
    <definedName name="NFI">#N/A</definedName>
    <definedName name="NFI_R">#N/A</definedName>
    <definedName name="NFIP">'[97]AFR -WETA DAta'!#REF!</definedName>
    <definedName name="nfrtrs" hidden="1">[16]WB!$Q$257:$AK$257</definedName>
    <definedName name="NGDP">#N/A</definedName>
    <definedName name="NGDP_D">#REF!</definedName>
    <definedName name="NGDP_DG">#N/A</definedName>
    <definedName name="NGDP_FY">#REF!</definedName>
    <definedName name="NGDP_R">#N/A</definedName>
    <definedName name="NGDP_RG">[203]Q1!$E$51:$AK$51</definedName>
    <definedName name="NGDPA" localSheetId="1">#REF!</definedName>
    <definedName name="NGDPA">#REF!</definedName>
    <definedName name="NGS_NGDP">#N/A</definedName>
    <definedName name="nhgnnfg" localSheetId="1">{"Main Economic Indicators",#N/A,FALSE,"C"}</definedName>
    <definedName name="nhgnnfg">{"Main Economic Indicators",#N/A,FALSE,"C"}</definedName>
    <definedName name="NINV">#N/A</definedName>
    <definedName name="NINV_R">#N/A</definedName>
    <definedName name="NIP">'[96]Output WEO'!#REF!</definedName>
    <definedName name="NLG">[80]CIRRs!$C$99</definedName>
    <definedName name="NM">#N/A</definedName>
    <definedName name="NM_R">#N/A</definedName>
    <definedName name="NMG">'[97]AFR -WETA DAta'!#REF!</definedName>
    <definedName name="NMG_R">'[97]AFR -WETA DAta'!#REF!</definedName>
    <definedName name="NMG_RG">#N/A</definedName>
    <definedName name="nn" localSheetId="1" hidden="1">{"Riqfin97",#N/A,FALSE,"Tran";"Riqfinpro",#N/A,FALSE,"Tran"}</definedName>
    <definedName name="nn" localSheetId="0" hidden="1">{"Riqfin97",#N/A,FALSE,"Tran";"Riqfinpro",#N/A,FALSE,"Tran"}</definedName>
    <definedName name="nn" hidden="1">{"Riqfin97",#N/A,FALSE,"Tran";"Riqfinpro",#N/A,FALSE,"Tran"}</definedName>
    <definedName name="NNAMES">'[97]AFR -WETA DAta'!#REF!</definedName>
    <definedName name="nnga" localSheetId="1" hidden="1">#REF!</definedName>
    <definedName name="nnga" hidden="1">#REF!</definedName>
    <definedName name="nnn" localSheetId="1" hidden="1">{"Tab1",#N/A,FALSE,"P";"Tab2",#N/A,FALSE,"P"}</definedName>
    <definedName name="nnn" localSheetId="0" hidden="1">{"Tab1",#N/A,FALSE,"P";"Tab2",#N/A,FALSE,"P"}</definedName>
    <definedName name="nnn" hidden="1">{"Tab1",#N/A,FALSE,"P";"Tab2",#N/A,FALSE,"P"}</definedName>
    <definedName name="Non__Resident_6.3">'[53]9.1'!#REF!</definedName>
    <definedName name="Non_Banking_Assets_12.">'[53]9.1'!#REF!</definedName>
    <definedName name="Non_BRO" localSheetId="1">#REF!</definedName>
    <definedName name="Non_BRO">#REF!</definedName>
    <definedName name="Non_Financial_Govt._Institutions_4.4">'[53]9.1'!#REF!</definedName>
    <definedName name="Non_Financial_Private_Institutions_10.1.2.1.1.7">'[53]9.1'!#REF!</definedName>
    <definedName name="Non_Financial_Private_Institutions_10.1.2.1.2.3">'[53]9.1'!#REF!</definedName>
    <definedName name="Non_food_Production_Related_36">'[53]9.3'!$A$40:$IV$40</definedName>
    <definedName name="Non_Governmental_Securities_3">'[53]9.4'!$A$7:$IV$7</definedName>
    <definedName name="Non_oil_GDP_Investment_Sensitivity">0.5/100</definedName>
    <definedName name="Non_Operating_Expense_6.">'[53]9.2'!$A$32:$IV$32</definedName>
    <definedName name="Non_Operating_Income_5.">'[53]9.2'!$A$73:$IV$73</definedName>
    <definedName name="Non_Resident_10.1.2.3">'[53]9.1'!#REF!</definedName>
    <definedName name="Non_Resident_4.6">'[53]9.1'!#REF!</definedName>
    <definedName name="Non_Resident_5.1.11">'[53]9.1'!#REF!</definedName>
    <definedName name="NONLEAP" localSheetId="1">#REF!</definedName>
    <definedName name="NONLEAP">#REF!</definedName>
    <definedName name="Norway" localSheetId="1">#REF!</definedName>
    <definedName name="Norway">#REF!</definedName>
    <definedName name="not_specified">'[112]DMX Metadata Values'!$E$4:$E$66</definedName>
    <definedName name="notsure" localSheetId="1" hidden="1">'[204]Time series'!#REF!</definedName>
    <definedName name="notsure" hidden="1">'[204]Time series'!#REF!</definedName>
    <definedName name="NOW" localSheetId="1">#REF!</definedName>
    <definedName name="NOW">#REF!</definedName>
    <definedName name="NRB_Bonds_1.2.3">'[53]9.2'!$A$60:$IV$60</definedName>
    <definedName name="NRB_Bonds_4.2">'[53]9.1'!#REF!</definedName>
    <definedName name="NTDD_RG">#N/A</definedName>
    <definedName name="NumRiskTable">#REF!</definedName>
    <definedName name="NX">#N/A</definedName>
    <definedName name="NX_R">#N/A</definedName>
    <definedName name="NXG">'[97]AFR -WETA DAta'!#REF!</definedName>
    <definedName name="NXG_R">'[97]AFR -WETA DAta'!#REF!</definedName>
    <definedName name="NXG_RG">#N/A</definedName>
    <definedName name="OBS">#REF!</definedName>
    <definedName name="OCEconomico">[73]Resumo_Âmbito!$Z$1:$AN$266</definedName>
    <definedName name="odofg" localSheetId="1">#REF!</definedName>
    <definedName name="odofg">#REF!</definedName>
    <definedName name="of_which_Currencies" localSheetId="1">#REF!</definedName>
    <definedName name="of_which_Currencies">#REF!</definedName>
    <definedName name="of_which_SDRs" localSheetId="1">#REF!</definedName>
    <definedName name="of_which_SDRs">#REF!</definedName>
    <definedName name="Office_Operating_Expenses_4.">'[53]9.2'!$A$23:$IV$23</definedName>
    <definedName name="OHLC">"OHLC"</definedName>
    <definedName name="OilMMBtu_Bbl">[81]Control!$D$26</definedName>
    <definedName name="OilPrice">[81]Control!$D$20</definedName>
    <definedName name="OilPriceSelect">[81]Control!$D$19</definedName>
    <definedName name="OiOrgPro">[138]Provincial!$IQ$5:$IU$88</definedName>
    <definedName name="OK" localSheetId="1">'FM Database Apr. 2024'!OK</definedName>
    <definedName name="OK">[0]!OK</definedName>
    <definedName name="old" localSheetId="1" hidden="1">{"TBILLS_ALL",#N/A,FALSE,"FITB_all"}</definedName>
    <definedName name="old" localSheetId="0" hidden="1">{"TBILLS_ALL",#N/A,FALSE,"FITB_all"}</definedName>
    <definedName name="old" hidden="1">{"TBILLS_ALL",#N/A,FALSE,"FITB_all"}</definedName>
    <definedName name="Old_New_Scenario">#REF!</definedName>
    <definedName name="olicy">#REF!</definedName>
    <definedName name="oliu" localSheetId="1" hidden="1">{"WEO",#N/A,FALSE,"T"}</definedName>
    <definedName name="oliu" localSheetId="0" hidden="1">{"WEO",#N/A,FALSE,"T"}</definedName>
    <definedName name="oliu" hidden="1">{"WEO",#N/A,FALSE,"T"}</definedName>
    <definedName name="On_Agency_Balance_1.3">'[53]9.2'!$A$62:$IV$62</definedName>
    <definedName name="On_Borrowing_1.2">'[53]9.2'!$A$15:$IV$15</definedName>
    <definedName name="On_Call_Deposit_1.4">'[53]9.2'!$A$63:$IV$63</definedName>
    <definedName name="On_Deposit_Liabilities_1.1">'[53]9.2'!$A$6:$IV$6</definedName>
    <definedName name="On_Loans_and_Advances_1.1">'[53]9.2'!$A$56:$IV$56</definedName>
    <definedName name="On_Others_1.5">'[53]9.2'!$A$64:$IV$64</definedName>
    <definedName name="OnOff">#REF!</definedName>
    <definedName name="OnShow">#N/A</definedName>
    <definedName name="oo" localSheetId="1" hidden="1">{"Riqfin97",#N/A,FALSE,"Tran";"Riqfinpro",#N/A,FALSE,"Tran"}</definedName>
    <definedName name="oo" localSheetId="0" hidden="1">{"Riqfin97",#N/A,FALSE,"Tran";"Riqfinpro",#N/A,FALSE,"Tran"}</definedName>
    <definedName name="oo" hidden="1">{"Riqfin97",#N/A,FALSE,"Tran";"Riqfinpro",#N/A,FALSE,"Tran"}</definedName>
    <definedName name="ooo" localSheetId="1" hidden="1">{"Tab1",#N/A,FALSE,"P";"Tab2",#N/A,FALSE,"P"}</definedName>
    <definedName name="ooo" localSheetId="0" hidden="1">{"Tab1",#N/A,FALSE,"P";"Tab2",#N/A,FALSE,"P"}</definedName>
    <definedName name="ooo" hidden="1">{"Tab1",#N/A,FALSE,"P";"Tab2",#N/A,FALSE,"P"}</definedName>
    <definedName name="oooo" localSheetId="1" hidden="1">{"Tab1",#N/A,FALSE,"P";"Tab2",#N/A,FALSE,"P"}</definedName>
    <definedName name="oooo" localSheetId="0" hidden="1">{"Tab1",#N/A,FALSE,"P";"Tab2",#N/A,FALSE,"P"}</definedName>
    <definedName name="oooo" hidden="1">{"Tab1",#N/A,FALSE,"P";"Tab2",#N/A,FALSE,"P"}</definedName>
    <definedName name="op">'[159]Imp:DSA output'!$O$9:$R$464</definedName>
    <definedName name="Opec">[80]CIRRs!$C$66</definedName>
    <definedName name="OpexSens" localSheetId="43">[116]DASHBOARD!$C$29</definedName>
    <definedName name="OpexSens">#REF!</definedName>
    <definedName name="opu" localSheetId="1" hidden="1">{"Riqfin97",#N/A,FALSE,"Tran";"Riqfinpro",#N/A,FALSE,"Tran"}</definedName>
    <definedName name="opu" localSheetId="0" hidden="1">{"Riqfin97",#N/A,FALSE,"Tran";"Riqfinpro",#N/A,FALSE,"Tran"}</definedName>
    <definedName name="opu" hidden="1">{"Riqfin97",#N/A,FALSE,"Tran";"Riqfinpro",#N/A,FALSE,"Tran"}</definedName>
    <definedName name="oqui89" localSheetId="1" hidden="1">[146]BOP!$A$36:$IV$36,[146]BOP!$A$44:$IV$44,[146]BOP!$A$59:$IV$59,[146]BOP!#REF!,[146]BOP!#REF!,[146]BOP!$A$79:$IV$79,[146]BOP!$A$81:$IV$88,[146]BOP!#REF!</definedName>
    <definedName name="oqui89" localSheetId="0" hidden="1">[146]BOP!$A$36:$IV$36,[146]BOP!$A$44:$IV$44,[146]BOP!$A$59:$IV$59,[146]BOP!#REF!,[146]BOP!#REF!,[146]BOP!$A$79:$IV$79,[146]BOP!$A$81:$IV$88,[146]BOP!#REF!</definedName>
    <definedName name="oqui89" hidden="1">[146]BOP!$A$36:$IV$36,[146]BOP!$A$44:$IV$44,[146]BOP!$A$59:$IV$59,[146]BOP!#REF!,[146]BOP!#REF!,[146]BOP!$A$79:$IV$79,[146]BOP!$A$81:$IV$88,[146]BOP!#REF!</definedName>
    <definedName name="OrderTable" localSheetId="1" hidden="1">#REF!</definedName>
    <definedName name="OrderTable" localSheetId="0" hidden="1">#REF!</definedName>
    <definedName name="OrderTable">#REF!</definedName>
    <definedName name="orga">[138]Orgao!$IJ$4:$IQ$124</definedName>
    <definedName name="orgao">[205]ClasOrg!$A$1:$B$132</definedName>
    <definedName name="Orig" localSheetId="1" hidden="1">#REF!</definedName>
    <definedName name="Orig" hidden="1">#REF!</definedName>
    <definedName name="Other_10.1.1.2" localSheetId="1">'[53]9.1'!#REF!</definedName>
    <definedName name="Other_10.1.1.2">'[53]9.1'!#REF!</definedName>
    <definedName name="Other_Borrowings_2.3" localSheetId="1">'[53]9.1'!#REF!</definedName>
    <definedName name="Other_Borrowings_2.3">'[53]9.1'!#REF!</definedName>
    <definedName name="Other_Financial_Institutions_10.1.2.1.1.5" localSheetId="1">'[53]9.1'!#REF!</definedName>
    <definedName name="Other_Financial_Institutions_10.1.2.1.1.5">'[53]9.1'!#REF!</definedName>
    <definedName name="Other_Financial_Institutions_10.1.2.1.2.2">'[53]9.1'!#REF!</definedName>
    <definedName name="Other_Financial_Institutions_6.1.1.7">'[53]9.1'!#REF!</definedName>
    <definedName name="Other_Financial_Institutions_6.1.2.4">'[53]9.1'!#REF!</definedName>
    <definedName name="Other_Funds_2.8">'[53]9.1'!#REF!</definedName>
    <definedName name="Other_Guarantee_39">'[53]9.4'!$A$43:$IV$43</definedName>
    <definedName name="Other_Liabilities_5.">'[53]9.1'!#REF!</definedName>
    <definedName name="Other_Licences_Institutions_6">'[53]9.4'!$A$10:$IV$10</definedName>
    <definedName name="Other_License_Institutions_10.1.2.1.1.2">'[53]9.1'!#REF!</definedName>
    <definedName name="Other_Non_agricultural_Product_19">'[53]9.4'!$A$23:$IV$23</definedName>
    <definedName name="Other_Non_Financial_Institutions_4.5">'[53]9.1'!#REF!</definedName>
    <definedName name="Other_Operating_Income_4.">'[53]9.2'!$A$72:$IV$72</definedName>
    <definedName name="Other_Product_40">'[53]9.3ka'!$A$44:$IV$44</definedName>
    <definedName name="Other_Reserve___Funds_1.7">'[53]9.1'!#REF!</definedName>
    <definedName name="Other_Reserve_1.11">'[53]9.1'!#REF!</definedName>
    <definedName name="Other_Services_109">'[53]9.3'!$A$113:$IV$113</definedName>
    <definedName name="Others_10.1.3">'[53]9.1'!#REF!</definedName>
    <definedName name="Others_10.11">'[53]9.1'!#REF!</definedName>
    <definedName name="Others_2.3">'[53]9.2'!$A$68:$IV$68</definedName>
    <definedName name="Others_3.9">'[53]9.1'!#REF!</definedName>
    <definedName name="Others_Collateralwise_41">'[53]9.4'!$A$45:$IV$45</definedName>
    <definedName name="Others_sectorwise_122">'[53]9.3'!$A$126:$IV$126</definedName>
    <definedName name="Otras_Residuales" localSheetId="1">#REF!</definedName>
    <definedName name="Otras_Residuales">#REF!</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0"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#REF!</definedName>
    <definedName name="outl2">#REF!</definedName>
    <definedName name="OUTLOOK">#REF!</definedName>
    <definedName name="OUTLOOK2">#REF!</definedName>
    <definedName name="outputFilePath">#REF!</definedName>
    <definedName name="outras">[85]DespCoefs!$C$42:$Q$42</definedName>
    <definedName name="Overall_Assessment">'[90]Output - Submit'!$C$15</definedName>
    <definedName name="Overdraft_6">'[53]9.3ka'!$A$10:$IV$10</definedName>
    <definedName name="Overdue_Fixed_Deposits_3.8">'[53]9.1'!#REF!</definedName>
    <definedName name="Override" localSheetId="43">[116]LCOEOverride!$E$1</definedName>
    <definedName name="Override">#REF!</definedName>
    <definedName name="Own_5">'[53]9.4'!$A$9:$IV$9</definedName>
    <definedName name="p" localSheetId="1" hidden="1">{"Riqfin97",#N/A,FALSE,"Tran";"Riqfinpro",#N/A,FALSE,"Tran"}</definedName>
    <definedName name="p" localSheetId="0" hidden="1">{"Riqfin97",#N/A,FALSE,"Tran";"Riqfinpro",#N/A,FALSE,"Tran"}</definedName>
    <definedName name="p" hidden="1">{"Riqfin97",#N/A,FALSE,"Tran";"Riqfinpro",#N/A,FALSE,"Tran"}</definedName>
    <definedName name="P52N">[86]DB95Q!$A$860:$IP$860</definedName>
    <definedName name="P6P7N">[86]DB95Q!$A$887:$IP$887</definedName>
    <definedName name="P71N">[86]DB95Q!$A$892:$IP$892</definedName>
    <definedName name="Page_1" localSheetId="1">#REF!</definedName>
    <definedName name="Page_1">#REF!</definedName>
    <definedName name="Page_2" localSheetId="1">#REF!</definedName>
    <definedName name="Page_2">#REF!</definedName>
    <definedName name="page2" localSheetId="1">'[206]Monetary Inputs'!#REF!</definedName>
    <definedName name="page2">'[206]Monetary Inputs'!#REF!</definedName>
    <definedName name="Page3" localSheetId="1">'[206]Monetary Inputs'!#REF!</definedName>
    <definedName name="Page3">'[206]Monetary Inputs'!#REF!</definedName>
    <definedName name="PAGE5" localSheetId="1">#REF!</definedName>
    <definedName name="PAGE5">#REF!</definedName>
    <definedName name="Paid_up_Capital_1.1" localSheetId="1">'[53]9.1'!#REF!</definedName>
    <definedName name="Paid_up_Capital_1.1">'[53]9.1'!#REF!</definedName>
    <definedName name="Parmeshwar">[207]E!$AJ$98:$AX$115</definedName>
    <definedName name="PARPA_Investimento">#N/A</definedName>
    <definedName name="PastMTDB">[199]DIR!$E$7</definedName>
    <definedName name="PATH">[118]ReadMe!$B$16</definedName>
    <definedName name="PATH_HD">[118]ReadMe!$B$17</definedName>
    <definedName name="PCPI" localSheetId="1">#REF!</definedName>
    <definedName name="PCPI">#REF!</definedName>
    <definedName name="PCPIE" localSheetId="1">#REF!</definedName>
    <definedName name="PCPIE">#REF!</definedName>
    <definedName name="PCPIG">#N/A</definedName>
    <definedName name="PCSBasePrice">[82]PriceCostSensitivity!$I$6</definedName>
    <definedName name="PCSUnitCosts">[82]PriceCostSensitivity!$F$6</definedName>
    <definedName name="PEND" localSheetId="1">#REF!</definedName>
    <definedName name="PEND">#REF!</definedName>
    <definedName name="Pension_Fund___Insurance_10.1.2.1.1.4">'[53]9.1'!#REF!</definedName>
    <definedName name="Pension_Fund___Insurance_Companies_6.1.1.6">'[53]9.1'!#REF!</definedName>
    <definedName name="percent" localSheetId="1">#REF!</definedName>
    <definedName name="percent">#REF!</definedName>
    <definedName name="period">[208]IN!$D$1:$I$1</definedName>
    <definedName name="Personal_Guarantee_36">'[53]9.4'!$A$40:$IV$40</definedName>
    <definedName name="Petroecuador" localSheetId="1">#REF!</definedName>
    <definedName name="Petroecuador">#REF!</definedName>
    <definedName name="PHILIPPINES">[99]SpotExchangeRates!#REF!</definedName>
    <definedName name="PIB">[87]PRESSUP!$A$10:$IV$10</definedName>
    <definedName name="PIBfTTcnT">[209]macro!$B$308:$AS$308</definedName>
    <definedName name="PIBP">[84]K2!$A$31:$IV$31</definedName>
    <definedName name="PIBPA">[84]K2!$A$32:$IV$32</definedName>
    <definedName name="PIBPN">[84]K2!$A$33:$IV$33</definedName>
    <definedName name="PieChart">"PieChart"</definedName>
    <definedName name="Pipeline_capex">[98]Costs!$L$322:$AY$323</definedName>
    <definedName name="Pipeline_finance">[98]Control!$D$100:$D$103</definedName>
    <definedName name="Pipeline_opex">[98]Costs!$L$348:$AY$349</definedName>
    <definedName name="Pipeline_refinery_production_year">[98]Production!$L$108:$AY$108</definedName>
    <definedName name="pipeline_throughput">[98]Production!$L$139:$AY$139</definedName>
    <definedName name="Pipeline_timing">[98]Production!$L$111:$AY$114</definedName>
    <definedName name="PIPV">[84]K2!$A$8:$IV$8</definedName>
    <definedName name="pit" localSheetId="1" hidden="1">{"Riqfin97",#N/A,FALSE,"Tran";"Riqfinpro",#N/A,FALSE,"Tran"}</definedName>
    <definedName name="pit" localSheetId="0" hidden="1">{"Riqfin97",#N/A,FALSE,"Tran";"Riqfinpro",#N/A,FALSE,"Tran"}</definedName>
    <definedName name="pit" hidden="1">{"Riqfin97",#N/A,FALSE,"Tran";"Riqfinpro",#N/A,FALSE,"Tran"}</definedName>
    <definedName name="pitsoctaxes">#REF!</definedName>
    <definedName name="PL_Post_Tax_NPV">#REF!</definedName>
    <definedName name="PL_Unit_Tariff">#REF!</definedName>
    <definedName name="PMENU">#REF!</definedName>
    <definedName name="poil">[172]IN!$C$27:$X$27</definedName>
    <definedName name="pol" localSheetId="1" hidden="1">[47]A!#REF!</definedName>
    <definedName name="pol" hidden="1">[47]A!#REF!</definedName>
    <definedName name="Poland" localSheetId="1">#REF!</definedName>
    <definedName name="Poland">#REF!</definedName>
    <definedName name="policy">#REF!</definedName>
    <definedName name="popl" localSheetId="1" hidden="1">#REF!</definedName>
    <definedName name="popl" localSheetId="0" hidden="1">#REF!</definedName>
    <definedName name="popl" hidden="1">#REF!</definedName>
    <definedName name="POpula">[210]POpula!$A$1:$I$1559</definedName>
    <definedName name="population">[211]pop_old_age_depend!$B$4:$AE$35</definedName>
    <definedName name="Ports" localSheetId="1">#REF!</definedName>
    <definedName name="Ports">#REF!</definedName>
    <definedName name="Portugal" localSheetId="1">#REF!</definedName>
    <definedName name="Portugal">#REF!</definedName>
    <definedName name="Poverty_Elimination_Fund_2.6" localSheetId="1">'[53]9.1'!#REF!</definedName>
    <definedName name="Poverty_Elimination_Fund_2.6">'[53]9.1'!#REF!</definedName>
    <definedName name="Power__Gas_and_Water_57">'[53]9.3'!$A$61:$IV$61</definedName>
    <definedName name="pp" localSheetId="1" hidden="1">{"Riqfin97",#N/A,FALSE,"Tran";"Riqfinpro",#N/A,FALSE,"Tran"}</definedName>
    <definedName name="pp" localSheetId="0" hidden="1">{"Riqfin97",#N/A,FALSE,"Tran";"Riqfinpro",#N/A,FALSE,"Tran"}</definedName>
    <definedName name="pp" hidden="1">{"Riqfin97",#N/A,FALSE,"Tran";"Riqfinpro",#N/A,FALSE,"Tran"}</definedName>
    <definedName name="ppp" localSheetId="1" hidden="1">{"Riqfin97",#N/A,FALSE,"Tran";"Riqfinpro",#N/A,FALSE,"Tran"}</definedName>
    <definedName name="ppp" localSheetId="0" hidden="1">{"Riqfin97",#N/A,FALSE,"Tran";"Riqfinpro",#N/A,FALSE,"Tran"}</definedName>
    <definedName name="ppp" hidden="1">{"Riqfin97",#N/A,FALSE,"Tran";"Riqfinpro",#N/A,FALSE,"Tran"}</definedName>
    <definedName name="pppppp" localSheetId="1" hidden="1">{"Riqfin97",#N/A,FALSE,"Tran";"Riqfinpro",#N/A,FALSE,"Tran"}</definedName>
    <definedName name="pppppp" localSheetId="0" hidden="1">{"Riqfin97",#N/A,FALSE,"Tran";"Riqfinpro",#N/A,FALSE,"Tran"}</definedName>
    <definedName name="pppppp" hidden="1">{"Riqfin97",#N/A,FALSE,"Tran";"Riqfinpro",#N/A,FALSE,"Tran"}</definedName>
    <definedName name="PPPWGT">#N/A</definedName>
    <definedName name="Pr_tb_5">[75]Prj_Food!$A$10:$O$40</definedName>
    <definedName name="Pr_tb_6">[75]Prj_Fuel!$A$11:$P$38</definedName>
    <definedName name="Pr_tb_7">[75]Pr_Electr!$A$10:$I$34</definedName>
    <definedName name="Pr_tb_8">'[75]JunPrg_9899&amp;beyond'!$A$1332:$AE$1383</definedName>
    <definedName name="Pr_tb_9">'[75]JunPrg_9899&amp;beyond'!$A$1389:$AE$1457</definedName>
    <definedName name="Pr_tb_food0">'[75]JunPrg_9899&amp;beyond'!$A$883:$AE$900</definedName>
    <definedName name="Pr_tb_food1">'[75]JunPrg_9899&amp;beyond'!$A$912:$AE$944</definedName>
    <definedName name="Pr_tb_food2">'[75]JunPrg_9899&amp;beyond'!$A$946:$AE$984</definedName>
    <definedName name="Pr_tb_food3">'[75]JunPrg_9899&amp;beyond'!$A$985:$AE$1028</definedName>
    <definedName name="Pr_tb1">'[75]JunPrg_9899&amp;beyond'!$A$4:$AE$75</definedName>
    <definedName name="Pr_tb1b">'[75]JunPrg_9899&amp;beyond'!$A$1105:$AE$1176</definedName>
    <definedName name="Pr_tb2">'[75]JunPrg_9899&amp;beyond'!$A$150:$AE$190</definedName>
    <definedName name="Pr_tb2b">'[75]JunPrg_9899&amp;beyond'!$A$1206:$AE$1249</definedName>
    <definedName name="Pr_tb3">'[75]JunPrg_9899&amp;beyond'!$A$198:$AE$272</definedName>
    <definedName name="Pr_tb3b">'[75]JunPrg_9899&amp;beyond'!$A$1252:$AE$1327</definedName>
    <definedName name="Pr_tb4">'[75]JunPrg_9899&amp;beyond'!$A$1032:$AE$1089</definedName>
    <definedName name="Preisbasis">[84]K0!$C$12</definedName>
    <definedName name="Prepaid_Expenses_10.5">'[53]9.1'!#REF!</definedName>
    <definedName name="PrevVintage">'[117]A Previous Data'!$D$60</definedName>
    <definedName name="PRGF_Total_Undrawn">'[175]Table 2b'!#REF!</definedName>
    <definedName name="PriceList" localSheetId="1">#REF!</definedName>
    <definedName name="PriceList">#REF!</definedName>
    <definedName name="Prices">'[112]DMX Metadata Values'!$R$4:$R$9</definedName>
    <definedName name="PriceSelect">[82]Control!$D$17</definedName>
    <definedName name="PriceSens" localSheetId="43">[116]DASHBOARD!$C$25</definedName>
    <definedName name="PriceSens">#REF!</definedName>
    <definedName name="PRINT" localSheetId="1">#REF!</definedName>
    <definedName name="PRINT">#REF!</definedName>
    <definedName name="PRINT_A" localSheetId="1">#REF!</definedName>
    <definedName name="PRINT_A">#REF!</definedName>
    <definedName name="_xlnm.Print_Area" localSheetId="1">#REF!</definedName>
    <definedName name="_xlnm.Print_Area">#REF!</definedName>
    <definedName name="Print_Area_MI">#REF!</definedName>
    <definedName name="Print_Area_T3">'[212]Table 3'!$A$1:$I$51</definedName>
    <definedName name="Print_Area_T4">'[212]Table 4'!$A$5:$L$85</definedName>
    <definedName name="Print_Area_T5">'[212]Table 5'!$A$2:$L$56</definedName>
    <definedName name="Print_Area_T6">'[212]Table 6'!$A$1:$AF$86</definedName>
    <definedName name="PRINT_B" localSheetId="1">#REF!</definedName>
    <definedName name="PRINT_B">#REF!</definedName>
    <definedName name="_xlnm.Print_Titles" localSheetId="13">[213]Q5!$A$1:$C$65536,[213]Q5!$A$1:$IV$7</definedName>
    <definedName name="_xlnm.Print_Titles" localSheetId="1">#REF!</definedName>
    <definedName name="_xlnm.Print_Titles">#REF!</definedName>
    <definedName name="Print1" localSheetId="1">#REF!</definedName>
    <definedName name="Print1">#REF!</definedName>
    <definedName name="Print2">#REF!</definedName>
    <definedName name="PRINTA">[93]Contents!$A$1:$J$28</definedName>
    <definedName name="PrintArea">'[212]Table 2'!$A$3:$L$54</definedName>
    <definedName name="PRINTB">[93]IN!$A$1:$N$23</definedName>
    <definedName name="PRINTC">[93]OUT!$A$1:$N$16</definedName>
    <definedName name="PRINTD">'[93]GDP-real'!$A$1:$G$107</definedName>
    <definedName name="PRINTE">'[93]GDP-curr'!$A$1:$G$72</definedName>
    <definedName name="PRINTF">'[93]GDE-cur'!$A$1:$H$92</definedName>
    <definedName name="PRINTG">[93]GDPprj!$A$1:$Z$109</definedName>
    <definedName name="PRINTG1">[93]GDPprj!$A$1:$Z$109</definedName>
    <definedName name="PRINTG11">[93]GDPprj!$A$1:$Z$109</definedName>
    <definedName name="PRINTH">'[93]MT-SCENA'!$A$1:$N$64</definedName>
    <definedName name="PRINTH11">'[93]MT-SCENA'!$A$1:$N$64</definedName>
    <definedName name="PRINTH2">'[93]MT-SCENA'!$A$1:$N$64</definedName>
    <definedName name="PRINTHP2">'[93]MT-SCENA'!$A$68:$N$113</definedName>
    <definedName name="PRINTI">'[93]Inv-Pub'!$A$1:$L$113</definedName>
    <definedName name="PRINTL">[93]CPI!$A$5:$B$66</definedName>
    <definedName name="PRINTL2">[93]CPI!$A$68:$B$99</definedName>
    <definedName name="PrintThis_Links">[162]Links!$A$1:$F$33</definedName>
    <definedName name="PriorOrigem">'[115]Prioritários 2002'!$Z$4:$AH$177</definedName>
    <definedName name="Private_Debt">'[90]Output - Submit'!$C$14</definedName>
    <definedName name="Private_Non_Financial_Corporations_6.1.1.11">'[53]9.1'!#REF!</definedName>
    <definedName name="Private_Non_Financial_Institutions_6.1.2.6">'[53]9.1'!#REF!</definedName>
    <definedName name="PrivateDebt">'[90]Output-INSTRUCTIONS'!$J$48</definedName>
    <definedName name="proc">'[134]by year'!$P$6:$P$129</definedName>
    <definedName name="ProdForm" localSheetId="1" hidden="1">#REF!</definedName>
    <definedName name="ProdForm" localSheetId="0" hidden="1">#REF!</definedName>
    <definedName name="ProdForm" hidden="1">#REF!</definedName>
    <definedName name="Product" localSheetId="1" hidden="1">#REF!</definedName>
    <definedName name="Product" localSheetId="0" hidden="1">#REF!</definedName>
    <definedName name="Product" hidden="1">#REF!</definedName>
    <definedName name="ProductionStartYear">[81]Control!$D$11</definedName>
    <definedName name="Profit___Loss_A_c_8.">'[53]9.1'!#REF!</definedName>
    <definedName name="Profit___Loss_Account_15.">'[53]9.1'!#REF!</definedName>
    <definedName name="profits" localSheetId="1">#REF!</definedName>
    <definedName name="profits">#REF!</definedName>
    <definedName name="proil" localSheetId="1">#REF!</definedName>
    <definedName name="proil">#REF!</definedName>
    <definedName name="PROJA">#N/A</definedName>
    <definedName name="Project" localSheetId="43">[116]DASHBOARD!$C$9</definedName>
    <definedName name="Project">#REF!</definedName>
    <definedName name="ProjectData">[81]ProjectCashflow!$E$80:$BF$107</definedName>
    <definedName name="ProjectDataArray" localSheetId="43">[116]ProjectCashflows!$E$308:$BH$337</definedName>
    <definedName name="ProjectDataArray">#REF!</definedName>
    <definedName name="ProjectExampleEscalationBaseYear">[81]ProjectCashflow!$B$26</definedName>
    <definedName name="ProjectionYear">'[90]Data-Input'!$U$22</definedName>
    <definedName name="Proposed_Bonus_Share_1.3">'[53]9.1'!#REF!</definedName>
    <definedName name="Provision_for_Income_Tax_11.">'[53]9.2'!$A$51:$IV$51</definedName>
    <definedName name="Provision_for_Loss_of_Other_Assets_7.5.">'[53]9.2'!$A$47:$IV$47</definedName>
    <definedName name="Provision_for_Loss_on_Investment_7.3.">'[53]9.2'!$A$45:$IV$45</definedName>
    <definedName name="Provision_for_Non_Banking_Assets_7.2.">'[53]9.2'!$A$44:$IV$44</definedName>
    <definedName name="Provision_for_Staff_Bonus_10.">'[53]9.2'!$A$50:$IV$50</definedName>
    <definedName name="prphalf">[188]Sheet4!$C$3:$G$57</definedName>
    <definedName name="PRPINTSEPT">[214]STOCK!$D$4:$W$102</definedName>
    <definedName name="prueba" localSheetId="1">{"CN",#N/A,FALSE,"SEFI"}</definedName>
    <definedName name="prueba">{"CN",#N/A,FALSE,"SEFI"}</definedName>
    <definedName name="PSI">'[93]Inv-Pub'!$A$3</definedName>
    <definedName name="Public">#N/A</definedName>
    <definedName name="Public_Debt">'[90]Output - Submit'!$C$13</definedName>
    <definedName name="publica">[85]DespCoefs!$C$26:$Q$26</definedName>
    <definedName name="Publication_Status">'[90]Output - Submit'!$C$25</definedName>
    <definedName name="PublicationCSV">OFFSET(#REF!,0,0,COUNTA(#REF!),2)</definedName>
    <definedName name="PublicationStatus">[90]lookup!$N$4:$N$7</definedName>
    <definedName name="PublicDebt">'[90]Output-INSTRUCTIONS'!$J$47</definedName>
    <definedName name="PubSecI">'[93]Inv-Pub'!$A$3</definedName>
    <definedName name="PubW">'[139]W&amp;T'!$C$17</definedName>
    <definedName name="q">'[159]Imp:DSA output'!$M$9:$IH$9</definedName>
    <definedName name="q_\data\kor\cd_korlp" localSheetId="1">#REF!</definedName>
    <definedName name="q_\data\kor\cd_korlp">#REF!</definedName>
    <definedName name="Q_\DATA\S1\ECU\WEO\ECU_WEO.dmx">'[215]WEO_OUT DMX'!#REF!</definedName>
    <definedName name="q1.00">[86]DB95Q!$AX$1:$AX$1429</definedName>
    <definedName name="q1.01">[86]DB95Q!$BB$1:$BB$1429</definedName>
    <definedName name="q1.02">[86]DB95Q!$BF$1:$BF$1429</definedName>
    <definedName name="q1.03">[86]DB95Q!$BJ$1:$BJ$1429</definedName>
    <definedName name="q1.04">[86]DB95Q!$BN$1:$BN$1429</definedName>
    <definedName name="q1.05">[86]DB95Q!$BR$1:$BR$1429</definedName>
    <definedName name="q1.06">[86]DB95Q!$BV$1:$BV$1429</definedName>
    <definedName name="q1.07">[86]DB95Q!$BZ$1:$BZ$1429</definedName>
    <definedName name="q1.08">[86]DB95Q!$CD$1:$CD$1429</definedName>
    <definedName name="q1.09">[86]DB95Q!$CH$1:$CH$1429</definedName>
    <definedName name="q1.91">[86]DB95Q!$N$1:$N$1429</definedName>
    <definedName name="q1.92">[86]DB95Q!$R$1:$R$1429</definedName>
    <definedName name="q1.93">[86]DB95Q!$V$1:$V$1429</definedName>
    <definedName name="q1.94">[86]DB95Q!$Z$1:$Z$1429</definedName>
    <definedName name="q1.95">[86]DB95Q!$AD$1:$AD$1429</definedName>
    <definedName name="q1.96">[86]DB95Q!$AH$1:$AH$1429</definedName>
    <definedName name="q1.97">[86]DB95Q!$AL$1:$AL$1429</definedName>
    <definedName name="q1.98">[86]DB95Q!$AP$1:$AP$1429</definedName>
    <definedName name="q1.99">[86]DB95Q!$AT$1:$AT$1429</definedName>
    <definedName name="q2.00">[86]DB95Q!$AY$1:$AY$1429</definedName>
    <definedName name="q2.01">[86]DB95Q!$BC$1:$BC$1429</definedName>
    <definedName name="q2.02">[86]DB95Q!$BG$1:$BG$1429</definedName>
    <definedName name="q2.03">[86]DB95Q!$BK$1:$BK$1429</definedName>
    <definedName name="q2.04">[86]DB95Q!$BO$1:$BO$1429</definedName>
    <definedName name="q2.05">[86]DB95Q!$BS$1:$BS$1429</definedName>
    <definedName name="q2.06">[86]DB95Q!$BW$1:$BW$1429</definedName>
    <definedName name="q2.07">[86]DB95Q!$CA$1:$CA$1429</definedName>
    <definedName name="q2.08">[86]DB95Q!$CE$1:$CE$1429</definedName>
    <definedName name="q2.09">[86]DB95Q!$CI$1:$CI$1429</definedName>
    <definedName name="q2.91">[86]DB95Q!$O$1:$O$1429</definedName>
    <definedName name="q2.92">[86]DB95Q!$S$1:$S$1429</definedName>
    <definedName name="q2.93">[86]DB95Q!$W$1:$W$1429</definedName>
    <definedName name="q2.94">[86]DB95Q!$AA$1:$AA$1429</definedName>
    <definedName name="q2.95">[86]DB95Q!$AE$1:$AE$1429</definedName>
    <definedName name="q2.96">[86]DB95Q!$AI$1:$AI$1429</definedName>
    <definedName name="q2.97">[86]DB95Q!$AM$1:$AM$1429</definedName>
    <definedName name="q2.98">[86]DB95Q!$AQ$1:$AQ$1429</definedName>
    <definedName name="q2.99">[86]DB95Q!$AU$1:$AU$1429</definedName>
    <definedName name="q3.00">[86]DB95Q!$AZ$1:$AZ$1429</definedName>
    <definedName name="q3.01">[86]DB95Q!$BD$1:$BD$1429</definedName>
    <definedName name="q3.02">[86]DB95Q!$BH$1:$BH$1429</definedName>
    <definedName name="q3.03">[86]DB95Q!$BL$1:$BL$1429</definedName>
    <definedName name="q3.04">[86]DB95Q!$BP$1:$BP$1429</definedName>
    <definedName name="q3.05">[86]DB95Q!$BT$1:$BT$1429</definedName>
    <definedName name="q3.06">[86]DB95Q!$BX$1:$BX$1429</definedName>
    <definedName name="q3.07">[86]DB95Q!$CB$1:$CB$1429</definedName>
    <definedName name="q3.08">[86]DB95Q!$CF$1:$CF$1429</definedName>
    <definedName name="q3.09">[86]DB95Q!$CJ$1:$CJ$1429</definedName>
    <definedName name="q3.91">[86]DB95Q!$P$1:$P$1429</definedName>
    <definedName name="q3.92">[86]DB95Q!$T$1:$T$1429</definedName>
    <definedName name="q3.93">[86]DB95Q!$X$1:$X$1429</definedName>
    <definedName name="q3.94">[86]DB95Q!$AB$1:$AB$1429</definedName>
    <definedName name="q3.95">[86]DB95Q!$AF$1:$AF$1429</definedName>
    <definedName name="q3.96">[86]DB95Q!$AJ$1:$AJ$1429</definedName>
    <definedName name="q3.97">[86]DB95Q!$AN$1:$AN$1429</definedName>
    <definedName name="q3.98">[86]DB95Q!$AR$1:$AR$1429</definedName>
    <definedName name="q3.99">[86]DB95Q!$AV$1:$AV$1429</definedName>
    <definedName name="q4.00">[86]DB95Q!$BA$1:$BA$1429</definedName>
    <definedName name="q4.01">[86]DB95Q!$BE$1:$BE$1429</definedName>
    <definedName name="q4.02">[86]DB95Q!$BI$1:$BI$1429</definedName>
    <definedName name="q4.03">[86]DB95Q!$BM$1:$BM$1429</definedName>
    <definedName name="q4.04">[86]DB95Q!$BQ$1:$BQ$1429</definedName>
    <definedName name="q4.05">[86]DB95Q!$BU$1:$BU$1429</definedName>
    <definedName name="q4.06">[86]DB95Q!$BY$1:$BY$1429</definedName>
    <definedName name="q4.07">[86]DB95Q!$CC$1:$CC$1429</definedName>
    <definedName name="q4.08">[86]DB95Q!$CG$1:$CG$1429</definedName>
    <definedName name="q4.09">[86]DB95Q!$CK$1:$CK$1429</definedName>
    <definedName name="q4.91">[86]DB95Q!$Q$1:$Q$1429</definedName>
    <definedName name="q4.92">[86]DB95Q!$U$1:$U$1429</definedName>
    <definedName name="q4.93">[86]DB95Q!$Y$1:$Y$1429</definedName>
    <definedName name="q4.94">[86]DB95Q!$AC$1:$AC$1429</definedName>
    <definedName name="q4.95">[86]DB95Q!$AG$1:$AG$1429</definedName>
    <definedName name="q4.96">[86]DB95Q!$AK$1:$AK$1429</definedName>
    <definedName name="q4.97">[86]DB95Q!$AO$1:$AO$1429</definedName>
    <definedName name="q4.98">[86]DB95Q!$AS$1:$AS$1429</definedName>
    <definedName name="q4.99">[86]DB95Q!$AW$1:$AW$1429</definedName>
    <definedName name="Q6_" localSheetId="1">#REF!</definedName>
    <definedName name="Q6_">#REF!</definedName>
    <definedName name="qaz" localSheetId="1" hidden="1">{"Tab1",#N/A,FALSE,"P";"Tab2",#N/A,FALSE,"P"}</definedName>
    <definedName name="qaz" localSheetId="0"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0"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0" hidden="1">{"Tab1",#N/A,FALSE,"P";"Tab2",#N/A,FALSE,"P"}</definedName>
    <definedName name="qer" hidden="1">{"Tab1",#N/A,FALSE,"P";"Tab2",#N/A,FALSE,"P"}</definedName>
    <definedName name="QFISCAL">'[71]Quarterly Raw Data'!#REF!</definedName>
    <definedName name="qq" hidden="1">'[178]J(Priv.Cap)'!#REF!</definedName>
    <definedName name="qqq" localSheetId="1" hidden="1">{"Minpmon",#N/A,FALSE,"Monthinput"}</definedName>
    <definedName name="qqq" localSheetId="0" hidden="1">{"Minpmon",#N/A,FALSE,"Monthinput"}</definedName>
    <definedName name="qqq" hidden="1">{"Minpmon",#N/A,FALSE,"Monthinput"}</definedName>
    <definedName name="qqqqq" localSheetId="1" hidden="1">{"Minpmon",#N/A,FALSE,"Monthinput"}</definedName>
    <definedName name="qqqqq" localSheetId="0" hidden="1">{"Minpmon",#N/A,FALSE,"Monthinput"}</definedName>
    <definedName name="qqqqq" hidden="1">{"Minpmon",#N/A,FALSE,"Monthinput"}</definedName>
    <definedName name="qqqqqq" localSheetId="1" hidden="1">{"Riqfin97",#N/A,FALSE,"Tran";"Riqfinpro",#N/A,FALSE,"Tran"}</definedName>
    <definedName name="qqqqqq" localSheetId="0" hidden="1">{"Riqfin97",#N/A,FALSE,"Tran";"Riqfinpro",#N/A,FALSE,"Tran"}</definedName>
    <definedName name="qqqqqq" hidden="1">{"Riqfin97",#N/A,FALSE,"Tran";"Riqfinpro",#N/A,FALSE,"Tran"}</definedName>
    <definedName name="qqqqqqqqqq" localSheetId="1" hidden="1">{"Riqfin97",#N/A,FALSE,"Tran";"Riqfinpro",#N/A,FALSE,"Tran"}</definedName>
    <definedName name="qqqqqqqqqq" localSheetId="0" hidden="1">{"Riqfin97",#N/A,FALSE,"Tran";"Riqfinpro",#N/A,FALSE,"Tran"}</definedName>
    <definedName name="qqqqqqqqqq" hidden="1">{"Riqfin97",#N/A,FALSE,"Tran";"Riqfinpro",#N/A,FALSE,"Tran"}</definedName>
    <definedName name="QTAB7">'[71]Quarterly MacroFlow'!#REF!</definedName>
    <definedName name="QTAB7A">'[71]Quarterly MacroFlow'!#REF!</definedName>
    <definedName name="qua99a" localSheetId="1">#REF!</definedName>
    <definedName name="qua99a">#REF!</definedName>
    <definedName name="qua99b" localSheetId="1">#REF!</definedName>
    <definedName name="qua99b">#REF!</definedName>
    <definedName name="quarterly_GDP" localSheetId="1">#REF!</definedName>
    <definedName name="quarterly_GDP">#REF!</definedName>
    <definedName name="quarterly_kroon">#REF!</definedName>
    <definedName name="QW">#REF!</definedName>
    <definedName name="qwer" localSheetId="1" hidden="1">{"Tab1",#N/A,FALSE,"P";"Tab2",#N/A,FALSE,"P"}</definedName>
    <definedName name="qwer" localSheetId="0" hidden="1">{"Tab1",#N/A,FALSE,"P";"Tab2",#N/A,FALSE,"P"}</definedName>
    <definedName name="qwer" hidden="1">{"Tab1",#N/A,FALSE,"P";"Tab2",#N/A,FALSE,"P"}</definedName>
    <definedName name="r_ADV">[170]MAIN!$AM$1</definedName>
    <definedName name="r_EME">[170]MAIN!$AM$8</definedName>
    <definedName name="Range_DownloadAnnual">[111]Control!$C$4</definedName>
    <definedName name="Range_DownloadMonth">[111]Control!$C$2</definedName>
    <definedName name="Range_DownloadQuarter">[216]Control!$C$3</definedName>
    <definedName name="RatingsLegend" localSheetId="1">#REF!</definedName>
    <definedName name="RatingsLegend">#REF!</definedName>
    <definedName name="raw">[185]raw!$A$1:$EZ$3500</definedName>
    <definedName name="RawData" localSheetId="1">#REF!</definedName>
    <definedName name="RawData">#REF!</definedName>
    <definedName name="RawData2" localSheetId="1">#REF!</definedName>
    <definedName name="RawData2">#REF!</definedName>
    <definedName name="rawWEOdata">'[82]WEO data'!$A$3:$BS$19</definedName>
    <definedName name="rawWEOtimeline">'[82]WEO data'!$A$3:$BS$3</definedName>
    <definedName name="RCArea" localSheetId="1" hidden="1">#REF!</definedName>
    <definedName name="RCArea" localSheetId="0" hidden="1">#REF!</definedName>
    <definedName name="RCArea" hidden="1">#REF!</definedName>
    <definedName name="re" hidden="1">#N/A</definedName>
    <definedName name="REAL" localSheetId="1">#REF!</definedName>
    <definedName name="Real">#REF!</definedName>
    <definedName name="Real_Estate_Loan_22">'[53]9.3ka'!$A$26:$IV$26</definedName>
    <definedName name="Real_to_BOP">[108]In_sys!$Q$10:$AO$38</definedName>
    <definedName name="REALSUM">#N/A</definedName>
    <definedName name="RealTermsYear">[98]Control!$D$8</definedName>
    <definedName name="Receita_orçamental">[87]DESPESA!$A$7:$IV$7</definedName>
    <definedName name="Reconciliation_A_c_6.">'[53]9.1'!#REF!</definedName>
    <definedName name="Reconciliation_Account_13.">'[53]9.1'!#REF!</definedName>
    <definedName name="_xlnm.Recorder" localSheetId="1">#REF!</definedName>
    <definedName name="_xlnm.Recorder">#REF!</definedName>
    <definedName name="Recovery_of_written_off_Loan_7.">'[53]9.2'!$A$88:$IV$88</definedName>
    <definedName name="REDBOP">#REF!</definedName>
    <definedName name="REDTbl3">#REF!</definedName>
    <definedName name="REDTbl4">#REF!</definedName>
    <definedName name="REDTbl5">#REF!</definedName>
    <definedName name="REDTbl6">#REF!</definedName>
    <definedName name="REDTbl7">#REF!</definedName>
    <definedName name="REDUC">[91]Sheet1!$I$1</definedName>
    <definedName name="ree" localSheetId="1">{"Main Economic Indicators",#N/A,FALSE,"C"}</definedName>
    <definedName name="ree">{"Main Economic Indicators",#N/A,FALSE,"C"}</definedName>
    <definedName name="refinery_capacity_throughput">[98]Production!$L$152:$AY$155</definedName>
    <definedName name="refinery_capex">[98]Costs!$L$252:$AY$253</definedName>
    <definedName name="Refinery_finance">[98]Control!$D$81:$D$84</definedName>
    <definedName name="refinery_opex">[98]Costs!$L$280:$AY$281</definedName>
    <definedName name="Refinery_Timing">[98]Production!$L$106:$AY$109</definedName>
    <definedName name="Regel" localSheetId="1">'FM Database Apr. 2024'!Regel</definedName>
    <definedName name="Regel">[0]!Regel</definedName>
    <definedName name="RegimeData">[81]RegimeImport!$E$6:$AH$60</definedName>
    <definedName name="RegimeSelect">[81]RegimeImport!$E$5:$AH$5</definedName>
    <definedName name="region">'[134]by year'!$J$6:$J$129</definedName>
    <definedName name="relief17">[217]C!$U$1</definedName>
    <definedName name="Remittance">'[90]Output - Submit'!$C$11</definedName>
    <definedName name="Remittances">'[90]Data-Input'!$G$5</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0"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orting_Country">[83]Control!$C$1</definedName>
    <definedName name="Reporting_CountryCode">[111]Control!$B$28</definedName>
    <definedName name="Reporting_Currency">[83]Control!$C$5</definedName>
    <definedName name="Reporting_Frequency">[83]Control!$C$8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0"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_CUR_BASED">#REF!</definedName>
    <definedName name="Residential_Personal_Home_Loan__Up_to_Rs._10_million__21">'[53]9.3ka'!$A$25:$IV$25</definedName>
    <definedName name="ResultsNames">[218]Country_1!$C$44:$C$1220</definedName>
    <definedName name="Retained_Earning_1.6">'[53]9.1'!#REF!</definedName>
    <definedName name="rettttrr" localSheetId="1">{"Main Economic Indicators",#N/A,FALSE,"C"}</definedName>
    <definedName name="rettttrr">{"Main Economic Indicators",#N/A,FALSE,"C"}</definedName>
    <definedName name="REV">#REF!</definedName>
    <definedName name="REV97M">[219]revagtrim!#REF!</definedName>
    <definedName name="REV97Q">[219]revagtrim!#REF!</definedName>
    <definedName name="revenue">[91]Sheet3!$A$747:$IV$747</definedName>
    <definedName name="Revisions">[91]Sheet1!$B$4:$M$46</definedName>
    <definedName name="rfr" localSheetId="1">{"Main Economic Indicators",#N/A,FALSE,"C"}</definedName>
    <definedName name="rfr">{"Main Economic Indicators",#N/A,FALSE,"C"}</definedName>
    <definedName name="rft" localSheetId="1" hidden="1">{"Riqfin97",#N/A,FALSE,"Tran";"Riqfinpro",#N/A,FALSE,"Tran"}</definedName>
    <definedName name="rft" localSheetId="0" hidden="1">{"Riqfin97",#N/A,FALSE,"Tran";"Riqfinpro",#N/A,FALSE,"Tran"}</definedName>
    <definedName name="rft" hidden="1">{"Riqfin97",#N/A,FALSE,"Tran";"Riqfinpro",#N/A,FALSE,"Tran"}</definedName>
    <definedName name="rfv" localSheetId="1" hidden="1">{"Tab1",#N/A,FALSE,"P";"Tab2",#N/A,FALSE,"P"}</definedName>
    <definedName name="rfv" localSheetId="0" hidden="1">{"Tab1",#N/A,FALSE,"P";"Tab2",#N/A,FALSE,"P"}</definedName>
    <definedName name="rfv" hidden="1">{"Tab1",#N/A,FALSE,"P";"Tab2",#N/A,FALSE,"P"}</definedName>
    <definedName name="rg" localSheetId="1">{"Main Economic Indicators",#N/A,FALSE,"C"}</definedName>
    <definedName name="rg">{"Main Economic Indicators",#N/A,FALSE,"C"}</definedName>
    <definedName name="RGCountry1">'[90]Output - Submit'!$C$5</definedName>
    <definedName name="RGDP">[68]SAU!$A$1:$T$37</definedName>
    <definedName name="RGDPA" localSheetId="1">#REF!</definedName>
    <definedName name="RGDPA">#REF!</definedName>
    <definedName name="RgFdPartCsource" localSheetId="1">#REF!</definedName>
    <definedName name="RgFdPartCsource">#REF!</definedName>
    <definedName name="RgFdPartEseries" localSheetId="1">#REF!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ofDebtDistress">[90]lookup!$L$4:$L$9</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gBefore">[162]Main!$AB$26</definedName>
    <definedName name="rngCTYN">'[112]DMX Metadata Values'!$U$2:$W$288</definedName>
    <definedName name="rngDepartmentDrive">[162]Main!$AB$23</definedName>
    <definedName name="rngEMailAddress">[162]Main!$AB$20</definedName>
    <definedName name="rngErrorSort">[162]ErrCheck!$A$4</definedName>
    <definedName name="rngLastSave">[162]Main!$G$19</definedName>
    <definedName name="rngLastSent">[162]Main!$G$18</definedName>
    <definedName name="rngLastUpdate">[162]Links!$D$2</definedName>
    <definedName name="rngNeedsUpdate">[162]Links!$E$2</definedName>
    <definedName name="rngNews">[162]Main!$AB$27</definedName>
    <definedName name="rngQuestChecked">[162]ErrCheck!$A$3</definedName>
    <definedName name="rngVTYN">'[112]DMX Metadata Values'!$W$2:$W$248</definedName>
    <definedName name="Romania" localSheetId="1">#REF!</definedName>
    <definedName name="Romania">#REF!</definedName>
    <definedName name="RoundFactorLong">4</definedName>
    <definedName name="RoundFactorMed">3</definedName>
    <definedName name="RoundFactorShort">3</definedName>
    <definedName name="Row" localSheetId="1">#REF!</definedName>
    <definedName name="Row">#REF!</definedName>
    <definedName name="rr" localSheetId="1" hidden="1">{"Riqfin97",#N/A,FALSE,"Tran";"Riqfinpro",#N/A,FALSE,"Tran"}</definedName>
    <definedName name="rr" localSheetId="0" hidden="1">{"Riqfin97",#N/A,FALSE,"Tran";"Riqfinpro",#N/A,FALSE,"Tran"}</definedName>
    <definedName name="rr" hidden="1">{"Riqfin97",#N/A,FALSE,"Tran";"Riqfinpro",#N/A,FALSE,"Tran"}</definedName>
    <definedName name="rrr" localSheetId="1" hidden="1">{"Riqfin97",#N/A,FALSE,"Tran";"Riqfinpro",#N/A,FALSE,"Tran"}</definedName>
    <definedName name="rrr" localSheetId="0" hidden="1">{"Riqfin97",#N/A,FALSE,"Tran";"Riqfinpro",#N/A,FALSE,"Tran"}</definedName>
    <definedName name="rrr" hidden="1">{"Riqfin97",#N/A,FALSE,"Tran";"Riqfinpro",#N/A,FALSE,"Tran"}</definedName>
    <definedName name="rrrgg" localSheetId="1" hidden="1">{"Riqfin97",#N/A,FALSE,"Tran";"Riqfinpro",#N/A,FALSE,"Tran"}</definedName>
    <definedName name="rrrgg" localSheetId="0"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[220]Control!$A$19:$A$20</definedName>
    <definedName name="rrrrrr" localSheetId="1" hidden="1">{"Tab1",#N/A,FALSE,"P";"Tab2",#N/A,FALSE,"P"}</definedName>
    <definedName name="rrrrrr" localSheetId="0" hidden="1">{"Tab1",#N/A,FALSE,"P";"Tab2",#N/A,FALSE,"P"}</definedName>
    <definedName name="rrrrrr" hidden="1">{"Tab1",#N/A,FALSE,"P";"Tab2",#N/A,FALSE,"P"}</definedName>
    <definedName name="rrrrrrr" localSheetId="1" hidden="1">{"Tab1",#N/A,FALSE,"P";"Tab2",#N/A,FALSE,"P"}</definedName>
    <definedName name="rrrrrrr" localSheetId="0" hidden="1">{"Tab1",#N/A,FALSE,"P";"Tab2",#N/A,FALSE,"P"}</definedName>
    <definedName name="rrrrrrr" hidden="1">{"Tab1",#N/A,FALSE,"P";"Tab2",#N/A,FALSE,"P"}</definedName>
    <definedName name="rrrrrrrrrr">[220]Control!$C$4</definedName>
    <definedName name="rs" localSheetId="1">{"BOP_TAB",#N/A,FALSE,"N";"MIDTERM_TAB",#N/A,FALSE,"O";"FUND_CRED",#N/A,FALSE,"P";"DEBT_TAB1",#N/A,FALSE,"Q";"DEBT_TAB2",#N/A,FALSE,"Q";"FORFIN_TAB1",#N/A,FALSE,"R";"FORFIN_TAB2",#N/A,FALSE,"R";"BOP_ANALY",#N/A,FALSE,"U"}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 localSheetId="1" hidden="1">{"Minpmon",#N/A,FALSE,"Monthinput"}</definedName>
    <definedName name="rt" localSheetId="0" hidden="1">{"Minpmon",#N/A,FALSE,"Monthinput"}</definedName>
    <definedName name="rt" hidden="1">{"Minpmon",#N/A,FALSE,"Monthinput"}</definedName>
    <definedName name="rte" localSheetId="1" hidden="1">{"Riqfin97",#N/A,FALSE,"Tran";"Riqfinpro",#N/A,FALSE,"Tran"}</definedName>
    <definedName name="rte" localSheetId="0" hidden="1">{"Riqfin97",#N/A,FALSE,"Tran";"Riqfinpro",#N/A,FALSE,"Tran"}</definedName>
    <definedName name="rte" hidden="1">{"Riqfin97",#N/A,FALSE,"Tran";"Riqfinpro",#N/A,FALSE,"Tran"}</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0"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 localSheetId="1">{"Main Economic Indicators",#N/A,FALSE,"C"}</definedName>
    <definedName name="rtr">{"Main Economic Indicators",#N/A,FALSE,"C"}</definedName>
    <definedName name="rtre" localSheetId="1" hidden="1">{"Main Economic Indicators",#N/A,FALSE,"C"}</definedName>
    <definedName name="rtre" localSheetId="0" hidden="1">{"Main Economic Indicators",#N/A,FALSE,"C"}</definedName>
    <definedName name="rtre" hidden="1">{"Main Economic Indicators",#N/A,FALSE,"C"}</definedName>
    <definedName name="rty" localSheetId="1" hidden="1">{"Riqfin97",#N/A,FALSE,"Tran";"Riqfinpro",#N/A,FALSE,"Tran"}</definedName>
    <definedName name="rty" localSheetId="0"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0"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0"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ns">[82]StochWorkings!$H$3</definedName>
    <definedName name="Rural_Self_Reliance_Fund_2.7">'[53]9.1'!#REF!</definedName>
    <definedName name="Russia" localSheetId="1">#REF!</definedName>
    <definedName name="Russia">#REF!</definedName>
    <definedName name="Rwvu.Export." localSheetId="1" hidden="1">#REF!,#REF!</definedName>
    <definedName name="Rwvu.Export." localSheetId="0" hidden="1">#REF!,#REF!</definedName>
    <definedName name="Rwvu.Export." hidden="1">#REF!,#REF!</definedName>
    <definedName name="Rwvu.IMPORT." localSheetId="1" hidden="1">#REF!</definedName>
    <definedName name="Rwvu.IMPORT." localSheetId="0" hidden="1">#REF!</definedName>
    <definedName name="Rwvu.IMPORT." hidden="1">#REF!</definedName>
    <definedName name="Rwvu.PLA2." localSheetId="1" hidden="1">'[78]COP FED'!#REF!</definedName>
    <definedName name="Rwvu.PLA2." localSheetId="0" hidden="1">'[78]COP FED'!#REF!</definedName>
    <definedName name="Rwvu.PLA2." hidden="1">'[78]COP FED'!#REF!</definedName>
    <definedName name="Rwvu.Print." hidden="1">#N/A</definedName>
    <definedName name="Rwvu.sa97." hidden="1">[150]Rev!$B$1:$B$65536,[150]Rev!$C$1:$D$65536,[150]Rev!$AB$1:$AB$65536,[150]Rev!$L$1:$Q$65536</definedName>
    <definedName name="Rwvu.snh." localSheetId="1" hidden="1">#REF!,#REF!,#REF!,#REF!</definedName>
    <definedName name="Rwvu.snh." hidden="1">#REF!,#REF!,#REF!,#REF!</definedName>
    <definedName name="rx" localSheetId="1" hidden="1">#REF!</definedName>
    <definedName name="rx" localSheetId="0" hidden="1">#REF!</definedName>
    <definedName name="rx" hidden="1">#REF!</definedName>
    <definedName name="rXDR">[80]CIRRs!$C$109</definedName>
    <definedName name="ry" localSheetId="1" hidden="1">#REF!</definedName>
    <definedName name="ry" localSheetId="0" hidden="1">#REF!</definedName>
    <definedName name="ry" hidden="1">#REF!</definedName>
    <definedName name="s" localSheetId="1" hidden="1">#REF!</definedName>
    <definedName name="s" localSheetId="0" hidden="1">#REF!</definedName>
    <definedName name="s" hidden="1">#REF!</definedName>
    <definedName name="s_map">[179]Content!$B$78:$C$92</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0"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aaaaaaa" localSheetId="1">{"Main Economic Indicators",#N/A,FALSE,"C"}</definedName>
    <definedName name="saaaaaaaa">{"Main Economic Indicators",#N/A,FALSE,"C"}</definedName>
    <definedName name="sad" localSheetId="1" hidden="1">{"Riqfin97",#N/A,FALSE,"Tran";"Riqfinpro",#N/A,FALSE,"Tran"}</definedName>
    <definedName name="sad" localSheetId="0" hidden="1">{"Riqfin97",#N/A,FALSE,"Tran";"Riqfinpro",#N/A,FALSE,"Tran"}</definedName>
    <definedName name="sad" hidden="1">{"Riqfin97",#N/A,FALSE,"Tran";"Riqfinpro",#N/A,FALSE,"Tran"}</definedName>
    <definedName name="SAData">#REF!</definedName>
    <definedName name="SaData2">#REF!</definedName>
    <definedName name="San_Marino">#REF!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UGDP.CT">[68]SAU!$A$1:$R$37</definedName>
    <definedName name="SAVE" localSheetId="1">#REF!</definedName>
    <definedName name="SAVE">#REF!</definedName>
    <definedName name="Save_Op">#N/A</definedName>
    <definedName name="SavedResults">[218]Country_1!$E$44:$AO$1220</definedName>
    <definedName name="Saving___Credit_Cooperatives_10.1.2.1.1.3">'[53]9.1'!#REF!</definedName>
    <definedName name="Saving___Credit_Cooperatives_6.1.1.5">'[53]9.1'!#REF!</definedName>
    <definedName name="Saving_Account_1.1.1">'[53]9.2'!$A$7:$IV$7</definedName>
    <definedName name="SBPS">[84]K9!$A$30:$IV$30</definedName>
    <definedName name="SBÜW">[84]K9!$A$32:$IV$32</definedName>
    <definedName name="Scale">[90]lookup!$J$12:$J$13</definedName>
    <definedName name="Scale_Def">[83]Control!$V$42:$V$45</definedName>
    <definedName name="Scale1">'[221]DMX Metadata Values'!$C$2:$C$12</definedName>
    <definedName name="Scatter">"Scatter"</definedName>
    <definedName name="SCEN_E" localSheetId="1">'[88]Key Assumptions'!#REF!</definedName>
    <definedName name="SCEN_E">'[88]Key Assumptions'!#REF!</definedName>
    <definedName name="ScenariosCSV" localSheetId="1">OFFSET(#REF!,0,0,COUNTA(#REF!),3)</definedName>
    <definedName name="ScenariosCSV">OFFSET(#REF!,0,0,COUNTA(#REF!),3)</definedName>
    <definedName name="sd">#N/A</definedName>
    <definedName name="sddffd" localSheetId="1">{"Main Economic Indicators",#N/A,FALSE,"C"}</definedName>
    <definedName name="sddffd">{"Main Economic Indicators",#N/A,FALSE,"C"}</definedName>
    <definedName name="sdf" localSheetId="1" hidden="1">{"Main Economic Indicators",#N/A,FALSE,"C"}</definedName>
    <definedName name="sdf" localSheetId="0" hidden="1">{"Main Economic Indicators",#N/A,FALSE,"C"}</definedName>
    <definedName name="sdf" hidden="1">{"Main Economic Indicators",#N/A,FALSE,"C"}</definedName>
    <definedName name="sdhighaoidfj" localSheetId="1">{"macro",#N/A,FALSE,"Macro";"smq2",#N/A,FALSE,"Data";"smq3",#N/A,FALSE,"Data";"smq4",#N/A,FALSE,"Data";"smq5",#N/A,FALSE,"Data";"smq6",#N/A,FALSE,"Data";"smq7",#N/A,FALSE,"Data";"smq8",#N/A,FALSE,"Data";"smq9",#N/A,FALSE,"Data"}</definedName>
    <definedName name="sdhighaoidfj">{"macro",#N/A,FALSE,"Macro";"smq2",#N/A,FALSE,"Data";"smq3",#N/A,FALSE,"Data";"smq4",#N/A,FALSE,"Data";"smq5",#N/A,FALSE,"Data";"smq6",#N/A,FALSE,"Data";"smq7",#N/A,FALSE,"Data";"smq8",#N/A,FALSE,"Data";"smq9",#N/A,FALSE,"Data"}</definedName>
    <definedName name="sdkljsdklf" localSheetId="1" hidden="1">{"Main Economic Indicators",#N/A,FALSE,"C"}</definedName>
    <definedName name="sdkljsdklf" localSheetId="0" hidden="1">{"Main Economic Indicators",#N/A,FALSE,"C"}</definedName>
    <definedName name="sdkljsdklf" hidden="1">{"Main Economic Indicators",#N/A,FALSE,"C"}</definedName>
    <definedName name="sdlifjwerf" localSheetId="1">{"macro",#N/A,FALSE,"Macro";"smq2",#N/A,FALSE,"Data";"smq3",#N/A,FALSE,"Data";"smq4",#N/A,FALSE,"Data";"smq5",#N/A,FALSE,"Data";"smq6",#N/A,FALSE,"Data";"smq7",#N/A,FALSE,"Data";"smq8",#N/A,FALSE,"Data";"smq9",#N/A,FALSE,"Data"}</definedName>
    <definedName name="sdlifjwerf">{"macro",#N/A,FALSE,"Macro";"smq2",#N/A,FALSE,"Data";"smq3",#N/A,FALSE,"Data";"smq4",#N/A,FALSE,"Data";"smq5",#N/A,FALSE,"Data";"smq6",#N/A,FALSE,"Data";"smq7",#N/A,FALSE,"Data";"smq8",#N/A,FALSE,"Data";"smq9",#N/A,FALSE,"Data"}</definedName>
    <definedName name="sdr" localSheetId="1" hidden="1">{"Riqfin97",#N/A,FALSE,"Tran";"Riqfinpro",#N/A,FALSE,"Tran"}</definedName>
    <definedName name="sdr" localSheetId="0" hidden="1">{"Riqfin97",#N/A,FALSE,"Tran";"Riqfinpro",#N/A,FALSE,"Tran"}</definedName>
    <definedName name="sdr" hidden="1">{"Riqfin97",#N/A,FALSE,"Tran";"Riqfinpro",#N/A,FALSE,"Tran"}</definedName>
    <definedName name="SDRs">#REF!</definedName>
    <definedName name="sds.dr" localSheetId="1">{"Main Economic Indicators",#N/A,FALSE,"C"}</definedName>
    <definedName name="sds.dr">{"Main Economic Indicators",#N/A,FALSE,"C"}</definedName>
    <definedName name="sdsd" localSheetId="1" hidden="1">{"Riqfin97",#N/A,FALSE,"Tran";"Riqfinpro",#N/A,FALSE,"Tran"}</definedName>
    <definedName name="sdsd" localSheetId="0" hidden="1">{"Riqfin97",#N/A,FALSE,"Tran";"Riqfinpro",#N/A,FALSE,"Tran"}</definedName>
    <definedName name="sdsd" hidden="1">{"Riqfin97",#N/A,FALSE,"Tran";"Riqfinpro",#N/A,FALSE,"Tran"}</definedName>
    <definedName name="SecDiPvSI">'[93]Inv-Pv'!$A$1</definedName>
    <definedName name="Sector">'[112]DMX Metadata Values'!$E$3:$S$3</definedName>
    <definedName name="SEI" localSheetId="1">#REF!</definedName>
    <definedName name="SEI">#REF!</definedName>
    <definedName name="Sel_Econ_Ind" localSheetId="1">#REF!</definedName>
    <definedName name="Sel_Econ_Ind">#REF!</definedName>
    <definedName name="SelectedCase">[98]Control!$D$3</definedName>
    <definedName name="sencount" hidden="1">2</definedName>
    <definedName name="SensCapIntEx">[82]Control!$D$37</definedName>
    <definedName name="SensCapTanEx">[82]Control!$D$36</definedName>
    <definedName name="SensDevEx">[81]Control!$D$46</definedName>
    <definedName name="SensExplore">[81]Control!$D$45</definedName>
    <definedName name="SensGlobalCosts">[81]Control!$D$44</definedName>
    <definedName name="SensOpex">[81]Control!$D$48</definedName>
    <definedName name="SensPrice">[82]Control!$D$32</definedName>
    <definedName name="SensPriceResult">[82]METR!$I$4</definedName>
    <definedName name="SensProd">[81]Control!$D$43</definedName>
    <definedName name="SensSelect">[82]Sensitivity!$F$36</definedName>
    <definedName name="ser" localSheetId="1" hidden="1">{"Riqfin97",#N/A,FALSE,"Tran";"Riqfinpro",#N/A,FALSE,"Tran"}</definedName>
    <definedName name="ser" localSheetId="0" hidden="1">{"Riqfin97",#N/A,FALSE,"Tran";"Riqfinpro",#N/A,FALSE,"Tran"}</definedName>
    <definedName name="ser" hidden="1">{"Riqfin97",#N/A,FALSE,"Tran";"Riqfinpro",#N/A,FALSE,"Tran"}</definedName>
    <definedName name="Serbia_and_Montenegro">#REF!</definedName>
    <definedName name="Series">"Series"</definedName>
    <definedName name="series_id">#REF!</definedName>
    <definedName name="sevenday">#REF!</definedName>
    <definedName name="sfgsfg">OFFSET(ChartDates,0,4)</definedName>
    <definedName name="Share_Level">'[112]DMX Metadata Values'!$AD$2:$AD$5</definedName>
    <definedName name="Share_Premium_1.5">'[53]9.1'!#REF!</definedName>
    <definedName name="Shared">'[112]DMX Metadata Values'!$AC$2:$AC$3</definedName>
    <definedName name="Shares___Other_Investments_5.">'[53]9.1'!#REF!</definedName>
    <definedName name="SHEETS_TO_HIDE">OFFSET(#REF!,0,0,COUNTA(#REF!)-1,1)</definedName>
    <definedName name="SheetsToCreate">#REF!</definedName>
    <definedName name="SI_spending">[222]Expenditures!$B$2:$R$51</definedName>
    <definedName name="SINGAPORE">[99]SpotExchangeRates!#REF!</definedName>
    <definedName name="Slovak_Republic" localSheetId="1">#REF!</definedName>
    <definedName name="Slovak_Republic">#REF!</definedName>
    <definedName name="Slovenia" localSheetId="1">#REF!</definedName>
    <definedName name="Slovenia">#REF!</definedName>
    <definedName name="SLSW">[84]K9!$A$19:$IV$19</definedName>
    <definedName name="SLÜT">[84]K7!$A$20:$IV$20</definedName>
    <definedName name="SmallestNonZeroValue">0.00001</definedName>
    <definedName name="SMINUSI">'[93]MT-SCENA'!$A$1:$L$60</definedName>
    <definedName name="Social_Indicators">'[112]DMX Metadata Values'!$S$4</definedName>
    <definedName name="solver_lin" hidden="1">0</definedName>
    <definedName name="solver_num" hidden="1">0</definedName>
    <definedName name="solver_typ" hidden="1">1</definedName>
    <definedName name="solver_val" hidden="1">0</definedName>
    <definedName name="SOZS">[84]K5!$A$11:$IV$11</definedName>
    <definedName name="SP_spending">[222]Expenditures!$B$52:$R$104</definedName>
    <definedName name="Spain" localSheetId="1">#REF!</definedName>
    <definedName name="Spain">#REF!</definedName>
    <definedName name="Special_Loan_Loss_Provision_7.1.2">'[53]9.2'!$A$36:$IV$36</definedName>
    <definedName name="SpecialPrice" localSheetId="1" hidden="1">#REF!</definedName>
    <definedName name="SpecialPrice" localSheetId="0" hidden="1">#REF!</definedName>
    <definedName name="SpecialPrice" hidden="1">#REF!</definedName>
    <definedName name="SQL_connection_name" localSheetId="1">#REF!</definedName>
    <definedName name="SQL_connection_name">#REF!</definedName>
    <definedName name="SQL_statement">#REF!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#REF!</definedName>
    <definedName name="SR_table">#REF!</definedName>
    <definedName name="sraff" localSheetId="1" hidden="1">{"CBA",#N/A,FALSE,"TAB4";"MS",#N/A,FALSE,"TAB5";"BANKLOANS",#N/A,FALSE,"TAB21APP ";"INTEREST",#N/A,FALSE,"TAB22APP"}</definedName>
    <definedName name="sraff" localSheetId="0" hidden="1">{"CBA",#N/A,FALSE,"TAB4";"MS",#N/A,FALSE,"TAB5";"BANKLOANS",#N/A,FALSE,"TAB21APP ";"INTEREST",#N/A,FALSE,"TAB22APP"}</definedName>
    <definedName name="sraff" hidden="1">{"CBA",#N/A,FALSE,"TAB4";"MS",#N/A,FALSE,"TAB5";"BANKLOANS",#N/A,FALSE,"TAB21APP ";"INTEREST",#N/A,FALSE,"TAB22APP"}</definedName>
    <definedName name="srf">#REF!</definedName>
    <definedName name="SRTable">[223]t1!$A$3:$I$101</definedName>
    <definedName name="SRTable2">[224]t1!$A$3:$I$101</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{#N/A,#N/A,FALSE,"B061196P";#N/A,#N/A,FALSE,"B061196";#N/A,#N/A,FALSE,"Relatório1";#N/A,#N/A,FALSE,"Relatório2";#N/A,#N/A,FALSE,"Relatório3";#N/A,#N/A,FALSE,"Relatório4 ";#N/A,#N/A,FALSE,"Relatório5";#N/A,#N/A,FALSE,"Relatório6";#N/A,#N/A,FALSE,"Relatório7";#N/A,#N/A,FALSE,"Relatório8"}</definedName>
    <definedName name="ss" localSheetId="0" hidden="1">{#N/A,#N/A,FALSE,"B061196P";#N/A,#N/A,FALSE,"B061196";#N/A,#N/A,FALSE,"Relatório1";#N/A,#N/A,FALSE,"Relatório2";#N/A,#N/A,FALSE,"Relatório3";#N/A,#N/A,FALSE,"Relatório4 ";#N/A,#N/A,FALSE,"Relatório5";#N/A,#N/A,FALSE,"Relatório6";#N/A,#N/A,FALSE,"Relatório7";#N/A,#N/A,FALSE,"Relatório8"}</definedName>
    <definedName name="SS">[225]IMATA!$B$45:$B$108</definedName>
    <definedName name="ssss" localSheetId="1" hidden="1">{"Riqfin97",#N/A,FALSE,"Tran";"Riqfinpro",#N/A,FALSE,"Tran"}</definedName>
    <definedName name="ssss" localSheetId="0" hidden="1">{"Riqfin97",#N/A,FALSE,"Tran";"Riqfinpro",#N/A,FALSE,"Tran"}</definedName>
    <definedName name="ssss" hidden="1">{"Riqfin97",#N/A,FALSE,"Tran";"Riqfinpro",#N/A,FALSE,"Tran"}</definedName>
    <definedName name="Staff_Expense_3.">'[53]9.2'!$A$20:$IV$20</definedName>
    <definedName name="Staff_Loan_Advance_10.3">'[53]9.1'!#REF!</definedName>
    <definedName name="Start">[82]StochWorkings!$M$3</definedName>
    <definedName name="StateList" localSheetId="1">#REF!</definedName>
    <definedName name="StateList">#REF!</definedName>
    <definedName name="Stationary_Stock_10.2">'[53]9.1'!#REF!</definedName>
    <definedName name="std" localSheetId="1">#REF!</definedName>
    <definedName name="std">#REF!</definedName>
    <definedName name="stdk" localSheetId="1">#REF!</definedName>
    <definedName name="stdk">#REF!</definedName>
    <definedName name="Stoch_DashboardIndicator" localSheetId="43">[116]StochDashboard!$F$1</definedName>
    <definedName name="Stoch_DashboardIndicator">#REF!</definedName>
    <definedName name="Stoch_NumberOfSimulations" localSheetId="43">[116]StochWorkings!$B$4</definedName>
    <definedName name="Stoch_NumberOfSimulations">#REF!</definedName>
    <definedName name="Stoch_PriceSimulation" localSheetId="43">[116]StochPriceImport!$K$25:$BH$25</definedName>
    <definedName name="Stoch_PriceSimulation">#REF!</definedName>
    <definedName name="Stoch_StartTime" localSheetId="43">[116]StochWorkings!$B$10</definedName>
    <definedName name="Stoch_StartTime">#REF!</definedName>
    <definedName name="Stoch_StopTime" localSheetId="43">[116]StochWorkings!$B$11</definedName>
    <definedName name="Stoch_StopTime">#REF!</definedName>
    <definedName name="StochConstant">[81]Control!$D$35</definedName>
    <definedName name="StochFactor">[81]Control!$D$36</definedName>
    <definedName name="StochMax">[81]Control!$D$38</definedName>
    <definedName name="StochMin">[81]Control!$D$39</definedName>
    <definedName name="StochStdDev">[81]Control!$D$37</definedName>
    <definedName name="STOCK">[214]STOCK!$D$4:$K$69</definedName>
    <definedName name="Stop">[82]StochWorkings!$O$3</definedName>
    <definedName name="Stripe">"Stripe"</definedName>
    <definedName name="struc" localSheetId="1">#REF!</definedName>
    <definedName name="struc">#REF!</definedName>
    <definedName name="strucLoans" localSheetId="1">#REF!</definedName>
    <definedName name="strucLoans">#REF!</definedName>
    <definedName name="STUB" localSheetId="1">#REF!</definedName>
    <definedName name="STUB">#REF!</definedName>
    <definedName name="STVJ">[84]K3!$A$9:$IV$9</definedName>
    <definedName name="SUBS">[84]K4!$A$12:$IV$12</definedName>
    <definedName name="SuchBereichAlteBL">'[89]02_Berwerte_ABL'!$O$69:$S$96</definedName>
    <definedName name="Suffix">[226]Contents!$C$15</definedName>
    <definedName name="Summary" localSheetId="1">#REF!</definedName>
    <definedName name="Summary">#REF!</definedName>
    <definedName name="summary_table_budget">OFFSET(ChartDates,0,3)</definedName>
    <definedName name="SUMMARY1" localSheetId="1">#REF!</definedName>
    <definedName name="SUMMARY1">#REF!</definedName>
    <definedName name="SUMMARY2" localSheetId="1">#REF!</definedName>
    <definedName name="SUMMARY2">#REF!</definedName>
    <definedName name="SumSumTbl">#REF!</definedName>
    <definedName name="SumTolerance">0.005</definedName>
    <definedName name="Sundry_Creditors_5.1">'[53]9.1'!#REF!</definedName>
    <definedName name="Sundry_Debtors_10.4">'[53]9.1'!#REF!</definedName>
    <definedName name="Supplement" localSheetId="1">#REF!</definedName>
    <definedName name="Supplement">#REF!</definedName>
    <definedName name="survey" localSheetId="1">#REF!</definedName>
    <definedName name="survey">#REF!</definedName>
    <definedName name="swe" localSheetId="1" hidden="1">{"Tab1",#N/A,FALSE,"P";"Tab2",#N/A,FALSE,"P"}</definedName>
    <definedName name="swe" localSheetId="0" hidden="1">{"Tab1",#N/A,FALSE,"P";"Tab2",#N/A,FALSE,"P"}</definedName>
    <definedName name="swe" hidden="1">{"Tab1",#N/A,FALSE,"P";"Tab2",#N/A,FALSE,"P"}</definedName>
    <definedName name="Sweden">#REF!</definedName>
    <definedName name="Swvu.PLA1." localSheetId="1" hidden="1">'[78]COP FED'!#REF!</definedName>
    <definedName name="Swvu.PLA1." hidden="1">'[78]COP FED'!#REF!</definedName>
    <definedName name="Swvu.PLA2." hidden="1">'[78]COP FED'!$A$1:$N$49</definedName>
    <definedName name="Swvu.Print." hidden="1">[79]Med!#REF!</definedName>
    <definedName name="Swvu.snh." localSheetId="1" hidden="1">#REF!</definedName>
    <definedName name="Swvu.snh." hidden="1">#REF!</definedName>
    <definedName name="sxc" localSheetId="1" hidden="1">{"Riqfin97",#N/A,FALSE,"Tran";"Riqfinpro",#N/A,FALSE,"Tran"}</definedName>
    <definedName name="sxc" localSheetId="0" hidden="1">{"Riqfin97",#N/A,FALSE,"Tran";"Riqfinpro",#N/A,FALSE,"Tran"}</definedName>
    <definedName name="sxc" hidden="1">{"Riqfin97",#N/A,FALSE,"Tran";"Riqfinpro",#N/A,FALSE,"Tran"}</definedName>
    <definedName name="sxe" localSheetId="1" hidden="1">{"Riqfin97",#N/A,FALSE,"Tran";"Riqfinpro",#N/A,FALSE,"Tran"}</definedName>
    <definedName name="sxe" localSheetId="0" hidden="1">{"Riqfin97",#N/A,FALSE,"Tran";"Riqfinpro",#N/A,FALSE,"Tran"}</definedName>
    <definedName name="sxe" hidden="1">{"Riqfin97",#N/A,FALSE,"Tran";"Riqfinpro",#N/A,FALSE,"Tran"}</definedName>
    <definedName name="t" localSheetId="1">[2]EAT12_1!#REF!,[2]EAT12_1!#REF!,[2]EAT12_1!#REF!,[2]EAT12_1!#REF!,[2]EAT12_1!#REF!,[2]EAT12_1!#REF!,[2]EAT12_1!#REF!,[2]EAT12_1!#REF!,[2]EAT12_1!#REF!,[2]EAT12_1!#REF!</definedName>
    <definedName name="t">[2]EAT12_1!#REF!,[2]EAT12_1!#REF!,[2]EAT12_1!#REF!,[2]EAT12_1!#REF!,[2]EAT12_1!#REF!,[2]EAT12_1!#REF!,[2]EAT12_1!#REF!,[2]EAT12_1!#REF!,[2]EAT12_1!#REF!,[2]EAT12_1!#REF!</definedName>
    <definedName name="T0" localSheetId="1" hidden="1">{"Main Economic Indicators",#N/A,FALSE,"C"}</definedName>
    <definedName name="T0" localSheetId="0" hidden="1">{"Main Economic Indicators",#N/A,FALSE,"C"}</definedName>
    <definedName name="T0" hidden="1">{"Main Economic Indicators",#N/A,FALSE,"C"}</definedName>
    <definedName name="T1_KJ_1991_1993_HJ_1991_1_1993_2">[227]!T1_KJ_1991_1993_HJ_1991_1_1993_2</definedName>
    <definedName name="T1_KJ_1994_1996_HJ_1994_1_1996_2">[227]!T1_KJ_1994_1996_HJ_1994_1_1996_2</definedName>
    <definedName name="T1_KJ_1997_1999_HJ_1997_1_1999_2">[227]!T1_KJ_1997_1999_HJ_1997_1_1999_2</definedName>
    <definedName name="T1_KJ_HJ_VÄ_rate_1992_1994">[227]!T1_KJ_HJ_VÄ_rate_1992_1994</definedName>
    <definedName name="T1_KJ_HJ_VÄ_rate_1995_1997">[227]!T1_KJ_HJ_VÄ_rate_1995_1997</definedName>
    <definedName name="T1_VJ_1991_1_1992_4">[227]!T1_VJ_1991_1_1992_4</definedName>
    <definedName name="T1_VJ_1993_1_1994_4">[227]!T1_VJ_1993_1_1994_4</definedName>
    <definedName name="T1_VJ_1995_1_1996_4">[227]!T1_VJ_1995_1_1996_4</definedName>
    <definedName name="T1_VJ_1997_1_1998_4">[227]!T1_VJ_1997_1_1998_4</definedName>
    <definedName name="T1_VJ_VÄ_rate_1992_1_1993_4">[227]!T1_VJ_VÄ_rate_1992_1_1993_4</definedName>
    <definedName name="T1_VJ_VÄ_rate_1994_1_1995_4">[227]!T1_VJ_VÄ_rate_1994_1_1995_4</definedName>
    <definedName name="T1_VJ_VÄ_rate_1996_1_1997_4">[227]!T1_VJ_VÄ_rate_1996_1_1997_4</definedName>
    <definedName name="T2_KJ_1991_1993_HJ_1991_1_1993_2">[227]!T2_KJ_1991_1993_HJ_1991_1_1993_2</definedName>
    <definedName name="T2_KJ_1994_1996_HJ_1994_1_1996_2">[227]!T2_KJ_1994_1996_HJ_1994_1_1996_2</definedName>
    <definedName name="T2_KJ_1997_1999_HJ_1997_1_1999_2">[227]!T2_KJ_1997_1999_HJ_1997_1_1999_2</definedName>
    <definedName name="T2_KJ_HJ_VÄ_rate_1992_1994">[227]!T2_KJ_HJ_VÄ_rate_1992_1994</definedName>
    <definedName name="T2_KJ_HJ_VÄ_rate_1995_1997">[227]!T2_KJ_HJ_VÄ_rate_1995_1997</definedName>
    <definedName name="T2_VJ_1991_1_1992_4">[227]!T2_VJ_1991_1_1992_4</definedName>
    <definedName name="T2_VJ_1993_1_1994_4">[227]!T2_VJ_1993_1_1994_4</definedName>
    <definedName name="T2_VJ_1995_1_1996_4">[227]!T2_VJ_1995_1_1996_4</definedName>
    <definedName name="T2_VJ_1997_1_1998_4">[227]!T2_VJ_1997_1_1998_4</definedName>
    <definedName name="T2_VJ_VÄ_rate_1992_1_1993_4">[227]!T2_VJ_VÄ_rate_1992_1_1993_4</definedName>
    <definedName name="T2_VJ_VÄ_rate_1994_1_1995_4">[227]!T2_VJ_VÄ_rate_1994_1_1995_4</definedName>
    <definedName name="T2_VJ_VÄ_rate_1996_1_1997_4">[227]!T2_VJ_VÄ_rate_1996_1_1997_4</definedName>
    <definedName name="T21_KJ_1991_1993_HJ_1991_1_1993_2">[227]!T21_KJ_1991_1993_HJ_1991_1_1993_2</definedName>
    <definedName name="T21_KJ_1994_1996_HJ_1994_1_1996_2">[227]!T21_KJ_1994_1996_HJ_1994_1_1996_2</definedName>
    <definedName name="T21_KJ_1997_1999_HJ_1997_1_1999_2">[227]!T21_KJ_1997_1999_HJ_1997_1_1999_2</definedName>
    <definedName name="T21_KJ_HJ_VÄ_rate_1992_1994">[227]!T21_KJ_HJ_VÄ_rate_1992_1994</definedName>
    <definedName name="T21_KJ_HJ_VÄ_rate_1995_1997">[227]!T21_KJ_HJ_VÄ_rate_1995_1997</definedName>
    <definedName name="T21_VJ_1991_1_1992_4">[227]!T21_VJ_1991_1_1992_4</definedName>
    <definedName name="T21_VJ_1993_1_1994_4">[227]!T21_VJ_1993_1_1994_4</definedName>
    <definedName name="T21_VJ_1995_1_1996_4">[227]!T21_VJ_1995_1_1996_4</definedName>
    <definedName name="T21_VJ_1997_1_1998_4">[227]!T21_VJ_1997_1_1998_4</definedName>
    <definedName name="T21_VJ_VÄ_rate_1992_1_1993_4">[227]!T21_VJ_VÄ_rate_1992_1_1993_4</definedName>
    <definedName name="T21_VJ_VÄ_rate_1994_1_1995_4">[227]!T21_VJ_VÄ_rate_1994_1_1995_4</definedName>
    <definedName name="T21_VJ_VÄ_rate_1996_1_1997_4">[227]!T21_VJ_VÄ_rate_1996_1_1997_4</definedName>
    <definedName name="T31_KJ_1991_1993_HJ_1991_1_1993_2">[227]!T31_KJ_1991_1993_HJ_1991_1_1993_2</definedName>
    <definedName name="T31_KJ_1994_1996_HJ_1994_1_1996_2">[227]!T31_KJ_1994_1996_HJ_1994_1_1996_2</definedName>
    <definedName name="T31_KJ_1997_1999_HJ_1997_1_1999_2">[227]!T31_KJ_1997_1999_HJ_1997_1_1999_2</definedName>
    <definedName name="T31_KJ_HJ_VÄ_rate_1992_1994">[227]!T31_KJ_HJ_VÄ_rate_1992_1994</definedName>
    <definedName name="T31_KJ_HJ_VÄ_rate_1995_1997">[227]!T31_KJ_HJ_VÄ_rate_1995_1997</definedName>
    <definedName name="T31_VJ_1991_1_1992_4">[227]!T31_VJ_1991_1_1992_4</definedName>
    <definedName name="T31_VJ_1993_1_1994_4">[227]!T31_VJ_1993_1_1994_4</definedName>
    <definedName name="T31_VJ_1995_1_1996_4">[227]!T31_VJ_1995_1_1996_4</definedName>
    <definedName name="T31_VJ_1997_1_1998_4">[227]!T31_VJ_1997_1_1998_4</definedName>
    <definedName name="T31_VJ_VÄ_rate_1992_1_1993_4">[227]!T31_VJ_VÄ_rate_1992_1_1993_4</definedName>
    <definedName name="T31_VJ_VÄ_rate_1994_1_1995_4">[227]!T31_VJ_VÄ_rate_1994_1_1995_4</definedName>
    <definedName name="T31_VJ_VÄ_rate_1996_1_1997_4">[227]!T31_VJ_VÄ_rate_1996_1_1997_4</definedName>
    <definedName name="T32_KJ_1991_1993_HJ_1991_1_1993_2">[227]!T32_KJ_1991_1993_HJ_1991_1_1993_2</definedName>
    <definedName name="T32_KJ_1994_1996_HJ_1994_1_1996_2">[227]!T32_KJ_1994_1996_HJ_1994_1_1996_2</definedName>
    <definedName name="T32_KJ_1997_1999_HJ_1997_1_1999_2">[227]!T32_KJ_1997_1999_HJ_1997_1_1999_2</definedName>
    <definedName name="T32_KJ_HJ_VÄ_rate_1992_1994">[227]!T32_KJ_HJ_VÄ_rate_1992_1994</definedName>
    <definedName name="T32_KJ_HJ_VÄ_rate_1995_1997">[227]!T32_KJ_HJ_VÄ_rate_1995_1997</definedName>
    <definedName name="T32_VJ_1991_1_1992_4">[227]!T32_VJ_1991_1_1992_4</definedName>
    <definedName name="T32_VJ_1993_1_1994_4">[227]!T32_VJ_1993_1_1994_4</definedName>
    <definedName name="T32_VJ_1995_1_1996_4">[227]!T32_VJ_1995_1_1996_4</definedName>
    <definedName name="T32_VJ_1997_1_1998_4">[227]!T32_VJ_1997_1_1998_4</definedName>
    <definedName name="T32_VJ_VÄ_rate_1992_1_1993_4">[227]!T32_VJ_VÄ_rate_1992_1_1993_4</definedName>
    <definedName name="T32_VJ_VÄ_rate_1994_1_1995_4">[227]!T32_VJ_VÄ_rate_1994_1_1995_4</definedName>
    <definedName name="T32_VJ_VÄ_rate_1996_1_1997_4">[227]!T32_VJ_VÄ_rate_1996_1_1997_4</definedName>
    <definedName name="T4_KJ_1991_1993_HJ_1991_1_1993_2">[227]!T4_KJ_1991_1993_HJ_1991_1_1993_2</definedName>
    <definedName name="T4_KJ_1994_1996_HJ_1994_1_1996_2">[227]!T4_KJ_1994_1996_HJ_1994_1_1996_2</definedName>
    <definedName name="T4_KJ_1997_1999_HJ_1997_1_1999_2">[227]!T4_KJ_1997_1999_HJ_1997_1_1999_2</definedName>
    <definedName name="T4_KJ_HJ_VÄ_rate_1992_1994">[227]!T4_KJ_HJ_VÄ_rate_1992_1994</definedName>
    <definedName name="T4_KJ_HJ_VÄ_rate_1995_1997">[227]!T4_KJ_HJ_VÄ_rate_1995_1997</definedName>
    <definedName name="T4_VJ_1991_1_1992_4">[227]!T4_VJ_1991_1_1992_4</definedName>
    <definedName name="T4_VJ_1993_1_1994_4">[227]!T4_VJ_1993_1_1994_4</definedName>
    <definedName name="T4_VJ_1995_1_1996_4">[227]!T4_VJ_1995_1_1996_4</definedName>
    <definedName name="T4_VJ_1997_1_1998_4">[227]!T4_VJ_1997_1_1998_4</definedName>
    <definedName name="T4_VJ_VÄ_rate_1992_1_1993_4">[227]!T4_VJ_VÄ_rate_1992_1_1993_4</definedName>
    <definedName name="T4_VJ_VÄ_rate_1994_1_1995_4">[227]!T4_VJ_VÄ_rate_1994_1_1995_4</definedName>
    <definedName name="T4_VJ_VÄ_rate_1996_1_1997_4">[227]!T4_VJ_VÄ_rate_1996_1_1997_4</definedName>
    <definedName name="t4wh" localSheetId="1">{#N/A,#N/A,FALSE,"EMP_POP";#N/A,#N/A,FALSE,"UNEMPL"}</definedName>
    <definedName name="t4wh">{#N/A,#N/A,FALSE,"EMP_POP";#N/A,#N/A,FALSE,"UNEMPL"}</definedName>
    <definedName name="T5_KJ_1991_1993_HJ_1991_1_1993_2">[227]!T5_KJ_1991_1993_HJ_1991_1_1993_2</definedName>
    <definedName name="T5_KJ_1994_1996_HJ_1994_1_1996_2">[227]!T5_KJ_1994_1996_HJ_1994_1_1996_2</definedName>
    <definedName name="T5_KJ_1997_1999_HJ_1997_1_1999_2">[227]!T5_KJ_1997_1999_HJ_1997_1_1999_2</definedName>
    <definedName name="T5_KJ_HJ_VÄ_rate_1992_1994">[227]!T5_KJ_HJ_VÄ_rate_1992_1994</definedName>
    <definedName name="T5_KJ_HJ_VÄ_rate_1995_1997">[227]!T5_KJ_HJ_VÄ_rate_1995_1997</definedName>
    <definedName name="T5_VJ_1991_1_1992_4">[227]!T5_VJ_1991_1_1992_4</definedName>
    <definedName name="T5_VJ_1993_1_1994_4">[227]!T5_VJ_1993_1_1994_4</definedName>
    <definedName name="T5_VJ_1995_1_1996_4">[227]!T5_VJ_1995_1_1996_4</definedName>
    <definedName name="T5_VJ_1997_1_1998_4">[227]!T5_VJ_1997_1_1998_4</definedName>
    <definedName name="T5_VJ_VÄ_rate_1992_1_1993_4">[227]!T5_VJ_VÄ_rate_1992_1_1993_4</definedName>
    <definedName name="T5_VJ_VÄ_rate_1994_1_1995_4">[227]!T5_VJ_VÄ_rate_1994_1_1995_4</definedName>
    <definedName name="T5_VJ_VÄ_rate_1996_1_1997_4">[227]!T5_VJ_VÄ_rate_1996_1_1997_4</definedName>
    <definedName name="TAB14NOTE" localSheetId="1">#REF!</definedName>
    <definedName name="TAB14NOTE">#REF!</definedName>
    <definedName name="tab17bop" localSheetId="1">#REF!</definedName>
    <definedName name="tab17bop">#REF!</definedName>
    <definedName name="TAB1A" localSheetId="1">#REF!</definedName>
    <definedName name="TAB1A">#REF!</definedName>
    <definedName name="TAB1CK">#REF!</definedName>
    <definedName name="tab2000b">'[70]SR Table 2'!#REF!</definedName>
    <definedName name="Tab25a" localSheetId="1">#REF!</definedName>
    <definedName name="Tab25a">#REF!</definedName>
    <definedName name="Tab25b" localSheetId="1">#REF!</definedName>
    <definedName name="Tab25b">#REF!</definedName>
    <definedName name="TAB2A" localSheetId="1">#REF!</definedName>
    <definedName name="TAB2A">#REF!</definedName>
    <definedName name="TAB4APPX">'[212]Table 5'!$A$2:$I$55</definedName>
    <definedName name="TAB5A" localSheetId="1">#REF!</definedName>
    <definedName name="TAB5A">#REF!</definedName>
    <definedName name="TAB6A">'[71]Annual Tables'!#REF!</definedName>
    <definedName name="TAB6B">'[71]Annual Tables'!#REF!</definedName>
    <definedName name="TAB6C" localSheetId="1">#REF!</definedName>
    <definedName name="TAB6C">#REF!</definedName>
    <definedName name="TAB7A" localSheetId="1">#REF!</definedName>
    <definedName name="TAB7A">#REF!</definedName>
    <definedName name="TabES" localSheetId="1">#REF!</definedName>
    <definedName name="TabES">#REF!</definedName>
    <definedName name="Table">"Table"</definedName>
    <definedName name="Table___.__Estonia___Consolidated_Account_for_the_Rest_of_the_Banking_System__1992_97_1">#REF!</definedName>
    <definedName name="Table___.__Estonia___Consolidated_Account_for_the_Rest_of_the_Banking_System__1994_97">#REF!</definedName>
    <definedName name="Table__47">[228]RED47!$A$1:$I$53</definedName>
    <definedName name="Table_1" localSheetId="1">#REF!</definedName>
    <definedName name="Table_1">#REF!</definedName>
    <definedName name="Table_1.__Egypt__Monetary_Indicators__1993_94_1997_98" localSheetId="1">#REF!</definedName>
    <definedName name="Table_1.__Egypt__Monetary_Indicators__1993_94_1997_98">#REF!</definedName>
    <definedName name="Table_1._Egypt__Selected_Economic_and_Financial_Indicators__1993_94_1998_99" localSheetId="1">#REF!</definedName>
    <definedName name="Table_1._Egypt__Selected_Economic_and_Financial_Indicators__1993_94_1998_99">#REF!</definedName>
    <definedName name="Table_10._Senegal__Millennium_Development_Goals__concluded">"#REF!,#REF!"</definedName>
    <definedName name="Table_11">[223]tx!$A$13:$N$89</definedName>
    <definedName name="Table_12">[223]tx!$A$92:$N$166</definedName>
    <definedName name="Table_13">[223]tx!$A$169:$N$228</definedName>
    <definedName name="Table_14">[223]tx!$A$232:$N$286</definedName>
    <definedName name="Table_15">[223]tx!$A$290:$N$313</definedName>
    <definedName name="Table_16">[223]tx!$A$318:$K$365</definedName>
    <definedName name="Table_2" localSheetId="1">#REF!</definedName>
    <definedName name="Table_2">#REF!</definedName>
    <definedName name="Table_2.__Oman___Gross_Domestic_Product_by_Sector_of_Origin_at_Constant_Prices">"GDPCO_00"</definedName>
    <definedName name="Table_2._Country_X___Public_Sector_Financing_1">#REF!</definedName>
    <definedName name="Table_2____Moldova___General_Government_Budget_1995_98__Mdl_millions__1">#REF!</definedName>
    <definedName name="Table_23._Egypt__Indicators_of_Public_Enterprise_Financial_Performance">#REF!</definedName>
    <definedName name="Table_24._Egypt__Indicators_of_Public_Enterprises__Economic_performance">#REF!</definedName>
    <definedName name="Table_3">#REF!</definedName>
    <definedName name="Table_3._Moldova__Balance_of_Payments__1994_98">#REF!</definedName>
    <definedName name="Table_35.__Estonia__Direction_of_Trade_Imports__1993_97">#REF!</definedName>
    <definedName name="Table_4.___Estonia___Banking_Survey__1994_98">#REF!</definedName>
    <definedName name="Table_4.__Egypt___Monetary_Survey__1994_95_1998_99">#REF!</definedName>
    <definedName name="Table_4.__Moldova____Monetary_Survey_and_Projections__1994_98_1">#REF!</definedName>
    <definedName name="Table_4._Guinea___Monetary_Survey__1999_2001">[154]outsheet!$A$6:$AM$82</definedName>
    <definedName name="Table_4SR" localSheetId="1">#REF!</definedName>
    <definedName name="Table_4SR">#REF!</definedName>
    <definedName name="Table_5.___Estonia____Monetary_Authorities__1994_98__1" localSheetId="1">#REF!</definedName>
    <definedName name="Table_5.___Estonia____Monetary_Authorities__1994_98__1">#REF!</definedName>
    <definedName name="Table_5.__Estonia__Estimated_Fiscal_Impact_of_Proposed_Tax_Policy_Changes_for_2000" localSheetId="1">#REF!</definedName>
    <definedName name="Table_5.__Estonia__Estimated_Fiscal_Impact_of_Proposed_Tax_Policy_Changes_for_2000">#REF!</definedName>
    <definedName name="Table_5.__Senegal__Quarterly_Government_Financial_Operations__2005">[229]T5!$A$1:$AE$100</definedName>
    <definedName name="Table_6.__Moldova__Balance_of_Payments__1994_98" localSheetId="1">#REF!</definedName>
    <definedName name="Table_6.__Moldova__Balance_of_Payments__1994_98">#REF!</definedName>
    <definedName name="table_7">'[70]SR Table 2'!#REF!</definedName>
    <definedName name="Table_7._Senegal___Monetary_Survey__2001_06">[230]T7!$A$1:$AX$70</definedName>
    <definedName name="Table_debt" localSheetId="1">#REF!</definedName>
    <definedName name="Table_debt">#REF!</definedName>
    <definedName name="TABLE_PRINT" localSheetId="1">#REF!</definedName>
    <definedName name="TABLE_PRINT">#REF!</definedName>
    <definedName name="Table04" localSheetId="1">#REF!</definedName>
    <definedName name="Table04">#REF!</definedName>
    <definedName name="Table05">#REF!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1299">'[70]SR Table 2'!#REF!</definedName>
    <definedName name="TABLE22" localSheetId="1">#REF!</definedName>
    <definedName name="TABLE22">#REF!</definedName>
    <definedName name="TABLE23" localSheetId="1">#REF!</definedName>
    <definedName name="TABLE23">#REF!</definedName>
    <definedName name="TABLE24" localSheetId="1">#REF!</definedName>
    <definedName name="TABLE24">#REF!</definedName>
    <definedName name="TABLE25">#REF!</definedName>
    <definedName name="TABLE26">#REF!</definedName>
    <definedName name="TABLE27">#REF!</definedName>
    <definedName name="TABLE28">#REF!</definedName>
    <definedName name="TABLE3">#REF!</definedName>
    <definedName name="Table3_Fiscal">#REF!</definedName>
    <definedName name="table398">#REF!</definedName>
    <definedName name="TABLE3A">'[206]Monetary Inputs'!#REF!</definedName>
    <definedName name="TABLE4" localSheetId="1">#REF!</definedName>
    <definedName name="TABLE4">#REF!</definedName>
    <definedName name="TABLE46" localSheetId="1">#REF!</definedName>
    <definedName name="TABLE46">#REF!</definedName>
    <definedName name="table498" localSheetId="1">#REF!</definedName>
    <definedName name="table498">#REF!</definedName>
    <definedName name="TABLE4A" localSheetId="1">'[206]Monetary Inputs'!#REF!</definedName>
    <definedName name="TABLE4A">'[206]Monetary Inputs'!#REF!</definedName>
    <definedName name="TABLE5" localSheetId="1">#REF!</definedName>
    <definedName name="TABLE5">#REF!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'[212]Table 6'!$A$1:$AG$96</definedName>
    <definedName name="TABLE7" localSheetId="1">#REF!</definedName>
    <definedName name="TABLE7">#REF!</definedName>
    <definedName name="TABLE8" localSheetId="1">#REF!</definedName>
    <definedName name="TABLE8">#REF!</definedName>
    <definedName name="TABLE9" localSheetId="1">#REF!</definedName>
    <definedName name="TABLE9">#REF!</definedName>
    <definedName name="TableOrder">#REF!</definedName>
    <definedName name="tableSR">#REF!</definedName>
    <definedName name="TABLEW">[93]GDPprj!$A$1:$Z$108</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IWAN">[99]SpotExchangeRates!#REF!</definedName>
    <definedName name="TAME" localSheetId="1">#REF!</definedName>
    <definedName name="TAME">#REF!</definedName>
    <definedName name="Target_Post_Tax_Return" localSheetId="1">#REF!</definedName>
    <definedName name="Target_Post_Tax_Return">#REF!</definedName>
    <definedName name="tat" localSheetId="1">#REF!</definedName>
    <definedName name="tat">#REF!</definedName>
    <definedName name="Taxa_cambio_média_trimestral_2001">'[231]Orç Prog 2001'!$A$190:$IV$190</definedName>
    <definedName name="TB_S2" localSheetId="1">#REF!</definedName>
    <definedName name="TB_S2">#REF!</definedName>
    <definedName name="TB_s2b" localSheetId="1">#REF!</definedName>
    <definedName name="TB_s2b">#REF!</definedName>
    <definedName name="TB_s2c" localSheetId="1">#REF!</definedName>
    <definedName name="TB_s2c">#REF!</definedName>
    <definedName name="TB_S3">#REF!</definedName>
    <definedName name="TB_S4">#REF!</definedName>
    <definedName name="TB_Sim_2">#REF!</definedName>
    <definedName name="TB_Sim_a">#REF!</definedName>
    <definedName name="TB_Sim_b">#REF!</definedName>
    <definedName name="TB_SR_1">[232]StRp_Tbl1!$B$4:$AF$109</definedName>
    <definedName name="TB_SR_2" localSheetId="1">#REF!</definedName>
    <definedName name="TB_SR_2">#REF!</definedName>
    <definedName name="TB_Sub">[75]CGExp!$B$135:$CL$192</definedName>
    <definedName name="TB_Subsd" localSheetId="1">#REF!</definedName>
    <definedName name="TB_Subsd">#REF!</definedName>
    <definedName name="Tb_Tax_3year">[75]TaxRev!$A$2:$L$66</definedName>
    <definedName name="TB_Taxes">'[75]JunPrg_9899&amp;beyond'!$A$487:$AE$559</definedName>
    <definedName name="TB1_x" localSheetId="1">#REF!</definedName>
    <definedName name="TB1_x">#REF!</definedName>
    <definedName name="TB1_xx" localSheetId="1">#REF!</definedName>
    <definedName name="TB1_xx">#REF!</definedName>
    <definedName name="TB1b">[75]SummaryCG!$A$79:$CL$150</definedName>
    <definedName name="TB1b_x" localSheetId="1">#REF!</definedName>
    <definedName name="TB1b_x">#REF!</definedName>
    <definedName name="TB2b">[75]CGRev!$A$57:$CL$99</definedName>
    <definedName name="TB3b">[75]CGExp!$B$284:$CL$356</definedName>
    <definedName name="TB5b">[75]CGAuthMeth!$B$174:$CL$223</definedName>
    <definedName name="TB6b">[75]CGAuthMeth!$B$231:$CL$297</definedName>
    <definedName name="TB7b">[75]CGFin_Monthly!$B$92:$AC$142</definedName>
    <definedName name="TBDM">[197]DBMALLES!$A$842:$IP$842</definedName>
    <definedName name="TBIOM">[197]DBMALLES!$A$843:$IP$843</definedName>
    <definedName name="TBIWM">[197]DBMALLES!$A$844:$IP$844</definedName>
    <definedName name="Tbl_1_Comparison" localSheetId="1" hidden="1">#REF!</definedName>
    <definedName name="Tbl_1_Comparison" hidden="1">#REF!</definedName>
    <definedName name="Tbl_Data_RegNatSub_Value">[136]Con_RegNatSub_Value!$I$18:$BZ$325</definedName>
    <definedName name="Tbl_Data_RegNatSub_Value_Col">[136]Con_RegNatSub_Value!$I$17:$BZ$17</definedName>
    <definedName name="Tbl_Data_RegNatSub_Value_Row">[136]Con_RegNatSub_Value!$D$18:$D$325</definedName>
    <definedName name="Tbl_GFN">[233]Table_GEF!$B$2:$T$53</definedName>
    <definedName name="tbl_ProdInfo" localSheetId="1" hidden="1">#REF!</definedName>
    <definedName name="tbl_ProdInfo" localSheetId="0" hidden="1">#REF!</definedName>
    <definedName name="tbl_ProdInfo" hidden="1">#REF!</definedName>
    <definedName name="tblChecks">[162]ErrCheck!$A$3:$E$5</definedName>
    <definedName name="tblLinks">[162]Links!$A$4:$F$33</definedName>
    <definedName name="TBPRJ4" localSheetId="1">#REF!</definedName>
    <definedName name="TBPRJ4">#REF!</definedName>
    <definedName name="TBRDM">[197]DBMALLES!$A$845:$IP$845</definedName>
    <definedName name="Tbs1thr4" localSheetId="1">#REF!</definedName>
    <definedName name="Tbs1thr4">#REF!</definedName>
    <definedName name="TBSTR">[197]DBMALLES!$A$1177:$IP$1177</definedName>
    <definedName name="TDao" localSheetId="1" hidden="1">#REF!</definedName>
    <definedName name="TDao" hidden="1">#REF!</definedName>
    <definedName name="TDGSTR">[197]DBMALLES!$A$1178:$IP$1178</definedName>
    <definedName name="TDIR">[84]K81!$A$30:$IV$30</definedName>
    <definedName name="TEGBM">[197]DBMALLES!$A$846:$IP$846</definedName>
    <definedName name="TEGUM">[197]DBMALLES!$A$847:$IP$847</definedName>
    <definedName name="TEGZM">[197]DBMALLES!$A$848:$IP$848</definedName>
    <definedName name="tenou" localSheetId="1" hidden="1">'[27]Dep fonct'!#REF!</definedName>
    <definedName name="tenou" localSheetId="0" hidden="1">'[27]Dep fonct'!#REF!</definedName>
    <definedName name="tenou" hidden="1">'[27]Dep fonct'!#REF!</definedName>
    <definedName name="Term_Loan_1">'[53]9.3ka'!$A$5:$IV$5</definedName>
    <definedName name="teset" localSheetId="1">{#N/A,#N/A,FALSE,"SimInp1";#N/A,#N/A,FALSE,"SimInp2";#N/A,#N/A,FALSE,"SimOut1";#N/A,#N/A,FALSE,"SimOut2";#N/A,#N/A,FALSE,"SimOut3";#N/A,#N/A,FALSE,"SimOut4";#N/A,#N/A,FALSE,"SimOut5"}</definedName>
    <definedName name="teset">{#N/A,#N/A,FALSE,"SimInp1";#N/A,#N/A,FALSE,"SimInp2";#N/A,#N/A,FALSE,"SimOut1";#N/A,#N/A,FALSE,"SimOut2";#N/A,#N/A,FALSE,"SimOut3";#N/A,#N/A,FALSE,"SimOut4";#N/A,#N/A,FALSE,"SimOut5"}</definedName>
    <definedName name="test" localSheetId="40">COUNTA('Box Figure 1.2.1'!Group4List)</definedName>
    <definedName name="test" localSheetId="1" hidden="1">{"Riqfin97",#N/A,FALSE,"Tran";"Riqfinpro",#N/A,FALSE,"Tran"}</definedName>
    <definedName name="test" localSheetId="0" hidden="1">{"Riqfin97",#N/A,FALSE,"Tran";"Riqfinpro",#N/A,FALSE,"Tran"}</definedName>
    <definedName name="test" hidden="1">{"Riqfin97",#N/A,FALSE,"Tran";"Riqfinpro",#N/A,FALSE,"Tran"}</definedName>
    <definedName name="TGEOM">[197]DBMALLES!$A$849:$IP$849</definedName>
    <definedName name="TGEWM">[197]DBMALLES!$A$850:$IP$850</definedName>
    <definedName name="TGROM">[197]DBMALLES!$A$851:$IP$851</definedName>
    <definedName name="TGRWM">[197]DBMALLES!$A$852:$IP$852</definedName>
    <definedName name="TGSIECATS" localSheetId="1">#REF!</definedName>
    <definedName name="TGSIECATS">#REF!</definedName>
    <definedName name="TGUOM">[197]DBMALLES!$A$853:$IP$853</definedName>
    <definedName name="TGUWM">[197]DBMALLES!$A$854:$IP$854</definedName>
    <definedName name="Thailand" localSheetId="1">#REF!</definedName>
    <definedName name="Thailand">#REF!</definedName>
    <definedName name="thousand">1000</definedName>
    <definedName name="TIND">[84]K82!$A$33:$IV$33</definedName>
    <definedName name="titi">([234]Petrol!$B$7:$C$7,[234]Petrol!$F$7:$G$7,[234]Petrol!$J$7:$K$7,[234]Petrol!$N$7)</definedName>
    <definedName name="tj" localSheetId="1" hidden="1">{"Riqfin97",#N/A,FALSE,"Tran";"Riqfinpro",#N/A,FALSE,"Tran"}</definedName>
    <definedName name="tj" localSheetId="0" hidden="1">{"Riqfin97",#N/A,FALSE,"Tran";"Riqfinpro",#N/A,FALSE,"Tran"}</definedName>
    <definedName name="tj" hidden="1">{"Riqfin97",#N/A,FALSE,"Tran";"Riqfinpro",#N/A,FALSE,"Tran"}</definedName>
    <definedName name="TKFOM">[197]DBMALLES!$A$855:$IP$855</definedName>
    <definedName name="TKFWM">[197]DBMALLES!$A$856:$IP$856</definedName>
    <definedName name="TKIAG">[197]DBMALLES!$A$1179:$IP$1179</definedName>
    <definedName name="TKOOM">[197]DBMALLES!$A$857:$IP$857</definedName>
    <definedName name="TKOWM">[197]DBMALLES!$A$858:$IP$858</definedName>
    <definedName name="TLDOM">[197]DBMALLES!$A$859:$IP$859</definedName>
    <definedName name="TLDWM">[197]DBMALLES!$A$860:$IP$860</definedName>
    <definedName name="TLOM">[197]DBMALLES!$A$861:$IP$861</definedName>
    <definedName name="TLOOM">[197]DBMALLES!$A$862:$IP$862</definedName>
    <definedName name="TLOWM">[197]DBMALLES!$A$863:$IP$863</definedName>
    <definedName name="TM">'[96]Output WEO'!#REF!</definedName>
    <definedName name="TM_RPCH">'[96]Output WEO'!#REF!</definedName>
    <definedName name="TMG">'[96]Output WEO'!#REF!</definedName>
    <definedName name="TMG_D">[107]Q5!$E$23:$AH$23</definedName>
    <definedName name="TMG_RPCH">'[96]Output WEO'!#REF!</definedName>
    <definedName name="TMGO">#N/A</definedName>
    <definedName name="TMGO_DPCH">'[96]Output WEO'!#REF!</definedName>
    <definedName name="TMIDM">[197]DBMALLES!$A$864:$IP$864</definedName>
    <definedName name="TNAME">'[97]AFR -WETA DAta'!#REF!</definedName>
    <definedName name="TNEOM">[197]DBMALLES!$A$865:$IP$865</definedName>
    <definedName name="TNEWM">[197]DBMALLES!$A$866:$IP$866</definedName>
    <definedName name="TNKG">[84]K81!#REF!</definedName>
    <definedName name="TOKEN" localSheetId="1">'FM Database Apr. 2024'!TOKEN</definedName>
    <definedName name="TOKEN">[0]!TOKEN</definedName>
    <definedName name="TOP_BORDER" localSheetId="1">#REF!</definedName>
    <definedName name="TOP_BORDER">#REF!</definedName>
    <definedName name="Total_Collateral_wise_42">'[53]9.4'!$A$46:$IV$46</definedName>
    <definedName name="TOTAL_Produwisec">'[53]9.3ka'!$A$55:$IV$55</definedName>
    <definedName name="TOTAL_sectorwise_123">'[53]9.3'!$A$127:$IV$127</definedName>
    <definedName name="TotalCosts">[81]ProjectCashflow!$B$127</definedName>
    <definedName name="toto">'[235]Fig15(data)'!$N$4:$O$19</definedName>
    <definedName name="toto1">'[236]OldFig5(data)'!$N$8:$O$27</definedName>
    <definedName name="TOWEO" localSheetId="1">#REF!</definedName>
    <definedName name="TOWEO">#REF!</definedName>
    <definedName name="tr" localSheetId="1">{"Main Economic Indicators",#N/A,FALSE,"C"}</definedName>
    <definedName name="tr">{"Main Economic Indicators",#N/A,FALSE,"C"}</definedName>
    <definedName name="Trade_balance">#REF!</definedName>
    <definedName name="TRADE3">[57]Trade!#REF!</definedName>
    <definedName name="trans" localSheetId="1">#REF!</definedName>
    <definedName name="trans">#REF!</definedName>
    <definedName name="Transfer_check" localSheetId="1">#REF!</definedName>
    <definedName name="Transfer_check">#REF!</definedName>
    <definedName name="TRANSFERENCIA">[109]!TRANSFERENCIA</definedName>
    <definedName name="TRANSFERTEST">[237]Gin:Din!$C$2:$O$2</definedName>
    <definedName name="TRANSNAVE" localSheetId="1">#REF!</definedName>
    <definedName name="TRANSNAVE">#REF!</definedName>
    <definedName name="Transport__Communication_and_Public_Utilities_78">'[53]9.3'!$A$82:$IV$82</definedName>
    <definedName name="TreeMap">"TreeMap"</definedName>
    <definedName name="tretry" localSheetId="1" hidden="1">[44]Data!#REF!</definedName>
    <definedName name="tretry" localSheetId="0" hidden="1">[44]Data!#REF!</definedName>
    <definedName name="tretry" hidden="1">[44]Data!#REF!</definedName>
    <definedName name="TRNR_1674c2746c284dc99e324ab4296103c3_18464_20" localSheetId="1" hidden="1">#REF!</definedName>
    <definedName name="TRNR_1674c2746c284dc99e324ab4296103c3_18464_20" localSheetId="0" hidden="1">#REF!</definedName>
    <definedName name="TRNR_1674c2746c284dc99e324ab4296103c3_18464_20" hidden="1">#REF!</definedName>
    <definedName name="TRNR_1ed4cf216e6c4f10b5d9ee45c435751b_528_145" localSheetId="1" hidden="1">#REF!</definedName>
    <definedName name="TRNR_1ed4cf216e6c4f10b5d9ee45c435751b_528_145" localSheetId="0" hidden="1">#REF!</definedName>
    <definedName name="TRNR_1ed4cf216e6c4f10b5d9ee45c435751b_528_145" hidden="1">#REF!</definedName>
    <definedName name="TRNR_20bb9561e9af4d78b049f7a671a84978_1_59" localSheetId="1" hidden="1">#REF!</definedName>
    <definedName name="TRNR_20bb9561e9af4d78b049f7a671a84978_1_59" localSheetId="0" hidden="1">#REF!</definedName>
    <definedName name="TRNR_20bb9561e9af4d78b049f7a671a84978_1_59" hidden="1">#REF!</definedName>
    <definedName name="TRNR_2cfdf4ce2eba4e428a6c4e2557454bf9_527_87" localSheetId="1" hidden="1">#REF!</definedName>
    <definedName name="TRNR_2cfdf4ce2eba4e428a6c4e2557454bf9_527_87" localSheetId="0" hidden="1">#REF!</definedName>
    <definedName name="TRNR_2cfdf4ce2eba4e428a6c4e2557454bf9_527_87" hidden="1">#REF!</definedName>
    <definedName name="TRNR_50e54095113145d3805111e7b51fce6f_10_73" localSheetId="1" hidden="1">#REF!</definedName>
    <definedName name="TRNR_50e54095113145d3805111e7b51fce6f_10_73" localSheetId="0" hidden="1">#REF!</definedName>
    <definedName name="TRNR_50e54095113145d3805111e7b51fce6f_10_73" hidden="1">#REF!</definedName>
    <definedName name="TRNR_51506c4bdd804cc590398787a25c4bb8_527_87" localSheetId="1" hidden="1">#REF!</definedName>
    <definedName name="TRNR_51506c4bdd804cc590398787a25c4bb8_527_87" localSheetId="0" hidden="1">#REF!</definedName>
    <definedName name="TRNR_51506c4bdd804cc590398787a25c4bb8_527_87" hidden="1">#REF!</definedName>
    <definedName name="TRNR_5202f69fc76f4480a506273bd75e1719_2395_61" localSheetId="1" hidden="1">#REF!</definedName>
    <definedName name="TRNR_5202f69fc76f4480a506273bd75e1719_2395_61" localSheetId="0" hidden="1">#REF!</definedName>
    <definedName name="TRNR_5202f69fc76f4480a506273bd75e1719_2395_61" hidden="1">#REF!</definedName>
    <definedName name="TRNR_58b0ab9cb84d437b8172b6c70c4e67d2_18535_59" localSheetId="1" hidden="1">#REF!</definedName>
    <definedName name="TRNR_58b0ab9cb84d437b8172b6c70c4e67d2_18535_59" localSheetId="0" hidden="1">#REF!</definedName>
    <definedName name="TRNR_58b0ab9cb84d437b8172b6c70c4e67d2_18535_59" hidden="1">#REF!</definedName>
    <definedName name="TRNR_5d221992b47f49c69113344b78eaa96d_75_59" localSheetId="1" hidden="1">#REF!</definedName>
    <definedName name="TRNR_5d221992b47f49c69113344b78eaa96d_75_59" localSheetId="0" hidden="1">#REF!</definedName>
    <definedName name="TRNR_5d221992b47f49c69113344b78eaa96d_75_59" hidden="1">#REF!</definedName>
    <definedName name="TRNR_6899dbc590554595a64c2153a84c5c1f_18435_59" localSheetId="1" hidden="1">#REF!</definedName>
    <definedName name="TRNR_6899dbc590554595a64c2153a84c5c1f_18435_59" localSheetId="0" hidden="1">#REF!</definedName>
    <definedName name="TRNR_6899dbc590554595a64c2153a84c5c1f_18435_59" hidden="1">#REF!</definedName>
    <definedName name="TRNR_6fa1cd25bb9142c5bd723ac8f316f085_30_73" localSheetId="1" hidden="1">#REF!</definedName>
    <definedName name="TRNR_6fa1cd25bb9142c5bd723ac8f316f085_30_73" localSheetId="0" hidden="1">#REF!</definedName>
    <definedName name="TRNR_6fa1cd25bb9142c5bd723ac8f316f085_30_73" hidden="1">#REF!</definedName>
    <definedName name="TRNR_8008595e1e724a2495ae3bc372af9e41_75_59" localSheetId="1" hidden="1">[238]Annual!#REF!</definedName>
    <definedName name="TRNR_8008595e1e724a2495ae3bc372af9e41_75_59" localSheetId="0" hidden="1">[238]Annual!#REF!</definedName>
    <definedName name="TRNR_8008595e1e724a2495ae3bc372af9e41_75_59" hidden="1">[238]Annual!#REF!</definedName>
    <definedName name="TRNR_960276ae62f043a2b7b172acbabf8d4c_25_15" localSheetId="1" hidden="1">#REF!</definedName>
    <definedName name="TRNR_960276ae62f043a2b7b172acbabf8d4c_25_15" localSheetId="0" hidden="1">#REF!</definedName>
    <definedName name="TRNR_960276ae62f043a2b7b172acbabf8d4c_25_15" hidden="1">#REF!</definedName>
    <definedName name="TRNR_9a169599cb2f4f038c42d45f9b03810b_288_59" localSheetId="1" hidden="1">#REF!</definedName>
    <definedName name="TRNR_9a169599cb2f4f038c42d45f9b03810b_288_59" localSheetId="0" hidden="1">#REF!</definedName>
    <definedName name="TRNR_9a169599cb2f4f038c42d45f9b03810b_288_59" hidden="1">#REF!</definedName>
    <definedName name="TRNR_ad92eddbcf27455bafb50a92f68785dc_527_87" localSheetId="1" hidden="1">#REF!</definedName>
    <definedName name="TRNR_ad92eddbcf27455bafb50a92f68785dc_527_87" localSheetId="0" hidden="1">#REF!</definedName>
    <definedName name="TRNR_ad92eddbcf27455bafb50a92f68785dc_527_87" hidden="1">#REF!</definedName>
    <definedName name="TRNR_bf9904c2324f4ffeb1c2aa2c14a79cc1_202_59" localSheetId="1" hidden="1">#REF!</definedName>
    <definedName name="TRNR_bf9904c2324f4ffeb1c2aa2c14a79cc1_202_59" localSheetId="0" hidden="1">#REF!</definedName>
    <definedName name="TRNR_bf9904c2324f4ffeb1c2aa2c14a79cc1_202_59" hidden="1">#REF!</definedName>
    <definedName name="TRNR_ca899009fd1a4e7c8d3c1687430adb01_1_1" localSheetId="1" hidden="1">#REF!</definedName>
    <definedName name="TRNR_ca899009fd1a4e7c8d3c1687430adb01_1_1" localSheetId="0" hidden="1">#REF!</definedName>
    <definedName name="TRNR_ca899009fd1a4e7c8d3c1687430adb01_1_1" hidden="1">#REF!</definedName>
    <definedName name="TRNR_d53a0f858f2843149102a2e320b2765c_1_59" localSheetId="1" hidden="1">#REF!</definedName>
    <definedName name="TRNR_d53a0f858f2843149102a2e320b2765c_1_59" localSheetId="0" hidden="1">#REF!</definedName>
    <definedName name="TRNR_d53a0f858f2843149102a2e320b2765c_1_59" hidden="1">#REF!</definedName>
    <definedName name="TRNR_f6ae9894de0742bbab59c73a2fb32af2_11_73" localSheetId="1" hidden="1">#REF!</definedName>
    <definedName name="TRNR_f6ae9894de0742bbab59c73a2fb32af2_11_73" localSheetId="0" hidden="1">#REF!</definedName>
    <definedName name="TRNR_f6ae9894de0742bbab59c73a2fb32af2_11_73" hidden="1">#REF!</definedName>
    <definedName name="TRNR_f8584c9a877845dab2e4debff4c84105_6832_79" localSheetId="1" hidden="1">#REF!</definedName>
    <definedName name="TRNR_f8584c9a877845dab2e4debff4c84105_6832_79" localSheetId="0" hidden="1">#REF!</definedName>
    <definedName name="TRNR_f8584c9a877845dab2e4debff4c84105_6832_79" hidden="1">#REF!</definedName>
    <definedName name="TRNR_fc209a7617734164b8e30858341d30a3_13055_6" hidden="1">'[239]Oil commodity'!$B$2</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0"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0"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ust_Receipt_Loan___Import_Loan_11">'[53]9.3ka'!$A$15:$IV$15</definedName>
    <definedName name="TSGOM">[197]DBMALLES!$A$868:$IP$868</definedName>
    <definedName name="TSGWM">[197]DBMALLES!$A$869:$IP$869</definedName>
    <definedName name="TSODM">[197]DBMALLES!$A$870:$IP$870</definedName>
    <definedName name="tt" localSheetId="1" hidden="1">{"Tab1",#N/A,FALSE,"P";"Tab2",#N/A,FALSE,"P"}</definedName>
    <definedName name="tt" localSheetId="0" hidden="1">{"Tab1",#N/A,FALSE,"P";"Tab2",#N/A,FALSE,"P"}</definedName>
    <definedName name="tt" hidden="1">{"Tab1",#N/A,FALSE,"P";"Tab2",#N/A,FALSE,"P"}</definedName>
    <definedName name="TTADM">[197]DBMALLES!$A$871:$IP$871</definedName>
    <definedName name="ttt" localSheetId="1" hidden="1">{"Tab1",#N/A,FALSE,"P";"Tab2",#N/A,FALSE,"P"}</definedName>
    <definedName name="ttt" localSheetId="0" hidden="1">{"Tab1",#N/A,FALSE,"P";"Tab2",#N/A,FALSE,"P"}</definedName>
    <definedName name="ttt" hidden="1">{"Tab1",#N/A,FALSE,"P";"Tab2",#N/A,FALSE,"P"}</definedName>
    <definedName name="tttt" localSheetId="1" hidden="1">{"Tab1",#N/A,FALSE,"P";"Tab2",#N/A,FALSE,"P"}</definedName>
    <definedName name="tttt" localSheetId="0" hidden="1">{"Tab1",#N/A,FALSE,"P";"Tab2",#N/A,FALSE,"P"}</definedName>
    <definedName name="tttt" hidden="1">{"Tab1",#N/A,FALSE,"P";"Tab2",#N/A,FALSE,"P"}</definedName>
    <definedName name="ttttt" hidden="1">[190]M!#REF!</definedName>
    <definedName name="ttttttttt" localSheetId="1" hidden="1">{"Minpmon",#N/A,FALSE,"Monthinput"}</definedName>
    <definedName name="ttttttttt" localSheetId="0" hidden="1">{"Minpmon",#N/A,FALSE,"Monthinput"}</definedName>
    <definedName name="ttttttttt" hidden="1">{"Minpmon",#N/A,FALSE,"Monthinput"}</definedName>
    <definedName name="ttyy" localSheetId="1" hidden="1">{"Riqfin97",#N/A,FALSE,"Tran";"Riqfinpro",#N/A,FALSE,"Tran"}</definedName>
    <definedName name="ttyy" localSheetId="0" hidden="1">{"Riqfin97",#N/A,FALSE,"Tran";"Riqfinpro",#N/A,FALSE,"Tran"}</definedName>
    <definedName name="ttyy" hidden="1">{"Riqfin97",#N/A,FALSE,"Tran";"Riqfinpro",#N/A,FALSE,"Tran"}</definedName>
    <definedName name="TUMDM">[197]DBMALLES!$A$872:$IP$872</definedName>
    <definedName name="TUMOM">[197]DBMALLES!$A$873:$IP$873</definedName>
    <definedName name="TUMWM">[197]DBMALLES!$A$874:$IP$874</definedName>
    <definedName name="Turkey" localSheetId="1">#REF!</definedName>
    <definedName name="Turkey">#REF!</definedName>
    <definedName name="TVEOM">[197]DBMALLES!$A$875:$IP$875</definedName>
    <definedName name="TVEWM">[197]DBMALLES!$A$876:$IP$876</definedName>
    <definedName name="TVKG">[84]K81!#REF!</definedName>
    <definedName name="TVMOM">[197]DBMALLES!$A$877:$IP$877</definedName>
    <definedName name="TVMWM">[197]DBMALLES!$A$878:$IP$878</definedName>
    <definedName name="TVSDM">[197]DBMALLES!$A$879:$IP$879</definedName>
    <definedName name="twryrwe" localSheetId="1" hidden="1">[48]PRIVATE!#REF!</definedName>
    <definedName name="twryrwe" hidden="1">[48]PRIVATE!#REF!</definedName>
    <definedName name="TX" localSheetId="1">'[96]Output WEO'!#REF!</definedName>
    <definedName name="TX">'[96]Output WEO'!#REF!</definedName>
    <definedName name="TX_RPCH" localSheetId="1">'[96]Output WEO'!#REF!</definedName>
    <definedName name="TX_RPCH">'[96]Output WEO'!#REF!</definedName>
    <definedName name="TXG" localSheetId="1">'[96]Output WEO'!#REF!</definedName>
    <definedName name="TXG">'[96]Output WEO'!#REF!</definedName>
    <definedName name="TXG_D">#N/A</definedName>
    <definedName name="TXG_RPCH" localSheetId="1">'[96]Output WEO'!#REF!</definedName>
    <definedName name="TXG_RPCH">'[96]Output WEO'!#REF!</definedName>
    <definedName name="TXGO">#N/A</definedName>
    <definedName name="TXGO_DPCH">'[96]Output WEO'!#REF!</definedName>
    <definedName name="tyi" hidden="1">'[27]Dep fonct'!#REF!</definedName>
    <definedName name="tyui" localSheetId="1" hidden="1">{"Riqfin97",#N/A,FALSE,"Tran";"Riqfinpro",#N/A,FALSE,"Tran"}</definedName>
    <definedName name="tyui" localSheetId="0" hidden="1">{"Riqfin97",#N/A,FALSE,"Tran";"Riqfinpro",#N/A,FALSE,"Tran"}</definedName>
    <definedName name="tyui" hidden="1">{"Riqfin97",#N/A,FALSE,"Tran";"Riqfinpro",#N/A,FALSE,"Tran"}</definedName>
    <definedName name="tz" localSheetId="1" hidden="1">{#N/A,#N/A,FALSE,"MZ GRV";#N/A,#N/A,FALSE,"MZ ArV";#N/A,#N/A,FALSE,"MZ AnV";#N/A,#N/A,FALSE,"MZ KnV"}</definedName>
    <definedName name="tz" localSheetId="0" hidden="1">{#N/A,#N/A,FALSE,"MZ GRV";#N/A,#N/A,FALSE,"MZ ArV";#N/A,#N/A,FALSE,"MZ AnV";#N/A,#N/A,FALSE,"MZ KnV"}</definedName>
    <definedName name="tz" hidden="1">{#N/A,#N/A,FALSE,"MZ GRV";#N/A,#N/A,FALSE,"MZ ArV";#N/A,#N/A,FALSE,"MZ AnV";#N/A,#N/A,FALSE,"MZ KnV"}</definedName>
    <definedName name="TZIOM">[197]DBMALLES!$A$880:$IP$880</definedName>
    <definedName name="TZIWM">[197]DBMALLES!$A$881:$IP$881</definedName>
    <definedName name="u" localSheetId="1">#REF!</definedName>
    <definedName name="u">#REF!</definedName>
    <definedName name="uj">'[159]Imp:DSA output'!$F$9:$F$464</definedName>
    <definedName name="Unadjusted_usable_resources" localSheetId="1">#REF!</definedName>
    <definedName name="Unadjusted_usable_resources">#REF!</definedName>
    <definedName name="Uncommitted_usable_resources" localSheetId="1">#REF!</definedName>
    <definedName name="Uncommitted_usable_resources">#REF!</definedName>
    <definedName name="UnitCosts">[82]ProjectCashFlow!$G$211</definedName>
    <definedName name="UNITS" localSheetId="1">#REF!</definedName>
    <definedName name="UNITS">#REF!</definedName>
    <definedName name="Universities" localSheetId="1">#REF!</definedName>
    <definedName name="Universities">#REF!</definedName>
    <definedName name="Up_to_3_months_Fixed_Account_1.1.2.1">'[53]9.2'!$A$9:$IV$9</definedName>
    <definedName name="Update_only_bolded_variables__historical_from_MECON_in_green__and_projections_in_read">"xxWRS_3"</definedName>
    <definedName name="Uploaded_Currency">[140]Control!$F$17</definedName>
    <definedName name="Uploaded_Scale">[140]Control!$F$18</definedName>
    <definedName name="Uruguay" localSheetId="1">#REF!</definedName>
    <definedName name="Uruguay">#REF!</definedName>
    <definedName name="USERNAME">[93]Contents!$B$57</definedName>
    <definedName name="uu" localSheetId="1" hidden="1">{"Riqfin97",#N/A,FALSE,"Tran";"Riqfinpro",#N/A,FALSE,"Tran"}</definedName>
    <definedName name="uu" localSheetId="0" hidden="1">{"Riqfin97",#N/A,FALSE,"Tran";"Riqfinpro",#N/A,FALSE,"Tran"}</definedName>
    <definedName name="uu" hidden="1">{"Riqfin97",#N/A,FALSE,"Tran";"Riqfinpro",#N/A,FALSE,"Tran"}</definedName>
    <definedName name="uuu" localSheetId="1" hidden="1">{"Riqfin97",#N/A,FALSE,"Tran";"Riqfinpro",#N/A,FALSE,"Tran"}</definedName>
    <definedName name="uuu" localSheetId="0" hidden="1">{"Riqfin97",#N/A,FALSE,"Tran";"Riqfinpro",#N/A,FALSE,"Tran"}</definedName>
    <definedName name="uuu" hidden="1">{"Riqfin97",#N/A,FALSE,"Tran";"Riqfinpro",#N/A,FALSE,"Tran"}</definedName>
    <definedName name="uuuuuu" localSheetId="1" hidden="1">{"Riqfin97",#N/A,FALSE,"Tran";"Riqfinpro",#N/A,FALSE,"Tran"}</definedName>
    <definedName name="uuuuuu" localSheetId="0" hidden="1">{"Riqfin97",#N/A,FALSE,"Tran";"Riqfinpro",#N/A,FALSE,"Tran"}</definedName>
    <definedName name="uuuuuu" hidden="1">{"Riqfin97",#N/A,FALSE,"Tran";"Riqfinpro",#N/A,FALSE,"Tran"}</definedName>
    <definedName name="v" localSheetId="1" hidden="1">#REF!</definedName>
    <definedName name="v" localSheetId="0" hidden="1">#REF!</definedName>
    <definedName name="v">#REF!</definedName>
    <definedName name="ValidationList" localSheetId="1">#REF!</definedName>
    <definedName name="ValidationList">#REF!</definedName>
    <definedName name="VariableList">[132]VariableList!$A$2:$C$25</definedName>
    <definedName name="VariablesCount">[132]VariableList!$F$3</definedName>
    <definedName name="vatnew">#REF!</definedName>
    <definedName name="Venezuela">#REF!</definedName>
    <definedName name="VEPH">[84]K5!$A$14:$IV$14</definedName>
    <definedName name="VGRBASIS">[84]K0!$C$13</definedName>
    <definedName name="Vintage_display_lookup" localSheetId="1">#REF!</definedName>
    <definedName name="Vintage_display_lookup">#REF!</definedName>
    <definedName name="vs">'[159]Imp:DSA output'!$A$1</definedName>
    <definedName name="vv" localSheetId="1" hidden="1">{"Tab1",#N/A,FALSE,"P";"Tab2",#N/A,FALSE,"P"}</definedName>
    <definedName name="vv" localSheetId="0" hidden="1">{"Tab1",#N/A,FALSE,"P";"Tab2",#N/A,FALSE,"P"}</definedName>
    <definedName name="vv" hidden="1">{"Tab1",#N/A,FALSE,"P";"Tab2",#N/A,FALSE,"P"}</definedName>
    <definedName name="vvv" localSheetId="1" hidden="1">{"Tab1",#N/A,FALSE,"P";"Tab2",#N/A,FALSE,"P"}</definedName>
    <definedName name="vvv" localSheetId="0" hidden="1">{"Tab1",#N/A,FALSE,"P";"Tab2",#N/A,FALSE,"P"}</definedName>
    <definedName name="vvv" hidden="1">{"Tab1",#N/A,FALSE,"P";"Tab2",#N/A,FALSE,"P"}</definedName>
    <definedName name="vvvv" localSheetId="1" hidden="1">{"Minpmon",#N/A,FALSE,"Monthinput"}</definedName>
    <definedName name="vvvv" localSheetId="0" hidden="1">{"Minpmon",#N/A,FALSE,"Monthinput"}</definedName>
    <definedName name="vvvv" hidden="1">{"Minpmon",#N/A,FALSE,"Monthinput"}</definedName>
    <definedName name="w" localSheetId="1" hidden="1">{"PRI",#N/A,FALSE,"Data";"QUA",#N/A,FALSE,"Data";"STR",#N/A,FALSE,"Data";"VAL",#N/A,FALSE,"Data";"WEO",#N/A,FALSE,"Data";"WGT",#N/A,FALSE,"Data"}</definedName>
    <definedName name="w" localSheetId="0" hidden="1">{"PRI",#N/A,FALSE,"Data";"QUA",#N/A,FALSE,"Data";"STR",#N/A,FALSE,"Data";"VAL",#N/A,FALSE,"Data";"WEO",#N/A,FALSE,"Data";"WGT",#N/A,FALSE,"Data"}</definedName>
    <definedName name="w" hidden="1">{"PRI",#N/A,FALSE,"Data";"QUA",#N/A,FALSE,"Data";"STR",#N/A,FALSE,"Data";"VAL",#N/A,FALSE,"Data";"WEO",#N/A,FALSE,"Data";"WGT",#N/A,FALSE,"Data"}</definedName>
    <definedName name="W2betet">OFFSET([155]DATA!$B$3,[155]DATA!$D$1-3,0,[155]DATA!$L$1-[155]DATA!$D$1+3,1)</definedName>
    <definedName name="Wages" localSheetId="1">#REF!</definedName>
    <definedName name="Wages">#REF!</definedName>
    <definedName name="Waterfall">"Waterfall"</definedName>
    <definedName name="wb">'[134]by year'!$K$6:$K$129</definedName>
    <definedName name="WEO" localSheetId="1">#REF!</definedName>
    <definedName name="WEO">#REF!</definedName>
    <definedName name="weo_dmx" localSheetId="1">#REF!</definedName>
    <definedName name="weo_dmx">#REF!</definedName>
    <definedName name="weo_legend">[186]Legend!$D$2:$D$228</definedName>
    <definedName name="WEODATES" localSheetId="1">#REF!</definedName>
    <definedName name="WEODATES">#REF!</definedName>
    <definedName name="WEODB">[240]DIR!$C$26</definedName>
    <definedName name="weonames" localSheetId="1">#REF!</definedName>
    <definedName name="weonames">#REF!</definedName>
    <definedName name="weongdp" localSheetId="1">#REF!</definedName>
    <definedName name="weongdp">#REF!</definedName>
    <definedName name="WEOTimeSeries">[82]Prices!$E$92:$AR$101</definedName>
    <definedName name="wer" localSheetId="1" hidden="1">{"Riqfin97",#N/A,FALSE,"Tran";"Riqfinpro",#N/A,FALSE,"Tran"}</definedName>
    <definedName name="wer" localSheetId="0" hidden="1">{"Riqfin97",#N/A,FALSE,"Tran";"Riqfinpro",#N/A,FALSE,"Tran"}</definedName>
    <definedName name="wer" hidden="1">{"Riqfin97",#N/A,FALSE,"Tran";"Riqfinpro",#N/A,FALSE,"Tran"}</definedName>
    <definedName name="wer.main" localSheetId="1">{"Main Economic Indicators",#N/A,FALSE,"C"}</definedName>
    <definedName name="wer.main">{"Main Economic Indicators",#N/A,FALSE,"C"}</definedName>
    <definedName name="what" localSheetId="1" hidden="1">{"ca",#N/A,FALSE,"Detailed BOP";"ka",#N/A,FALSE,"Detailed BOP";"btl",#N/A,FALSE,"Detailed BOP";#N/A,#N/A,FALSE,"Debt  Stock TBL";"imfprint",#N/A,FALSE,"IMF";"imfdebtservice",#N/A,FALSE,"IMF";"tradeprint",#N/A,FALSE,"Trade"}</definedName>
    <definedName name="what" localSheetId="0"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olesaler___Retailer_86">'[53]9.3'!$A$90:$IV$90</definedName>
    <definedName name="wht?" localSheetId="1" hidden="1">{"'Basic'!$A$1:$F$96"}</definedName>
    <definedName name="wht?" localSheetId="0" hidden="1">{"'Basic'!$A$1:$F$96"}</definedName>
    <definedName name="wht?" hidden="1">{"'Basic'!$A$1:$F$96"}</definedName>
    <definedName name="Wind">#REF!</definedName>
    <definedName name="WMENU">#REF!</definedName>
    <definedName name="wqeeer" localSheetId="1">{"Main Economic Indicators",#N/A,FALSE,"C"}</definedName>
    <definedName name="wqeeer">{"Main Economic Indicators",#N/A,FALSE,"C"}</definedName>
    <definedName name="wr" localSheetId="1">{"macro",#N/A,FALSE,"Macro";"smq2",#N/A,FALSE,"Data";"smq3",#N/A,FALSE,"Data";"smq4",#N/A,FALSE,"Data";"smq5",#N/A,FALSE,"Data";"smq6",#N/A,FALSE,"Data";"smq7",#N/A,FALSE,"Data";"smq8",#N/A,FALSE,"Data";"smq9",#N/A,FALSE,"Data"}</definedName>
    <definedName name="wr">{"macro",#N/A,FALSE,"Macro";"smq2",#N/A,FALSE,"Data";"smq3",#N/A,FALSE,"Data";"smq4",#N/A,FALSE,"Data";"smq5",#N/A,FALSE,"Data";"smq6",#N/A,FALSE,"Data";"smq7",#N/A,FALSE,"Data";"smq8",#N/A,FALSE,"Data";"smq9",#N/A,FALSE,"Data"}</definedName>
    <definedName name="Write_Back_from_Provisions_for_loss_6.">'[53]9.2'!$A$74:$IV$74</definedName>
    <definedName name="wrn.97REDBOP." localSheetId="1" hidden="1">{"TRADE_COMP",#N/A,FALSE,"TAB23APP";"BOP",#N/A,FALSE,"TAB6";"DOT",#N/A,FALSE,"TAB24APP";"EXTDEBT",#N/A,FALSE,"TAB25APP"}</definedName>
    <definedName name="wrn.97REDBOP." localSheetId="0"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0"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0"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1" hidden="1">{"arev",#N/A,FALSE,"arev";"aexp",#N/A,FALSE,"aexp";"sumcgo",#N/A,FALSE,"brf_sum";"afin",#N/A,FALSE,"afin"}</definedName>
    <definedName name="wrn.analysis." hidden="1">{"arev",#N/A,FALSE,"arev";"aexp",#N/A,FALSE,"aexp";"sumcgo",#N/A,FALSE,"brf_sum";"afin",#N/A,FALSE,"afin"}</definedName>
    <definedName name="wrn.analysiss." localSheetId="1" hidden="1">{"arev",#N/A,FALSE,"arev";"aexp",#N/A,FALSE,"aexp";"sumcgo",#N/A,FALSE,"brf_sum";"afin",#N/A,FALSE,"afin"}</definedName>
    <definedName name="wrn.analysiss." hidden="1">{"arev",#N/A,FALSE,"arev";"aexp",#N/A,FALSE,"aexp";"sumcgo",#N/A,FALSE,"brf_sum";"afin",#N/A,FALSE,"afin"}</definedName>
    <definedName name="wrn.annual." localSheetId="1" hidden="1">{"annual-cbr",#N/A,FALSE,"CENTBANK";"annual(banks)",#N/A,FALSE,"COMBANKS"}</definedName>
    <definedName name="wrn.annual." localSheetId="0"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0"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0"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0"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ank.1" localSheetId="1">{#N/A,#N/A,FALSE,"BANKS"}</definedName>
    <definedName name="wrn.bank.1">{#N/A,#N/A,FALSE,"BANKS"}</definedName>
    <definedName name="wrn.BANKS." localSheetId="1">{#N/A,#N/A,FALSE,"BANKS"}</definedName>
    <definedName name="wrn.BANKS.">{#N/A,#N/A,FALSE,"BANKS"}</definedName>
    <definedName name="wrn.BMA." localSheetId="1" hidden="1">{"3",#N/A,FALSE,"BASE MONETARIA";"4",#N/A,FALSE,"BASE MONETARIA"}</definedName>
    <definedName name="wrn.BMA." localSheetId="0" hidden="1">{"3",#N/A,FALSE,"BASE MONETARIA";"4",#N/A,FALSE,"BASE MONETARIA"}</definedName>
    <definedName name="wrn.BMA." hidden="1">{"3",#N/A,FALSE,"BASE MONETARIA";"4",#N/A,FALSE,"BASE MONETARIA"}</definedName>
    <definedName name="wrn.BOP." localSheetId="1">{#N/A,#N/A,FALSE,"BOP"}</definedName>
    <definedName name="wrn.BOP.">{#N/A,#N/A,FALSE,"BOP"}</definedName>
    <definedName name="wrn.bop.1" localSheetId="1">{#N/A,#N/A,FALSE,"BOP"}</definedName>
    <definedName name="wrn.bop.1">{#N/A,#N/A,FALSE,"BOP"}</definedName>
    <definedName name="wrn.BOP_MIDTERM." localSheetId="1" hidden="1">{"BOP_TAB",#N/A,FALSE,"N";"MIDTERM_TAB",#N/A,FALSE,"O"}</definedName>
    <definedName name="wrn.BOP_MIDTERM." localSheetId="0"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n" localSheetId="1">{"CN",#N/A,FALSE,"SEFI"}</definedName>
    <definedName name="wrn.cn">{"CN",#N/A,FALSE,"SEFI"}</definedName>
    <definedName name="wrn.cn." localSheetId="1">{"CN",#N/A,FALSE,"SEFI"}</definedName>
    <definedName name="wrn.cn.">{"CN",#N/A,FALSE,"SEFI"}</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REDIT." localSheetId="1">{#N/A,#N/A,FALSE,"CREDIT"}</definedName>
    <definedName name="wrn.CREDIT.">{#N/A,#N/A,FALSE,"CREDIT"}</definedName>
    <definedName name="wrn.credit.1" localSheetId="1">{#N/A,#N/A,FALSE,"CREDIT"}</definedName>
    <definedName name="wrn.credit.1">{#N/A,#N/A,FALSE,"CREDIT"}</definedName>
    <definedName name="wrn.DEBTSVC." localSheetId="1">{#N/A,#N/A,FALSE,"DEBTSVC"}</definedName>
    <definedName name="wrn.DEBTSVC.">{#N/A,#N/A,FALSE,"DEBTSVC"}</definedName>
    <definedName name="wrn.debtsvc1" localSheetId="1">{#N/A,#N/A,FALSE,"DEBTSVC"}</definedName>
    <definedName name="wrn.debtsvc1">{#N/A,#N/A,FALSE,"DEBTSVC"}</definedName>
    <definedName name="wrn.DEPO." localSheetId="1">{#N/A,#N/A,FALSE,"DEPO"}</definedName>
    <definedName name="wrn.DEPO.">{#N/A,#N/A,FALSE,"DEPO"}</definedName>
    <definedName name="wrn.Diferencias." hidden="1">{"Dif tabajo",#N/A,FALSE,"C. mobiliario";"Difi mobiliario",#N/A,FALSE,"C. mobiliario"}</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XCISE." localSheetId="1">{#N/A,#N/A,FALSE,"EXCISE"}</definedName>
    <definedName name="wrn.EXCISE.">{#N/A,#N/A,FALSE,"EXCISE"}</definedName>
    <definedName name="wrn.EXRATE." localSheetId="1">{#N/A,#N/A,FALSE,"EXRATE"}</definedName>
    <definedName name="wrn.EXRATE.">{#N/A,#N/A,FALSE,"EXRATE"}</definedName>
    <definedName name="wrn.EXTDEBT." localSheetId="1">{#N/A,#N/A,FALSE,"EXTDEBT"}</definedName>
    <definedName name="wrn.EXTDEBT.">{#N/A,#N/A,FALSE,"EXTDEBT"}</definedName>
    <definedName name="wrn.EXTRABUDGT." localSheetId="1">{#N/A,#N/A,FALSE,"EXTRABUDGT"}</definedName>
    <definedName name="wrn.EXTRABUDGT.">{#N/A,#N/A,FALSE,"EXTRABUDGT"}</definedName>
    <definedName name="wrn.EXTRABUDGT2." localSheetId="1">{#N/A,#N/A,FALSE,"EXTRABUDGT2"}</definedName>
    <definedName name="wrn.EXTRABUDGT2.">{#N/A,#N/A,FALSE,"EXTRABUDGT2"}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1"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DP." localSheetId="1">{#N/A,#N/A,FALSE,"GDP_ORIGIN";#N/A,#N/A,FALSE,"EMP_POP"}</definedName>
    <definedName name="wrn.GDP.">{#N/A,#N/A,FALSE,"GDP_ORIGIN";#N/A,#N/A,FALSE,"EMP_POP"}</definedName>
    <definedName name="wrn.GGOVT." localSheetId="1">{#N/A,#N/A,FALSE,"GGOVT"}</definedName>
    <definedName name="wrn.GGOVT.">{#N/A,#N/A,FALSE,"GGOVT"}</definedName>
    <definedName name="wrn.GGOVT2." localSheetId="1">{#N/A,#N/A,FALSE,"GGOVT2"}</definedName>
    <definedName name="wrn.GGOVT2.">{#N/A,#N/A,FALSE,"GGOVT2"}</definedName>
    <definedName name="wrn.GGOVTPC." localSheetId="1">{#N/A,#N/A,FALSE,"GGOVT%"}</definedName>
    <definedName name="wrn.GGOVTPC.">{#N/A,#N/A,FALSE,"GGOVT%"}</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0"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COMETX." localSheetId="1">{#N/A,#N/A,FALSE,"INCOMETX"}</definedName>
    <definedName name="wrn.INCOMETX.">{#N/A,#N/A,FALSE,"INCOMETX"}</definedName>
    <definedName name="wrn.INFLATION.">#N/A</definedName>
    <definedName name="wrn.Input._.and._.output._.tables." localSheetId="1"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{#N/A,#N/A,FALSE,"INTERST"}</definedName>
    <definedName name="wrn.INTERST.">{#N/A,#N/A,FALSE,"INTERST"}</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1" hidden="1">{"Rev",#N/A,FALSE,"Rev";"Exp",#N/A,FALSE,"Exp";"Finance",#N/A,FALSE,"Finance";"acgo",#N/A,FALSE,"acgo"}</definedName>
    <definedName name="wrn.Levels." hidden="1">{"Rev",#N/A,FALSE,"Rev";"Exp",#N/A,FALSE,"Exp";"Finance",#N/A,FALSE,"Finance";"acgo",#N/A,FALSE,"acgo"}</definedName>
    <definedName name="wrn.MAIN." localSheetId="1">{#N/A,#N/A,FALSE,"CB";#N/A,#N/A,FALSE,"CMB";#N/A,#N/A,FALSE,"BSYS";#N/A,#N/A,FALSE,"NBFI";#N/A,#N/A,FALSE,"FSYS"}</definedName>
    <definedName name="wrn.MAIN.">{#N/A,#N/A,FALSE,"CB";#N/A,#N/A,FALSE,"CMB";#N/A,#N/A,FALSE,"BSYS";#N/A,#N/A,FALSE,"NBFI";#N/A,#N/A,FALSE,"FSYS"}</definedName>
    <definedName name="wrn.Main._.Economic._.Indicators." localSheetId="1" hidden="1">{"Main Economic Indicators",#N/A,FALSE,"C"}</definedName>
    <definedName name="wrn.Main._.Economic._.Indicators." localSheetId="0"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1" hidden="1">{"BoP med term 1993-2002",#N/A,FALSE,"BoP"}</definedName>
    <definedName name="wrn.Med._.trm._.Bop." hidden="1">{"BoP med term 1993-2002",#N/A,FALSE,"BoP"}</definedName>
    <definedName name="wrn.Mikrozensus." localSheetId="1" hidden="1">{#N/A,#N/A,FALSE,"MZ GRV";#N/A,#N/A,FALSE,"MZ ArV";#N/A,#N/A,FALSE,"MZ AnV";#N/A,#N/A,FALSE,"MZ KnV"}</definedName>
    <definedName name="wrn.Mikrozensus." localSheetId="0" hidden="1">{#N/A,#N/A,FALSE,"MZ GRV";#N/A,#N/A,FALSE,"MZ ArV";#N/A,#N/A,FALSE,"MZ AnV";#N/A,#N/A,FALSE,"MZ KnV"}</definedName>
    <definedName name="wrn.Mikrozensus." hidden="1">{#N/A,#N/A,FALSE,"MZ GRV";#N/A,#N/A,FALSE,"MZ ArV";#N/A,#N/A,FALSE,"MZ AnV";#N/A,#N/A,FALSE,"MZ KnV"}</definedName>
    <definedName name="wrn.MIT." localSheetId="1">{#N/A,#N/A,FALSE,"CB";#N/A,#N/A,FALSE,"CMB";#N/A,#N/A,FALSE,"NBFI"}</definedName>
    <definedName name="wrn.MIT.">{#N/A,#N/A,FALSE,"CB";#N/A,#N/A,FALSE,"CMB";#N/A,#N/A,FALSE,"NBFI"}</definedName>
    <definedName name="wrn.MONA." localSheetId="1" hidden="1">{"MONA",#N/A,FALSE,"S"}</definedName>
    <definedName name="wrn.MONA." localSheetId="0" hidden="1">{"MONA",#N/A,FALSE,"S"}</definedName>
    <definedName name="wrn.MONA." hidden="1">{"MONA",#N/A,FALSE,"S"}</definedName>
    <definedName name="wrn.Monthsheet." localSheetId="1" hidden="1">{"Minpmon",#N/A,FALSE,"Monthinput"}</definedName>
    <definedName name="wrn.Monthsheet." localSheetId="0" hidden="1">{"Minpmon",#N/A,FALSE,"Monthinput"}</definedName>
    <definedName name="wrn.Monthsheet." hidden="1">{"Minpmon",#N/A,FALSE,"Monthinput"}</definedName>
    <definedName name="wrn.MS." localSheetId="1">{#N/A,#N/A,FALSE,"MS"}</definedName>
    <definedName name="wrn.MS.">{#N/A,#N/A,FALSE,"MS"}</definedName>
    <definedName name="wrn.mterm." localSheetId="1">{"mt1",#N/A,FALSE,"Debt";"mt2",#N/A,FALSE,"Debt";"mt3",#N/A,FALSE,"Debt";"mt4",#N/A,FALSE,"Debt";"mt5",#N/A,FALSE,"Debt";"mt6",#N/A,FALSE,"Debt";"mt7",#N/A,FALSE,"Debt"}</definedName>
    <definedName name="wrn.mterm.">{"mt1",#N/A,FALSE,"Debt";"mt2",#N/A,FALSE,"Debt";"mt3",#N/A,FALSE,"Debt";"mt4",#N/A,FALSE,"Debt";"mt5",#N/A,FALSE,"Debt";"mt6",#N/A,FALSE,"Debt";"mt7",#N/A,FALSE,"Debt"}</definedName>
    <definedName name="wrn.NBG." localSheetId="1">{#N/A,#N/A,FALSE,"NBG"}</definedName>
    <definedName name="wrn.NBG.">{#N/A,#N/A,FALSE,"NBG"}</definedName>
    <definedName name="wrn.OECD._.Tables." localSheetId="1">{"Table 1",#N/A,FALSE,"Final Tables % GDP";"Table 2",#N/A,FALSE,"Final Tables % GDP"}</definedName>
    <definedName name="wrn.OECD._.Tables.">{"Table 1",#N/A,FALSE,"Final Tables % GDP";"Table 2",#N/A,FALSE,"Final Tables % GDP"}</definedName>
    <definedName name="wrn.original." localSheetId="1" hidden="1">{"Original",#N/A,FALSE,"CENTBANK";"Original",#N/A,FALSE,"COMBANKS"}</definedName>
    <definedName name="wrn.original." localSheetId="0"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0"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0"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0" hidden="1">{"1",#N/A,FALSE,"Pasivos Mon";"2",#N/A,FALSE,"Pasivos Mon"}</definedName>
    <definedName name="wrn.PASMON." hidden="1">{"1",#N/A,FALSE,"Pasivos Mon";"2",#N/A,FALSE,"Pasivos Mon"}</definedName>
    <definedName name="wrn.PCPI." localSheetId="1">{#N/A,#N/A,FALSE,"PCPI"}</definedName>
    <definedName name="wrn.PCPI.">{#N/A,#N/A,FALSE,"PCPI"}</definedName>
    <definedName name="wrn.PENSION." localSheetId="1">{#N/A,#N/A,FALSE,"PENSION"}</definedName>
    <definedName name="wrn.PENSION.">{#N/A,#N/A,FALSE,"PENSION"}</definedName>
    <definedName name="wrn.Per._.cri." localSheetId="1" hidden="1">{#N/A,#N/A,FALSE,"Per Cri"}</definedName>
    <definedName name="wrn.Per._.cri." localSheetId="0" hidden="1">{#N/A,#N/A,FALSE,"Per Cri"}</definedName>
    <definedName name="wrn.Per._.cri." hidden="1">{#N/A,#N/A,FALSE,"Per Cri"}</definedName>
    <definedName name="wrn.Prevision." hidden="1">{"Mobiliario",#N/A,FALSE,"C. mobiliario";"Trabajo",#N/A,FALSE,"C. mobiliario"}</definedName>
    <definedName name="wrn.Print.">#N/A</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0"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int._.Tabelas.">#N/A</definedName>
    <definedName name="wrn.Program." localSheetId="1" hidden="1">{"Tab1",#N/A,FALSE,"P";"Tab2",#N/A,FALSE,"P"}</definedName>
    <definedName name="wrn.Program." localSheetId="0" hidden="1">{"Tab1",#N/A,FALSE,"P";"Tab2",#N/A,FALSE,"P"}</definedName>
    <definedName name="wrn.Program." hidden="1">{"Tab1",#N/A,FALSE,"P";"Tab2",#N/A,FALSE,"P"}</definedName>
    <definedName name="wrn.PRUDENT." localSheetId="1">{#N/A,#N/A,FALSE,"PRUDENT"}</definedName>
    <definedName name="wrn.PRUDENT.">{#N/A,#N/A,FALSE,"PRUDENT"}</definedName>
    <definedName name="wrn.PUBLEXP." localSheetId="1">{#N/A,#N/A,FALSE,"PUBLEXP"}</definedName>
    <definedName name="wrn.PUBLEXP.">{#N/A,#N/A,FALSE,"PUBLEXP"}</definedName>
    <definedName name="wrn.QUARTERLY_TABLES_00." localSheetId="1" hidden="1">{"SCEN_Q00",#N/A,FALSE,"Prog_BSyst";"SCEN_Q00",#N/A,FALSE,"Prog_BCM";"SCEN_Q00",#N/A,FALSE,"Prog_ComB";"SCEN_Q00",#N/A,FALSE,"Prog_Gov";"SCEN_Q00",#N/A,FALSE,"IN"}</definedName>
    <definedName name="wrn.QUARTERLY_TABLES_00." localSheetId="0"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1" hidden="1">{"RED table 27 (BoP)",#N/A,FALSE,"BoP"}</definedName>
    <definedName name="wrn.RED." hidden="1">{"RED table 27 (BoP)",#N/A,FALSE,"BoP"}</definedName>
    <definedName name="wrn.RED._.tables." localSheetId="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1" hidden="1">{"red33",#N/A,FALSE,"Sheet1"}</definedName>
    <definedName name="wrn.red97." hidden="1">{"red33",#N/A,FALSE,"Sheet1"}</definedName>
    <definedName name="wrn.RED97MON." localSheetId="1" hidden="1">{"CBA",#N/A,FALSE,"TAB4";"MS",#N/A,FALSE,"TAB5";"BANKLOANS",#N/A,FALSE,"TAB21APP ";"INTEREST",#N/A,FALSE,"TAB22APP"}</definedName>
    <definedName name="wrn.RED97MON." localSheetId="0" hidden="1">{"CBA",#N/A,FALSE,"TAB4";"MS",#N/A,FALSE,"TAB5";"BANKLOANS",#N/A,FALSE,"TAB21APP ";"INTEREST",#N/A,FALSE,"TAB22APP"}</definedName>
    <definedName name="wrn.RED97MON." hidden="1">{"CBA",#N/A,FALSE,"TAB4";"MS",#N/A,FALSE,"TAB5";"BANKLOANS",#N/A,FALSE,"TAB21APP ";"INTEREST",#N/A,FALSE,"TAB22APP"}</definedName>
    <definedName name="wrn.REDTABS." localSheetId="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{#N/A,#N/A,FALSE,"REVSHARE"}</definedName>
    <definedName name="wrn.REVSHARE.">{#N/A,#N/A,FALSE,"REVSHARE"}</definedName>
    <definedName name="wrn.Riqfin." localSheetId="1" hidden="1">{"Riqfin97",#N/A,FALSE,"Tran";"Riqfinpro",#N/A,FALSE,"Tran"}</definedName>
    <definedName name="wrn.Riqfin." localSheetId="0"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0"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0"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0"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1" hidden="1">{"ST1",#N/A,FALSE,"SOURCE"}</definedName>
    <definedName name="wrn.st1." hidden="1">{"ST1",#N/A,FALSE,"SOURCE"}</definedName>
    <definedName name="wrn.Staff._.report._.Table._.4." localSheetId="1" hidden="1">{"Staff Report table 4 -- BoP",#N/A,FALSE,"BoP"}</definedName>
    <definedName name="wrn.Staff._.report._.Table._.4." hidden="1">{"Staff Report table 4 -- BoP",#N/A,FALSE,"BoP"}</definedName>
    <definedName name="wrn.Staff._.Report._.Tables." localSheetId="1">{#N/A,#N/A,FALSE,"SRFSYS";#N/A,#N/A,FALSE,"SRBSYS"}</definedName>
    <definedName name="wrn.Staff._.Report._.Tables.">{#N/A,#N/A,FALSE,"SRFSYS";#N/A,#N/A,FALSE,"SRBSYS"}</definedName>
    <definedName name="wrn.STAFF_REPORT_TABLES." localSheetId="1" hidden="1">{"SR_tbs",#N/A,FALSE,"MGSSEI";"SR_tbs",#N/A,FALSE,"MGSBOX";"SR_tbs",#N/A,FALSE,"MGSOCIND"}</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_.Annex._.02.">#N/A</definedName>
    <definedName name="wrn.STATE." localSheetId="1">{#N/A,#N/A,FALSE,"STATE"}</definedName>
    <definedName name="wrn.STATE.">{#N/A,#N/A,FALSE,"STATE"}</definedName>
    <definedName name="wrn.suma." localSheetId="1">{"macroa",#N/A,FALSE,"Macro";"suma2",#N/A,FALSE,"Data";"suma3",#N/A,FALSE,"Data";"suma4",#N/A,FALSE,"Data";"suma5",#N/A,FALSE,"Data";"suma6",#N/A,FALSE,"Data";"suma7",#N/A,FALSE,"Data";"suma8",#N/A,FALSE,"Data";"suma9",#N/A,FALSE,"Data"}</definedName>
    <definedName name="wrn.suma.">{"macroa",#N/A,FALSE,"Macro";"suma2",#N/A,FALSE,"Data";"suma3",#N/A,FALSE,"Data";"suma4",#N/A,FALSE,"Data";"suma5",#N/A,FALSE,"Data";"suma6",#N/A,FALSE,"Data";"suma7",#N/A,FALSE,"Data";"suma8",#N/A,FALSE,"Data";"suma9",#N/A,FALSE,"Data"}</definedName>
    <definedName name="wrn.sumq." localSheetId="1">{"macro",#N/A,FALSE,"Macro";"smq2",#N/A,FALSE,"Data";"smq3",#N/A,FALSE,"Data";"smq4",#N/A,FALSE,"Data";"smq5",#N/A,FALSE,"Data";"smq6",#N/A,FALSE,"Data";"smq7",#N/A,FALSE,"Data";"smq8",#N/A,FALSE,"Data";"smq9",#N/A,FALSE,"Data"}</definedName>
    <definedName name="wrn.sumq.">{"macro",#N/A,FALSE,"Macro";"smq2",#N/A,FALSE,"Data";"smq3",#N/A,FALSE,"Data";"smq4",#N/A,FALSE,"Data";"smq5",#N/A,FALSE,"Data";"smq6",#N/A,FALSE,"Data";"smq7",#N/A,FALSE,"Data";"smq8",#N/A,FALSE,"Data";"smq9",#N/A,FALSE,"Data"}</definedName>
    <definedName name="wrn.Super." localSheetId="1" hidden="1">{#N/A,#N/A,FALSE,"Fórmulas";#N/A,#N/A,FALSE,"Proj100";#N/A,#N/A,FALSE,"Proj50";#N/A,#N/A,FALSE,"Proj25";#N/A,#N/A,FALSE,"Proj0";#N/A,#N/A,FALSE,"ProjLib";#N/A,#N/A,FALSE,"Aux"}</definedName>
    <definedName name="wrn.Super." localSheetId="0"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0"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able1a." localSheetId="1">{"table1a",#N/A,FALSE,"C"}</definedName>
    <definedName name="wrn.table1a.">{"table1a",#N/A,FALSE,"C"}</definedName>
    <definedName name="wrn.table1aa." localSheetId="1">{"table1a",#N/A,FALSE,"C"}</definedName>
    <definedName name="wrn.table1aa.">{"table1a",#N/A,FALSE,"C"}</definedName>
    <definedName name="wrn.table1aaa." localSheetId="1">{"table1a",#N/A,FALSE,"C"}</definedName>
    <definedName name="wrn.table1aaa.">{"table1a",#N/A,FALSE,"C"}</definedName>
    <definedName name="wrn.table1b" localSheetId="1">{"table1a",#N/A,FALSE,"C"}</definedName>
    <definedName name="wrn.table1b">{"table1a",#N/A,FALSE,"C"}</definedName>
    <definedName name="wrn.table1q." localSheetId="1">{"table1q",#N/A,FALSE,"C"}</definedName>
    <definedName name="wrn.table1q.">{"table1q",#N/A,FALSE,"C"}</definedName>
    <definedName name="wrn.table1qq" localSheetId="1">{"table1q",#N/A,FALSE,"C"}</definedName>
    <definedName name="wrn.table1qq">{"table1q",#N/A,FALSE,"C"}</definedName>
    <definedName name="wrn.table1qqq." localSheetId="1">{"table1q",#N/A,FALSE,"C"}</definedName>
    <definedName name="wrn.table1qqq.">{"table1q",#N/A,FALSE,"C"}</definedName>
    <definedName name="wrn.TAXARREARS." localSheetId="1">{#N/A,#N/A,FALSE,"TAXARREARS"}</definedName>
    <definedName name="wrn.TAXARREARS.">{#N/A,#N/A,FALSE,"TAXARREARS"}</definedName>
    <definedName name="wrn.TAXPAYRS." localSheetId="1">{#N/A,#N/A,FALSE,"TAXPAYRS"}</definedName>
    <definedName name="wrn.TAXPAYRS.">{#N/A,#N/A,FALSE,"TAXPAYRS"}</definedName>
    <definedName name="wrn.Tb._.1._.Mc._.Flows." localSheetId="1" hidden="1">{#N/A,#N/A,FALSE,"Tb 1 Mc Flows"}</definedName>
    <definedName name="wrn.Tb._.1._.Mc._.Flows." localSheetId="0" hidden="1">{#N/A,#N/A,FALSE,"Tb 1 Mc Flows"}</definedName>
    <definedName name="wrn.Tb._.1._.Mc._.Flows." hidden="1">{#N/A,#N/A,FALSE,"Tb 1 Mc Flows"}</definedName>
    <definedName name="wrn.Tb._.2._.NFPS." localSheetId="1" hidden="1">{#N/A,#N/A,FALSE,"Tb 2 NFPS"}</definedName>
    <definedName name="wrn.Tb._.2._.NFPS." localSheetId="0" hidden="1">{#N/A,#N/A,FALSE,"Tb 2 NFPS"}</definedName>
    <definedName name="wrn.Tb._.2._.NFPS." hidden="1">{#N/A,#N/A,FALSE,"Tb 2 NFPS"}</definedName>
    <definedName name="wrn.Tb._.3._.C._.Gov." localSheetId="1" hidden="1">{#N/A,#N/A,FALSE,"tb 3 C Gov"}</definedName>
    <definedName name="wrn.Tb._.3._.C._.Gov." localSheetId="0" hidden="1">{#N/A,#N/A,FALSE,"tb 3 C Gov"}</definedName>
    <definedName name="wrn.Tb._.3._.C._.Gov." hidden="1">{#N/A,#N/A,FALSE,"tb 3 C Gov"}</definedName>
    <definedName name="wrn.Tb._.4._.MT._.Fiscal." localSheetId="1" hidden="1">{#N/A,#N/A,FALSE,"Tb 4 MT Fiscal"}</definedName>
    <definedName name="wrn.Tb._.4._.MT._.Fiscal." localSheetId="0" hidden="1">{#N/A,#N/A,FALSE,"Tb 4 MT Fiscal"}</definedName>
    <definedName name="wrn.Tb._.4._.MT._.Fiscal." hidden="1">{#N/A,#N/A,FALSE,"Tb 4 MT Fiscal"}</definedName>
    <definedName name="wrn.test." localSheetId="1" hidden="1">{"srtot",#N/A,FALSE,"SR";"b2.9095",#N/A,FALSE,"SR"}</definedName>
    <definedName name="wrn.test." hidden="1">{"srtot",#N/A,FALSE,"SR";"b2.9095",#N/A,FALSE,"SR"}</definedName>
    <definedName name="wrn.TRADE." localSheetId="1">{#N/A,#N/A,FALSE,"TRADE"}</definedName>
    <definedName name="wrn.TRADE.">{#N/A,#N/A,FALSE,"TRADE"}</definedName>
    <definedName name="wrn.Trade._.Output._.All." localSheetId="1" hidden="1">{"PRI",#N/A,FALSE,"Data";"QUA",#N/A,FALSE,"Data";"STR",#N/A,FALSE,"Data";"VAL",#N/A,FALSE,"Data";"WEO",#N/A,FALSE,"Data";"WGT",#N/A,FALSE,"Data"}</definedName>
    <definedName name="wrn.Trade._.Output._.All." localSheetId="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0" hidden="1">{"WEO",#N/A,FALSE,"Data";"PRI",#N/A,FALSE,"Data";"QUA",#N/A,FALSE,"Data"}</definedName>
    <definedName name="wrn.Trade._.Table._.Core." hidden="1">{"WEO",#N/A,FALSE,"Data";"PRI",#N/A,FALSE,"Data";"QUA",#N/A,FALSE,"Data"}</definedName>
    <definedName name="wrn.TRANSPORT." localSheetId="1">{#N/A,#N/A,FALSE,"TRANPORT"}</definedName>
    <definedName name="wrn.TRANSPORT.">{#N/A,#N/A,FALSE,"TRANPORT"}</definedName>
    <definedName name="wrn.UNEMPL." localSheetId="1">{#N/A,#N/A,FALSE,"EMP_POP";#N/A,#N/A,FALSE,"UNEMPL"}</definedName>
    <definedName name="wrn.UNEMPL.">{#N/A,#N/A,FALSE,"EMP_POP";#N/A,#N/A,FALSE,"UNEMPL"}</definedName>
    <definedName name="wrn.WAGES." localSheetId="1">{#N/A,#N/A,FALSE,"WAGES"}</definedName>
    <definedName name="wrn.WAGES.">{#N/A,#N/A,FALSE,"WAGES"}</definedName>
    <definedName name="wrn.WEO." localSheetId="1" hidden="1">{"WEO",#N/A,FALSE,"T"}</definedName>
    <definedName name="wrn.WEO." localSheetId="0" hidden="1">{"WEO",#N/A,FALSE,"T"}</definedName>
    <definedName name="wrn.WEO." hidden="1">{"WEO",#N/A,FALSE,"T"}</definedName>
    <definedName name="wrn1.analysis" localSheetId="1" hidden="1">{"arev",#N/A,FALSE,"arev";"aexp",#N/A,FALSE,"aexp";"sumcgo",#N/A,FALSE,"brf_sum";"afin",#N/A,FALSE,"afin"}</definedName>
    <definedName name="wrn1.analysis" hidden="1">{"arev",#N/A,FALSE,"arev";"aexp",#N/A,FALSE,"aexp";"sumcgo",#N/A,FALSE,"brf_sum";"afin",#N/A,FALSE,"afin"}</definedName>
    <definedName name="ws">'[159]Imp:DSA output'!$B$9:$B$464</definedName>
    <definedName name="Wt_d">[80]CIRRs!$C$59</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#N/A</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#N/A</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localSheetId="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[190]M!#REF!</definedName>
    <definedName name="wwff" localSheetId="1">{"Main Economic Indicators",#N/A,FALSE,"C"}</definedName>
    <definedName name="wwff">{"Main Economic Indicators",#N/A,FALSE,"C"}</definedName>
    <definedName name="www" localSheetId="1" hidden="1">{"Riqfin97",#N/A,FALSE,"Tran";"Riqfinpro",#N/A,FALSE,"Tran"}</definedName>
    <definedName name="www" localSheetId="0" hidden="1">{"Riqfin97",#N/A,FALSE,"Tran";"Riqfinpro",#N/A,FALSE,"Tran"}</definedName>
    <definedName name="www" hidden="1">{"Riqfin97",#N/A,FALSE,"Tran";"Riqfinpro",#N/A,FALSE,"Tran"}</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[241]M!#REF!</definedName>
    <definedName name="wwwww" localSheetId="1" hidden="1">{"Minpmon",#N/A,FALSE,"Monthinput"}</definedName>
    <definedName name="wwwww" localSheetId="0" hidden="1">{"Minpmon",#N/A,FALSE,"Monthinput"}</definedName>
    <definedName name="wwwww" hidden="1">{"Minpmon",#N/A,FALSE,"Monthinput"}</definedName>
    <definedName name="wwwwwww" localSheetId="1" hidden="1">{"Riqfin97",#N/A,FALSE,"Tran";"Riqfinpro",#N/A,FALSE,"Tran"}</definedName>
    <definedName name="wwwwwww" localSheetId="0" hidden="1">{"Riqfin97",#N/A,FALSE,"Tran";"Riqfinpro",#N/A,FALSE,"Tran"}</definedName>
    <definedName name="wwwwwww" hidden="1">{"Riqfin97",#N/A,FALSE,"Tran";"Riqfinpro",#N/A,FALSE,"Tran"}</definedName>
    <definedName name="x">#REF!</definedName>
    <definedName name="XandRev">'[181]tab 3'!$F$63:$Z$65</definedName>
    <definedName name="XR">[172]IN!$C$31:$X$31</definedName>
    <definedName name="XR_VALUE">'[169]Money-M'!#REF!</definedName>
    <definedName name="xx" localSheetId="1" hidden="1">{"Riqfin97",#N/A,FALSE,"Tran";"Riqfinpro",#N/A,FALSE,"Tran"}</definedName>
    <definedName name="xx" localSheetId="0" hidden="1">{"Riqfin97",#N/A,FALSE,"Tran";"Riqfinpro",#N/A,FALSE,"Tran"}</definedName>
    <definedName name="xx" hidden="1">{"Riqfin97",#N/A,FALSE,"Tran";"Riqfinpro",#N/A,FALSE,"Tran"}</definedName>
    <definedName name="xxcccghaaaaaaaaaaaaa" localSheetId="1">{"Main Economic Indicators",#N/A,FALSE,"C"}</definedName>
    <definedName name="xxcccghaaaaaaaaaaaaa">{"Main Economic Indicators",#N/A,FALSE,"C"}</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#REF!</definedName>
    <definedName name="xxWRS_20">#REF!</definedName>
    <definedName name="xxWRS_21">#REF!</definedName>
    <definedName name="xxWRS_22">#REF!</definedName>
    <definedName name="xxWRS_23">#REF!</definedName>
    <definedName name="xxWRS_24">#REF!</definedName>
    <definedName name="xxWRS_25">#REF!</definedName>
    <definedName name="xxWRS_26">#REF!</definedName>
    <definedName name="xxWRS_27">#REF!</definedName>
    <definedName name="xxWRS_28">#REF!</definedName>
    <definedName name="xxWRS_29">#REF!</definedName>
    <definedName name="xxWRS_3">#REF!</definedName>
    <definedName name="xxWRS_30">#REF!</definedName>
    <definedName name="xxWRS_31">#REF!</definedName>
    <definedName name="xxWRS_32">#REF!</definedName>
    <definedName name="xxWRS_33">#REF!</definedName>
    <definedName name="xxWRS_34">#REF!</definedName>
    <definedName name="xxWRS_35">#REF!</definedName>
    <definedName name="xxWRS_36">#REF!</definedName>
    <definedName name="xxWRS_37">#REF!</definedName>
    <definedName name="xxWRS_38">#REF!</definedName>
    <definedName name="xxWRS_39">#REF!</definedName>
    <definedName name="xxWRS_4">#REF!</definedName>
    <definedName name="xxWRS_40">#REF!</definedName>
    <definedName name="xxWRS_41">#REF!</definedName>
    <definedName name="xxWRS_42">#REF!</definedName>
    <definedName name="xxWRS_43">#REF!</definedName>
    <definedName name="xxWRS_44">#REF!</definedName>
    <definedName name="xxWRS_45">#REF!</definedName>
    <definedName name="xxWRS_46">#REF!</definedName>
    <definedName name="xxWRS_47">#REF!</definedName>
    <definedName name="xxWRS_5">#REF!</definedName>
    <definedName name="xxWRS_6">#REF!</definedName>
    <definedName name="xxWRS_7">#REF!</definedName>
    <definedName name="xxWRS_8">#REF!</definedName>
    <definedName name="xxWRS_9">#REF!</definedName>
    <definedName name="xxx" hidden="1">[242]E!#REF!</definedName>
    <definedName name="xxxx" localSheetId="1" hidden="1">{"Riqfin97",#N/A,FALSE,"Tran";"Riqfinpro",#N/A,FALSE,"Tran"}</definedName>
    <definedName name="xxxx" localSheetId="0" hidden="1">{"Riqfin97",#N/A,FALSE,"Tran";"Riqfinpro",#N/A,FALSE,"Tran"}</definedName>
    <definedName name="xxxx" hidden="1">{"Riqfin97",#N/A,FALSE,"Tran";"Riqfinpro",#N/A,FALSE,"Tran"}</definedName>
    <definedName name="y">#REF!</definedName>
    <definedName name="Y_N_dropdown">[90]lookup!$Z$4:$Z$5</definedName>
    <definedName name="yearpub">[243]ProjErrorRaw!$E$2:$M$2</definedName>
    <definedName name="YearsCSV">OFFSET(#REF!,0,0,COUNTA(#REF!),1)</definedName>
    <definedName name="yh" localSheetId="1" hidden="1">{"Riqfin97",#N/A,FALSE,"Tran";"Riqfinpro",#N/A,FALSE,"Tran"}</definedName>
    <definedName name="yh" localSheetId="0"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0"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eld_fraction">[98]Prices!$D$92:$D$97</definedName>
    <definedName name="yiop" localSheetId="1" hidden="1">{"Riqfin97",#N/A,FALSE,"Tran";"Riqfinpro",#N/A,FALSE,"Tran"}</definedName>
    <definedName name="yiop" localSheetId="0" hidden="1">{"Riqfin97",#N/A,FALSE,"Tran";"Riqfinpro",#N/A,FALSE,"Tran"}</definedName>
    <definedName name="yiop" hidden="1">{"Riqfin97",#N/A,FALSE,"Tran";"Riqfinpro",#N/A,FALSE,"Tran"}</definedName>
    <definedName name="Youth_Selfemployment_Fund_10.1.2.4">'[53]9.1'!#REF!</definedName>
    <definedName name="Youth_Selfemployment_Fund_2.5">'[53]9.1'!#REF!</definedName>
    <definedName name="Youth_Selfemployment_Fund_6.4">'[53]9.1'!#REF!</definedName>
    <definedName name="Ypath1L">OFFSET('[156]12'!#REF!,'[156]12'!$B$5-1,2,'[156]12'!$B$4-'[156]12'!$B$5+1,1)</definedName>
    <definedName name="Ypath1S" localSheetId="1">OFFSET('[156]12'!#REF!,'[156]12'!$B$5-1,5,'[156]12'!$B$4-'[156]12'!$B$5+1,1)</definedName>
    <definedName name="Ypath1S">OFFSET('[156]12'!#REF!,'[156]12'!$B$5-1,5,'[156]12'!$B$4-'[156]12'!$B$5+1,1)</definedName>
    <definedName name="Ypath2L" localSheetId="1">OFFSET('[156]12'!#REF!,'[156]12'!$B$5-1,3,'[156]12'!$B$4-'[156]12'!$B$5+1,1)</definedName>
    <definedName name="Ypath2L">OFFSET('[156]12'!#REF!,'[156]12'!$B$5-1,3,'[156]12'!$B$4-'[156]12'!$B$5+1,1)</definedName>
    <definedName name="Ypath2S" localSheetId="1">OFFSET('[156]12'!#REF!,'[156]12'!$B$5-1,6,'[156]12'!$B$4-'[156]12'!$B$5+1,1)</definedName>
    <definedName name="Ypath2S">OFFSET('[156]12'!#REF!,'[156]12'!$B$5-1,6,'[156]12'!$B$4-'[156]12'!$B$5+1,1)</definedName>
    <definedName name="Ypath3L" localSheetId="1">OFFSET('[156]12'!#REF!,'[156]12'!$B$5-1,4,'[156]12'!$B$4-'[156]12'!$B$5+1,1)</definedName>
    <definedName name="Ypath3L">OFFSET('[156]12'!#REF!,'[156]12'!$B$5-1,4,'[156]12'!$B$4-'[156]12'!$B$5+1,1)</definedName>
    <definedName name="Ypath3S" localSheetId="1">OFFSET('[156]12'!#REF!,'[156]12'!$B$5-1,7,'[156]12'!$B$4-'[156]12'!$B$5+1,1)</definedName>
    <definedName name="Ypath3S">OFFSET('[156]12'!#REF!,'[156]12'!$B$5-1,7,'[156]12'!$B$4-'[156]12'!$B$5+1,1)</definedName>
    <definedName name="YpathIrado" localSheetId="1">OFFSET('[156]12'!#REF!,'[156]12'!$B$5-1,1,'[156]12'!$B$4-'[156]12'!$B$5+1,1)</definedName>
    <definedName name="YpathIrado">OFFSET('[156]12'!#REF!,'[156]12'!$B$5-1,1,'[156]12'!$B$4-'[156]12'!$B$5+1,1)</definedName>
    <definedName name="YRA">[244]Assump:Last!$A$13:$A$13:#REF!</definedName>
    <definedName name="YRB">'[76]Imp:DSA output'!$B$9:$B$464</definedName>
    <definedName name="YRHIDE">'[76]Imp:DSA output'!$C$9:$G$464</definedName>
    <definedName name="YRPOST">'[5]Imp:DSA output'!$M$9:$IH$9</definedName>
    <definedName name="YRPOSTT">[244]Assump:Last!$Q$13:$Q$13:#REF!</definedName>
    <definedName name="YRPOSTV">[244]Assump:Last!$AI$13:$AI$13:#REF!</definedName>
    <definedName name="YRPRE">'[5]Imp:DSA output'!$B$9:$F$464</definedName>
    <definedName name="YRPRET">[244]Assump:Last!$H$13:$H$13:#REF!</definedName>
    <definedName name="YRPROG">[244]Assump:Last!$V$13:$V$13:#REF!</definedName>
    <definedName name="YRTITLES">'[5]Imp:DSA output'!$A$1</definedName>
    <definedName name="YRX">'[5]Imp:DSA output'!$S$9:$IG$464</definedName>
    <definedName name="yu" localSheetId="1" hidden="1">{"Tab1",#N/A,FALSE,"P";"Tab2",#N/A,FALSE,"P"}</definedName>
    <definedName name="yu" localSheetId="0" hidden="1">{"Tab1",#N/A,FALSE,"P";"Tab2",#N/A,FALSE,"P"}</definedName>
    <definedName name="yu" hidden="1">{"Tab1",#N/A,FALSE,"P";"Tab2",#N/A,FALSE,"P"}</definedName>
    <definedName name="yy" localSheetId="1" hidden="1">{"Tab1",#N/A,FALSE,"P";"Tab2",#N/A,FALSE,"P"}</definedName>
    <definedName name="yy" localSheetId="0" hidden="1">{"Tab1",#N/A,FALSE,"P";"Tab2",#N/A,FALSE,"P"}</definedName>
    <definedName name="yy" hidden="1">{"Tab1",#N/A,FALSE,"P";"Tab2",#N/A,FALSE,"P"}</definedName>
    <definedName name="yyuu" localSheetId="1" hidden="1">{"Riqfin97",#N/A,FALSE,"Tran";"Riqfinpro",#N/A,FALSE,"Tran"}</definedName>
    <definedName name="yyuu" localSheetId="0" hidden="1">{"Riqfin97",#N/A,FALSE,"Tran";"Riqfinpro",#N/A,FALSE,"Tran"}</definedName>
    <definedName name="yyuu" hidden="1">{"Riqfin97",#N/A,FALSE,"Tran";"Riqfinpro",#N/A,FALSE,"Tran"}</definedName>
    <definedName name="yyy" localSheetId="1" hidden="1">{"Tab1",#N/A,FALSE,"P";"Tab2",#N/A,FALSE,"P"}</definedName>
    <definedName name="yyy" localSheetId="0" hidden="1">{"Tab1",#N/A,FALSE,"P";"Tab2",#N/A,FALSE,"P"}</definedName>
    <definedName name="yyy" hidden="1">{"Tab1",#N/A,FALSE,"P";"Tab2",#N/A,FALSE,"P"}</definedName>
    <definedName name="yyyy" localSheetId="1" hidden="1">{"Riqfin97",#N/A,FALSE,"Tran";"Riqfinpro",#N/A,FALSE,"Tran"}</definedName>
    <definedName name="yyyy" localSheetId="0" hidden="1">{"Riqfin97",#N/A,FALSE,"Tran";"Riqfinpro",#N/A,FALSE,"Tran"}</definedName>
    <definedName name="yyyy" hidden="1">{"Riqfin97",#N/A,FALSE,"Tran";"Riqfinpro",#N/A,FALSE,"Tran"}</definedName>
    <definedName name="yyyyyy" localSheetId="1" hidden="1">{"Minpmon",#N/A,FALSE,"Monthinput"}</definedName>
    <definedName name="yyyyyy" localSheetId="0" hidden="1">{"Minpmon",#N/A,FALSE,"Monthinput"}</definedName>
    <definedName name="yyyyyy" hidden="1">{"Minpmon",#N/A,FALSE,"Monthinput"}</definedName>
    <definedName name="z">#REF!</definedName>
    <definedName name="Z_00C67BFA_FEDD_11D1_98B3_00C04FC96ABD_.wvu.Rows" localSheetId="1" hidden="1">[146]BOP!$A$36:$IV$36,[146]BOP!$A$44:$IV$44,[146]BOP!$A$59:$IV$59,[146]BOP!#REF!,[146]BOP!#REF!,[146]BOP!$A$81:$IV$88</definedName>
    <definedName name="Z_00C67BFA_FEDD_11D1_98B3_00C04FC96ABD_.wvu.Rows" localSheetId="0" hidden="1">[146]BOP!$A$36:$IV$36,[146]BOP!$A$44:$IV$44,[146]BOP!$A$59:$IV$59,[146]BOP!#REF!,[146]BOP!#REF!,[146]BOP!$A$81:$IV$88</definedName>
    <definedName name="Z_00C67BFA_FEDD_11D1_98B3_00C04FC96ABD_.wvu.Rows" hidden="1">[146]BOP!$A$36:$IV$36,[146]BOP!$A$44:$IV$44,[146]BOP!$A$59:$IV$59,[146]BOP!#REF!,[146]BOP!#REF!,[146]BOP!$A$81:$IV$88</definedName>
    <definedName name="Z_00C67BFB_FEDD_11D1_98B3_00C04FC96ABD_.wvu.Rows" localSheetId="1" hidden="1">[146]BOP!$A$36:$IV$36,[146]BOP!$A$44:$IV$44,[146]BOP!$A$59:$IV$59,[146]BOP!#REF!,[146]BOP!#REF!,[146]BOP!$A$81:$IV$88</definedName>
    <definedName name="Z_00C67BFB_FEDD_11D1_98B3_00C04FC96ABD_.wvu.Rows" localSheetId="0" hidden="1">[146]BOP!$A$36:$IV$36,[146]BOP!$A$44:$IV$44,[146]BOP!$A$59:$IV$59,[146]BOP!#REF!,[146]BOP!#REF!,[146]BOP!$A$81:$IV$88</definedName>
    <definedName name="Z_00C67BFB_FEDD_11D1_98B3_00C04FC96ABD_.wvu.Rows" hidden="1">[146]BOP!$A$36:$IV$36,[146]BOP!$A$44:$IV$44,[146]BOP!$A$59:$IV$59,[146]BOP!#REF!,[146]BOP!#REF!,[146]BOP!$A$81:$IV$88</definedName>
    <definedName name="Z_00C67BFC_FEDD_11D1_98B3_00C04FC96ABD_.wvu.Rows" localSheetId="1" hidden="1">[146]BOP!$A$36:$IV$36,[146]BOP!$A$44:$IV$44,[146]BOP!$A$59:$IV$59,[146]BOP!#REF!,[146]BOP!#REF!,[146]BOP!$A$81:$IV$88</definedName>
    <definedName name="Z_00C67BFC_FEDD_11D1_98B3_00C04FC96ABD_.wvu.Rows" localSheetId="0" hidden="1">[146]BOP!$A$36:$IV$36,[146]BOP!$A$44:$IV$44,[146]BOP!$A$59:$IV$59,[146]BOP!#REF!,[146]BOP!#REF!,[146]BOP!$A$81:$IV$88</definedName>
    <definedName name="Z_00C67BFC_FEDD_11D1_98B3_00C04FC96ABD_.wvu.Rows" hidden="1">[146]BOP!$A$36:$IV$36,[146]BOP!$A$44:$IV$44,[146]BOP!$A$59:$IV$59,[146]BOP!#REF!,[146]BOP!#REF!,[146]BOP!$A$81:$IV$88</definedName>
    <definedName name="Z_00C67BFD_FEDD_11D1_98B3_00C04FC96ABD_.wvu.Rows" localSheetId="1" hidden="1">[146]BOP!$A$36:$IV$36,[146]BOP!$A$44:$IV$44,[146]BOP!$A$59:$IV$59,[146]BOP!#REF!,[146]BOP!#REF!,[146]BOP!$A$81:$IV$88</definedName>
    <definedName name="Z_00C67BFD_FEDD_11D1_98B3_00C04FC96ABD_.wvu.Rows" localSheetId="0" hidden="1">[146]BOP!$A$36:$IV$36,[146]BOP!$A$44:$IV$44,[146]BOP!$A$59:$IV$59,[146]BOP!#REF!,[146]BOP!#REF!,[146]BOP!$A$81:$IV$88</definedName>
    <definedName name="Z_00C67BFD_FEDD_11D1_98B3_00C04FC96ABD_.wvu.Rows" hidden="1">[146]BOP!$A$36:$IV$36,[146]BOP!$A$44:$IV$44,[146]BOP!$A$59:$IV$59,[146]BOP!#REF!,[146]BOP!#REF!,[146]BOP!$A$81:$IV$88</definedName>
    <definedName name="Z_00C67BFE_FEDD_11D1_98B3_00C04FC96ABD_.wvu.Rows" localSheetId="1" hidden="1">[146]BOP!$A$36:$IV$36,[146]BOP!$A$44:$IV$44,[146]BOP!$A$59:$IV$59,[146]BOP!#REF!,[146]BOP!#REF!,[146]BOP!$A$79:$IV$79,[146]BOP!$A$81:$IV$88,[146]BOP!#REF!</definedName>
    <definedName name="Z_00C67BFE_FEDD_11D1_98B3_00C04FC96ABD_.wvu.Rows" localSheetId="0" hidden="1">[146]BOP!$A$36:$IV$36,[146]BOP!$A$44:$IV$44,[146]BOP!$A$59:$IV$59,[146]BOP!#REF!,[146]BOP!#REF!,[146]BOP!$A$79:$IV$79,[146]BOP!$A$81:$IV$88,[146]BOP!#REF!</definedName>
    <definedName name="Z_00C67BFE_FEDD_11D1_98B3_00C04FC96ABD_.wvu.Rows" hidden="1">[146]BOP!$A$36:$IV$36,[146]BOP!$A$44:$IV$44,[146]BOP!$A$59:$IV$59,[146]BOP!#REF!,[146]BOP!#REF!,[146]BOP!$A$79:$IV$79,[146]BOP!$A$81:$IV$88,[146]BOP!#REF!</definedName>
    <definedName name="Z_00C67BFF_FEDD_11D1_98B3_00C04FC96ABD_.wvu.Rows" localSheetId="1" hidden="1">[146]BOP!$A$36:$IV$36,[146]BOP!$A$44:$IV$44,[146]BOP!$A$59:$IV$59,[146]BOP!#REF!,[146]BOP!#REF!,[146]BOP!$A$79:$IV$79,[146]BOP!$A$81:$IV$88</definedName>
    <definedName name="Z_00C67BFF_FEDD_11D1_98B3_00C04FC96ABD_.wvu.Rows" localSheetId="0" hidden="1">[146]BOP!$A$36:$IV$36,[146]BOP!$A$44:$IV$44,[146]BOP!$A$59:$IV$59,[146]BOP!#REF!,[146]BOP!#REF!,[146]BOP!$A$79:$IV$79,[146]BOP!$A$81:$IV$88</definedName>
    <definedName name="Z_00C67BFF_FEDD_11D1_98B3_00C04FC96ABD_.wvu.Rows" hidden="1">[146]BOP!$A$36:$IV$36,[146]BOP!$A$44:$IV$44,[146]BOP!$A$59:$IV$59,[146]BOP!#REF!,[146]BOP!#REF!,[146]BOP!$A$79:$IV$79,[146]BOP!$A$81:$IV$88</definedName>
    <definedName name="Z_00C67C00_FEDD_11D1_98B3_00C04FC96ABD_.wvu.Rows" hidden="1">[146]BOP!$A$36:$IV$36,[146]BOP!$A$44:$IV$44,[146]BOP!$A$59:$IV$59,[146]BOP!#REF!,[146]BOP!#REF!,[146]BOP!$A$79:$IV$79,[146]BOP!#REF!</definedName>
    <definedName name="Z_00C67C01_FEDD_11D1_98B3_00C04FC96ABD_.wvu.Rows" hidden="1">[146]BOP!$A$36:$IV$36,[146]BOP!$A$44:$IV$44,[146]BOP!$A$59:$IV$59,[146]BOP!#REF!,[146]BOP!#REF!,[146]BOP!$A$79:$IV$79,[146]BOP!$A$81:$IV$88,[146]BOP!#REF!</definedName>
    <definedName name="Z_00C67C02_FEDD_11D1_98B3_00C04FC96ABD_.wvu.Rows" hidden="1">[146]BOP!$A$36:$IV$36,[146]BOP!$A$44:$IV$44,[146]BOP!$A$59:$IV$59,[146]BOP!#REF!,[146]BOP!#REF!,[146]BOP!$A$79:$IV$79,[146]BOP!$A$81:$IV$88,[146]BOP!#REF!</definedName>
    <definedName name="Z_00C67C03_FEDD_11D1_98B3_00C04FC96ABD_.wvu.Rows" hidden="1">[146]BOP!$A$36:$IV$36,[146]BOP!$A$44:$IV$44,[146]BOP!$A$59:$IV$59,[146]BOP!#REF!,[146]BOP!#REF!,[146]BOP!$A$79:$IV$79,[146]BOP!$A$81:$IV$88,[146]BOP!#REF!</definedName>
    <definedName name="Z_00C67C05_FEDD_11D1_98B3_00C04FC96ABD_.wvu.Rows" localSheetId="1" hidden="1">[146]BOP!$A$36:$IV$36,[146]BOP!$A$44:$IV$44,[146]BOP!$A$59:$IV$59,[146]BOP!#REF!,[146]BOP!#REF!,[146]BOP!$A$79:$IV$79,[146]BOP!$A$81:$IV$88,[146]BOP!#REF!,[146]BOP!#REF!</definedName>
    <definedName name="Z_00C67C05_FEDD_11D1_98B3_00C04FC96ABD_.wvu.Rows" localSheetId="0" hidden="1">[146]BOP!$A$36:$IV$36,[146]BOP!$A$44:$IV$44,[146]BOP!$A$59:$IV$59,[146]BOP!#REF!,[146]BOP!#REF!,[146]BOP!$A$79:$IV$79,[146]BOP!$A$81:$IV$88,[146]BOP!#REF!,[146]BOP!#REF!</definedName>
    <definedName name="Z_00C67C05_FEDD_11D1_98B3_00C04FC96ABD_.wvu.Rows" hidden="1">[146]BOP!$A$36:$IV$36,[146]BOP!$A$44:$IV$44,[146]BOP!$A$59:$IV$59,[146]BOP!#REF!,[146]BOP!#REF!,[146]BOP!$A$79:$IV$79,[146]BOP!$A$81:$IV$88,[146]BOP!#REF!,[146]BOP!#REF!</definedName>
    <definedName name="Z_00C67C06_FEDD_11D1_98B3_00C04FC96ABD_.wvu.Rows" localSheetId="1" hidden="1">[146]BOP!$A$36:$IV$36,[146]BOP!$A$44:$IV$44,[146]BOP!$A$59:$IV$59,[146]BOP!#REF!,[146]BOP!#REF!,[146]BOP!$A$79:$IV$79,[146]BOP!$A$81:$IV$88,[146]BOP!#REF!,[146]BOP!#REF!</definedName>
    <definedName name="Z_00C67C06_FEDD_11D1_98B3_00C04FC96ABD_.wvu.Rows" localSheetId="0" hidden="1">[146]BOP!$A$36:$IV$36,[146]BOP!$A$44:$IV$44,[146]BOP!$A$59:$IV$59,[146]BOP!#REF!,[146]BOP!#REF!,[146]BOP!$A$79:$IV$79,[146]BOP!$A$81:$IV$88,[146]BOP!#REF!,[146]BOP!#REF!</definedName>
    <definedName name="Z_00C67C06_FEDD_11D1_98B3_00C04FC96ABD_.wvu.Rows" hidden="1">[146]BOP!$A$36:$IV$36,[146]BOP!$A$44:$IV$44,[146]BOP!$A$59:$IV$59,[146]BOP!#REF!,[146]BOP!#REF!,[146]BOP!$A$79:$IV$79,[146]BOP!$A$81:$IV$88,[146]BOP!#REF!,[146]BOP!#REF!</definedName>
    <definedName name="Z_00C67C07_FEDD_11D1_98B3_00C04FC96ABD_.wvu.Rows" hidden="1">[146]BOP!$A$36:$IV$36,[146]BOP!$A$44:$IV$44,[146]BOP!$A$59:$IV$59,[146]BOP!#REF!,[146]BOP!#REF!,[146]BOP!$A$79:$IV$79</definedName>
    <definedName name="Z_041FA3A7_30CF_11D1_A8EA_00A02466B35E_.wvu.Cols" hidden="1">[150]Rev!$B$1:$B$65536,[150]Rev!$C$1:$D$65536,[150]Rev!$AB$1:$AB$65536,[150]Rev!$L$1:$Q$65536</definedName>
    <definedName name="Z_041FA3A7_30CF_11D1_A8EA_00A02466B35E_.wvu.Rows" hidden="1">[150]Rev!$A$23:$IV$26,[150]Rev!$A$37:$IV$38</definedName>
    <definedName name="Z_112039D0_FF0B_11D1_98B3_00C04FC96ABD_.wvu.Rows" localSheetId="1" hidden="1">[146]BOP!$A$36:$IV$36,[146]BOP!$A$44:$IV$44,[146]BOP!$A$59:$IV$59,[146]BOP!#REF!,[146]BOP!#REF!,[146]BOP!$A$81:$IV$88</definedName>
    <definedName name="Z_112039D0_FF0B_11D1_98B3_00C04FC96ABD_.wvu.Rows" localSheetId="0" hidden="1">[146]BOP!$A$36:$IV$36,[146]BOP!$A$44:$IV$44,[146]BOP!$A$59:$IV$59,[146]BOP!#REF!,[146]BOP!#REF!,[146]BOP!$A$81:$IV$88</definedName>
    <definedName name="Z_112039D0_FF0B_11D1_98B3_00C04FC96ABD_.wvu.Rows" hidden="1">[146]BOP!$A$36:$IV$36,[146]BOP!$A$44:$IV$44,[146]BOP!$A$59:$IV$59,[146]BOP!#REF!,[146]BOP!#REF!,[146]BOP!$A$81:$IV$88</definedName>
    <definedName name="Z_112039D1_FF0B_11D1_98B3_00C04FC96ABD_.wvu.Rows" localSheetId="1" hidden="1">[146]BOP!$A$36:$IV$36,[146]BOP!$A$44:$IV$44,[146]BOP!$A$59:$IV$59,[146]BOP!#REF!,[146]BOP!#REF!,[146]BOP!$A$81:$IV$88</definedName>
    <definedName name="Z_112039D1_FF0B_11D1_98B3_00C04FC96ABD_.wvu.Rows" localSheetId="0" hidden="1">[146]BOP!$A$36:$IV$36,[146]BOP!$A$44:$IV$44,[146]BOP!$A$59:$IV$59,[146]BOP!#REF!,[146]BOP!#REF!,[146]BOP!$A$81:$IV$88</definedName>
    <definedName name="Z_112039D1_FF0B_11D1_98B3_00C04FC96ABD_.wvu.Rows" hidden="1">[146]BOP!$A$36:$IV$36,[146]BOP!$A$44:$IV$44,[146]BOP!$A$59:$IV$59,[146]BOP!#REF!,[146]BOP!#REF!,[146]BOP!$A$81:$IV$88</definedName>
    <definedName name="Z_112039D2_FF0B_11D1_98B3_00C04FC96ABD_.wvu.Rows" localSheetId="1" hidden="1">[146]BOP!$A$36:$IV$36,[146]BOP!$A$44:$IV$44,[146]BOP!$A$59:$IV$59,[146]BOP!#REF!,[146]BOP!#REF!,[146]BOP!$A$81:$IV$88</definedName>
    <definedName name="Z_112039D2_FF0B_11D1_98B3_00C04FC96ABD_.wvu.Rows" localSheetId="0" hidden="1">[146]BOP!$A$36:$IV$36,[146]BOP!$A$44:$IV$44,[146]BOP!$A$59:$IV$59,[146]BOP!#REF!,[146]BOP!#REF!,[146]BOP!$A$81:$IV$88</definedName>
    <definedName name="Z_112039D2_FF0B_11D1_98B3_00C04FC96ABD_.wvu.Rows" hidden="1">[146]BOP!$A$36:$IV$36,[146]BOP!$A$44:$IV$44,[146]BOP!$A$59:$IV$59,[146]BOP!#REF!,[146]BOP!#REF!,[146]BOP!$A$81:$IV$88</definedName>
    <definedName name="Z_112039D3_FF0B_11D1_98B3_00C04FC96ABD_.wvu.Rows" localSheetId="1" hidden="1">[146]BOP!$A$36:$IV$36,[146]BOP!$A$44:$IV$44,[146]BOP!$A$59:$IV$59,[146]BOP!#REF!,[146]BOP!#REF!,[146]BOP!$A$81:$IV$88</definedName>
    <definedName name="Z_112039D3_FF0B_11D1_98B3_00C04FC96ABD_.wvu.Rows" localSheetId="0" hidden="1">[146]BOP!$A$36:$IV$36,[146]BOP!$A$44:$IV$44,[146]BOP!$A$59:$IV$59,[146]BOP!#REF!,[146]BOP!#REF!,[146]BOP!$A$81:$IV$88</definedName>
    <definedName name="Z_112039D3_FF0B_11D1_98B3_00C04FC96ABD_.wvu.Rows" hidden="1">[146]BOP!$A$36:$IV$36,[146]BOP!$A$44:$IV$44,[146]BOP!$A$59:$IV$59,[146]BOP!#REF!,[146]BOP!#REF!,[146]BOP!$A$81:$IV$88</definedName>
    <definedName name="Z_112039D4_FF0B_11D1_98B3_00C04FC96ABD_.wvu.Rows" localSheetId="1" hidden="1">[146]BOP!$A$36:$IV$36,[146]BOP!$A$44:$IV$44,[146]BOP!$A$59:$IV$59,[146]BOP!#REF!,[146]BOP!#REF!,[146]BOP!$A$79:$IV$79,[146]BOP!$A$81:$IV$88,[146]BOP!#REF!</definedName>
    <definedName name="Z_112039D4_FF0B_11D1_98B3_00C04FC96ABD_.wvu.Rows" localSheetId="0" hidden="1">[146]BOP!$A$36:$IV$36,[146]BOP!$A$44:$IV$44,[146]BOP!$A$59:$IV$59,[146]BOP!#REF!,[146]BOP!#REF!,[146]BOP!$A$79:$IV$79,[146]BOP!$A$81:$IV$88,[146]BOP!#REF!</definedName>
    <definedName name="Z_112039D4_FF0B_11D1_98B3_00C04FC96ABD_.wvu.Rows" hidden="1">[146]BOP!$A$36:$IV$36,[146]BOP!$A$44:$IV$44,[146]BOP!$A$59:$IV$59,[146]BOP!#REF!,[146]BOP!#REF!,[146]BOP!$A$79:$IV$79,[146]BOP!$A$81:$IV$88,[146]BOP!#REF!</definedName>
    <definedName name="Z_112039D5_FF0B_11D1_98B3_00C04FC96ABD_.wvu.Rows" localSheetId="1" hidden="1">[146]BOP!$A$36:$IV$36,[146]BOP!$A$44:$IV$44,[146]BOP!$A$59:$IV$59,[146]BOP!#REF!,[146]BOP!#REF!,[146]BOP!$A$79:$IV$79,[146]BOP!$A$81:$IV$88</definedName>
    <definedName name="Z_112039D5_FF0B_11D1_98B3_00C04FC96ABD_.wvu.Rows" localSheetId="0" hidden="1">[146]BOP!$A$36:$IV$36,[146]BOP!$A$44:$IV$44,[146]BOP!$A$59:$IV$59,[146]BOP!#REF!,[146]BOP!#REF!,[146]BOP!$A$79:$IV$79,[146]BOP!$A$81:$IV$88</definedName>
    <definedName name="Z_112039D5_FF0B_11D1_98B3_00C04FC96ABD_.wvu.Rows" hidden="1">[146]BOP!$A$36:$IV$36,[146]BOP!$A$44:$IV$44,[146]BOP!$A$59:$IV$59,[146]BOP!#REF!,[146]BOP!#REF!,[146]BOP!$A$79:$IV$79,[146]BOP!$A$81:$IV$88</definedName>
    <definedName name="Z_112039D6_FF0B_11D1_98B3_00C04FC96ABD_.wvu.Rows" hidden="1">[146]BOP!$A$36:$IV$36,[146]BOP!$A$44:$IV$44,[146]BOP!$A$59:$IV$59,[146]BOP!#REF!,[146]BOP!#REF!,[146]BOP!$A$79:$IV$79,[146]BOP!#REF!</definedName>
    <definedName name="Z_112039D7_FF0B_11D1_98B3_00C04FC96ABD_.wvu.Rows" hidden="1">[146]BOP!$A$36:$IV$36,[146]BOP!$A$44:$IV$44,[146]BOP!$A$59:$IV$59,[146]BOP!#REF!,[146]BOP!#REF!,[146]BOP!$A$79:$IV$79,[146]BOP!$A$81:$IV$88,[146]BOP!#REF!</definedName>
    <definedName name="Z_112039D8_FF0B_11D1_98B3_00C04FC96ABD_.wvu.Rows" hidden="1">[146]BOP!$A$36:$IV$36,[146]BOP!$A$44:$IV$44,[146]BOP!$A$59:$IV$59,[146]BOP!#REF!,[146]BOP!#REF!,[146]BOP!$A$79:$IV$79,[146]BOP!$A$81:$IV$88,[146]BOP!#REF!</definedName>
    <definedName name="Z_112039D9_FF0B_11D1_98B3_00C04FC96ABD_.wvu.Rows" hidden="1">[146]BOP!$A$36:$IV$36,[146]BOP!$A$44:$IV$44,[146]BOP!$A$59:$IV$59,[146]BOP!#REF!,[146]BOP!#REF!,[146]BOP!$A$79:$IV$79,[146]BOP!$A$81:$IV$88,[146]BOP!#REF!</definedName>
    <definedName name="Z_112039DB_FF0B_11D1_98B3_00C04FC96ABD_.wvu.Rows" localSheetId="1" hidden="1">[146]BOP!$A$36:$IV$36,[146]BOP!$A$44:$IV$44,[146]BOP!$A$59:$IV$59,[146]BOP!#REF!,[146]BOP!#REF!,[146]BOP!$A$79:$IV$79,[146]BOP!$A$81:$IV$88,[146]BOP!#REF!,[146]BOP!#REF!</definedName>
    <definedName name="Z_112039DB_FF0B_11D1_98B3_00C04FC96ABD_.wvu.Rows" localSheetId="0" hidden="1">[146]BOP!$A$36:$IV$36,[146]BOP!$A$44:$IV$44,[146]BOP!$A$59:$IV$59,[146]BOP!#REF!,[146]BOP!#REF!,[146]BOP!$A$79:$IV$79,[146]BOP!$A$81:$IV$88,[146]BOP!#REF!,[146]BOP!#REF!</definedName>
    <definedName name="Z_112039DB_FF0B_11D1_98B3_00C04FC96ABD_.wvu.Rows" hidden="1">[146]BOP!$A$36:$IV$36,[146]BOP!$A$44:$IV$44,[146]BOP!$A$59:$IV$59,[146]BOP!#REF!,[146]BOP!#REF!,[146]BOP!$A$79:$IV$79,[146]BOP!$A$81:$IV$88,[146]BOP!#REF!,[146]BOP!#REF!</definedName>
    <definedName name="Z_112039DC_FF0B_11D1_98B3_00C04FC96ABD_.wvu.Rows" localSheetId="1" hidden="1">[146]BOP!$A$36:$IV$36,[146]BOP!$A$44:$IV$44,[146]BOP!$A$59:$IV$59,[146]BOP!#REF!,[146]BOP!#REF!,[146]BOP!$A$79:$IV$79,[146]BOP!$A$81:$IV$88,[146]BOP!#REF!,[146]BOP!#REF!</definedName>
    <definedName name="Z_112039DC_FF0B_11D1_98B3_00C04FC96ABD_.wvu.Rows" localSheetId="0" hidden="1">[146]BOP!$A$36:$IV$36,[146]BOP!$A$44:$IV$44,[146]BOP!$A$59:$IV$59,[146]BOP!#REF!,[146]BOP!#REF!,[146]BOP!$A$79:$IV$79,[146]BOP!$A$81:$IV$88,[146]BOP!#REF!,[146]BOP!#REF!</definedName>
    <definedName name="Z_112039DC_FF0B_11D1_98B3_00C04FC96ABD_.wvu.Rows" hidden="1">[146]BOP!$A$36:$IV$36,[146]BOP!$A$44:$IV$44,[146]BOP!$A$59:$IV$59,[146]BOP!#REF!,[146]BOP!#REF!,[146]BOP!$A$79:$IV$79,[146]BOP!$A$81:$IV$88,[146]BOP!#REF!,[146]BOP!#REF!</definedName>
    <definedName name="Z_112039DD_FF0B_11D1_98B3_00C04FC96ABD_.wvu.Rows" hidden="1">[146]BOP!$A$36:$IV$36,[146]BOP!$A$44:$IV$44,[146]BOP!$A$59:$IV$59,[146]BOP!#REF!,[146]BOP!#REF!,[146]BOP!$A$79:$IV$79</definedName>
    <definedName name="Z_112B8339_2081_11D2_BFD2_00A02466506E_.wvu.PrintTitles" hidden="1">[35]SUMMARY!$B$1:$D$65536,[35]SUMMARY!$A$3:$IV$5</definedName>
    <definedName name="Z_112B833B_2081_11D2_BFD2_00A02466506E_.wvu.PrintTitles" hidden="1">[35]SUMMARY!$B$1:$D$65536,[35]SUMMARY!$A$3:$IV$5</definedName>
    <definedName name="Z_1A87067C_7102_4E77_BC8D_D9D9112AA17F_.wvu.Cols" localSheetId="1" hidden="1">#REF!</definedName>
    <definedName name="Z_1A87067C_7102_4E77_BC8D_D9D9112AA17F_.wvu.Cols" localSheetId="0"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0"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0"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0" hidden="1">#REF!</definedName>
    <definedName name="Z_1A87067C_7102_4E77_BC8D_D9D9112AA17F_.wvu.Rows" hidden="1">#REF!</definedName>
    <definedName name="Z_1A8C061B_2301_11D3_BFD1_000039E37209_.wvu.Cols" hidden="1">'[245]IDA-tab7'!$K$1:$T$65536,'[245]IDA-tab7'!$V$1:$AE$65536,'[245]IDA-tab7'!$AG$1:$AP$65536</definedName>
    <definedName name="Z_1A8C061B_2301_11D3_BFD1_000039E37209_.wvu.Rows" hidden="1">'[245]IDA-tab7'!$A$10:$IV$11,'[245]IDA-tab7'!$A$14:$IV$14,'[245]IDA-tab7'!$A$18:$IV$18</definedName>
    <definedName name="Z_1A8C061C_2301_11D3_BFD1_000039E37209_.wvu.Cols" hidden="1">'[245]IDA-tab7'!$K$1:$T$65536,'[245]IDA-tab7'!$V$1:$AE$65536,'[245]IDA-tab7'!$AG$1:$AP$65536</definedName>
    <definedName name="Z_1A8C061C_2301_11D3_BFD1_000039E37209_.wvu.Rows" hidden="1">'[245]IDA-tab7'!$A$10:$IV$11,'[245]IDA-tab7'!$A$14:$IV$14,'[245]IDA-tab7'!$A$18:$IV$18</definedName>
    <definedName name="Z_1A8C061E_2301_11D3_BFD1_000039E37209_.wvu.Cols" hidden="1">'[245]IDA-tab7'!$K$1:$T$65536,'[245]IDA-tab7'!$V$1:$AE$65536,'[245]IDA-tab7'!$AG$1:$AP$65536</definedName>
    <definedName name="Z_1A8C061E_2301_11D3_BFD1_000039E37209_.wvu.Rows" hidden="1">'[245]IDA-tab7'!$A$10:$IV$11,'[245]IDA-tab7'!$A$14:$IV$14,'[245]IDA-tab7'!$A$18:$IV$18</definedName>
    <definedName name="Z_1A8C061F_2301_11D3_BFD1_000039E37209_.wvu.Cols" hidden="1">'[245]IDA-tab7'!$K$1:$T$65536,'[245]IDA-tab7'!$V$1:$AE$65536,'[245]IDA-tab7'!$AG$1:$AP$65536</definedName>
    <definedName name="Z_1A8C061F_2301_11D3_BFD1_000039E37209_.wvu.Rows" hidden="1">'[245]IDA-tab7'!$A$10:$IV$11,'[245]IDA-tab7'!$A$14:$IV$14,'[245]IDA-tab7'!$A$18:$IV$18</definedName>
    <definedName name="Z_1F4C2007_FFA7_11D1_98B6_00C04FC96ABD_.wvu.Rows" hidden="1">[146]BOP!$A$36:$IV$36,[146]BOP!$A$44:$IV$44,[146]BOP!$A$59:$IV$59,[146]BOP!#REF!,[146]BOP!#REF!,[146]BOP!$A$81:$IV$88</definedName>
    <definedName name="Z_1F4C2008_FFA7_11D1_98B6_00C04FC96ABD_.wvu.Rows" hidden="1">[146]BOP!$A$36:$IV$36,[146]BOP!$A$44:$IV$44,[146]BOP!$A$59:$IV$59,[146]BOP!#REF!,[146]BOP!#REF!,[146]BOP!$A$81:$IV$88</definedName>
    <definedName name="Z_1F4C2009_FFA7_11D1_98B6_00C04FC96ABD_.wvu.Rows" hidden="1">[146]BOP!$A$36:$IV$36,[146]BOP!$A$44:$IV$44,[146]BOP!$A$59:$IV$59,[146]BOP!#REF!,[146]BOP!#REF!,[146]BOP!$A$81:$IV$88</definedName>
    <definedName name="Z_1F4C200A_FFA7_11D1_98B6_00C04FC96ABD_.wvu.Rows" hidden="1">[146]BOP!$A$36:$IV$36,[146]BOP!$A$44:$IV$44,[146]BOP!$A$59:$IV$59,[146]BOP!#REF!,[146]BOP!#REF!,[146]BOP!$A$81:$IV$88</definedName>
    <definedName name="Z_1F4C200B_FFA7_11D1_98B6_00C04FC96ABD_.wvu.Rows" hidden="1">[146]BOP!$A$36:$IV$36,[146]BOP!$A$44:$IV$44,[146]BOP!$A$59:$IV$59,[146]BOP!#REF!,[146]BOP!#REF!,[146]BOP!$A$79:$IV$79,[146]BOP!$A$81:$IV$88,[146]BOP!#REF!</definedName>
    <definedName name="Z_1F4C200C_FFA7_11D1_98B6_00C04FC96ABD_.wvu.Rows" hidden="1">[146]BOP!$A$36:$IV$36,[146]BOP!$A$44:$IV$44,[146]BOP!$A$59:$IV$59,[146]BOP!#REF!,[146]BOP!#REF!,[146]BOP!$A$79:$IV$79,[146]BOP!$A$81:$IV$88</definedName>
    <definedName name="Z_1F4C200D_FFA7_11D1_98B6_00C04FC96ABD_.wvu.Rows" hidden="1">[146]BOP!$A$36:$IV$36,[146]BOP!$A$44:$IV$44,[146]BOP!$A$59:$IV$59,[146]BOP!#REF!,[146]BOP!#REF!,[146]BOP!$A$79:$IV$79,[146]BOP!#REF!</definedName>
    <definedName name="Z_1F4C200E_FFA7_11D1_98B6_00C04FC96ABD_.wvu.Rows" hidden="1">[146]BOP!$A$36:$IV$36,[146]BOP!$A$44:$IV$44,[146]BOP!$A$59:$IV$59,[146]BOP!#REF!,[146]BOP!#REF!,[146]BOP!$A$79:$IV$79,[146]BOP!$A$81:$IV$88,[146]BOP!#REF!</definedName>
    <definedName name="Z_1F4C200F_FFA7_11D1_98B6_00C04FC96ABD_.wvu.Rows" hidden="1">[146]BOP!$A$36:$IV$36,[146]BOP!$A$44:$IV$44,[146]BOP!$A$59:$IV$59,[146]BOP!#REF!,[146]BOP!#REF!,[146]BOP!$A$79:$IV$79,[146]BOP!$A$81:$IV$88,[146]BOP!#REF!</definedName>
    <definedName name="Z_1F4C2010_FFA7_11D1_98B6_00C04FC96ABD_.wvu.Rows" hidden="1">[146]BOP!$A$36:$IV$36,[146]BOP!$A$44:$IV$44,[146]BOP!$A$59:$IV$59,[146]BOP!#REF!,[146]BOP!#REF!,[146]BOP!$A$79:$IV$79,[146]BOP!$A$81:$IV$88,[146]BOP!#REF!</definedName>
    <definedName name="Z_1F4C2012_FFA7_11D1_98B6_00C04FC96ABD_.wvu.Rows" hidden="1">[146]BOP!$A$36:$IV$36,[146]BOP!$A$44:$IV$44,[146]BOP!$A$59:$IV$59,[146]BOP!#REF!,[146]BOP!#REF!,[146]BOP!$A$79:$IV$79,[146]BOP!$A$81:$IV$88,[146]BOP!#REF!,[146]BOP!#REF!</definedName>
    <definedName name="Z_1F4C2013_FFA7_11D1_98B6_00C04FC96ABD_.wvu.Rows" hidden="1">[146]BOP!$A$36:$IV$36,[146]BOP!$A$44:$IV$44,[146]BOP!$A$59:$IV$59,[146]BOP!#REF!,[146]BOP!#REF!,[146]BOP!$A$79:$IV$79,[146]BOP!$A$81:$IV$88,[146]BOP!#REF!,[146]BOP!#REF!</definedName>
    <definedName name="Z_1F4C2014_FFA7_11D1_98B6_00C04FC96ABD_.wvu.Rows" hidden="1">[146]BOP!$A$36:$IV$36,[146]BOP!$A$44:$IV$44,[146]BOP!$A$59:$IV$59,[146]BOP!#REF!,[146]BOP!#REF!,[146]BOP!$A$79:$IV$79</definedName>
    <definedName name="Z_315808AF_2093_11D2_BFD2_00A02466B458_.wvu.PrintArea" localSheetId="1" hidden="1">#REF!</definedName>
    <definedName name="Z_315808AF_2093_11D2_BFD2_00A02466B458_.wvu.PrintArea" hidden="1">#REF!</definedName>
    <definedName name="Z_49B0A4B0_963B_11D1_BFD1_00A02466B680_.wvu.Rows" hidden="1">[146]BOP!$A$36:$IV$36,[146]BOP!$A$44:$IV$44,[146]BOP!$A$59:$IV$59,[146]BOP!#REF!,[146]BOP!#REF!,[146]BOP!$A$81:$IV$88</definedName>
    <definedName name="Z_49B0A4B1_963B_11D1_BFD1_00A02466B680_.wvu.Rows" hidden="1">[146]BOP!$A$36:$IV$36,[146]BOP!$A$44:$IV$44,[146]BOP!$A$59:$IV$59,[146]BOP!#REF!,[146]BOP!#REF!,[146]BOP!$A$81:$IV$88</definedName>
    <definedName name="Z_49B0A4B4_963B_11D1_BFD1_00A02466B680_.wvu.Rows" hidden="1">[146]BOP!$A$36:$IV$36,[146]BOP!$A$44:$IV$44,[146]BOP!$A$59:$IV$59,[146]BOP!#REF!,[146]BOP!#REF!,[146]BOP!$A$79:$IV$79,[146]BOP!$A$81:$IV$88,[146]BOP!#REF!</definedName>
    <definedName name="Z_49B0A4B5_963B_11D1_BFD1_00A02466B680_.wvu.Rows" hidden="1">[146]BOP!$A$36:$IV$36,[146]BOP!$A$44:$IV$44,[146]BOP!$A$59:$IV$59,[146]BOP!#REF!,[146]BOP!#REF!,[146]BOP!$A$79:$IV$79,[146]BOP!$A$81:$IV$88</definedName>
    <definedName name="Z_49B0A4B6_963B_11D1_BFD1_00A02466B680_.wvu.Rows" hidden="1">[146]BOP!$A$36:$IV$36,[146]BOP!$A$44:$IV$44,[146]BOP!$A$59:$IV$59,[146]BOP!#REF!,[146]BOP!#REF!,[146]BOP!$A$79:$IV$79,[146]BOP!#REF!</definedName>
    <definedName name="Z_49B0A4B7_963B_11D1_BFD1_00A02466B680_.wvu.Rows" hidden="1">[146]BOP!$A$36:$IV$36,[146]BOP!$A$44:$IV$44,[146]BOP!$A$59:$IV$59,[146]BOP!#REF!,[146]BOP!#REF!,[146]BOP!$A$79:$IV$79,[146]BOP!$A$81:$IV$88,[146]BOP!#REF!</definedName>
    <definedName name="Z_49B0A4B8_963B_11D1_BFD1_00A02466B680_.wvu.Rows" hidden="1">[146]BOP!$A$36:$IV$36,[146]BOP!$A$44:$IV$44,[146]BOP!$A$59:$IV$59,[146]BOP!#REF!,[146]BOP!#REF!,[146]BOP!$A$79:$IV$79,[146]BOP!$A$81:$IV$88,[146]BOP!#REF!</definedName>
    <definedName name="Z_49B0A4B9_963B_11D1_BFD1_00A02466B680_.wvu.Rows" hidden="1">[146]BOP!$A$36:$IV$36,[146]BOP!$A$44:$IV$44,[146]BOP!$A$59:$IV$59,[146]BOP!#REF!,[146]BOP!#REF!,[146]BOP!$A$79:$IV$79,[146]BOP!$A$81:$IV$88,[146]BOP!#REF!</definedName>
    <definedName name="Z_49B0A4BB_963B_11D1_BFD1_00A02466B680_.wvu.Rows" hidden="1">[146]BOP!$A$36:$IV$36,[146]BOP!$A$44:$IV$44,[146]BOP!$A$59:$IV$59,[146]BOP!#REF!,[146]BOP!#REF!,[146]BOP!$A$79:$IV$79,[146]BOP!$A$81:$IV$88,[146]BOP!#REF!,[146]BOP!#REF!</definedName>
    <definedName name="Z_49B0A4BC_963B_11D1_BFD1_00A02466B680_.wvu.Rows" hidden="1">[146]BOP!$A$36:$IV$36,[146]BOP!$A$44:$IV$44,[146]BOP!$A$59:$IV$59,[146]BOP!#REF!,[146]BOP!#REF!,[146]BOP!$A$79:$IV$79,[146]BOP!$A$81:$IV$88,[146]BOP!#REF!,[146]BOP!#REF!</definedName>
    <definedName name="Z_49B0A4BD_963B_11D1_BFD1_00A02466B680_.wvu.Rows" hidden="1">[146]BOP!$A$36:$IV$36,[146]BOP!$A$44:$IV$44,[146]BOP!$A$59:$IV$59,[146]BOP!#REF!,[146]BOP!#REF!,[146]BOP!$A$79:$IV$79</definedName>
    <definedName name="Z_5F3A46A2_1A22_4FA5_A3C5_1DEBD8BB3B53_.wvu.Cols" localSheetId="1" hidden="1">#REF!</definedName>
    <definedName name="Z_5F3A46A2_1A22_4FA5_A3C5_1DEBD8BB3B53_.wvu.Cols" localSheetId="0"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0"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0"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0" hidden="1">#REF!</definedName>
    <definedName name="Z_5F3A46A2_1A22_4FA5_A3C5_1DEBD8BB3B53_.wvu.Rows" hidden="1">#REF!</definedName>
    <definedName name="Z_65976840_70A2_11D2_BFD1_C1F7123CE332_.wvu.PrintTitles" hidden="1">[35]SUMMARY!$B$1:$D$65536,[35]SUMMARY!$A$3:$IV$5</definedName>
    <definedName name="Z_95224721_0485_11D4_BFD1_00508B5F4DA4_.wvu.Cols" localSheetId="1" hidden="1">#REF!</definedName>
    <definedName name="Z_95224721_0485_11D4_BFD1_00508B5F4DA4_.wvu.Cols" localSheetId="0" hidden="1">#REF!</definedName>
    <definedName name="Z_95224721_0485_11D4_BFD1_00508B5F4DA4_.wvu.Cols" hidden="1">#REF!</definedName>
    <definedName name="Z_9E0C48F8_FFCC_11D1_98BA_00C04FC96ABD_.wvu.Rows" hidden="1">[146]BOP!$A$36:$IV$36,[146]BOP!$A$44:$IV$44,[146]BOP!$A$59:$IV$59,[146]BOP!#REF!,[146]BOP!#REF!,[146]BOP!$A$81:$IV$88</definedName>
    <definedName name="Z_9E0C48F9_FFCC_11D1_98BA_00C04FC96ABD_.wvu.Rows" hidden="1">[146]BOP!$A$36:$IV$36,[146]BOP!$A$44:$IV$44,[146]BOP!$A$59:$IV$59,[146]BOP!#REF!,[146]BOP!#REF!,[146]BOP!$A$81:$IV$88</definedName>
    <definedName name="Z_9E0C48FA_FFCC_11D1_98BA_00C04FC96ABD_.wvu.Rows" hidden="1">[146]BOP!$A$36:$IV$36,[146]BOP!$A$44:$IV$44,[146]BOP!$A$59:$IV$59,[146]BOP!#REF!,[146]BOP!#REF!,[146]BOP!$A$81:$IV$88</definedName>
    <definedName name="Z_9E0C48FB_FFCC_11D1_98BA_00C04FC96ABD_.wvu.Rows" hidden="1">[146]BOP!$A$36:$IV$36,[146]BOP!$A$44:$IV$44,[146]BOP!$A$59:$IV$59,[146]BOP!#REF!,[146]BOP!#REF!,[146]BOP!$A$81:$IV$88</definedName>
    <definedName name="Z_9E0C48FC_FFCC_11D1_98BA_00C04FC96ABD_.wvu.Rows" hidden="1">[146]BOP!$A$36:$IV$36,[146]BOP!$A$44:$IV$44,[146]BOP!$A$59:$IV$59,[146]BOP!#REF!,[146]BOP!#REF!,[146]BOP!$A$79:$IV$79,[146]BOP!$A$81:$IV$88,[146]BOP!#REF!</definedName>
    <definedName name="Z_9E0C48FD_FFCC_11D1_98BA_00C04FC96ABD_.wvu.Rows" hidden="1">[146]BOP!$A$36:$IV$36,[146]BOP!$A$44:$IV$44,[146]BOP!$A$59:$IV$59,[146]BOP!#REF!,[146]BOP!#REF!,[146]BOP!$A$79:$IV$79,[146]BOP!$A$81:$IV$88</definedName>
    <definedName name="Z_9E0C48FE_FFCC_11D1_98BA_00C04FC96ABD_.wvu.Rows" hidden="1">[146]BOP!$A$36:$IV$36,[146]BOP!$A$44:$IV$44,[146]BOP!$A$59:$IV$59,[146]BOP!#REF!,[146]BOP!#REF!,[146]BOP!$A$79:$IV$79,[146]BOP!#REF!</definedName>
    <definedName name="Z_9E0C48FF_FFCC_11D1_98BA_00C04FC96ABD_.wvu.Rows" hidden="1">[146]BOP!$A$36:$IV$36,[146]BOP!$A$44:$IV$44,[146]BOP!$A$59:$IV$59,[146]BOP!#REF!,[146]BOP!#REF!,[146]BOP!$A$79:$IV$79,[146]BOP!$A$81:$IV$88,[146]BOP!#REF!</definedName>
    <definedName name="Z_9E0C4900_FFCC_11D1_98BA_00C04FC96ABD_.wvu.Rows" hidden="1">[146]BOP!$A$36:$IV$36,[146]BOP!$A$44:$IV$44,[146]BOP!$A$59:$IV$59,[146]BOP!#REF!,[146]BOP!#REF!,[146]BOP!$A$79:$IV$79,[146]BOP!$A$81:$IV$88,[146]BOP!#REF!</definedName>
    <definedName name="Z_9E0C4901_FFCC_11D1_98BA_00C04FC96ABD_.wvu.Rows" hidden="1">[146]BOP!$A$36:$IV$36,[146]BOP!$A$44:$IV$44,[146]BOP!$A$59:$IV$59,[146]BOP!#REF!,[146]BOP!#REF!,[146]BOP!$A$79:$IV$79,[146]BOP!$A$81:$IV$88,[146]BOP!#REF!</definedName>
    <definedName name="Z_9E0C4903_FFCC_11D1_98BA_00C04FC96ABD_.wvu.Rows" hidden="1">[146]BOP!$A$36:$IV$36,[146]BOP!$A$44:$IV$44,[146]BOP!$A$59:$IV$59,[146]BOP!#REF!,[146]BOP!#REF!,[146]BOP!$A$79:$IV$79,[146]BOP!$A$81:$IV$88,[146]BOP!#REF!,[146]BOP!#REF!</definedName>
    <definedName name="Z_9E0C4904_FFCC_11D1_98BA_00C04FC96ABD_.wvu.Rows" hidden="1">[146]BOP!$A$36:$IV$36,[146]BOP!$A$44:$IV$44,[146]BOP!$A$59:$IV$59,[146]BOP!#REF!,[146]BOP!#REF!,[146]BOP!$A$79:$IV$79,[146]BOP!$A$81:$IV$88,[146]BOP!#REF!,[146]BOP!#REF!</definedName>
    <definedName name="Z_9E0C4905_FFCC_11D1_98BA_00C04FC96ABD_.wvu.Rows" hidden="1">[146]BOP!$A$36:$IV$36,[146]BOP!$A$44:$IV$44,[146]BOP!$A$59:$IV$59,[146]BOP!#REF!,[146]BOP!#REF!,[146]BOP!$A$79:$IV$79</definedName>
    <definedName name="Z_B424DD41_AAD0_11D2_BFD1_00A02466506E_.wvu.PrintTitles" hidden="1">[35]SUMMARY!$B$1:$D$65536,[35]SUMMARY!$A$3:$IV$5</definedName>
    <definedName name="Z_BC2BFA12_1C91_11D2_BFD2_00A02466506E_.wvu.PrintTitles" hidden="1">[35]SUMMARY!$B$1:$D$65536,[35]SUMMARY!$A$3:$IV$5</definedName>
    <definedName name="Z_C21FAE85_013A_11D2_98BD_00C04FC96ABD_.wvu.Rows" hidden="1">[146]BOP!$A$36:$IV$36,[146]BOP!$A$44:$IV$44,[146]BOP!$A$59:$IV$59,[146]BOP!#REF!,[146]BOP!#REF!,[146]BOP!$A$81:$IV$88</definedName>
    <definedName name="Z_C21FAE86_013A_11D2_98BD_00C04FC96ABD_.wvu.Rows" hidden="1">[146]BOP!$A$36:$IV$36,[146]BOP!$A$44:$IV$44,[146]BOP!$A$59:$IV$59,[146]BOP!#REF!,[146]BOP!#REF!,[146]BOP!$A$81:$IV$88</definedName>
    <definedName name="Z_C21FAE87_013A_11D2_98BD_00C04FC96ABD_.wvu.Rows" hidden="1">[146]BOP!$A$36:$IV$36,[146]BOP!$A$44:$IV$44,[146]BOP!$A$59:$IV$59,[146]BOP!#REF!,[146]BOP!#REF!,[146]BOP!$A$81:$IV$88</definedName>
    <definedName name="Z_C21FAE88_013A_11D2_98BD_00C04FC96ABD_.wvu.Rows" hidden="1">[146]BOP!$A$36:$IV$36,[146]BOP!$A$44:$IV$44,[146]BOP!$A$59:$IV$59,[146]BOP!#REF!,[146]BOP!#REF!,[146]BOP!$A$81:$IV$88</definedName>
    <definedName name="Z_C21FAE89_013A_11D2_98BD_00C04FC96ABD_.wvu.Rows" hidden="1">[146]BOP!$A$36:$IV$36,[146]BOP!$A$44:$IV$44,[146]BOP!$A$59:$IV$59,[146]BOP!#REF!,[146]BOP!#REF!,[146]BOP!$A$79:$IV$79,[146]BOP!$A$81:$IV$88,[146]BOP!#REF!</definedName>
    <definedName name="Z_C21FAE8A_013A_11D2_98BD_00C04FC96ABD_.wvu.Rows" hidden="1">[146]BOP!$A$36:$IV$36,[146]BOP!$A$44:$IV$44,[146]BOP!$A$59:$IV$59,[146]BOP!#REF!,[146]BOP!#REF!,[146]BOP!$A$79:$IV$79,[146]BOP!$A$81:$IV$88</definedName>
    <definedName name="Z_C21FAE8B_013A_11D2_98BD_00C04FC96ABD_.wvu.Rows" hidden="1">[146]BOP!$A$36:$IV$36,[146]BOP!$A$44:$IV$44,[146]BOP!$A$59:$IV$59,[146]BOP!#REF!,[146]BOP!#REF!,[146]BOP!$A$79:$IV$79,[146]BOP!#REF!</definedName>
    <definedName name="Z_C21FAE8C_013A_11D2_98BD_00C04FC96ABD_.wvu.Rows" hidden="1">[146]BOP!$A$36:$IV$36,[146]BOP!$A$44:$IV$44,[146]BOP!$A$59:$IV$59,[146]BOP!#REF!,[146]BOP!#REF!,[146]BOP!$A$79:$IV$79,[146]BOP!$A$81:$IV$88,[146]BOP!#REF!</definedName>
    <definedName name="Z_C21FAE8D_013A_11D2_98BD_00C04FC96ABD_.wvu.Rows" hidden="1">[146]BOP!$A$36:$IV$36,[146]BOP!$A$44:$IV$44,[146]BOP!$A$59:$IV$59,[146]BOP!#REF!,[146]BOP!#REF!,[146]BOP!$A$79:$IV$79,[146]BOP!$A$81:$IV$88,[146]BOP!#REF!</definedName>
    <definedName name="Z_C21FAE8E_013A_11D2_98BD_00C04FC96ABD_.wvu.Rows" hidden="1">[146]BOP!$A$36:$IV$36,[146]BOP!$A$44:$IV$44,[146]BOP!$A$59:$IV$59,[146]BOP!#REF!,[146]BOP!#REF!,[146]BOP!$A$79:$IV$79,[146]BOP!$A$81:$IV$88,[146]BOP!#REF!</definedName>
    <definedName name="Z_C21FAE90_013A_11D2_98BD_00C04FC96ABD_.wvu.Rows" hidden="1">[146]BOP!$A$36:$IV$36,[146]BOP!$A$44:$IV$44,[146]BOP!$A$59:$IV$59,[146]BOP!#REF!,[146]BOP!#REF!,[146]BOP!$A$79:$IV$79,[146]BOP!$A$81:$IV$88,[146]BOP!#REF!,[146]BOP!#REF!</definedName>
    <definedName name="Z_C21FAE91_013A_11D2_98BD_00C04FC96ABD_.wvu.Rows" hidden="1">[146]BOP!$A$36:$IV$36,[146]BOP!$A$44:$IV$44,[146]BOP!$A$59:$IV$59,[146]BOP!#REF!,[146]BOP!#REF!,[146]BOP!$A$79:$IV$79,[146]BOP!$A$81:$IV$88,[146]BOP!#REF!,[146]BOP!#REF!</definedName>
    <definedName name="Z_C21FAE92_013A_11D2_98BD_00C04FC96ABD_.wvu.Rows" hidden="1">[146]BOP!$A$36:$IV$36,[146]BOP!$A$44:$IV$44,[146]BOP!$A$59:$IV$59,[146]BOP!#REF!,[146]BOP!#REF!,[146]BOP!$A$79:$IV$79</definedName>
    <definedName name="Z_C4C43014_90BF_11D1_BFD1_00A0246650E9_.wvu.PrintArea" localSheetId="1" hidden="1">#REF!</definedName>
    <definedName name="Z_C4C43014_90BF_11D1_BFD1_00A0246650E9_.wvu.PrintArea" hidden="1">#REF!</definedName>
    <definedName name="Z_C4C43016_90BF_11D1_BFD1_00A0246650E9_.wvu.PrintArea" localSheetId="1" hidden="1">#REF!</definedName>
    <definedName name="Z_C4C43016_90BF_11D1_BFD1_00A0246650E9_.wvu.PrintArea" hidden="1">#REF!</definedName>
    <definedName name="Z_C4C43017_90BF_11D1_BFD1_00A0246650E9_.wvu.PrintArea" localSheetId="1"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[146]BOP!$A$36:$IV$36,[146]BOP!$A$44:$IV$44,[146]BOP!$A$59:$IV$59,[146]BOP!#REF!,[146]BOP!#REF!,[146]BOP!$A$81:$IV$88</definedName>
    <definedName name="Z_CF25EF4B_FFAB_11D1_98B7_00C04FC96ABD_.wvu.Rows" hidden="1">[146]BOP!$A$36:$IV$36,[146]BOP!$A$44:$IV$44,[146]BOP!$A$59:$IV$59,[146]BOP!#REF!,[146]BOP!#REF!,[146]BOP!$A$81:$IV$88</definedName>
    <definedName name="Z_CF25EF4C_FFAB_11D1_98B7_00C04FC96ABD_.wvu.Rows" hidden="1">[146]BOP!$A$36:$IV$36,[146]BOP!$A$44:$IV$44,[146]BOP!$A$59:$IV$59,[146]BOP!#REF!,[146]BOP!#REF!,[146]BOP!$A$81:$IV$88</definedName>
    <definedName name="Z_CF25EF4D_FFAB_11D1_98B7_00C04FC96ABD_.wvu.Rows" hidden="1">[146]BOP!$A$36:$IV$36,[146]BOP!$A$44:$IV$44,[146]BOP!$A$59:$IV$59,[146]BOP!#REF!,[146]BOP!#REF!,[146]BOP!$A$81:$IV$88</definedName>
    <definedName name="Z_CF25EF4E_FFAB_11D1_98B7_00C04FC96ABD_.wvu.Rows" hidden="1">[146]BOP!$A$36:$IV$36,[146]BOP!$A$44:$IV$44,[146]BOP!$A$59:$IV$59,[146]BOP!#REF!,[146]BOP!#REF!,[146]BOP!$A$79:$IV$79,[146]BOP!$A$81:$IV$88,[146]BOP!#REF!</definedName>
    <definedName name="Z_CF25EF4F_FFAB_11D1_98B7_00C04FC96ABD_.wvu.Rows" hidden="1">[146]BOP!$A$36:$IV$36,[146]BOP!$A$44:$IV$44,[146]BOP!$A$59:$IV$59,[146]BOP!#REF!,[146]BOP!#REF!,[146]BOP!$A$79:$IV$79,[146]BOP!$A$81:$IV$88</definedName>
    <definedName name="Z_CF25EF50_FFAB_11D1_98B7_00C04FC96ABD_.wvu.Rows" hidden="1">[146]BOP!$A$36:$IV$36,[146]BOP!$A$44:$IV$44,[146]BOP!$A$59:$IV$59,[146]BOP!#REF!,[146]BOP!#REF!,[146]BOP!$A$79:$IV$79,[146]BOP!#REF!</definedName>
    <definedName name="Z_CF25EF51_FFAB_11D1_98B7_00C04FC96ABD_.wvu.Rows" hidden="1">[146]BOP!$A$36:$IV$36,[146]BOP!$A$44:$IV$44,[146]BOP!$A$59:$IV$59,[146]BOP!#REF!,[146]BOP!#REF!,[146]BOP!$A$79:$IV$79,[146]BOP!$A$81:$IV$88,[146]BOP!#REF!</definedName>
    <definedName name="Z_CF25EF52_FFAB_11D1_98B7_00C04FC96ABD_.wvu.Rows" hidden="1">[146]BOP!$A$36:$IV$36,[146]BOP!$A$44:$IV$44,[146]BOP!$A$59:$IV$59,[146]BOP!#REF!,[146]BOP!#REF!,[146]BOP!$A$79:$IV$79,[146]BOP!$A$81:$IV$88,[146]BOP!#REF!</definedName>
    <definedName name="Z_CF25EF53_FFAB_11D1_98B7_00C04FC96ABD_.wvu.Rows" hidden="1">[146]BOP!$A$36:$IV$36,[146]BOP!$A$44:$IV$44,[146]BOP!$A$59:$IV$59,[146]BOP!#REF!,[146]BOP!#REF!,[146]BOP!$A$79:$IV$79,[146]BOP!$A$81:$IV$88,[146]BOP!#REF!</definedName>
    <definedName name="Z_CF25EF55_FFAB_11D1_98B7_00C04FC96ABD_.wvu.Rows" hidden="1">[146]BOP!$A$36:$IV$36,[146]BOP!$A$44:$IV$44,[146]BOP!$A$59:$IV$59,[146]BOP!#REF!,[146]BOP!#REF!,[146]BOP!$A$79:$IV$79,[146]BOP!$A$81:$IV$88,[146]BOP!#REF!,[146]BOP!#REF!</definedName>
    <definedName name="Z_CF25EF56_FFAB_11D1_98B7_00C04FC96ABD_.wvu.Rows" hidden="1">[146]BOP!$A$36:$IV$36,[146]BOP!$A$44:$IV$44,[146]BOP!$A$59:$IV$59,[146]BOP!#REF!,[146]BOP!#REF!,[146]BOP!$A$79:$IV$79,[146]BOP!$A$81:$IV$88,[146]BOP!#REF!,[146]BOP!#REF!</definedName>
    <definedName name="Z_CF25EF57_FFAB_11D1_98B7_00C04FC96ABD_.wvu.Rows" hidden="1">[146]BOP!$A$36:$IV$36,[146]BOP!$A$44:$IV$44,[146]BOP!$A$59:$IV$59,[146]BOP!#REF!,[146]BOP!#REF!,[146]BOP!$A$79:$IV$79</definedName>
    <definedName name="Z_D11C16A0_9E7B_11D1_BFD2_00A0246650E9_.wvu.PrintArea" localSheetId="1" hidden="1">#REF!</definedName>
    <definedName name="Z_D11C16A0_9E7B_11D1_BFD2_00A0246650E9_.wvu.PrintArea" hidden="1">#REF!</definedName>
    <definedName name="Z_E6B74681_BCE1_11D2_BFD1_00A02466506E_.wvu.PrintTitles" hidden="1">[35]SUMMARY!$B$1:$D$65536,[35]SUMMARY!$A$3:$IV$5</definedName>
    <definedName name="Z_EA8011E5_017A_11D2_98BD_00C04FC96ABD_.wvu.Rows" hidden="1">[146]BOP!$A$36:$IV$36,[146]BOP!$A$44:$IV$44,[146]BOP!$A$59:$IV$59,[146]BOP!#REF!,[146]BOP!#REF!,[146]BOP!$A$79:$IV$79,[146]BOP!$A$81:$IV$88</definedName>
    <definedName name="Z_EA8011E6_017A_11D2_98BD_00C04FC96ABD_.wvu.Rows" hidden="1">[146]BOP!$A$36:$IV$36,[146]BOP!$A$44:$IV$44,[146]BOP!$A$59:$IV$59,[146]BOP!#REF!,[146]BOP!#REF!,[146]BOP!$A$79:$IV$79,[146]BOP!#REF!</definedName>
    <definedName name="Z_EA8011E9_017A_11D2_98BD_00C04FC96ABD_.wvu.Rows" hidden="1">[146]BOP!$A$36:$IV$36,[146]BOP!$A$44:$IV$44,[146]BOP!$A$59:$IV$59,[146]BOP!#REF!,[146]BOP!#REF!,[146]BOP!$A$79:$IV$79,[146]BOP!$A$81:$IV$88,[146]BOP!#REF!</definedName>
    <definedName name="Z_EA8011EC_017A_11D2_98BD_00C04FC96ABD_.wvu.Rows" hidden="1">[146]BOP!$A$36:$IV$36,[146]BOP!$A$44:$IV$44,[146]BOP!$A$59:$IV$59,[146]BOP!#REF!,[146]BOP!#REF!,[146]BOP!$A$79:$IV$79,[146]BOP!$A$81:$IV$88,[146]BOP!#REF!,[146]BOP!#REF!</definedName>
    <definedName name="Z_EA86CE3A_00A2_11D2_98BC_00C04FC96ABD_.wvu.Rows" hidden="1">[146]BOP!$A$36:$IV$36,[146]BOP!$A$44:$IV$44,[146]BOP!$A$59:$IV$59,[146]BOP!#REF!,[146]BOP!#REF!,[146]BOP!$A$81:$IV$88</definedName>
    <definedName name="Z_EA86CE3B_00A2_11D2_98BC_00C04FC96ABD_.wvu.Rows" hidden="1">[146]BOP!$A$36:$IV$36,[146]BOP!$A$44:$IV$44,[146]BOP!$A$59:$IV$59,[146]BOP!#REF!,[146]BOP!#REF!,[146]BOP!$A$81:$IV$88</definedName>
    <definedName name="Z_EA86CE3C_00A2_11D2_98BC_00C04FC96ABD_.wvu.Rows" hidden="1">[146]BOP!$A$36:$IV$36,[146]BOP!$A$44:$IV$44,[146]BOP!$A$59:$IV$59,[146]BOP!#REF!,[146]BOP!#REF!,[146]BOP!$A$81:$IV$88</definedName>
    <definedName name="Z_EA86CE3D_00A2_11D2_98BC_00C04FC96ABD_.wvu.Rows" hidden="1">[146]BOP!$A$36:$IV$36,[146]BOP!$A$44:$IV$44,[146]BOP!$A$59:$IV$59,[146]BOP!#REF!,[146]BOP!#REF!,[146]BOP!$A$81:$IV$88</definedName>
    <definedName name="Z_EA86CE3E_00A2_11D2_98BC_00C04FC96ABD_.wvu.Rows" hidden="1">[146]BOP!$A$36:$IV$36,[146]BOP!$A$44:$IV$44,[146]BOP!$A$59:$IV$59,[146]BOP!#REF!,[146]BOP!#REF!,[146]BOP!$A$79:$IV$79,[146]BOP!$A$81:$IV$88,[146]BOP!#REF!</definedName>
    <definedName name="Z_EA86CE3F_00A2_11D2_98BC_00C04FC96ABD_.wvu.Rows" hidden="1">[146]BOP!$A$36:$IV$36,[146]BOP!$A$44:$IV$44,[146]BOP!$A$59:$IV$59,[146]BOP!#REF!,[146]BOP!#REF!,[146]BOP!$A$79:$IV$79,[146]BOP!$A$81:$IV$88</definedName>
    <definedName name="Z_EA86CE40_00A2_11D2_98BC_00C04FC96ABD_.wvu.Rows" hidden="1">[146]BOP!$A$36:$IV$36,[146]BOP!$A$44:$IV$44,[146]BOP!$A$59:$IV$59,[146]BOP!#REF!,[146]BOP!#REF!,[146]BOP!$A$79:$IV$79,[146]BOP!#REF!</definedName>
    <definedName name="Z_EA86CE41_00A2_11D2_98BC_00C04FC96ABD_.wvu.Rows" hidden="1">[146]BOP!$A$36:$IV$36,[146]BOP!$A$44:$IV$44,[146]BOP!$A$59:$IV$59,[146]BOP!#REF!,[146]BOP!#REF!,[146]BOP!$A$79:$IV$79,[146]BOP!$A$81:$IV$88,[146]BOP!#REF!</definedName>
    <definedName name="Z_EA86CE42_00A2_11D2_98BC_00C04FC96ABD_.wvu.Rows" hidden="1">[146]BOP!$A$36:$IV$36,[146]BOP!$A$44:$IV$44,[146]BOP!$A$59:$IV$59,[146]BOP!#REF!,[146]BOP!#REF!,[146]BOP!$A$79:$IV$79,[146]BOP!$A$81:$IV$88,[146]BOP!#REF!</definedName>
    <definedName name="Z_EA86CE43_00A2_11D2_98BC_00C04FC96ABD_.wvu.Rows" hidden="1">[146]BOP!$A$36:$IV$36,[146]BOP!$A$44:$IV$44,[146]BOP!$A$59:$IV$59,[146]BOP!#REF!,[146]BOP!#REF!,[146]BOP!$A$79:$IV$79,[146]BOP!$A$81:$IV$88,[146]BOP!#REF!</definedName>
    <definedName name="Z_EA86CE45_00A2_11D2_98BC_00C04FC96ABD_.wvu.Rows" hidden="1">[146]BOP!$A$36:$IV$36,[146]BOP!$A$44:$IV$44,[146]BOP!$A$59:$IV$59,[146]BOP!#REF!,[146]BOP!#REF!,[146]BOP!$A$79:$IV$79,[146]BOP!$A$81:$IV$88,[146]BOP!#REF!,[146]BOP!#REF!</definedName>
    <definedName name="Z_EA86CE46_00A2_11D2_98BC_00C04FC96ABD_.wvu.Rows" hidden="1">[146]BOP!$A$36:$IV$36,[146]BOP!$A$44:$IV$44,[146]BOP!$A$59:$IV$59,[146]BOP!#REF!,[146]BOP!#REF!,[146]BOP!$A$79:$IV$79,[146]BOP!$A$81:$IV$88,[146]BOP!#REF!,[146]BOP!#REF!</definedName>
    <definedName name="Z_EA86CE47_00A2_11D2_98BC_00C04FC96ABD_.wvu.Rows" hidden="1">[146]BOP!$A$36:$IV$36,[146]BOP!$A$44:$IV$44,[146]BOP!$A$59:$IV$59,[146]BOP!#REF!,[146]BOP!#REF!,[146]BOP!$A$79:$IV$79</definedName>
    <definedName name="zb" localSheetId="1" hidden="1">{"WEO",#N/A,FALSE,"T"}</definedName>
    <definedName name="zb" localSheetId="0" hidden="1">{"WEO",#N/A,FALSE,"T"}</definedName>
    <definedName name="zb" hidden="1">{"WEO",#N/A,FALSE,"T"}</definedName>
    <definedName name="zc" localSheetId="1" hidden="1">{"Tab1",#N/A,FALSE,"P";"Tab2",#N/A,FALSE,"P"}</definedName>
    <definedName name="zc" localSheetId="0" hidden="1">{"Tab1",#N/A,FALSE,"P";"Tab2",#N/A,FALSE,"P"}</definedName>
    <definedName name="zc" hidden="1">{"Tab1",#N/A,FALSE,"P";"Tab2",#N/A,FALSE,"P"}</definedName>
    <definedName name="zczxcz" localSheetId="1" hidden="1">{"Tab1",#N/A,FALSE,"P";"Tab2",#N/A,FALSE,"P"}</definedName>
    <definedName name="zczxcz" localSheetId="0" hidden="1">{"Tab1",#N/A,FALSE,"P";"Tab2",#N/A,FALSE,"P"}</definedName>
    <definedName name="zczxcz" hidden="1">{"Tab1",#N/A,FALSE,"P";"Tab2",#N/A,FALSE,"P"}</definedName>
    <definedName name="zio" localSheetId="1" hidden="1">{"Tab1",#N/A,FALSE,"P";"Tab2",#N/A,FALSE,"P"}</definedName>
    <definedName name="zio" localSheetId="0"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0"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nFHaeuf" localSheetId="1">'FM Database Apr. 2024'!ZnFHaeuf</definedName>
    <definedName name="ZnFHaeuf">[0]!ZnFHaeuf</definedName>
    <definedName name="zv" localSheetId="1" hidden="1">{"Minpmon",#N/A,FALSE,"Monthinput"}</definedName>
    <definedName name="zv" localSheetId="0" hidden="1">{"Minpmon",#N/A,FALSE,"Monthinput"}</definedName>
    <definedName name="zv" hidden="1">{"Minpmon",#N/A,FALSE,"Monthinput"}</definedName>
    <definedName name="zx" localSheetId="1" hidden="1">{"Tab1",#N/A,FALSE,"P";"Tab2",#N/A,FALSE,"P"}</definedName>
    <definedName name="zx" localSheetId="0" hidden="1">{"Tab1",#N/A,FALSE,"P";"Tab2",#N/A,FALSE,"P"}</definedName>
    <definedName name="zx" hidden="1">{"Tab1",#N/A,FALSE,"P";"Tab2",#N/A,FALSE,"P"}</definedName>
    <definedName name="zxc" localSheetId="1" hidden="1">{"Tab1",#N/A,FALSE,"P";"Tab2",#N/A,FALSE,"P"}</definedName>
    <definedName name="zxc" localSheetId="0" hidden="1">{"Tab1",#N/A,FALSE,"P";"Tab2",#N/A,FALSE,"P"}</definedName>
    <definedName name="zxc" hidden="1">{"Tab1",#N/A,FALSE,"P";"Tab2",#N/A,FALSE,"P"}</definedName>
    <definedName name="zxcv" localSheetId="1" hidden="1">{"Tab1",#N/A,FALSE,"P";"Tab2",#N/A,FALSE,"P"}</definedName>
    <definedName name="zxcv" localSheetId="0" hidden="1">{"Tab1",#N/A,FALSE,"P";"Tab2",#N/A,FALSE,"P"}</definedName>
    <definedName name="zxcv" hidden="1">{"Tab1",#N/A,FALSE,"P";"Tab2",#N/A,FALSE,"P"}</definedName>
    <definedName name="zz" localSheetId="1" hidden="1">{"Tab1",#N/A,FALSE,"P";"Tab2",#N/A,FALSE,"P"}</definedName>
    <definedName name="zz" localSheetId="0" hidden="1">{"Tab1",#N/A,FALSE,"P";"Tab2",#N/A,FALSE,"P"}</definedName>
    <definedName name="zz" hidden="1">{"Tab1",#N/A,FALSE,"P";"Tab2",#N/A,FALSE,"P"}</definedName>
    <definedName name="zzz" localSheetId="1" hidden="1">{"Minpmon",#N/A,FALSE,"Monthinput"}</definedName>
    <definedName name="zzz" localSheetId="0" hidden="1">{"Minpmon",#N/A,FALSE,"Monthinput"}</definedName>
    <definedName name="zzz" hidden="1">{"Minpmon",#N/A,FALSE,"Monthinput"}</definedName>
    <definedName name="zzzz" localSheetId="1" hidden="1">{"Tab1",#N/A,FALSE,"P";"Tab2",#N/A,FALSE,"P"}</definedName>
    <definedName name="zzzz" localSheetId="0" hidden="1">{"Tab1",#N/A,FALSE,"P";"Tab2",#N/A,FALSE,"P"}</definedName>
    <definedName name="zzzz" hidden="1">{"Tab1",#N/A,FALSE,"P";"Tab2",#N/A,FALSE,"P"}</definedName>
    <definedName name="금액">#REF!</definedName>
    <definedName name="기관수">#REF!</definedName>
    <definedName name="부적격사유" localSheetId="1">#REF!,#REF!</definedName>
    <definedName name="부적격사유">#REF!,#REF!</definedName>
    <definedName name="성별">#REF!</definedName>
    <definedName name="업권">#REF!</definedName>
    <definedName name="일별">#REF!</definedName>
    <definedName name="일별예상접수">#REF!</definedName>
    <definedName name="채무사유">#REF!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63" l="1"/>
  <c r="H3" i="63"/>
  <c r="H2" i="63"/>
  <c r="E18" i="59"/>
  <c r="E17" i="59"/>
  <c r="E16" i="59"/>
  <c r="E15" i="59"/>
  <c r="E14" i="59"/>
  <c r="E13" i="59"/>
  <c r="E12" i="59"/>
  <c r="E11" i="59"/>
  <c r="E10" i="59"/>
  <c r="E9" i="59"/>
  <c r="E8" i="59"/>
  <c r="E7" i="59"/>
  <c r="E6" i="59"/>
  <c r="E5" i="59"/>
  <c r="E4" i="59"/>
  <c r="E3" i="59"/>
  <c r="E2" i="59"/>
  <c r="M15" i="58"/>
  <c r="D15" i="58"/>
  <c r="M14" i="58"/>
  <c r="D14" i="58"/>
  <c r="M13" i="58"/>
  <c r="D13" i="58"/>
  <c r="M12" i="58"/>
  <c r="D12" i="58"/>
  <c r="M11" i="58"/>
  <c r="D11" i="58"/>
  <c r="M10" i="58"/>
  <c r="D10" i="58"/>
  <c r="M9" i="58"/>
  <c r="D9" i="58"/>
  <c r="M8" i="58"/>
  <c r="D8" i="58"/>
  <c r="M7" i="58"/>
  <c r="D7" i="58"/>
  <c r="M6" i="58"/>
  <c r="D6" i="58"/>
  <c r="M5" i="58"/>
  <c r="D5" i="58"/>
  <c r="M4" i="58"/>
  <c r="D4" i="58"/>
  <c r="M3" i="58"/>
  <c r="D3" i="58"/>
  <c r="M2" i="58"/>
  <c r="D2" i="58"/>
  <c r="D8" i="56"/>
  <c r="C8" i="56"/>
  <c r="B8" i="56"/>
  <c r="K12" i="54"/>
  <c r="G12" i="54"/>
  <c r="C12" i="54"/>
  <c r="C5" i="54" s="1"/>
  <c r="C6" i="54" s="1"/>
  <c r="C11" i="54"/>
  <c r="K10" i="54"/>
  <c r="G10" i="54"/>
  <c r="C10" i="54"/>
  <c r="K9" i="54"/>
  <c r="G9" i="54"/>
  <c r="I5" i="54" s="1"/>
  <c r="I6" i="54" s="1"/>
  <c r="C9" i="54"/>
  <c r="K8" i="54"/>
  <c r="K5" i="54" s="1"/>
  <c r="K6" i="54" s="1"/>
  <c r="G8" i="54"/>
  <c r="C8" i="54"/>
  <c r="M5" i="54"/>
  <c r="M6" i="54" s="1"/>
  <c r="C17" i="53"/>
  <c r="C16" i="53"/>
  <c r="C15" i="53"/>
  <c r="C14" i="53"/>
  <c r="C13" i="53"/>
  <c r="C11" i="53"/>
  <c r="C10" i="53"/>
  <c r="C9" i="53"/>
  <c r="C8" i="53"/>
  <c r="C7" i="53"/>
  <c r="C6" i="53"/>
  <c r="C5" i="53"/>
  <c r="C4" i="53"/>
  <c r="C3" i="53"/>
  <c r="C2" i="53"/>
  <c r="U5" i="33"/>
  <c r="T5" i="33"/>
  <c r="S5" i="33"/>
  <c r="R5" i="33"/>
  <c r="Q5" i="33"/>
  <c r="P5" i="33"/>
  <c r="O5" i="33"/>
  <c r="N5" i="33"/>
  <c r="M5" i="33"/>
  <c r="L5" i="33"/>
  <c r="K5" i="33"/>
  <c r="J5" i="33"/>
  <c r="I5" i="33"/>
  <c r="H5" i="33"/>
  <c r="G5" i="33"/>
  <c r="F5" i="33"/>
  <c r="E5" i="33"/>
  <c r="D5" i="33"/>
  <c r="C5" i="33"/>
  <c r="B5" i="33"/>
  <c r="B18" i="28"/>
  <c r="B19" i="28" s="1"/>
  <c r="B20" i="28" s="1"/>
  <c r="B14" i="28"/>
  <c r="B15" i="28" s="1"/>
  <c r="B16" i="28" s="1"/>
  <c r="B10" i="28"/>
  <c r="B11" i="28" s="1"/>
  <c r="B12" i="28" s="1"/>
  <c r="D3" i="9"/>
  <c r="D4" i="9"/>
  <c r="D5" i="9"/>
  <c r="D6" i="9"/>
  <c r="D7" i="9"/>
  <c r="D8" i="9"/>
  <c r="D9" i="9"/>
  <c r="D10" i="9"/>
  <c r="D11" i="9"/>
  <c r="D12" i="9"/>
  <c r="D13" i="9"/>
  <c r="D14" i="9"/>
  <c r="D15" i="9"/>
  <c r="D16" i="9"/>
  <c r="D17" i="9"/>
  <c r="D18" i="9"/>
  <c r="D19" i="9"/>
  <c r="D20" i="9"/>
  <c r="D21" i="9"/>
  <c r="D2" i="9"/>
  <c r="X163" i="15"/>
  <c r="W163" i="15"/>
  <c r="X162" i="15"/>
  <c r="W162" i="15"/>
  <c r="V162" i="15"/>
  <c r="X161" i="15"/>
  <c r="W161" i="15"/>
  <c r="V161" i="15"/>
  <c r="X160" i="15"/>
  <c r="W160" i="15"/>
  <c r="V160" i="15"/>
  <c r="X159" i="15"/>
  <c r="W159" i="15"/>
  <c r="X158" i="15"/>
  <c r="W158" i="15"/>
  <c r="X157" i="15"/>
  <c r="W157" i="15"/>
  <c r="X156" i="15"/>
  <c r="W156" i="15"/>
  <c r="X155" i="15"/>
  <c r="W155" i="15"/>
  <c r="X154" i="15"/>
  <c r="W154" i="15"/>
  <c r="V154" i="15"/>
  <c r="X153" i="15"/>
  <c r="W153" i="15"/>
  <c r="X152" i="15"/>
  <c r="W152" i="15"/>
  <c r="D135" i="17"/>
  <c r="I13" i="22"/>
  <c r="I12" i="22"/>
  <c r="I11" i="22"/>
  <c r="I10" i="22"/>
  <c r="G5" i="54" l="1"/>
  <c r="G6" i="54" s="1"/>
  <c r="S28" i="21"/>
  <c r="S29" i="21"/>
  <c r="S30" i="21"/>
  <c r="S31" i="21"/>
  <c r="S32" i="21"/>
  <c r="S33" i="21"/>
  <c r="S34" i="21"/>
  <c r="S35" i="21"/>
  <c r="S36" i="21"/>
  <c r="S37" i="21"/>
  <c r="S38" i="21"/>
  <c r="S39" i="21"/>
  <c r="S40" i="21"/>
  <c r="S41" i="21"/>
  <c r="S42" i="21"/>
  <c r="S43" i="21"/>
  <c r="S44" i="21"/>
  <c r="S45" i="21"/>
  <c r="S46" i="21"/>
  <c r="S47" i="21"/>
  <c r="S48" i="21"/>
  <c r="F27" i="7"/>
  <c r="C9" i="20"/>
  <c r="D3" i="20"/>
  <c r="L17" i="18"/>
  <c r="K17" i="18"/>
  <c r="J17" i="18"/>
  <c r="L16" i="18"/>
  <c r="K16" i="18"/>
  <c r="J16" i="18"/>
  <c r="L15" i="18"/>
  <c r="K15" i="18"/>
  <c r="J15" i="18"/>
  <c r="L14" i="18"/>
  <c r="K14" i="18"/>
  <c r="J14" i="18"/>
  <c r="L13" i="18"/>
  <c r="K13" i="18"/>
  <c r="J13" i="18"/>
  <c r="L12" i="18"/>
  <c r="K12" i="18"/>
  <c r="J12" i="18"/>
  <c r="L11" i="18"/>
  <c r="K11" i="18"/>
  <c r="J11" i="18"/>
  <c r="L10" i="18"/>
  <c r="K10" i="18"/>
  <c r="J10" i="18"/>
  <c r="L9" i="18"/>
  <c r="K9" i="18"/>
  <c r="J9" i="18"/>
  <c r="L8" i="18"/>
  <c r="K8" i="18"/>
  <c r="J8" i="18"/>
  <c r="L7" i="18"/>
  <c r="K7" i="18"/>
  <c r="J7" i="18"/>
  <c r="L6" i="18"/>
  <c r="K6" i="18"/>
  <c r="J6" i="18"/>
  <c r="L5" i="18"/>
  <c r="K5" i="18"/>
  <c r="J5" i="18"/>
  <c r="L4" i="18"/>
  <c r="K4" i="18"/>
  <c r="J4" i="18"/>
  <c r="L3" i="18"/>
  <c r="K3" i="18"/>
  <c r="J3" i="18"/>
  <c r="L2" i="18"/>
  <c r="K2" i="18"/>
  <c r="J2" i="18"/>
  <c r="E141" i="17"/>
  <c r="F141" i="17" s="1"/>
  <c r="D141" i="17"/>
  <c r="E140" i="17"/>
  <c r="F140" i="17" s="1"/>
  <c r="D140" i="17"/>
  <c r="D139" i="17"/>
  <c r="G136" i="17"/>
  <c r="F136" i="17"/>
  <c r="G141" i="17" s="1"/>
  <c r="G135" i="17"/>
  <c r="F135" i="17"/>
  <c r="H135" i="17" s="1"/>
  <c r="D129" i="17"/>
  <c r="E125" i="17"/>
  <c r="E124" i="17"/>
  <c r="E123" i="17"/>
  <c r="A120" i="17"/>
  <c r="M114" i="17"/>
  <c r="A114" i="17"/>
  <c r="A25" i="17" s="1"/>
  <c r="M113" i="17"/>
  <c r="N112" i="17"/>
  <c r="M112" i="17"/>
  <c r="O112" i="17" s="1"/>
  <c r="L111" i="17"/>
  <c r="L109" i="17" s="1"/>
  <c r="K110" i="17"/>
  <c r="C125" i="17" s="1"/>
  <c r="A110" i="17"/>
  <c r="N109" i="17"/>
  <c r="A109" i="17"/>
  <c r="N108" i="17"/>
  <c r="K108" i="17"/>
  <c r="C124" i="17" s="1"/>
  <c r="A107" i="17"/>
  <c r="A18" i="17" s="1"/>
  <c r="L106" i="17"/>
  <c r="K106" i="17"/>
  <c r="C123" i="17" s="1"/>
  <c r="X98" i="17"/>
  <c r="E103" i="17"/>
  <c r="B110" i="17" s="1"/>
  <c r="B21" i="17" s="1"/>
  <c r="C103" i="17"/>
  <c r="B108" i="17" s="1"/>
  <c r="B19" i="17" s="1"/>
  <c r="F103" i="17"/>
  <c r="B111" i="17" s="1"/>
  <c r="B22" i="17" s="1"/>
  <c r="Y76" i="17"/>
  <c r="X96" i="17"/>
  <c r="Y95" i="17"/>
  <c r="Y97" i="17" s="1"/>
  <c r="Y99" i="17" s="1"/>
  <c r="N103" i="17"/>
  <c r="B119" i="17" s="1"/>
  <c r="M103" i="17"/>
  <c r="B118" i="17" s="1"/>
  <c r="D103" i="17"/>
  <c r="B109" i="17" s="1"/>
  <c r="B20" i="17" s="1"/>
  <c r="O103" i="17"/>
  <c r="B120" i="17" s="1"/>
  <c r="L103" i="17"/>
  <c r="B117" i="17" s="1"/>
  <c r="K103" i="17"/>
  <c r="B116" i="17" s="1"/>
  <c r="B27" i="17" s="1"/>
  <c r="J103" i="17"/>
  <c r="B115" i="17" s="1"/>
  <c r="B26" i="17" s="1"/>
  <c r="I103" i="17"/>
  <c r="B114" i="17" s="1"/>
  <c r="B25" i="17" s="1"/>
  <c r="H103" i="17"/>
  <c r="B113" i="17" s="1"/>
  <c r="B24" i="17" s="1"/>
  <c r="G103" i="17"/>
  <c r="B112" i="17" s="1"/>
  <c r="B23" i="17" s="1"/>
  <c r="B103" i="17"/>
  <c r="B107" i="17" s="1"/>
  <c r="B18" i="17" s="1"/>
  <c r="Y92" i="17"/>
  <c r="A119" i="17"/>
  <c r="A118" i="17"/>
  <c r="A117" i="17"/>
  <c r="A116" i="17"/>
  <c r="A27" i="17" s="1"/>
  <c r="A115" i="17"/>
  <c r="A26" i="17" s="1"/>
  <c r="A113" i="17"/>
  <c r="A24" i="17" s="1"/>
  <c r="A112" i="17"/>
  <c r="A23" i="17" s="1"/>
  <c r="A111" i="17"/>
  <c r="A22" i="17" s="1"/>
  <c r="A108" i="17"/>
  <c r="A19" i="17" s="1"/>
  <c r="AG85" i="17"/>
  <c r="AG88" i="17" s="1"/>
  <c r="AG91" i="17" s="1"/>
  <c r="AG78" i="17" s="1"/>
  <c r="AG80" i="17" s="1"/>
  <c r="AG82" i="17" s="1"/>
  <c r="AG84" i="17"/>
  <c r="AG87" i="17" s="1"/>
  <c r="AG90" i="17" s="1"/>
  <c r="AG77" i="17" s="1"/>
  <c r="AG79" i="17" s="1"/>
  <c r="AG81" i="17" s="1"/>
  <c r="AG83" i="17"/>
  <c r="AG86" i="17" s="1"/>
  <c r="AG89" i="17" s="1"/>
  <c r="AF81" i="17"/>
  <c r="Y80" i="17"/>
  <c r="Y79" i="17"/>
  <c r="Y78" i="17"/>
  <c r="Y75" i="17"/>
  <c r="Y74" i="17"/>
  <c r="K74" i="17"/>
  <c r="Y73" i="17"/>
  <c r="Y72" i="17"/>
  <c r="K71" i="17"/>
  <c r="AA84" i="17"/>
  <c r="Z84" i="17"/>
  <c r="X84" i="17"/>
  <c r="AA83" i="17"/>
  <c r="Z83" i="17"/>
  <c r="X83" i="17"/>
  <c r="AA82" i="17"/>
  <c r="Z82" i="17"/>
  <c r="X82" i="17"/>
  <c r="AA81" i="17"/>
  <c r="Z81" i="17"/>
  <c r="X81" i="17"/>
  <c r="AA80" i="17"/>
  <c r="Z80" i="17"/>
  <c r="X80" i="17"/>
  <c r="AA79" i="17"/>
  <c r="Z79" i="17"/>
  <c r="X79" i="17"/>
  <c r="AA78" i="17"/>
  <c r="Z78" i="17"/>
  <c r="X78" i="17"/>
  <c r="AA77" i="17"/>
  <c r="Z77" i="17"/>
  <c r="X77" i="17"/>
  <c r="AA76" i="17"/>
  <c r="Z76" i="17"/>
  <c r="X76" i="17"/>
  <c r="AA75" i="17"/>
  <c r="Z75" i="17"/>
  <c r="X75" i="17"/>
  <c r="X61" i="17"/>
  <c r="AA74" i="17"/>
  <c r="Z74" i="17"/>
  <c r="X74" i="17"/>
  <c r="AA73" i="17"/>
  <c r="Z73" i="17"/>
  <c r="X73" i="17"/>
  <c r="AA72" i="17"/>
  <c r="Z72" i="17"/>
  <c r="X72" i="17"/>
  <c r="AA58" i="17"/>
  <c r="L58" i="17"/>
  <c r="L76" i="17" s="1"/>
  <c r="AF83" i="17" s="1"/>
  <c r="AA71" i="17"/>
  <c r="Z71" i="17"/>
  <c r="L57" i="17"/>
  <c r="L75" i="17" s="1"/>
  <c r="AF89" i="17" s="1"/>
  <c r="L56" i="17"/>
  <c r="L74" i="17" s="1"/>
  <c r="AF86" i="17" s="1"/>
  <c r="L54" i="17"/>
  <c r="L72" i="17" s="1"/>
  <c r="K47" i="17"/>
  <c r="K112" i="17" s="1"/>
  <c r="L46" i="17"/>
  <c r="L49" i="17" s="1"/>
  <c r="L114" i="17" s="1"/>
  <c r="L45" i="17"/>
  <c r="L108" i="17" s="1"/>
  <c r="L44" i="17"/>
  <c r="L41" i="17" s="1"/>
  <c r="L43" i="17"/>
  <c r="Y21" i="17"/>
  <c r="Y23" i="17" s="1"/>
  <c r="Y25" i="17" s="1"/>
  <c r="A21" i="17"/>
  <c r="Y20" i="17"/>
  <c r="Y22" i="17" s="1"/>
  <c r="Y24" i="17" s="1"/>
  <c r="Y98" i="17" s="1"/>
  <c r="P20" i="17"/>
  <c r="Q20" i="17" s="1"/>
  <c r="N20" i="17"/>
  <c r="O20" i="17" s="1"/>
  <c r="Y54" i="17" s="1"/>
  <c r="Z54" i="17" s="1"/>
  <c r="A20" i="17"/>
  <c r="P19" i="17"/>
  <c r="Q19" i="17" s="1"/>
  <c r="N19" i="17"/>
  <c r="O19" i="17" s="1"/>
  <c r="Y53" i="17" s="1"/>
  <c r="Z53" i="17" s="1"/>
  <c r="H27" i="17"/>
  <c r="G27" i="17"/>
  <c r="X18" i="17"/>
  <c r="L53" i="17" s="1"/>
  <c r="L71" i="17" s="1"/>
  <c r="P18" i="17"/>
  <c r="Q18" i="17" s="1"/>
  <c r="N18" i="17"/>
  <c r="O18" i="17" s="1"/>
  <c r="Y52" i="17" s="1"/>
  <c r="Z52" i="17" s="1"/>
  <c r="X16" i="17"/>
  <c r="X92" i="17" s="1"/>
  <c r="X13" i="17"/>
  <c r="L12" i="17"/>
  <c r="L15" i="17" s="1"/>
  <c r="Z6" i="17"/>
  <c r="AB6" i="17" s="1"/>
  <c r="Y65" i="17" s="1"/>
  <c r="Z65" i="17" s="1"/>
  <c r="L11" i="17"/>
  <c r="L14" i="17" s="1"/>
  <c r="L10" i="17"/>
  <c r="L13" i="17" s="1"/>
  <c r="J10" i="17"/>
  <c r="Z8" i="17"/>
  <c r="AB8" i="17" s="1"/>
  <c r="Y62" i="17" s="1"/>
  <c r="Z62" i="17" s="1"/>
  <c r="Z7" i="17"/>
  <c r="AB7" i="17" s="1"/>
  <c r="Y61" i="17" s="1"/>
  <c r="Z61" i="17" s="1"/>
  <c r="J7" i="17"/>
  <c r="X12" i="17"/>
  <c r="Z5" i="17"/>
  <c r="AB5" i="17" s="1"/>
  <c r="Y64" i="17" s="1"/>
  <c r="Z64" i="17" s="1"/>
  <c r="Z4" i="17"/>
  <c r="AB4" i="17" s="1"/>
  <c r="Y63" i="17" s="1"/>
  <c r="Z63" i="17" s="1"/>
  <c r="Z9" i="17"/>
  <c r="AB9" i="17" s="1"/>
  <c r="J13" i="17"/>
  <c r="E15" i="17"/>
  <c r="AP29" i="16"/>
  <c r="AX29" i="16" s="1"/>
  <c r="C50" i="16"/>
  <c r="AU28" i="16"/>
  <c r="AP28" i="16"/>
  <c r="AX28" i="16" s="1"/>
  <c r="AR26" i="16"/>
  <c r="BF26" i="16" s="1"/>
  <c r="C47" i="16"/>
  <c r="C44" i="16"/>
  <c r="C41" i="16"/>
  <c r="AS10" i="16"/>
  <c r="BG10" i="16" s="1"/>
  <c r="AP10" i="16"/>
  <c r="AS12" i="16"/>
  <c r="BG12" i="16" s="1"/>
  <c r="AR12" i="16"/>
  <c r="BF12" i="16" s="1"/>
  <c r="AQ12" i="16"/>
  <c r="BE12" i="16" s="1"/>
  <c r="AU12" i="16"/>
  <c r="BD12" i="16" s="1"/>
  <c r="C38" i="16"/>
  <c r="AR11" i="16"/>
  <c r="BF11" i="16" s="1"/>
  <c r="AQ11" i="16"/>
  <c r="BE11" i="16" s="1"/>
  <c r="AP11" i="16"/>
  <c r="C35" i="16"/>
  <c r="AP5" i="16"/>
  <c r="C32" i="16"/>
  <c r="AS8" i="16"/>
  <c r="BG8" i="16" s="1"/>
  <c r="AR8" i="16"/>
  <c r="BF8" i="16" s="1"/>
  <c r="AU29" i="16"/>
  <c r="BD29" i="16" s="1"/>
  <c r="AS29" i="16"/>
  <c r="BG29" i="16" s="1"/>
  <c r="AR29" i="16"/>
  <c r="BF29" i="16" s="1"/>
  <c r="AQ29" i="16"/>
  <c r="BE29" i="16" s="1"/>
  <c r="C29" i="16"/>
  <c r="K12" i="16" s="1"/>
  <c r="BF28" i="16"/>
  <c r="BE28" i="16"/>
  <c r="BB28" i="16"/>
  <c r="AZ28" i="16"/>
  <c r="AS28" i="16"/>
  <c r="BG28" i="16" s="1"/>
  <c r="AR28" i="16"/>
  <c r="BA28" i="16" s="1"/>
  <c r="AQ28" i="16"/>
  <c r="AQ7" i="16"/>
  <c r="BE7" i="16" s="1"/>
  <c r="AU7" i="16"/>
  <c r="BD7" i="16" s="1"/>
  <c r="AP7" i="16"/>
  <c r="BG27" i="16"/>
  <c r="BF27" i="16"/>
  <c r="BE27" i="16"/>
  <c r="BD27" i="16"/>
  <c r="AX27" i="16"/>
  <c r="BG26" i="16"/>
  <c r="BE26" i="16"/>
  <c r="BD26" i="16"/>
  <c r="BB26" i="16"/>
  <c r="BA26" i="16"/>
  <c r="AZ26" i="16"/>
  <c r="AY26" i="16"/>
  <c r="AX26" i="16"/>
  <c r="AV26" i="16"/>
  <c r="AU26" i="16"/>
  <c r="AS26" i="16"/>
  <c r="AQ26" i="16"/>
  <c r="AU6" i="16"/>
  <c r="BD6" i="16" s="1"/>
  <c r="C26" i="16"/>
  <c r="K13" i="16" s="1"/>
  <c r="BE24" i="16"/>
  <c r="BB24" i="16"/>
  <c r="BA24" i="16"/>
  <c r="AZ24" i="16"/>
  <c r="AY24" i="16"/>
  <c r="AX24" i="16"/>
  <c r="AV24" i="16"/>
  <c r="AU24" i="16"/>
  <c r="BD24" i="16" s="1"/>
  <c r="AS24" i="16"/>
  <c r="BG24" i="16" s="1"/>
  <c r="AQ24" i="16"/>
  <c r="AP24" i="16"/>
  <c r="BB23" i="16"/>
  <c r="BA23" i="16"/>
  <c r="AZ23" i="16"/>
  <c r="AY23" i="16"/>
  <c r="AX23" i="16"/>
  <c r="AV23" i="16"/>
  <c r="K23" i="16"/>
  <c r="J23" i="16"/>
  <c r="C23" i="16"/>
  <c r="K18" i="16" s="1"/>
  <c r="BB22" i="16"/>
  <c r="BA22" i="16"/>
  <c r="AZ22" i="16"/>
  <c r="AY22" i="16"/>
  <c r="AX22" i="16"/>
  <c r="AV22" i="16"/>
  <c r="AU22" i="16"/>
  <c r="BD22" i="16" s="1"/>
  <c r="AS22" i="16"/>
  <c r="BG22" i="16" s="1"/>
  <c r="AQ22" i="16"/>
  <c r="BE22" i="16" s="1"/>
  <c r="AP22" i="16"/>
  <c r="AS13" i="16"/>
  <c r="BG13" i="16" s="1"/>
  <c r="AR13" i="16"/>
  <c r="BF13" i="16" s="1"/>
  <c r="AQ13" i="16"/>
  <c r="BE13" i="16" s="1"/>
  <c r="J22" i="16"/>
  <c r="BB21" i="16"/>
  <c r="BA21" i="16"/>
  <c r="AZ21" i="16"/>
  <c r="AY21" i="16"/>
  <c r="AX21" i="16"/>
  <c r="AV21" i="16"/>
  <c r="AU21" i="16"/>
  <c r="BD21" i="16" s="1"/>
  <c r="J21" i="16"/>
  <c r="BB20" i="16"/>
  <c r="BA20" i="16"/>
  <c r="AZ20" i="16"/>
  <c r="AY20" i="16"/>
  <c r="AX20" i="16"/>
  <c r="AV20" i="16"/>
  <c r="AS14" i="16"/>
  <c r="BG14" i="16" s="1"/>
  <c r="AR14" i="16"/>
  <c r="BF14" i="16" s="1"/>
  <c r="AQ14" i="16"/>
  <c r="BE14" i="16" s="1"/>
  <c r="AU14" i="16"/>
  <c r="BD14" i="16" s="1"/>
  <c r="J20" i="16"/>
  <c r="C20" i="16"/>
  <c r="K20" i="16" s="1"/>
  <c r="BB19" i="16"/>
  <c r="BA19" i="16"/>
  <c r="AZ19" i="16"/>
  <c r="AY19" i="16"/>
  <c r="AX19" i="16"/>
  <c r="AV19" i="16"/>
  <c r="AU19" i="16"/>
  <c r="BD19" i="16" s="1"/>
  <c r="AP19" i="16"/>
  <c r="K19" i="16"/>
  <c r="J19" i="16"/>
  <c r="BB18" i="16"/>
  <c r="BA18" i="16"/>
  <c r="AZ18" i="16"/>
  <c r="AY18" i="16"/>
  <c r="AX18" i="16"/>
  <c r="AV18" i="16"/>
  <c r="AP18" i="16"/>
  <c r="AS15" i="16"/>
  <c r="BG15" i="16" s="1"/>
  <c r="AR15" i="16"/>
  <c r="BF15" i="16" s="1"/>
  <c r="AQ15" i="16"/>
  <c r="BE15" i="16" s="1"/>
  <c r="J18" i="16"/>
  <c r="BB17" i="16"/>
  <c r="BA17" i="16"/>
  <c r="AZ17" i="16"/>
  <c r="AY17" i="16"/>
  <c r="AX17" i="16"/>
  <c r="AV17" i="16"/>
  <c r="J17" i="16"/>
  <c r="C17" i="16"/>
  <c r="K21" i="16" s="1"/>
  <c r="BG16" i="16"/>
  <c r="BF16" i="16"/>
  <c r="BB16" i="16"/>
  <c r="BA16" i="16"/>
  <c r="AZ16" i="16"/>
  <c r="AY16" i="16"/>
  <c r="AX16" i="16"/>
  <c r="AV16" i="16"/>
  <c r="AU16" i="16"/>
  <c r="BD16" i="16" s="1"/>
  <c r="AS16" i="16"/>
  <c r="AR16" i="16"/>
  <c r="AQ16" i="16"/>
  <c r="BE16" i="16" s="1"/>
  <c r="AP16" i="16"/>
  <c r="AS19" i="16"/>
  <c r="BG19" i="16" s="1"/>
  <c r="AR19" i="16"/>
  <c r="BF19" i="16" s="1"/>
  <c r="AQ19" i="16"/>
  <c r="BE19" i="16" s="1"/>
  <c r="J16" i="16"/>
  <c r="BB15" i="16"/>
  <c r="BA15" i="16"/>
  <c r="AZ15" i="16"/>
  <c r="AY15" i="16"/>
  <c r="AX15" i="16"/>
  <c r="AV15" i="16"/>
  <c r="AU15" i="16"/>
  <c r="BD15" i="16" s="1"/>
  <c r="AP15" i="16"/>
  <c r="J15" i="16"/>
  <c r="BB14" i="16"/>
  <c r="BA14" i="16"/>
  <c r="AZ14" i="16"/>
  <c r="AY14" i="16"/>
  <c r="AX14" i="16"/>
  <c r="AV14" i="16"/>
  <c r="AS18" i="16"/>
  <c r="BG18" i="16" s="1"/>
  <c r="AR18" i="16"/>
  <c r="BF18" i="16" s="1"/>
  <c r="AQ18" i="16"/>
  <c r="BE18" i="16" s="1"/>
  <c r="AU18" i="16"/>
  <c r="BD18" i="16" s="1"/>
  <c r="J14" i="16"/>
  <c r="C14" i="16"/>
  <c r="K17" i="16" s="1"/>
  <c r="BB13" i="16"/>
  <c r="BA13" i="16"/>
  <c r="AZ13" i="16"/>
  <c r="AY13" i="16"/>
  <c r="AX13" i="16"/>
  <c r="AV13" i="16"/>
  <c r="AU13" i="16"/>
  <c r="BD13" i="16" s="1"/>
  <c r="AP13" i="16"/>
  <c r="J13" i="16"/>
  <c r="BB12" i="16"/>
  <c r="BA12" i="16"/>
  <c r="AZ12" i="16"/>
  <c r="AY12" i="16"/>
  <c r="AX12" i="16"/>
  <c r="AV12" i="16"/>
  <c r="AS17" i="16"/>
  <c r="BG17" i="16" s="1"/>
  <c r="AR17" i="16"/>
  <c r="BF17" i="16" s="1"/>
  <c r="AQ17" i="16"/>
  <c r="BE17" i="16" s="1"/>
  <c r="AU17" i="16"/>
  <c r="BD17" i="16" s="1"/>
  <c r="AP17" i="16"/>
  <c r="N12" i="16"/>
  <c r="J12" i="16"/>
  <c r="BB11" i="16"/>
  <c r="BA11" i="16"/>
  <c r="AZ11" i="16"/>
  <c r="AY11" i="16"/>
  <c r="AX11" i="16"/>
  <c r="AV11" i="16"/>
  <c r="AU11" i="16"/>
  <c r="BD11" i="16" s="1"/>
  <c r="AS11" i="16"/>
  <c r="BG11" i="16" s="1"/>
  <c r="C11" i="16"/>
  <c r="K14" i="16" s="1"/>
  <c r="BB10" i="16"/>
  <c r="BA10" i="16"/>
  <c r="AZ10" i="16"/>
  <c r="AY10" i="16"/>
  <c r="AX10" i="16"/>
  <c r="AV10" i="16"/>
  <c r="AU10" i="16"/>
  <c r="BD10" i="16" s="1"/>
  <c r="AR10" i="16"/>
  <c r="BF10" i="16" s="1"/>
  <c r="AQ10" i="16"/>
  <c r="BE10" i="16" s="1"/>
  <c r="AS20" i="16"/>
  <c r="BG20" i="16" s="1"/>
  <c r="AR20" i="16"/>
  <c r="BF20" i="16" s="1"/>
  <c r="AQ20" i="16"/>
  <c r="BE20" i="16" s="1"/>
  <c r="AU20" i="16"/>
  <c r="BD20" i="16" s="1"/>
  <c r="BB9" i="16"/>
  <c r="BA9" i="16"/>
  <c r="AZ9" i="16"/>
  <c r="AY9" i="16"/>
  <c r="AX9" i="16"/>
  <c r="AV9" i="16"/>
  <c r="AU9" i="16"/>
  <c r="BD9" i="16" s="1"/>
  <c r="AS9" i="16"/>
  <c r="BG9" i="16" s="1"/>
  <c r="AR9" i="16"/>
  <c r="BF9" i="16" s="1"/>
  <c r="AQ9" i="16"/>
  <c r="BE9" i="16" s="1"/>
  <c r="AP9" i="16"/>
  <c r="BB8" i="16"/>
  <c r="BA8" i="16"/>
  <c r="AZ8" i="16"/>
  <c r="AY8" i="16"/>
  <c r="AX8" i="16"/>
  <c r="AV8" i="16"/>
  <c r="AU8" i="16"/>
  <c r="BD8" i="16" s="1"/>
  <c r="AQ8" i="16"/>
  <c r="BE8" i="16" s="1"/>
  <c r="AP8" i="16"/>
  <c r="C8" i="16"/>
  <c r="K16" i="16" s="1"/>
  <c r="BG7" i="16"/>
  <c r="BF7" i="16"/>
  <c r="BB7" i="16"/>
  <c r="BA7" i="16"/>
  <c r="AZ7" i="16"/>
  <c r="AY7" i="16"/>
  <c r="AX7" i="16"/>
  <c r="AV7" i="16"/>
  <c r="AS7" i="16"/>
  <c r="AR7" i="16"/>
  <c r="BB6" i="16"/>
  <c r="BA6" i="16"/>
  <c r="AZ6" i="16"/>
  <c r="AY6" i="16"/>
  <c r="AX6" i="16"/>
  <c r="AV6" i="16"/>
  <c r="AS6" i="16"/>
  <c r="BG6" i="16" s="1"/>
  <c r="AR6" i="16"/>
  <c r="BF6" i="16" s="1"/>
  <c r="AQ6" i="16"/>
  <c r="BE6" i="16" s="1"/>
  <c r="AP6" i="16"/>
  <c r="AS21" i="16"/>
  <c r="BG21" i="16" s="1"/>
  <c r="AQ21" i="16"/>
  <c r="BE21" i="16" s="1"/>
  <c r="AP21" i="16"/>
  <c r="BB5" i="16"/>
  <c r="BA5" i="16"/>
  <c r="AZ5" i="16"/>
  <c r="AY5" i="16"/>
  <c r="AX5" i="16"/>
  <c r="AV5" i="16"/>
  <c r="AU5" i="16"/>
  <c r="BD5" i="16" s="1"/>
  <c r="AS5" i="16"/>
  <c r="BG5" i="16" s="1"/>
  <c r="AR5" i="16"/>
  <c r="BF5" i="16" s="1"/>
  <c r="AQ5" i="16"/>
  <c r="BE5" i="16" s="1"/>
  <c r="C5" i="16"/>
  <c r="K22" i="16" s="1"/>
  <c r="AS23" i="16"/>
  <c r="BG23" i="16" s="1"/>
  <c r="AR23" i="16"/>
  <c r="BF23" i="16" s="1"/>
  <c r="AQ23" i="16"/>
  <c r="BE23" i="16" s="1"/>
  <c r="AU23" i="16"/>
  <c r="BD23" i="16" s="1"/>
  <c r="AP23" i="16"/>
  <c r="AQ3" i="16"/>
  <c r="C2" i="16"/>
  <c r="K15" i="16" s="1"/>
  <c r="AR1" i="16"/>
  <c r="AU3" i="16"/>
  <c r="AQ1" i="16"/>
  <c r="AR3" i="16"/>
  <c r="M246" i="15"/>
  <c r="X205" i="15" s="1"/>
  <c r="M243" i="15"/>
  <c r="X206" i="15" s="1"/>
  <c r="M240" i="15"/>
  <c r="X207" i="15" s="1"/>
  <c r="M237" i="15"/>
  <c r="X208" i="15" s="1"/>
  <c r="M234" i="15"/>
  <c r="X196" i="15" s="1"/>
  <c r="M231" i="15"/>
  <c r="X197" i="15" s="1"/>
  <c r="M228" i="15"/>
  <c r="X201" i="15" s="1"/>
  <c r="W202" i="15"/>
  <c r="M222" i="15"/>
  <c r="X203" i="15" s="1"/>
  <c r="M219" i="15"/>
  <c r="X204" i="15" s="1"/>
  <c r="M216" i="15"/>
  <c r="M213" i="15"/>
  <c r="M210" i="15"/>
  <c r="W208" i="15"/>
  <c r="V208" i="15"/>
  <c r="W207" i="15"/>
  <c r="W206" i="15"/>
  <c r="W205" i="15"/>
  <c r="W204" i="15"/>
  <c r="V204" i="15"/>
  <c r="W203" i="15"/>
  <c r="V203" i="15"/>
  <c r="V202" i="15"/>
  <c r="W201" i="15"/>
  <c r="V201" i="15"/>
  <c r="M201" i="15"/>
  <c r="X200" i="15"/>
  <c r="W200" i="15"/>
  <c r="V200" i="15"/>
  <c r="X199" i="15"/>
  <c r="W199" i="15"/>
  <c r="V199" i="15"/>
  <c r="M199" i="15"/>
  <c r="X198" i="15"/>
  <c r="W198" i="15"/>
  <c r="W197" i="15"/>
  <c r="V197" i="15"/>
  <c r="M197" i="15"/>
  <c r="W196" i="15"/>
  <c r="V196" i="15"/>
  <c r="M195" i="15"/>
  <c r="M193" i="15"/>
  <c r="M182" i="15"/>
  <c r="M179" i="15"/>
  <c r="M176" i="15"/>
  <c r="M173" i="15"/>
  <c r="M170" i="15"/>
  <c r="M167" i="15"/>
  <c r="M164" i="15"/>
  <c r="V207" i="15"/>
  <c r="V206" i="15"/>
  <c r="M161" i="15"/>
  <c r="V205" i="15"/>
  <c r="M158" i="15"/>
  <c r="M155" i="15"/>
  <c r="M152" i="15"/>
  <c r="M149" i="15"/>
  <c r="X135" i="15" s="1"/>
  <c r="M146" i="15"/>
  <c r="M143" i="15"/>
  <c r="M140" i="15"/>
  <c r="T129" i="15"/>
  <c r="X139" i="15"/>
  <c r="W139" i="15"/>
  <c r="X138" i="15"/>
  <c r="W138" i="15"/>
  <c r="X137" i="15"/>
  <c r="W137" i="15"/>
  <c r="M137" i="15"/>
  <c r="X136" i="15"/>
  <c r="W136" i="15"/>
  <c r="W135" i="15"/>
  <c r="W134" i="15"/>
  <c r="V134" i="15"/>
  <c r="M134" i="15"/>
  <c r="X134" i="15" s="1"/>
  <c r="T134" i="15"/>
  <c r="W133" i="15"/>
  <c r="V133" i="15"/>
  <c r="W132" i="15"/>
  <c r="V198" i="15"/>
  <c r="X131" i="15"/>
  <c r="W131" i="15"/>
  <c r="V131" i="15"/>
  <c r="M131" i="15"/>
  <c r="X133" i="15" s="1"/>
  <c r="T133" i="15"/>
  <c r="X130" i="15"/>
  <c r="W130" i="15"/>
  <c r="V130" i="15"/>
  <c r="X129" i="15"/>
  <c r="W129" i="15"/>
  <c r="V129" i="15"/>
  <c r="X128" i="15"/>
  <c r="W128" i="15"/>
  <c r="V128" i="15"/>
  <c r="M128" i="15"/>
  <c r="X132" i="15" s="1"/>
  <c r="AP114" i="15"/>
  <c r="Y95" i="15" s="1"/>
  <c r="AP113" i="15"/>
  <c r="Y96" i="15" s="1"/>
  <c r="AP112" i="15"/>
  <c r="Y97" i="15" s="1"/>
  <c r="AP111" i="15"/>
  <c r="AP110" i="15"/>
  <c r="Y87" i="15" s="1"/>
  <c r="AP109" i="15"/>
  <c r="Y91" i="15" s="1"/>
  <c r="AP108" i="15"/>
  <c r="Y92" i="15" s="1"/>
  <c r="AP107" i="15"/>
  <c r="AP106" i="15"/>
  <c r="Y94" i="15" s="1"/>
  <c r="AP105" i="15"/>
  <c r="Y89" i="15" s="1"/>
  <c r="AP104" i="15"/>
  <c r="Y90" i="15" s="1"/>
  <c r="AP103" i="15"/>
  <c r="Y88" i="15" s="1"/>
  <c r="Y93" i="15"/>
  <c r="Y86" i="15"/>
  <c r="W49" i="15"/>
  <c r="W94" i="15" s="1"/>
  <c r="V49" i="15"/>
  <c r="V94" i="15" s="1"/>
  <c r="W48" i="15"/>
  <c r="W93" i="15" s="1"/>
  <c r="V48" i="15"/>
  <c r="V93" i="15" s="1"/>
  <c r="V47" i="15"/>
  <c r="V92" i="15" s="1"/>
  <c r="J47" i="15"/>
  <c r="I47" i="15"/>
  <c r="V46" i="15"/>
  <c r="V91" i="15" s="1"/>
  <c r="V45" i="15"/>
  <c r="V88" i="15" s="1"/>
  <c r="AV44" i="15"/>
  <c r="V44" i="15"/>
  <c r="V90" i="15" s="1"/>
  <c r="V43" i="15"/>
  <c r="V42" i="15"/>
  <c r="V87" i="15" s="1"/>
  <c r="V41" i="15"/>
  <c r="V86" i="15" s="1"/>
  <c r="AV42" i="15"/>
  <c r="V40" i="15"/>
  <c r="V97" i="15" s="1"/>
  <c r="V39" i="15"/>
  <c r="V96" i="15" s="1"/>
  <c r="W38" i="15"/>
  <c r="W95" i="15" s="1"/>
  <c r="V38" i="15"/>
  <c r="V95" i="15" s="1"/>
  <c r="X34" i="15"/>
  <c r="X38" i="15" s="1"/>
  <c r="X95" i="15" s="1"/>
  <c r="W34" i="15"/>
  <c r="T34" i="15"/>
  <c r="AW42" i="15"/>
  <c r="B33" i="15"/>
  <c r="C33" i="15" s="1"/>
  <c r="T32" i="15"/>
  <c r="X33" i="15"/>
  <c r="X39" i="15" s="1"/>
  <c r="X96" i="15" s="1"/>
  <c r="T33" i="15"/>
  <c r="X30" i="15"/>
  <c r="X42" i="15" s="1"/>
  <c r="X87" i="15" s="1"/>
  <c r="W30" i="15"/>
  <c r="W42" i="15" s="1"/>
  <c r="W87" i="15" s="1"/>
  <c r="T30" i="15"/>
  <c r="X32" i="15"/>
  <c r="X40" i="15" s="1"/>
  <c r="X97" i="15" s="1"/>
  <c r="AU28" i="15"/>
  <c r="AS28" i="15"/>
  <c r="W27" i="15"/>
  <c r="W45" i="15" s="1"/>
  <c r="W88" i="15" s="1"/>
  <c r="T27" i="15"/>
  <c r="T26" i="15"/>
  <c r="X31" i="15"/>
  <c r="X41" i="15" s="1"/>
  <c r="X86" i="15" s="1"/>
  <c r="T31" i="15"/>
  <c r="X25" i="15"/>
  <c r="X47" i="15" s="1"/>
  <c r="X92" i="15" s="1"/>
  <c r="T25" i="15"/>
  <c r="X24" i="15"/>
  <c r="X48" i="15" s="1"/>
  <c r="X93" i="15" s="1"/>
  <c r="W24" i="15"/>
  <c r="W23" i="15"/>
  <c r="T23" i="15"/>
  <c r="X26" i="15"/>
  <c r="X46" i="15" s="1"/>
  <c r="X91" i="15" s="1"/>
  <c r="E35" i="15"/>
  <c r="F35" i="15" s="1"/>
  <c r="B35" i="15"/>
  <c r="C35" i="15" s="1"/>
  <c r="W25" i="15"/>
  <c r="W47" i="15" s="1"/>
  <c r="W92" i="15" s="1"/>
  <c r="T24" i="15"/>
  <c r="E34" i="15"/>
  <c r="F34" i="15" s="1"/>
  <c r="B34" i="15"/>
  <c r="C34" i="15" s="1"/>
  <c r="BC12" i="15"/>
  <c r="BC13" i="15" s="1"/>
  <c r="BB12" i="15"/>
  <c r="BB13" i="15" s="1"/>
  <c r="X23" i="15"/>
  <c r="X49" i="15" s="1"/>
  <c r="X94" i="15" s="1"/>
  <c r="X29" i="15"/>
  <c r="X43" i="15" s="1"/>
  <c r="X89" i="15" s="1"/>
  <c r="T29" i="15"/>
  <c r="J48" i="15"/>
  <c r="F8" i="15"/>
  <c r="C8" i="15"/>
  <c r="F7" i="15"/>
  <c r="C7" i="15"/>
  <c r="E33" i="15"/>
  <c r="F33" i="15" s="1"/>
  <c r="C6" i="15"/>
  <c r="X28" i="15"/>
  <c r="X44" i="15" s="1"/>
  <c r="X90" i="15" s="1"/>
  <c r="T28" i="15"/>
  <c r="F5" i="15"/>
  <c r="C5" i="15"/>
  <c r="V4" i="15"/>
  <c r="U4" i="15"/>
  <c r="F4" i="15"/>
  <c r="C4" i="15"/>
  <c r="V3" i="15"/>
  <c r="U3" i="15"/>
  <c r="X27" i="15"/>
  <c r="X45" i="15" s="1"/>
  <c r="X88" i="15" s="1"/>
  <c r="F3" i="15"/>
  <c r="C3" i="15"/>
  <c r="V2" i="15"/>
  <c r="U2" i="15"/>
  <c r="I46" i="15"/>
  <c r="F2" i="15"/>
  <c r="C2" i="15"/>
  <c r="P75" i="14"/>
  <c r="P76" i="14" s="1"/>
  <c r="P77" i="14" s="1"/>
  <c r="P78" i="14" s="1"/>
  <c r="P79" i="14" s="1"/>
  <c r="O75" i="14"/>
  <c r="O76" i="14" s="1"/>
  <c r="O77" i="14" s="1"/>
  <c r="O78" i="14" s="1"/>
  <c r="O79" i="14" s="1"/>
  <c r="AF19" i="14"/>
  <c r="AE19" i="14"/>
  <c r="AD19" i="14"/>
  <c r="AC19" i="14"/>
  <c r="AF18" i="14"/>
  <c r="AE18" i="14"/>
  <c r="AD18" i="14"/>
  <c r="AC18" i="14"/>
  <c r="AE17" i="14"/>
  <c r="AF17" i="14"/>
  <c r="AD17" i="14"/>
  <c r="AC17" i="14"/>
  <c r="AF16" i="14"/>
  <c r="AE16" i="14"/>
  <c r="AD16" i="14"/>
  <c r="AC16" i="14"/>
  <c r="AC15" i="14"/>
  <c r="AF15" i="14"/>
  <c r="AE15" i="14"/>
  <c r="AD15" i="14"/>
  <c r="AF14" i="14"/>
  <c r="AE14" i="14"/>
  <c r="AD14" i="14"/>
  <c r="AC14" i="14"/>
  <c r="AF13" i="14"/>
  <c r="AE13" i="14"/>
  <c r="AD13" i="14"/>
  <c r="AC13" i="14"/>
  <c r="AD12" i="14"/>
  <c r="AF12" i="14"/>
  <c r="AE12" i="14"/>
  <c r="AC12" i="14"/>
  <c r="AF11" i="14"/>
  <c r="AE11" i="14"/>
  <c r="AD11" i="14"/>
  <c r="AC11" i="14"/>
  <c r="AF10" i="14"/>
  <c r="AE10" i="14"/>
  <c r="AD10" i="14"/>
  <c r="AC10" i="14"/>
  <c r="AE9" i="14"/>
  <c r="AF9" i="14"/>
  <c r="AD9" i="14"/>
  <c r="AC9" i="14"/>
  <c r="AF8" i="14"/>
  <c r="AE8" i="14"/>
  <c r="AD8" i="14"/>
  <c r="AC8" i="14"/>
  <c r="AC7" i="14"/>
  <c r="AF7" i="14"/>
  <c r="AE7" i="14"/>
  <c r="AD7" i="14"/>
  <c r="AF6" i="14"/>
  <c r="AE6" i="14"/>
  <c r="AD6" i="14"/>
  <c r="AC6" i="14"/>
  <c r="AF5" i="14"/>
  <c r="AE5" i="14"/>
  <c r="AD5" i="14"/>
  <c r="AC5" i="14"/>
  <c r="AC4" i="14"/>
  <c r="AF4" i="14"/>
  <c r="AE4" i="14"/>
  <c r="AD4" i="14"/>
  <c r="AC3" i="14"/>
  <c r="AF3" i="14"/>
  <c r="AE3" i="14"/>
  <c r="AD3" i="14"/>
  <c r="AA68" i="13"/>
  <c r="Z68" i="13"/>
  <c r="AC68" i="13" s="1"/>
  <c r="Y68" i="13"/>
  <c r="X68" i="13"/>
  <c r="AB68" i="13" s="1"/>
  <c r="AA67" i="13"/>
  <c r="Z67" i="13"/>
  <c r="AC67" i="13" s="1"/>
  <c r="Y67" i="13"/>
  <c r="X67" i="13"/>
  <c r="AB67" i="13" s="1"/>
  <c r="W67" i="13"/>
  <c r="AC66" i="13"/>
  <c r="AB66" i="13"/>
  <c r="AA66" i="13"/>
  <c r="Z66" i="13"/>
  <c r="Y66" i="13"/>
  <c r="X66" i="13"/>
  <c r="AA65" i="13"/>
  <c r="Z65" i="13"/>
  <c r="AC65" i="13" s="1"/>
  <c r="Y65" i="13"/>
  <c r="X65" i="13"/>
  <c r="AB65" i="13" s="1"/>
  <c r="W65" i="13"/>
  <c r="AB64" i="13"/>
  <c r="AA64" i="13"/>
  <c r="Z64" i="13"/>
  <c r="AC64" i="13" s="1"/>
  <c r="Y64" i="13"/>
  <c r="X64" i="13"/>
  <c r="AB63" i="13"/>
  <c r="AA63" i="13"/>
  <c r="Z63" i="13"/>
  <c r="AC63" i="13" s="1"/>
  <c r="Y63" i="13"/>
  <c r="X63" i="13"/>
  <c r="AA62" i="13"/>
  <c r="Z62" i="13"/>
  <c r="AC62" i="13" s="1"/>
  <c r="Y62" i="13"/>
  <c r="X62" i="13"/>
  <c r="AB62" i="13" s="1"/>
  <c r="AA61" i="13"/>
  <c r="Z61" i="13"/>
  <c r="AC61" i="13" s="1"/>
  <c r="Y61" i="13"/>
  <c r="X61" i="13"/>
  <c r="AB61" i="13" s="1"/>
  <c r="AA60" i="13"/>
  <c r="Z60" i="13"/>
  <c r="AC60" i="13" s="1"/>
  <c r="Y60" i="13"/>
  <c r="X60" i="13"/>
  <c r="AB60" i="13" s="1"/>
  <c r="W60" i="13"/>
  <c r="D43" i="13"/>
  <c r="AA41" i="13"/>
  <c r="Z41" i="13"/>
  <c r="Y41" i="13"/>
  <c r="X41" i="13"/>
  <c r="W41" i="13"/>
  <c r="W68" i="13" s="1"/>
  <c r="AA40" i="13"/>
  <c r="Z40" i="13"/>
  <c r="Y40" i="13"/>
  <c r="X40" i="13"/>
  <c r="W40" i="13"/>
  <c r="AA39" i="13"/>
  <c r="Z39" i="13"/>
  <c r="Y39" i="13"/>
  <c r="X39" i="13"/>
  <c r="W39" i="13"/>
  <c r="W66" i="13" s="1"/>
  <c r="AA38" i="13"/>
  <c r="Z38" i="13"/>
  <c r="Y38" i="13"/>
  <c r="X38" i="13"/>
  <c r="W38" i="13"/>
  <c r="AA37" i="13"/>
  <c r="Z37" i="13"/>
  <c r="Y37" i="13"/>
  <c r="X37" i="13"/>
  <c r="W37" i="13"/>
  <c r="W64" i="13" s="1"/>
  <c r="AA36" i="13"/>
  <c r="Z36" i="13"/>
  <c r="Y36" i="13"/>
  <c r="X36" i="13"/>
  <c r="W36" i="13"/>
  <c r="W63" i="13" s="1"/>
  <c r="AA35" i="13"/>
  <c r="Z35" i="13"/>
  <c r="Y35" i="13"/>
  <c r="X35" i="13"/>
  <c r="W35" i="13"/>
  <c r="W62" i="13" s="1"/>
  <c r="AA34" i="13"/>
  <c r="Z34" i="13"/>
  <c r="Y34" i="13"/>
  <c r="X34" i="13"/>
  <c r="W34" i="13"/>
  <c r="W61" i="13" s="1"/>
  <c r="AA33" i="13"/>
  <c r="Z33" i="13"/>
  <c r="Y33" i="13"/>
  <c r="X33" i="13"/>
  <c r="W33" i="13"/>
  <c r="AA32" i="13"/>
  <c r="Z32" i="13"/>
  <c r="Y32" i="13"/>
  <c r="X32" i="13"/>
  <c r="F10" i="13"/>
  <c r="F9" i="13"/>
  <c r="F8" i="13"/>
  <c r="F7" i="13"/>
  <c r="F6" i="13"/>
  <c r="F5" i="13"/>
  <c r="F4" i="13"/>
  <c r="F3" i="13"/>
  <c r="F2" i="13"/>
  <c r="N7" i="11"/>
  <c r="M7" i="11"/>
  <c r="L7" i="11"/>
  <c r="N6" i="11"/>
  <c r="M6" i="11"/>
  <c r="L6" i="11"/>
  <c r="N5" i="11"/>
  <c r="M5" i="11"/>
  <c r="L5" i="11"/>
  <c r="N4" i="11"/>
  <c r="M4" i="11"/>
  <c r="L4" i="11"/>
  <c r="N3" i="11"/>
  <c r="M3" i="11"/>
  <c r="L3" i="11"/>
  <c r="N2" i="11"/>
  <c r="M2" i="11"/>
  <c r="L2" i="11"/>
  <c r="C23" i="10"/>
  <c r="C22" i="10"/>
  <c r="C21" i="10"/>
  <c r="C20" i="10"/>
  <c r="C19" i="10"/>
  <c r="C18" i="10"/>
  <c r="C17" i="10"/>
  <c r="C16" i="10"/>
  <c r="C15" i="10"/>
  <c r="C14" i="10"/>
  <c r="C13" i="10"/>
  <c r="C12" i="10"/>
  <c r="C11" i="10"/>
  <c r="C10" i="10"/>
  <c r="C9" i="10"/>
  <c r="C8" i="10"/>
  <c r="C7" i="10"/>
  <c r="C6" i="10"/>
  <c r="C5" i="10"/>
  <c r="C4" i="10"/>
  <c r="C3" i="10"/>
  <c r="C2" i="10"/>
  <c r="I3" i="9"/>
  <c r="I4" i="9" s="1"/>
  <c r="J2" i="9"/>
  <c r="C27" i="7"/>
  <c r="D27" i="7" s="1"/>
  <c r="G20" i="7" s="1"/>
  <c r="F26" i="7"/>
  <c r="C26" i="7"/>
  <c r="D26" i="7" s="1"/>
  <c r="G21" i="7" s="1"/>
  <c r="F25" i="7"/>
  <c r="C25" i="7"/>
  <c r="D25" i="7" s="1"/>
  <c r="G22" i="7" s="1"/>
  <c r="F24" i="7"/>
  <c r="C24" i="7"/>
  <c r="D24" i="7" s="1"/>
  <c r="G23" i="7" s="1"/>
  <c r="F23" i="7"/>
  <c r="C23" i="7"/>
  <c r="D23" i="7" s="1"/>
  <c r="G24" i="7" s="1"/>
  <c r="F22" i="7"/>
  <c r="C22" i="7"/>
  <c r="D22" i="7" s="1"/>
  <c r="G25" i="7" s="1"/>
  <c r="F21" i="7"/>
  <c r="C21" i="7"/>
  <c r="D21" i="7" s="1"/>
  <c r="G26" i="7" s="1"/>
  <c r="F20" i="7"/>
  <c r="C20" i="7"/>
  <c r="D20" i="7" s="1"/>
  <c r="G27" i="7" s="1"/>
  <c r="D18" i="7"/>
  <c r="D17" i="7"/>
  <c r="D16" i="7"/>
  <c r="D15" i="7"/>
  <c r="D14" i="7"/>
  <c r="D13" i="7"/>
  <c r="D12" i="7"/>
  <c r="D11" i="7"/>
  <c r="G9" i="7"/>
  <c r="D9" i="7"/>
  <c r="H9" i="7" s="1"/>
  <c r="K2" i="7" s="1"/>
  <c r="G8" i="7"/>
  <c r="J9" i="7" s="1"/>
  <c r="D8" i="7"/>
  <c r="H2" i="7" s="1"/>
  <c r="K3" i="7" s="1"/>
  <c r="J7" i="7"/>
  <c r="H7" i="7"/>
  <c r="K8" i="7" s="1"/>
  <c r="G7" i="7"/>
  <c r="J8" i="7" s="1"/>
  <c r="D7" i="7"/>
  <c r="K6" i="7"/>
  <c r="J6" i="7"/>
  <c r="G6" i="7"/>
  <c r="D6" i="7"/>
  <c r="H5" i="7"/>
  <c r="G5" i="7"/>
  <c r="D5" i="7"/>
  <c r="J4" i="7"/>
  <c r="H4" i="7"/>
  <c r="K5" i="7" s="1"/>
  <c r="G4" i="7"/>
  <c r="J5" i="7" s="1"/>
  <c r="D4" i="7"/>
  <c r="H6" i="7" s="1"/>
  <c r="K7" i="7" s="1"/>
  <c r="J3" i="7"/>
  <c r="H3" i="7"/>
  <c r="K4" i="7" s="1"/>
  <c r="G3" i="7"/>
  <c r="D3" i="7"/>
  <c r="J2" i="7"/>
  <c r="G2" i="7"/>
  <c r="D2" i="7"/>
  <c r="H8" i="7" s="1"/>
  <c r="K9" i="7" s="1"/>
  <c r="C27" i="6"/>
  <c r="C26" i="6"/>
  <c r="C25" i="6"/>
  <c r="C24" i="6"/>
  <c r="C23" i="6"/>
  <c r="C22" i="6"/>
  <c r="C21" i="6"/>
  <c r="C20" i="6"/>
  <c r="C19" i="6"/>
  <c r="C18" i="6"/>
  <c r="C17" i="6"/>
  <c r="C16" i="6"/>
  <c r="C15" i="6"/>
  <c r="C14" i="6"/>
  <c r="C13" i="6"/>
  <c r="C12" i="6"/>
  <c r="C11" i="6"/>
  <c r="C10" i="6"/>
  <c r="C9" i="6"/>
  <c r="C8" i="6"/>
  <c r="C7" i="6"/>
  <c r="C6" i="6"/>
  <c r="C5" i="6"/>
  <c r="C4" i="6"/>
  <c r="C3" i="6"/>
  <c r="C2" i="6"/>
  <c r="F72" i="4"/>
  <c r="E72" i="4"/>
  <c r="F71" i="4"/>
  <c r="E71" i="4"/>
  <c r="F70" i="4"/>
  <c r="E70" i="4"/>
  <c r="F69" i="4"/>
  <c r="E69" i="4"/>
  <c r="F68" i="4"/>
  <c r="E68" i="4"/>
  <c r="F67" i="4"/>
  <c r="E67" i="4"/>
  <c r="F66" i="4"/>
  <c r="E66" i="4"/>
  <c r="F65" i="4"/>
  <c r="E65" i="4"/>
  <c r="F64" i="4"/>
  <c r="E64" i="4"/>
  <c r="F63" i="4"/>
  <c r="E63" i="4"/>
  <c r="F62" i="4"/>
  <c r="E62" i="4"/>
  <c r="F61" i="4"/>
  <c r="E61" i="4"/>
  <c r="F60" i="4"/>
  <c r="E60" i="4"/>
  <c r="F59" i="4"/>
  <c r="E59" i="4"/>
  <c r="F58" i="4"/>
  <c r="E58" i="4"/>
  <c r="F57" i="4"/>
  <c r="E57" i="4"/>
  <c r="F56" i="4"/>
  <c r="I65" i="4" s="1"/>
  <c r="E56" i="4"/>
  <c r="F55" i="4"/>
  <c r="E55" i="4"/>
  <c r="F54" i="4"/>
  <c r="E54" i="4"/>
  <c r="G56" i="4" s="1"/>
  <c r="F53" i="4"/>
  <c r="E53" i="4"/>
  <c r="F52" i="4"/>
  <c r="E52" i="4"/>
  <c r="F51" i="4"/>
  <c r="E51" i="4"/>
  <c r="F50" i="4"/>
  <c r="E50" i="4"/>
  <c r="F49" i="4"/>
  <c r="E49" i="4"/>
  <c r="G52" i="4" s="1"/>
  <c r="F48" i="4"/>
  <c r="E48" i="4"/>
  <c r="F47" i="4"/>
  <c r="E47" i="4"/>
  <c r="F46" i="4"/>
  <c r="E46" i="4"/>
  <c r="F45" i="4"/>
  <c r="E45" i="4"/>
  <c r="F44" i="4"/>
  <c r="E44" i="4"/>
  <c r="F43" i="4"/>
  <c r="E43" i="4"/>
  <c r="F42" i="4"/>
  <c r="E42" i="4"/>
  <c r="G46" i="4" s="1"/>
  <c r="F41" i="4"/>
  <c r="E41" i="4"/>
  <c r="G45" i="4" s="1"/>
  <c r="F40" i="4"/>
  <c r="E40" i="4"/>
  <c r="F39" i="4"/>
  <c r="E39" i="4"/>
  <c r="F38" i="4"/>
  <c r="E38" i="4"/>
  <c r="F37" i="4"/>
  <c r="E37" i="4"/>
  <c r="F36" i="4"/>
  <c r="E36" i="4"/>
  <c r="F35" i="4"/>
  <c r="E35" i="4"/>
  <c r="F34" i="4"/>
  <c r="E34" i="4"/>
  <c r="F33" i="4"/>
  <c r="E33" i="4"/>
  <c r="H42" i="4" s="1"/>
  <c r="F32" i="4"/>
  <c r="E32" i="4"/>
  <c r="F31" i="4"/>
  <c r="E31" i="4"/>
  <c r="F30" i="4"/>
  <c r="E30" i="4"/>
  <c r="F29" i="4"/>
  <c r="E29" i="4"/>
  <c r="F28" i="4"/>
  <c r="E28" i="4"/>
  <c r="F27" i="4"/>
  <c r="E27" i="4"/>
  <c r="F26" i="4"/>
  <c r="E26" i="4"/>
  <c r="F25" i="4"/>
  <c r="E25" i="4"/>
  <c r="H34" i="4" s="1"/>
  <c r="F24" i="4"/>
  <c r="E24" i="4"/>
  <c r="F23" i="4"/>
  <c r="E23" i="4"/>
  <c r="F22" i="4"/>
  <c r="E22" i="4"/>
  <c r="F21" i="4"/>
  <c r="E21" i="4"/>
  <c r="F20" i="4"/>
  <c r="E20" i="4"/>
  <c r="F19" i="4"/>
  <c r="E19" i="4"/>
  <c r="F18" i="4"/>
  <c r="E18" i="4"/>
  <c r="F17" i="4"/>
  <c r="E17" i="4"/>
  <c r="F16" i="4"/>
  <c r="E16" i="4"/>
  <c r="F15" i="4"/>
  <c r="E15" i="4"/>
  <c r="F14" i="4"/>
  <c r="E14" i="4"/>
  <c r="F13" i="4"/>
  <c r="E13" i="4"/>
  <c r="F12" i="4"/>
  <c r="E12" i="4"/>
  <c r="F11" i="4"/>
  <c r="E11" i="4"/>
  <c r="F10" i="4"/>
  <c r="E10" i="4"/>
  <c r="F9" i="4"/>
  <c r="E9" i="4"/>
  <c r="F8" i="4"/>
  <c r="E8" i="4"/>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4" i="3"/>
  <c r="E3" i="3"/>
  <c r="E2" i="3"/>
  <c r="C17" i="2"/>
  <c r="C20" i="2" s="1"/>
  <c r="C23" i="2" s="1"/>
  <c r="C16" i="2"/>
  <c r="C19" i="2" s="1"/>
  <c r="C22" i="2" s="1"/>
  <c r="C15" i="2"/>
  <c r="C18" i="2" s="1"/>
  <c r="C21" i="2" s="1"/>
  <c r="A13" i="2"/>
  <c r="A14" i="2" s="1"/>
  <c r="K11" i="2"/>
  <c r="A4" i="2"/>
  <c r="A5" i="2" s="1"/>
  <c r="E1" i="2"/>
  <c r="F1" i="2" s="1"/>
  <c r="G8" i="1"/>
  <c r="G7" i="1"/>
  <c r="G6" i="1"/>
  <c r="G5" i="1"/>
  <c r="H4" i="1"/>
  <c r="G4" i="1"/>
  <c r="G3" i="1"/>
  <c r="AZ29" i="16" l="1"/>
  <c r="H71" i="4"/>
  <c r="I64" i="4"/>
  <c r="H66" i="4"/>
  <c r="I26" i="4"/>
  <c r="I34" i="4"/>
  <c r="H27" i="4"/>
  <c r="H59" i="4"/>
  <c r="H18" i="4"/>
  <c r="G23" i="4"/>
  <c r="G39" i="4"/>
  <c r="G31" i="4"/>
  <c r="H20" i="4"/>
  <c r="I20" i="4"/>
  <c r="G16" i="4"/>
  <c r="H29" i="4"/>
  <c r="H37" i="4"/>
  <c r="I60" i="4"/>
  <c r="I29" i="4"/>
  <c r="I37" i="4"/>
  <c r="H45" i="4"/>
  <c r="H52" i="4"/>
  <c r="G51" i="4"/>
  <c r="G18" i="4"/>
  <c r="H30" i="4"/>
  <c r="G32" i="4"/>
  <c r="I45" i="4"/>
  <c r="I51" i="4"/>
  <c r="H61" i="4"/>
  <c r="I68" i="4"/>
  <c r="I18" i="4"/>
  <c r="I30" i="4"/>
  <c r="I38" i="4"/>
  <c r="H46" i="4"/>
  <c r="H54" i="4"/>
  <c r="I61" i="4"/>
  <c r="G14" i="4"/>
  <c r="G26" i="4"/>
  <c r="H39" i="4"/>
  <c r="I54" i="4"/>
  <c r="H62" i="4"/>
  <c r="H70" i="4"/>
  <c r="I70" i="4"/>
  <c r="H35" i="4"/>
  <c r="H43" i="4"/>
  <c r="I31" i="4"/>
  <c r="G42" i="4"/>
  <c r="E73" i="4"/>
  <c r="J49" i="4" s="1"/>
  <c r="H32" i="4"/>
  <c r="I55" i="4"/>
  <c r="I17" i="4"/>
  <c r="I32" i="4"/>
  <c r="I40" i="4"/>
  <c r="H48" i="4"/>
  <c r="G49" i="4"/>
  <c r="G72" i="4"/>
  <c r="I36" i="4"/>
  <c r="I71" i="4"/>
  <c r="I43" i="4"/>
  <c r="H23" i="4"/>
  <c r="I39" i="4"/>
  <c r="H55" i="4"/>
  <c r="I24" i="4"/>
  <c r="H40" i="4"/>
  <c r="I47" i="4"/>
  <c r="I53" i="4"/>
  <c r="G20" i="4"/>
  <c r="G13" i="4"/>
  <c r="H33" i="4"/>
  <c r="I48" i="4"/>
  <c r="I56" i="4"/>
  <c r="I63" i="4"/>
  <c r="H26" i="4"/>
  <c r="I33" i="4"/>
  <c r="G36" i="4"/>
  <c r="I72" i="4"/>
  <c r="G59" i="4"/>
  <c r="I27" i="4"/>
  <c r="I46" i="4"/>
  <c r="I57" i="4"/>
  <c r="G68" i="4"/>
  <c r="I19" i="4"/>
  <c r="H21" i="4"/>
  <c r="I59" i="4"/>
  <c r="G61" i="4"/>
  <c r="I67" i="4"/>
  <c r="H68" i="4"/>
  <c r="I42" i="4"/>
  <c r="I35" i="4"/>
  <c r="H36" i="4"/>
  <c r="I44" i="4"/>
  <c r="I69" i="4"/>
  <c r="I25" i="4"/>
  <c r="G70" i="4"/>
  <c r="L47" i="17"/>
  <c r="L112" i="17" s="1"/>
  <c r="X53" i="17"/>
  <c r="Z21" i="17"/>
  <c r="C19" i="17"/>
  <c r="X54" i="17"/>
  <c r="M13" i="17"/>
  <c r="M40" i="17" s="1"/>
  <c r="P15" i="17"/>
  <c r="M15" i="17"/>
  <c r="M43" i="17" s="1"/>
  <c r="P14" i="17"/>
  <c r="P13" i="17"/>
  <c r="M14" i="17"/>
  <c r="M46" i="17" s="1"/>
  <c r="Z22" i="17"/>
  <c r="Z18" i="17"/>
  <c r="Z20" i="17"/>
  <c r="Z24" i="17"/>
  <c r="Z98" i="17" s="1"/>
  <c r="P11" i="17"/>
  <c r="C21" i="17"/>
  <c r="P7" i="17"/>
  <c r="N49" i="17"/>
  <c r="N114" i="17" s="1"/>
  <c r="O114" i="17" s="1"/>
  <c r="Z97" i="17"/>
  <c r="M72" i="17"/>
  <c r="AH82" i="17"/>
  <c r="Y60" i="17"/>
  <c r="Z60" i="17" s="1"/>
  <c r="Z17" i="17"/>
  <c r="Z16" i="17"/>
  <c r="AF79" i="17"/>
  <c r="X94" i="17"/>
  <c r="M10" i="17"/>
  <c r="M39" i="17" s="1"/>
  <c r="X52" i="17"/>
  <c r="P10" i="17"/>
  <c r="Y18" i="17"/>
  <c r="Y94" i="17" s="1"/>
  <c r="Y19" i="17"/>
  <c r="L55" i="17"/>
  <c r="L73" i="17" s="1"/>
  <c r="H136" i="17"/>
  <c r="M9" i="17"/>
  <c r="M41" i="17" s="1"/>
  <c r="AH86" i="17" s="1"/>
  <c r="Z19" i="17"/>
  <c r="L42" i="17"/>
  <c r="L110" i="17" s="1"/>
  <c r="P9" i="17"/>
  <c r="Z23" i="17"/>
  <c r="AA52" i="17"/>
  <c r="Y96" i="17"/>
  <c r="L48" i="17"/>
  <c r="L113" i="17" s="1"/>
  <c r="X60" i="17"/>
  <c r="M8" i="17"/>
  <c r="M44" i="17" s="1"/>
  <c r="AH89" i="17" s="1"/>
  <c r="M12" i="17"/>
  <c r="M42" i="17" s="1"/>
  <c r="X62" i="17"/>
  <c r="P8" i="17"/>
  <c r="P12" i="17"/>
  <c r="AA60" i="17"/>
  <c r="Y77" i="17"/>
  <c r="H15" i="17"/>
  <c r="Z25" i="17"/>
  <c r="Z99" i="17" s="1"/>
  <c r="G140" i="17"/>
  <c r="M7" i="17"/>
  <c r="M38" i="17" s="1"/>
  <c r="AH83" i="17" s="1"/>
  <c r="AF77" i="17"/>
  <c r="M11" i="17"/>
  <c r="M45" i="17" s="1"/>
  <c r="AY28" i="16"/>
  <c r="BD28" i="16"/>
  <c r="AT1" i="16"/>
  <c r="AS3" i="16"/>
  <c r="BA29" i="16"/>
  <c r="BB29" i="16"/>
  <c r="AY29" i="16"/>
  <c r="AS1" i="16"/>
  <c r="AP14" i="16"/>
  <c r="AP20" i="16"/>
  <c r="B38" i="15"/>
  <c r="C38" i="15" s="1"/>
  <c r="AZ12" i="15"/>
  <c r="AZ13" i="15" s="1"/>
  <c r="W28" i="15"/>
  <c r="W44" i="15" s="1"/>
  <c r="W90" i="15" s="1"/>
  <c r="W29" i="15"/>
  <c r="W43" i="15" s="1"/>
  <c r="W89" i="15" s="1"/>
  <c r="W26" i="15"/>
  <c r="W46" i="15" s="1"/>
  <c r="W91" i="15" s="1"/>
  <c r="W32" i="15"/>
  <c r="W40" i="15" s="1"/>
  <c r="W97" i="15" s="1"/>
  <c r="F6" i="15"/>
  <c r="E38" i="15" s="1"/>
  <c r="F38" i="15" s="1"/>
  <c r="J46" i="15"/>
  <c r="W33" i="15"/>
  <c r="W39" i="15" s="1"/>
  <c r="W96" i="15" s="1"/>
  <c r="I48" i="15"/>
  <c r="BA12" i="15"/>
  <c r="W31" i="15"/>
  <c r="W41" i="15" s="1"/>
  <c r="W86" i="15" s="1"/>
  <c r="M225" i="15"/>
  <c r="X202" i="15" s="1"/>
  <c r="S79" i="14"/>
  <c r="O80" i="14"/>
  <c r="P80" i="14"/>
  <c r="T79" i="14"/>
  <c r="I5" i="9"/>
  <c r="J4" i="9"/>
  <c r="J3" i="9"/>
  <c r="J48" i="4"/>
  <c r="H51" i="4"/>
  <c r="G15" i="4"/>
  <c r="G29" i="4"/>
  <c r="H63" i="4"/>
  <c r="G17" i="4"/>
  <c r="I23" i="4"/>
  <c r="G33" i="4"/>
  <c r="G50" i="4"/>
  <c r="I52" i="4"/>
  <c r="G66" i="4"/>
  <c r="G12" i="4"/>
  <c r="H17" i="4"/>
  <c r="G30" i="4"/>
  <c r="H50" i="4"/>
  <c r="G57" i="4"/>
  <c r="G38" i="4"/>
  <c r="G19" i="4"/>
  <c r="I58" i="4"/>
  <c r="H19" i="4"/>
  <c r="G27" i="4"/>
  <c r="G43" i="4"/>
  <c r="G48" i="4"/>
  <c r="I50" i="4"/>
  <c r="H57" i="4"/>
  <c r="G64" i="4"/>
  <c r="I66" i="4"/>
  <c r="G25" i="4"/>
  <c r="H25" i="4"/>
  <c r="H38" i="4"/>
  <c r="I22" i="4"/>
  <c r="I49" i="4"/>
  <c r="H47" i="4"/>
  <c r="G55" i="4"/>
  <c r="H64" i="4"/>
  <c r="G71" i="4"/>
  <c r="H65" i="4"/>
  <c r="H72" i="4"/>
  <c r="G21" i="4"/>
  <c r="H24" i="4"/>
  <c r="G37" i="4"/>
  <c r="G62" i="4"/>
  <c r="I21" i="4"/>
  <c r="G28" i="4"/>
  <c r="G41" i="4"/>
  <c r="G22" i="4"/>
  <c r="I41" i="4"/>
  <c r="H56" i="4"/>
  <c r="G54" i="4"/>
  <c r="G24" i="4"/>
  <c r="G40" i="4"/>
  <c r="G34" i="4"/>
  <c r="G53" i="4"/>
  <c r="G69" i="4"/>
  <c r="H53" i="4"/>
  <c r="G60" i="4"/>
  <c r="I62" i="4"/>
  <c r="H69" i="4"/>
  <c r="H60" i="4"/>
  <c r="G67" i="4"/>
  <c r="G58" i="4"/>
  <c r="H67" i="4"/>
  <c r="H58" i="4"/>
  <c r="G65" i="4"/>
  <c r="H44" i="4"/>
  <c r="G35" i="4"/>
  <c r="H31" i="4"/>
  <c r="H28" i="4"/>
  <c r="H41" i="4"/>
  <c r="H22" i="4"/>
  <c r="G47" i="4"/>
  <c r="G63" i="4"/>
  <c r="G44" i="4"/>
  <c r="I28" i="4"/>
  <c r="H49" i="4"/>
  <c r="K2" i="2"/>
  <c r="A6" i="2"/>
  <c r="G1" i="2"/>
  <c r="H3" i="1"/>
  <c r="H5" i="1" s="1"/>
  <c r="H6" i="1" s="1"/>
  <c r="H7" i="1" s="1"/>
  <c r="H8" i="1" s="1"/>
  <c r="J64" i="4" l="1"/>
  <c r="J72" i="4"/>
  <c r="J71" i="4"/>
  <c r="J62" i="4"/>
  <c r="J45" i="4"/>
  <c r="J53" i="4"/>
  <c r="J52" i="4"/>
  <c r="J66" i="4"/>
  <c r="J58" i="4"/>
  <c r="J56" i="4"/>
  <c r="J47" i="4"/>
  <c r="J63" i="4"/>
  <c r="J46" i="4"/>
  <c r="J51" i="4"/>
  <c r="J50" i="4"/>
  <c r="J55" i="4"/>
  <c r="J67" i="4"/>
  <c r="J61" i="4"/>
  <c r="J44" i="4"/>
  <c r="J65" i="4"/>
  <c r="J54" i="4"/>
  <c r="J70" i="4"/>
  <c r="J57" i="4"/>
  <c r="J43" i="4"/>
  <c r="J69" i="4"/>
  <c r="J68" i="4"/>
  <c r="J60" i="4"/>
  <c r="J59" i="4"/>
  <c r="N43" i="17"/>
  <c r="N111" i="17" s="1"/>
  <c r="M71" i="17"/>
  <c r="AH80" i="17"/>
  <c r="Z95" i="17"/>
  <c r="AH77" i="17"/>
  <c r="N39" i="17"/>
  <c r="N106" i="17" s="1"/>
  <c r="M55" i="17"/>
  <c r="Z92" i="17"/>
  <c r="AE60" i="17"/>
  <c r="AB52" i="17"/>
  <c r="AA53" i="17"/>
  <c r="AH78" i="17"/>
  <c r="N40" i="17"/>
  <c r="N107" i="17" s="1"/>
  <c r="Z93" i="17"/>
  <c r="M73" i="17"/>
  <c r="M111" i="17"/>
  <c r="M74" i="17"/>
  <c r="AH88" i="17"/>
  <c r="AA61" i="17"/>
  <c r="AB60" i="17"/>
  <c r="AH91" i="17"/>
  <c r="M109" i="17"/>
  <c r="O109" i="17" s="1"/>
  <c r="M75" i="17"/>
  <c r="M53" i="17"/>
  <c r="N42" i="17"/>
  <c r="N110" i="17" s="1"/>
  <c r="Z94" i="17"/>
  <c r="AH79" i="17"/>
  <c r="AH90" i="17"/>
  <c r="M108" i="17"/>
  <c r="O108" i="17" s="1"/>
  <c r="M57" i="17"/>
  <c r="M56" i="17"/>
  <c r="AH87" i="17"/>
  <c r="M110" i="17"/>
  <c r="M54" i="17"/>
  <c r="AH81" i="17"/>
  <c r="N48" i="17"/>
  <c r="N113" i="17" s="1"/>
  <c r="O113" i="17" s="1"/>
  <c r="Z96" i="17"/>
  <c r="AH84" i="17"/>
  <c r="M58" i="17"/>
  <c r="M106" i="17"/>
  <c r="M107" i="17"/>
  <c r="M76" i="17"/>
  <c r="AH85" i="17"/>
  <c r="BA13" i="15"/>
  <c r="AY12" i="15"/>
  <c r="AY13" i="15" s="1"/>
  <c r="AX12" i="15"/>
  <c r="AX13" i="15" s="1"/>
  <c r="P81" i="14"/>
  <c r="T80" i="14"/>
  <c r="S80" i="14"/>
  <c r="O81" i="14"/>
  <c r="J5" i="9"/>
  <c r="I6" i="9"/>
  <c r="H1" i="2"/>
  <c r="A7" i="2"/>
  <c r="O107" i="17" l="1"/>
  <c r="O110" i="17"/>
  <c r="P107" i="17"/>
  <c r="AA54" i="17"/>
  <c r="AB54" i="17" s="1"/>
  <c r="AB53" i="17"/>
  <c r="AD60" i="17"/>
  <c r="P110" i="17"/>
  <c r="E134" i="17"/>
  <c r="O111" i="17"/>
  <c r="P111" i="17" s="1"/>
  <c r="O106" i="17"/>
  <c r="P106" i="17" s="1"/>
  <c r="N55" i="17"/>
  <c r="AB61" i="17"/>
  <c r="AA62" i="17"/>
  <c r="O82" i="14"/>
  <c r="S81" i="14"/>
  <c r="P82" i="14"/>
  <c r="T81" i="14"/>
  <c r="J6" i="9"/>
  <c r="I7" i="9"/>
  <c r="A8" i="2"/>
  <c r="I1" i="2"/>
  <c r="AB62" i="17" l="1"/>
  <c r="AA63" i="17"/>
  <c r="G134" i="17"/>
  <c r="F134" i="17"/>
  <c r="E139" i="17"/>
  <c r="F139" i="17" s="1"/>
  <c r="P83" i="14"/>
  <c r="T82" i="14"/>
  <c r="O83" i="14"/>
  <c r="S82" i="14"/>
  <c r="J7" i="9"/>
  <c r="I8" i="9"/>
  <c r="H134" i="17" l="1"/>
  <c r="G139" i="17"/>
  <c r="AB63" i="17"/>
  <c r="AA64" i="17"/>
  <c r="P84" i="14"/>
  <c r="T83" i="14"/>
  <c r="O84" i="14"/>
  <c r="S83" i="14"/>
  <c r="I9" i="9"/>
  <c r="J8" i="9"/>
  <c r="AB64" i="17" l="1"/>
  <c r="AA65" i="17"/>
  <c r="AB65" i="17" s="1"/>
  <c r="S84" i="14"/>
  <c r="O85" i="14"/>
  <c r="P85" i="14"/>
  <c r="T84" i="14"/>
  <c r="I10" i="9"/>
  <c r="J10" i="9" s="1"/>
  <c r="J9" i="9"/>
  <c r="O86" i="14" l="1"/>
  <c r="S85" i="14"/>
  <c r="P86" i="14"/>
  <c r="T85" i="14"/>
  <c r="P87" i="14" l="1"/>
  <c r="T86" i="14"/>
  <c r="O87" i="14"/>
  <c r="S86" i="14"/>
  <c r="O88" i="14" l="1"/>
  <c r="S87" i="14"/>
  <c r="P88" i="14"/>
  <c r="T87" i="14"/>
  <c r="P89" i="14" l="1"/>
  <c r="T88" i="14"/>
  <c r="R88" i="14"/>
  <c r="Q88" i="14"/>
  <c r="O89" i="14"/>
  <c r="S88" i="14"/>
  <c r="O90" i="14" l="1"/>
  <c r="S90" i="14" s="1"/>
  <c r="S89" i="14"/>
  <c r="P90" i="14"/>
  <c r="T90" i="14" s="1"/>
  <c r="T89"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ykim6</author>
  </authors>
  <commentList>
    <comment ref="A1" authorId="0" shapeId="0" xr:uid="{0AD111E5-C068-40C5-B38F-235A8A352D24}">
      <text>
        <r>
          <rPr>
            <b/>
            <sz val="9"/>
            <color indexed="81"/>
            <rFont val="Tahoma"/>
            <family val="2"/>
          </rPr>
          <t>ykim6:</t>
        </r>
        <r>
          <rPr>
            <sz val="9"/>
            <color indexed="81"/>
            <rFont val="Tahoma"/>
            <family val="2"/>
          </rPr>
          <t xml:space="preserve">
</t>
        </r>
      </text>
    </comment>
  </commentList>
</comments>
</file>

<file path=xl/sharedStrings.xml><?xml version="1.0" encoding="utf-8"?>
<sst xmlns="http://schemas.openxmlformats.org/spreadsheetml/2006/main" count="10933" uniqueCount="2979">
  <si>
    <t>International Monetary Fund</t>
  </si>
  <si>
    <t>Fiscal Affairs Department</t>
  </si>
  <si>
    <t>April 2024 Fiscal Monitor "Fiscal Policy in the Great Election Year"</t>
  </si>
  <si>
    <r>
      <t>This database includes the tables, charts, and underlying data from the April 2024 IMF Fiscal Monitor. 
When using the data, please refer to the IMF,</t>
    </r>
    <r>
      <rPr>
        <i/>
        <sz val="11"/>
        <rFont val="Times New Roman"/>
        <family val="1"/>
      </rPr>
      <t xml:space="preserve"> Fiscal Monitor, April 2024</t>
    </r>
    <r>
      <rPr>
        <sz val="11"/>
        <rFont val="Times New Roman"/>
        <family val="1"/>
      </rPr>
      <t xml:space="preserve">. </t>
    </r>
  </si>
  <si>
    <t>Disclaimer: Should there be any discrepancies with the print version, the latter represents the official version.</t>
  </si>
  <si>
    <t>In case of questions, please contact: fiscalmonitor@imf.org</t>
  </si>
  <si>
    <t>Table of Contents</t>
  </si>
  <si>
    <t>Figures</t>
  </si>
  <si>
    <t>Figure 1.1. Inflation Surprises and the Fiscal and Monetary Policy Mix</t>
  </si>
  <si>
    <t>Figure 1.2. Postpandemic Fiscal Policy Legacies</t>
  </si>
  <si>
    <t>Figure 1.3. Interest Payments</t>
  </si>
  <si>
    <t>Figure 1.4. Evolution of Public Debt in the Two Giants: The United States and China</t>
  </si>
  <si>
    <t>Figure 1.5. Nominal Yields and Term Premiums for 10-Year US Treasuries</t>
  </si>
  <si>
    <t>Figure 1.6. Decomposition of Changes in US Core Inflation</t>
  </si>
  <si>
    <t>Figure 1.7. Effect of Spikes in the US Primary Deficit on Nominal Term Premiums of Treasuries</t>
  </si>
  <si>
    <t>Figure 1.8. Impact of Spillovers of US Long-Term Nominal Interest Rates on Advanced and Emerging Market Economies</t>
  </si>
  <si>
    <t>Figure 1.9. Median Changes in Emerging Market Bond Index Spreads, Selected Episodes</t>
  </si>
  <si>
    <t>Figure 1.10. Monthly Sovereign Spreads in Emerging Market and Developing Economies</t>
  </si>
  <si>
    <t>Figure 1.11. Changes in Sovereign Spreads and the Fiscal Outlook</t>
  </si>
  <si>
    <t>Figure 1.12. The Evolution of Growth and Fiscal Imbalances in China</t>
  </si>
  <si>
    <t>Figure 1.13. Fiscal Impact of China’s Slowdown in the Rest of the World</t>
  </si>
  <si>
    <t>Figure 1.14. Primary Balances and Debt Levels in Advanced Economies, Emerging Markets, and Low-Income Developing Countries</t>
  </si>
  <si>
    <t>Figure 1.15. Real Interest-Growth Differential in Low-Income Developing Countries</t>
  </si>
  <si>
    <t>Figure 1.16. Effects of Election Years on Fiscal Deficits and Subcomponents</t>
  </si>
  <si>
    <t>Figure 1.17. Political Parties’ Discourse and Fiscal Policy</t>
  </si>
  <si>
    <t>Figure 1.18. Potential Annual Increases in Spending through 2030</t>
  </si>
  <si>
    <t>Figure 1.19. Adjustment in Primary Deficits Required to Stabilize Public Debt</t>
  </si>
  <si>
    <t>Figure 1.20. Primary Deficit Fan Chart and the Likelihood of Reaching the Debt-Stabilizing Primary Deficit for Italy</t>
  </si>
  <si>
    <t>Figure 1.21. Public Gross Financing Needs</t>
  </si>
  <si>
    <t>Figure 1.1.1. Fiscal Uncertainty in the United States</t>
  </si>
  <si>
    <t>Figure 1.1.2. Response of Sovereign Spreads to Uncertainty Regarding US Fiscal Policy</t>
  </si>
  <si>
    <t>Figure 1.2.1. Actual and Potential Taxes, 2020</t>
  </si>
  <si>
    <t>Figure 1.3.1. Fiscal Balance and Government Debt, 2023</t>
  </si>
  <si>
    <t>Figure 2.1. Withering Innovation, Productivity, and Technology Diffusion (1. TFP and Patents, Advanced Economies)</t>
  </si>
  <si>
    <t>Figure 2.1. Withering Innovation, Productivity, and Technology Diffusion (2. TFP across Country Groups)</t>
  </si>
  <si>
    <t>Figure 2.2. Increasing Use of Industrial Policies for Innovation (1. Share of Industrial Policies)</t>
  </si>
  <si>
    <t>Figure 2.2. Increasing Use of Industrial Policies for Innovation (2. Industrial Policies by Sector, 2023)</t>
  </si>
  <si>
    <t>Figure 2.3. Simulated Welfare Impact of Industrial Policy</t>
  </si>
  <si>
    <t>Figure 2.4. Domestic Knowledge Spillovers, Select Economies</t>
  </si>
  <si>
    <t>Figure 2.5. Optimal R&amp;D Support by Sector</t>
  </si>
  <si>
    <t>Figure 2.6. Governments Shifting R&amp;D Support to Tax Incentives for Firms (1. R&amp;D Expenditure by Source)</t>
  </si>
  <si>
    <t>Figure 2.6. Governments Shifting R&amp;D Support to Tax Incentives for Firms (2. Innovation Tax Incentives in Advanced and Emerging Market Economies)</t>
  </si>
  <si>
    <t>Figure 2.7. Services Imports and Real FDI in Emerging Market and Developing Economies (1. Services Imports)</t>
  </si>
  <si>
    <t>Figure 2.7. Services Imports and Real FDI in Emerging Market and Developing Economies (2. Real FDI Shares)</t>
  </si>
  <si>
    <t>Figure 2.8. Determinants of Services Imports and Real FDI into Emerging Market and Developing Economies (1. Services Imports)</t>
  </si>
  <si>
    <t>Figure 2.8. Determinants of Services Imports and Real FDI into Emerging Market and Developing Economies (2. Real FDI)</t>
  </si>
  <si>
    <t>Figure 2.9. Effect of Enhanced Public Investment on Productivity and GDP</t>
  </si>
  <si>
    <t>Figure 2.10. Firm TFP Gaps and the Impact of Policies on Diffusion to Laggards (1. Firm TFP Dynamics, OECD Countries)</t>
  </si>
  <si>
    <t>Figure 2.10. Firm TFP Gaps and the Impact of Policies on Diffusion to Laggards (2. Impact of Policies on Diffusion)</t>
  </si>
  <si>
    <t>Figure 2.11. Effect of Digital Adoption and Digital Infrastructure on Firm Productivity in the European Union</t>
  </si>
  <si>
    <t>Figure 2.12. Simulation of the Labor Productivity Impact of Corporate Tax Reform across Firms in Emerging Market Economies</t>
  </si>
  <si>
    <t>Box 2.2. Fiscal Support for Green Innovation: Figure 2.2.1. Impact of Green R&amp;D Support on Green Innovation</t>
  </si>
  <si>
    <t>Box 2.3. Addressing Barriers to the Diffusion of Green Technology: Figure 2.3.1. Alternative Policies for Renewable Electricity: Benefits and Costs</t>
  </si>
  <si>
    <t>Methodological and Statistical Appendix</t>
  </si>
  <si>
    <t>Table A1. Advanced Economies: General Government Overall Balance, 2015–29
(Percent of GDP)</t>
  </si>
  <si>
    <t>Table A2. Advanced Economies: General Government Primary Balance, 2015–29 
(Percent of GDP)</t>
  </si>
  <si>
    <t>Table A3. Advanced Economies: General Government Cyclically Adjusted Balance, 2015–29
(Percent of potential GDP)</t>
  </si>
  <si>
    <t>Table A4. Advanced Economies: General Government Cyclically Adjusted Primary Balance, 2015–29
(Percent of potential GDP)</t>
  </si>
  <si>
    <t>Table A5. Advanced Economies: General Government Revenue, 2015–29
(Percent of GDP)</t>
  </si>
  <si>
    <t>Table A6. Advanced Economies: General Government Expenditure, 2015–29 
(Percent of GDP)</t>
  </si>
  <si>
    <t>Table A7. Advanced Economies: General Government Gross Debt, 2015–29
(Percent of GDP)</t>
  </si>
  <si>
    <t>Table A8. Advanced Economies: General Government Net Debt, 2015–29
(Percent of GDP)</t>
  </si>
  <si>
    <t>Table A9. Emerging Market and Middle-Income Economies: General Government Overall Balance, 2015–29
(Percent of GDP)</t>
  </si>
  <si>
    <t>Table A10. Emerging Market and Middle-Income Economies: General Government Primary Balance, 2015–29
(Percent of GDP)</t>
  </si>
  <si>
    <t>Table A11. Emerging Market and Middle-Income Economies: General Government Cyclically Adjusted Balance, 2015–29
(Percent of potential GDP)</t>
  </si>
  <si>
    <t>Table A12. Emerging Market and Middle-Income Economies: General Government Cyclically Adjusted Primary Balance, 2015–29
(Percent of potential GDP)</t>
  </si>
  <si>
    <t>Table A13. Emerging Market and Middle-Income Economies: General Government Revenue, 2015–29
(Percent of GDP)</t>
  </si>
  <si>
    <t>Table A14. Emerging Market and Middle-Income Economies: General Government Expenditure, 2015–29
(Percent of GDP)</t>
  </si>
  <si>
    <t>Table A15. Emerging Market and Middle-Income Economies: General Government Gross Debt, 2015–29
(Percent of GDP)</t>
  </si>
  <si>
    <t>Table A16. Emerging Market and Middle-Income Economies: General Government Net Debt, 2015–29
(Percent of GDP)</t>
  </si>
  <si>
    <t>Table A17. Low-Income Developing Countries: General Government Overall Balance, 2015–29
(Percent of GDP)</t>
  </si>
  <si>
    <t>Table A18. Low-Income Developing Countries: General Government Primary Balance, 2015–29 
(Percent of GDP)</t>
  </si>
  <si>
    <t>Table A19. Low-Income Developing Countries: General Government Revenue, 2015–29
(Percent of GDP)</t>
  </si>
  <si>
    <t>Table A20. Low-Income Developing Countries: General Government Expenditure, 2015–29 
(Percent of GDP)</t>
  </si>
  <si>
    <t>Table A21. Low-Income Developing Countries: General Government Gross Debt, 2015–29
(Percent of GDP)</t>
  </si>
  <si>
    <t>Table A22. Low-Income Developing Countries: General Government Net Debt, 2015–29 
(Percent of GDP)</t>
  </si>
  <si>
    <t>Table A23. Advanced Economies: Structural Fiscal Indicators</t>
  </si>
  <si>
    <t>Table A24. Emerging Market and Middle-Income Economies: Structural Fiscal Indicators</t>
  </si>
  <si>
    <t>Table A25. Low-Income Developing Countries: Structural Fiscal Indicators</t>
  </si>
  <si>
    <t>Table A. Economy Groupings</t>
  </si>
  <si>
    <t>Table B. Advanced Economies: Definition and Coverage of Fiscal Monitor Data</t>
  </si>
  <si>
    <t>Table C. Emerging Market and Middle-Income Economies: Definition and Coverage of Fiscal Monitor Data</t>
  </si>
  <si>
    <t>Table D. Low-Income Developing Countries: Definition and Coverage of Fiscal Monitor Data</t>
  </si>
  <si>
    <t>Database</t>
  </si>
  <si>
    <t xml:space="preserve">This database includes the tables, charts, and underlying data from the April 2024 IMF Fiscal Monitor. When using the data, please refer to the IMF, Fiscal Monitor, April 2024. </t>
  </si>
  <si>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</si>
  <si>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</si>
  <si>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</si>
  <si>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1. Fiscal and Monetary Policy Mix</t>
  </si>
  <si>
    <t>ll</t>
  </si>
  <si>
    <t>ln</t>
  </si>
  <si>
    <t>lt</t>
  </si>
  <si>
    <t>tl</t>
  </si>
  <si>
    <t>tn</t>
  </si>
  <si>
    <t>tt</t>
  </si>
  <si>
    <t>FP3</t>
  </si>
  <si>
    <t>MP2</t>
  </si>
  <si>
    <t>ll_FP3MP2</t>
  </si>
  <si>
    <t>ln_FP3MP2</t>
  </si>
  <si>
    <t>lt_FP3MP2</t>
  </si>
  <si>
    <t>tl_FP3MP2</t>
  </si>
  <si>
    <t>tn_FP3MP2</t>
  </si>
  <si>
    <t>tt_FP3MP2</t>
  </si>
  <si>
    <t>Loosening fiscal + loosening monetary</t>
  </si>
  <si>
    <t>Loosening fiscal + unchanged monetary</t>
  </si>
  <si>
    <t>Loosening fiscal + tightening monetary</t>
  </si>
  <si>
    <t>Tightening fiscal + loosening monetary</t>
  </si>
  <si>
    <t>Tightening fiscal + unchanged monetary</t>
  </si>
  <si>
    <t>Tightening fiscal + tightening monetary</t>
  </si>
  <si>
    <t>Fiscal loosening  (2024 prj.)</t>
  </si>
  <si>
    <t>Fiscal tightening (2024 prj.)</t>
  </si>
  <si>
    <t>2024M01</t>
  </si>
  <si>
    <t>unweighted</t>
  </si>
  <si>
    <t>Sources: Bank for International Settlements 2023; IMF, World Economic Outlook (WEO) database; and IMF staff calculations.</t>
  </si>
  <si>
    <t>Note: In panel 1, fiscal policy is tightening (loosening) if the annual change in the cyclically adjusted primary balance is positive (negative or zero). Monetary policy is</t>
  </si>
  <si>
    <t>tightening (loosening) if the annual change in the central bank policy rate is positive (negative or zero). The sample comprises 34 advanced economies and 20 emerging</t>
  </si>
  <si>
    <t>market economies. Panel 2 defines inflation surprises as differences between inflation forecasts from the April WEO of the following year and the October WEO of the</t>
  </si>
  <si>
    <t>previous year. The sample comprises 40 advanced economies, 89 emerging market economies, and 57 low-income developing countries. prj. = projected.</t>
  </si>
  <si>
    <t>chg_ggxonlb_gdp</t>
  </si>
  <si>
    <t>Inflation surprises (right scale)</t>
  </si>
  <si>
    <t>Annual changes in primary balance (left scale)</t>
  </si>
  <si>
    <t>United States</t>
  </si>
  <si>
    <t>diff_inf</t>
  </si>
  <si>
    <t>US</t>
  </si>
  <si>
    <t>Advanced economies</t>
  </si>
  <si>
    <t>AEs</t>
  </si>
  <si>
    <t>2. Inflation Surprises and Primary Balances</t>
  </si>
  <si>
    <t>China</t>
  </si>
  <si>
    <t>Emerging markets</t>
  </si>
  <si>
    <t>EMEs</t>
  </si>
  <si>
    <t>Low-income developing countries</t>
  </si>
  <si>
    <t>LIDCs</t>
  </si>
  <si>
    <t xml:space="preserve"> </t>
  </si>
  <si>
    <t>usa</t>
  </si>
  <si>
    <t>dif_ggxcnl_gdp</t>
  </si>
  <si>
    <t>dif_ggr_gdp</t>
  </si>
  <si>
    <t>dif_ggei_gdp</t>
  </si>
  <si>
    <t>dif_gges_gdp</t>
  </si>
  <si>
    <t>dif_ggx_gdp</t>
  </si>
  <si>
    <t>dif_ggece_gdp</t>
  </si>
  <si>
    <t>ggegs_gdp</t>
  </si>
  <si>
    <t>Fiscal deficit</t>
  </si>
  <si>
    <t>Revenue</t>
  </si>
  <si>
    <t>Interest expenses</t>
  </si>
  <si>
    <t>Social benefits</t>
  </si>
  <si>
    <t>Other expenditure</t>
  </si>
  <si>
    <t>Total expenditure</t>
  </si>
  <si>
    <t>1. Current versus Prepandemic Projections for Fiscal Deficits</t>
  </si>
  <si>
    <t>adv</t>
  </si>
  <si>
    <t>Advanced economies excl. United States</t>
  </si>
  <si>
    <t>chn</t>
  </si>
  <si>
    <t>eme</t>
  </si>
  <si>
    <t>Emerging markets excl. China</t>
  </si>
  <si>
    <t>lic</t>
  </si>
  <si>
    <t>Sources: IMF, Government Finance Statistics database; IMF, World Economic Outlook (WEO) database; and IMF staff calculations.</t>
  </si>
  <si>
    <t>Note: In panel 1, for China, social benefit spending is not separately reported in the WEO. Current projections refer to the April 2024 WEO; prepandemic projections are from</t>
  </si>
  <si>
    <t>the October 2019 WEO. In panel 2, “Transfers” refers to fiscal allocations that are not classified as part of any other category, excluding current transfers to households that</t>
  </si>
  <si>
    <t>are already classified as social benefits. excl. = excluding.</t>
  </si>
  <si>
    <t>gfs_subs</t>
  </si>
  <si>
    <t>gfs_other_trans</t>
  </si>
  <si>
    <t>gfs_grants</t>
  </si>
  <si>
    <t>gfs_other_prop</t>
  </si>
  <si>
    <t>gfs_social</t>
  </si>
  <si>
    <t>gfs_gs</t>
  </si>
  <si>
    <t>gfs_fix</t>
  </si>
  <si>
    <t>gfs_expense</t>
  </si>
  <si>
    <t>gfs_wagebill</t>
  </si>
  <si>
    <t>gfs_inte</t>
  </si>
  <si>
    <t>Subsidies</t>
  </si>
  <si>
    <t>Transfers, not elsewhere classified</t>
  </si>
  <si>
    <t>Grants</t>
  </si>
  <si>
    <t>Others</t>
  </si>
  <si>
    <t>Goods &amp; services</t>
  </si>
  <si>
    <t>Wagebill</t>
  </si>
  <si>
    <t>Goods &amp; services (incl. fixed capital)</t>
  </si>
  <si>
    <t>interset</t>
  </si>
  <si>
    <t>2. Subsidies, Transfers, and Grants</t>
  </si>
  <si>
    <t>ggei_ggr</t>
  </si>
  <si>
    <t>05</t>
  </si>
  <si>
    <t>Sources: IMF, World Economic Outlook database; and IMF staff calculations.</t>
  </si>
  <si>
    <t>Percentage of GDP</t>
  </si>
  <si>
    <t>01</t>
  </si>
  <si>
    <t>03</t>
  </si>
  <si>
    <t>07</t>
  </si>
  <si>
    <t>08</t>
  </si>
  <si>
    <t>09</t>
  </si>
  <si>
    <t>Sources: IMF 2024; US Congressional Budget Office 2024; and IMF staff</t>
  </si>
  <si>
    <t>calculations.</t>
  </si>
  <si>
    <t>Note: For the United States, the figure shows federal debt held by the public under</t>
  </si>
  <si>
    <t>unchanged policies. For China, it shows augmented debt, which expands the</t>
  </si>
  <si>
    <t>perimeter of government to include the activity of local government financing</t>
  </si>
  <si>
    <t>vehicles (LGFVs), government guided funds, and special construction funds (see</t>
  </si>
  <si>
    <t>Table 4 and Appendix III in IMF 2024). This is different from debt numbers shown</t>
  </si>
  <si>
    <t>in Table 1.2 which excludes about one-third of local government financing vehicles</t>
  </si>
  <si>
    <t>debts that are categorized as government guaranteed debt or “possible to be</t>
  </si>
  <si>
    <t>recognized debt” as well as debt tied to special construction and government</t>
  </si>
  <si>
    <t>guided funds. The projection for the United States assumes unchanged policies</t>
  </si>
  <si>
    <t>over the forecast horizon. The projection for China reflects the IMF staff’s baseline</t>
  </si>
  <si>
    <t>scenario.</t>
  </si>
  <si>
    <t>10-year Treasury yields</t>
  </si>
  <si>
    <t>Term premiums</t>
  </si>
  <si>
    <t>Risk-neutral yields</t>
  </si>
  <si>
    <t>31-Jan-2019</t>
  </si>
  <si>
    <t>28-Feb-2019</t>
  </si>
  <si>
    <t>19</t>
  </si>
  <si>
    <t>29-Mar-2019</t>
  </si>
  <si>
    <t>30-Apr-2019</t>
  </si>
  <si>
    <t>31-May-2019</t>
  </si>
  <si>
    <t>28-Jun-2019</t>
  </si>
  <si>
    <t>31-Jul-2019</t>
  </si>
  <si>
    <t>30-Aug-2019</t>
  </si>
  <si>
    <t>30-Sep-2019</t>
  </si>
  <si>
    <t>31-Oct-2019</t>
  </si>
  <si>
    <t>29-Nov-2019</t>
  </si>
  <si>
    <t>31-Dec-2019</t>
  </si>
  <si>
    <t>31-Jan-2020</t>
  </si>
  <si>
    <t>20</t>
  </si>
  <si>
    <t>28-Feb-2020</t>
  </si>
  <si>
    <t>31-Mar-2020</t>
  </si>
  <si>
    <t>30-Apr-2020</t>
  </si>
  <si>
    <t>29-May-2020</t>
  </si>
  <si>
    <t>30-Jun-2020</t>
  </si>
  <si>
    <t>31-Jul-2020</t>
  </si>
  <si>
    <t>31-Aug-2020</t>
  </si>
  <si>
    <t>30-Sep-2020</t>
  </si>
  <si>
    <t>30-Oct-2020</t>
  </si>
  <si>
    <t>30-Nov-2020</t>
  </si>
  <si>
    <t>31-Dec-2020</t>
  </si>
  <si>
    <t>29-Jan-2021</t>
  </si>
  <si>
    <t>21</t>
  </si>
  <si>
    <t>26-Feb-2021</t>
  </si>
  <si>
    <t>31-Mar-2021</t>
  </si>
  <si>
    <t>30-Apr-2021</t>
  </si>
  <si>
    <t>28-May-2021</t>
  </si>
  <si>
    <t>30-Jun-2021</t>
  </si>
  <si>
    <t>30-Jul-2021</t>
  </si>
  <si>
    <t>31-Aug-2021</t>
  </si>
  <si>
    <t>30-Sep-2021</t>
  </si>
  <si>
    <t>29-Oct-2021</t>
  </si>
  <si>
    <t>30-Nov-2021</t>
  </si>
  <si>
    <t>31-Dec-2021</t>
  </si>
  <si>
    <t>31-Jan-2022</t>
  </si>
  <si>
    <t>22</t>
  </si>
  <si>
    <t>28-Feb-2022</t>
  </si>
  <si>
    <t>31-Mar-2022</t>
  </si>
  <si>
    <t>Source: Federal Reserve Bank of New York.</t>
  </si>
  <si>
    <t>29-Apr-2022</t>
  </si>
  <si>
    <t>Note: The decomposition into monthly risk-neutral yields and term premiums is</t>
  </si>
  <si>
    <t>31-May-2022</t>
  </si>
  <si>
    <t>based on Adrian, Crump, and Moench (2013).</t>
  </si>
  <si>
    <t>30-Jun-2022</t>
  </si>
  <si>
    <t>29-Jul-2022</t>
  </si>
  <si>
    <t>31-Aug-2022</t>
  </si>
  <si>
    <t>30-Sep-2022</t>
  </si>
  <si>
    <t>31-Oct-2022</t>
  </si>
  <si>
    <t>30-Nov-2022</t>
  </si>
  <si>
    <t>30-Dec-2022</t>
  </si>
  <si>
    <t>31-Jan-2023</t>
  </si>
  <si>
    <t>23</t>
  </si>
  <si>
    <t>28-Feb-2023</t>
  </si>
  <si>
    <t>31-Mar-2023</t>
  </si>
  <si>
    <t>28-Apr-2023</t>
  </si>
  <si>
    <t>31-May-2023</t>
  </si>
  <si>
    <t>30-Jun-2023</t>
  </si>
  <si>
    <t>31-Jul-2023</t>
  </si>
  <si>
    <t>31-Aug-2023</t>
  </si>
  <si>
    <t>29-Sep-2023</t>
  </si>
  <si>
    <t>31-Oct-2023</t>
  </si>
  <si>
    <t>30-Nov-2023</t>
  </si>
  <si>
    <t>29-Dec-2023</t>
  </si>
  <si>
    <t>31-Jan-2024</t>
  </si>
  <si>
    <t>24:M1</t>
  </si>
  <si>
    <t>Fiscal shocks</t>
  </si>
  <si>
    <t>Nonfiscal shocks</t>
  </si>
  <si>
    <t>Fiscal</t>
  </si>
  <si>
    <t>2020:Q1</t>
  </si>
  <si>
    <t>Non-Fiscal</t>
  </si>
  <si>
    <t>2020:Q2</t>
  </si>
  <si>
    <t>20:Q3</t>
  </si>
  <si>
    <t>20:Q4</t>
  </si>
  <si>
    <t>21:Q1</t>
  </si>
  <si>
    <t>21:Q2</t>
  </si>
  <si>
    <t>21:Q3</t>
  </si>
  <si>
    <t>21:Q4</t>
  </si>
  <si>
    <t>22:Q1</t>
  </si>
  <si>
    <t>22:Q2</t>
  </si>
  <si>
    <t>22:Q3</t>
  </si>
  <si>
    <t>22:Q4</t>
  </si>
  <si>
    <t>23:Q1</t>
  </si>
  <si>
    <t>23:Q2</t>
  </si>
  <si>
    <t>23:Q3</t>
  </si>
  <si>
    <t>23:Q4</t>
  </si>
  <si>
    <t>Note: The model is estimated using a vector autoregression model including real</t>
  </si>
  <si>
    <t>GDP growth, year-over-year core inflation, the short-term interest rate, and the</t>
  </si>
  <si>
    <t>primary fiscal balance in percent of GDP. The fiscal shock is identified via sign</t>
  </si>
  <si>
    <t>restrictions only on the contemporaneous effects (that is, fiscal tightening raises</t>
  </si>
  <si>
    <t>the primary balance and lowers GDP growth or inflation). Nonfiscal factors</t>
  </si>
  <si>
    <t>represent the sum of aggregate demand shocks, aggregate supply shocks, and</t>
  </si>
  <si>
    <t>other factors. See Nguyen, Takizawa, and Vassileva (2023) for more details.</t>
  </si>
  <si>
    <t>16th–84th percentiles</t>
  </si>
  <si>
    <t>Median</t>
  </si>
  <si>
    <t>Sources: Adrian, Crump, and Moench 2013; Federal Reserve Bank of St. Louis;</t>
  </si>
  <si>
    <t>and IMF staff calculations.</t>
  </si>
  <si>
    <t>Note: The impulse response shows the impact of a temporary spike in the US</t>
  </si>
  <si>
    <t>primary deficit of 1 percentage point of GDP on US nominal term premiums. It is</t>
  </si>
  <si>
    <t>based on a Bayesian vector autoregression model using shock identification via</t>
  </si>
  <si>
    <t>sign restrictions. See Online Annex 1.2 for more details.</t>
  </si>
  <si>
    <t>_step</t>
  </si>
  <si>
    <t>impres</t>
  </si>
  <si>
    <t>ll_norm</t>
  </si>
  <si>
    <t>95 percent confidence interval</t>
  </si>
  <si>
    <t>ul_norm</t>
  </si>
  <si>
    <t>us_t10 : t10</t>
  </si>
  <si>
    <t>1. Advanced Economies</t>
  </si>
  <si>
    <t>Sources: Organisation for Economic Co-operation and Development database; and IMF staff calculations.</t>
  </si>
  <si>
    <t>Note: The impulse response shows, for each country group, the impact on a panel of economies of a temporary spike in the US long-term nominal interest rate of</t>
  </si>
  <si>
    <t>1 percentage point, based on a panel vector autoregression estimation. See Online Annex 1.2 for more details.</t>
  </si>
  <si>
    <t>low</t>
  </si>
  <si>
    <t>upper</t>
  </si>
  <si>
    <t>se_norm</t>
  </si>
  <si>
    <t>2. Emerging Market Economies</t>
  </si>
  <si>
    <t>(Basis points)</t>
  </si>
  <si>
    <t>GFC (Sep. 2008)</t>
  </si>
  <si>
    <t>European debt crisis (July 2011)</t>
  </si>
  <si>
    <t>Taper tantrum (May 2013)</t>
  </si>
  <si>
    <t>China selloff (May 2015)</t>
  </si>
  <si>
    <t>Trump election (Aug. 2016)</t>
  </si>
  <si>
    <t>Trade tensions/Federal Reserve tightening (Apr. 2018)</t>
  </si>
  <si>
    <t>COVID-19 (Jan. 2020)</t>
  </si>
  <si>
    <t>Rate hikes (Feb. 2022)</t>
  </si>
  <si>
    <t>Long-term yield surge (May 2023)</t>
  </si>
  <si>
    <t>t–1</t>
  </si>
  <si>
    <t>t</t>
  </si>
  <si>
    <t>t+1</t>
  </si>
  <si>
    <t>t+2</t>
  </si>
  <si>
    <t>t+3</t>
  </si>
  <si>
    <t>t+4</t>
  </si>
  <si>
    <t>t+5</t>
  </si>
  <si>
    <t>t+6</t>
  </si>
  <si>
    <t>t+7</t>
  </si>
  <si>
    <t>Sources: JPMorgan, Emerging Market Bond Index; and IMF staff calculations.</t>
  </si>
  <si>
    <t>Note: Each line in the figure tracks the changes in the median Emerging Market</t>
  </si>
  <si>
    <t>Bond Index from the value in the beginning month of an episode, shown in</t>
  </si>
  <si>
    <t>parentheses in the corresponding legend entry, over subsequent months. GFC =</t>
  </si>
  <si>
    <t>global financial crisis.</t>
  </si>
  <si>
    <t>Pct1_Low</t>
  </si>
  <si>
    <t>Low debt, 25th–75th percentiles</t>
  </si>
  <si>
    <t>Low debt, median</t>
  </si>
  <si>
    <t>Pct3_Low</t>
  </si>
  <si>
    <t>High debt, 25th–75th percentiles</t>
  </si>
  <si>
    <t>High debt, median</t>
  </si>
  <si>
    <t>2012m4</t>
  </si>
  <si>
    <t>12</t>
  </si>
  <si>
    <t>2012m5</t>
  </si>
  <si>
    <t/>
  </si>
  <si>
    <t>2012m6</t>
  </si>
  <si>
    <t>Figure 1.10. Monthly Sovereign Spreads in Emerging Market</t>
  </si>
  <si>
    <t>2012m7</t>
  </si>
  <si>
    <t>and Developing Economies</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</si>
  <si>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</si>
  <si>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</si>
  <si>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</si>
  <si>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</si>
  <si>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</si>
  <si>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</si>
  <si>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</si>
  <si>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</si>
  <si>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</si>
  <si>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</si>
  <si>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</si>
  <si>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</si>
  <si>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</si>
  <si>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</si>
  <si>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</si>
  <si>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</si>
  <si>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</si>
  <si>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</si>
  <si>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</si>
  <si>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</si>
  <si>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</si>
  <si>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</si>
  <si>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</si>
  <si>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</si>
  <si>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</si>
  <si>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</si>
  <si>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</si>
  <si>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</si>
  <si>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</si>
  <si>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</si>
  <si>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15</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</si>
  <si>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</si>
  <si>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</si>
  <si>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</si>
  <si>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</si>
  <si>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</si>
  <si>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</si>
  <si>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</si>
  <si>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</si>
  <si>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</si>
  <si>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</si>
  <si>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</si>
  <si>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</si>
  <si>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</si>
  <si>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</si>
  <si>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</si>
  <si>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</si>
  <si>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</si>
  <si>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</si>
  <si>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</si>
  <si>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</si>
  <si>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Sources: Haver Analytics; and IMF staff calculations.</t>
  </si>
  <si>
    <t>2016m10</t>
  </si>
  <si>
    <t>Note: “Low debt” (“High debt”) refers to countries with public debt levels in the</t>
  </si>
  <si>
    <t>2016m11</t>
  </si>
  <si>
    <t>bottom (top) third in the sample. The lines in the panel show the median of the</t>
  </si>
  <si>
    <t>2016m12</t>
  </si>
  <si>
    <t>distribution of the spreads, whereas shaded areas correspond to the interquartile</t>
  </si>
  <si>
    <t>2017m1</t>
  </si>
  <si>
    <t>range.</t>
  </si>
  <si>
    <t>2017m2</t>
  </si>
  <si>
    <t>2017m3</t>
  </si>
  <si>
    <t>2017m4</t>
  </si>
  <si>
    <t>2017m5</t>
  </si>
  <si>
    <t>2017m6</t>
  </si>
  <si>
    <t>2017m7</t>
  </si>
  <si>
    <t>2017m8</t>
  </si>
  <si>
    <t>2017m9</t>
  </si>
  <si>
    <t>2017m10</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</si>
  <si>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</si>
  <si>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</si>
  <si>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</si>
  <si>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</si>
  <si>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</si>
  <si>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</si>
  <si>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</si>
  <si>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</si>
  <si>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</si>
  <si>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</si>
  <si>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</si>
  <si>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</si>
  <si>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</si>
  <si>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</si>
  <si>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</si>
  <si>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</si>
  <si>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</si>
  <si>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</si>
  <si>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</si>
  <si>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</si>
  <si>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</si>
  <si>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</si>
  <si>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</si>
  <si>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</si>
  <si>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</si>
  <si>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</si>
  <si>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</si>
  <si>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</si>
  <si>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</si>
  <si>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</si>
  <si>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</si>
  <si>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</si>
  <si>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</si>
  <si>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</si>
  <si>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</si>
  <si>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</si>
  <si>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</si>
  <si>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</si>
  <si>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</si>
  <si>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</si>
  <si>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</si>
  <si>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</si>
  <si>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</si>
  <si>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</si>
  <si>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</si>
  <si>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</si>
  <si>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</si>
  <si>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</si>
  <si>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</si>
  <si>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</si>
  <si>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</si>
  <si>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</si>
  <si>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</si>
  <si>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</si>
  <si>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</si>
  <si>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</si>
  <si>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</si>
  <si>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</si>
  <si>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</si>
  <si>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</si>
  <si>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</si>
  <si>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</si>
  <si>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</si>
  <si>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</si>
  <si>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</si>
  <si>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</si>
  <si>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</si>
  <si>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</si>
  <si>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</si>
  <si>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</si>
  <si>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</si>
  <si>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</si>
  <si>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</si>
  <si>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</si>
  <si>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country</t>
  </si>
  <si>
    <t>ifscode</t>
  </si>
  <si>
    <t>iso</t>
  </si>
  <si>
    <t>d_spread</t>
  </si>
  <si>
    <t>d_pb</t>
  </si>
  <si>
    <t>em</t>
  </si>
  <si>
    <t>Ecuador</t>
  </si>
  <si>
    <t>ECU</t>
  </si>
  <si>
    <t>Hungary</t>
  </si>
  <si>
    <t>HUN</t>
  </si>
  <si>
    <t>Gabon</t>
  </si>
  <si>
    <t>GAB</t>
  </si>
  <si>
    <t>Uruguay</t>
  </si>
  <si>
    <t>URY</t>
  </si>
  <si>
    <t>Poland</t>
  </si>
  <si>
    <t>POL</t>
  </si>
  <si>
    <t>Kuwait</t>
  </si>
  <si>
    <t>KWT</t>
  </si>
  <si>
    <t>Chile</t>
  </si>
  <si>
    <t>CHL</t>
  </si>
  <si>
    <t>South Africa</t>
  </si>
  <si>
    <t>ZAF</t>
  </si>
  <si>
    <t>Bulgaria</t>
  </si>
  <si>
    <t>BGR</t>
  </si>
  <si>
    <t>Romania</t>
  </si>
  <si>
    <t>ROU</t>
  </si>
  <si>
    <t>Angola</t>
  </si>
  <si>
    <t>AGO</t>
  </si>
  <si>
    <t>Serbia</t>
  </si>
  <si>
    <t>SRB</t>
  </si>
  <si>
    <t>Turkey</t>
  </si>
  <si>
    <t>TUR</t>
  </si>
  <si>
    <t>Brazil</t>
  </si>
  <si>
    <t>BRA</t>
  </si>
  <si>
    <t>Argentina</t>
  </si>
  <si>
    <t>ARG</t>
  </si>
  <si>
    <t>Trinidad and Tobago</t>
  </si>
  <si>
    <t>TTO</t>
  </si>
  <si>
    <t>Paraguay</t>
  </si>
  <si>
    <t>PRY</t>
  </si>
  <si>
    <t>Armenia</t>
  </si>
  <si>
    <t>ARM</t>
  </si>
  <si>
    <t>Colombia</t>
  </si>
  <si>
    <t>COL</t>
  </si>
  <si>
    <t>Georgia</t>
  </si>
  <si>
    <t>GEO</t>
  </si>
  <si>
    <t>Jordan</t>
  </si>
  <si>
    <t>JOR</t>
  </si>
  <si>
    <t>Philippines</t>
  </si>
  <si>
    <t>PHL</t>
  </si>
  <si>
    <t>Barbados</t>
  </si>
  <si>
    <t>BRB</t>
  </si>
  <si>
    <t>Guatemala</t>
  </si>
  <si>
    <t>GTM</t>
  </si>
  <si>
    <t>CHN</t>
  </si>
  <si>
    <t>Costa Rica</t>
  </si>
  <si>
    <t>CRI</t>
  </si>
  <si>
    <t>Panama</t>
  </si>
  <si>
    <t>PAN</t>
  </si>
  <si>
    <t>Peru</t>
  </si>
  <si>
    <t>PER</t>
  </si>
  <si>
    <t>Morocco</t>
  </si>
  <si>
    <t>MAR</t>
  </si>
  <si>
    <t>Indonesia</t>
  </si>
  <si>
    <t>IDN</t>
  </si>
  <si>
    <t>Jamaica</t>
  </si>
  <si>
    <t>JAM</t>
  </si>
  <si>
    <t>Bahrain</t>
  </si>
  <si>
    <t>BHR</t>
  </si>
  <si>
    <t>Albania</t>
  </si>
  <si>
    <t>ALB</t>
  </si>
  <si>
    <t>Egypt</t>
  </si>
  <si>
    <t>EGY</t>
  </si>
  <si>
    <t>Mexico</t>
  </si>
  <si>
    <t>MEX</t>
  </si>
  <si>
    <t>Kazakhstan</t>
  </si>
  <si>
    <t>KAZ</t>
  </si>
  <si>
    <t>Namibia</t>
  </si>
  <si>
    <t>NAM</t>
  </si>
  <si>
    <t>Croatia</t>
  </si>
  <si>
    <t>HRV</t>
  </si>
  <si>
    <t>Oman</t>
  </si>
  <si>
    <t>OMN</t>
  </si>
  <si>
    <t>Sources: Haver Analytics; IMF, World Economic Outlook database; and IMF staff</t>
  </si>
  <si>
    <t>Montenegro</t>
  </si>
  <si>
    <t>MNE</t>
  </si>
  <si>
    <t>Note: The vertical axis captures the variation in spreads for 40 emerging market</t>
  </si>
  <si>
    <t>economies in 2023. The horizontal axis captures the expected change in the</t>
  </si>
  <si>
    <t>primary balance in percentage points of GDP between 2023 and 2028. The dotted</t>
  </si>
  <si>
    <t>line reports a linear regression of the chart data points.</t>
  </si>
  <si>
    <t>year</t>
  </si>
  <si>
    <t>Q10</t>
  </si>
  <si>
    <t>Q25</t>
  </si>
  <si>
    <t>Q75</t>
  </si>
  <si>
    <t>Q90</t>
  </si>
  <si>
    <t>Q25-10</t>
  </si>
  <si>
    <t>25th–75th percentiles</t>
  </si>
  <si>
    <t>10th–90th percentiles</t>
  </si>
  <si>
    <t>1. The Evolution of Growth in China and the World</t>
  </si>
  <si>
    <t>02</t>
  </si>
  <si>
    <t>04</t>
  </si>
  <si>
    <t>06</t>
  </si>
  <si>
    <t>Sources: IMF, World Economic Outlook (WEO) database; and IMF staff calculations.</t>
  </si>
  <si>
    <t>Note: In panel 2, official central government debt includes Ministry of Finance debt only, excluding bonds issued for bank recapitalization and asset management companies.</t>
  </si>
  <si>
    <t>Official local government debt includes local government bonds and explicit debt. Local government financing vehicle (LGFV) debt shows about two-thirds of total interestbearing</t>
  </si>
  <si>
    <t>debt of LGFVs with listed bonds, which is categorized as the government’s explicit debt according to China’s National Audit Office report. The sum of the three</t>
  </si>
  <si>
    <t>components of the bars shown in the figure corresponds to the WEO definition of debt, which covers a narrower perimeter of the general government than the IMF staff’s</t>
  </si>
  <si>
    <t>estimate of “augmented debt” in the Article IV report for China (see Table 4 in IMF 2024 for details). The narrower perimeter excludes the remaining third of LGFV debt,</t>
  </si>
  <si>
    <t>which is categorized as government guaranteed debt or “possible to be recognized debt,” as well as debt tied to special construction and government-guided funds.</t>
  </si>
  <si>
    <t>Official central government</t>
  </si>
  <si>
    <t>Official local government</t>
  </si>
  <si>
    <t>Local government financing vehicles (off-budget)</t>
  </si>
  <si>
    <t>Local government general budget revenue (right scale)</t>
  </si>
  <si>
    <t>2. General Government Debt and Local Revenues</t>
  </si>
  <si>
    <t>1. Impact of China’s Slowdown on Total Revenues by Economic Group</t>
  </si>
  <si>
    <t>Emerging markets and low-income developing countries</t>
  </si>
  <si>
    <t>Sources: IMF, World Economic Outlook database; World Bank, International Debt Statistics; and IMF staff calculations.</t>
  </si>
  <si>
    <t>Note: The bars in panel 1 show the estimated average response of annual primary balances to GDP growth in China that is 1 percentage point lower in 2023–28. The</t>
  </si>
  <si>
    <t>growth spillover effects have been estimated, based on the IMF’s Group of Twenty Model, as the percent deviation of GDP from the steady-state growth path in the absence</t>
  </si>
  <si>
    <t>of the shock to the Chinese economy (see Box 1.1 of the October 2023 World Economic Outlook; see also Chen, Fornino, and Rawlings 2024). The final impact on revenue</t>
  </si>
  <si>
    <t>is calculated by applying elasticities of revenues to growth, estimated with pooled mean group heterogeneous panel regressions, for 30 advanced economies, 29 emerging</t>
  </si>
  <si>
    <t>market economies, and 49 low-income developing countries. The period sample is from 1970 to 2019.</t>
  </si>
  <si>
    <t>weo_area</t>
  </si>
  <si>
    <t>share_debt_gg_bi_cn_bi</t>
  </si>
  <si>
    <t>Asia and the Pacific</t>
  </si>
  <si>
    <t>AP</t>
  </si>
  <si>
    <t>10</t>
  </si>
  <si>
    <t>2. Official Bilateral Borrowing from China by Geographic Region</t>
  </si>
  <si>
    <t>11</t>
  </si>
  <si>
    <t>13</t>
  </si>
  <si>
    <t>14</t>
  </si>
  <si>
    <t>16</t>
  </si>
  <si>
    <t>17</t>
  </si>
  <si>
    <t>18</t>
  </si>
  <si>
    <t>Commonwealth of Independent States</t>
  </si>
  <si>
    <t>CIS</t>
  </si>
  <si>
    <t>Europe</t>
  </si>
  <si>
    <t>EURO</t>
  </si>
  <si>
    <t>Latin America and the Caribbean</t>
  </si>
  <si>
    <t>LAC</t>
  </si>
  <si>
    <t>Middle East and North Africa</t>
  </si>
  <si>
    <t>MENA</t>
  </si>
  <si>
    <t>Sub-Saharan Africa</t>
  </si>
  <si>
    <t>SSA</t>
  </si>
  <si>
    <t>(Percent of GDP)</t>
  </si>
  <si>
    <t>p75&gt;0</t>
  </si>
  <si>
    <t>p50</t>
  </si>
  <si>
    <t>all &lt;0</t>
  </si>
  <si>
    <t>p25&lt;0</t>
  </si>
  <si>
    <t>all&gt;0</t>
  </si>
  <si>
    <t>1. Advanced Economies: Primary Balance</t>
  </si>
  <si>
    <t>p75</t>
  </si>
  <si>
    <t>AE median</t>
  </si>
  <si>
    <t>AE average (excl. United States)</t>
  </si>
  <si>
    <t>25th–75th percentiles (projections)</t>
  </si>
  <si>
    <t>adv1999</t>
  </si>
  <si>
    <t>adv2000</t>
  </si>
  <si>
    <t>adv2001</t>
  </si>
  <si>
    <t>adv2002</t>
  </si>
  <si>
    <t>adv2003</t>
  </si>
  <si>
    <t>adv2004</t>
  </si>
  <si>
    <t>adv2005</t>
  </si>
  <si>
    <t>adv2006</t>
  </si>
  <si>
    <t>adv2007</t>
  </si>
  <si>
    <t>adv2008</t>
  </si>
  <si>
    <t>adv2009</t>
  </si>
  <si>
    <t>adv2010</t>
  </si>
  <si>
    <t>adv2011</t>
  </si>
  <si>
    <t>adv2012</t>
  </si>
  <si>
    <t>adv2013</t>
  </si>
  <si>
    <t>adv2014</t>
  </si>
  <si>
    <t>adv2015</t>
  </si>
  <si>
    <t>adv2016</t>
  </si>
  <si>
    <t>adv2017</t>
  </si>
  <si>
    <t>adv2018</t>
  </si>
  <si>
    <t>adv2019</t>
  </si>
  <si>
    <t>adv2020</t>
  </si>
  <si>
    <t>adv2021</t>
  </si>
  <si>
    <t>adv2022</t>
  </si>
  <si>
    <t>adv2023</t>
  </si>
  <si>
    <t>adv2024</t>
  </si>
  <si>
    <t>adv2025</t>
  </si>
  <si>
    <t>25</t>
  </si>
  <si>
    <t>adv2026</t>
  </si>
  <si>
    <t>adv2027</t>
  </si>
  <si>
    <t>adv2028</t>
  </si>
  <si>
    <t>adv2029</t>
  </si>
  <si>
    <t>29</t>
  </si>
  <si>
    <t>Source: IMF, World Economic Outlook database.</t>
  </si>
  <si>
    <t>Note: Panels 4, 5, 6 report statistics on general government debt. In those panels, beyond the income group averages, data for select economies or regional averages</t>
  </si>
  <si>
    <t>are further displayed. See Online Annex 1.2 for more details. AE = advanced economy; EM = emerging market; excl. = excluding; LIDC = low-income developing country.</t>
  </si>
  <si>
    <t>2. Emerging Markets: Primary Balance</t>
  </si>
  <si>
    <t>EM average (excl. China)</t>
  </si>
  <si>
    <t>eme2000</t>
  </si>
  <si>
    <t>eme2001</t>
  </si>
  <si>
    <t>eme2002</t>
  </si>
  <si>
    <t>eme2003</t>
  </si>
  <si>
    <t>eme2004</t>
  </si>
  <si>
    <t>eme2005</t>
  </si>
  <si>
    <t>eme2006</t>
  </si>
  <si>
    <t>eme2007</t>
  </si>
  <si>
    <t>eme2008</t>
  </si>
  <si>
    <t>eme2009</t>
  </si>
  <si>
    <t>eme2010</t>
  </si>
  <si>
    <t>eme2011</t>
  </si>
  <si>
    <t>eme2012</t>
  </si>
  <si>
    <t>eme2013</t>
  </si>
  <si>
    <t>eme2014</t>
  </si>
  <si>
    <t>eme2015</t>
  </si>
  <si>
    <t>eme2016</t>
  </si>
  <si>
    <t>eme2017</t>
  </si>
  <si>
    <t>eme2018</t>
  </si>
  <si>
    <t>eme2019</t>
  </si>
  <si>
    <t>eme2020</t>
  </si>
  <si>
    <t>eme2021</t>
  </si>
  <si>
    <t>eme2022</t>
  </si>
  <si>
    <t>eme2023</t>
  </si>
  <si>
    <t>eme2024</t>
  </si>
  <si>
    <t>eme2025</t>
  </si>
  <si>
    <t>eme2026</t>
  </si>
  <si>
    <t>eme2027</t>
  </si>
  <si>
    <t>eme2028</t>
  </si>
  <si>
    <t>eme2029</t>
  </si>
  <si>
    <t>3. Low-Income Developing Countries: Primary Balance</t>
  </si>
  <si>
    <t>LIDC average</t>
  </si>
  <si>
    <t>lic2000</t>
  </si>
  <si>
    <t>lic2001</t>
  </si>
  <si>
    <t>lic2002</t>
  </si>
  <si>
    <t>lic2003</t>
  </si>
  <si>
    <t>lic2004</t>
  </si>
  <si>
    <t>lic2005</t>
  </si>
  <si>
    <t>lic2006</t>
  </si>
  <si>
    <t>lic2007</t>
  </si>
  <si>
    <t>lic2008</t>
  </si>
  <si>
    <t>lic2009</t>
  </si>
  <si>
    <t>lic2010</t>
  </si>
  <si>
    <t>lic2011</t>
  </si>
  <si>
    <t>lic2012</t>
  </si>
  <si>
    <t>lic2013</t>
  </si>
  <si>
    <t>lic2014</t>
  </si>
  <si>
    <t>lic2015</t>
  </si>
  <si>
    <t>lic2016</t>
  </si>
  <si>
    <t>lic2017</t>
  </si>
  <si>
    <t>lic2018</t>
  </si>
  <si>
    <t>lic2019</t>
  </si>
  <si>
    <t>lic2020</t>
  </si>
  <si>
    <t>lic2021</t>
  </si>
  <si>
    <t>lic2022</t>
  </si>
  <si>
    <t>lic2023</t>
  </si>
  <si>
    <t>lic2024</t>
  </si>
  <si>
    <t>lic2025</t>
  </si>
  <si>
    <t>lic2026</t>
  </si>
  <si>
    <t>lic2027</t>
  </si>
  <si>
    <t>lic2028</t>
  </si>
  <si>
    <t>lic2029</t>
  </si>
  <si>
    <t>AE average</t>
  </si>
  <si>
    <t>United Kingdom</t>
  </si>
  <si>
    <t>Asia</t>
  </si>
  <si>
    <t>4. Advanced Economies: Debt</t>
  </si>
  <si>
    <t>debt_gdp</t>
  </si>
  <si>
    <t>Emerging Market and Middle-Income Economies</t>
  </si>
  <si>
    <t>EME exc. China</t>
  </si>
  <si>
    <t>Emerging and Middle-Income Asia</t>
  </si>
  <si>
    <t>Emerging and Middle-Income Europe</t>
  </si>
  <si>
    <t>Emerging and Middle-Income Middle East and North Africa</t>
  </si>
  <si>
    <t>Emerging and Middle-Income Latin America</t>
  </si>
  <si>
    <t>EM average</t>
  </si>
  <si>
    <t>EM average (ex. China)</t>
  </si>
  <si>
    <t>Latin America</t>
  </si>
  <si>
    <t>5. Emerging Markets: Debt</t>
  </si>
  <si>
    <t>Total</t>
  </si>
  <si>
    <t>Asia Pacific</t>
  </si>
  <si>
    <t>Middle East, North Africa, &amp; Pakistan</t>
  </si>
  <si>
    <t>Sub-saharan Africa</t>
  </si>
  <si>
    <t>debt_group</t>
  </si>
  <si>
    <t>6. Low-Income Developing Countries: Debt</t>
  </si>
  <si>
    <t>median</t>
  </si>
  <si>
    <t>upq</t>
  </si>
  <si>
    <t>loq</t>
  </si>
  <si>
    <t>lower</t>
  </si>
  <si>
    <t>wmean</t>
  </si>
  <si>
    <t>(Percentage points)</t>
  </si>
  <si>
    <t>25th–50th percentiles</t>
  </si>
  <si>
    <t>50th–75th percentiles</t>
  </si>
  <si>
    <t>pos</t>
  </si>
  <si>
    <t>neg</t>
  </si>
  <si>
    <t>Note: Country data are weighted by a country’s nominal GDP in US dollars for the</t>
  </si>
  <si>
    <t>low-income developing country average. Real effective interest rates are</t>
  </si>
  <si>
    <t>calculated by dividing interest expenses by the debt stock in the previous year and</t>
  </si>
  <si>
    <t>subtracting consumer price index inflation rates.</t>
  </si>
  <si>
    <t>outcome</t>
  </si>
  <si>
    <t>Point estimate</t>
  </si>
  <si>
    <t>90 percent confidence interval</t>
  </si>
  <si>
    <t>ub_b90</t>
  </si>
  <si>
    <t>ub_b95</t>
  </si>
  <si>
    <t>lb_b90</t>
  </si>
  <si>
    <t>dif</t>
  </si>
  <si>
    <t>lb_b95</t>
  </si>
  <si>
    <t>Deficit outturn</t>
  </si>
  <si>
    <t>Deficit surprise</t>
  </si>
  <si>
    <t>Sources: IMF, Fiscal Rules Dataset; IMF, World Economic Outlook (WEO) database; National Elections across Democracy and Autocracy data set; World Bank, World
Development Indicators; and IMF staff calculations.
Note: The sample consists of 173 economies spanning the period from 1990 to 2020. The panel estimates use the generalized method of moments estimator. Deficit
outturns are realized deficit values recorded in the WEO database, while deficit surprises are the difference between deficit outturns and their WEO expectation one year
ahead. See Online Annex 1.3 for more details.</t>
  </si>
  <si>
    <t>Budget 
deficit</t>
  </si>
  <si>
    <t>Primary 
deficit</t>
  </si>
  <si>
    <t>Public 
consumption</t>
  </si>
  <si>
    <t>Tax 
revenues</t>
  </si>
  <si>
    <t>base</t>
  </si>
  <si>
    <t>25-50th Percentile</t>
  </si>
  <si>
    <t>Error bar</t>
  </si>
  <si>
    <t>imf_group</t>
  </si>
  <si>
    <t>imf_AEs</t>
  </si>
  <si>
    <t>four_years</t>
  </si>
  <si>
    <t>expansion</t>
  </si>
  <si>
    <t>restraint</t>
  </si>
  <si>
    <t>1960</t>
  </si>
  <si>
    <t>64</t>
  </si>
  <si>
    <t>68</t>
  </si>
  <si>
    <t>72</t>
  </si>
  <si>
    <t>1. Rise of Expansionary Fiscal Discourse</t>
  </si>
  <si>
    <t>76</t>
  </si>
  <si>
    <t>80</t>
  </si>
  <si>
    <t>84</t>
  </si>
  <si>
    <t>88</t>
  </si>
  <si>
    <t>92</t>
  </si>
  <si>
    <t>96</t>
  </si>
  <si>
    <t>2000</t>
  </si>
  <si>
    <t>EMDEs</t>
  </si>
  <si>
    <t>group</t>
  </si>
  <si>
    <t>Social</t>
  </si>
  <si>
    <t>Infrastructure</t>
  </si>
  <si>
    <t>Defense</t>
  </si>
  <si>
    <t>Environment</t>
  </si>
  <si>
    <t>Firm incentives</t>
  </si>
  <si>
    <t>2. Share of Political Discourse in Advanced Economies by Expenditure Categories</t>
  </si>
  <si>
    <r>
      <rPr>
        <b/>
        <sz val="10"/>
        <color theme="1"/>
        <rFont val="Arial"/>
        <family val="2"/>
      </rPr>
      <t xml:space="preserve">Pressures to Public Spending
</t>
    </r>
    <r>
      <rPr>
        <sz val="10"/>
        <color theme="1"/>
        <rFont val="Arial"/>
        <family val="2"/>
      </rPr>
      <t>(Potential incresas by 203</t>
    </r>
    <r>
      <rPr>
        <sz val="10"/>
        <rFont val="Arial"/>
        <family val="2"/>
      </rPr>
      <t>0)</t>
    </r>
    <r>
      <rPr>
        <sz val="10"/>
        <color theme="1"/>
        <rFont val="Arial"/>
        <family val="2"/>
      </rPr>
      <t xml:space="preserve">
</t>
    </r>
  </si>
  <si>
    <t>(percent of 2030 GDP)</t>
  </si>
  <si>
    <t>Low-income 
developing countries</t>
  </si>
  <si>
    <t>Total (relative to 2023 spending levels)</t>
  </si>
  <si>
    <t>-</t>
  </si>
  <si>
    <t>Total (relative to baseline)</t>
  </si>
  <si>
    <t xml:space="preserve">Industrial policy </t>
  </si>
  <si>
    <t>SDGs</t>
  </si>
  <si>
    <t xml:space="preserve">Pension and health care
</t>
  </si>
  <si>
    <t>Climate policies</t>
  </si>
  <si>
    <t>Interest payments</t>
  </si>
  <si>
    <t>Source: IMF staff calculations.
Note: Online Annex 1.4 provides details on the construction of this figure. For
advanced and emerging market economies, climate policies include spending on
both mitigation and adaptation. For low-income and developing countries, climate
policies include spending only on adaptation. SDGs = UN Sustainable Development
Goals.</t>
  </si>
  <si>
    <t>Cumulative distribution 2023</t>
  </si>
  <si>
    <t>Cumulative distribution 2022</t>
  </si>
  <si>
    <t>(Percent of economies, unless specified otherwise)</t>
  </si>
  <si>
    <t>1. Cumulative Distribution of Adjustment Required (Primary Deficit Minus Debt-Stabilizing Primary Deficit) across Economies</t>
  </si>
  <si>
    <t>Note: See footnote 15 in the chapter text for the formula used to calculate the debt-stabilizing primary deficit (DSPD). The sample includes 37 advanced economies and</t>
  </si>
  <si>
    <t>83 emerging market economies, excluding a few with outlier values (below –20 and above 20 percent of GDP). In panel 1, the cumulative histogram shows the share of</t>
  </si>
  <si>
    <t>economies from the lowest to the highest level of the difference between the primary deficit (PD) and the DSPD, that is, PD – DSPD, in percentage points of GDP in each</t>
  </si>
  <si>
    <t>year. In panel 2, values in the bars indicate the share of economies with PD &gt; DSPD in 2029. DSPD – PD difference reported for countries with PD &gt; DSPD only. The dots in</t>
  </si>
  <si>
    <t>panel 2 correspond to weighted averages for each economic group.</t>
  </si>
  <si>
    <t>Emerging 
markets</t>
  </si>
  <si>
    <t>Share of countries in which PD &gt; DSPD</t>
  </si>
  <si>
    <t>dummy sh</t>
  </si>
  <si>
    <t>DSPD – PD difference (right scale)</t>
  </si>
  <si>
    <t>2. Share of Economies with Primary Deficit above Debt-Stabilizing Level in 2029, and the Adjustment Required in the Primary Deficit</t>
  </si>
  <si>
    <t>p25</t>
  </si>
  <si>
    <t>25th–75th percentiles of the DSPD – PD difference (right scale)</t>
  </si>
  <si>
    <t>lower pb_gdp 0.01</t>
  </si>
  <si>
    <t>upper pb_gdp 001</t>
  </si>
  <si>
    <t>lower pb_gdp 0.05</t>
  </si>
  <si>
    <t>upper pb_gdp 0.05</t>
  </si>
  <si>
    <t>lower pb_gdp 0.1</t>
  </si>
  <si>
    <t>upper pb_gdp 0.1</t>
  </si>
  <si>
    <t>lower pb_gdp 0.2</t>
  </si>
  <si>
    <t>upper pb_gdp 0.2</t>
  </si>
  <si>
    <t>lower pb_gdp 0.3</t>
  </si>
  <si>
    <t>upper pb_gdp 0.3</t>
  </si>
  <si>
    <t>lower pb_gdp 0.4</t>
  </si>
  <si>
    <t>upper pb_gdp 0.4</t>
  </si>
  <si>
    <t>lower pb_gdp 0.5</t>
  </si>
  <si>
    <t>upper pb_gdp 0.5</t>
  </si>
  <si>
    <t>Predicted mean for primary deficit</t>
  </si>
  <si>
    <t>2024:Q1</t>
  </si>
  <si>
    <t>24:Q2</t>
  </si>
  <si>
    <t>24:Q3</t>
  </si>
  <si>
    <t>24:Q4</t>
  </si>
  <si>
    <t>25:Q1</t>
  </si>
  <si>
    <t>25:Q2</t>
  </si>
  <si>
    <t>25:Q3</t>
  </si>
  <si>
    <t>25:Q4</t>
  </si>
  <si>
    <t>Debt-stabilizing primary deficit</t>
  </si>
  <si>
    <t>Note: The analysis uses an autoregressive integrated moving-average econometric</t>
  </si>
  <si>
    <t>model with the following probabilities in the shaded areas, from darkest to lightest:</t>
  </si>
  <si>
    <t>50, 60, 70, 80, and 90 percent. For example, the likelihood of Italy ’s deficit being</t>
  </si>
  <si>
    <t>smaller or equal to zero in 2025:Q4 in this figure is about 40 percent. Period</t>
  </si>
  <si>
    <t>sample ranges from the first quarter of 1999 to the fourth quarter of 2023. See</t>
  </si>
  <si>
    <t>Online Annex 1.5 for more details.</t>
  </si>
  <si>
    <t>AE</t>
  </si>
  <si>
    <t>25th and 75th percentile</t>
  </si>
  <si>
    <t>Weighted mean excl. United States</t>
  </si>
  <si>
    <t>EM</t>
  </si>
  <si>
    <t>Weighted mean excl. China</t>
  </si>
  <si>
    <t>ADV</t>
  </si>
  <si>
    <t>EME</t>
  </si>
  <si>
    <t>2. Emerging Markets</t>
  </si>
  <si>
    <t>Source: IMF staff calculations.</t>
  </si>
  <si>
    <t>Note: Data have been retrieved from debt sustainability analyses for 26 advanced economies, 60 emerging market economies, and 58 low-income developing countries.</t>
  </si>
  <si>
    <t>The weighted average uses as weights the size of each economy in current dollar values in 2023. In panel 2, China’s public gross financing needs are calculated based on</t>
  </si>
  <si>
    <t>the augmented debt definition which expands the perimeter of government to include the activity of local government financing vehicles, government guided funds, and</t>
  </si>
  <si>
    <t>special construction funds (see Table 4 and Appendix III in IMF 2024). excl. = excluding.</t>
  </si>
  <si>
    <t>LIC</t>
  </si>
  <si>
    <t>25th and 75th Percentile</t>
  </si>
  <si>
    <t>Weighted mean</t>
  </si>
  <si>
    <t>Unweighted mean</t>
  </si>
  <si>
    <t>3. Low-Income Developing Countries</t>
  </si>
  <si>
    <t>Fiscal policy uncertainty index</t>
  </si>
  <si>
    <t>Market volatility index</t>
  </si>
  <si>
    <t>(Index)</t>
  </si>
  <si>
    <t>Source: Hong, Nguyen, and Ke 2024.</t>
  </si>
  <si>
    <t>Note: Series are standardized with z mean equal to 100 and a</t>
  </si>
  <si>
    <t>standard deviation equal to 1. Hong, Nguyen, and Ke (2024) describe</t>
  </si>
  <si>
    <t>the methodology used to construct the fiscal uncertainty index.</t>
  </si>
  <si>
    <t>23M1</t>
  </si>
  <si>
    <t>23M2</t>
  </si>
  <si>
    <t>23M3</t>
  </si>
  <si>
    <t>23:M4</t>
  </si>
  <si>
    <t>Median response</t>
  </si>
  <si>
    <t>Note: Shaded areas correspond to the 95 percent confidence interval. The analysis is based on a vector autoregression</t>
  </si>
  <si>
    <t>model comprised of the US fiscal policy uncertainty index in Hong, Nguyen, and Ke (2024); a global economic policy</t>
  </si>
  <si>
    <t>uncertainty index in Baker, Bloom, and Davis (2016); US stock prices and policy rates; and sovereign spreads in</t>
  </si>
  <si>
    <t>advanced and emerging market economies, using Cholesky decomposition, with the US fiscal policy uncertainty indicator</t>
  </si>
  <si>
    <t>as the most exogenous variable. See Hong, Nguyen, and Ke (2024) for the empirical methodology and more details.</t>
  </si>
  <si>
    <t>2. Emerging Market Economie</t>
  </si>
  <si>
    <t>Actual taxes</t>
  </si>
  <si>
    <t>Potential taxes</t>
  </si>
  <si>
    <t>Potential – actual taxes</t>
  </si>
  <si>
    <t>Potential – actual taxes (with improved institutions)</t>
  </si>
  <si>
    <t>Source: Benitez and others 2023.</t>
  </si>
  <si>
    <t>Note: Potential taxes are defined as in Benitez and others (2023),</t>
  </si>
  <si>
    <t>excluding social security contributions.</t>
  </si>
  <si>
    <t>f</t>
  </si>
  <si>
    <t>d</t>
  </si>
  <si>
    <t>BEL</t>
  </si>
  <si>
    <t>Belgium</t>
  </si>
  <si>
    <t>DEU</t>
  </si>
  <si>
    <t>Germany</t>
  </si>
  <si>
    <t>DNK</t>
  </si>
  <si>
    <t>Denmark</t>
  </si>
  <si>
    <t>GRC</t>
  </si>
  <si>
    <t>Greece</t>
  </si>
  <si>
    <t>ESP</t>
  </si>
  <si>
    <t>Spain</t>
  </si>
  <si>
    <t>FRA</t>
  </si>
  <si>
    <t>France</t>
  </si>
  <si>
    <t>IRL</t>
  </si>
  <si>
    <t>Ireland</t>
  </si>
  <si>
    <t>ITA</t>
  </si>
  <si>
    <t>Italy</t>
  </si>
  <si>
    <t>LUX</t>
  </si>
  <si>
    <t>Luxembourg</t>
  </si>
  <si>
    <t>NLD</t>
  </si>
  <si>
    <t>Netherlands</t>
  </si>
  <si>
    <t>AUT</t>
  </si>
  <si>
    <t>Austria</t>
  </si>
  <si>
    <t>PRT</t>
  </si>
  <si>
    <t>Portugal</t>
  </si>
  <si>
    <t>FIN</t>
  </si>
  <si>
    <t>Finland</t>
  </si>
  <si>
    <t>SWE</t>
  </si>
  <si>
    <t>Sweden</t>
  </si>
  <si>
    <t>CZE</t>
  </si>
  <si>
    <t>Czech Republic</t>
  </si>
  <si>
    <t>EST</t>
  </si>
  <si>
    <t>Estonia</t>
  </si>
  <si>
    <t>LVA</t>
  </si>
  <si>
    <t>Latvia</t>
  </si>
  <si>
    <t>LTU</t>
  </si>
  <si>
    <t>Lithuania</t>
  </si>
  <si>
    <t>SVK</t>
  </si>
  <si>
    <t>Slovak Republic</t>
  </si>
  <si>
    <t>SVN</t>
  </si>
  <si>
    <t>Slovenia</t>
  </si>
  <si>
    <t>CYP</t>
  </si>
  <si>
    <t>Cyprus</t>
  </si>
  <si>
    <t>MLT</t>
  </si>
  <si>
    <t>Malta</t>
  </si>
  <si>
    <t>Note: Data labels in the figure use International Organization for</t>
  </si>
  <si>
    <t>Standardization (ISO) country codes.</t>
  </si>
  <si>
    <t>growth rates</t>
  </si>
  <si>
    <t>MA 5</t>
  </si>
  <si>
    <t>growth rates (10y MA)</t>
  </si>
  <si>
    <t>Weighted average: TFP at constant national prices (1995=1)</t>
  </si>
  <si>
    <t>Year</t>
  </si>
  <si>
    <t>Aes</t>
  </si>
  <si>
    <t>AE average 1955-2019</t>
  </si>
  <si>
    <t>patents</t>
  </si>
  <si>
    <t>2001</t>
  </si>
  <si>
    <t>Weighted average: TFP level at current PPPs (USA=1)</t>
  </si>
  <si>
    <t>AEs excl. US</t>
  </si>
  <si>
    <t>Share of GTA Inventions</t>
  </si>
  <si>
    <t>shares_ip</t>
  </si>
  <si>
    <t>Type</t>
  </si>
  <si>
    <t>Category</t>
  </si>
  <si>
    <t>Share</t>
  </si>
  <si>
    <t>Share %</t>
  </si>
  <si>
    <t>EMDE</t>
  </si>
  <si>
    <t>Military/Civilian Dual Use</t>
  </si>
  <si>
    <t>Low Carbon Technology</t>
  </si>
  <si>
    <t>Advanced Technology</t>
  </si>
  <si>
    <t>Steel and Aluminium</t>
  </si>
  <si>
    <t>Medical Products</t>
  </si>
  <si>
    <t>Semiconductors</t>
  </si>
  <si>
    <t>Critical Materials</t>
  </si>
  <si>
    <t>Other</t>
  </si>
  <si>
    <t>Military/Civilian dual use</t>
  </si>
  <si>
    <t>Low-carbon technology</t>
  </si>
  <si>
    <t>Advanced technology</t>
  </si>
  <si>
    <t>Steel and aluminium</t>
  </si>
  <si>
    <t>Medical products</t>
  </si>
  <si>
    <t>Critical materials</t>
  </si>
  <si>
    <t>Theta</t>
  </si>
  <si>
    <t>Gains from IP</t>
  </si>
  <si>
    <t>Large economy</t>
  </si>
  <si>
    <t>Small open economy</t>
  </si>
  <si>
    <t>Large economy with green goals</t>
  </si>
  <si>
    <t>Small economy with green goals</t>
  </si>
  <si>
    <t>Large economy: base IP but with green goals</t>
  </si>
  <si>
    <t>Small economy: base IP but with green goals</t>
  </si>
  <si>
    <t>theta</t>
  </si>
  <si>
    <t>gains_green_US</t>
  </si>
  <si>
    <t>gains_base_US</t>
  </si>
  <si>
    <t>gains_base_NL</t>
  </si>
  <si>
    <t>Green IP (US)</t>
  </si>
  <si>
    <t>Green IP (NL)</t>
  </si>
  <si>
    <t>Baseline IP (US)</t>
  </si>
  <si>
    <t>Baseline IP (NL)</t>
  </si>
  <si>
    <t>IN</t>
  </si>
  <si>
    <t>BE</t>
  </si>
  <si>
    <t>AU</t>
  </si>
  <si>
    <t>KR</t>
  </si>
  <si>
    <t>IL</t>
  </si>
  <si>
    <t>JP</t>
  </si>
  <si>
    <t>SE</t>
  </si>
  <si>
    <t>DE</t>
  </si>
  <si>
    <t>GB</t>
  </si>
  <si>
    <t>TW</t>
  </si>
  <si>
    <t>AT</t>
  </si>
  <si>
    <t>FR</t>
  </si>
  <si>
    <t>FI</t>
  </si>
  <si>
    <t>ES</t>
  </si>
  <si>
    <t>IT</t>
  </si>
  <si>
    <t>CH</t>
  </si>
  <si>
    <t>DK</t>
  </si>
  <si>
    <t>CN</t>
  </si>
  <si>
    <t>NL</t>
  </si>
  <si>
    <t>CA</t>
  </si>
  <si>
    <t>RU</t>
  </si>
  <si>
    <t>Korea</t>
  </si>
  <si>
    <t>Japan</t>
  </si>
  <si>
    <t>Taiwan Province of China</t>
  </si>
  <si>
    <t>Switzerland</t>
  </si>
  <si>
    <t>Canada</t>
  </si>
  <si>
    <t>The Netherlands</t>
  </si>
  <si>
    <t>Israel</t>
  </si>
  <si>
    <t>Australia</t>
  </si>
  <si>
    <t>India</t>
  </si>
  <si>
    <t xml:space="preserve">  </t>
  </si>
  <si>
    <t>bin</t>
  </si>
  <si>
    <t>y</t>
  </si>
  <si>
    <t>change_allocation</t>
  </si>
  <si>
    <t>green_pat_share</t>
  </si>
  <si>
    <t>y_ai</t>
  </si>
  <si>
    <t>change_allocation_ai</t>
  </si>
  <si>
    <t>ai_exp</t>
  </si>
  <si>
    <t>exponential</t>
  </si>
  <si>
    <t>original green_pat_share</t>
  </si>
  <si>
    <t>code</t>
  </si>
  <si>
    <t>busberd</t>
  </si>
  <si>
    <t>gvrd</t>
  </si>
  <si>
    <t>govberd</t>
  </si>
  <si>
    <t>Firm R&amp;D</t>
  </si>
  <si>
    <t>Government R&amp;D</t>
  </si>
  <si>
    <t>Government grants to firms</t>
  </si>
  <si>
    <t>China (Peopleâ€™s Republic of)</t>
  </si>
  <si>
    <t>European 
Union</t>
  </si>
  <si>
    <t>USA</t>
  </si>
  <si>
    <t>EU</t>
  </si>
  <si>
    <t>R&amp;D rax incentive rate (percent, right scale)</t>
  </si>
  <si>
    <t>GERD</t>
  </si>
  <si>
    <t>BERD</t>
  </si>
  <si>
    <t>GOVERD</t>
  </si>
  <si>
    <t>HERD</t>
  </si>
  <si>
    <t>Number of income-based tax regimes</t>
  </si>
  <si>
    <t>Employment</t>
  </si>
  <si>
    <t>College</t>
  </si>
  <si>
    <t>Non-College</t>
  </si>
  <si>
    <t>High Unemployment Insurance Generosity States</t>
  </si>
  <si>
    <t>Low Unemployment Insurance Generosity States</t>
  </si>
  <si>
    <t>Spacer1</t>
  </si>
  <si>
    <t>CollegeH</t>
  </si>
  <si>
    <t>CollegeL</t>
  </si>
  <si>
    <t>Spacer2</t>
  </si>
  <si>
    <t>Spacer3</t>
  </si>
  <si>
    <t>NonCollH</t>
  </si>
  <si>
    <t>NonCollL</t>
  </si>
  <si>
    <t>Error Bars</t>
  </si>
  <si>
    <t>High UI</t>
  </si>
  <si>
    <t>Low UI</t>
  </si>
  <si>
    <t xml:space="preserve">ff </t>
  </si>
  <si>
    <t>emde</t>
  </si>
  <si>
    <t>mean</t>
  </si>
  <si>
    <t>agg_imp</t>
  </si>
  <si>
    <t>agg_exp</t>
  </si>
  <si>
    <t>mean_imp</t>
  </si>
  <si>
    <t>mean_exp</t>
  </si>
  <si>
    <t>median_imp</t>
  </si>
  <si>
    <t>median_exp</t>
  </si>
  <si>
    <t>Emerging Markets</t>
  </si>
  <si>
    <t>Low Income Countries</t>
  </si>
  <si>
    <t>Emerging Markets, services imports</t>
  </si>
  <si>
    <t>Emerging Markets, services exports</t>
  </si>
  <si>
    <t>Low Income Countries, services imports</t>
  </si>
  <si>
    <t>Low Income Countries, services exports</t>
  </si>
  <si>
    <t>share of services trade</t>
  </si>
  <si>
    <t>aggregate</t>
  </si>
  <si>
    <t>agg_imp_GDP</t>
  </si>
  <si>
    <t>mean_tot</t>
  </si>
  <si>
    <t>mean_agg_imp_GDP</t>
  </si>
  <si>
    <t>mean_serv_growth</t>
  </si>
  <si>
    <t>mean_good_growth</t>
  </si>
  <si>
    <t>growth_good</t>
  </si>
  <si>
    <t>growth_serv</t>
  </si>
  <si>
    <t>Goods</t>
  </si>
  <si>
    <t>Services</t>
  </si>
  <si>
    <t>Information and communication technologies</t>
  </si>
  <si>
    <t>ICT services</t>
  </si>
  <si>
    <t>Services (imports)</t>
  </si>
  <si>
    <t>total_goods_value</t>
  </si>
  <si>
    <t>total_serv_value</t>
  </si>
  <si>
    <t>total_serv_ict</t>
  </si>
  <si>
    <t>total imports</t>
  </si>
  <si>
    <t>2010</t>
  </si>
  <si>
    <t>aggtotal_FDI</t>
  </si>
  <si>
    <t>aggreal_FDI</t>
  </si>
  <si>
    <t>share</t>
  </si>
  <si>
    <t>Low-income countries</t>
  </si>
  <si>
    <t>2009</t>
  </si>
  <si>
    <t>mean_realFDI_GDP</t>
  </si>
  <si>
    <t>median_realFDI_GDP</t>
  </si>
  <si>
    <t>median_agg_imp_GDP</t>
  </si>
  <si>
    <t xml:space="preserve"> mr</t>
  </si>
  <si>
    <t>em_fdi</t>
  </si>
  <si>
    <t>em_serv</t>
  </si>
  <si>
    <t>lic_fdi</t>
  </si>
  <si>
    <t>lic_serv</t>
  </si>
  <si>
    <t>real FDI, EM</t>
  </si>
  <si>
    <t>services imports, EM</t>
  </si>
  <si>
    <t>real FDI, LIC</t>
  </si>
  <si>
    <t>services imports, LIC</t>
  </si>
  <si>
    <t>(1)</t>
  </si>
  <si>
    <t>(2)</t>
  </si>
  <si>
    <t>(3)</t>
  </si>
  <si>
    <t>(4)</t>
  </si>
  <si>
    <t>bs_c1_edhat</t>
  </si>
  <si>
    <t>VARIABLES</t>
  </si>
  <si>
    <t>log_imp_fval_totservices</t>
  </si>
  <si>
    <t>Dependent variable</t>
  </si>
  <si>
    <t>Log (bilateral services imports)</t>
  </si>
  <si>
    <t>Bilateral services imports</t>
  </si>
  <si>
    <t>bs_lb_c1_edhat</t>
  </si>
  <si>
    <t>Dependent variable: Bilateral services imports</t>
  </si>
  <si>
    <t>(5)</t>
  </si>
  <si>
    <t>(6)</t>
  </si>
  <si>
    <t>(7)</t>
  </si>
  <si>
    <t>(8)</t>
  </si>
  <si>
    <t>bs_ub_c1_edhat</t>
  </si>
  <si>
    <t>Tax Rate Differential (%)</t>
  </si>
  <si>
    <t>0.0147**</t>
  </si>
  <si>
    <t>0.0115**</t>
  </si>
  <si>
    <t>bs_c1_tradeinf_std</t>
  </si>
  <si>
    <t>(0.00666)</t>
  </si>
  <si>
    <t>(0.00573)</t>
  </si>
  <si>
    <t>bs_lb_c1_tradeinf_std</t>
  </si>
  <si>
    <t>CIT Rate for Residents (%)</t>
  </si>
  <si>
    <t>0.0157***</t>
  </si>
  <si>
    <t>0.0159***</t>
  </si>
  <si>
    <t>0.00265</t>
  </si>
  <si>
    <t>0.00221</t>
  </si>
  <si>
    <t>bs_ub_c1_tradeinf_std</t>
  </si>
  <si>
    <t>(0.00419)</t>
  </si>
  <si>
    <t>(0.00386)</t>
  </si>
  <si>
    <t>(0.00398)</t>
  </si>
  <si>
    <t>(0.00391)</t>
  </si>
  <si>
    <t>bs_c1_EGOV_INDEX_std</t>
  </si>
  <si>
    <t>CIT Rate for Non-Residents (%)</t>
  </si>
  <si>
    <t>-0.00658*</t>
  </si>
  <si>
    <t>-0.00639**</t>
  </si>
  <si>
    <t>0.00355</t>
  </si>
  <si>
    <t>0.00305</t>
  </si>
  <si>
    <t>bs_lb_c1_EGOV_INDEX_std</t>
  </si>
  <si>
    <t>(0.00352)</t>
  </si>
  <si>
    <t>(0.00316)</t>
  </si>
  <si>
    <t>(0.00246)</t>
  </si>
  <si>
    <t>(0.00250)</t>
  </si>
  <si>
    <t>bs_ub_c1_EGOV_INDEX_std</t>
  </si>
  <si>
    <t>VAT Rate (%)</t>
  </si>
  <si>
    <t>-0.0531***</t>
  </si>
  <si>
    <t>-0.0613***</t>
  </si>
  <si>
    <t>-0.0497***</t>
  </si>
  <si>
    <t>-0.0642***</t>
  </si>
  <si>
    <t>0.000475</t>
  </si>
  <si>
    <t>0.00113</t>
  </si>
  <si>
    <t>0.00559</t>
  </si>
  <si>
    <t>0.00381</t>
  </si>
  <si>
    <t>bs_c1_VAT_Rate</t>
  </si>
  <si>
    <t>(0.0142)</t>
  </si>
  <si>
    <t>(0.0143)</t>
  </si>
  <si>
    <t>(0.0121)</t>
  </si>
  <si>
    <t>(0.0141)</t>
  </si>
  <si>
    <t>(0.0107)</t>
  </si>
  <si>
    <t>(0.0110)</t>
  </si>
  <si>
    <t>(0.0109)</t>
  </si>
  <si>
    <t>(0.0111)</t>
  </si>
  <si>
    <t>bs_lb_c1_VAT_Rate</t>
  </si>
  <si>
    <t>Withholding of corporate income tax for nonresident companies (%)</t>
  </si>
  <si>
    <t>Government Effectiveness Score</t>
  </si>
  <si>
    <t>0.154***</t>
  </si>
  <si>
    <t>0.116**</t>
  </si>
  <si>
    <t>0.127**</t>
  </si>
  <si>
    <t>0.0999*</t>
  </si>
  <si>
    <t>0.0229</t>
  </si>
  <si>
    <t>0.0116</t>
  </si>
  <si>
    <t>0.00872</t>
  </si>
  <si>
    <t>0.00127</t>
  </si>
  <si>
    <t>Lagged Trade Openness (%)</t>
  </si>
  <si>
    <t>bs_ub_c1_VAT_Rate</t>
  </si>
  <si>
    <t>Statutory corporate income tax rate (%)</t>
  </si>
  <si>
    <t>(0.0571)</t>
  </si>
  <si>
    <t>(0.0536)</t>
  </si>
  <si>
    <t>(0.0585)</t>
  </si>
  <si>
    <t>(0.0583)</t>
  </si>
  <si>
    <t>(0.0519)</t>
  </si>
  <si>
    <t>(0.0553)</t>
  </si>
  <si>
    <t>(0.0580)</t>
  </si>
  <si>
    <t>(0.0559)</t>
  </si>
  <si>
    <t>bs_c1_gee_std</t>
  </si>
  <si>
    <t>VAT rate (%)</t>
  </si>
  <si>
    <t>Trade&amp;Transport Infrastructure Index</t>
  </si>
  <si>
    <t>-0.0388*</t>
  </si>
  <si>
    <t>0.0100</t>
  </si>
  <si>
    <t>0.00632</t>
  </si>
  <si>
    <t>0.00123</t>
  </si>
  <si>
    <t>-0.0183</t>
  </si>
  <si>
    <t>-0.0205</t>
  </si>
  <si>
    <t>-0.0191</t>
  </si>
  <si>
    <t>-0.0164</t>
  </si>
  <si>
    <t>bs_lb_c1_gee_std</t>
  </si>
  <si>
    <t>Education spending (% GDP)</t>
  </si>
  <si>
    <t>Estimated Education Spending (% of GDP)</t>
  </si>
  <si>
    <t>(0.0224)</t>
  </si>
  <si>
    <t>(0.0223)</t>
  </si>
  <si>
    <t>(0.0239)</t>
  </si>
  <si>
    <t>(0.0209)</t>
  </si>
  <si>
    <t>(0.0187)</t>
  </si>
  <si>
    <t>(0.0202)</t>
  </si>
  <si>
    <t>(0.0197)</t>
  </si>
  <si>
    <t>bs_ub_c1_gee_std</t>
  </si>
  <si>
    <t>E-Government Development Index</t>
  </si>
  <si>
    <t>E-Gov Development Index</t>
  </si>
  <si>
    <t>0.158***</t>
  </si>
  <si>
    <t>0.159***</t>
  </si>
  <si>
    <t>0.0677*</t>
  </si>
  <si>
    <t>0.0428</t>
  </si>
  <si>
    <t>0.0186</t>
  </si>
  <si>
    <t>0.0181</t>
  </si>
  <si>
    <t>bs_c1_IPRIscore_std</t>
  </si>
  <si>
    <t>(0.0385)</t>
  </si>
  <si>
    <t>(0.0390)</t>
  </si>
  <si>
    <t>(0.0437)</t>
  </si>
  <si>
    <t>(0.0407)</t>
  </si>
  <si>
    <t>(0.0446)</t>
  </si>
  <si>
    <t>(0.0458)</t>
  </si>
  <si>
    <t>(0.0445)</t>
  </si>
  <si>
    <t>bs_lb_c1_IPRIscore_std</t>
  </si>
  <si>
    <t>Trade Restrictiveness Index (nontariff)</t>
  </si>
  <si>
    <t>International Property Rights Index</t>
  </si>
  <si>
    <t>0.0628</t>
  </si>
  <si>
    <t>0.0278</t>
  </si>
  <si>
    <t>0.00930</t>
  </si>
  <si>
    <t>0.0117</t>
  </si>
  <si>
    <t>-0.00313</t>
  </si>
  <si>
    <t>0.0177</t>
  </si>
  <si>
    <t>0.0142</t>
  </si>
  <si>
    <t>0.0179</t>
  </si>
  <si>
    <t>bs_ub_c1_IPRIscore_std</t>
  </si>
  <si>
    <t>Capital Account Openness Index</t>
  </si>
  <si>
    <t>(0.0420)</t>
  </si>
  <si>
    <t>(0.0411)</t>
  </si>
  <si>
    <t>(0.0489)</t>
  </si>
  <si>
    <t>(0.0413)</t>
  </si>
  <si>
    <t>(0.0421)</t>
  </si>
  <si>
    <t>(0.0454)</t>
  </si>
  <si>
    <t>(0.0461)</t>
  </si>
  <si>
    <t>(0.0447)</t>
  </si>
  <si>
    <t>bs_c1_rle_p75</t>
  </si>
  <si>
    <t>Rule of Law (above 75th percentile)</t>
  </si>
  <si>
    <t>-0.0390</t>
  </si>
  <si>
    <t>-0.0304</t>
  </si>
  <si>
    <t>-0.0258</t>
  </si>
  <si>
    <t>-0.0192</t>
  </si>
  <si>
    <t>0.128***</t>
  </si>
  <si>
    <t>0.121***</t>
  </si>
  <si>
    <t>0.143***</t>
  </si>
  <si>
    <t>0.148***</t>
  </si>
  <si>
    <t>bs_lb_c1_rle_p75</t>
  </si>
  <si>
    <t>(0.0246)</t>
  </si>
  <si>
    <t>(0.0249)</t>
  </si>
  <si>
    <t>(0.0253)</t>
  </si>
  <si>
    <t>(0.0241)</t>
  </si>
  <si>
    <t>(0.0455)</t>
  </si>
  <si>
    <t>(0.0460)</t>
  </si>
  <si>
    <t>(0.0476)</t>
  </si>
  <si>
    <t>bs_ub_c1_rle_p75</t>
  </si>
  <si>
    <t>Trade &amp; Transport Infrastructure Index</t>
  </si>
  <si>
    <t>-0.109**</t>
  </si>
  <si>
    <t>-0.140***</t>
  </si>
  <si>
    <t>-0.147***</t>
  </si>
  <si>
    <t>-0.132***</t>
  </si>
  <si>
    <t>Trade Restrictiveness Index (Non-Tariff)</t>
  </si>
  <si>
    <t>-0.0775*</t>
  </si>
  <si>
    <t>-0.0868*</t>
  </si>
  <si>
    <t>-0.0738</t>
  </si>
  <si>
    <t>-0.0869**</t>
  </si>
  <si>
    <t>bs_c1_matr_nt_std</t>
  </si>
  <si>
    <t>(0.0487)</t>
  </si>
  <si>
    <t>(0.0427)</t>
  </si>
  <si>
    <t>(0.0456)</t>
  </si>
  <si>
    <t>(0.0442)</t>
  </si>
  <si>
    <t>bs_lb_c1_matr_nt_std</t>
  </si>
  <si>
    <t>0.129**</t>
  </si>
  <si>
    <t>0.116*</t>
  </si>
  <si>
    <t>0.232***</t>
  </si>
  <si>
    <t>0.211***</t>
  </si>
  <si>
    <t>0.187***</t>
  </si>
  <si>
    <t>0.197***</t>
  </si>
  <si>
    <t>bs_ub_c1_matr_nt_std</t>
  </si>
  <si>
    <t>(0.0617)</t>
  </si>
  <si>
    <t>(0.0664)</t>
  </si>
  <si>
    <t>(0.0573)</t>
  </si>
  <si>
    <t>(0.0495)</t>
  </si>
  <si>
    <t>(0.0577)</t>
  </si>
  <si>
    <t>(0.0588)</t>
  </si>
  <si>
    <t>(0.0575)</t>
  </si>
  <si>
    <t>bs_c1_cit_top_comb</t>
  </si>
  <si>
    <t>Log(Distance)</t>
  </si>
  <si>
    <t>-0.843***</t>
  </si>
  <si>
    <t>-0.847***</t>
  </si>
  <si>
    <t>-0.846***</t>
  </si>
  <si>
    <t>-0.851***</t>
  </si>
  <si>
    <t>-1.045***</t>
  </si>
  <si>
    <t>-1.041***</t>
  </si>
  <si>
    <t>-1.055***</t>
  </si>
  <si>
    <t>-1.062***</t>
  </si>
  <si>
    <t>Observations</t>
  </si>
  <si>
    <t>bs_lb_c1_cit_top_comb</t>
  </si>
  <si>
    <t>(0.0526)</t>
  </si>
  <si>
    <t>(0.0548)</t>
  </si>
  <si>
    <t>(0.0537)</t>
  </si>
  <si>
    <t>(0.0554)</t>
  </si>
  <si>
    <t>(0.0477)</t>
  </si>
  <si>
    <t>(0.0496)</t>
  </si>
  <si>
    <t>(0.0463)</t>
  </si>
  <si>
    <t>Method</t>
  </si>
  <si>
    <t>PPML</t>
  </si>
  <si>
    <t>OLS</t>
  </si>
  <si>
    <t>bs_ub_c1_cit_top_comb</t>
  </si>
  <si>
    <t>Contiguity</t>
  </si>
  <si>
    <t>0.451***</t>
  </si>
  <si>
    <t>0.461***</t>
  </si>
  <si>
    <t>0.458***</t>
  </si>
  <si>
    <t>0.452***</t>
  </si>
  <si>
    <t>1.024***</t>
  </si>
  <si>
    <t>1.039***</t>
  </si>
  <si>
    <t>1.072***</t>
  </si>
  <si>
    <t>1.082***</t>
  </si>
  <si>
    <t>bs_nonres_cit1</t>
  </si>
  <si>
    <t>(0.0929)</t>
  </si>
  <si>
    <t>(0.0951)</t>
  </si>
  <si>
    <t>(0.0940)</t>
  </si>
  <si>
    <t>(0.0964)</t>
  </si>
  <si>
    <t>(0.174)</t>
  </si>
  <si>
    <t>(0.177)</t>
  </si>
  <si>
    <t>(0.170)</t>
  </si>
  <si>
    <t>(0.167)</t>
  </si>
  <si>
    <t>bs_lb_nonres_cit1</t>
  </si>
  <si>
    <t>Common Language</t>
  </si>
  <si>
    <t>0.538***</t>
  </si>
  <si>
    <t>0.544***</t>
  </si>
  <si>
    <t>0.543***</t>
  </si>
  <si>
    <t>0.546***</t>
  </si>
  <si>
    <t>0.677***</t>
  </si>
  <si>
    <t>0.705***</t>
  </si>
  <si>
    <t>0.698***</t>
  </si>
  <si>
    <t>0.697***</t>
  </si>
  <si>
    <t>bs_ub_nonres_cit1</t>
  </si>
  <si>
    <t>(0.0834)</t>
  </si>
  <si>
    <t>(0.0862)</t>
  </si>
  <si>
    <t>(0.0860)</t>
  </si>
  <si>
    <t>(0.0880)</t>
  </si>
  <si>
    <t>(0.0918)</t>
  </si>
  <si>
    <t>(0.100)</t>
  </si>
  <si>
    <t>(0.0943)</t>
  </si>
  <si>
    <t>(0.0936)</t>
  </si>
  <si>
    <t>bs_lndist</t>
  </si>
  <si>
    <t>Common Colonizer</t>
  </si>
  <si>
    <t>0.717***</t>
  </si>
  <si>
    <t>0.731***</t>
  </si>
  <si>
    <t>0.803***</t>
  </si>
  <si>
    <t>0.723***</t>
  </si>
  <si>
    <t>0.466***</t>
  </si>
  <si>
    <t>0.447***</t>
  </si>
  <si>
    <t>bs_lb_lndist</t>
  </si>
  <si>
    <t>(0.187)</t>
  </si>
  <si>
    <t>(0.196)</t>
  </si>
  <si>
    <t>(0.194)</t>
  </si>
  <si>
    <t>(0.192)</t>
  </si>
  <si>
    <t>(0.108)</t>
  </si>
  <si>
    <t>(0.116)</t>
  </si>
  <si>
    <t>(0.115)</t>
  </si>
  <si>
    <t>bs_ub_lndist</t>
  </si>
  <si>
    <t>Log(Nominal GDP)</t>
  </si>
  <si>
    <t>0.831***</t>
  </si>
  <si>
    <t>0.854***</t>
  </si>
  <si>
    <t>0.873***</t>
  </si>
  <si>
    <t>0.924***</t>
  </si>
  <si>
    <t>0.703***</t>
  </si>
  <si>
    <t>0.760***</t>
  </si>
  <si>
    <t>0.771***</t>
  </si>
  <si>
    <t>0.746***</t>
  </si>
  <si>
    <t>bs_contig</t>
  </si>
  <si>
    <t>(0.0704)</t>
  </si>
  <si>
    <t>(0.0694)</t>
  </si>
  <si>
    <t>(0.0712)</t>
  </si>
  <si>
    <t>(0.0883)</t>
  </si>
  <si>
    <t>(0.0594)</t>
  </si>
  <si>
    <t>(0.0674)</t>
  </si>
  <si>
    <t>(0.0685)</t>
  </si>
  <si>
    <t>(0.0716)</t>
  </si>
  <si>
    <t>bs_lb_contig</t>
  </si>
  <si>
    <t>0.0295</t>
  </si>
  <si>
    <t>0.0311</t>
  </si>
  <si>
    <t>0.0250</t>
  </si>
  <si>
    <t>0.0201</t>
  </si>
  <si>
    <t>0.0458</t>
  </si>
  <si>
    <t>0.0487</t>
  </si>
  <si>
    <t>0.0678*</t>
  </si>
  <si>
    <t>0.0715**</t>
  </si>
  <si>
    <t>bs_ub_contig</t>
  </si>
  <si>
    <t>(0.0395)</t>
  </si>
  <si>
    <t>(0.0403)</t>
  </si>
  <si>
    <t>(0.0386)</t>
  </si>
  <si>
    <t>(0.0335)</t>
  </si>
  <si>
    <t>(0.0352)</t>
  </si>
  <si>
    <t>(0.0349)</t>
  </si>
  <si>
    <t>(0.0354)</t>
  </si>
  <si>
    <t>bs_comlang_off</t>
  </si>
  <si>
    <t>Lagged Trade Openness (%) = L,</t>
  </si>
  <si>
    <t>0.00612***</t>
  </si>
  <si>
    <t>0.00569***</t>
  </si>
  <si>
    <t>0.00556***</t>
  </si>
  <si>
    <t>0.00535***</t>
  </si>
  <si>
    <t>0.00796***</t>
  </si>
  <si>
    <t>0.00755***</t>
  </si>
  <si>
    <t>0.00746***</t>
  </si>
  <si>
    <t>0.00790***</t>
  </si>
  <si>
    <t>bs_lb_comlang_off</t>
  </si>
  <si>
    <t>(0.00103)</t>
  </si>
  <si>
    <t>(0.000985)</t>
  </si>
  <si>
    <t>(0.00104)</t>
  </si>
  <si>
    <t>(0.000901)</t>
  </si>
  <si>
    <t>(0.000801)</t>
  </si>
  <si>
    <t>(0.000836)</t>
  </si>
  <si>
    <t>(0.000833)</t>
  </si>
  <si>
    <t>(0.000852)</t>
  </si>
  <si>
    <t>bs_ub_comlang_off</t>
  </si>
  <si>
    <t>Log(Exchange Rate)</t>
  </si>
  <si>
    <t>0.0127</t>
  </si>
  <si>
    <t>0.0120</t>
  </si>
  <si>
    <t>0.0175**</t>
  </si>
  <si>
    <t>0.0190*</t>
  </si>
  <si>
    <t>-0.0134*</t>
  </si>
  <si>
    <t>-0.00807</t>
  </si>
  <si>
    <t>-0.00748</t>
  </si>
  <si>
    <t>-0.0115</t>
  </si>
  <si>
    <t>bs_comcol</t>
  </si>
  <si>
    <t>(0.00927)</t>
  </si>
  <si>
    <t>(0.00894)</t>
  </si>
  <si>
    <t>(0.00883)</t>
  </si>
  <si>
    <t>(0.0101)</t>
  </si>
  <si>
    <t>(0.00763)</t>
  </si>
  <si>
    <t>(0.00837)</t>
  </si>
  <si>
    <t>(0.00850)</t>
  </si>
  <si>
    <t>(0.00860)</t>
  </si>
  <si>
    <t>bs_lb_comcol</t>
  </si>
  <si>
    <t>Exporter CIT (%)</t>
  </si>
  <si>
    <t>-0.00546***</t>
  </si>
  <si>
    <t>0.00752**</t>
  </si>
  <si>
    <t>bs_ub_comcol</t>
  </si>
  <si>
    <t>(0.00209)</t>
  </si>
  <si>
    <t>(0.00372)</t>
  </si>
  <si>
    <t>bs_lnc1_ngdpd</t>
  </si>
  <si>
    <t>Constant</t>
  </si>
  <si>
    <t>8.765***</t>
  </si>
  <si>
    <t>8.506***</t>
  </si>
  <si>
    <t>8.517***</t>
  </si>
  <si>
    <t>8.048***</t>
  </si>
  <si>
    <t>6.307***</t>
  </si>
  <si>
    <t>5.861***</t>
  </si>
  <si>
    <t>6.243***</t>
  </si>
  <si>
    <t>6.035***</t>
  </si>
  <si>
    <t>bs_lb_lnc1_ngdpd</t>
  </si>
  <si>
    <t>(0.732)</t>
  </si>
  <si>
    <t>(0.742)</t>
  </si>
  <si>
    <t>(0.727)</t>
  </si>
  <si>
    <t>(0.814)</t>
  </si>
  <si>
    <t>(0.575)</t>
  </si>
  <si>
    <t>(0.653)</t>
  </si>
  <si>
    <t>(0.625)</t>
  </si>
  <si>
    <t>(0.637)</t>
  </si>
  <si>
    <t>bs_ub_lnc1_ngdpd</t>
  </si>
  <si>
    <t>bs_c1_kaopen_std</t>
  </si>
  <si>
    <t>16,430</t>
  </si>
  <si>
    <t>15,258</t>
  </si>
  <si>
    <t>14,402</t>
  </si>
  <si>
    <t>14,445</t>
  </si>
  <si>
    <t>13,725</t>
  </si>
  <si>
    <t>12,552</t>
  </si>
  <si>
    <t>12,212</t>
  </si>
  <si>
    <t>12,252</t>
  </si>
  <si>
    <t>bs_lb_c1_kaopen_std</t>
  </si>
  <si>
    <t>Zero Rated Flows</t>
  </si>
  <si>
    <t>2640</t>
  </si>
  <si>
    <t>2149</t>
  </si>
  <si>
    <t>R-squared</t>
  </si>
  <si>
    <t>0.855</t>
  </si>
  <si>
    <t>0.849</t>
  </si>
  <si>
    <t>0.853</t>
  </si>
  <si>
    <t>bs_ub_c1_kaopen_std</t>
  </si>
  <si>
    <t>Importer FE</t>
  </si>
  <si>
    <t>Yes</t>
  </si>
  <si>
    <t>bs_lag_c1_topen</t>
  </si>
  <si>
    <t>Exporter-Year FE</t>
  </si>
  <si>
    <t>bs_lb_lag_c1_topen</t>
  </si>
  <si>
    <t>Macro Controls</t>
  </si>
  <si>
    <t>bs_ub_lag_c1_topen</t>
  </si>
  <si>
    <t>Unique Country Pairs</t>
  </si>
  <si>
    <t>3692</t>
  </si>
  <si>
    <t>3466</t>
  </si>
  <si>
    <t>3389</t>
  </si>
  <si>
    <t>Unique Importers</t>
  </si>
  <si>
    <t>75</t>
  </si>
  <si>
    <t>67</t>
  </si>
  <si>
    <t>BaTIS Interpolations</t>
  </si>
  <si>
    <t>Robust standard errors in parentheses</t>
  </si>
  <si>
    <t>*** p&lt;0.01, ** p&lt;0.05, * p&lt;0.1</t>
  </si>
  <si>
    <t>all</t>
  </si>
  <si>
    <t>reg sample</t>
  </si>
  <si>
    <t>(11)</t>
  </si>
  <si>
    <t>bfdi_pf</t>
  </si>
  <si>
    <t>educ_p10</t>
  </si>
  <si>
    <t>bfdi_log_educ_exp</t>
  </si>
  <si>
    <t>log_realFDI</t>
  </si>
  <si>
    <t>Gov spending</t>
  </si>
  <si>
    <t>name</t>
  </si>
  <si>
    <t>beta_educ</t>
  </si>
  <si>
    <t>beta_infr</t>
  </si>
  <si>
    <t>beta_egov</t>
  </si>
  <si>
    <t>bfdi_log_patents_families</t>
  </si>
  <si>
    <t>bfdiab_log_patents_families</t>
  </si>
  <si>
    <t>bfdi_rwtfpna</t>
  </si>
  <si>
    <t>bfdiab_rwtfpna</t>
  </si>
  <si>
    <t>bfdi_log_labor_prod</t>
  </si>
  <si>
    <t>bfdiab_log_labor_prod</t>
  </si>
  <si>
    <t>dlog_patents_families</t>
  </si>
  <si>
    <t>drwtfpna</t>
  </si>
  <si>
    <t>dlog_labor_prod</t>
  </si>
  <si>
    <t>dlog_rd_stock_g5_wrfdi</t>
  </si>
  <si>
    <t>count_year</t>
  </si>
  <si>
    <t>bfdi_lb_pf</t>
  </si>
  <si>
    <t>educ_p20</t>
  </si>
  <si>
    <t>bfdi_lb_log_educ_exp</t>
  </si>
  <si>
    <t>Trade and transp infr</t>
  </si>
  <si>
    <t>bfdi_ub_pf</t>
  </si>
  <si>
    <t>educ_p25</t>
  </si>
  <si>
    <t>bfdi_ub_log_educ_exp</t>
  </si>
  <si>
    <t>log_gdp</t>
  </si>
  <si>
    <t>-0.743</t>
  </si>
  <si>
    <t>-0.785</t>
  </si>
  <si>
    <t>EGOV</t>
  </si>
  <si>
    <t>bfdiab_pf</t>
  </si>
  <si>
    <t>educ_p50</t>
  </si>
  <si>
    <t>bfdi_trade_transp_infrastr</t>
  </si>
  <si>
    <t>(0.555)</t>
  </si>
  <si>
    <t>(0.533)</t>
  </si>
  <si>
    <t>bfdiab_lb_pf</t>
  </si>
  <si>
    <t>educ_p75</t>
  </si>
  <si>
    <t>bfdi_lb_trade_transp_infrastr</t>
  </si>
  <si>
    <t>log_gdp_from</t>
  </si>
  <si>
    <t>-0.0954</t>
  </si>
  <si>
    <t>-0.120</t>
  </si>
  <si>
    <t>bfdiab_ub_pf</t>
  </si>
  <si>
    <t>educ_p80</t>
  </si>
  <si>
    <t>bfdi_ub_trade_transp_infrastr</t>
  </si>
  <si>
    <t>(0.307)</t>
  </si>
  <si>
    <t>(0.309)</t>
  </si>
  <si>
    <t>bfdi_log_PATENT_FILED</t>
  </si>
  <si>
    <t>educ_p90</t>
  </si>
  <si>
    <t>bfdi_EGOV_INDEX_int</t>
  </si>
  <si>
    <t>log_dist</t>
  </si>
  <si>
    <t>-1.800***</t>
  </si>
  <si>
    <t>-1.723***</t>
  </si>
  <si>
    <t>Russian Federation</t>
  </si>
  <si>
    <t>RUS</t>
  </si>
  <si>
    <t>bfdi_lb_log_PATENT_FILED</t>
  </si>
  <si>
    <t>infr_p10</t>
  </si>
  <si>
    <t>bfdi_lb_EGOV_INDEX_int</t>
  </si>
  <si>
    <t>(0.148)</t>
  </si>
  <si>
    <t>(0.152)</t>
  </si>
  <si>
    <t>bfdi_ub_log_PATENT_FILED</t>
  </si>
  <si>
    <t>infr_p20</t>
  </si>
  <si>
    <t>bfdi_ub_EGOV_INDEX_int</t>
  </si>
  <si>
    <t>1 for contiguity</t>
  </si>
  <si>
    <t>0.334</t>
  </si>
  <si>
    <t>0.429</t>
  </si>
  <si>
    <t>bfdiab_log_PATENT_FILED</t>
  </si>
  <si>
    <t>infr_p25</t>
  </si>
  <si>
    <t>bfdi_avg_comp_hour</t>
  </si>
  <si>
    <t>bfdi_log_avg_comp_hour</t>
  </si>
  <si>
    <t>(0.439)</t>
  </si>
  <si>
    <t>(0.453)</t>
  </si>
  <si>
    <t>insign</t>
  </si>
  <si>
    <t>logrealFDI</t>
  </si>
  <si>
    <t>educ</t>
  </si>
  <si>
    <t>bfdiab_lb_log_PATENT_FILED</t>
  </si>
  <si>
    <t>infr_p50</t>
  </si>
  <si>
    <t>bfdi_lb_avg_comp_hour</t>
  </si>
  <si>
    <t>bfdi_lb_log_avg_comp_hour</t>
  </si>
  <si>
    <t>1 for common official of primary language</t>
  </si>
  <si>
    <t>1.214***</t>
  </si>
  <si>
    <t>1.293***</t>
  </si>
  <si>
    <t>bfdiab_ub_log_PATENT_FILED</t>
  </si>
  <si>
    <t>infr_p75</t>
  </si>
  <si>
    <t>bfdi_ub_avg_comp_hour</t>
  </si>
  <si>
    <t>bfdi_ub_log_avg_comp_hour</t>
  </si>
  <si>
    <t>(0.238)</t>
  </si>
  <si>
    <t>(0.232)</t>
  </si>
  <si>
    <t>bfdi_log_patents_triadic</t>
  </si>
  <si>
    <t>infr_p80</t>
  </si>
  <si>
    <t>bfdi_fdi_fd</t>
  </si>
  <si>
    <t>1 for pairs ever in colonial relationship</t>
  </si>
  <si>
    <t>1.474***</t>
  </si>
  <si>
    <t>1.454***</t>
  </si>
  <si>
    <t>%</t>
  </si>
  <si>
    <t>% of TFP 2017==1</t>
  </si>
  <si>
    <t>bfdi_lb_log_patents_triadic</t>
  </si>
  <si>
    <t>infr_p90</t>
  </si>
  <si>
    <t>bfdi_lb_fdi_fd</t>
  </si>
  <si>
    <t>(0.421)</t>
  </si>
  <si>
    <t>(0.424)</t>
  </si>
  <si>
    <t>bfdi_ub_log_patents_triadic</t>
  </si>
  <si>
    <t>egov_p10</t>
  </si>
  <si>
    <t>bfdi_ub_fdi_fd</t>
  </si>
  <si>
    <t>1 if countries were or are the same country</t>
  </si>
  <si>
    <t>0.0126</t>
  </si>
  <si>
    <t>-0.110</t>
  </si>
  <si>
    <t>educ up by 1%</t>
  </si>
  <si>
    <t>bfdiab_log_patents_triadic</t>
  </si>
  <si>
    <t>egov_p20</t>
  </si>
  <si>
    <t>bfdi_trade_openness</t>
  </si>
  <si>
    <t>(0.718)</t>
  </si>
  <si>
    <t>real FDI by 1%</t>
  </si>
  <si>
    <t>bfdiab_lb_log_patents_triadic</t>
  </si>
  <si>
    <t>egov_p25</t>
  </si>
  <si>
    <t>bfdi_lb_trade_openness</t>
  </si>
  <si>
    <t>growth_diff</t>
  </si>
  <si>
    <t>-0.0331</t>
  </si>
  <si>
    <t>-0.0161</t>
  </si>
  <si>
    <t>patents by 0.1%</t>
  </si>
  <si>
    <t>bfdiab_ub_log_patents_triadic</t>
  </si>
  <si>
    <t>egov_p50</t>
  </si>
  <si>
    <t>bfdi_ub_trade_openness</t>
  </si>
  <si>
    <t>(0.0563)</t>
  </si>
  <si>
    <t>normalized to 1?</t>
  </si>
  <si>
    <t>tfp?</t>
  </si>
  <si>
    <t>egov_p75</t>
  </si>
  <si>
    <t>bfdi_d75_wgi_RLEST</t>
  </si>
  <si>
    <t>avg_comp_hour</t>
  </si>
  <si>
    <t>-0.136**</t>
  </si>
  <si>
    <t xml:space="preserve">https://sites.google.com/view/m-atr/  </t>
  </si>
  <si>
    <t>labor prod by 0.015%</t>
  </si>
  <si>
    <t>bfdi_lb_log_patents_families</t>
  </si>
  <si>
    <t>egov_p80</t>
  </si>
  <si>
    <t>bfdi_lb_d75_wgi_RLEST</t>
  </si>
  <si>
    <t>(0.0589)</t>
  </si>
  <si>
    <t>bfdi_ub_log_patents_families</t>
  </si>
  <si>
    <t>egov_p90</t>
  </si>
  <si>
    <t>bfdi_ub_d75_wgi_RLEST</t>
  </si>
  <si>
    <t>FD: Financial development index, 1=Highest</t>
  </si>
  <si>
    <t>2.698</t>
  </si>
  <si>
    <t>2.813*</t>
  </si>
  <si>
    <t>avghc_p10</t>
  </si>
  <si>
    <t>bfdi_cit_rate</t>
  </si>
  <si>
    <t>(1.771)</t>
  </si>
  <si>
    <t>(1.501)</t>
  </si>
  <si>
    <t>Log(Average Hourly Wage)</t>
  </si>
  <si>
    <t>rwtfpna</t>
  </si>
  <si>
    <t>Welfare-relevant TFP at constant national prices (2017=1)</t>
  </si>
  <si>
    <t>bfdiab_lb_log_patents_families</t>
  </si>
  <si>
    <t>avghc_p20</t>
  </si>
  <si>
    <t>bfdi_lb_cit_rate</t>
  </si>
  <si>
    <t>trade_openness</t>
  </si>
  <si>
    <t>-0.00732*</t>
  </si>
  <si>
    <t>-0.00743</t>
  </si>
  <si>
    <t>Financial Development Index</t>
  </si>
  <si>
    <t>bfdiab_ub_log_patents_families</t>
  </si>
  <si>
    <t>avghc_p25</t>
  </si>
  <si>
    <t>bfdi_ub_cit_rate</t>
  </si>
  <si>
    <t>(0.00408)</t>
  </si>
  <si>
    <t>(0.00483)</t>
  </si>
  <si>
    <t>Trade Openness</t>
  </si>
  <si>
    <t>bfdi_rtfpna</t>
  </si>
  <si>
    <t>avghc_p50</t>
  </si>
  <si>
    <t>bfdi_cit_rate_from</t>
  </si>
  <si>
    <t>CIT rate (recipient)</t>
  </si>
  <si>
    <t>0.0131</t>
  </si>
  <si>
    <t>0.0158</t>
  </si>
  <si>
    <t>bfdi_lb_rtfpna</t>
  </si>
  <si>
    <t>avghc_p75</t>
  </si>
  <si>
    <t>bfdi_lb_cit_rate_from</t>
  </si>
  <si>
    <t>(0.0245)</t>
  </si>
  <si>
    <t>(0.0261)</t>
  </si>
  <si>
    <t>Log(Spending on Education)</t>
  </si>
  <si>
    <t>bfdi_ub_rtfpna</t>
  </si>
  <si>
    <t>avghc_p80</t>
  </si>
  <si>
    <t>bfdi_ub_cit_rate_from</t>
  </si>
  <si>
    <t>CIT rate (investor)</t>
  </si>
  <si>
    <t>-0.00976</t>
  </si>
  <si>
    <t>-0.00979</t>
  </si>
  <si>
    <t>Trade&amp;Transport Infrastructure</t>
  </si>
  <si>
    <t>bfdiab_rtfpna</t>
  </si>
  <si>
    <t>avghc_p90</t>
  </si>
  <si>
    <t>bfdi_MATR</t>
  </si>
  <si>
    <t>bfdi_log_dist</t>
  </si>
  <si>
    <t>(0.0104)</t>
  </si>
  <si>
    <t>EGOV Index</t>
  </si>
  <si>
    <t>bfdiab_lb_rtfpna</t>
  </si>
  <si>
    <t>bfdi_lb_MATR</t>
  </si>
  <si>
    <t>bfdi_lb_log_dist</t>
  </si>
  <si>
    <t>log_educ_exp</t>
  </si>
  <si>
    <t>0.967**</t>
  </si>
  <si>
    <t>0.993**</t>
  </si>
  <si>
    <t>CIT rate (recipient country)</t>
  </si>
  <si>
    <t>bfdiab_ub_rtfpna</t>
  </si>
  <si>
    <t>bfdi_ub_MATR</t>
  </si>
  <si>
    <t>bfdi_ub_log_dist</t>
  </si>
  <si>
    <t>(0.441)</t>
  </si>
  <si>
    <t>(0.435)</t>
  </si>
  <si>
    <t>CIT rate (investor country)</t>
  </si>
  <si>
    <t>75-25 diff</t>
  </si>
  <si>
    <t>bfdi_IPRIscore</t>
  </si>
  <si>
    <t>bfdi_comlang_off</t>
  </si>
  <si>
    <t>d75_WGI: Rule of law</t>
  </si>
  <si>
    <t>1.098*</t>
  </si>
  <si>
    <t>0.961</t>
  </si>
  <si>
    <t>mean_educ_pct_change</t>
  </si>
  <si>
    <t>mean_educ_gdp</t>
  </si>
  <si>
    <t>bfdi_lb_rwtfpna</t>
  </si>
  <si>
    <t>bfdi_lb_IPRIscore</t>
  </si>
  <si>
    <t>bfdi_lb_comlang_off</t>
  </si>
  <si>
    <t>(0.589)</t>
  </si>
  <si>
    <t>(0.560)</t>
  </si>
  <si>
    <t>Common language</t>
  </si>
  <si>
    <t>bfdi_ub_rwtfpna</t>
  </si>
  <si>
    <t>infr</t>
  </si>
  <si>
    <t>bfdi_ub_IPRIscore</t>
  </si>
  <si>
    <t>bfdi_ub_comlang_off</t>
  </si>
  <si>
    <t>d75_WGI: Corruption</t>
  </si>
  <si>
    <t>-0.575</t>
  </si>
  <si>
    <t>-0.523</t>
  </si>
  <si>
    <t>Former colony</t>
  </si>
  <si>
    <t>egov</t>
  </si>
  <si>
    <t>bfdi_colony</t>
  </si>
  <si>
    <t>(0.554)</t>
  </si>
  <si>
    <t>bfdiab_lb_rwtfpna</t>
  </si>
  <si>
    <t>bfdi_lb_colony</t>
  </si>
  <si>
    <t>trade_transp_infrastr d</t>
  </si>
  <si>
    <t>1.076***</t>
  </si>
  <si>
    <t>1.086***</t>
  </si>
  <si>
    <t>bfdiab_ub_rwtfpna</t>
  </si>
  <si>
    <t>bfdi_ub_colony</t>
  </si>
  <si>
    <t>(0.297)</t>
  </si>
  <si>
    <t>bfdi_ctfp</t>
  </si>
  <si>
    <t>EGOV_INDEX_int</t>
  </si>
  <si>
    <t>4.460**</t>
  </si>
  <si>
    <t>3.666**</t>
  </si>
  <si>
    <t>bfdi_lb_ctfp</t>
  </si>
  <si>
    <t>(2.101)</t>
  </si>
  <si>
    <t>(1.551)</t>
  </si>
  <si>
    <t>bfdi_ub_ctfp</t>
  </si>
  <si>
    <t>Measure of aggregate trade restrictions</t>
  </si>
  <si>
    <t>0.00140</t>
  </si>
  <si>
    <t>bfdiab_ctfp</t>
  </si>
  <si>
    <t>bfdiab_lb_ctfp</t>
  </si>
  <si>
    <t>descriptive stats, average change per country</t>
  </si>
  <si>
    <t>Score of International Property Rights Index</t>
  </si>
  <si>
    <t>0.0405</t>
  </si>
  <si>
    <t>bfdiab_ub_ctfp</t>
  </si>
  <si>
    <t>log-log is elasticity</t>
  </si>
  <si>
    <t>(0.283)</t>
  </si>
  <si>
    <t>bfdi_cwtfp</t>
  </si>
  <si>
    <t>log-level is1 unit increase in X =&gt;100b% increase in Y</t>
  </si>
  <si>
    <t>Year = 2010</t>
  </si>
  <si>
    <t>0.332**</t>
  </si>
  <si>
    <t>0.307**</t>
  </si>
  <si>
    <t>bfdi_lb_cwtfp</t>
  </si>
  <si>
    <t>(0.123)</t>
  </si>
  <si>
    <t>(0.130)</t>
  </si>
  <si>
    <t>bfdi_ub_cwtfp</t>
  </si>
  <si>
    <t>log educ</t>
  </si>
  <si>
    <t>Year = 2011</t>
  </si>
  <si>
    <t>0.0849</t>
  </si>
  <si>
    <t>0.0971</t>
  </si>
  <si>
    <t>bfdiab_cwtfp</t>
  </si>
  <si>
    <t>trade and transp infr</t>
  </si>
  <si>
    <t>(0.189)</t>
  </si>
  <si>
    <t>bfdiab_lb_cwtfp</t>
  </si>
  <si>
    <t>egov index</t>
  </si>
  <si>
    <t>Year = 2012</t>
  </si>
  <si>
    <t>0.0828</t>
  </si>
  <si>
    <t>0.131</t>
  </si>
  <si>
    <t>bfdiab_ub_cwtfp</t>
  </si>
  <si>
    <t>(0.185)</t>
  </si>
  <si>
    <t>(0.132)</t>
  </si>
  <si>
    <t>Year = 2013</t>
  </si>
  <si>
    <t>0.132</t>
  </si>
  <si>
    <t>0.154</t>
  </si>
  <si>
    <t>bfdi_lb_log_labor_prod</t>
  </si>
  <si>
    <t>(0.199)</t>
  </si>
  <si>
    <t>(0.166)</t>
  </si>
  <si>
    <t>bfdi_ub_log_labor_prod</t>
  </si>
  <si>
    <t>Year = 2014</t>
  </si>
  <si>
    <t>0.219</t>
  </si>
  <si>
    <t>0.272</t>
  </si>
  <si>
    <t>(0.188)</t>
  </si>
  <si>
    <t>bfdiab_lb_log_labor_prod</t>
  </si>
  <si>
    <t>Year = 2015</t>
  </si>
  <si>
    <t>0.212</t>
  </si>
  <si>
    <t>0.303</t>
  </si>
  <si>
    <t>bfdiab_ub_log_labor_prod</t>
  </si>
  <si>
    <t>(0.247)</t>
  </si>
  <si>
    <t>(0.225)</t>
  </si>
  <si>
    <t>bfdi_log_labor_prod_na</t>
  </si>
  <si>
    <t>8.701**</t>
  </si>
  <si>
    <t>log_avg_comp_hour</t>
  </si>
  <si>
    <t>-0.873*</t>
  </si>
  <si>
    <t>bfdi_lb_log_labor_prod_na</t>
  </si>
  <si>
    <t>(3.324)</t>
  </si>
  <si>
    <t>(0.498)</t>
  </si>
  <si>
    <t>bfdi_ub_log_labor_prod_na</t>
  </si>
  <si>
    <t>TEL_INDEX_int</t>
  </si>
  <si>
    <t>bfdiab_log_labor_prod_na</t>
  </si>
  <si>
    <t>6,626</t>
  </si>
  <si>
    <t>bfdiab_lb_log_labor_prod_na</t>
  </si>
  <si>
    <t>0.729</t>
  </si>
  <si>
    <t>ONLINE_INDEX_int</t>
  </si>
  <si>
    <t>bfdiab_ub_log_labor_prod_na</t>
  </si>
  <si>
    <t>Panel</t>
  </si>
  <si>
    <t>bfdi_log_labor_prod_avh</t>
  </si>
  <si>
    <t>Year FE</t>
  </si>
  <si>
    <t>9.203***</t>
  </si>
  <si>
    <t>bfdi_lb_log_labor_prod_avh</t>
  </si>
  <si>
    <t>Recipient Country FE</t>
  </si>
  <si>
    <t>No</t>
  </si>
  <si>
    <t>(2.735)</t>
  </si>
  <si>
    <t>bfdi_ub_log_labor_prod_avh</t>
  </si>
  <si>
    <t>Investor Country FE</t>
  </si>
  <si>
    <t>bfdiab_log_labor_prod_avh</t>
  </si>
  <si>
    <t>Group</t>
  </si>
  <si>
    <t>dummy_em</t>
  </si>
  <si>
    <t>6,651</t>
  </si>
  <si>
    <t>bfdiab_lb_log_labor_prod_avh</t>
  </si>
  <si>
    <t>0.726</t>
  </si>
  <si>
    <t>bfdiab_ub_log_labor_prod_avh</t>
  </si>
  <si>
    <t>bfdi_log_labor_prod_na_avh</t>
  </si>
  <si>
    <t>bfdi_lb_log_labor_prod_na_avh</t>
  </si>
  <si>
    <t>bfdi_ub_log_labor_prod_na_avh</t>
  </si>
  <si>
    <t>bfdiab_log_labor_prod_na_avh</t>
  </si>
  <si>
    <t>bfdiab_lb_log_labor_prod_na_avh</t>
  </si>
  <si>
    <t>bfdiab_ub_log_labor_prod_na_avh</t>
  </si>
  <si>
    <t>bfdi_log_rtfpna</t>
  </si>
  <si>
    <t>bfdi_lb_log_rtfpna</t>
  </si>
  <si>
    <t>bfdi_ub_log_rtfpna</t>
  </si>
  <si>
    <t>bfdiab_log_rtfpna</t>
  </si>
  <si>
    <t>bfdiab_lb_log_rtfpna</t>
  </si>
  <si>
    <t>bfdiab_ub_log_rtfpna</t>
  </si>
  <si>
    <t>bfdi_log_rwtfpna</t>
  </si>
  <si>
    <t>bfdi_lb_log_rwtfpna</t>
  </si>
  <si>
    <t>bfdi_ub_log_rwtfpna</t>
  </si>
  <si>
    <t>bfdiab_log_rwtfpna</t>
  </si>
  <si>
    <t>bfdiab_lb_log_rwtfpna</t>
  </si>
  <si>
    <t>bfdiab_ub_log_rwtfpna</t>
  </si>
  <si>
    <t>90CI</t>
  </si>
  <si>
    <t>bfdi_log_ctfp</t>
  </si>
  <si>
    <t>bfdi_lb_log_ctfp</t>
  </si>
  <si>
    <t>bfdi_ub_log_ctfp</t>
  </si>
  <si>
    <t>bfdiab_log_ctfp</t>
  </si>
  <si>
    <t>bfdiab_lb_log_ctfp</t>
  </si>
  <si>
    <t>bfdiab_ub_log_ctfp</t>
  </si>
  <si>
    <t>bfdi_log_cwtfp</t>
  </si>
  <si>
    <t>bfdi_lb_log_cwtfp</t>
  </si>
  <si>
    <t>bfdi_ub_log_cwtfp</t>
  </si>
  <si>
    <t>bfdiab_log_cwtfp</t>
  </si>
  <si>
    <t>bfdiab_lb_log_cwtfp</t>
  </si>
  <si>
    <t>bfdiab_ub_log_cwtfp</t>
  </si>
  <si>
    <t>bserv_log_PATENT_TRIADIC</t>
  </si>
  <si>
    <t>bserv_lb_log_PATENT_TRIADIC</t>
  </si>
  <si>
    <t>bserv_ub_log_PATENT_TRIADIC</t>
  </si>
  <si>
    <t>bservab_log_PATENT_TRIADIC</t>
  </si>
  <si>
    <t>bservab_lb_log_PATENT_TRIADIC</t>
  </si>
  <si>
    <t>lb</t>
  </si>
  <si>
    <t>ub</t>
  </si>
  <si>
    <t>bservab_ub_log_PATENT_TRIADIC</t>
  </si>
  <si>
    <t>bserv_log_PATENT_FILED</t>
  </si>
  <si>
    <t>bserv_lb_log_PATENT_FILED</t>
  </si>
  <si>
    <t>bserv_ub_log_PATENT_FILED</t>
  </si>
  <si>
    <t>bservab_log_PATENT_FILED</t>
  </si>
  <si>
    <t>bservab_lb_log_PATENT_FILED</t>
  </si>
  <si>
    <t>bservab_ub_log_PATENT_FILED</t>
  </si>
  <si>
    <t>bserv_log_patents_triadic</t>
  </si>
  <si>
    <t>bserv_lb_log_patents_triadic</t>
  </si>
  <si>
    <t>bserv_ub_log_patents_triadic</t>
  </si>
  <si>
    <t>bservab_log_patents_triadic</t>
  </si>
  <si>
    <t>bservab_lb_log_patents_triadic</t>
  </si>
  <si>
    <t>bservab_ub_log_patents_triadic</t>
  </si>
  <si>
    <t>bserv_log_patents_families</t>
  </si>
  <si>
    <t>bserv_lb_log_patents_families</t>
  </si>
  <si>
    <t>bserv_ub_log_patents_families</t>
  </si>
  <si>
    <t>bservab_log_patents_families</t>
  </si>
  <si>
    <t>bservab_lb_log_patents_families</t>
  </si>
  <si>
    <t>bservab_ub_log_patents_families</t>
  </si>
  <si>
    <t>bserv_rtfpna</t>
  </si>
  <si>
    <t>bserv_lb_rtfpna</t>
  </si>
  <si>
    <t>bserv_ub_rtfpna</t>
  </si>
  <si>
    <t>bservab_rtfpna</t>
  </si>
  <si>
    <t>bservab_lb_rtfpna</t>
  </si>
  <si>
    <t>0.213***</t>
  </si>
  <si>
    <t>0.231***</t>
  </si>
  <si>
    <t>bservab_ub_rtfpna</t>
  </si>
  <si>
    <t>(0.0815)</t>
  </si>
  <si>
    <t>(0.0793)</t>
  </si>
  <si>
    <t>bserv_rwtfpna</t>
  </si>
  <si>
    <t>bfdi_edstats_SEXPDTOTLGDZS</t>
  </si>
  <si>
    <t>-0.148</t>
  </si>
  <si>
    <t>-0.145</t>
  </si>
  <si>
    <t>bserv_lb_rwtfpna</t>
  </si>
  <si>
    <t>bfdi_lb_edstats_SEXPDTOTLGDZS</t>
  </si>
  <si>
    <t>(0.294)</t>
  </si>
  <si>
    <t>bserv_ub_rwtfpna</t>
  </si>
  <si>
    <t>bfdi_ub_edstats_SEXPDTOTLGDZS</t>
  </si>
  <si>
    <t>-1.766***</t>
  </si>
  <si>
    <t>-1.757***</t>
  </si>
  <si>
    <t>bservab_rwtfpna</t>
  </si>
  <si>
    <t>bfdi_trade_transp_infrastrz3</t>
  </si>
  <si>
    <t>(0.0885)</t>
  </si>
  <si>
    <t>(0.0879)</t>
  </si>
  <si>
    <t>bservab_lb_rwtfpna</t>
  </si>
  <si>
    <t>bfdi_lb_trade_transp_infrastrz3</t>
  </si>
  <si>
    <t>0.404</t>
  </si>
  <si>
    <t>0.415</t>
  </si>
  <si>
    <t>bservab_ub_rwtfpna</t>
  </si>
  <si>
    <t>bfdi_ub_trade_transp_infrastrz3</t>
  </si>
  <si>
    <t>(0.320)</t>
  </si>
  <si>
    <t>(0.319)</t>
  </si>
  <si>
    <t>bserv_ctfp</t>
  </si>
  <si>
    <t>bfdi_EGOV_INDEX_intz3</t>
  </si>
  <si>
    <t>1.391***</t>
  </si>
  <si>
    <t>1.402***</t>
  </si>
  <si>
    <t>bserv_lb_ctfp</t>
  </si>
  <si>
    <t>bfdi_lb_EGOV_INDEX_intz3</t>
  </si>
  <si>
    <t>(0.243)</t>
  </si>
  <si>
    <t>(0.244)</t>
  </si>
  <si>
    <t>CIT rate</t>
  </si>
  <si>
    <t>bserv_ub_ctfp</t>
  </si>
  <si>
    <t>bfdi_ub_EGOV_INDEX_intz3</t>
  </si>
  <si>
    <t>1.396***</t>
  </si>
  <si>
    <t>1.385***</t>
  </si>
  <si>
    <t>bfdi_log_gdp</t>
  </si>
  <si>
    <t>Political distance</t>
  </si>
  <si>
    <t>bservab_ctfp</t>
  </si>
  <si>
    <t>(0.415)</t>
  </si>
  <si>
    <t>(0.414)</t>
  </si>
  <si>
    <t>bservab_lb_ctfp</t>
  </si>
  <si>
    <t>-0.141</t>
  </si>
  <si>
    <t>-0.122</t>
  </si>
  <si>
    <t>bservab_ub_ctfp</t>
  </si>
  <si>
    <t>(0.550)</t>
  </si>
  <si>
    <t>(0.547)</t>
  </si>
  <si>
    <t>bserv_cwtfp</t>
  </si>
  <si>
    <t>bfdi_fdi_fdz3</t>
  </si>
  <si>
    <t>bserv_lb_cwtfp</t>
  </si>
  <si>
    <t>bfdi_lb_fdi_fdz3</t>
  </si>
  <si>
    <t>bserv_ub_cwtfp</t>
  </si>
  <si>
    <t>bfdi_ub_fdi_fdz3</t>
  </si>
  <si>
    <t>-0.948***</t>
  </si>
  <si>
    <t>-0.991***</t>
  </si>
  <si>
    <t>bservab_cwtfp</t>
  </si>
  <si>
    <t>(0.216)</t>
  </si>
  <si>
    <t>(0.201)</t>
  </si>
  <si>
    <t>bservab_lb_cwtfp</t>
  </si>
  <si>
    <t>fdi_fdz2</t>
  </si>
  <si>
    <t>0.673***</t>
  </si>
  <si>
    <t>0.686***</t>
  </si>
  <si>
    <t>bservab_ub_cwtfp</t>
  </si>
  <si>
    <t>(0.146)</t>
  </si>
  <si>
    <t>bserv_log_labor_prod</t>
  </si>
  <si>
    <t>-0.699***</t>
  </si>
  <si>
    <t>-0.772***</t>
  </si>
  <si>
    <t>bserv_lb_log_labor_prod</t>
  </si>
  <si>
    <t>(0.217)</t>
  </si>
  <si>
    <t>(0.203)</t>
  </si>
  <si>
    <t>bserv_ub_log_labor_prod</t>
  </si>
  <si>
    <t>1.200</t>
  </si>
  <si>
    <t>bservab_log_labor_prod</t>
  </si>
  <si>
    <t>(1.268)</t>
  </si>
  <si>
    <t>which country</t>
  </si>
  <si>
    <t>bservab_lb_log_labor_prod</t>
  </si>
  <si>
    <t>-0.949</t>
  </si>
  <si>
    <t>-0.971</t>
  </si>
  <si>
    <t>bservab_ub_log_labor_prod</t>
  </si>
  <si>
    <t>(1.213)</t>
  </si>
  <si>
    <t>bserv_log_labor_prod_na</t>
  </si>
  <si>
    <t>Effective corporate income tax rate (%)</t>
  </si>
  <si>
    <t>bserv_lb_log_labor_prod_na</t>
  </si>
  <si>
    <t>bserv_ub_log_labor_prod_na</t>
  </si>
  <si>
    <t>1.144***</t>
  </si>
  <si>
    <t>0.940**</t>
  </si>
  <si>
    <t>bservab_log_labor_prod_na</t>
  </si>
  <si>
    <t>(0.394)</t>
  </si>
  <si>
    <t>(0.374)</t>
  </si>
  <si>
    <t>z</t>
  </si>
  <si>
    <t>bservab_lb_log_labor_prod_na</t>
  </si>
  <si>
    <t>-0.725**</t>
  </si>
  <si>
    <t>-0.577*</t>
  </si>
  <si>
    <t>bservab_ub_log_labor_prod_na</t>
  </si>
  <si>
    <t>(0.337)</t>
  </si>
  <si>
    <t>(0.332)</t>
  </si>
  <si>
    <t>bserv_log_labor_prod_avh</t>
  </si>
  <si>
    <t>trade_transp_infrastrz2</t>
  </si>
  <si>
    <t>0.728***</t>
  </si>
  <si>
    <t>0.774***</t>
  </si>
  <si>
    <t>bserv_lb_log_labor_prod_avh</t>
  </si>
  <si>
    <t>(0.120)</t>
  </si>
  <si>
    <t>bserv_ub_log_labor_prod_avh</t>
  </si>
  <si>
    <t>EGOV_INDEX_intz2</t>
  </si>
  <si>
    <t>0.807***</t>
  </si>
  <si>
    <t>0.819***</t>
  </si>
  <si>
    <t>bservab_log_labor_prod_avh</t>
  </si>
  <si>
    <t>bfdi_un_dist</t>
  </si>
  <si>
    <t>(0.208)</t>
  </si>
  <si>
    <t>bservab_lb_log_labor_prod_avh</t>
  </si>
  <si>
    <t>bfdi_lb_un_dist</t>
  </si>
  <si>
    <t>un_dist</t>
  </si>
  <si>
    <t>0.101</t>
  </si>
  <si>
    <t>0.0937</t>
  </si>
  <si>
    <t>bservab_ub_log_labor_prod_avh</t>
  </si>
  <si>
    <t>bfdi_ub_un_dist</t>
  </si>
  <si>
    <t>(0.104)</t>
  </si>
  <si>
    <t>(0.103)</t>
  </si>
  <si>
    <t>bserv_log_labor_prod_na_avh</t>
  </si>
  <si>
    <t>0.289***</t>
  </si>
  <si>
    <t>0.317***</t>
  </si>
  <si>
    <t>bserv_lb_log_labor_prod_na_avh</t>
  </si>
  <si>
    <t>bfdi_lb_log_gdp</t>
  </si>
  <si>
    <t>(0.0658)</t>
  </si>
  <si>
    <t>(0.0671)</t>
  </si>
  <si>
    <t>bserv_ub_log_labor_prod_na_avh</t>
  </si>
  <si>
    <t>bfdi_ub_log_gdp</t>
  </si>
  <si>
    <t>0.278***</t>
  </si>
  <si>
    <t>0.294***</t>
  </si>
  <si>
    <t>bservab_log_labor_prod_na_avh</t>
  </si>
  <si>
    <t>bfdi_log_gdp_from</t>
  </si>
  <si>
    <t>add to figure?</t>
  </si>
  <si>
    <t>(0.0898)</t>
  </si>
  <si>
    <t>(0.0896)</t>
  </si>
  <si>
    <t>bservab_lb_log_labor_prod_na_avh</t>
  </si>
  <si>
    <t>bfdi_lb_log_gdp_from</t>
  </si>
  <si>
    <t>0.493***</t>
  </si>
  <si>
    <t>0.484***</t>
  </si>
  <si>
    <t>bservab_ub_log_labor_prod_na_avh</t>
  </si>
  <si>
    <t>bfdi_ub_log_gdp_from</t>
  </si>
  <si>
    <t>bserv_log_rtfpna</t>
  </si>
  <si>
    <t>bfdi_contig</t>
  </si>
  <si>
    <t>0.516***</t>
  </si>
  <si>
    <t>0.515***</t>
  </si>
  <si>
    <t>bserv_lb_log_rtfpna</t>
  </si>
  <si>
    <t>bfdi_lb_contig</t>
  </si>
  <si>
    <t>(0.109)</t>
  </si>
  <si>
    <t>bserv_ub_log_rtfpna</t>
  </si>
  <si>
    <t>bfdi_ub_contig</t>
  </si>
  <si>
    <t>0.568***</t>
  </si>
  <si>
    <t>0.613***</t>
  </si>
  <si>
    <t>bservab_log_rtfpna</t>
  </si>
  <si>
    <t>bfdi_smctry</t>
  </si>
  <si>
    <t>(0.125)</t>
  </si>
  <si>
    <t>bservab_lb_log_rtfpna</t>
  </si>
  <si>
    <t>bfdi_lb_smctry</t>
  </si>
  <si>
    <t>0.654***</t>
  </si>
  <si>
    <t>0.578***</t>
  </si>
  <si>
    <t>bservab_ub_log_rtfpna</t>
  </si>
  <si>
    <t>bfdi_ub_smctry</t>
  </si>
  <si>
    <t>(0.169)</t>
  </si>
  <si>
    <t>(0.179)</t>
  </si>
  <si>
    <t>bserv_log_rwtfpna</t>
  </si>
  <si>
    <t>bfdi_d75_wgi_CCEST</t>
  </si>
  <si>
    <t>log_gdp_from = o,</t>
  </si>
  <si>
    <t>bserv_lb_log_rwtfpna</t>
  </si>
  <si>
    <t>bfdi_lb_d75_wgi_CCEST</t>
  </si>
  <si>
    <t>bserv_ub_log_rwtfpna</t>
  </si>
  <si>
    <t>bfdi_ub_d75_wgi_CCEST</t>
  </si>
  <si>
    <t>CIT rate (investor) = o,</t>
  </si>
  <si>
    <t>bservab_log_rwtfpna</t>
  </si>
  <si>
    <t>bfdie_etr2</t>
  </si>
  <si>
    <t>bservab_lb_log_rwtfpna</t>
  </si>
  <si>
    <t>bfdie_lb_etr2</t>
  </si>
  <si>
    <t>Year = 2010, omitted</t>
  </si>
  <si>
    <t>bservab_ub_log_rwtfpna</t>
  </si>
  <si>
    <t>bfdie_ub_etr2</t>
  </si>
  <si>
    <t>bserv_log_ctfp</t>
  </si>
  <si>
    <t>bfdie_cit_rate_from</t>
  </si>
  <si>
    <t>Year = 2011, omitted</t>
  </si>
  <si>
    <t>bserv_lb_log_ctfp</t>
  </si>
  <si>
    <t>bfdie_lb_cit_rate_from</t>
  </si>
  <si>
    <t>bserv_ub_log_ctfp</t>
  </si>
  <si>
    <t>bfdie_ub_cit_rate_from</t>
  </si>
  <si>
    <t>Year = 2012, omitted</t>
  </si>
  <si>
    <t>bservab_log_ctfp</t>
  </si>
  <si>
    <t>bfdie_IPRIscorez3</t>
  </si>
  <si>
    <t>bservab_lb_log_ctfp</t>
  </si>
  <si>
    <t>bfdie_lb_IPRIscorez3</t>
  </si>
  <si>
    <t>Year = 2013, omitted</t>
  </si>
  <si>
    <t>bservab_ub_log_ctfp</t>
  </si>
  <si>
    <t>bfdie_ub_IPRIscorez3</t>
  </si>
  <si>
    <t>bserv_log_cwtfp</t>
  </si>
  <si>
    <t>Year = 2014, omitted</t>
  </si>
  <si>
    <t>bserv_lb_log_cwtfp</t>
  </si>
  <si>
    <t>bserv_ub_log_cwtfp</t>
  </si>
  <si>
    <t>UPDATE!!!</t>
  </si>
  <si>
    <t>Year = 2015, omitted</t>
  </si>
  <si>
    <t>bservab_log_cwtfp</t>
  </si>
  <si>
    <t>bservab_lb_log_cwtfp</t>
  </si>
  <si>
    <t>mmean_trade_transp_infrastr</t>
  </si>
  <si>
    <t>lag_trade_openness</t>
  </si>
  <si>
    <t>bservab_ub_log_cwtfp</t>
  </si>
  <si>
    <t>sdmean_trade_transp_infrastr</t>
  </si>
  <si>
    <t>bsvnc_log_PATENT_TRIADIC</t>
  </si>
  <si>
    <t>mmean_EGOV_INDEX_int</t>
  </si>
  <si>
    <t>etr2</t>
  </si>
  <si>
    <t>0.265**</t>
  </si>
  <si>
    <t>bsvnc_lb_log_PATENT_TRIADIC</t>
  </si>
  <si>
    <t>sdmean_EGOV_INDEX_int</t>
  </si>
  <si>
    <t>(0.119)</t>
  </si>
  <si>
    <t>bsvnc_ub_log_PATENT_TRIADIC</t>
  </si>
  <si>
    <t>mmean_TEL_INDEX_int</t>
  </si>
  <si>
    <t>Gov exp on educ, %GDP</t>
  </si>
  <si>
    <t>0.303***</t>
  </si>
  <si>
    <t>0.312***</t>
  </si>
  <si>
    <t>bsvncab_log_PATENT_TRIADIC</t>
  </si>
  <si>
    <t>sdmean_TEL_INDEX_int</t>
  </si>
  <si>
    <t>(0.0734)</t>
  </si>
  <si>
    <t>(0.0724)</t>
  </si>
  <si>
    <t>bsvncab_lb_log_PATENT_TRIADIC</t>
  </si>
  <si>
    <t>mmean_ONLINE_INDEX_int</t>
  </si>
  <si>
    <t>IPRIscorez2</t>
  </si>
  <si>
    <t>bsvncab_ub_log_PATENT_TRIADIC</t>
  </si>
  <si>
    <t>sdmean_ONLINE_INDEX_int</t>
  </si>
  <si>
    <t>bsvnc_log_PATENT_FILED</t>
  </si>
  <si>
    <t>mmean_fdi_fd</t>
  </si>
  <si>
    <t>MATRz2</t>
  </si>
  <si>
    <t>bsvnc_lb_log_PATENT_FILED</t>
  </si>
  <si>
    <t>sdmean_fdi_fd</t>
  </si>
  <si>
    <t>bsvnc_ub_log_PATENT_FILED</t>
  </si>
  <si>
    <t>17.43***</t>
  </si>
  <si>
    <t>17.57***</t>
  </si>
  <si>
    <t>bsvncab_log_PATENT_FILED</t>
  </si>
  <si>
    <t>(1.816)</t>
  </si>
  <si>
    <t>(1.784)</t>
  </si>
  <si>
    <t>bsvncab_lb_log_PATENT_FILED</t>
  </si>
  <si>
    <t>bsvncab_ub_log_PATENT_FILED</t>
  </si>
  <si>
    <t>6,531</t>
  </si>
  <si>
    <t>bsvnc_log_patents_triadic</t>
  </si>
  <si>
    <t>0.727</t>
  </si>
  <si>
    <t>bsvnc_lb_log_patents_triadic</t>
  </si>
  <si>
    <t>bsvnc_ub_log_patents_triadic</t>
  </si>
  <si>
    <t>bsvncab_log_patents_triadic</t>
  </si>
  <si>
    <t>bsvncab_lb_log_patents_triadic</t>
  </si>
  <si>
    <t>bfdie_edstats_SEXPDTOTLGDZS</t>
  </si>
  <si>
    <t>bsvncab_ub_log_patents_triadic</t>
  </si>
  <si>
    <t>bfdie_lb_edstats_SEXPDTOTLGDZS</t>
  </si>
  <si>
    <t>Investor-Year FE</t>
  </si>
  <si>
    <t>bsvnc_log_patents_families</t>
  </si>
  <si>
    <t>bfdie_ub_edstats_SEXPDTOTLGDZS</t>
  </si>
  <si>
    <t>bsvnc_lb_log_patents_families</t>
  </si>
  <si>
    <t>bfdie_trade_transp_infrastrz2</t>
  </si>
  <si>
    <t>Cluster</t>
  </si>
  <si>
    <t>Recipient-Investor Country</t>
  </si>
  <si>
    <t>bsvnc_ub_log_patents_families</t>
  </si>
  <si>
    <t>bfdie_lb_trade_transp_infrastrz2</t>
  </si>
  <si>
    <t>bsvncab_log_patents_families</t>
  </si>
  <si>
    <t>bfdie_ub_trade_transp_infrastrz2</t>
  </si>
  <si>
    <t>bsvncab_lb_log_patents_families</t>
  </si>
  <si>
    <t>bfdie_EGOV_INDEX_intz2</t>
  </si>
  <si>
    <t>bsvncab_ub_log_patents_families</t>
  </si>
  <si>
    <t>bfdie_lb_EGOV_INDEX_intz2</t>
  </si>
  <si>
    <t>bsvnc_rtfpna</t>
  </si>
  <si>
    <t>bfdie_ub_EGOV_INDEX_intz2</t>
  </si>
  <si>
    <t>bsvnc_lb_rtfpna</t>
  </si>
  <si>
    <t>bfdie_log_avg_comp_hour</t>
  </si>
  <si>
    <t>bsvnc_ub_rtfpna</t>
  </si>
  <si>
    <t>bfdie_lb_log_avg_comp_hour</t>
  </si>
  <si>
    <t>bsvncab_rtfpna</t>
  </si>
  <si>
    <t>bfdie_ub_log_avg_comp_hour</t>
  </si>
  <si>
    <t>bsvncab_lb_rtfpna</t>
  </si>
  <si>
    <t>bfdie_fdi_fdz2</t>
  </si>
  <si>
    <t>bsvncab_ub_rtfpna</t>
  </si>
  <si>
    <t>bfdie_lb_fdi_fdz2</t>
  </si>
  <si>
    <t>bsvnc_rwtfpna</t>
  </si>
  <si>
    <t>bfdie_ub_fdi_fdz2</t>
  </si>
  <si>
    <t>bsvnc_lb_rwtfpna</t>
  </si>
  <si>
    <t>bfdie_trade_openness</t>
  </si>
  <si>
    <t>bsvnc_ub_rwtfpna</t>
  </si>
  <si>
    <t>bfdie_lb_trade_openness</t>
  </si>
  <si>
    <t>bsvncab_rwtfpna</t>
  </si>
  <si>
    <t>bfdie_ub_trade_openness</t>
  </si>
  <si>
    <t>bsvncab_lb_rwtfpna</t>
  </si>
  <si>
    <t>bfdie_d75_wgi_RLEST</t>
  </si>
  <si>
    <t>bsvncab_ub_rwtfpna</t>
  </si>
  <si>
    <t>bfdie_lb_d75_wgi_RLEST</t>
  </si>
  <si>
    <t>bsvnc_ctfp</t>
  </si>
  <si>
    <t>bfdie_ub_d75_wgi_RLEST</t>
  </si>
  <si>
    <t>bsvnc_lb_ctfp</t>
  </si>
  <si>
    <t>bsvnc_ub_ctfp</t>
  </si>
  <si>
    <t>bsvncab_ctfp</t>
  </si>
  <si>
    <t>bsvncab_lb_ctfp</t>
  </si>
  <si>
    <t>bsvncab_ub_ctfp</t>
  </si>
  <si>
    <t>bsvnc_cwtfp</t>
  </si>
  <si>
    <t>bsvnc_lb_cwtfp</t>
  </si>
  <si>
    <t>bfdie_log_dist</t>
  </si>
  <si>
    <t>bsvnc_ub_cwtfp</t>
  </si>
  <si>
    <t>bfdie_lb_log_dist</t>
  </si>
  <si>
    <t>bsvncab_cwtfp</t>
  </si>
  <si>
    <t>bfdie_ub_log_dist</t>
  </si>
  <si>
    <t>bsvncab_lb_cwtfp</t>
  </si>
  <si>
    <t>bfdie_comlang_off</t>
  </si>
  <si>
    <t>bsvncab_ub_cwtfp</t>
  </si>
  <si>
    <t>bfdie_lb_comlang_off</t>
  </si>
  <si>
    <t>bsvnc_log_labor_prod</t>
  </si>
  <si>
    <t>bfdie_ub_comlang_off</t>
  </si>
  <si>
    <t>bsvnc_lb_log_labor_prod</t>
  </si>
  <si>
    <t>bfdie_colony</t>
  </si>
  <si>
    <t>bsvnc_ub_log_labor_prod</t>
  </si>
  <si>
    <t>bfdie_lb_colony</t>
  </si>
  <si>
    <t>bsvncab_log_labor_prod</t>
  </si>
  <si>
    <t>bfdie_ub_colony</t>
  </si>
  <si>
    <t>bsvncab_lb_log_labor_prod</t>
  </si>
  <si>
    <t>bfdie_un_dist</t>
  </si>
  <si>
    <t>bsvncab_ub_log_labor_prod</t>
  </si>
  <si>
    <t>bfdie_lb_un_dist</t>
  </si>
  <si>
    <t>bsvnc_log_labor_prod_na</t>
  </si>
  <si>
    <t>bfdie_ub_un_dist</t>
  </si>
  <si>
    <t>bsvnc_lb_log_labor_prod_na</t>
  </si>
  <si>
    <t>bsvnc_ub_log_labor_prod_na</t>
  </si>
  <si>
    <t>bsvncab_log_labor_prod_na</t>
  </si>
  <si>
    <t>bsvncab_lb_log_labor_prod_na</t>
  </si>
  <si>
    <t>bsvncab_ub_log_labor_prod_na</t>
  </si>
  <si>
    <t>bsvnc_log_labor_prod_avh</t>
  </si>
  <si>
    <t>bsvnc_lb_log_labor_prod_avh</t>
  </si>
  <si>
    <t>bsvnc_ub_log_labor_prod_avh</t>
  </si>
  <si>
    <t>bsvncab_log_labor_prod_avh</t>
  </si>
  <si>
    <t>bsvncab_lb_log_labor_prod_avh</t>
  </si>
  <si>
    <t>bsvncab_ub_log_labor_prod_avh</t>
  </si>
  <si>
    <t>bsvnc_log_labor_prod_na_avh</t>
  </si>
  <si>
    <t>bsvnc_lb_log_labor_prod_na_avh</t>
  </si>
  <si>
    <t>bsvnc_ub_log_labor_prod_na_avh</t>
  </si>
  <si>
    <t>bsvncab_log_labor_prod_na_avh</t>
  </si>
  <si>
    <t>bsvncab_lb_log_labor_prod_na_avh</t>
  </si>
  <si>
    <t>bsvncab_ub_log_labor_prod_na_avh</t>
  </si>
  <si>
    <t>bsvnc_log_rtfpna</t>
  </si>
  <si>
    <t>bsvnc_lb_log_rtfpna</t>
  </si>
  <si>
    <t>bsvnc_ub_log_rtfpna</t>
  </si>
  <si>
    <t>bsvncab_log_rtfpna</t>
  </si>
  <si>
    <t>bsvncab_lb_log_rtfpna</t>
  </si>
  <si>
    <t>bsvncab_ub_log_rtfpna</t>
  </si>
  <si>
    <t>bsvnc_log_rwtfpna</t>
  </si>
  <si>
    <t>bsvnc_lb_log_rwtfpna</t>
  </si>
  <si>
    <t>bsvnc_ub_log_rwtfpna</t>
  </si>
  <si>
    <t>bsvncab_log_rwtfpna</t>
  </si>
  <si>
    <t>bsvncab_lb_log_rwtfpna</t>
  </si>
  <si>
    <t>bsvncab_ub_log_rwtfpna</t>
  </si>
  <si>
    <t>bsvnc_log_ctfp</t>
  </si>
  <si>
    <t>bsvnc_lb_log_ctfp</t>
  </si>
  <si>
    <t>bsvnc_ub_log_ctfp</t>
  </si>
  <si>
    <t>bsvncab_log_ctfp</t>
  </si>
  <si>
    <t>bsvncab_lb_log_ctfp</t>
  </si>
  <si>
    <t>bsvncab_ub_log_ctfp</t>
  </si>
  <si>
    <t>bsvnc_log_cwtfp</t>
  </si>
  <si>
    <t>bsvnc_lb_log_cwtfp</t>
  </si>
  <si>
    <t>bsvnc_ub_log_cwtfp</t>
  </si>
  <si>
    <t>bsvncab_log_cwtfp</t>
  </si>
  <si>
    <t>bsvncab_lb_log_cwtfp</t>
  </si>
  <si>
    <t>bsvncab_ub_log_cwtfp</t>
  </si>
  <si>
    <t>bfdit_log_PATENT_TRIADIC</t>
  </si>
  <si>
    <t>bfdit_lb_log_PATENT_TRIADIC</t>
  </si>
  <si>
    <t>bfdit_ub_log_PATENT_TRIADIC</t>
  </si>
  <si>
    <t>bfditab_log_PATENT_TRIADIC</t>
  </si>
  <si>
    <t>bfditab_lb_log_PATENT_TRIADIC</t>
  </si>
  <si>
    <t>bfditab_ub_log_PATENT_TRIADIC</t>
  </si>
  <si>
    <t>bfdit_log_PATENT_FILED</t>
  </si>
  <si>
    <t>bfdit_lb_log_PATENT_FILED</t>
  </si>
  <si>
    <t>bfdit_ub_log_PATENT_FILED</t>
  </si>
  <si>
    <t>bfditab_log_PATENT_FILED</t>
  </si>
  <si>
    <t>bfditab_lb_log_PATENT_FILED</t>
  </si>
  <si>
    <t>bfditab_ub_log_PATENT_FILED</t>
  </si>
  <si>
    <t>bfdit_log_patents_triadic</t>
  </si>
  <si>
    <t>bfdit_lb_log_patents_triadic</t>
  </si>
  <si>
    <t>bfdit_ub_log_patents_triadic</t>
  </si>
  <si>
    <t>bfditab_log_patents_triadic</t>
  </si>
  <si>
    <t>bfditab_lb_log_patents_triadic</t>
  </si>
  <si>
    <t>bfditab_ub_log_patents_triadic</t>
  </si>
  <si>
    <t>bfdit_log_patents_families</t>
  </si>
  <si>
    <t>bfdit_lb_log_patents_families</t>
  </si>
  <si>
    <t>bfdit_ub_log_patents_families</t>
  </si>
  <si>
    <t>bfditab_log_patents_families</t>
  </si>
  <si>
    <t>bfditab_lb_log_patents_families</t>
  </si>
  <si>
    <t>bfditab_ub_log_patents_families</t>
  </si>
  <si>
    <t>bfdit_rtfpna</t>
  </si>
  <si>
    <t>bfdit_lb_rtfpna</t>
  </si>
  <si>
    <t>bfdit_ub_rtfpna</t>
  </si>
  <si>
    <t>bfditab_rtfpna</t>
  </si>
  <si>
    <t>bfditab_lb_rtfpna</t>
  </si>
  <si>
    <t>bfditab_ub_rtfpna</t>
  </si>
  <si>
    <t>bfdit_rwtfpna</t>
  </si>
  <si>
    <t>bfdit_lb_rwtfpna</t>
  </si>
  <si>
    <t>bfdit_ub_rwtfpna</t>
  </si>
  <si>
    <t>bfditab_rwtfpna</t>
  </si>
  <si>
    <t>bfditab_lb_rwtfpna</t>
  </si>
  <si>
    <t>bfditab_ub_rwtfpna</t>
  </si>
  <si>
    <t>bfdit_ctfp</t>
  </si>
  <si>
    <t>bfdit_lb_ctfp</t>
  </si>
  <si>
    <t>bfdit_ub_ctfp</t>
  </si>
  <si>
    <t>bfditab_ctfp</t>
  </si>
  <si>
    <t>bfditab_lb_ctfp</t>
  </si>
  <si>
    <t>bfditab_ub_ctfp</t>
  </si>
  <si>
    <t>bfdit_cwtfp</t>
  </si>
  <si>
    <t>bfdit_lb_cwtfp</t>
  </si>
  <si>
    <t>bfdit_ub_cwtfp</t>
  </si>
  <si>
    <t>bfditab_cwtfp</t>
  </si>
  <si>
    <t>bfditab_lb_cwtfp</t>
  </si>
  <si>
    <t>bfditab_ub_cwtfp</t>
  </si>
  <si>
    <t>bfdit_log_labor_prod</t>
  </si>
  <si>
    <t>bfdit_lb_log_labor_prod</t>
  </si>
  <si>
    <t>bfdit_ub_log_labor_prod</t>
  </si>
  <si>
    <t>bfditab_log_labor_prod</t>
  </si>
  <si>
    <t>bfditab_lb_log_labor_prod</t>
  </si>
  <si>
    <t>bfditab_ub_log_labor_prod</t>
  </si>
  <si>
    <t>bfdit_log_labor_prod_na</t>
  </si>
  <si>
    <t>bfdit_lb_log_labor_prod_na</t>
  </si>
  <si>
    <t>bfdit_ub_log_labor_prod_na</t>
  </si>
  <si>
    <t>bfditab_log_labor_prod_na</t>
  </si>
  <si>
    <t>bfditab_lb_log_labor_prod_na</t>
  </si>
  <si>
    <t>bfditab_ub_log_labor_prod_na</t>
  </si>
  <si>
    <t>bfdit_log_labor_prod_avh</t>
  </si>
  <si>
    <t>bfdit_lb_log_labor_prod_avh</t>
  </si>
  <si>
    <t>bfdit_ub_log_labor_prod_avh</t>
  </si>
  <si>
    <t>bfditab_log_labor_prod_avh</t>
  </si>
  <si>
    <t>bfditab_lb_log_labor_prod_avh</t>
  </si>
  <si>
    <t>bfditab_ub_log_labor_prod_avh</t>
  </si>
  <si>
    <t>bfdit_log_labor_prod_na_avh</t>
  </si>
  <si>
    <t>bfdit_lb_log_labor_prod_na_avh</t>
  </si>
  <si>
    <t>bfdit_ub_log_labor_prod_na_avh</t>
  </si>
  <si>
    <t>bfditab_log_labor_prod_na_avh</t>
  </si>
  <si>
    <t>bfditab_lb_log_labor_prod_na_avh</t>
  </si>
  <si>
    <t>bfditab_ub_log_labor_prod_na_avh</t>
  </si>
  <si>
    <t>bfdit_log_rtfpna</t>
  </si>
  <si>
    <t>bfdit_lb_log_rtfpna</t>
  </si>
  <si>
    <t>bfdit_ub_log_rtfpna</t>
  </si>
  <si>
    <t>bfditab_log_rtfpna</t>
  </si>
  <si>
    <t>bfditab_lb_log_rtfpna</t>
  </si>
  <si>
    <t>bfditab_ub_log_rtfpna</t>
  </si>
  <si>
    <t>bfdit_log_rwtfpna</t>
  </si>
  <si>
    <t>bfdit_lb_log_rwtfpna</t>
  </si>
  <si>
    <t>bfdit_ub_log_rwtfpna</t>
  </si>
  <si>
    <t>bfditab_log_rwtfpna</t>
  </si>
  <si>
    <t>bfditab_lb_log_rwtfpna</t>
  </si>
  <si>
    <t>bfditab_ub_log_rwtfpna</t>
  </si>
  <si>
    <t>bfdit_log_ctfp</t>
  </si>
  <si>
    <t>bfdit_lb_log_ctfp</t>
  </si>
  <si>
    <t>bfdit_ub_log_ctfp</t>
  </si>
  <si>
    <t>bfditab_log_ctfp</t>
  </si>
  <si>
    <t>bfditab_lb_log_ctfp</t>
  </si>
  <si>
    <t>bfditab_ub_log_ctfp</t>
  </si>
  <si>
    <t>bfdit_log_cwtfp</t>
  </si>
  <si>
    <t>bfdit_lb_log_cwtfp</t>
  </si>
  <si>
    <t>bfdit_ub_log_cwtfp</t>
  </si>
  <si>
    <t>bfditab_log_cwtfp</t>
  </si>
  <si>
    <t>bfditab_lb_log_cwtfp</t>
  </si>
  <si>
    <t>bfditab_ub_log_cwtfp</t>
  </si>
  <si>
    <t>bfdi2ab_log_patents_families</t>
  </si>
  <si>
    <t>bfdi2ab_log_rwtfpna</t>
  </si>
  <si>
    <t>bfdi2ab_log_labor_prod</t>
  </si>
  <si>
    <t>services</t>
  </si>
  <si>
    <t>bfdi2ab_lb_log_patents_families</t>
  </si>
  <si>
    <t>bfdi2ab_lb_log_rwtfpna</t>
  </si>
  <si>
    <t>bfdi2ab_lb_log_labor_prod</t>
  </si>
  <si>
    <t>bfdi2ab_ub_log_patents_families</t>
  </si>
  <si>
    <t>bfdi2ab_ub_log_rwtfpna</t>
  </si>
  <si>
    <t>bfdi2ab_ub_log_labor_prod</t>
  </si>
  <si>
    <t>bfdi2tab_log_patents_families</t>
  </si>
  <si>
    <t>bfdi2tab_log_rwtfpna</t>
  </si>
  <si>
    <t>bfdi2tab_log_labor_prod</t>
  </si>
  <si>
    <t>1pp</t>
  </si>
  <si>
    <t>CIT residents</t>
  </si>
  <si>
    <t>bfdi2tab_lb_log_patents_families</t>
  </si>
  <si>
    <t>bfdi2tab_lb_log_rwtfpna</t>
  </si>
  <si>
    <t>bfdi2tab_lb_log_labor_prod</t>
  </si>
  <si>
    <t>stat</t>
  </si>
  <si>
    <t>etr</t>
  </si>
  <si>
    <t>CIT nonresident</t>
  </si>
  <si>
    <t>bfdi2tab_ub_log_patents_families</t>
  </si>
  <si>
    <t>bfdi2tab_ub_log_rwtfpna</t>
  </si>
  <si>
    <t>bfdi2tab_ub_log_labor_prod</t>
  </si>
  <si>
    <t>FDI</t>
  </si>
  <si>
    <t>VAT rate</t>
  </si>
  <si>
    <t>bserv2ab_log_patents_families</t>
  </si>
  <si>
    <t>bserv2ab_log_rwtfpna</t>
  </si>
  <si>
    <t>bserv2ab_log_labor_prod</t>
  </si>
  <si>
    <t>government effectiveness</t>
  </si>
  <si>
    <t>bserv2ab_lb_log_patents_families</t>
  </si>
  <si>
    <t>bserv2ab_lb_log_rwtfpna</t>
  </si>
  <si>
    <t>bserv2ab_lb_log_labor_prod</t>
  </si>
  <si>
    <t>1sd</t>
  </si>
  <si>
    <t>egovernment</t>
  </si>
  <si>
    <t>bserv2ab_ub_log_patents_families</t>
  </si>
  <si>
    <t>bserv2ab_ub_log_rwtfpna</t>
  </si>
  <si>
    <t>bserv2ab_ub_log_labor_prod</t>
  </si>
  <si>
    <t>educ as % GDP</t>
  </si>
  <si>
    <t>bgsr2ab_log_patents_families</t>
  </si>
  <si>
    <t>bgsr2ab_log_rwtfpna</t>
  </si>
  <si>
    <t>bgsr2ab_log_labor_prod</t>
  </si>
  <si>
    <t>tfp</t>
  </si>
  <si>
    <t>bgsr2ab_lb_log_patents_families</t>
  </si>
  <si>
    <t>bgsr2ab_lb_log_rwtfpna</t>
  </si>
  <si>
    <t>bgsr2ab_lb_log_labor_prod</t>
  </si>
  <si>
    <t>serv</t>
  </si>
  <si>
    <t>bgsr2ab_ub_log_patents_families</t>
  </si>
  <si>
    <t>bgsr2ab_ub_log_rwtfpna</t>
  </si>
  <si>
    <t>bgsr2ab_ub_log_labor_prod</t>
  </si>
  <si>
    <t>labor productivity</t>
  </si>
  <si>
    <t>labor prod</t>
  </si>
  <si>
    <t>TFP</t>
  </si>
  <si>
    <t>change</t>
  </si>
  <si>
    <t>log FDI change</t>
  </si>
  <si>
    <t>Labor productivity</t>
  </si>
  <si>
    <t>1%GDP=20%</t>
  </si>
  <si>
    <t>sd</t>
  </si>
  <si>
    <t>1 st.dev. increase in Govt effectiveness</t>
  </si>
  <si>
    <t>1pp increase in CIT rate (residents)</t>
  </si>
  <si>
    <t>FDI1</t>
  </si>
  <si>
    <t>log-log</t>
  </si>
  <si>
    <t>1pp decrease in VAT rate</t>
  </si>
  <si>
    <t>FDI2</t>
  </si>
  <si>
    <t>log FDI</t>
  </si>
  <si>
    <t>Infr index</t>
  </si>
  <si>
    <t>approximate vs precise</t>
  </si>
  <si>
    <t>Log-Level ln(Y) = a + bX + e; A unit increase in X results in a 100*b% increase in Y</t>
  </si>
  <si>
    <t>Log-Log ln(Y) = a + bln(X) + e; A percentage increase in X results in a b% increase in Y</t>
  </si>
  <si>
    <t>Real FDI</t>
  </si>
  <si>
    <t>Services imports</t>
  </si>
  <si>
    <t>GDP growth</t>
  </si>
  <si>
    <t>1pp of GDP increase in government spending on education</t>
  </si>
  <si>
    <t>Patent families</t>
  </si>
  <si>
    <t>labor prod-ty</t>
  </si>
  <si>
    <t>1 standard deviation increase in E-Gov Index</t>
  </si>
  <si>
    <t>1 st.dev. increase in Trade&amp;Transport Infrastructure Index</t>
  </si>
  <si>
    <t>This one in main text</t>
  </si>
  <si>
    <t>change in FDI</t>
  </si>
  <si>
    <t>TFP coefs</t>
  </si>
  <si>
    <t>change in TFP %</t>
  </si>
  <si>
    <t>Services imports channel</t>
  </si>
  <si>
    <t>FDI channel</t>
  </si>
  <si>
    <t>stdz_c1_EGOV_INDEX</t>
  </si>
  <si>
    <t>stdz_c1_EGOV_INDEX_int</t>
  </si>
  <si>
    <t>stdz_c1_IPRIscore</t>
  </si>
  <si>
    <t>stdz_c1_IPRIscore_int</t>
  </si>
  <si>
    <t>stdz_c1_gee</t>
  </si>
  <si>
    <t>stdz_c1_gee_int</t>
  </si>
  <si>
    <t>stdz_c1_str</t>
  </si>
  <si>
    <t>stdz_c1_str_int</t>
  </si>
  <si>
    <t>stdz_c1_matr</t>
  </si>
  <si>
    <t>stdz_c1_matr_int</t>
  </si>
  <si>
    <t>stdz_c1_matr_nt</t>
  </si>
  <si>
    <t>stdz_c1_matr_nt_int</t>
  </si>
  <si>
    <t>stdz_c1_ictadopt</t>
  </si>
  <si>
    <t>stdz_c1_ictadopt_int</t>
  </si>
  <si>
    <t>stdz_c1_tradeinf</t>
  </si>
  <si>
    <t>stdz_c1_tradeinf_int</t>
  </si>
  <si>
    <t>stdz_c1_kaopen</t>
  </si>
  <si>
    <t>stdz_c1_kaopen_int</t>
  </si>
  <si>
    <t>stdz_c1_topen</t>
  </si>
  <si>
    <t>stdz_c1_topen_int</t>
  </si>
  <si>
    <t>stdz_c1_avg_comp_hour</t>
  </si>
  <si>
    <t>stdz_c1_avg_comp_hour_int</t>
  </si>
  <si>
    <t>change in services imports</t>
  </si>
  <si>
    <t>1pp change in CIT residents</t>
  </si>
  <si>
    <t>1pp change in CIT non-residents</t>
  </si>
  <si>
    <t>1pp change in VAT</t>
  </si>
  <si>
    <t>bfdie_log_gdp</t>
  </si>
  <si>
    <t>bfdie_lb_log_gdp</t>
  </si>
  <si>
    <t>egov sd</t>
  </si>
  <si>
    <t>bfdie_ub_log_gdp</t>
  </si>
  <si>
    <t>bfdie_log_gdp_from</t>
  </si>
  <si>
    <t>bfdie_lb_log_gdp_from</t>
  </si>
  <si>
    <t>bfdie_ub_log_gdp_from</t>
  </si>
  <si>
    <t>bfdie_contig</t>
  </si>
  <si>
    <t>bfdie_lb_contig</t>
  </si>
  <si>
    <t>bfdie_ub_contig</t>
  </si>
  <si>
    <t>bfdie_smctry</t>
  </si>
  <si>
    <t>bfdie_lb_smctry</t>
  </si>
  <si>
    <t>bfdie_ub_smctry</t>
  </si>
  <si>
    <t>bfdie_d75_wgi_CCEST</t>
  </si>
  <si>
    <t>bfdie_lb_d75_wgi_CCEST</t>
  </si>
  <si>
    <t>bfdie_ub_d75_wgi_CCEST</t>
  </si>
  <si>
    <t>mean2_trade_transp_infrastr</t>
  </si>
  <si>
    <t>sd2_trade_transp_infrastr</t>
  </si>
  <si>
    <t>mean2_EGOV_INDEX_int</t>
  </si>
  <si>
    <t>sd2_EGOV_INDEX_int</t>
  </si>
  <si>
    <t>mean2_TEL_INDEX_int</t>
  </si>
  <si>
    <t>sd2_TEL_INDEX_int</t>
  </si>
  <si>
    <t>mean2_ONLINE_INDEX_int</t>
  </si>
  <si>
    <t>sd2_ONLINE_INDEX_int</t>
  </si>
  <si>
    <t>mean2_fdi_fd</t>
  </si>
  <si>
    <t>sd2_fdi_fd</t>
  </si>
  <si>
    <t>mean2_MATR</t>
  </si>
  <si>
    <t>sd2_MATR</t>
  </si>
  <si>
    <t>mean2_IPRIscore</t>
  </si>
  <si>
    <t>sd2_IPRIscore</t>
  </si>
  <si>
    <t>?</t>
  </si>
  <si>
    <t>Labor share</t>
  </si>
  <si>
    <t>diff</t>
  </si>
  <si>
    <t>1 pp of GDP increase in government spending on education</t>
  </si>
  <si>
    <t>1 pp of GDP increase in government spending on infrastructure</t>
  </si>
  <si>
    <t>1 standard deviation increase in 
E-Government Index</t>
  </si>
  <si>
    <t>TFP_f50</t>
  </si>
  <si>
    <t>TFP_b40</t>
  </si>
  <si>
    <t>TFP_nb40</t>
  </si>
  <si>
    <t>Top 50 Firms</t>
  </si>
  <si>
    <t>Laggards (bottom 40th percentile)</t>
  </si>
  <si>
    <t>Others (middle)</t>
  </si>
  <si>
    <t>ICT Index</t>
  </si>
  <si>
    <t xml:space="preserve">Laggard Firm </t>
  </si>
  <si>
    <t xml:space="preserve">Non-laggard Firm </t>
  </si>
  <si>
    <t xml:space="preserve">PISA science scores </t>
  </si>
  <si>
    <t>Credit-to-GDP ratio</t>
  </si>
  <si>
    <t>Venture capital</t>
  </si>
  <si>
    <t>Use of advanced digital technologies</t>
  </si>
  <si>
    <t>Regions with high download speed</t>
  </si>
  <si>
    <t>Combined advanced digital technologies and high download speed</t>
  </si>
  <si>
    <t>std error</t>
  </si>
  <si>
    <t>Regions with high download speeds</t>
  </si>
  <si>
    <t>Combined advanced technologies and high download speed (RHS)</t>
  </si>
  <si>
    <t>X axis</t>
  </si>
  <si>
    <t>Baseline - y axis</t>
  </si>
  <si>
    <t>Policy</t>
  </si>
  <si>
    <t>Policy - y axis</t>
  </si>
  <si>
    <t>_b_rd</t>
  </si>
  <si>
    <t>_se_rd</t>
  </si>
  <si>
    <t>_t_rd</t>
  </si>
  <si>
    <t>ci_low</t>
  </si>
  <si>
    <t>ci_high</t>
  </si>
  <si>
    <t>blocked</t>
  </si>
  <si>
    <t>yr2</t>
  </si>
  <si>
    <t>Current</t>
  </si>
  <si>
    <t>Guarantee</t>
  </si>
  <si>
    <t>ITC (refundable)</t>
  </si>
  <si>
    <t>ITC (not refundable)</t>
  </si>
  <si>
    <t>No indirect taxes</t>
  </si>
  <si>
    <t>No tax</t>
  </si>
  <si>
    <t>Tanzania</t>
  </si>
  <si>
    <t>Country</t>
  </si>
  <si>
    <t>Variable</t>
  </si>
  <si>
    <t>No customs duties</t>
  </si>
  <si>
    <t>Revenue inc. SOC</t>
  </si>
  <si>
    <t>Average price</t>
  </si>
  <si>
    <t>Discount rate for IEC</t>
  </si>
  <si>
    <t>Table A1. Advanced Economies: General Government Overall Balance, 2015–29</t>
  </si>
  <si>
    <t>World</t>
  </si>
  <si>
    <t>Average</t>
  </si>
  <si>
    <t>Advanced Economies</t>
  </si>
  <si>
    <t>Euro Area</t>
  </si>
  <si>
    <t>G7</t>
  </si>
  <si>
    <t>G-7</t>
  </si>
  <si>
    <t>G20 Advanced</t>
  </si>
  <si>
    <t>Advanced G-20</t>
  </si>
  <si>
    <t>Andorra</t>
  </si>
  <si>
    <r>
      <t>Cyprus</t>
    </r>
    <r>
      <rPr>
        <vertAlign val="superscript"/>
        <sz val="9"/>
        <rFont val="Arial"/>
        <family val="2"/>
      </rPr>
      <t>1</t>
    </r>
  </si>
  <si>
    <t>Hong Kong SAR</t>
  </si>
  <si>
    <t>Iceland</t>
  </si>
  <si>
    <r>
      <t>Ireland</t>
    </r>
    <r>
      <rPr>
        <vertAlign val="superscript"/>
        <sz val="9"/>
        <rFont val="Arial"/>
        <family val="2"/>
      </rPr>
      <t>1</t>
    </r>
  </si>
  <si>
    <t>New Zealand</t>
  </si>
  <si>
    <t>Norway</t>
  </si>
  <si>
    <t>Singapore</t>
  </si>
  <si>
    <r>
      <t>Spain</t>
    </r>
    <r>
      <rPr>
        <vertAlign val="superscript"/>
        <sz val="9"/>
        <rFont val="Arial"/>
        <family val="2"/>
      </rPr>
      <t>1</t>
    </r>
  </si>
  <si>
    <r>
      <t>United States</t>
    </r>
    <r>
      <rPr>
        <vertAlign val="superscript"/>
        <sz val="9"/>
        <rFont val="Arial"/>
        <family val="2"/>
      </rPr>
      <t>2</t>
    </r>
  </si>
  <si>
    <t>Source: IMF staff estimates and projections. Projections are based on staff assessments of current policies (see "Fiscal Policy Assumptions" in text).</t>
  </si>
  <si>
    <t>Note: For country-specific details, see "Data and Conventions" in text and Table B. G7 = Group of Seven; G20 = Group of Twenty.</t>
  </si>
  <si>
    <r>
      <t>1</t>
    </r>
    <r>
      <rPr>
        <sz val="9"/>
        <rFont val="Arial"/>
        <family val="2"/>
      </rPr>
      <t xml:space="preserve"> Data include financial sector support. For Cyprus, 2014 and 2015 balances exclude financial sector support.</t>
    </r>
  </si>
  <si>
    <r>
      <t xml:space="preserve">2 </t>
    </r>
    <r>
      <rPr>
        <sz val="9"/>
        <rFont val="Arial"/>
        <family val="2"/>
      </rPr>
      <t xml:space="preserve">For cross-economy comparison, the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therefore differ from data published by the US Bureau of Economic Analysis. </t>
    </r>
  </si>
  <si>
    <t>Table A2. Advanced Economies: General Government Primary Balance, 2015–29</t>
  </si>
  <si>
    <t>...</t>
  </si>
  <si>
    <t>Note: "Primary balance" is defined as the overall balance, excluding net interest payments. For country-specific details, see "Data and Conventions" in text and Table B. G7 = Group of Seven; G20 = Group of Twenty.</t>
  </si>
  <si>
    <t>Table A3. Advanced Economies: General Government Cyclically Adjusted Balance, 2015–29</t>
  </si>
  <si>
    <t>(Percent of potential GDP)</t>
  </si>
  <si>
    <r>
      <t>Australia</t>
    </r>
    <r>
      <rPr>
        <vertAlign val="superscript"/>
        <sz val="9"/>
        <rFont val="Arial"/>
        <family val="2"/>
      </rPr>
      <t>1</t>
    </r>
  </si>
  <si>
    <r>
      <t>Ireland</t>
    </r>
    <r>
      <rPr>
        <vertAlign val="superscript"/>
        <sz val="9"/>
        <rFont val="Arial"/>
        <family val="2"/>
      </rPr>
      <t>2</t>
    </r>
  </si>
  <si>
    <r>
      <t>Norway</t>
    </r>
    <r>
      <rPr>
        <vertAlign val="superscript"/>
        <sz val="9"/>
        <rFont val="Arial"/>
        <family val="2"/>
      </rPr>
      <t>2</t>
    </r>
  </si>
  <si>
    <r>
      <t>Spain</t>
    </r>
    <r>
      <rPr>
        <vertAlign val="superscript"/>
        <sz val="9"/>
        <rFont val="Arial"/>
        <family val="2"/>
      </rPr>
      <t>2</t>
    </r>
  </si>
  <si>
    <r>
      <t>Sweden</t>
    </r>
    <r>
      <rPr>
        <vertAlign val="superscript"/>
        <sz val="9"/>
        <rFont val="Arial"/>
        <family val="2"/>
      </rPr>
      <t>2</t>
    </r>
  </si>
  <si>
    <r>
      <t>Switzerland</t>
    </r>
    <r>
      <rPr>
        <vertAlign val="superscript"/>
        <sz val="9"/>
        <rFont val="Arial"/>
        <family val="2"/>
      </rPr>
      <t>2</t>
    </r>
  </si>
  <si>
    <r>
      <t>United Kingdom</t>
    </r>
    <r>
      <rPr>
        <vertAlign val="superscript"/>
        <sz val="9"/>
        <rFont val="Arial"/>
        <family val="2"/>
      </rPr>
      <t>2</t>
    </r>
  </si>
  <si>
    <r>
      <t>United States</t>
    </r>
    <r>
      <rPr>
        <vertAlign val="superscript"/>
        <sz val="9"/>
        <rFont val="Arial"/>
        <family val="2"/>
      </rPr>
      <t>2,3</t>
    </r>
  </si>
  <si>
    <r>
      <rPr>
        <vertAlign val="superscript"/>
        <sz val="9"/>
        <rFont val="Arial"/>
        <family val="2"/>
      </rPr>
      <t>1</t>
    </r>
    <r>
      <rPr>
        <sz val="9"/>
        <rFont val="Arial"/>
        <family val="2"/>
      </rPr>
      <t xml:space="preserve"> Data are based on the fiscal fiscal year–based potential GDP.</t>
    </r>
  </si>
  <si>
    <r>
      <rPr>
        <vertAlign val="superscript"/>
        <sz val="9"/>
        <rFont val="Arial"/>
        <family val="2"/>
      </rPr>
      <t xml:space="preserve">2 </t>
    </r>
    <r>
      <rPr>
        <sz val="9"/>
        <rFont val="Arial"/>
        <family val="2"/>
      </rPr>
      <t>Data for these economies include adjustments beyond the output cycle.</t>
    </r>
  </si>
  <si>
    <r>
      <t xml:space="preserve">3 </t>
    </r>
    <r>
      <rPr>
        <sz val="9"/>
        <rFont val="Arial"/>
        <family val="2"/>
      </rPr>
      <t>For cross-economy comparison, the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therefore differ from data published by the US Bureau of Economic Analysis.</t>
    </r>
  </si>
  <si>
    <t>Table A4. Advanced Economies: General Government Cyclically Adjusted Primary Balance, 2015–29</t>
  </si>
  <si>
    <r>
      <t xml:space="preserve">Note: "Cyclically adjusted primary balance" is defined as the cyclically adjusted balance plus net interest payable/paid (interest expense minus interest revenue) following the </t>
    </r>
    <r>
      <rPr>
        <i/>
        <sz val="9"/>
        <rFont val="Arial"/>
        <family val="2"/>
      </rPr>
      <t xml:space="preserve">World Economic Outlook </t>
    </r>
    <r>
      <rPr>
        <sz val="9"/>
        <rFont val="Arial"/>
        <family val="2"/>
      </rPr>
      <t>convention. For economy-specific details, see "Data and Conventions" in text and Table B. G7 = Group of Seven; G20 = Group of Twenty.</t>
    </r>
  </si>
  <si>
    <r>
      <rPr>
        <vertAlign val="superscript"/>
        <sz val="9"/>
        <rFont val="Arial"/>
        <family val="2"/>
      </rPr>
      <t>1</t>
    </r>
    <r>
      <rPr>
        <sz val="9"/>
        <rFont val="Arial"/>
        <family val="2"/>
      </rPr>
      <t xml:space="preserve"> Data are based on the fiscal year–based potential GDP.</t>
    </r>
  </si>
  <si>
    <r>
      <rPr>
        <vertAlign val="superscript"/>
        <sz val="9"/>
        <rFont val="Arial"/>
        <family val="2"/>
      </rPr>
      <t xml:space="preserve">2 </t>
    </r>
    <r>
      <rPr>
        <sz val="9"/>
        <rFont val="Arial"/>
        <family val="2"/>
      </rPr>
      <t>The data for these economies include adjustments beyond the output cycle.</t>
    </r>
  </si>
  <si>
    <r>
      <t xml:space="preserve">3 </t>
    </r>
    <r>
      <rPr>
        <sz val="9"/>
        <rFont val="Arial"/>
        <family val="2"/>
      </rPr>
      <t>For cross-economy comparison,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therefore differ from data published by the US Bureau of Economic Analysis.</t>
    </r>
  </si>
  <si>
    <t>Table A5. Advanced Economies: General Government Revenue, 2015–29</t>
  </si>
  <si>
    <t>Note: For economy-specific details, see "Data and Conventions" in text and Table B. G7 = Group of Seven; G20 = Group of Twenty.</t>
  </si>
  <si>
    <t>Table A6. Advanced Economies: General Government Expenditure, 2015–29</t>
  </si>
  <si>
    <r>
      <t>United States</t>
    </r>
    <r>
      <rPr>
        <vertAlign val="superscript"/>
        <sz val="9"/>
        <rFont val="Arial"/>
        <family val="2"/>
      </rPr>
      <t>1</t>
    </r>
  </si>
  <si>
    <r>
      <t xml:space="preserve">1 </t>
    </r>
    <r>
      <rPr>
        <sz val="9"/>
        <rFont val="Arial"/>
        <family val="2"/>
      </rPr>
      <t>For cross-economy comparison,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therefore differ from data published by the US Bureau of Economic Analysis.</t>
    </r>
  </si>
  <si>
    <t>Table A7. Advanced Economies: General Government Gross Debt, 2015–29</t>
  </si>
  <si>
    <r>
      <t>Average</t>
    </r>
    <r>
      <rPr>
        <vertAlign val="superscript"/>
        <sz val="9"/>
        <rFont val="Arial"/>
        <family val="2"/>
      </rPr>
      <t>1</t>
    </r>
  </si>
  <si>
    <r>
      <t>Australia</t>
    </r>
    <r>
      <rPr>
        <vertAlign val="superscript"/>
        <sz val="9"/>
        <rFont val="Arial"/>
        <family val="2"/>
      </rPr>
      <t>2</t>
    </r>
  </si>
  <si>
    <r>
      <t>Canada</t>
    </r>
    <r>
      <rPr>
        <vertAlign val="superscript"/>
        <sz val="9"/>
        <rFont val="Arial"/>
        <family val="2"/>
      </rPr>
      <t>2</t>
    </r>
  </si>
  <si>
    <r>
      <t>Hong Kong SAR</t>
    </r>
    <r>
      <rPr>
        <vertAlign val="superscript"/>
        <sz val="9"/>
        <rFont val="Arial"/>
        <family val="2"/>
      </rPr>
      <t>2</t>
    </r>
  </si>
  <si>
    <r>
      <rPr>
        <vertAlign val="superscript"/>
        <sz val="9"/>
        <rFont val="Arial"/>
        <family val="2"/>
      </rPr>
      <t>1</t>
    </r>
    <r>
      <rPr>
        <sz val="9"/>
        <rFont val="Arial"/>
        <family val="2"/>
      </rPr>
      <t xml:space="preserve"> The average does not include the debt incurred by the European Union and used to finance the grants portion of the Next Generation EU (NGEU) package. This totaled €58 billion (0.4 percent of EU GDP) as of December 31, 2021, and €158 billion (1 percent of EU GDP) as of February 16, 2023. Debt incurred by the European Union and used to onlend to member states is included within member state debt data and regional aggregates.</t>
    </r>
  </si>
  <si>
    <r>
      <rPr>
        <vertAlign val="superscript"/>
        <sz val="9"/>
        <rFont val="Arial"/>
        <family val="2"/>
      </rPr>
      <t>2</t>
    </r>
    <r>
      <rPr>
        <sz val="9"/>
        <rFont val="Arial"/>
        <family val="2"/>
      </rPr>
      <t xml:space="preserve"> For cross-economy comparison, gross debt levels reported by national statistical agencies for economies that have adopted the 2008 System of National Accounts (Australia, Canada, Hong Kong SAR, United States) are adjusted to exclude unfunded pension liabilities of government employees’ defined-benefit pension plans.</t>
    </r>
  </si>
  <si>
    <t>Table A8. Advanced Economies: General Government Net Debt, 2015–29</t>
  </si>
  <si>
    <r>
      <t>Belgium</t>
    </r>
    <r>
      <rPr>
        <vertAlign val="superscript"/>
        <sz val="9"/>
        <rFont val="Arial"/>
        <family val="2"/>
      </rPr>
      <t>3</t>
    </r>
  </si>
  <si>
    <r>
      <t>Finland</t>
    </r>
    <r>
      <rPr>
        <vertAlign val="superscript"/>
        <sz val="9"/>
        <rFont val="Arial"/>
        <family val="2"/>
      </rPr>
      <t>4</t>
    </r>
  </si>
  <si>
    <r>
      <t>Iceland</t>
    </r>
    <r>
      <rPr>
        <vertAlign val="superscript"/>
        <sz val="9"/>
        <rFont val="Arial"/>
        <family val="2"/>
      </rPr>
      <t>5</t>
    </r>
  </si>
  <si>
    <r>
      <t>Ireland</t>
    </r>
    <r>
      <rPr>
        <vertAlign val="superscript"/>
        <sz val="9"/>
        <rFont val="Arial"/>
        <family val="2"/>
      </rPr>
      <t>6</t>
    </r>
  </si>
  <si>
    <r>
      <rPr>
        <vertAlign val="superscript"/>
        <sz val="9"/>
        <rFont val="Arial"/>
        <family val="2"/>
      </rPr>
      <t>2</t>
    </r>
    <r>
      <rPr>
        <sz val="9"/>
        <rFont val="Arial"/>
        <family val="2"/>
      </rPr>
      <t xml:space="preserve"> For cross-economy comparison, net debt levels reported by national statistical agencies for economies that have adopted the 2008 System of National Accounts (Australia, Canada, Hong Kong SAR, United States) are adjusted to exclude unfunded pension liabilities of government employees’ defined-benefit pension plans.</t>
    </r>
  </si>
  <si>
    <r>
      <rPr>
        <vertAlign val="superscript"/>
        <sz val="9"/>
        <rFont val="Arial"/>
        <family val="2"/>
      </rPr>
      <t>3</t>
    </r>
    <r>
      <rPr>
        <sz val="9"/>
        <rFont val="Arial"/>
        <family val="2"/>
      </rPr>
      <t xml:space="preserve"> Belgium’s net debt series has been revised to ensure consistency between liabilities and assets. "Net debt" is defined as gross debt (Maastricht definition) minus assets in the form of currency and deposits, loans, and debt securities.</t>
    </r>
  </si>
  <si>
    <r>
      <rPr>
        <vertAlign val="superscript"/>
        <sz val="9"/>
        <rFont val="Arial"/>
        <family val="2"/>
      </rPr>
      <t>4</t>
    </r>
    <r>
      <rPr>
        <sz val="9"/>
        <rFont val="Arial"/>
        <family val="2"/>
      </rPr>
      <t xml:space="preserve"> Net debt figures were revised to include only categories of assets corresponding to the liabilities covered by the Maastricht definition of "gross debt."</t>
    </r>
  </si>
  <si>
    <r>
      <rPr>
        <vertAlign val="superscript"/>
        <sz val="9"/>
        <rFont val="Arial"/>
        <family val="2"/>
      </rPr>
      <t>5</t>
    </r>
    <r>
      <rPr>
        <sz val="9"/>
        <rFont val="Arial"/>
        <family val="2"/>
      </rPr>
      <t xml:space="preserve"> "Net debt" for Iceland is defined as gross debt minus currency and deposits.</t>
    </r>
  </si>
  <si>
    <r>
      <rPr>
        <vertAlign val="superscript"/>
        <sz val="9"/>
        <rFont val="Arial"/>
        <family val="2"/>
      </rPr>
      <t>6</t>
    </r>
    <r>
      <rPr>
        <sz val="9"/>
        <rFont val="Arial"/>
        <family val="2"/>
      </rPr>
      <t xml:space="preserve"> "Net debt" for Ireland is defined as gross general debt minus debt instrument assets, namely, currency and deposits, debt securities, and loans. Net debt was previously defined as general government debt less currency and deposits.</t>
    </r>
  </si>
  <si>
    <t>Table A9. Emerging Market and Middle-Income Economies: General Government Overall Balance, 2015–29</t>
  </si>
  <si>
    <t>G20 Emerging</t>
  </si>
  <si>
    <t>Emerging G-20</t>
  </si>
  <si>
    <t>Algeria</t>
  </si>
  <si>
    <t>Belarus</t>
  </si>
  <si>
    <r>
      <t>China</t>
    </r>
    <r>
      <rPr>
        <vertAlign val="superscript"/>
        <sz val="9"/>
        <rFont val="Arial"/>
        <family val="2"/>
      </rPr>
      <t>1</t>
    </r>
  </si>
  <si>
    <t>Dominican Republic</t>
  </si>
  <si>
    <r>
      <t>Ecuador</t>
    </r>
    <r>
      <rPr>
        <vertAlign val="superscript"/>
        <sz val="9"/>
        <rFont val="Arial"/>
        <family val="2"/>
      </rPr>
      <t>2</t>
    </r>
  </si>
  <si>
    <t>…</t>
  </si>
  <si>
    <t>Iran</t>
  </si>
  <si>
    <t>Lebanon</t>
  </si>
  <si>
    <r>
      <t>Malaysia</t>
    </r>
    <r>
      <rPr>
        <vertAlign val="superscript"/>
        <sz val="9"/>
        <rFont val="Arial"/>
        <family val="2"/>
      </rPr>
      <t>3</t>
    </r>
  </si>
  <si>
    <t>Malaysia</t>
  </si>
  <si>
    <t>Pakistan</t>
  </si>
  <si>
    <t>Qatar</t>
  </si>
  <si>
    <t>Russia</t>
  </si>
  <si>
    <t>Saudi Arabia</t>
  </si>
  <si>
    <t>Sri Lanka</t>
  </si>
  <si>
    <t>Thailand</t>
  </si>
  <si>
    <t>Türkiye</t>
  </si>
  <si>
    <t>Ukraine</t>
  </si>
  <si>
    <t>United Arab Emirates</t>
  </si>
  <si>
    <r>
      <t>Uruguay</t>
    </r>
    <r>
      <rPr>
        <vertAlign val="superscript"/>
        <sz val="9"/>
        <rFont val="Arial"/>
        <family val="2"/>
      </rPr>
      <t>4</t>
    </r>
  </si>
  <si>
    <t>Venezuela</t>
  </si>
  <si>
    <t>Vietnam</t>
  </si>
  <si>
    <t>Note: For country-specific details, see "Data and Conventions" in text and Table C. MENA = Middle East and North Africa.</t>
  </si>
  <si>
    <r>
      <rPr>
        <vertAlign val="superscript"/>
        <sz val="9"/>
        <rFont val="Arial"/>
        <family val="2"/>
      </rPr>
      <t>1</t>
    </r>
    <r>
      <rPr>
        <sz val="9"/>
        <rFont val="Arial"/>
        <family val="2"/>
      </rPr>
      <t xml:space="preserve"> China’s deficit and public debt numbers presented in this table cover a narrower perimeter of the general government than IMF staff’s estimates in China Article IV reports (see</t>
    </r>
    <r>
      <rPr>
        <u/>
        <sz val="9"/>
        <color rgb="FF0070C0"/>
        <rFont val="Arial"/>
        <family val="2"/>
      </rPr>
      <t xml:space="preserve"> IMF 2024</t>
    </r>
    <r>
      <rPr>
        <sz val="9"/>
        <rFont val="Arial"/>
        <family val="2"/>
      </rPr>
      <t xml:space="preserve"> for a reconciliation of the two estimates).</t>
    </r>
  </si>
  <si>
    <r>
      <rPr>
        <vertAlign val="superscript"/>
        <sz val="9"/>
        <rFont val="Arial"/>
        <family val="2"/>
      </rPr>
      <t xml:space="preserve">2 </t>
    </r>
    <r>
      <rPr>
        <sz val="9"/>
        <rFont val="Arial"/>
        <family val="2"/>
      </rPr>
      <t>The data for Ecuador reflect net lending/borrowing of the nonfinancial public sector.</t>
    </r>
  </si>
  <si>
    <r>
      <rPr>
        <vertAlign val="superscript"/>
        <sz val="9"/>
        <rFont val="Arial"/>
        <family val="2"/>
      </rPr>
      <t xml:space="preserve">3 </t>
    </r>
    <r>
      <rPr>
        <sz val="9"/>
        <rFont val="Arial"/>
        <family val="2"/>
      </rPr>
      <t>The general government overall balance in 2019 includes a one-off refund of tax arrears in 2019 of 2.4 percent of GDP.</t>
    </r>
  </si>
  <si>
    <r>
      <rPr>
        <vertAlign val="superscript"/>
        <sz val="9"/>
        <rFont val="Arial"/>
        <family val="2"/>
      </rPr>
      <t xml:space="preserve">4 </t>
    </r>
    <r>
      <rPr>
        <sz val="9"/>
        <rFont val="Arial"/>
        <family val="2"/>
      </rPr>
      <t>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for 2018–22 are affected by these transfers, which amounted to 1.2 percent of GDP in 2018, 1.0 percent of GDP in 2019, 0.6 percent of GDP in 2020, 0.3 percent of GDP in 2021, 0.1 percent of GDP in 2022, and 0 thereafter. See IMF Country Report No. 19/64 for further details. The disclaimer about the public pension system applies only to the revenues and net lending/borrowing series.</t>
    </r>
  </si>
  <si>
    <t>Table A10. Emerging Market and Middle-Income Economies: General Government Primary Balance, 2015–29</t>
  </si>
  <si>
    <r>
      <t>Ecuador</t>
    </r>
    <r>
      <rPr>
        <vertAlign val="superscript"/>
        <sz val="9"/>
        <rFont val="Arial"/>
        <family val="2"/>
      </rPr>
      <t>1</t>
    </r>
  </si>
  <si>
    <r>
      <t>Kuwait</t>
    </r>
    <r>
      <rPr>
        <vertAlign val="superscript"/>
        <sz val="9"/>
        <rFont val="Arial"/>
        <family val="2"/>
      </rPr>
      <t>2</t>
    </r>
  </si>
  <si>
    <r>
      <t>Uruguay</t>
    </r>
    <r>
      <rPr>
        <vertAlign val="superscript"/>
        <sz val="9"/>
        <rFont val="Arial"/>
        <family val="2"/>
      </rPr>
      <t>3</t>
    </r>
  </si>
  <si>
    <t>Note: "Primary balance" is defined as the overall balance, excluding net interest payments. For country-specific details, see "Data and Conventions" in text and Table C. G20 = Group of Twenty; MENA = Middle East and North Africa.</t>
  </si>
  <si>
    <r>
      <rPr>
        <vertAlign val="superscript"/>
        <sz val="9"/>
        <rFont val="Arial"/>
        <family val="2"/>
      </rPr>
      <t xml:space="preserve">1 </t>
    </r>
    <r>
      <rPr>
        <sz val="9"/>
        <rFont val="Arial"/>
        <family val="2"/>
      </rPr>
      <t xml:space="preserve">The data for Ecuador reflect primary balance of the nonfinancial public sector. </t>
    </r>
  </si>
  <si>
    <r>
      <rPr>
        <vertAlign val="superscript"/>
        <sz val="9"/>
        <rFont val="Arial"/>
        <family val="2"/>
      </rPr>
      <t xml:space="preserve">2 </t>
    </r>
    <r>
      <rPr>
        <sz val="9"/>
        <rFont val="Arial"/>
        <family val="2"/>
      </rPr>
      <t>Interest revenue is proxied by IMF staff estimates of investment income. The country team does not have the breakdown of investment income between interest revenue and dividends.</t>
    </r>
  </si>
  <si>
    <r>
      <rPr>
        <vertAlign val="superscript"/>
        <sz val="9"/>
        <rFont val="Arial"/>
        <family val="2"/>
      </rPr>
      <t xml:space="preserve">3 </t>
    </r>
    <r>
      <rPr>
        <sz val="9"/>
        <rFont val="Arial"/>
        <family val="2"/>
      </rPr>
      <t>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for 2018–22 are affected by these transfers, which amounted to 1.2 percent of GDP in 2018, 1.0 percent of GDP in 2019, 0.6 percent of GDP in 2020, 0.3 percent of GDP in 2021, 0.1 percent of GDP in 2022, and 0 thereafter. See IMF Country Report No. 19/64 for further details. The disclaimer about the public pension system applies only to the revenues and net lending/borrowing series.</t>
    </r>
  </si>
  <si>
    <t>Table A11. Emerging Market and Middle-Income Economies: General Government Cyclically Adjusted Balance, 2015–29</t>
  </si>
  <si>
    <r>
      <t>Chile</t>
    </r>
    <r>
      <rPr>
        <vertAlign val="superscript"/>
        <sz val="9"/>
        <color theme="1"/>
        <rFont val="Arial"/>
        <family val="2"/>
      </rPr>
      <t>1</t>
    </r>
  </si>
  <si>
    <r>
      <t>Ecuador</t>
    </r>
    <r>
      <rPr>
        <vertAlign val="superscript"/>
        <sz val="9"/>
        <color theme="1"/>
        <rFont val="Arial"/>
        <family val="2"/>
      </rPr>
      <t>2</t>
    </r>
  </si>
  <si>
    <r>
      <t>Uruguay</t>
    </r>
    <r>
      <rPr>
        <vertAlign val="superscript"/>
        <sz val="9"/>
        <color theme="1"/>
        <rFont val="Arial"/>
        <family val="2"/>
      </rPr>
      <t>3</t>
    </r>
  </si>
  <si>
    <t>Note: For country-specific details, see "Data and Conventions" in text and Table C. G20 = Group of Twenty; MENA = Middle East and North Africa.</t>
  </si>
  <si>
    <r>
      <rPr>
        <vertAlign val="superscript"/>
        <sz val="9"/>
        <rFont val="Arial"/>
        <family val="2"/>
      </rPr>
      <t xml:space="preserve">1 </t>
    </r>
    <r>
      <rPr>
        <sz val="9"/>
        <rFont val="Arial"/>
        <family val="2"/>
      </rPr>
      <t>Data for these economies include adjustments beyond the output cycle.</t>
    </r>
  </si>
  <si>
    <r>
      <rPr>
        <vertAlign val="superscript"/>
        <sz val="9"/>
        <rFont val="Arial"/>
        <family val="2"/>
      </rPr>
      <t xml:space="preserve">2 </t>
    </r>
    <r>
      <rPr>
        <sz val="9"/>
        <rFont val="Arial"/>
        <family val="2"/>
      </rPr>
      <t>The data for Ecuador reflect cyclically adjusted balance of the nonfinancial public sector.</t>
    </r>
  </si>
  <si>
    <r>
      <rPr>
        <vertAlign val="superscript"/>
        <sz val="9"/>
        <rFont val="Arial"/>
        <family val="2"/>
      </rPr>
      <t xml:space="preserve">3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for 2018–22 are affected by these transfers, which amounted to 1.2 percent of GDP in 2018, 1.0 percent of GDP in 2019, 0.6 percent of GDP in 2020, 0.3 percent of GDP in 2021, 0.1 percent of GDP in 2022, and 0 thereafter. See IMF Country Report No. 19/64 for further details. The disclaimer about the public pension system applies only to the revenues and net lending/borrowing series.
</t>
    </r>
  </si>
  <si>
    <t>Table A12. Emerging Market and Middle-Income Economies: General Government Cyclically Adjusted Primary Balance, 2015–29</t>
  </si>
  <si>
    <r>
      <t>Chile</t>
    </r>
    <r>
      <rPr>
        <vertAlign val="superscript"/>
        <sz val="9"/>
        <rFont val="Arial"/>
        <family val="2"/>
      </rPr>
      <t>1</t>
    </r>
  </si>
  <si>
    <r>
      <t xml:space="preserve">Note: "Cyclically adjusted primary balance" is defined as the cyclically adjusted balance plus net interest payable/paid (interest expense minus interest revenue) following the </t>
    </r>
    <r>
      <rPr>
        <i/>
        <sz val="9"/>
        <rFont val="Arial"/>
        <family val="2"/>
      </rPr>
      <t>World Economic Outlook</t>
    </r>
    <r>
      <rPr>
        <sz val="9"/>
        <rFont val="Arial"/>
        <family val="2"/>
      </rPr>
      <t xml:space="preserve"> convention. For country-specific details, see "Data and Conventions" in text and Table C. G20 = Group of Twenty; MENA = Middle East and North Africa.</t>
    </r>
  </si>
  <si>
    <r>
      <rPr>
        <vertAlign val="superscript"/>
        <sz val="9"/>
        <rFont val="Arial"/>
        <family val="2"/>
      </rPr>
      <t xml:space="preserve">1 </t>
    </r>
    <r>
      <rPr>
        <sz val="9"/>
        <rFont val="Arial"/>
        <family val="2"/>
      </rPr>
      <t>Data for these economies include adjustments beyond the output cycle. For country-specific details, see "Data and Conventions" in text and Table C.</t>
    </r>
  </si>
  <si>
    <r>
      <rPr>
        <vertAlign val="superscript"/>
        <sz val="9"/>
        <rFont val="Arial"/>
        <family val="2"/>
      </rPr>
      <t xml:space="preserve">2 </t>
    </r>
    <r>
      <rPr>
        <sz val="9"/>
        <rFont val="Arial"/>
        <family val="2"/>
      </rPr>
      <t>The data for Ecuador reflect cyclically adjusted primary balance of the nonfinancial public sector.</t>
    </r>
  </si>
  <si>
    <t>Table A13. Emerging Market and Middle-Income Economies: General Government Revenue, 2015–29</t>
  </si>
  <si>
    <r>
      <t>Uruguay</t>
    </r>
    <r>
      <rPr>
        <vertAlign val="superscript"/>
        <sz val="9"/>
        <rFont val="Arial"/>
        <family val="2"/>
      </rPr>
      <t>2</t>
    </r>
  </si>
  <si>
    <r>
      <rPr>
        <vertAlign val="superscript"/>
        <sz val="9"/>
        <rFont val="Arial"/>
        <family val="2"/>
      </rPr>
      <t xml:space="preserve">1 </t>
    </r>
    <r>
      <rPr>
        <sz val="9"/>
        <rFont val="Arial"/>
        <family val="2"/>
      </rPr>
      <t xml:space="preserve">The data for Ecuador reflect revenue of the nonfinancial public sector. </t>
    </r>
  </si>
  <si>
    <r>
      <rPr>
        <vertAlign val="superscript"/>
        <sz val="9"/>
        <rFont val="Arial"/>
        <family val="2"/>
      </rPr>
      <t xml:space="preserve">2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for 2018–22 are affected by these transfers, which amounted to 1.2 percent of GDP in 2018, 1.0 percent of GDP in 2019, 0.6 percent of GDP in 2020, 0.3 percent of GDP in 2021, 0.1 percent of GDP in 2022, and 0 thereafter. See IMF Country Report No. 19/64 for further details. The disclaimer about the public pension system applies only to the revenues and net lending/borrowing series.
</t>
    </r>
  </si>
  <si>
    <t>Table A14. Emerging Market and Middle-Income Economies: General Government Expenditure, 2015–29</t>
  </si>
  <si>
    <r>
      <rPr>
        <vertAlign val="superscript"/>
        <sz val="9"/>
        <rFont val="Arial"/>
        <family val="2"/>
      </rPr>
      <t xml:space="preserve">1 </t>
    </r>
    <r>
      <rPr>
        <sz val="9"/>
        <rFont val="Arial"/>
        <family val="2"/>
      </rPr>
      <t>The data for Ecuador reflect expenditure of the nonfinancial public sector.</t>
    </r>
  </si>
  <si>
    <r>
      <rPr>
        <vertAlign val="superscript"/>
        <sz val="9"/>
        <rFont val="Arial"/>
        <family val="2"/>
      </rPr>
      <t xml:space="preserve">2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t>
    </r>
  </si>
  <si>
    <t>Table A15. Emerging Market and Middle-Income Economies: General Government Gross Debt, 2015–29</t>
  </si>
  <si>
    <r>
      <t>Average</t>
    </r>
    <r>
      <rPr>
        <vertAlign val="superscript"/>
        <sz val="9"/>
        <color theme="1"/>
        <rFont val="Arial"/>
        <family val="2"/>
      </rPr>
      <t>1</t>
    </r>
  </si>
  <si>
    <r>
      <t>China</t>
    </r>
    <r>
      <rPr>
        <vertAlign val="superscript"/>
        <sz val="9"/>
        <color theme="1"/>
        <rFont val="Arial"/>
        <family val="2"/>
      </rPr>
      <t>2</t>
    </r>
  </si>
  <si>
    <r>
      <rPr>
        <vertAlign val="superscript"/>
        <sz val="9"/>
        <rFont val="Arial"/>
        <family val="2"/>
      </rPr>
      <t>1</t>
    </r>
    <r>
      <rPr>
        <sz val="9"/>
        <rFont val="Arial"/>
        <family val="2"/>
      </rPr>
      <t xml:space="preserve"> The average does not include the debt incurred by the European Union and used to finance the grants portion of the Next Generation EU (NGEU) package. This totaled €58 billion (0.4 percent of EU GDP) as of December 31, 2021, and €158 billion (1 percent of EU GDP) as of February 16, 2023. Debt incurred by the European Union and used to on-lend to member states is included within member state debt data and regional aggregates.</t>
    </r>
  </si>
  <si>
    <r>
      <rPr>
        <vertAlign val="superscript"/>
        <sz val="9"/>
        <rFont val="Arial"/>
        <family val="2"/>
      </rPr>
      <t xml:space="preserve">2 </t>
    </r>
    <r>
      <rPr>
        <sz val="9"/>
        <rFont val="Arial"/>
        <family val="2"/>
      </rPr>
      <t xml:space="preserve">China’s deficit and public debt numbers presented in this table cover a narrower perimeter of the general government than IMF staff’s estimates in China Article IV reports (see </t>
    </r>
    <r>
      <rPr>
        <u/>
        <sz val="9"/>
        <color rgb="FF0070C0"/>
        <rFont val="Arial"/>
        <family val="2"/>
      </rPr>
      <t>IMF 2024</t>
    </r>
    <r>
      <rPr>
        <sz val="9"/>
        <rFont val="Arial"/>
        <family val="2"/>
      </rPr>
      <t xml:space="preserve"> for a reconciliation of the two estimates). </t>
    </r>
  </si>
  <si>
    <r>
      <rPr>
        <vertAlign val="superscript"/>
        <sz val="9"/>
        <rFont val="Arial"/>
        <family val="2"/>
      </rPr>
      <t xml:space="preserve">3 </t>
    </r>
    <r>
      <rPr>
        <sz val="9"/>
        <rFont val="Arial"/>
        <family val="2"/>
      </rPr>
      <t>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t>
    </r>
  </si>
  <si>
    <t>Table A16. Emerging Market and Middle-Income Economies: General Government Net Debt, 2015–29</t>
  </si>
  <si>
    <r>
      <t>China</t>
    </r>
    <r>
      <rPr>
        <vertAlign val="superscript"/>
        <sz val="9"/>
        <rFont val="Arial"/>
        <family val="2"/>
      </rPr>
      <t>2</t>
    </r>
  </si>
  <si>
    <r>
      <rPr>
        <vertAlign val="superscript"/>
        <sz val="9"/>
        <rFont val="Arial"/>
        <family val="2"/>
      </rPr>
      <t>2</t>
    </r>
    <r>
      <rPr>
        <sz val="9"/>
        <rFont val="Arial"/>
        <family val="2"/>
      </rPr>
      <t xml:space="preserve"> China’s deficit and public debt numbers presented in this table cover a narrower perimeter of the general government than IMF staff’s estimates in China Article IV reports (see </t>
    </r>
    <r>
      <rPr>
        <u/>
        <sz val="9"/>
        <color rgb="FF0070C0"/>
        <rFont val="Arial"/>
        <family val="2"/>
      </rPr>
      <t>IMF 2024</t>
    </r>
    <r>
      <rPr>
        <sz val="9"/>
        <rFont val="Arial"/>
        <family val="2"/>
      </rPr>
      <t xml:space="preserve"> for a reconciliation of the two estimates).</t>
    </r>
  </si>
  <si>
    <t>Table A17. Low-Income Developing Countries: General Government Overall Balance, 2015–29</t>
  </si>
  <si>
    <t>Low-Income Developing Countries</t>
  </si>
  <si>
    <t>Oil Producers</t>
  </si>
  <si>
    <t>Low-Income Developing Oil Producers</t>
  </si>
  <si>
    <t>Low-Income Developing Asia</t>
  </si>
  <si>
    <t>Low-Income Developing Latin America</t>
  </si>
  <si>
    <t>Low-Income Developing Sub-Saharan Africa</t>
  </si>
  <si>
    <t>Low-Income Developing Others</t>
  </si>
  <si>
    <t>Afghanistan</t>
  </si>
  <si>
    <t>Bangladesh</t>
  </si>
  <si>
    <t>Benin</t>
  </si>
  <si>
    <t>Burkina Faso</t>
  </si>
  <si>
    <t>Cambodia</t>
  </si>
  <si>
    <t>Cameroon</t>
  </si>
  <si>
    <t>Chad</t>
  </si>
  <si>
    <t>Congo, Democratic Republic of the</t>
  </si>
  <si>
    <t>Congo, Republic of</t>
  </si>
  <si>
    <t>Côte d’Ivoire</t>
  </si>
  <si>
    <t>Côte d'Ivoire</t>
  </si>
  <si>
    <t>Ethiopia</t>
  </si>
  <si>
    <t>Ghana</t>
  </si>
  <si>
    <t>Guinea</t>
  </si>
  <si>
    <t>Haiti</t>
  </si>
  <si>
    <t>Honduras</t>
  </si>
  <si>
    <t>Kenya</t>
  </si>
  <si>
    <t>Kyrgyz Republic</t>
  </si>
  <si>
    <t>Lao P.D.R.</t>
  </si>
  <si>
    <t>Madagascar</t>
  </si>
  <si>
    <t>Malawi</t>
  </si>
  <si>
    <t>Mali</t>
  </si>
  <si>
    <t>Moldova</t>
  </si>
  <si>
    <t>Mozambique</t>
  </si>
  <si>
    <t>Myanmar</t>
  </si>
  <si>
    <t>Nepal</t>
  </si>
  <si>
    <t>Nicaragua</t>
  </si>
  <si>
    <t>Niger</t>
  </si>
  <si>
    <t>Nigeria</t>
  </si>
  <si>
    <t>Papua New Guinea</t>
  </si>
  <si>
    <t>Rwanda</t>
  </si>
  <si>
    <t>Senegal</t>
  </si>
  <si>
    <t>Sudan</t>
  </si>
  <si>
    <t>Tajikistan</t>
  </si>
  <si>
    <t>Uganda</t>
  </si>
  <si>
    <t>Uzbekistan</t>
  </si>
  <si>
    <t>Yemen</t>
  </si>
  <si>
    <t>Zambia</t>
  </si>
  <si>
    <t>Zimbabwe</t>
  </si>
  <si>
    <t>Note: For country-specific details, see "Data and Conventions" in text and Table D.</t>
  </si>
  <si>
    <t>Table A18. Low-Income Developing Countries: General Government Primary Balance, 2015–29</t>
  </si>
  <si>
    <t>Note: "Primary balance" is defined as the overall balance, excluding net interest payments. For country-specific details, see "Data and Conventions" in text and Table D.</t>
  </si>
  <si>
    <t>Table A19. Low-Income Developing Countries: General Government Revenue, 2015–29</t>
  </si>
  <si>
    <t>….</t>
  </si>
  <si>
    <r>
      <t>Niger</t>
    </r>
    <r>
      <rPr>
        <vertAlign val="superscript"/>
        <sz val="9"/>
        <rFont val="Arial"/>
        <family val="2"/>
      </rPr>
      <t>1</t>
    </r>
  </si>
  <si>
    <r>
      <rPr>
        <vertAlign val="superscript"/>
        <sz val="9"/>
        <rFont val="Arial"/>
        <family val="2"/>
      </rPr>
      <t xml:space="preserve">1 </t>
    </r>
    <r>
      <rPr>
        <sz val="9"/>
        <rFont val="Arial"/>
        <family val="2"/>
      </rPr>
      <t>These estimates and projections include grants.</t>
    </r>
  </si>
  <si>
    <t>Table A20. Low-Income Developing Countries: General Government Expenditure, 2015–29</t>
  </si>
  <si>
    <t>Table A21. Low-Income Developing Countries: General Government Gross Debt, 2015–29</t>
  </si>
  <si>
    <r>
      <t>Ghana</t>
    </r>
    <r>
      <rPr>
        <vertAlign val="superscript"/>
        <sz val="9"/>
        <rFont val="Arial"/>
        <family val="2"/>
      </rPr>
      <t>1</t>
    </r>
  </si>
  <si>
    <r>
      <t>Nigeria</t>
    </r>
    <r>
      <rPr>
        <vertAlign val="superscript"/>
        <sz val="9"/>
        <rFont val="Arial"/>
        <family val="2"/>
      </rPr>
      <t>2</t>
    </r>
  </si>
  <si>
    <r>
      <t>Senegal</t>
    </r>
    <r>
      <rPr>
        <vertAlign val="superscript"/>
        <sz val="9"/>
        <rFont val="Arial"/>
        <family val="2"/>
      </rPr>
      <t>3</t>
    </r>
  </si>
  <si>
    <r>
      <rPr>
        <vertAlign val="superscript"/>
        <sz val="9"/>
        <rFont val="Arial"/>
        <family val="2"/>
      </rPr>
      <t xml:space="preserve">1 </t>
    </r>
    <r>
      <rPr>
        <sz val="9"/>
        <rFont val="Arial"/>
        <family val="2"/>
      </rPr>
      <t>Ghana is in the process of restructuring its debt. Government debt projections are based on a pre-debt restructuring scenario.</t>
    </r>
  </si>
  <si>
    <r>
      <rPr>
        <vertAlign val="superscript"/>
        <sz val="9"/>
        <rFont val="Arial"/>
        <family val="2"/>
      </rPr>
      <t>2</t>
    </r>
    <r>
      <rPr>
        <sz val="9"/>
        <rFont val="Arial"/>
        <family val="2"/>
      </rPr>
      <t xml:space="preserve"> Debt includes overdrafts from the Central Bank of Nigeria and liabilities of the Asset Management Corporation of Nigeria.</t>
    </r>
  </si>
  <si>
    <r>
      <rPr>
        <vertAlign val="superscript"/>
        <sz val="9"/>
        <rFont val="Arial"/>
        <family val="2"/>
      </rPr>
      <t>3</t>
    </r>
    <r>
      <rPr>
        <sz val="9"/>
        <rFont val="Arial"/>
        <family val="2"/>
      </rPr>
      <t xml:space="preserve"> From 2017 onward, Senegal data include the whole of the public sector, whereas before 2017, only central government debt stock was taken into account.</t>
    </r>
  </si>
  <si>
    <t>Table A22. Low-Income Developing Countries: General Government Net Debt, 2015–29</t>
  </si>
  <si>
    <r>
      <rPr>
        <vertAlign val="superscript"/>
        <sz val="9"/>
        <rFont val="Arial"/>
        <family val="2"/>
      </rPr>
      <t xml:space="preserve">2 </t>
    </r>
    <r>
      <rPr>
        <sz val="9"/>
        <rFont val="Arial"/>
        <family val="2"/>
      </rPr>
      <t>Debt includes overdrafts from the Central Bank of Nigeria and liabilities of the Asset Management Corporation of Nigeria. The overdrafts and government deposits at the Central Bank of Nigeria almost cancel each other out, and the Asset Management Corporation of Nigeria debt is roughly halved.</t>
    </r>
  </si>
  <si>
    <t>(Percent of GDP, except when indicated otherwise)</t>
  </si>
  <si>
    <r>
      <t>Pension Spending Change, 2023–30</t>
    </r>
    <r>
      <rPr>
        <vertAlign val="superscript"/>
        <sz val="10"/>
        <rFont val="Arial"/>
        <family val="2"/>
      </rPr>
      <t>1,9</t>
    </r>
    <r>
      <rPr>
        <sz val="10"/>
        <rFont val="Arial"/>
        <family val="2"/>
      </rPr>
      <t xml:space="preserve">
</t>
    </r>
  </si>
  <si>
    <r>
      <t>Net Present Value of Pension Spending Change, 2023–50</t>
    </r>
    <r>
      <rPr>
        <vertAlign val="superscript"/>
        <sz val="10"/>
        <rFont val="Arial"/>
        <family val="2"/>
      </rPr>
      <t>2,9</t>
    </r>
  </si>
  <si>
    <r>
      <t>Health Care Spending Change, 2023–30</t>
    </r>
    <r>
      <rPr>
        <vertAlign val="superscript"/>
        <sz val="10"/>
        <rFont val="Arial"/>
        <family val="2"/>
      </rPr>
      <t>3a,3b</t>
    </r>
  </si>
  <si>
    <r>
      <t>Net Present Value of Health Care Spending Change, 2023–50</t>
    </r>
    <r>
      <rPr>
        <vertAlign val="superscript"/>
        <sz val="10"/>
        <rFont val="Arial"/>
        <family val="2"/>
      </rPr>
      <t>2</t>
    </r>
  </si>
  <si>
    <r>
      <t>Gross Financing Need, 2024</t>
    </r>
    <r>
      <rPr>
        <vertAlign val="superscript"/>
        <sz val="10"/>
        <rFont val="Arial"/>
        <family val="2"/>
      </rPr>
      <t>4</t>
    </r>
  </si>
  <si>
    <r>
      <t>Average Term to Maturity, 2024 (years)</t>
    </r>
    <r>
      <rPr>
        <vertAlign val="superscript"/>
        <sz val="10"/>
        <rFont val="Arial"/>
        <family val="2"/>
      </rPr>
      <t>5</t>
    </r>
  </si>
  <si>
    <r>
      <t>Debt to Average Maturity, 2024</t>
    </r>
    <r>
      <rPr>
        <vertAlign val="superscript"/>
        <sz val="10"/>
        <rFont val="Arial"/>
        <family val="2"/>
      </rPr>
      <t>6</t>
    </r>
  </si>
  <si>
    <t>Projected Interest Rate–Growth Differential, 
2024–29
(percent)</t>
  </si>
  <si>
    <t>Pre-Pandemic Overall Balance, 
2012–19</t>
  </si>
  <si>
    <t>Projected Overall Balance, 
2024–29</t>
  </si>
  <si>
    <r>
      <t>Nonresident Holding of General Government Debt,  2023
(percent of total)</t>
    </r>
    <r>
      <rPr>
        <vertAlign val="superscript"/>
        <sz val="10"/>
        <rFont val="Arial"/>
        <family val="2"/>
      </rPr>
      <t>7</t>
    </r>
  </si>
  <si>
    <r>
      <t>Net Financial Worth of General Government, 2021 (percent of GDP)</t>
    </r>
    <r>
      <rPr>
        <vertAlign val="superscript"/>
        <sz val="10"/>
        <rFont val="Arial"/>
        <family val="2"/>
      </rPr>
      <t>8</t>
    </r>
  </si>
  <si>
    <r>
      <t>Singapore</t>
    </r>
    <r>
      <rPr>
        <vertAlign val="superscript"/>
        <sz val="9"/>
        <rFont val="Arial"/>
        <family val="2"/>
      </rPr>
      <t>10</t>
    </r>
  </si>
  <si>
    <r>
      <t>Pension Spending Change, 2023–30</t>
    </r>
    <r>
      <rPr>
        <vertAlign val="superscript"/>
        <sz val="10"/>
        <rFont val="Arial"/>
        <family val="2"/>
      </rPr>
      <t>1</t>
    </r>
    <r>
      <rPr>
        <sz val="10"/>
        <rFont val="Arial"/>
        <family val="2"/>
      </rPr>
      <t xml:space="preserve">
</t>
    </r>
  </si>
  <si>
    <r>
      <t>Net Present Value of Pension Spending Change, 2023–50</t>
    </r>
    <r>
      <rPr>
        <vertAlign val="superscript"/>
        <sz val="10"/>
        <rFont val="Arial"/>
        <family val="2"/>
      </rPr>
      <t>2</t>
    </r>
  </si>
  <si>
    <t>Debt to Average Maturity, 2024</t>
  </si>
  <si>
    <r>
      <t>Nonresident Holding of General Government Debt,  2023 
(percent of total)</t>
    </r>
    <r>
      <rPr>
        <vertAlign val="superscript"/>
        <sz val="10"/>
        <rFont val="Arial"/>
        <family val="2"/>
      </rPr>
      <t>6</t>
    </r>
  </si>
  <si>
    <r>
      <t>Net Financial Worth of General Government, 2021 (percent of GDP)</t>
    </r>
    <r>
      <rPr>
        <vertAlign val="superscript"/>
        <sz val="10"/>
        <rFont val="Arial"/>
        <family val="2"/>
      </rPr>
      <t>7</t>
    </r>
  </si>
  <si>
    <r>
      <t>Brazil</t>
    </r>
    <r>
      <rPr>
        <vertAlign val="superscript"/>
        <sz val="9"/>
        <rFont val="Arial"/>
        <family val="2"/>
      </rPr>
      <t>8</t>
    </r>
  </si>
  <si>
    <r>
      <t>Türkiye</t>
    </r>
    <r>
      <rPr>
        <vertAlign val="superscript"/>
        <sz val="9"/>
        <rFont val="Arial"/>
        <family val="2"/>
      </rPr>
      <t>9</t>
    </r>
  </si>
  <si>
    <r>
      <t>Uruguay</t>
    </r>
    <r>
      <rPr>
        <vertAlign val="superscript"/>
        <sz val="9"/>
        <rFont val="Arial"/>
        <family val="2"/>
      </rPr>
      <t>10</t>
    </r>
  </si>
  <si>
    <r>
      <t>Gross financing needs, 2015</t>
    </r>
    <r>
      <rPr>
        <vertAlign val="superscript"/>
        <sz val="10"/>
        <rFont val="Arial"/>
        <family val="2"/>
      </rPr>
      <t>3</t>
    </r>
  </si>
  <si>
    <r>
      <t>Average Term to Maturity, 2024 (years)</t>
    </r>
    <r>
      <rPr>
        <vertAlign val="superscript"/>
        <sz val="10"/>
        <rFont val="Arial"/>
        <family val="2"/>
      </rPr>
      <t>4</t>
    </r>
  </si>
  <si>
    <t>Projected Interest Rate–Growth Differential, 
2024–29 (percent)</t>
  </si>
  <si>
    <r>
      <t>Nonresident Holding of General Government Debt, 2023 
(percent of total)</t>
    </r>
    <r>
      <rPr>
        <vertAlign val="superscript"/>
        <sz val="10"/>
        <rFont val="Arial"/>
        <family val="2"/>
      </rPr>
      <t>5</t>
    </r>
  </si>
  <si>
    <r>
      <t>Net Financial Worth of General Government, 2021 (percent of GDP)</t>
    </r>
    <r>
      <rPr>
        <vertAlign val="superscript"/>
        <sz val="10"/>
        <rFont val="Arial"/>
        <family val="2"/>
      </rPr>
      <t>6</t>
    </r>
  </si>
  <si>
    <r>
      <t>Ghana</t>
    </r>
    <r>
      <rPr>
        <vertAlign val="superscript"/>
        <sz val="9"/>
        <rFont val="Arial"/>
        <family val="2"/>
      </rPr>
      <t>7</t>
    </r>
  </si>
  <si>
    <t xml:space="preserve">Emerging
Market Economies
</t>
  </si>
  <si>
    <t xml:space="preserve">Low-Income Developing
Countries
</t>
  </si>
  <si>
    <r>
      <t>G20</t>
    </r>
    <r>
      <rPr>
        <b/>
        <vertAlign val="superscript"/>
        <sz val="10"/>
        <color theme="1"/>
        <rFont val="Times New Roman"/>
        <family val="1"/>
      </rPr>
      <t>1</t>
    </r>
  </si>
  <si>
    <r>
      <t>Advanced G20</t>
    </r>
    <r>
      <rPr>
        <b/>
        <vertAlign val="superscript"/>
        <sz val="10"/>
        <color theme="1"/>
        <rFont val="Times New Roman"/>
        <family val="1"/>
      </rPr>
      <t>1</t>
    </r>
  </si>
  <si>
    <t>Emerging G20</t>
  </si>
  <si>
    <t xml:space="preserve">Emerging
Market and Middle-Income Asia
</t>
  </si>
  <si>
    <t xml:space="preserve">Emerging
Market and Middle-Income Europe
</t>
  </si>
  <si>
    <t xml:space="preserve">Emerging
Market and Middle-Income Latin America
</t>
  </si>
  <si>
    <t xml:space="preserve">Emerging
Market and Middle-Income Middle East
North Africa and Pakistan
</t>
  </si>
  <si>
    <t xml:space="preserve">Emerging
Market and Middle-Income Africa
</t>
  </si>
  <si>
    <t xml:space="preserve">Low-Income Developing
Asia
</t>
  </si>
  <si>
    <t xml:space="preserve">Low-Income Developing
Others
</t>
  </si>
  <si>
    <t xml:space="preserve">Low-Income
Oil Producers
</t>
  </si>
  <si>
    <t>Oil producers</t>
  </si>
  <si>
    <t>Brunei Darussalam</t>
  </si>
  <si>
    <t>Antigua and Barbuda</t>
  </si>
  <si>
    <t>Azerbaijan</t>
  </si>
  <si>
    <t>Bhutan</t>
  </si>
  <si>
    <t>Djibouti</t>
  </si>
  <si>
    <t>Congo, Rep of.</t>
  </si>
  <si>
    <t>Fiji</t>
  </si>
  <si>
    <t>Aruba</t>
  </si>
  <si>
    <t>Burundi</t>
  </si>
  <si>
    <t>Bosnia and Herzegovina</t>
  </si>
  <si>
    <t>Bahamas, The</t>
  </si>
  <si>
    <t>Kiribati</t>
  </si>
  <si>
    <t>Mauritania</t>
  </si>
  <si>
    <t>Timor-Leste</t>
  </si>
  <si>
    <t>Iraq</t>
  </si>
  <si>
    <t>Central African Republic</t>
  </si>
  <si>
    <t>Belize</t>
  </si>
  <si>
    <t>Somalia</t>
  </si>
  <si>
    <t>Maldives</t>
  </si>
  <si>
    <t>Bolivia</t>
  </si>
  <si>
    <t>Comoros</t>
  </si>
  <si>
    <t>Marshall Islands</t>
  </si>
  <si>
    <t>Kosovo</t>
  </si>
  <si>
    <t>Congo, Dem. Rep. of the</t>
  </si>
  <si>
    <t>Micronesia</t>
  </si>
  <si>
    <t>Libya</t>
  </si>
  <si>
    <t>Solomon Islands</t>
  </si>
  <si>
    <t xml:space="preserve">Congo, Rep. of </t>
  </si>
  <si>
    <t>Mongolia</t>
  </si>
  <si>
    <t>North Macedonia</t>
  </si>
  <si>
    <t>Equatorial Guinea</t>
  </si>
  <si>
    <t>Nauru</t>
  </si>
  <si>
    <t>Eritrea</t>
  </si>
  <si>
    <t>Palau</t>
  </si>
  <si>
    <t>Dominica</t>
  </si>
  <si>
    <t>Guyana</t>
  </si>
  <si>
    <t>Gambia, The</t>
  </si>
  <si>
    <t>Samoa</t>
  </si>
  <si>
    <t>El Salvador</t>
  </si>
  <si>
    <t>Tunisia</t>
  </si>
  <si>
    <t>Botswana</t>
  </si>
  <si>
    <t>Grenada</t>
  </si>
  <si>
    <t>Guinea-Bissau</t>
  </si>
  <si>
    <t>Tonga</t>
  </si>
  <si>
    <t>Tuvalu</t>
  </si>
  <si>
    <t>Lesotho</t>
  </si>
  <si>
    <t>Vanuatu</t>
  </si>
  <si>
    <t>Liberia</t>
  </si>
  <si>
    <t>Cabo Verde</t>
  </si>
  <si>
    <t>St. Kitts and Nevis</t>
  </si>
  <si>
    <t>Macao SAR</t>
  </si>
  <si>
    <t>St. Lucia</t>
  </si>
  <si>
    <t>St. Vincent and the Grenadines</t>
  </si>
  <si>
    <t>Turkmenistan</t>
  </si>
  <si>
    <t>Netherlands, The</t>
  </si>
  <si>
    <t>Suriname</t>
  </si>
  <si>
    <t>São Tomé and Príncipe</t>
  </si>
  <si>
    <t>Sierra Leone</t>
  </si>
  <si>
    <t>South Sudan</t>
  </si>
  <si>
    <t>Puerto Rico</t>
  </si>
  <si>
    <t>Eswatini</t>
  </si>
  <si>
    <t>San Marino</t>
  </si>
  <si>
    <t>Togo</t>
  </si>
  <si>
    <t>Mauritius</t>
  </si>
  <si>
    <t>Montenegro, Rep. of</t>
  </si>
  <si>
    <t>Seychelles</t>
  </si>
  <si>
    <t>West Bank and Gaza</t>
  </si>
  <si>
    <t>Note: G7 = Group of Seven; G20 = Group of Twenty.</t>
  </si>
  <si>
    <t>1 Does not include European Union aggregate.</t>
  </si>
  <si>
    <r>
      <t>Overall Fiscal Balance</t>
    </r>
    <r>
      <rPr>
        <b/>
        <vertAlign val="superscript"/>
        <sz val="10"/>
        <rFont val="Arial"/>
        <family val="2"/>
      </rPr>
      <t>1</t>
    </r>
  </si>
  <si>
    <t>Cyclically Adjusted Balance</t>
  </si>
  <si>
    <t>Gross Debt</t>
  </si>
  <si>
    <t>Coverage</t>
  </si>
  <si>
    <t>Accounting Practice</t>
  </si>
  <si>
    <r>
      <t>Valuation of Debt</t>
    </r>
    <r>
      <rPr>
        <b/>
        <vertAlign val="superscript"/>
        <sz val="10"/>
        <rFont val="Arial"/>
        <family val="2"/>
      </rPr>
      <t>2</t>
    </r>
  </si>
  <si>
    <t>Aggregate</t>
  </si>
  <si>
    <t>Subsectors</t>
  </si>
  <si>
    <t>GG</t>
  </si>
  <si>
    <t>CG, LG, SS</t>
  </si>
  <si>
    <t>A</t>
  </si>
  <si>
    <t>CG</t>
  </si>
  <si>
    <t>Nominal</t>
  </si>
  <si>
    <t>CG,SG,LG,TG</t>
  </si>
  <si>
    <t>Current market</t>
  </si>
  <si>
    <t>CG,SG,LG,SS</t>
  </si>
  <si>
    <t>Face</t>
  </si>
  <si>
    <t>CG,LG</t>
  </si>
  <si>
    <t>CG,LG,SS</t>
  </si>
  <si>
    <t>C</t>
  </si>
  <si>
    <t>Mixed</t>
  </si>
  <si>
    <t>CG,SS</t>
  </si>
  <si>
    <t>CG,SG,LG</t>
  </si>
  <si>
    <t>Note: Coverage: CG = central government; GG = general government; LG = local governments; SG = state governments; SS = social security funds; TG = territorial governments. Accounting practice: A = accrual; C = cash; Mixed = combination of accrual and cash accounting.</t>
  </si>
  <si>
    <r>
      <rPr>
        <vertAlign val="superscript"/>
        <sz val="9"/>
        <rFont val="Arial"/>
        <family val="2"/>
      </rPr>
      <t xml:space="preserve">1 </t>
    </r>
    <r>
      <rPr>
        <sz val="9"/>
        <rFont val="Arial"/>
        <family val="2"/>
      </rPr>
      <t>In many economies, fiscal data follow the IMF’s</t>
    </r>
    <r>
      <rPr>
        <i/>
        <sz val="9"/>
        <rFont val="Arial"/>
        <family val="2"/>
      </rPr>
      <t xml:space="preserve"> Government Finance Statistics Manual</t>
    </r>
    <r>
      <rPr>
        <sz val="9"/>
        <rFont val="Arial"/>
        <family val="2"/>
      </rPr>
      <t xml:space="preserve"> </t>
    </r>
    <r>
      <rPr>
        <i/>
        <sz val="9"/>
        <rFont val="Arial"/>
        <family val="2"/>
      </rPr>
      <t>2014</t>
    </r>
    <r>
      <rPr>
        <sz val="9"/>
        <rFont val="Arial"/>
        <family val="2"/>
      </rPr>
      <t>. The concept of overall fiscal balance refers to net lending and borrowing of the general government. In some cases, however, the overall balance refers to total revenue and grants minus total expenditure and net lending.</t>
    </r>
  </si>
  <si>
    <r>
      <rPr>
        <vertAlign val="superscript"/>
        <sz val="9"/>
        <rFont val="Arial"/>
        <family val="2"/>
      </rPr>
      <t>2</t>
    </r>
    <r>
      <rPr>
        <sz val="9"/>
        <rFont val="Arial"/>
        <family val="2"/>
      </rPr>
      <t xml:space="preserve"> "Nominal" refers to debt securities that are valued at their nominal values, that is, the nominal value of a debt instrument at any moment in time is the amount that the debtor owes to the creditor. "Face" refers to the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refers to debt securities that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for their market prices.</t>
    </r>
  </si>
  <si>
    <r>
      <t>Angola</t>
    </r>
    <r>
      <rPr>
        <vertAlign val="superscript"/>
        <sz val="9"/>
        <rFont val="Arial"/>
        <family val="2"/>
      </rPr>
      <t>3</t>
    </r>
  </si>
  <si>
    <t>CG, LG</t>
  </si>
  <si>
    <t>CG,SG,SS</t>
  </si>
  <si>
    <r>
      <t>Belarus</t>
    </r>
    <r>
      <rPr>
        <vertAlign val="superscript"/>
        <sz val="9"/>
        <rFont val="Arial"/>
        <family val="2"/>
      </rPr>
      <t>4</t>
    </r>
  </si>
  <si>
    <r>
      <t>Colombia</t>
    </r>
    <r>
      <rPr>
        <vertAlign val="superscript"/>
        <sz val="9"/>
        <rFont val="Arial"/>
        <family val="2"/>
      </rPr>
      <t>5</t>
    </r>
  </si>
  <si>
    <t>CG,LG,SS, NMPC</t>
  </si>
  <si>
    <t>PS</t>
  </si>
  <si>
    <t>NFPS</t>
  </si>
  <si>
    <t>CG,SG,LG,SS, NFPC</t>
  </si>
  <si>
    <t>CG,LG,SS,NMPC</t>
  </si>
  <si>
    <t>CG,SG</t>
  </si>
  <si>
    <t>CG, SS</t>
  </si>
  <si>
    <t>CG,SS,NMPC,NFPC</t>
  </si>
  <si>
    <t>CG,SG,LG,SS,NFPC</t>
  </si>
  <si>
    <r>
      <t>South Africa</t>
    </r>
    <r>
      <rPr>
        <vertAlign val="superscript"/>
        <sz val="9"/>
        <rFont val="Arial"/>
        <family val="2"/>
      </rPr>
      <t>6</t>
    </r>
  </si>
  <si>
    <r>
      <t>Thailand</t>
    </r>
    <r>
      <rPr>
        <vertAlign val="superscript"/>
        <sz val="9"/>
        <rFont val="Arial"/>
        <family val="2"/>
      </rPr>
      <t>7</t>
    </r>
  </si>
  <si>
    <t>CG,BCG,LG,SS</t>
  </si>
  <si>
    <t>CG,BCG,SG,SS</t>
  </si>
  <si>
    <t>CG,LG,SS, NMPC, NFPC</t>
  </si>
  <si>
    <r>
      <t>Venezuela</t>
    </r>
    <r>
      <rPr>
        <vertAlign val="superscript"/>
        <sz val="9"/>
        <rFont val="Arial"/>
        <family val="2"/>
      </rPr>
      <t>8</t>
    </r>
  </si>
  <si>
    <t>BCG,NFPC</t>
  </si>
  <si>
    <t>Note: Coverage: BCG = budgetary central government; CG = central government; GG = general government; LG = local governments; NFPC = nonfinancial public corporations; NFPS = nonfinancial public sector;  NMPC = nonmonetary financial public corporations; PS = public sector; SG = state governments; SS = social security funds. Accounting practice: A = accrual; C = cash; Mixed = combination of accrual and cash accounting.</t>
  </si>
  <si>
    <r>
      <rPr>
        <vertAlign val="superscript"/>
        <sz val="9"/>
        <rFont val="Arial"/>
        <family val="2"/>
      </rPr>
      <t>2</t>
    </r>
    <r>
      <rPr>
        <sz val="9"/>
        <rFont val="Arial"/>
        <family val="2"/>
      </rPr>
      <t xml:space="preserve"> "Nominal" refers to debt securities that are valued at their nominal values, that is, the nominal value of a debt instrument at any moment in time is the amount that the debtor owes to the creditor. "Face" refers to the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refers to debt securities that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of their market prices.</t>
    </r>
  </si>
  <si>
    <r>
      <rPr>
        <vertAlign val="superscript"/>
        <sz val="9"/>
        <rFont val="Arial"/>
        <family val="2"/>
      </rPr>
      <t>3</t>
    </r>
    <r>
      <rPr>
        <sz val="9"/>
        <rFont val="Arial"/>
        <family val="2"/>
      </rPr>
      <t xml:space="preserve"> Gross debt includes the domestic and external debt of the central government; the external debt of the state-owned oil company, Sonangol, and the state-owned airline, TAAG; public guarantees; and reported external liabilities of other state entities, including external arrears.
</t>
    </r>
  </si>
  <si>
    <r>
      <rPr>
        <vertAlign val="superscript"/>
        <sz val="9"/>
        <rFont val="Arial"/>
        <family val="2"/>
      </rPr>
      <t>4</t>
    </r>
    <r>
      <rPr>
        <sz val="9"/>
        <rFont val="Arial"/>
        <family val="2"/>
      </rPr>
      <t xml:space="preserve"> Gross debt refers to general government public debt, including publicly guaranteed debt.
</t>
    </r>
  </si>
  <si>
    <r>
      <rPr>
        <vertAlign val="superscript"/>
        <sz val="9"/>
        <rFont val="Arial"/>
        <family val="2"/>
      </rPr>
      <t xml:space="preserve">5 </t>
    </r>
    <r>
      <rPr>
        <sz val="9"/>
        <rFont val="Arial"/>
        <family val="2"/>
      </rPr>
      <t>Revenue is recorded on a cash basis and expenditure on an accrual basis.</t>
    </r>
  </si>
  <si>
    <r>
      <rPr>
        <vertAlign val="superscript"/>
        <sz val="9"/>
        <rFont val="Arial"/>
        <family val="2"/>
      </rPr>
      <t>6</t>
    </r>
    <r>
      <rPr>
        <sz val="9"/>
        <rFont val="Arial"/>
        <family val="2"/>
      </rPr>
      <t xml:space="preserve"> Coverage for South Africa is consolidated government, which serves as a good proxy for the general government. It includes the national and provincial governments and certain public entities, while local governments are only partly covered. The subnational government debt is estimated to be limited given the available data from the South African Reserve Bank.</t>
    </r>
  </si>
  <si>
    <r>
      <rPr>
        <vertAlign val="superscript"/>
        <sz val="9"/>
        <rFont val="Arial"/>
        <family val="2"/>
      </rPr>
      <t>7</t>
    </r>
    <r>
      <rPr>
        <sz val="9"/>
        <rFont val="Arial"/>
        <family val="2"/>
      </rPr>
      <t xml:space="preserve"> Data for Thailand do not include the debt of specialized financial institutions (SFIs/NMPC) without a government guarantee.</t>
    </r>
  </si>
  <si>
    <r>
      <t>8</t>
    </r>
    <r>
      <rPr>
        <sz val="9"/>
        <rFont val="Arial"/>
        <family val="2"/>
      </rPr>
      <t xml:space="preserve"> The fiscal accounts include the budgetary central government, social security, FOGADE (an insurance deposit institution), and a sample of public enterprises, including Petróleos de Venezuela, S.A. (PDVSA). Data for 2018–22 are IMF staff estimates. </t>
    </r>
  </si>
  <si>
    <t>CB</t>
  </si>
  <si>
    <t>CG,NFPC</t>
  </si>
  <si>
    <t>CG, LG, NFPC</t>
  </si>
  <si>
    <t>CG, NFPC</t>
  </si>
  <si>
    <t>CG,SG,LG,NFPC</t>
  </si>
  <si>
    <r>
      <t>Haiti</t>
    </r>
    <r>
      <rPr>
        <vertAlign val="superscript"/>
        <sz val="9"/>
        <rFont val="Arial"/>
        <family val="2"/>
      </rPr>
      <t>3</t>
    </r>
  </si>
  <si>
    <r>
      <t>Lao P.D.R.</t>
    </r>
    <r>
      <rPr>
        <vertAlign val="superscript"/>
        <sz val="9"/>
        <rFont val="Arial"/>
        <family val="2"/>
      </rPr>
      <t>4</t>
    </r>
  </si>
  <si>
    <r>
      <t>Myanmar</t>
    </r>
    <r>
      <rPr>
        <vertAlign val="superscript"/>
        <sz val="9"/>
        <rFont val="Arial"/>
        <family val="2"/>
      </rPr>
      <t>5</t>
    </r>
  </si>
  <si>
    <t>CG, LG, SS, NFPC</t>
  </si>
  <si>
    <r>
      <t>Uzbekistan</t>
    </r>
    <r>
      <rPr>
        <vertAlign val="superscript"/>
        <sz val="9"/>
        <rFont val="Arial"/>
        <family val="2"/>
      </rPr>
      <t>6</t>
    </r>
  </si>
  <si>
    <t>Note: Coverage: CG = central government; GG = general government; LG = local governments; NFPC = nonfinancial public corporations; NFPS = nonfinancial public sector; SG = state governments; SS = social security funds. Accounting practice: A = accrual; C = cash; CB = commitments based; Mixed = combination of accrual and cash accounting.</t>
  </si>
  <si>
    <r>
      <rPr>
        <vertAlign val="superscript"/>
        <sz val="11"/>
        <rFont val="Arial"/>
        <family val="2"/>
      </rPr>
      <t xml:space="preserve">1 </t>
    </r>
    <r>
      <rPr>
        <sz val="11"/>
        <rFont val="Arial"/>
        <family val="2"/>
      </rPr>
      <t xml:space="preserve">In many countries, fiscal data follow the IMF’s </t>
    </r>
    <r>
      <rPr>
        <i/>
        <sz val="11"/>
        <rFont val="Arial"/>
        <family val="2"/>
      </rPr>
      <t>Government Finance Statistics Manual 2014</t>
    </r>
    <r>
      <rPr>
        <sz val="11"/>
        <rFont val="Arial"/>
        <family val="2"/>
      </rPr>
      <t>. The concept of overall fiscal balance refers to net lending and borrowing of the general government. In some cases, however, the overall balance refers to total revenue and grants minus total expenditure and net lending.</t>
    </r>
  </si>
  <si>
    <r>
      <rPr>
        <vertAlign val="superscript"/>
        <sz val="11"/>
        <rFont val="Arial"/>
        <family val="2"/>
      </rPr>
      <t>2</t>
    </r>
    <r>
      <rPr>
        <sz val="11"/>
        <rFont val="Arial"/>
        <family val="2"/>
      </rPr>
      <t xml:space="preserve"> "Nominal" refers to debt securities that are valued at their nominal values, that is, the nominal value of a debt instrument at any moment in time is the amount that the debtor owes to the creditor. "Face" refers to the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refers to debt securities that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of their market prices.</t>
    </r>
  </si>
  <si>
    <r>
      <t xml:space="preserve">3 </t>
    </r>
    <r>
      <rPr>
        <sz val="11"/>
        <rFont val="Arial"/>
        <family val="2"/>
      </rPr>
      <t>Haiti’s fiscal balance and debt data cover the central government, special funds and programs (Fonds d’Entretien Routier and Programme de Scolarisation Universelle, Gratuite, et Obligatoire), and the state-owned electricity company EDH.</t>
    </r>
  </si>
  <si>
    <r>
      <t xml:space="preserve">4 </t>
    </r>
    <r>
      <rPr>
        <sz val="11"/>
        <rFont val="Arial"/>
        <family val="2"/>
      </rPr>
      <t xml:space="preserve">Lao P.D.R.'s fiscal spending includes capital spending by local governments financed by loans provided by the central bank. </t>
    </r>
  </si>
  <si>
    <r>
      <t xml:space="preserve">5 </t>
    </r>
    <r>
      <rPr>
        <sz val="11"/>
        <rFont val="Arial"/>
        <family val="2"/>
      </rPr>
      <t>Overall and primary balances in 2012 are based on monetary statistics and are different from the balances calculated from expenditure and revenue data.</t>
    </r>
  </si>
  <si>
    <r>
      <t xml:space="preserve">6 </t>
    </r>
    <r>
      <rPr>
        <sz val="11"/>
        <rFont val="Arial"/>
        <family val="2"/>
      </rPr>
      <t>Uzbekistan's listing includes the Fund for Reconstruction and Development.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</si>
</sst>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000"/>
    <numFmt numFmtId="165" formatCode="#,##0_);\(#,##0\);&quot;-  &quot;;&quot; &quot;@&quot; &quot;"/>
    <numFmt numFmtId="166" formatCode="#,##0.00_);\(#,##0.00\);&quot;-  &quot;;&quot; &quot;@&quot; &quot;"/>
    <numFmt numFmtId="167" formatCode="0.00_)%_);\(0.00\)%_);&quot;-  &quot;;&quot; &quot;@&quot; &quot;"/>
    <numFmt numFmtId="168" formatCode="0_)%_);\(0\)%_);&quot;-  &quot;;&quot; &quot;@&quot; &quot;"/>
    <numFmt numFmtId="169" formatCode="0.000"/>
    <numFmt numFmtId="170" formatCode="0.0"/>
    <numFmt numFmtId="171" formatCode="0.00000"/>
    <numFmt numFmtId="172" formatCode="#,##0.0"/>
    <numFmt numFmtId="173" formatCode="[$-409]mmm\-yy;@"/>
    <numFmt numFmtId="174" formatCode="_(* #,##0_);_(* \(#,##0\);_(* &quot;-&quot;??_);_(@_)"/>
    <numFmt numFmtId="175" formatCode="_-[$€-2]* #,##0.00_-;\-[$€-2]* #,##0.00_-;_-[$€-2]* &quot;-&quot;??_-"/>
  </numFmts>
  <fonts count="97">
    <font>
      <sz val="10"/>
      <color theme="1"/>
      <name val="Arial"/>
      <family val="2"/>
    </font>
    <font>
      <sz val="10"/>
      <color theme="1"/>
      <name val="Arial"/>
      <family val="2"/>
    </font>
    <font>
      <sz val="10"/>
      <color rgb="FFFF0000"/>
      <name val="Arial"/>
      <family val="2"/>
    </font>
    <font>
      <b/>
      <sz val="10"/>
      <color theme="1"/>
      <name val="Arial"/>
      <family val="2"/>
    </font>
    <font>
      <sz val="10"/>
      <name val="Arial"/>
      <family val="2"/>
    </font>
    <font>
      <i/>
      <sz val="10"/>
      <color theme="0" tint="-0.499984740745262"/>
      <name val="Arial"/>
      <family val="2"/>
    </font>
    <font>
      <b/>
      <sz val="10"/>
      <color rgb="FF8031A7"/>
      <name val="Hadassah Friedlaender"/>
      <family val="1"/>
      <charset val="177"/>
    </font>
    <font>
      <i/>
      <sz val="10"/>
      <color rgb="FF7030A0"/>
      <name val="Arial"/>
      <family val="2"/>
    </font>
    <font>
      <sz val="10"/>
      <color theme="1"/>
      <name val="Calibri"/>
      <family val="2"/>
      <scheme val="minor"/>
    </font>
    <font>
      <sz val="10"/>
      <color theme="1"/>
      <name val="Calibri"/>
      <family val="2"/>
    </font>
    <font>
      <sz val="11"/>
      <color theme="1"/>
      <name val="Arial"/>
      <family val="2"/>
    </font>
    <font>
      <b/>
      <sz val="11"/>
      <color theme="1"/>
      <name val="Calibri"/>
      <family val="2"/>
      <scheme val="minor"/>
    </font>
    <font>
      <sz val="11"/>
      <name val="Calibri"/>
      <family val="2"/>
    </font>
    <font>
      <sz val="10"/>
      <color rgb="FF040C28"/>
      <name val="Roboto"/>
    </font>
    <font>
      <sz val="10"/>
      <name val="Arial"/>
      <family val="2"/>
    </font>
    <font>
      <b/>
      <sz val="10"/>
      <name val="Arial"/>
      <family val="2"/>
    </font>
    <font>
      <u/>
      <sz val="10"/>
      <color theme="10"/>
      <name val="Arial"/>
      <family val="2"/>
    </font>
    <font>
      <sz val="10"/>
      <color theme="4"/>
      <name val="Arial"/>
      <family val="2"/>
    </font>
    <font>
      <b/>
      <sz val="10"/>
      <color rgb="FFFF0000"/>
      <name val="Arial"/>
      <family val="2"/>
    </font>
    <font>
      <sz val="10"/>
      <name val="Garamond"/>
      <family val="1"/>
    </font>
    <font>
      <sz val="11"/>
      <color rgb="FF000099"/>
      <name val="Calibri"/>
      <family val="2"/>
    </font>
    <font>
      <i/>
      <sz val="11"/>
      <color rgb="FF000000"/>
      <name val="Garamond"/>
      <family val="1"/>
    </font>
    <font>
      <sz val="11"/>
      <color theme="1"/>
      <name val="Calibri"/>
      <family val="2"/>
    </font>
    <font>
      <sz val="8"/>
      <name val="Arial"/>
      <family val="2"/>
    </font>
    <font>
      <sz val="10"/>
      <color theme="0"/>
      <name val="Arial"/>
      <family val="2"/>
    </font>
    <font>
      <sz val="11"/>
      <name val="Times New Roman"/>
      <family val="1"/>
    </font>
    <font>
      <b/>
      <sz val="11"/>
      <name val="Times New Roman"/>
      <family val="1"/>
    </font>
    <font>
      <sz val="11"/>
      <color theme="1"/>
      <name val="Times New Roman"/>
      <family val="1"/>
    </font>
    <font>
      <i/>
      <sz val="11"/>
      <name val="Times New Roman"/>
      <family val="1"/>
    </font>
    <font>
      <u/>
      <sz val="11"/>
      <color theme="10"/>
      <name val="Calibri"/>
      <family val="2"/>
    </font>
    <font>
      <u/>
      <sz val="11"/>
      <color theme="10"/>
      <name val="Times New Roman"/>
      <family val="1"/>
    </font>
    <font>
      <sz val="16"/>
      <name val="Arial"/>
      <family val="2"/>
    </font>
    <font>
      <sz val="12"/>
      <name val="Arial"/>
      <family val="2"/>
    </font>
    <font>
      <sz val="11"/>
      <name val="Arial"/>
      <family val="2"/>
    </font>
    <font>
      <b/>
      <sz val="18"/>
      <color rgb="FF7030A0"/>
      <name val="Arial"/>
      <family val="2"/>
    </font>
    <font>
      <b/>
      <sz val="12"/>
      <color rgb="FFFF0000"/>
      <name val="Arial"/>
      <family val="2"/>
    </font>
    <font>
      <sz val="16"/>
      <color theme="1"/>
      <name val="Arial"/>
      <family val="2"/>
    </font>
    <font>
      <sz val="11"/>
      <color theme="1"/>
      <name val="Calibri"/>
      <family val="2"/>
      <scheme val="minor"/>
    </font>
    <font>
      <sz val="11"/>
      <color rgb="FF000000"/>
      <name val="Calibri"/>
      <family val="2"/>
      <scheme val="minor"/>
    </font>
    <font>
      <sz val="14"/>
      <color theme="1"/>
      <name val="Corbel"/>
      <family val="2"/>
    </font>
    <font>
      <b/>
      <sz val="14"/>
      <color theme="1"/>
      <name val="Corbel"/>
      <family val="2"/>
    </font>
    <font>
      <sz val="14"/>
      <color theme="1"/>
      <name val="Arial"/>
      <family val="2"/>
    </font>
    <font>
      <sz val="12"/>
      <color theme="1"/>
      <name val="Arial"/>
      <family val="2"/>
    </font>
    <font>
      <sz val="11"/>
      <color theme="1"/>
      <name val="HelveticaNeueLT Std"/>
    </font>
    <font>
      <b/>
      <sz val="20"/>
      <color rgb="FF7030A0"/>
      <name val="HelveticaNeueLT Std"/>
    </font>
    <font>
      <i/>
      <sz val="18"/>
      <color rgb="FF7030A0"/>
      <name val="HelveticaNeueLT Std"/>
    </font>
    <font>
      <b/>
      <sz val="14"/>
      <color rgb="FFFF0000"/>
      <name val="Corbel"/>
      <family val="2"/>
    </font>
    <font>
      <sz val="14"/>
      <color rgb="FFFF0000"/>
      <name val="Corbel"/>
      <family val="2"/>
    </font>
    <font>
      <sz val="14"/>
      <color theme="9" tint="-0.499984740745262"/>
      <name val="Corbel"/>
      <family val="2"/>
    </font>
    <font>
      <i/>
      <sz val="18"/>
      <color rgb="FF7030A0"/>
      <name val="Arial"/>
      <family val="2"/>
    </font>
    <font>
      <sz val="9"/>
      <color theme="1"/>
      <name val="Segoe UI"/>
      <family val="2"/>
    </font>
    <font>
      <sz val="14"/>
      <color theme="0" tint="-0.14999847407452621"/>
      <name val="Corbel"/>
      <family val="2"/>
    </font>
    <font>
      <b/>
      <sz val="14"/>
      <color theme="0" tint="-0.14999847407452621"/>
      <name val="Corbel"/>
      <family val="2"/>
    </font>
    <font>
      <sz val="14"/>
      <name val="Corbel"/>
      <family val="2"/>
    </font>
    <font>
      <sz val="11"/>
      <name val="Calibri"/>
      <family val="2"/>
      <scheme val="minor"/>
    </font>
    <font>
      <i/>
      <sz val="16"/>
      <color rgb="FF7030A0"/>
      <name val="Arial"/>
      <family val="2"/>
    </font>
    <font>
      <sz val="11"/>
      <name val="Ubuntu Mono"/>
      <family val="3"/>
    </font>
    <font>
      <sz val="10"/>
      <color theme="0" tint="-0.34998626667073579"/>
      <name val="Arial"/>
      <family val="2"/>
    </font>
    <font>
      <b/>
      <sz val="10"/>
      <color theme="0" tint="-0.499984740745262"/>
      <name val="Arial"/>
      <family val="2"/>
    </font>
    <font>
      <sz val="8"/>
      <color theme="1"/>
      <name val="Arial"/>
      <family val="2"/>
    </font>
    <font>
      <sz val="8"/>
      <color theme="0" tint="-0.34998626667073579"/>
      <name val="Arial"/>
      <family val="2"/>
    </font>
    <font>
      <sz val="9"/>
      <name val="Segoe UI"/>
      <family val="2"/>
    </font>
    <font>
      <b/>
      <sz val="18"/>
      <color rgb="FF7030A0"/>
      <name val="HelveticaNeueLT Std"/>
    </font>
    <font>
      <i/>
      <sz val="16"/>
      <color rgb="FF7030A0"/>
      <name val="HelveticaNeueLT Std"/>
    </font>
    <font>
      <u/>
      <sz val="11"/>
      <name val="Times New Roman"/>
      <family val="1"/>
    </font>
    <font>
      <b/>
      <sz val="11"/>
      <color rgb="FF522872"/>
      <name val="Arial"/>
      <family val="2"/>
    </font>
    <font>
      <i/>
      <sz val="10"/>
      <color rgb="FF522872"/>
      <name val="Arial"/>
      <family val="2"/>
    </font>
    <font>
      <i/>
      <sz val="10"/>
      <color rgb="FFC4122F"/>
      <name val="Arial"/>
      <family val="2"/>
    </font>
    <font>
      <sz val="9"/>
      <color rgb="FF522872"/>
      <name val="Arial"/>
      <family val="2"/>
    </font>
    <font>
      <sz val="9"/>
      <name val="Arial"/>
      <family val="2"/>
    </font>
    <font>
      <vertAlign val="superscript"/>
      <sz val="10"/>
      <name val="Arial"/>
      <family val="2"/>
    </font>
    <font>
      <i/>
      <sz val="9"/>
      <name val="Arial"/>
      <family val="2"/>
    </font>
    <font>
      <vertAlign val="superscript"/>
      <sz val="9"/>
      <name val="Arial"/>
      <family val="2"/>
    </font>
    <font>
      <b/>
      <sz val="12"/>
      <name val="Arial"/>
      <family val="2"/>
    </font>
    <font>
      <i/>
      <sz val="10"/>
      <name val="Arial"/>
      <family val="2"/>
    </font>
    <font>
      <sz val="9"/>
      <color theme="1"/>
      <name val="Arial"/>
      <family val="2"/>
    </font>
    <font>
      <b/>
      <sz val="9"/>
      <color indexed="81"/>
      <name val="Tahoma"/>
      <family val="2"/>
    </font>
    <font>
      <sz val="9"/>
      <color indexed="81"/>
      <name val="Tahoma"/>
      <family val="2"/>
    </font>
    <font>
      <b/>
      <sz val="12"/>
      <color rgb="FF522872"/>
      <name val="Arial"/>
      <family val="2"/>
    </font>
    <font>
      <b/>
      <sz val="9"/>
      <color rgb="FFFF0000"/>
      <name val="Arial"/>
      <family val="2"/>
    </font>
    <font>
      <u/>
      <sz val="9"/>
      <color rgb="FF0070C0"/>
      <name val="Arial"/>
      <family val="2"/>
    </font>
    <font>
      <b/>
      <sz val="9"/>
      <color indexed="10"/>
      <name val="Arial"/>
      <family val="2"/>
    </font>
    <font>
      <b/>
      <sz val="9"/>
      <color rgb="FF522872"/>
      <name val="Arial"/>
      <family val="2"/>
    </font>
    <font>
      <vertAlign val="superscript"/>
      <sz val="9"/>
      <color theme="1"/>
      <name val="Arial"/>
      <family val="2"/>
    </font>
    <font>
      <sz val="9"/>
      <color rgb="FFFF0000"/>
      <name val="Arial"/>
      <family val="2"/>
    </font>
    <font>
      <b/>
      <sz val="11"/>
      <color theme="1"/>
      <name val="Arial"/>
      <family val="2"/>
    </font>
    <font>
      <sz val="12"/>
      <color theme="1"/>
      <name val="Calibri"/>
      <family val="2"/>
      <scheme val="minor"/>
    </font>
    <font>
      <b/>
      <sz val="11"/>
      <color rgb="FFFF0000"/>
      <name val="Calibri"/>
      <family val="2"/>
      <scheme val="minor"/>
    </font>
    <font>
      <b/>
      <sz val="11"/>
      <color rgb="FFFFFF00"/>
      <name val="Calibri"/>
      <family val="2"/>
      <scheme val="minor"/>
    </font>
    <font>
      <b/>
      <sz val="10"/>
      <color theme="1"/>
      <name val="Times New Roman"/>
      <family val="1"/>
    </font>
    <font>
      <b/>
      <vertAlign val="superscript"/>
      <sz val="10"/>
      <color theme="1"/>
      <name val="Times New Roman"/>
      <family val="1"/>
    </font>
    <font>
      <sz val="10"/>
      <color theme="1"/>
      <name val="Times New Roman"/>
      <family val="1"/>
    </font>
    <font>
      <sz val="10"/>
      <color rgb="FF000000"/>
      <name val="Times New Roman"/>
      <family val="1"/>
    </font>
    <font>
      <sz val="10"/>
      <name val="Times New Roman"/>
      <family val="1"/>
    </font>
    <font>
      <b/>
      <vertAlign val="superscript"/>
      <sz val="10"/>
      <name val="Arial"/>
      <family val="2"/>
    </font>
    <font>
      <vertAlign val="superscript"/>
      <sz val="11"/>
      <name val="Arial"/>
      <family val="2"/>
    </font>
    <font>
      <i/>
      <sz val="11"/>
      <name val="Arial"/>
      <family val="2"/>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8" tint="0.59999389629810485"/>
        <bgColor indexed="64"/>
      </patternFill>
    </fill>
    <fill>
      <patternFill patternType="solid">
        <fgColor theme="6"/>
        <bgColor indexed="64"/>
      </patternFill>
    </fill>
    <fill>
      <patternFill patternType="solid">
        <fgColor rgb="FF92D050"/>
        <bgColor indexed="64"/>
      </patternFill>
    </fill>
    <fill>
      <patternFill patternType="solid">
        <fgColor rgb="FF00B0F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indexed="22"/>
        <bgColor indexed="64"/>
      </patternFill>
    </fill>
    <fill>
      <patternFill patternType="solid">
        <fgColor rgb="FFE4D4F0"/>
        <bgColor indexed="64"/>
      </patternFill>
    </fill>
    <fill>
      <patternFill patternType="solid">
        <fgColor theme="0" tint="-4.9989318521683403E-2"/>
        <bgColor indexed="64"/>
      </patternFill>
    </fill>
  </fills>
  <borders count="13">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3">
    <xf numFmtId="0" fontId="0" fillId="0" borderId="0"/>
    <xf numFmtId="9" fontId="1" fillId="0" borderId="0" applyFont="0" applyFill="0" applyBorder="0" applyAlignment="0" applyProtection="0"/>
    <xf numFmtId="0" fontId="4" fillId="0" borderId="0"/>
    <xf numFmtId="165" fontId="8" fillId="0" borderId="0" applyFont="0" applyFill="0" applyBorder="0" applyProtection="0">
      <alignment vertical="top"/>
    </xf>
    <xf numFmtId="167" fontId="9" fillId="0" borderId="0" applyFont="0" applyFill="0" applyBorder="0" applyProtection="0">
      <alignment vertical="top"/>
    </xf>
    <xf numFmtId="0" fontId="12" fillId="0" borderId="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4" fillId="0" borderId="0"/>
    <xf numFmtId="0" fontId="29" fillId="0" borderId="0" applyNumberFormat="0" applyFill="0" applyBorder="0" applyAlignment="0" applyProtection="0">
      <alignment vertical="top"/>
      <protection locked="0"/>
    </xf>
    <xf numFmtId="0" fontId="1" fillId="0" borderId="0"/>
    <xf numFmtId="0" fontId="32" fillId="0" borderId="0"/>
    <xf numFmtId="0" fontId="37" fillId="0" borderId="0"/>
    <xf numFmtId="0" fontId="12" fillId="0" borderId="0"/>
    <xf numFmtId="0" fontId="38" fillId="0" borderId="0"/>
    <xf numFmtId="0" fontId="39" fillId="0" borderId="0"/>
    <xf numFmtId="0" fontId="4" fillId="0" borderId="0"/>
    <xf numFmtId="43" fontId="1" fillId="0" borderId="0" applyFont="0" applyFill="0" applyBorder="0" applyAlignment="0" applyProtection="0"/>
    <xf numFmtId="0" fontId="38" fillId="0" borderId="0"/>
    <xf numFmtId="175" fontId="22" fillId="0" borderId="0"/>
    <xf numFmtId="0" fontId="1" fillId="0" borderId="0"/>
    <xf numFmtId="0" fontId="37" fillId="0" borderId="0"/>
  </cellStyleXfs>
  <cellXfs count="496">
    <xf numFmtId="0" fontId="0" fillId="0" borderId="0" xfId="0"/>
    <xf numFmtId="0" fontId="4" fillId="0" borderId="0" xfId="2"/>
    <xf numFmtId="0" fontId="5" fillId="0" borderId="0" xfId="2" applyFont="1"/>
    <xf numFmtId="1" fontId="4" fillId="0" borderId="0" xfId="2" applyNumberFormat="1"/>
    <xf numFmtId="164" fontId="4" fillId="0" borderId="0" xfId="2" applyNumberFormat="1"/>
    <xf numFmtId="164" fontId="5" fillId="0" borderId="0" xfId="2" applyNumberFormat="1" applyFont="1"/>
    <xf numFmtId="0" fontId="7" fillId="2" borderId="0" xfId="0" applyFont="1" applyFill="1"/>
    <xf numFmtId="0" fontId="0" fillId="2" borderId="0" xfId="0" applyFill="1"/>
    <xf numFmtId="165" fontId="8" fillId="0" borderId="0" xfId="3">
      <alignment vertical="top"/>
    </xf>
    <xf numFmtId="165" fontId="8" fillId="0" borderId="0" xfId="3" applyAlignment="1">
      <alignment horizontal="center" vertical="top" wrapText="1"/>
    </xf>
    <xf numFmtId="166" fontId="8" fillId="0" borderId="0" xfId="3" applyNumberFormat="1" applyAlignment="1">
      <alignment horizontal="center" vertical="top"/>
    </xf>
    <xf numFmtId="168" fontId="0" fillId="0" borderId="0" xfId="4" applyNumberFormat="1" applyFont="1" applyAlignment="1">
      <alignment horizontal="center" vertical="top"/>
    </xf>
    <xf numFmtId="168" fontId="0" fillId="0" borderId="0" xfId="4" applyNumberFormat="1" applyFont="1">
      <alignment vertical="top"/>
    </xf>
    <xf numFmtId="169" fontId="4" fillId="0" borderId="0" xfId="2" applyNumberFormat="1"/>
    <xf numFmtId="170" fontId="0" fillId="0" borderId="0" xfId="0" applyNumberFormat="1"/>
    <xf numFmtId="14" fontId="0" fillId="0" borderId="0" xfId="0" applyNumberFormat="1"/>
    <xf numFmtId="0" fontId="3" fillId="0" borderId="0" xfId="0" applyFont="1"/>
    <xf numFmtId="2" fontId="10" fillId="0" borderId="0" xfId="0" applyNumberFormat="1" applyFont="1"/>
    <xf numFmtId="0" fontId="0" fillId="0" borderId="0" xfId="1" applyNumberFormat="1" applyFont="1"/>
    <xf numFmtId="0" fontId="10" fillId="0" borderId="0" xfId="0" applyFont="1"/>
    <xf numFmtId="2" fontId="0" fillId="0" borderId="0" xfId="0" applyNumberFormat="1"/>
    <xf numFmtId="0" fontId="0" fillId="0" borderId="1" xfId="0" applyBorder="1"/>
    <xf numFmtId="0" fontId="11" fillId="0" borderId="2" xfId="0" applyFont="1" applyBorder="1" applyAlignment="1">
      <alignment horizontal="center" vertical="top"/>
    </xf>
    <xf numFmtId="0" fontId="11" fillId="3" borderId="2" xfId="0" applyFont="1" applyFill="1" applyBorder="1" applyAlignment="1">
      <alignment horizontal="center" vertical="top"/>
    </xf>
    <xf numFmtId="0" fontId="11" fillId="4" borderId="2" xfId="0" applyFont="1" applyFill="1" applyBorder="1" applyAlignment="1">
      <alignment horizontal="center" vertical="top"/>
    </xf>
    <xf numFmtId="0" fontId="12" fillId="0" borderId="0" xfId="5"/>
    <xf numFmtId="1" fontId="12" fillId="0" borderId="0" xfId="5" applyNumberFormat="1"/>
    <xf numFmtId="170" fontId="12" fillId="0" borderId="0" xfId="5" applyNumberFormat="1"/>
    <xf numFmtId="9" fontId="0" fillId="0" borderId="0" xfId="1" applyFont="1"/>
    <xf numFmtId="2" fontId="0" fillId="0" borderId="0" xfId="1" applyNumberFormat="1" applyFont="1"/>
    <xf numFmtId="0" fontId="0" fillId="0" borderId="0" xfId="0" applyAlignment="1">
      <alignment vertical="center"/>
    </xf>
    <xf numFmtId="11" fontId="0" fillId="0" borderId="0" xfId="0" applyNumberFormat="1"/>
    <xf numFmtId="0" fontId="13" fillId="0" borderId="0" xfId="0" applyFont="1" applyAlignment="1">
      <alignment wrapText="1"/>
    </xf>
    <xf numFmtId="0" fontId="0" fillId="2" borderId="0" xfId="0" applyFill="1" applyAlignment="1">
      <alignment vertical="center"/>
    </xf>
    <xf numFmtId="0" fontId="14" fillId="0" borderId="0" xfId="6"/>
    <xf numFmtId="0" fontId="4" fillId="0" borderId="0" xfId="6" applyFont="1"/>
    <xf numFmtId="0" fontId="2" fillId="0" borderId="0" xfId="6" applyFont="1"/>
    <xf numFmtId="1" fontId="14" fillId="0" borderId="0" xfId="6" applyNumberFormat="1"/>
    <xf numFmtId="0" fontId="14" fillId="3" borderId="0" xfId="6" applyFill="1"/>
    <xf numFmtId="0" fontId="15" fillId="0" borderId="0" xfId="6" applyFont="1"/>
    <xf numFmtId="0" fontId="17" fillId="0" borderId="0" xfId="6" applyFont="1"/>
    <xf numFmtId="2" fontId="14" fillId="0" borderId="0" xfId="6" applyNumberFormat="1"/>
    <xf numFmtId="2" fontId="15" fillId="0" borderId="0" xfId="6" applyNumberFormat="1" applyFont="1"/>
    <xf numFmtId="164" fontId="17" fillId="0" borderId="0" xfId="6" applyNumberFormat="1" applyFont="1"/>
    <xf numFmtId="0" fontId="18" fillId="0" borderId="0" xfId="6" applyFont="1"/>
    <xf numFmtId="0" fontId="15" fillId="5" borderId="0" xfId="6" applyFont="1" applyFill="1"/>
    <xf numFmtId="170" fontId="14" fillId="0" borderId="0" xfId="6" applyNumberFormat="1"/>
    <xf numFmtId="0" fontId="16" fillId="0" borderId="0" xfId="7"/>
    <xf numFmtId="9" fontId="14" fillId="0" borderId="0" xfId="6" applyNumberFormat="1"/>
    <xf numFmtId="164" fontId="14" fillId="0" borderId="0" xfId="6" applyNumberFormat="1"/>
    <xf numFmtId="0" fontId="15" fillId="0" borderId="0" xfId="2" applyFont="1"/>
    <xf numFmtId="2" fontId="14" fillId="3" borderId="0" xfId="6" applyNumberFormat="1" applyFill="1"/>
    <xf numFmtId="169" fontId="14" fillId="0" borderId="0" xfId="6" applyNumberFormat="1"/>
    <xf numFmtId="169" fontId="14" fillId="6" borderId="0" xfId="6" applyNumberFormat="1" applyFill="1"/>
    <xf numFmtId="1" fontId="14" fillId="3" borderId="0" xfId="6" applyNumberFormat="1" applyFill="1"/>
    <xf numFmtId="0" fontId="14" fillId="2" borderId="0" xfId="6" applyFill="1"/>
    <xf numFmtId="0" fontId="19" fillId="2" borderId="3" xfId="6" applyFont="1" applyFill="1" applyBorder="1"/>
    <xf numFmtId="0" fontId="19" fillId="2" borderId="4" xfId="6" applyFont="1" applyFill="1" applyBorder="1"/>
    <xf numFmtId="0" fontId="19" fillId="2" borderId="4" xfId="6" applyFont="1" applyFill="1" applyBorder="1" applyAlignment="1">
      <alignment horizontal="center"/>
    </xf>
    <xf numFmtId="0" fontId="14" fillId="2" borderId="1" xfId="6" applyFill="1" applyBorder="1"/>
    <xf numFmtId="0" fontId="19" fillId="2" borderId="1" xfId="6" applyFont="1" applyFill="1" applyBorder="1"/>
    <xf numFmtId="0" fontId="19" fillId="2" borderId="0" xfId="6" applyFont="1" applyFill="1"/>
    <xf numFmtId="0" fontId="14" fillId="7" borderId="0" xfId="6" applyFill="1"/>
    <xf numFmtId="171" fontId="14" fillId="0" borderId="0" xfId="6" applyNumberFormat="1"/>
    <xf numFmtId="1" fontId="15" fillId="0" borderId="0" xfId="6" applyNumberFormat="1" applyFont="1"/>
    <xf numFmtId="0" fontId="14" fillId="8" borderId="0" xfId="6" applyFill="1"/>
    <xf numFmtId="0" fontId="14" fillId="9" borderId="0" xfId="6" applyFill="1"/>
    <xf numFmtId="0" fontId="15" fillId="10" borderId="0" xfId="6" applyFont="1" applyFill="1"/>
    <xf numFmtId="0" fontId="14" fillId="10" borderId="0" xfId="6" applyFill="1"/>
    <xf numFmtId="169" fontId="15" fillId="0" borderId="0" xfId="6" applyNumberFormat="1" applyFont="1"/>
    <xf numFmtId="0" fontId="4" fillId="10" borderId="0" xfId="6" applyFont="1" applyFill="1"/>
    <xf numFmtId="0" fontId="15" fillId="11" borderId="0" xfId="6" applyFont="1" applyFill="1"/>
    <xf numFmtId="0" fontId="14" fillId="12" borderId="0" xfId="6" applyFill="1"/>
    <xf numFmtId="14" fontId="12" fillId="0" borderId="0" xfId="5" applyNumberFormat="1"/>
    <xf numFmtId="2" fontId="12" fillId="0" borderId="0" xfId="5" applyNumberFormat="1"/>
    <xf numFmtId="0" fontId="20" fillId="0" borderId="0" xfId="5" applyFont="1"/>
    <xf numFmtId="169" fontId="0" fillId="0" borderId="0" xfId="0" applyNumberFormat="1"/>
    <xf numFmtId="0" fontId="4" fillId="0" borderId="0" xfId="0" applyFont="1"/>
    <xf numFmtId="0" fontId="4" fillId="7" borderId="0" xfId="6" applyFont="1" applyFill="1"/>
    <xf numFmtId="0" fontId="21" fillId="0" borderId="0" xfId="0" applyFont="1"/>
    <xf numFmtId="0" fontId="12" fillId="2" borderId="0" xfId="5" applyFill="1"/>
    <xf numFmtId="0" fontId="4" fillId="2" borderId="0" xfId="6" applyFont="1" applyFill="1"/>
    <xf numFmtId="0" fontId="22" fillId="0" borderId="0" xfId="0" applyFont="1"/>
    <xf numFmtId="49" fontId="0" fillId="0" borderId="0" xfId="0" applyNumberFormat="1"/>
    <xf numFmtId="49" fontId="4" fillId="0" borderId="0" xfId="6" applyNumberFormat="1" applyFont="1"/>
    <xf numFmtId="0" fontId="4" fillId="6" borderId="0" xfId="6" applyFont="1" applyFill="1"/>
    <xf numFmtId="0" fontId="4" fillId="0" borderId="0" xfId="6" applyFont="1" applyAlignment="1">
      <alignment wrapText="1"/>
    </xf>
    <xf numFmtId="49" fontId="12" fillId="0" borderId="0" xfId="5" applyNumberFormat="1"/>
    <xf numFmtId="0" fontId="25" fillId="17" borderId="0" xfId="9" applyFont="1" applyFill="1" applyAlignment="1">
      <alignment vertical="top"/>
    </xf>
    <xf numFmtId="0" fontId="25" fillId="4" borderId="5" xfId="9" applyFont="1" applyFill="1" applyBorder="1" applyAlignment="1">
      <alignment vertical="top"/>
    </xf>
    <xf numFmtId="0" fontId="25" fillId="4" borderId="6" xfId="9" applyFont="1" applyFill="1" applyBorder="1" applyAlignment="1">
      <alignment vertical="top"/>
    </xf>
    <xf numFmtId="0" fontId="25" fillId="4" borderId="7" xfId="9" applyFont="1" applyFill="1" applyBorder="1" applyAlignment="1">
      <alignment vertical="top"/>
    </xf>
    <xf numFmtId="0" fontId="25" fillId="4" borderId="8" xfId="9" applyFont="1" applyFill="1" applyBorder="1" applyAlignment="1">
      <alignment vertical="top"/>
    </xf>
    <xf numFmtId="0" fontId="25" fillId="4" borderId="9" xfId="9" applyFont="1" applyFill="1" applyBorder="1" applyAlignment="1">
      <alignment vertical="top"/>
    </xf>
    <xf numFmtId="0" fontId="26" fillId="4" borderId="8" xfId="9" applyFont="1" applyFill="1" applyBorder="1" applyAlignment="1">
      <alignment horizontal="center" vertical="top"/>
    </xf>
    <xf numFmtId="0" fontId="26" fillId="4" borderId="9" xfId="9" applyFont="1" applyFill="1" applyBorder="1" applyAlignment="1">
      <alignment horizontal="center" vertical="top"/>
    </xf>
    <xf numFmtId="0" fontId="25" fillId="4" borderId="8" xfId="9" applyFont="1" applyFill="1" applyBorder="1" applyAlignment="1">
      <alignment horizontal="centerContinuous" vertical="top"/>
    </xf>
    <xf numFmtId="0" fontId="25" fillId="4" borderId="9" xfId="9" applyFont="1" applyFill="1" applyBorder="1" applyAlignment="1">
      <alignment horizontal="centerContinuous" vertical="top"/>
    </xf>
    <xf numFmtId="0" fontId="26" fillId="4" borderId="8" xfId="9" applyFont="1" applyFill="1" applyBorder="1" applyAlignment="1">
      <alignment horizontal="center" vertical="top" wrapText="1"/>
    </xf>
    <xf numFmtId="0" fontId="27" fillId="4" borderId="9" xfId="0" applyFont="1" applyFill="1" applyBorder="1" applyAlignment="1">
      <alignment vertical="top" wrapText="1"/>
    </xf>
    <xf numFmtId="0" fontId="26" fillId="4" borderId="8" xfId="9" applyFont="1" applyFill="1" applyBorder="1" applyAlignment="1">
      <alignment vertical="top"/>
    </xf>
    <xf numFmtId="0" fontId="26" fillId="4" borderId="9" xfId="9" applyFont="1" applyFill="1" applyBorder="1" applyAlignment="1">
      <alignment vertical="top"/>
    </xf>
    <xf numFmtId="0" fontId="25" fillId="4" borderId="8" xfId="9" applyFont="1" applyFill="1" applyBorder="1" applyAlignment="1">
      <alignment horizontal="center" vertical="top"/>
    </xf>
    <xf numFmtId="0" fontId="25" fillId="4" borderId="9" xfId="9" applyFont="1" applyFill="1" applyBorder="1" applyAlignment="1">
      <alignment horizontal="center" vertical="top"/>
    </xf>
    <xf numFmtId="0" fontId="30" fillId="4" borderId="8" xfId="10" applyFont="1" applyFill="1" applyBorder="1" applyAlignment="1" applyProtection="1">
      <alignment vertical="top"/>
    </xf>
    <xf numFmtId="0" fontId="0" fillId="4" borderId="9" xfId="0" applyFill="1" applyBorder="1"/>
    <xf numFmtId="0" fontId="26" fillId="4" borderId="0" xfId="9" applyFont="1" applyFill="1" applyAlignment="1">
      <alignment vertical="top"/>
    </xf>
    <xf numFmtId="0" fontId="25" fillId="4" borderId="0" xfId="9" applyFont="1" applyFill="1" applyAlignment="1">
      <alignment vertical="top"/>
    </xf>
    <xf numFmtId="0" fontId="26" fillId="4" borderId="0" xfId="9" applyFont="1" applyFill="1" applyAlignment="1">
      <alignment horizontal="center" vertical="top"/>
    </xf>
    <xf numFmtId="0" fontId="25" fillId="4" borderId="0" xfId="9" applyFont="1" applyFill="1" applyAlignment="1">
      <alignment horizontal="centerContinuous" vertical="top"/>
    </xf>
    <xf numFmtId="0" fontId="27" fillId="4" borderId="0" xfId="0" applyFont="1" applyFill="1" applyAlignment="1">
      <alignment vertical="top" wrapText="1"/>
    </xf>
    <xf numFmtId="0" fontId="25" fillId="4" borderId="0" xfId="9" applyFont="1" applyFill="1" applyAlignment="1">
      <alignment horizontal="center" vertical="top"/>
    </xf>
    <xf numFmtId="0" fontId="0" fillId="4" borderId="0" xfId="0" applyFill="1"/>
    <xf numFmtId="0" fontId="0" fillId="2" borderId="0" xfId="0" applyFill="1" applyAlignment="1">
      <alignment horizontal="center"/>
    </xf>
    <xf numFmtId="1" fontId="14" fillId="2" borderId="0" xfId="6" applyNumberFormat="1" applyFill="1"/>
    <xf numFmtId="0" fontId="15" fillId="2" borderId="0" xfId="6" applyFont="1" applyFill="1"/>
    <xf numFmtId="169" fontId="14" fillId="2" borderId="0" xfId="6" applyNumberFormat="1" applyFill="1"/>
    <xf numFmtId="0" fontId="4" fillId="2" borderId="0" xfId="2" applyFill="1"/>
    <xf numFmtId="0" fontId="24" fillId="0" borderId="0" xfId="2" applyFont="1"/>
    <xf numFmtId="165" fontId="8" fillId="2" borderId="0" xfId="3" applyFill="1">
      <alignment vertical="top"/>
    </xf>
    <xf numFmtId="0" fontId="25" fillId="4" borderId="10" xfId="9" applyFont="1" applyFill="1" applyBorder="1" applyAlignment="1">
      <alignment vertical="top"/>
    </xf>
    <xf numFmtId="0" fontId="25" fillId="4" borderId="12" xfId="9" applyFont="1" applyFill="1" applyBorder="1" applyAlignment="1">
      <alignment vertical="top"/>
    </xf>
    <xf numFmtId="0" fontId="25" fillId="4" borderId="11" xfId="9" applyFont="1" applyFill="1" applyBorder="1" applyAlignment="1">
      <alignment vertical="top"/>
    </xf>
    <xf numFmtId="0" fontId="34" fillId="0" borderId="0" xfId="11" applyFont="1"/>
    <xf numFmtId="0" fontId="1" fillId="0" borderId="0" xfId="11"/>
    <xf numFmtId="0" fontId="1" fillId="0" borderId="0" xfId="11" applyAlignment="1">
      <alignment wrapText="1"/>
    </xf>
    <xf numFmtId="1" fontId="1" fillId="0" borderId="0" xfId="11" applyNumberFormat="1"/>
    <xf numFmtId="0" fontId="35" fillId="0" borderId="0" xfId="11" applyFont="1"/>
    <xf numFmtId="0" fontId="1" fillId="2" borderId="0" xfId="11" applyFill="1"/>
    <xf numFmtId="0" fontId="1" fillId="0" borderId="0" xfId="11" applyAlignment="1">
      <alignment horizontal="center"/>
    </xf>
    <xf numFmtId="0" fontId="36" fillId="0" borderId="0" xfId="11" applyFont="1"/>
    <xf numFmtId="0" fontId="10" fillId="0" borderId="1" xfId="11" applyFont="1" applyBorder="1" applyAlignment="1">
      <alignment horizontal="left"/>
    </xf>
    <xf numFmtId="0" fontId="33" fillId="0" borderId="0" xfId="12" applyFont="1" applyAlignment="1">
      <alignment horizontal="left"/>
    </xf>
    <xf numFmtId="172" fontId="33" fillId="0" borderId="0" xfId="11" applyNumberFormat="1" applyFont="1" applyAlignment="1">
      <alignment horizontal="center"/>
    </xf>
    <xf numFmtId="0" fontId="34" fillId="2" borderId="0" xfId="11" applyFont="1" applyFill="1"/>
    <xf numFmtId="172" fontId="33" fillId="0" borderId="1" xfId="11" applyNumberFormat="1" applyFont="1" applyBorder="1" applyAlignment="1">
      <alignment horizontal="center"/>
    </xf>
    <xf numFmtId="170" fontId="10" fillId="0" borderId="0" xfId="11" applyNumberFormat="1" applyFont="1" applyAlignment="1">
      <alignment horizontal="center"/>
    </xf>
    <xf numFmtId="0" fontId="33" fillId="0" borderId="1" xfId="12" applyFont="1" applyBorder="1" applyAlignment="1">
      <alignment horizontal="left"/>
    </xf>
    <xf numFmtId="170" fontId="10" fillId="0" borderId="1" xfId="11" applyNumberFormat="1" applyFont="1" applyBorder="1" applyAlignment="1">
      <alignment horizontal="center"/>
    </xf>
    <xf numFmtId="0" fontId="16" fillId="0" borderId="0" xfId="7" applyFill="1" applyAlignment="1" applyProtection="1">
      <alignment horizontal="left" vertical="top"/>
      <protection locked="0"/>
    </xf>
    <xf numFmtId="0" fontId="10" fillId="0" borderId="0" xfId="11" applyFont="1" applyAlignment="1">
      <alignment horizontal="left"/>
    </xf>
    <xf numFmtId="173" fontId="37" fillId="0" borderId="0" xfId="13" applyNumberFormat="1"/>
    <xf numFmtId="0" fontId="37" fillId="0" borderId="0" xfId="13"/>
    <xf numFmtId="0" fontId="34" fillId="0" borderId="0" xfId="13" applyFont="1"/>
    <xf numFmtId="0" fontId="37" fillId="2" borderId="0" xfId="13" applyFill="1"/>
    <xf numFmtId="0" fontId="12" fillId="0" borderId="0" xfId="14"/>
    <xf numFmtId="0" fontId="34" fillId="0" borderId="0" xfId="14" applyFont="1"/>
    <xf numFmtId="0" fontId="38" fillId="0" borderId="0" xfId="15"/>
    <xf numFmtId="0" fontId="34" fillId="0" borderId="0" xfId="15" applyFont="1"/>
    <xf numFmtId="0" fontId="39" fillId="0" borderId="0" xfId="16"/>
    <xf numFmtId="0" fontId="40" fillId="0" borderId="0" xfId="16" applyFont="1"/>
    <xf numFmtId="0" fontId="34" fillId="0" borderId="0" xfId="16" applyFont="1"/>
    <xf numFmtId="0" fontId="41" fillId="0" borderId="0" xfId="16" applyFont="1"/>
    <xf numFmtId="0" fontId="42" fillId="0" borderId="0" xfId="16" applyFont="1"/>
    <xf numFmtId="0" fontId="43" fillId="2" borderId="0" xfId="13" applyFont="1" applyFill="1"/>
    <xf numFmtId="0" fontId="44" fillId="2" borderId="0" xfId="13" applyFont="1" applyFill="1" applyAlignment="1">
      <alignment horizontal="left" vertical="center" readingOrder="1"/>
    </xf>
    <xf numFmtId="0" fontId="45" fillId="2" borderId="0" xfId="13" applyFont="1" applyFill="1" applyAlignment="1">
      <alignment horizontal="left" vertical="center" readingOrder="1"/>
    </xf>
    <xf numFmtId="0" fontId="46" fillId="0" borderId="0" xfId="16" applyFont="1"/>
    <xf numFmtId="0" fontId="47" fillId="0" borderId="0" xfId="16" applyFont="1"/>
    <xf numFmtId="170" fontId="1" fillId="0" borderId="0" xfId="11" applyNumberFormat="1"/>
    <xf numFmtId="0" fontId="34" fillId="0" borderId="0" xfId="17" applyFont="1"/>
    <xf numFmtId="0" fontId="4" fillId="0" borderId="0" xfId="17"/>
    <xf numFmtId="43" fontId="0" fillId="0" borderId="0" xfId="18" applyFont="1" applyFill="1"/>
    <xf numFmtId="2" fontId="0" fillId="0" borderId="0" xfId="18" applyNumberFormat="1" applyFont="1" applyFill="1" applyBorder="1"/>
    <xf numFmtId="1" fontId="4" fillId="0" borderId="0" xfId="17" applyNumberFormat="1"/>
    <xf numFmtId="0" fontId="34" fillId="0" borderId="0" xfId="19" applyFont="1"/>
    <xf numFmtId="0" fontId="48" fillId="0" borderId="0" xfId="16" applyFont="1"/>
    <xf numFmtId="0" fontId="49" fillId="0" borderId="0" xfId="19" applyFont="1"/>
    <xf numFmtId="0" fontId="31" fillId="0" borderId="0" xfId="19" applyFont="1"/>
    <xf numFmtId="0" fontId="50" fillId="0" borderId="0" xfId="16" applyFont="1"/>
    <xf numFmtId="0" fontId="38" fillId="0" borderId="0" xfId="19"/>
    <xf numFmtId="170" fontId="39" fillId="0" borderId="0" xfId="16" applyNumberFormat="1"/>
    <xf numFmtId="170" fontId="40" fillId="0" borderId="0" xfId="16" applyNumberFormat="1" applyFont="1"/>
    <xf numFmtId="1" fontId="39" fillId="0" borderId="0" xfId="16" applyNumberFormat="1"/>
    <xf numFmtId="170" fontId="51" fillId="0" borderId="0" xfId="16" applyNumberFormat="1" applyFont="1"/>
    <xf numFmtId="170" fontId="52" fillId="0" borderId="0" xfId="16" applyNumberFormat="1" applyFont="1"/>
    <xf numFmtId="0" fontId="4" fillId="0" borderId="0" xfId="11" applyFont="1"/>
    <xf numFmtId="14" fontId="4" fillId="0" borderId="0" xfId="11" applyNumberFormat="1" applyFont="1"/>
    <xf numFmtId="170" fontId="4" fillId="0" borderId="0" xfId="11" applyNumberFormat="1" applyFont="1"/>
    <xf numFmtId="0" fontId="53" fillId="0" borderId="0" xfId="11" applyFont="1"/>
    <xf numFmtId="0" fontId="54" fillId="0" borderId="0" xfId="19" applyFont="1"/>
    <xf numFmtId="0" fontId="34" fillId="0" borderId="0" xfId="2" applyFont="1"/>
    <xf numFmtId="0" fontId="55" fillId="0" borderId="0" xfId="2" applyFont="1"/>
    <xf numFmtId="0" fontId="44" fillId="0" borderId="0" xfId="2" applyFont="1" applyAlignment="1">
      <alignment vertical="center"/>
    </xf>
    <xf numFmtId="0" fontId="33" fillId="0" borderId="0" xfId="2" applyFont="1" applyAlignment="1">
      <alignment vertical="center"/>
    </xf>
    <xf numFmtId="0" fontId="33" fillId="0" borderId="0" xfId="2" applyFont="1" applyAlignment="1">
      <alignment vertical="center" wrapText="1"/>
    </xf>
    <xf numFmtId="0" fontId="4" fillId="0" borderId="0" xfId="2" applyAlignment="1">
      <alignment wrapText="1"/>
    </xf>
    <xf numFmtId="171" fontId="4" fillId="0" borderId="0" xfId="2" applyNumberFormat="1"/>
    <xf numFmtId="0" fontId="44" fillId="2" borderId="0" xfId="2" applyFont="1" applyFill="1" applyAlignment="1">
      <alignment vertical="center"/>
    </xf>
    <xf numFmtId="0" fontId="56" fillId="0" borderId="0" xfId="2" applyFont="1"/>
    <xf numFmtId="14" fontId="4" fillId="0" borderId="0" xfId="2" applyNumberFormat="1"/>
    <xf numFmtId="49" fontId="4" fillId="0" borderId="0" xfId="2" applyNumberFormat="1"/>
    <xf numFmtId="0" fontId="1" fillId="0" borderId="0" xfId="11" applyAlignment="1">
      <alignment horizontal="left"/>
    </xf>
    <xf numFmtId="0" fontId="1" fillId="0" borderId="4" xfId="11" applyBorder="1" applyAlignment="1">
      <alignment horizontal="centerContinuous" wrapText="1"/>
    </xf>
    <xf numFmtId="0" fontId="1" fillId="0" borderId="3" xfId="11" applyBorder="1" applyAlignment="1">
      <alignment wrapText="1"/>
    </xf>
    <xf numFmtId="0" fontId="3" fillId="0" borderId="3" xfId="11" applyFont="1" applyBorder="1" applyAlignment="1">
      <alignment horizontal="centerContinuous" vertical="center" wrapText="1"/>
    </xf>
    <xf numFmtId="0" fontId="1" fillId="0" borderId="3" xfId="11" applyBorder="1" applyAlignment="1">
      <alignment horizontal="centerContinuous" vertical="center" wrapText="1"/>
    </xf>
    <xf numFmtId="0" fontId="1" fillId="0" borderId="3" xfId="11" applyBorder="1" applyAlignment="1">
      <alignment horizontal="center"/>
    </xf>
    <xf numFmtId="0" fontId="3" fillId="0" borderId="4" xfId="11" applyFont="1" applyBorder="1"/>
    <xf numFmtId="0" fontId="3" fillId="0" borderId="0" xfId="11" applyFont="1" applyAlignment="1">
      <alignment horizontal="center" vertical="center" wrapText="1"/>
    </xf>
    <xf numFmtId="0" fontId="3" fillId="0" borderId="0" xfId="11" applyFont="1" applyAlignment="1">
      <alignment horizontal="center" wrapText="1"/>
    </xf>
    <xf numFmtId="0" fontId="15" fillId="0" borderId="0" xfId="11" applyFont="1"/>
    <xf numFmtId="0" fontId="3" fillId="0" borderId="0" xfId="11" applyFont="1"/>
    <xf numFmtId="170" fontId="18" fillId="0" borderId="0" xfId="11" applyNumberFormat="1" applyFont="1" applyAlignment="1">
      <alignment horizontal="center"/>
    </xf>
    <xf numFmtId="170" fontId="3" fillId="0" borderId="0" xfId="11" quotePrefix="1" applyNumberFormat="1" applyFont="1" applyAlignment="1">
      <alignment horizontal="left" wrapText="1"/>
    </xf>
    <xf numFmtId="170" fontId="3" fillId="0" borderId="0" xfId="11" quotePrefix="1" applyNumberFormat="1" applyFont="1" applyAlignment="1">
      <alignment wrapText="1"/>
    </xf>
    <xf numFmtId="170" fontId="3" fillId="0" borderId="0" xfId="11" quotePrefix="1" applyNumberFormat="1" applyFont="1" applyAlignment="1">
      <alignment horizontal="center" wrapText="1"/>
    </xf>
    <xf numFmtId="170" fontId="18" fillId="0" borderId="0" xfId="11" quotePrefix="1" applyNumberFormat="1" applyFont="1" applyAlignment="1">
      <alignment horizontal="left" wrapText="1"/>
    </xf>
    <xf numFmtId="174" fontId="3" fillId="0" borderId="0" xfId="18" applyNumberFormat="1" applyFont="1" applyFill="1" applyBorder="1"/>
    <xf numFmtId="0" fontId="57" fillId="0" borderId="0" xfId="11" applyFont="1"/>
    <xf numFmtId="0" fontId="58" fillId="0" borderId="0" xfId="11" applyFont="1"/>
    <xf numFmtId="170" fontId="58" fillId="0" borderId="0" xfId="11" quotePrefix="1" applyNumberFormat="1" applyFont="1" applyAlignment="1">
      <alignment horizontal="left" wrapText="1"/>
    </xf>
    <xf numFmtId="170" fontId="58" fillId="0" borderId="0" xfId="11" quotePrefix="1" applyNumberFormat="1" applyFont="1" applyAlignment="1">
      <alignment wrapText="1"/>
    </xf>
    <xf numFmtId="170" fontId="58" fillId="0" borderId="0" xfId="11" quotePrefix="1" applyNumberFormat="1" applyFont="1" applyAlignment="1">
      <alignment horizontal="center" wrapText="1"/>
    </xf>
    <xf numFmtId="174" fontId="58" fillId="0" borderId="0" xfId="18" applyNumberFormat="1" applyFont="1" applyFill="1" applyBorder="1"/>
    <xf numFmtId="170" fontId="1" fillId="0" borderId="0" xfId="11" applyNumberFormat="1" applyAlignment="1">
      <alignment horizontal="center"/>
    </xf>
    <xf numFmtId="174" fontId="0" fillId="0" borderId="0" xfId="18" applyNumberFormat="1" applyFont="1" applyFill="1" applyBorder="1"/>
    <xf numFmtId="170" fontId="1" fillId="0" borderId="0" xfId="11" quotePrefix="1" applyNumberFormat="1" applyAlignment="1">
      <alignment horizontal="left"/>
    </xf>
    <xf numFmtId="170" fontId="1" fillId="0" borderId="0" xfId="11" quotePrefix="1" applyNumberFormat="1" applyAlignment="1">
      <alignment horizontal="right"/>
    </xf>
    <xf numFmtId="170" fontId="1" fillId="0" borderId="0" xfId="11" quotePrefix="1" applyNumberFormat="1" applyAlignment="1">
      <alignment horizontal="center"/>
    </xf>
    <xf numFmtId="0" fontId="55" fillId="0" borderId="0" xfId="11" applyFont="1"/>
    <xf numFmtId="0" fontId="1" fillId="0" borderId="1" xfId="11" applyBorder="1"/>
    <xf numFmtId="0" fontId="1" fillId="0" borderId="1" xfId="11" applyBorder="1" applyAlignment="1">
      <alignment horizontal="center"/>
    </xf>
    <xf numFmtId="174" fontId="0" fillId="0" borderId="1" xfId="18" applyNumberFormat="1" applyFont="1" applyFill="1" applyBorder="1"/>
    <xf numFmtId="3" fontId="57" fillId="0" borderId="0" xfId="11" applyNumberFormat="1" applyFont="1"/>
    <xf numFmtId="3" fontId="57" fillId="0" borderId="0" xfId="11" applyNumberFormat="1" applyFont="1" applyAlignment="1">
      <alignment horizontal="center"/>
    </xf>
    <xf numFmtId="3" fontId="57" fillId="0" borderId="0" xfId="11" applyNumberFormat="1" applyFont="1" applyAlignment="1">
      <alignment horizontal="left"/>
    </xf>
    <xf numFmtId="3" fontId="60" fillId="0" borderId="0" xfId="11" applyNumberFormat="1" applyFont="1"/>
    <xf numFmtId="0" fontId="57" fillId="0" borderId="0" xfId="11" applyFont="1" applyAlignment="1">
      <alignment horizontal="center"/>
    </xf>
    <xf numFmtId="0" fontId="57" fillId="0" borderId="0" xfId="11" applyFont="1" applyAlignment="1">
      <alignment horizontal="left"/>
    </xf>
    <xf numFmtId="3" fontId="1" fillId="0" borderId="0" xfId="11" applyNumberFormat="1"/>
    <xf numFmtId="4" fontId="57" fillId="0" borderId="0" xfId="11" applyNumberFormat="1" applyFont="1"/>
    <xf numFmtId="2" fontId="4" fillId="0" borderId="0" xfId="2" applyNumberFormat="1"/>
    <xf numFmtId="0" fontId="4" fillId="0" borderId="0" xfId="17" applyAlignment="1">
      <alignment wrapText="1"/>
    </xf>
    <xf numFmtId="0" fontId="55" fillId="0" borderId="0" xfId="17" applyFont="1"/>
    <xf numFmtId="2" fontId="4" fillId="0" borderId="0" xfId="17" applyNumberFormat="1"/>
    <xf numFmtId="0" fontId="4" fillId="2" borderId="0" xfId="17" applyFill="1"/>
    <xf numFmtId="0" fontId="61" fillId="0" borderId="0" xfId="17" applyFont="1"/>
    <xf numFmtId="0" fontId="54" fillId="0" borderId="0" xfId="13" applyFont="1"/>
    <xf numFmtId="0" fontId="54" fillId="0" borderId="2" xfId="13" applyFont="1" applyBorder="1" applyAlignment="1">
      <alignment horizontal="center" vertical="top"/>
    </xf>
    <xf numFmtId="169" fontId="54" fillId="0" borderId="0" xfId="13" applyNumberFormat="1" applyFont="1"/>
    <xf numFmtId="0" fontId="55" fillId="0" borderId="0" xfId="13" applyFont="1"/>
    <xf numFmtId="0" fontId="4" fillId="0" borderId="0" xfId="17" applyAlignment="1">
      <alignment horizontal="center"/>
    </xf>
    <xf numFmtId="0" fontId="49" fillId="0" borderId="0" xfId="17" applyFont="1"/>
    <xf numFmtId="0" fontId="37" fillId="3" borderId="0" xfId="13" applyFill="1"/>
    <xf numFmtId="14" fontId="37" fillId="0" borderId="0" xfId="13" applyNumberFormat="1"/>
    <xf numFmtId="1" fontId="37" fillId="0" borderId="0" xfId="13" applyNumberFormat="1"/>
    <xf numFmtId="4" fontId="37" fillId="3" borderId="0" xfId="13" applyNumberFormat="1" applyFill="1"/>
    <xf numFmtId="0" fontId="49" fillId="0" borderId="0" xfId="13" applyFont="1"/>
    <xf numFmtId="2" fontId="1" fillId="0" borderId="0" xfId="11" applyNumberFormat="1"/>
    <xf numFmtId="0" fontId="1" fillId="0" borderId="0" xfId="11" applyAlignment="1">
      <alignment horizontal="center" vertical="center" wrapText="1"/>
    </xf>
    <xf numFmtId="0" fontId="62" fillId="2" borderId="0" xfId="13" applyFont="1" applyFill="1"/>
    <xf numFmtId="0" fontId="63" fillId="2" borderId="0" xfId="13" applyFont="1" applyFill="1"/>
    <xf numFmtId="2" fontId="37" fillId="0" borderId="0" xfId="13" applyNumberFormat="1"/>
    <xf numFmtId="0" fontId="16" fillId="4" borderId="8" xfId="8" applyFill="1" applyBorder="1" applyAlignment="1">
      <alignment vertical="top"/>
    </xf>
    <xf numFmtId="0" fontId="25" fillId="17" borderId="0" xfId="9" applyFont="1" applyFill="1"/>
    <xf numFmtId="0" fontId="25" fillId="4" borderId="5" xfId="9" applyFont="1" applyFill="1" applyBorder="1"/>
    <xf numFmtId="0" fontId="25" fillId="4" borderId="6" xfId="9" applyFont="1" applyFill="1" applyBorder="1"/>
    <xf numFmtId="0" fontId="25" fillId="4" borderId="7" xfId="9" applyFont="1" applyFill="1" applyBorder="1"/>
    <xf numFmtId="0" fontId="25" fillId="4" borderId="8" xfId="9" applyFont="1" applyFill="1" applyBorder="1"/>
    <xf numFmtId="0" fontId="25" fillId="4" borderId="0" xfId="9" applyFont="1" applyFill="1"/>
    <xf numFmtId="0" fontId="25" fillId="4" borderId="9" xfId="9" applyFont="1" applyFill="1" applyBorder="1"/>
    <xf numFmtId="0" fontId="25" fillId="4" borderId="8" xfId="9" applyFont="1" applyFill="1" applyBorder="1" applyAlignment="1">
      <alignment horizontal="centerContinuous"/>
    </xf>
    <xf numFmtId="0" fontId="25" fillId="4" borderId="0" xfId="9" applyFont="1" applyFill="1" applyAlignment="1">
      <alignment horizontal="centerContinuous"/>
    </xf>
    <xf numFmtId="0" fontId="25" fillId="4" borderId="8" xfId="9" applyFont="1" applyFill="1" applyBorder="1" applyAlignment="1">
      <alignment horizontal="left" vertical="top" wrapText="1"/>
    </xf>
    <xf numFmtId="0" fontId="25" fillId="4" borderId="0" xfId="9" applyFont="1" applyFill="1" applyAlignment="1">
      <alignment horizontal="left" vertical="top" wrapText="1"/>
    </xf>
    <xf numFmtId="0" fontId="25" fillId="4" borderId="9" xfId="9" applyFont="1" applyFill="1" applyBorder="1" applyAlignment="1">
      <alignment horizontal="left" vertical="top" wrapText="1"/>
    </xf>
    <xf numFmtId="0" fontId="25" fillId="4" borderId="8" xfId="9" applyFont="1" applyFill="1" applyBorder="1" applyAlignment="1">
      <alignment horizontal="left"/>
    </xf>
    <xf numFmtId="0" fontId="25" fillId="4" borderId="0" xfId="9" applyFont="1" applyFill="1" applyAlignment="1">
      <alignment horizontal="left"/>
    </xf>
    <xf numFmtId="0" fontId="30" fillId="4" borderId="0" xfId="10" applyFont="1" applyFill="1" applyBorder="1" applyAlignment="1" applyProtection="1"/>
    <xf numFmtId="0" fontId="30" fillId="4" borderId="9" xfId="10" applyFont="1" applyFill="1" applyBorder="1" applyAlignment="1" applyProtection="1"/>
    <xf numFmtId="0" fontId="30" fillId="4" borderId="8" xfId="10" applyFont="1" applyFill="1" applyBorder="1" applyAlignment="1" applyProtection="1">
      <alignment horizontal="left"/>
    </xf>
    <xf numFmtId="0" fontId="30" fillId="4" borderId="0" xfId="10" applyFont="1" applyFill="1" applyBorder="1" applyAlignment="1" applyProtection="1">
      <alignment horizontal="left"/>
    </xf>
    <xf numFmtId="0" fontId="30" fillId="4" borderId="9" xfId="10" applyFont="1" applyFill="1" applyBorder="1" applyAlignment="1" applyProtection="1">
      <alignment horizontal="left"/>
    </xf>
    <xf numFmtId="0" fontId="25" fillId="4" borderId="10" xfId="9" applyFont="1" applyFill="1" applyBorder="1"/>
    <xf numFmtId="0" fontId="25" fillId="4" borderId="11" xfId="9" applyFont="1" applyFill="1" applyBorder="1"/>
    <xf numFmtId="0" fontId="25" fillId="4" borderId="12" xfId="9" applyFont="1" applyFill="1" applyBorder="1"/>
    <xf numFmtId="175" fontId="65" fillId="2" borderId="0" xfId="20" applyFont="1" applyFill="1" applyAlignment="1">
      <alignment horizontal="left" vertical="center"/>
    </xf>
    <xf numFmtId="175" fontId="1" fillId="2" borderId="0" xfId="20" applyFont="1" applyFill="1"/>
    <xf numFmtId="175" fontId="66" fillId="2" borderId="1" xfId="20" applyFont="1" applyFill="1" applyBorder="1" applyAlignment="1">
      <alignment horizontal="left" vertical="top"/>
    </xf>
    <xf numFmtId="175" fontId="67" fillId="2" borderId="0" xfId="20" applyFont="1" applyFill="1" applyAlignment="1">
      <alignment horizontal="left" vertical="top"/>
    </xf>
    <xf numFmtId="175" fontId="1" fillId="2" borderId="0" xfId="20" applyFont="1" applyFill="1" applyAlignment="1">
      <alignment vertical="top"/>
    </xf>
    <xf numFmtId="175" fontId="68" fillId="2" borderId="4" xfId="20" applyFont="1" applyFill="1" applyBorder="1"/>
    <xf numFmtId="175" fontId="69" fillId="2" borderId="4" xfId="20" applyFont="1" applyFill="1" applyBorder="1"/>
    <xf numFmtId="175" fontId="4" fillId="2" borderId="4" xfId="20" applyFont="1" applyFill="1" applyBorder="1" applyAlignment="1">
      <alignment horizontal="center" vertical="center" wrapText="1"/>
    </xf>
    <xf numFmtId="175" fontId="69" fillId="18" borderId="0" xfId="20" applyFont="1" applyFill="1" applyAlignment="1">
      <alignment horizontal="left"/>
    </xf>
    <xf numFmtId="175" fontId="71" fillId="18" borderId="0" xfId="20" applyFont="1" applyFill="1" applyAlignment="1">
      <alignment horizontal="left" indent="1"/>
    </xf>
    <xf numFmtId="170" fontId="69" fillId="18" borderId="0" xfId="20" applyNumberFormat="1" applyFont="1" applyFill="1" applyAlignment="1">
      <alignment horizontal="right" indent="3"/>
    </xf>
    <xf numFmtId="170" fontId="1" fillId="2" borderId="0" xfId="20" applyNumberFormat="1" applyFont="1" applyFill="1"/>
    <xf numFmtId="175" fontId="69" fillId="18" borderId="0" xfId="20" applyFont="1" applyFill="1" applyAlignment="1">
      <alignment horizontal="left" indent="1"/>
    </xf>
    <xf numFmtId="175" fontId="69" fillId="2" borderId="0" xfId="20" applyFont="1" applyFill="1" applyAlignment="1">
      <alignment horizontal="left"/>
    </xf>
    <xf numFmtId="170" fontId="69" fillId="2" borderId="0" xfId="20" applyNumberFormat="1" applyFont="1" applyFill="1" applyAlignment="1">
      <alignment horizontal="right" indent="3"/>
    </xf>
    <xf numFmtId="175" fontId="69" fillId="2" borderId="0" xfId="20" applyFont="1" applyFill="1"/>
    <xf numFmtId="175" fontId="69" fillId="2" borderId="1" xfId="20" applyFont="1" applyFill="1" applyBorder="1"/>
    <xf numFmtId="170" fontId="69" fillId="2" borderId="1" xfId="20" applyNumberFormat="1" applyFont="1" applyFill="1" applyBorder="1" applyAlignment="1">
      <alignment horizontal="right" indent="3"/>
    </xf>
    <xf numFmtId="170" fontId="69" fillId="2" borderId="0" xfId="20" applyNumberFormat="1" applyFont="1" applyFill="1" applyAlignment="1">
      <alignment horizontal="right" indent="4"/>
    </xf>
    <xf numFmtId="175" fontId="1" fillId="2" borderId="0" xfId="20" applyFont="1" applyFill="1" applyAlignment="1">
      <alignment horizontal="center"/>
    </xf>
    <xf numFmtId="175" fontId="73" fillId="2" borderId="0" xfId="20" applyFont="1" applyFill="1" applyAlignment="1">
      <alignment horizontal="left" vertical="center"/>
    </xf>
    <xf numFmtId="175" fontId="42" fillId="2" borderId="0" xfId="20" applyFont="1" applyFill="1"/>
    <xf numFmtId="175" fontId="74" fillId="2" borderId="1" xfId="20" applyFont="1" applyFill="1" applyBorder="1" applyAlignment="1">
      <alignment horizontal="left" vertical="top"/>
    </xf>
    <xf numFmtId="175" fontId="74" fillId="2" borderId="0" xfId="20" applyFont="1" applyFill="1" applyAlignment="1">
      <alignment horizontal="left" vertical="top"/>
    </xf>
    <xf numFmtId="175" fontId="15" fillId="2" borderId="4" xfId="20" applyFont="1" applyFill="1" applyBorder="1"/>
    <xf numFmtId="175" fontId="18" fillId="2" borderId="0" xfId="20" applyFont="1" applyFill="1"/>
    <xf numFmtId="175" fontId="3" fillId="2" borderId="0" xfId="20" applyFont="1" applyFill="1"/>
    <xf numFmtId="170" fontId="75" fillId="2" borderId="0" xfId="20" applyNumberFormat="1" applyFont="1" applyFill="1" applyAlignment="1">
      <alignment horizontal="right" indent="3"/>
    </xf>
    <xf numFmtId="175" fontId="69" fillId="18" borderId="3" xfId="20" applyFont="1" applyFill="1" applyBorder="1" applyAlignment="1">
      <alignment horizontal="left"/>
    </xf>
    <xf numFmtId="175" fontId="71" fillId="18" borderId="3" xfId="20" applyFont="1" applyFill="1" applyBorder="1" applyAlignment="1">
      <alignment horizontal="left" indent="1"/>
    </xf>
    <xf numFmtId="170" fontId="69" fillId="18" borderId="3" xfId="20" applyNumberFormat="1" applyFont="1" applyFill="1" applyBorder="1" applyAlignment="1">
      <alignment horizontal="right" indent="3"/>
    </xf>
    <xf numFmtId="175" fontId="75" fillId="2" borderId="0" xfId="20" applyFont="1" applyFill="1"/>
    <xf numFmtId="175" fontId="69" fillId="2" borderId="0" xfId="20" applyFont="1" applyFill="1" applyAlignment="1">
      <alignment horizontal="left" indent="3"/>
    </xf>
    <xf numFmtId="0" fontId="75" fillId="2" borderId="0" xfId="13" applyFont="1" applyFill="1"/>
    <xf numFmtId="0" fontId="75" fillId="2" borderId="0" xfId="13" applyFont="1" applyFill="1" applyAlignment="1">
      <alignment horizontal="right"/>
    </xf>
    <xf numFmtId="0" fontId="65" fillId="2" borderId="0" xfId="13" applyFont="1" applyFill="1" applyAlignment="1">
      <alignment wrapText="1"/>
    </xf>
    <xf numFmtId="0" fontId="66" fillId="2" borderId="1" xfId="13" applyFont="1" applyFill="1" applyBorder="1" applyAlignment="1">
      <alignment horizontal="left" vertical="top"/>
    </xf>
    <xf numFmtId="0" fontId="78" fillId="2" borderId="1" xfId="13" applyFont="1" applyFill="1" applyBorder="1" applyAlignment="1">
      <alignment horizontal="left" vertical="center" wrapText="1"/>
    </xf>
    <xf numFmtId="0" fontId="78" fillId="2" borderId="0" xfId="13" applyFont="1" applyFill="1" applyAlignment="1">
      <alignment horizontal="right" vertical="center" wrapText="1"/>
    </xf>
    <xf numFmtId="0" fontId="69" fillId="2" borderId="4" xfId="13" applyFont="1" applyFill="1" applyBorder="1"/>
    <xf numFmtId="0" fontId="69" fillId="2" borderId="4" xfId="13" applyFont="1" applyFill="1" applyBorder="1" applyAlignment="1">
      <alignment horizontal="right"/>
    </xf>
    <xf numFmtId="0" fontId="69" fillId="18" borderId="0" xfId="13" applyFont="1" applyFill="1"/>
    <xf numFmtId="0" fontId="71" fillId="18" borderId="0" xfId="13" applyFont="1" applyFill="1" applyAlignment="1">
      <alignment horizontal="left" indent="1"/>
    </xf>
    <xf numFmtId="170" fontId="69" fillId="18" borderId="0" xfId="13" applyNumberFormat="1" applyFont="1" applyFill="1" applyAlignment="1">
      <alignment horizontal="right"/>
    </xf>
    <xf numFmtId="0" fontId="69" fillId="18" borderId="0" xfId="13" applyFont="1" applyFill="1" applyAlignment="1">
      <alignment horizontal="left" indent="1"/>
    </xf>
    <xf numFmtId="0" fontId="71" fillId="18" borderId="0" xfId="13" applyFont="1" applyFill="1" applyAlignment="1">
      <alignment horizontal="left" indent="2"/>
    </xf>
    <xf numFmtId="0" fontId="69" fillId="2" borderId="0" xfId="13" applyFont="1" applyFill="1"/>
    <xf numFmtId="170" fontId="69" fillId="2" borderId="0" xfId="13" applyNumberFormat="1" applyFont="1" applyFill="1" applyAlignment="1">
      <alignment horizontal="right"/>
    </xf>
    <xf numFmtId="0" fontId="69" fillId="2" borderId="1" xfId="13" applyFont="1" applyFill="1" applyBorder="1"/>
    <xf numFmtId="170" fontId="69" fillId="2" borderId="1" xfId="13" applyNumberFormat="1" applyFont="1" applyFill="1" applyBorder="1" applyAlignment="1">
      <alignment horizontal="right"/>
    </xf>
    <xf numFmtId="0" fontId="69" fillId="2" borderId="0" xfId="13" applyFont="1" applyFill="1" applyAlignment="1">
      <alignment horizontal="left" wrapText="1"/>
    </xf>
    <xf numFmtId="0" fontId="69" fillId="2" borderId="0" xfId="13" applyFont="1" applyFill="1" applyAlignment="1">
      <alignment horizontal="right" wrapText="1"/>
    </xf>
    <xf numFmtId="0" fontId="72" fillId="2" borderId="0" xfId="13" applyFont="1" applyFill="1" applyAlignment="1">
      <alignment horizontal="left" vertical="top" wrapText="1"/>
    </xf>
    <xf numFmtId="0" fontId="69" fillId="2" borderId="0" xfId="13" applyFont="1" applyFill="1" applyAlignment="1">
      <alignment horizontal="right"/>
    </xf>
    <xf numFmtId="0" fontId="78" fillId="2" borderId="1" xfId="13" applyFont="1" applyFill="1" applyBorder="1" applyAlignment="1">
      <alignment horizontal="right" vertical="center" wrapText="1"/>
    </xf>
    <xf numFmtId="0" fontId="75" fillId="0" borderId="0" xfId="13" applyFont="1"/>
    <xf numFmtId="0" fontId="69" fillId="2" borderId="0" xfId="13" applyFont="1" applyFill="1" applyAlignment="1">
      <alignment horizontal="left" indent="1"/>
    </xf>
    <xf numFmtId="0" fontId="69" fillId="2" borderId="0" xfId="13" applyFont="1" applyFill="1" applyAlignment="1">
      <alignment horizontal="left" vertical="top" wrapText="1"/>
    </xf>
    <xf numFmtId="0" fontId="72" fillId="2" borderId="0" xfId="13" applyFont="1" applyFill="1" applyAlignment="1">
      <alignment vertical="top"/>
    </xf>
    <xf numFmtId="0" fontId="72" fillId="2" borderId="0" xfId="13" applyFont="1" applyFill="1" applyAlignment="1">
      <alignment vertical="top" wrapText="1"/>
    </xf>
    <xf numFmtId="0" fontId="66" fillId="2" borderId="1" xfId="13" applyFont="1" applyFill="1" applyBorder="1" applyAlignment="1">
      <alignment vertical="top"/>
    </xf>
    <xf numFmtId="0" fontId="68" fillId="2" borderId="0" xfId="13" applyFont="1" applyFill="1" applyAlignment="1">
      <alignment horizontal="right"/>
    </xf>
    <xf numFmtId="0" fontId="69" fillId="2" borderId="0" xfId="13" applyFont="1" applyFill="1" applyAlignment="1">
      <alignment horizontal="right" vertical="top"/>
    </xf>
    <xf numFmtId="0" fontId="69" fillId="2" borderId="0" xfId="13" applyFont="1" applyFill="1" applyAlignment="1">
      <alignment vertical="top"/>
    </xf>
    <xf numFmtId="0" fontId="68" fillId="2" borderId="1" xfId="13" applyFont="1" applyFill="1" applyBorder="1" applyAlignment="1">
      <alignment horizontal="right"/>
    </xf>
    <xf numFmtId="0" fontId="69" fillId="0" borderId="0" xfId="13" applyFont="1"/>
    <xf numFmtId="0" fontId="65" fillId="2" borderId="0" xfId="13" applyFont="1" applyFill="1" applyAlignment="1">
      <alignment vertical="center" wrapText="1"/>
    </xf>
    <xf numFmtId="0" fontId="66" fillId="2" borderId="1" xfId="13" applyFont="1" applyFill="1" applyBorder="1" applyAlignment="1">
      <alignment horizontal="left" vertical="center"/>
    </xf>
    <xf numFmtId="0" fontId="75" fillId="2" borderId="0" xfId="13" applyFont="1" applyFill="1" applyAlignment="1">
      <alignment vertical="top" wrapText="1"/>
    </xf>
    <xf numFmtId="0" fontId="69" fillId="2" borderId="0" xfId="13" applyFont="1" applyFill="1" applyAlignment="1">
      <alignment horizontal="left"/>
    </xf>
    <xf numFmtId="0" fontId="79" fillId="2" borderId="0" xfId="13" applyFont="1" applyFill="1"/>
    <xf numFmtId="0" fontId="18" fillId="2" borderId="0" xfId="13" applyFont="1" applyFill="1"/>
    <xf numFmtId="0" fontId="54" fillId="18" borderId="0" xfId="13" applyFont="1" applyFill="1"/>
    <xf numFmtId="0" fontId="69" fillId="18" borderId="0" xfId="2" applyFont="1" applyFill="1" applyAlignment="1">
      <alignment horizontal="left" indent="2"/>
    </xf>
    <xf numFmtId="0" fontId="69" fillId="18" borderId="0" xfId="13" applyFont="1" applyFill="1" applyAlignment="1">
      <alignment horizontal="left" indent="2"/>
    </xf>
    <xf numFmtId="170" fontId="75" fillId="2" borderId="0" xfId="13" applyNumberFormat="1" applyFont="1" applyFill="1" applyAlignment="1">
      <alignment horizontal="right"/>
    </xf>
    <xf numFmtId="0" fontId="54" fillId="2" borderId="0" xfId="13" applyFont="1" applyFill="1"/>
    <xf numFmtId="0" fontId="69" fillId="2" borderId="0" xfId="13" applyFont="1" applyFill="1" applyAlignment="1">
      <alignment horizontal="left" vertical="center" wrapText="1"/>
    </xf>
    <xf numFmtId="0" fontId="81" fillId="2" borderId="0" xfId="13" applyFont="1" applyFill="1"/>
    <xf numFmtId="0" fontId="37" fillId="2" borderId="0" xfId="13" applyFill="1" applyAlignment="1">
      <alignment horizontal="right"/>
    </xf>
    <xf numFmtId="0" fontId="75" fillId="18" borderId="0" xfId="13" applyFont="1" applyFill="1"/>
    <xf numFmtId="0" fontId="75" fillId="18" borderId="0" xfId="2" applyFont="1" applyFill="1" applyAlignment="1">
      <alignment horizontal="left" indent="2"/>
    </xf>
    <xf numFmtId="0" fontId="75" fillId="18" borderId="0" xfId="13" applyFont="1" applyFill="1" applyAlignment="1">
      <alignment horizontal="left" indent="2"/>
    </xf>
    <xf numFmtId="170" fontId="37" fillId="2" borderId="0" xfId="13" applyNumberFormat="1" applyFill="1"/>
    <xf numFmtId="170" fontId="84" fillId="2" borderId="0" xfId="13" applyNumberFormat="1" applyFont="1" applyFill="1" applyAlignment="1">
      <alignment horizontal="right"/>
    </xf>
    <xf numFmtId="0" fontId="75" fillId="2" borderId="1" xfId="13" applyFont="1" applyFill="1" applyBorder="1"/>
    <xf numFmtId="0" fontId="65" fillId="2" borderId="0" xfId="13" applyFont="1" applyFill="1" applyAlignment="1">
      <alignment vertical="center"/>
    </xf>
    <xf numFmtId="0" fontId="85" fillId="2" borderId="0" xfId="13" applyFont="1" applyFill="1" applyAlignment="1">
      <alignment vertical="center" wrapText="1"/>
    </xf>
    <xf numFmtId="0" fontId="75" fillId="2" borderId="4" xfId="13" applyFont="1" applyFill="1" applyBorder="1" applyAlignment="1">
      <alignment horizontal="right"/>
    </xf>
    <xf numFmtId="170" fontId="75" fillId="18" borderId="0" xfId="13" applyNumberFormat="1" applyFont="1" applyFill="1" applyAlignment="1">
      <alignment horizontal="right"/>
    </xf>
    <xf numFmtId="170" fontId="75" fillId="2" borderId="1" xfId="13" applyNumberFormat="1" applyFont="1" applyFill="1" applyBorder="1" applyAlignment="1">
      <alignment horizontal="right"/>
    </xf>
    <xf numFmtId="0" fontId="75" fillId="2" borderId="0" xfId="13" applyFont="1" applyFill="1" applyAlignment="1">
      <alignment horizontal="right" wrapText="1"/>
    </xf>
    <xf numFmtId="0" fontId="75" fillId="2" borderId="0" xfId="13" applyFont="1" applyFill="1" applyAlignment="1">
      <alignment horizontal="left" vertical="center" wrapText="1"/>
    </xf>
    <xf numFmtId="0" fontId="54" fillId="2" borderId="0" xfId="13" applyFont="1" applyFill="1" applyAlignment="1">
      <alignment horizontal="right"/>
    </xf>
    <xf numFmtId="0" fontId="75" fillId="2" borderId="4" xfId="13" applyFont="1" applyFill="1" applyBorder="1"/>
    <xf numFmtId="0" fontId="10" fillId="2" borderId="0" xfId="13" applyFont="1" applyFill="1"/>
    <xf numFmtId="170" fontId="75" fillId="2" borderId="0" xfId="13" applyNumberFormat="1" applyFont="1" applyFill="1"/>
    <xf numFmtId="164" fontId="37" fillId="2" borderId="0" xfId="13" applyNumberFormat="1" applyFill="1"/>
    <xf numFmtId="0" fontId="73" fillId="2" borderId="0" xfId="13" applyFont="1" applyFill="1" applyAlignment="1">
      <alignment vertical="center" wrapText="1"/>
    </xf>
    <xf numFmtId="0" fontId="88" fillId="2" borderId="0" xfId="13" applyFont="1" applyFill="1"/>
    <xf numFmtId="0" fontId="11" fillId="2" borderId="0" xfId="13" applyFont="1" applyFill="1"/>
    <xf numFmtId="0" fontId="86" fillId="2" borderId="0" xfId="13" applyFont="1" applyFill="1"/>
    <xf numFmtId="0" fontId="84" fillId="2" borderId="0" xfId="13" applyFont="1" applyFill="1"/>
    <xf numFmtId="0" fontId="87" fillId="2" borderId="0" xfId="13" applyFont="1" applyFill="1"/>
    <xf numFmtId="0" fontId="89" fillId="19" borderId="1" xfId="21" applyFont="1" applyFill="1" applyBorder="1" applyAlignment="1">
      <alignment horizontal="left" vertical="top" wrapText="1"/>
    </xf>
    <xf numFmtId="0" fontId="89" fillId="0" borderId="0" xfId="21" applyFont="1" applyAlignment="1">
      <alignment horizontal="left" vertical="top"/>
    </xf>
    <xf numFmtId="0" fontId="91" fillId="2" borderId="0" xfId="21" applyFont="1" applyFill="1" applyAlignment="1">
      <alignment horizontal="left" vertical="top" wrapText="1"/>
    </xf>
    <xf numFmtId="0" fontId="92" fillId="0" borderId="0" xfId="2" applyFont="1"/>
    <xf numFmtId="0" fontId="93" fillId="0" borderId="0" xfId="2" applyFont="1"/>
    <xf numFmtId="0" fontId="93" fillId="0" borderId="0" xfId="2" applyFont="1" applyAlignment="1">
      <alignment wrapText="1"/>
    </xf>
    <xf numFmtId="0" fontId="93" fillId="0" borderId="0" xfId="2" applyFont="1" applyAlignment="1">
      <alignment horizontal="left" wrapText="1"/>
    </xf>
    <xf numFmtId="0" fontId="91" fillId="0" borderId="0" xfId="21" applyFont="1" applyAlignment="1">
      <alignment horizontal="left"/>
    </xf>
    <xf numFmtId="0" fontId="93" fillId="0" borderId="1" xfId="2" applyFont="1" applyBorder="1"/>
    <xf numFmtId="0" fontId="91" fillId="0" borderId="1" xfId="21" applyFont="1" applyBorder="1" applyAlignment="1">
      <alignment horizontal="left"/>
    </xf>
    <xf numFmtId="0" fontId="92" fillId="0" borderId="1" xfId="2" applyFont="1" applyBorder="1"/>
    <xf numFmtId="0" fontId="92" fillId="0" borderId="3" xfId="2" applyFont="1" applyBorder="1"/>
    <xf numFmtId="0" fontId="93" fillId="0" borderId="3" xfId="2" applyFont="1" applyBorder="1" applyAlignment="1">
      <alignment horizontal="left"/>
    </xf>
    <xf numFmtId="0" fontId="93" fillId="0" borderId="0" xfId="2" applyFont="1" applyAlignment="1">
      <alignment horizontal="left"/>
    </xf>
    <xf numFmtId="0" fontId="4" fillId="2" borderId="0" xfId="22" applyFont="1" applyFill="1"/>
    <xf numFmtId="0" fontId="15" fillId="2" borderId="0" xfId="22" applyFont="1" applyFill="1" applyAlignment="1">
      <alignment horizontal="center"/>
    </xf>
    <xf numFmtId="0" fontId="15" fillId="2" borderId="0" xfId="22" applyFont="1" applyFill="1"/>
    <xf numFmtId="0" fontId="15" fillId="2" borderId="0" xfId="22" applyFont="1" applyFill="1" applyAlignment="1">
      <alignment horizontal="center" vertical="center"/>
    </xf>
    <xf numFmtId="0" fontId="15" fillId="2" borderId="0" xfId="22" applyFont="1" applyFill="1" applyAlignment="1">
      <alignment horizontal="center" wrapText="1"/>
    </xf>
    <xf numFmtId="0" fontId="15" fillId="2" borderId="3" xfId="22" applyFont="1" applyFill="1" applyBorder="1" applyAlignment="1">
      <alignment horizontal="center"/>
    </xf>
    <xf numFmtId="0" fontId="69" fillId="2" borderId="3" xfId="22" applyFont="1" applyFill="1" applyBorder="1"/>
    <xf numFmtId="0" fontId="69" fillId="2" borderId="3" xfId="22" applyFont="1" applyFill="1" applyBorder="1" applyAlignment="1">
      <alignment horizontal="center"/>
    </xf>
    <xf numFmtId="170" fontId="69" fillId="2" borderId="3" xfId="22" applyNumberFormat="1" applyFont="1" applyFill="1" applyBorder="1" applyAlignment="1">
      <alignment horizontal="center"/>
    </xf>
    <xf numFmtId="0" fontId="69" fillId="2" borderId="0" xfId="22" applyFont="1" applyFill="1"/>
    <xf numFmtId="0" fontId="69" fillId="2" borderId="0" xfId="22" applyFont="1" applyFill="1" applyAlignment="1">
      <alignment horizontal="center"/>
    </xf>
    <xf numFmtId="170" fontId="69" fillId="2" borderId="0" xfId="22" applyNumberFormat="1" applyFont="1" applyFill="1" applyAlignment="1">
      <alignment horizontal="center"/>
    </xf>
    <xf numFmtId="0" fontId="69" fillId="2" borderId="1" xfId="22" applyFont="1" applyFill="1" applyBorder="1"/>
    <xf numFmtId="0" fontId="69" fillId="2" borderId="1" xfId="22" applyFont="1" applyFill="1" applyBorder="1" applyAlignment="1">
      <alignment horizontal="center"/>
    </xf>
    <xf numFmtId="170" fontId="69" fillId="2" borderId="1" xfId="22" applyNumberFormat="1" applyFont="1" applyFill="1" applyBorder="1" applyAlignment="1">
      <alignment horizontal="center"/>
    </xf>
    <xf numFmtId="0" fontId="0" fillId="2" borderId="0" xfId="0" applyFill="1" applyAlignment="1">
      <alignment wrapText="1"/>
    </xf>
    <xf numFmtId="0" fontId="4" fillId="2" borderId="0" xfId="0" applyFont="1" applyFill="1"/>
    <xf numFmtId="0" fontId="16" fillId="4" borderId="10" xfId="8" applyFill="1" applyBorder="1" applyAlignment="1">
      <alignment vertical="top"/>
    </xf>
    <xf numFmtId="0" fontId="27" fillId="4" borderId="8" xfId="10" applyFont="1" applyFill="1" applyBorder="1" applyAlignment="1" applyProtection="1">
      <alignment horizontal="center"/>
    </xf>
    <xf numFmtId="0" fontId="27" fillId="4" borderId="0" xfId="10" applyFont="1" applyFill="1" applyBorder="1" applyAlignment="1" applyProtection="1">
      <alignment horizontal="center"/>
    </xf>
    <xf numFmtId="0" fontId="27" fillId="4" borderId="9" xfId="10" applyFont="1" applyFill="1" applyBorder="1" applyAlignment="1" applyProtection="1">
      <alignment horizontal="center"/>
    </xf>
    <xf numFmtId="0" fontId="26" fillId="4" borderId="8" xfId="9" applyFont="1" applyFill="1" applyBorder="1" applyAlignment="1">
      <alignment horizontal="center" vertical="top"/>
    </xf>
    <xf numFmtId="0" fontId="26" fillId="4" borderId="0" xfId="9" applyFont="1" applyFill="1" applyAlignment="1">
      <alignment horizontal="center" vertical="top"/>
    </xf>
    <xf numFmtId="0" fontId="26" fillId="4" borderId="9" xfId="9" applyFont="1" applyFill="1" applyBorder="1" applyAlignment="1">
      <alignment horizontal="center" vertical="top"/>
    </xf>
    <xf numFmtId="0" fontId="26" fillId="4" borderId="8" xfId="9" applyFont="1" applyFill="1" applyBorder="1" applyAlignment="1">
      <alignment horizontal="center" vertical="top" wrapText="1"/>
    </xf>
    <xf numFmtId="0" fontId="27" fillId="4" borderId="0" xfId="0" applyFont="1" applyFill="1" applyAlignment="1">
      <alignment vertical="top" wrapText="1"/>
    </xf>
    <xf numFmtId="0" fontId="27" fillId="4" borderId="9" xfId="0" applyFont="1" applyFill="1" applyBorder="1" applyAlignment="1">
      <alignment vertical="top" wrapText="1"/>
    </xf>
    <xf numFmtId="0" fontId="25" fillId="4" borderId="8" xfId="9" applyFont="1" applyFill="1" applyBorder="1" applyAlignment="1">
      <alignment horizontal="center" vertical="top" wrapText="1"/>
    </xf>
    <xf numFmtId="0" fontId="25" fillId="4" borderId="0" xfId="9" applyFont="1" applyFill="1" applyAlignment="1">
      <alignment horizontal="center" vertical="top" wrapText="1"/>
    </xf>
    <xf numFmtId="0" fontId="25" fillId="4" borderId="9" xfId="9" applyFont="1" applyFill="1" applyBorder="1" applyAlignment="1">
      <alignment horizontal="center" vertical="top" wrapText="1"/>
    </xf>
    <xf numFmtId="0" fontId="27" fillId="4" borderId="8" xfId="0" applyFont="1" applyFill="1" applyBorder="1" applyAlignment="1">
      <alignment horizontal="center" vertical="top" wrapText="1"/>
    </xf>
    <xf numFmtId="0" fontId="27" fillId="4" borderId="0" xfId="0" applyFont="1" applyFill="1" applyAlignment="1">
      <alignment horizontal="center" vertical="top" wrapText="1"/>
    </xf>
    <xf numFmtId="0" fontId="27" fillId="4" borderId="9" xfId="0" applyFont="1" applyFill="1" applyBorder="1" applyAlignment="1">
      <alignment horizontal="center" vertical="top" wrapText="1"/>
    </xf>
    <xf numFmtId="0" fontId="25" fillId="4" borderId="8" xfId="9" applyFont="1" applyFill="1" applyBorder="1" applyAlignment="1">
      <alignment horizontal="center" vertical="top"/>
    </xf>
    <xf numFmtId="0" fontId="25" fillId="4" borderId="0" xfId="9" applyFont="1" applyFill="1" applyAlignment="1">
      <alignment horizontal="center" vertical="top"/>
    </xf>
    <xf numFmtId="0" fontId="25" fillId="4" borderId="9" xfId="9" applyFont="1" applyFill="1" applyBorder="1" applyAlignment="1">
      <alignment horizontal="center" vertical="top"/>
    </xf>
    <xf numFmtId="0" fontId="30" fillId="4" borderId="8" xfId="10" applyFont="1" applyFill="1" applyBorder="1" applyAlignment="1" applyProtection="1">
      <alignment horizontal="left" vertical="top" wrapText="1"/>
    </xf>
    <xf numFmtId="0" fontId="30" fillId="4" borderId="0" xfId="10" applyFont="1" applyFill="1" applyBorder="1" applyAlignment="1" applyProtection="1">
      <alignment horizontal="left" vertical="top" wrapText="1"/>
    </xf>
    <xf numFmtId="0" fontId="30" fillId="4" borderId="9" xfId="10" applyFont="1" applyFill="1" applyBorder="1" applyAlignment="1" applyProtection="1">
      <alignment horizontal="left" vertical="top" wrapText="1"/>
    </xf>
    <xf numFmtId="0" fontId="16" fillId="4" borderId="8" xfId="8" applyFill="1" applyBorder="1" applyAlignment="1" applyProtection="1">
      <alignment horizontal="left" vertical="top" wrapText="1"/>
    </xf>
    <xf numFmtId="0" fontId="16" fillId="4" borderId="0" xfId="8" applyFill="1" applyBorder="1" applyAlignment="1" applyProtection="1">
      <alignment horizontal="left" vertical="top" wrapText="1"/>
    </xf>
    <xf numFmtId="0" fontId="25" fillId="4" borderId="8" xfId="9" applyFont="1" applyFill="1" applyBorder="1" applyAlignment="1">
      <alignment horizontal="left" vertical="top" wrapText="1"/>
    </xf>
    <xf numFmtId="0" fontId="25" fillId="4" borderId="0" xfId="9" applyFont="1" applyFill="1" applyAlignment="1">
      <alignment horizontal="left" vertical="top" wrapText="1"/>
    </xf>
    <xf numFmtId="0" fontId="25" fillId="4" borderId="9" xfId="9" applyFont="1" applyFill="1" applyBorder="1" applyAlignment="1">
      <alignment horizontal="left" vertical="top" wrapText="1"/>
    </xf>
    <xf numFmtId="0" fontId="27" fillId="4" borderId="8" xfId="10" applyFont="1" applyFill="1" applyBorder="1" applyAlignment="1" applyProtection="1">
      <alignment horizontal="right"/>
    </xf>
    <xf numFmtId="0" fontId="27" fillId="4" borderId="0" xfId="10" applyFont="1" applyFill="1" applyBorder="1" applyAlignment="1" applyProtection="1">
      <alignment horizontal="right"/>
    </xf>
    <xf numFmtId="0" fontId="26" fillId="4" borderId="8" xfId="9" applyFont="1" applyFill="1" applyBorder="1" applyAlignment="1">
      <alignment horizontal="center"/>
    </xf>
    <xf numFmtId="0" fontId="26" fillId="4" borderId="0" xfId="9" applyFont="1" applyFill="1" applyAlignment="1">
      <alignment horizontal="center"/>
    </xf>
    <xf numFmtId="0" fontId="26" fillId="4" borderId="9" xfId="9" applyFont="1" applyFill="1" applyBorder="1" applyAlignment="1">
      <alignment horizontal="center"/>
    </xf>
    <xf numFmtId="0" fontId="25" fillId="4" borderId="8" xfId="9" applyFont="1" applyFill="1" applyBorder="1" applyAlignment="1">
      <alignment horizontal="center" wrapText="1"/>
    </xf>
    <xf numFmtId="0" fontId="26" fillId="4" borderId="0" xfId="9" applyFont="1" applyFill="1" applyAlignment="1">
      <alignment horizontal="center" wrapText="1"/>
    </xf>
    <xf numFmtId="0" fontId="26" fillId="4" borderId="9" xfId="9" applyFont="1" applyFill="1" applyBorder="1" applyAlignment="1">
      <alignment horizontal="center" wrapText="1"/>
    </xf>
    <xf numFmtId="0" fontId="25" fillId="4" borderId="8" xfId="9" applyFont="1" applyFill="1" applyBorder="1" applyAlignment="1">
      <alignment horizontal="left" vertical="top" wrapText="1" indent="1"/>
    </xf>
    <xf numFmtId="0" fontId="25" fillId="4" borderId="0" xfId="9" applyFont="1" applyFill="1" applyAlignment="1">
      <alignment horizontal="left" vertical="top" wrapText="1" indent="1"/>
    </xf>
    <xf numFmtId="0" fontId="25" fillId="4" borderId="9" xfId="9" applyFont="1" applyFill="1" applyBorder="1" applyAlignment="1">
      <alignment horizontal="left" vertical="top" wrapText="1" indent="1"/>
    </xf>
    <xf numFmtId="0" fontId="1" fillId="0" borderId="0" xfId="11" applyAlignment="1">
      <alignment horizontal="center" vertical="center"/>
    </xf>
    <xf numFmtId="0" fontId="1" fillId="0" borderId="0" xfId="11" applyAlignment="1">
      <alignment horizontal="center"/>
    </xf>
    <xf numFmtId="0" fontId="33" fillId="0" borderId="0" xfId="2" applyFont="1" applyAlignment="1">
      <alignment horizontal="left" vertical="center" wrapText="1"/>
    </xf>
    <xf numFmtId="0" fontId="59" fillId="0" borderId="0" xfId="11" applyFont="1" applyAlignment="1">
      <alignment horizontal="left" vertical="top" wrapText="1"/>
    </xf>
    <xf numFmtId="0" fontId="1" fillId="0" borderId="0" xfId="11" applyAlignment="1">
      <alignment horizontal="left" vertical="top" wrapText="1"/>
    </xf>
    <xf numFmtId="170" fontId="1" fillId="0" borderId="0" xfId="11" applyNumberFormat="1" applyAlignment="1">
      <alignment horizontal="center"/>
    </xf>
    <xf numFmtId="170" fontId="1" fillId="0" borderId="1" xfId="11" applyNumberFormat="1" applyBorder="1" applyAlignment="1">
      <alignment horizontal="center"/>
    </xf>
    <xf numFmtId="0" fontId="3" fillId="0" borderId="4" xfId="11" applyFont="1" applyBorder="1" applyAlignment="1">
      <alignment horizontal="center" vertical="center" wrapText="1"/>
    </xf>
    <xf numFmtId="170" fontId="58" fillId="0" borderId="0" xfId="11" applyNumberFormat="1" applyFont="1" applyAlignment="1">
      <alignment horizontal="center"/>
    </xf>
    <xf numFmtId="0" fontId="0" fillId="0" borderId="0" xfId="0" applyAlignment="1">
      <alignment horizontal="center"/>
    </xf>
    <xf numFmtId="0" fontId="19" fillId="2" borderId="4" xfId="6" applyFont="1" applyFill="1" applyBorder="1" applyAlignment="1">
      <alignment horizontal="center"/>
    </xf>
    <xf numFmtId="0" fontId="14" fillId="0" borderId="0" xfId="6" applyAlignment="1">
      <alignment horizontal="center"/>
    </xf>
    <xf numFmtId="0" fontId="4" fillId="14" borderId="0" xfId="0" applyFont="1" applyFill="1" applyAlignment="1">
      <alignment horizontal="center" wrapText="1"/>
    </xf>
    <xf numFmtId="0" fontId="4" fillId="4" borderId="0" xfId="0" applyFont="1" applyFill="1" applyAlignment="1">
      <alignment horizontal="center" wrapText="1"/>
    </xf>
    <xf numFmtId="0" fontId="4" fillId="15" borderId="0" xfId="0" applyFont="1" applyFill="1" applyAlignment="1">
      <alignment horizontal="center" wrapText="1"/>
    </xf>
    <xf numFmtId="0" fontId="4" fillId="16" borderId="0" xfId="0" applyFont="1" applyFill="1" applyAlignment="1">
      <alignment horizontal="center" wrapText="1"/>
    </xf>
    <xf numFmtId="0" fontId="4" fillId="13" borderId="0" xfId="0" applyFont="1" applyFill="1" applyAlignment="1">
      <alignment horizontal="center" wrapText="1"/>
    </xf>
    <xf numFmtId="0" fontId="6" fillId="2" borderId="0" xfId="0" applyFont="1" applyFill="1" applyAlignment="1">
      <alignment horizontal="left" wrapText="1"/>
    </xf>
    <xf numFmtId="0" fontId="0" fillId="2" borderId="0" xfId="0" applyFill="1" applyAlignment="1">
      <alignment horizontal="left" vertical="top" wrapText="1"/>
    </xf>
    <xf numFmtId="0" fontId="65" fillId="2" borderId="0" xfId="13" applyFont="1" applyFill="1" applyAlignment="1">
      <alignment horizontal="left" wrapText="1"/>
    </xf>
    <xf numFmtId="0" fontId="69" fillId="2" borderId="0" xfId="13" applyFont="1" applyFill="1" applyAlignment="1">
      <alignment horizontal="left" wrapText="1"/>
    </xf>
    <xf numFmtId="0" fontId="72" fillId="2" borderId="0" xfId="13" applyFont="1" applyFill="1" applyAlignment="1">
      <alignment horizontal="left" vertical="top" wrapText="1"/>
    </xf>
    <xf numFmtId="0" fontId="69" fillId="2" borderId="0" xfId="13" applyFont="1" applyFill="1" applyAlignment="1">
      <alignment horizontal="left" vertical="top" wrapText="1"/>
    </xf>
    <xf numFmtId="0" fontId="65" fillId="2" borderId="0" xfId="13" applyFont="1" applyFill="1" applyAlignment="1">
      <alignment horizontal="left" vertical="center" wrapText="1"/>
    </xf>
    <xf numFmtId="0" fontId="69" fillId="2" borderId="0" xfId="13" applyFont="1" applyFill="1" applyAlignment="1">
      <alignment horizontal="left" vertical="center" wrapText="1"/>
    </xf>
    <xf numFmtId="0" fontId="66" fillId="2" borderId="1" xfId="13" applyFont="1" applyFill="1" applyBorder="1" applyAlignment="1">
      <alignment horizontal="left" vertical="center" wrapText="1"/>
    </xf>
    <xf numFmtId="0" fontId="82" fillId="2" borderId="1" xfId="13" applyFont="1" applyFill="1" applyBorder="1" applyAlignment="1">
      <alignment horizontal="left" vertical="center" wrapText="1"/>
    </xf>
    <xf numFmtId="0" fontId="72" fillId="2" borderId="0" xfId="13" applyFont="1" applyFill="1" applyAlignment="1">
      <alignment horizontal="left" wrapText="1"/>
    </xf>
    <xf numFmtId="0" fontId="65" fillId="2" borderId="0" xfId="13" applyFont="1" applyFill="1" applyAlignment="1">
      <alignment horizontal="left" vertical="top" wrapText="1"/>
    </xf>
    <xf numFmtId="175" fontId="65" fillId="2" borderId="0" xfId="20" applyFont="1" applyFill="1" applyAlignment="1">
      <alignment horizontal="left" vertical="center"/>
    </xf>
    <xf numFmtId="175" fontId="66" fillId="2" borderId="1" xfId="20" applyFont="1" applyFill="1" applyBorder="1" applyAlignment="1">
      <alignment horizontal="left" vertical="top"/>
    </xf>
    <xf numFmtId="175" fontId="67" fillId="2" borderId="1" xfId="20" applyFont="1" applyFill="1" applyBorder="1" applyAlignment="1">
      <alignment horizontal="left" vertical="top"/>
    </xf>
    <xf numFmtId="0" fontId="69" fillId="2" borderId="3" xfId="22" applyFont="1" applyFill="1" applyBorder="1" applyAlignment="1">
      <alignment horizontal="left" vertical="top" wrapText="1"/>
    </xf>
    <xf numFmtId="0" fontId="69" fillId="2" borderId="0" xfId="22" applyFont="1" applyFill="1" applyAlignment="1">
      <alignment horizontal="left" vertical="top" wrapText="1"/>
    </xf>
    <xf numFmtId="0" fontId="69" fillId="2" borderId="0" xfId="22" applyFont="1" applyFill="1" applyAlignment="1">
      <alignment horizontal="left" wrapText="1"/>
    </xf>
    <xf numFmtId="0" fontId="65" fillId="2" borderId="1" xfId="22" applyFont="1" applyFill="1" applyBorder="1" applyAlignment="1">
      <alignment horizontal="left"/>
    </xf>
    <xf numFmtId="0" fontId="15" fillId="2" borderId="4" xfId="22" applyFont="1" applyFill="1" applyBorder="1" applyAlignment="1">
      <alignment horizontal="center"/>
    </xf>
    <xf numFmtId="0" fontId="15" fillId="2" borderId="4" xfId="22" applyFont="1" applyFill="1" applyBorder="1" applyAlignment="1">
      <alignment horizontal="center" vertical="center"/>
    </xf>
    <xf numFmtId="0" fontId="15" fillId="2" borderId="3" xfId="22" applyFont="1" applyFill="1" applyBorder="1" applyAlignment="1">
      <alignment horizontal="center" vertical="center" wrapText="1"/>
    </xf>
    <xf numFmtId="0" fontId="15" fillId="2" borderId="0" xfId="22" applyFont="1" applyFill="1" applyAlignment="1">
      <alignment horizontal="center" vertical="center" wrapText="1"/>
    </xf>
    <xf numFmtId="0" fontId="72" fillId="2" borderId="0" xfId="22" applyFont="1" applyFill="1" applyAlignment="1">
      <alignment horizontal="left" vertical="top" wrapText="1"/>
    </xf>
    <xf numFmtId="0" fontId="69" fillId="2" borderId="0" xfId="22" applyFont="1" applyFill="1" applyAlignment="1">
      <alignment horizontal="left"/>
    </xf>
    <xf numFmtId="0" fontId="95" fillId="2" borderId="0" xfId="22" applyFont="1" applyFill="1" applyAlignment="1">
      <alignment horizontal="left" vertical="top" wrapText="1"/>
    </xf>
    <xf numFmtId="0" fontId="33" fillId="2" borderId="0" xfId="22" applyFont="1" applyFill="1" applyAlignment="1">
      <alignment horizontal="left" vertical="top" wrapText="1"/>
    </xf>
    <xf numFmtId="0" fontId="33" fillId="2" borderId="0" xfId="22" applyFont="1" applyFill="1" applyAlignment="1">
      <alignment horizontal="left" wrapText="1"/>
    </xf>
    <xf numFmtId="0" fontId="95" fillId="2" borderId="0" xfId="22" applyFont="1" applyFill="1" applyAlignment="1">
      <alignment horizontal="left" vertical="top"/>
    </xf>
  </cellXfs>
  <cellStyles count="23">
    <cellStyle name="Comma 2" xfId="18" xr:uid="{A7B228E0-19C9-495F-B5DA-A32A4150DD77}"/>
    <cellStyle name="Hyperlink" xfId="8" builtinId="8"/>
    <cellStyle name="Hyperlink 2" xfId="7" xr:uid="{B1ADE6AD-680A-4DFC-990C-430FF949ABE1}"/>
    <cellStyle name="Hyperlink 4" xfId="10" xr:uid="{126BDDE2-F863-4F35-9949-1E9D88E40794}"/>
    <cellStyle name="Normal" xfId="0" builtinId="0"/>
    <cellStyle name="Normal 172" xfId="21" xr:uid="{9E179092-92DB-47FB-A0E1-022718AF56BA}"/>
    <cellStyle name="Normal 2" xfId="2" xr:uid="{7E4CFD8E-0298-46AE-A879-EDA9046E037F}"/>
    <cellStyle name="Normal 2 2" xfId="11" xr:uid="{4A424392-7EAD-40B1-8BE0-4D3359BF9012}"/>
    <cellStyle name="Normal 2 2 2" xfId="9" xr:uid="{014D21FC-78FB-4BA7-B072-CB025CC2D7D9}"/>
    <cellStyle name="Normal 2 2 3" xfId="19" xr:uid="{CB81D3C6-F803-4D9D-8805-849CE97CC4D1}"/>
    <cellStyle name="Normal 2 3 12" xfId="12" xr:uid="{79FF104F-1765-40F9-A1DD-C4F646B8D058}"/>
    <cellStyle name="Normal 24" xfId="22" xr:uid="{4FB40EC0-4034-4468-8851-EB6CBF3CEE43}"/>
    <cellStyle name="Normal 3" xfId="3" xr:uid="{53F2E24B-1090-4519-B702-8710081A3C28}"/>
    <cellStyle name="Normal 3 2" xfId="14" xr:uid="{36951DCD-28E7-46EB-92A6-EBA9C9882552}"/>
    <cellStyle name="Normal 4" xfId="5" xr:uid="{75D2EE5F-5A82-49CB-BD15-4D25F9F5896F}"/>
    <cellStyle name="Normal 4 2" xfId="15" xr:uid="{34554BB2-BDE3-47BF-92D9-2771ED19615E}"/>
    <cellStyle name="Normal 5" xfId="6" xr:uid="{494A7662-2A25-4B47-9044-A62CFD9F07FC}"/>
    <cellStyle name="Normal 5 2" xfId="16" xr:uid="{B417F7C5-4F61-42E5-8BA7-AD9B0203CFA3}"/>
    <cellStyle name="Normal 6" xfId="13" xr:uid="{7D3F8C94-9D1A-4F87-BA64-7A280E5A9919}"/>
    <cellStyle name="Normal 7" xfId="17" xr:uid="{702F8BD6-120D-4650-B428-BF229DE528E4}"/>
    <cellStyle name="Normal 8" xfId="20" xr:uid="{05CC0259-8D7B-4636-8A0C-71EBD79A854D}"/>
    <cellStyle name="Percent" xfId="1" builtinId="5"/>
    <cellStyle name="Percent 2" xfId="4" xr:uid="{3FCE11B3-7E18-4DC8-A810-6E946A1044BB}"/>
  </cellStyles>
  <dxfs count="174">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ont>
        <b/>
        <i val="0"/>
        <strike val="0"/>
        <color rgb="FFFF0000"/>
      </font>
    </dxf>
    <dxf>
      <fill>
        <patternFill>
          <bgColor rgb="FFE4D4F0"/>
        </patternFill>
      </fill>
    </dxf>
    <dxf>
      <font>
        <b/>
        <i val="0"/>
        <strike val="0"/>
        <color rgb="FFFF0000"/>
      </font>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s>
  <tableStyles count="0" defaultTableStyle="TableStyleMedium2" defaultPivotStyle="PivotStyleLight16"/>
  <colors>
    <mruColors>
      <color rgb="FFED7D31"/>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4.xml"/><Relationship Id="rId299" Type="http://schemas.openxmlformats.org/officeDocument/2006/relationships/externalLink" Target="externalLinks/externalLink206.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66.xml"/><Relationship Id="rId324" Type="http://schemas.openxmlformats.org/officeDocument/2006/relationships/externalLink" Target="externalLinks/externalLink231.xml"/><Relationship Id="rId170" Type="http://schemas.openxmlformats.org/officeDocument/2006/relationships/externalLink" Target="externalLinks/externalLink77.xml"/><Relationship Id="rId226" Type="http://schemas.openxmlformats.org/officeDocument/2006/relationships/externalLink" Target="externalLinks/externalLink133.xml"/><Relationship Id="rId268" Type="http://schemas.openxmlformats.org/officeDocument/2006/relationships/externalLink" Target="externalLinks/externalLink17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35.xml"/><Relationship Id="rId335" Type="http://schemas.openxmlformats.org/officeDocument/2006/relationships/externalLink" Target="externalLinks/externalLink242.xml"/><Relationship Id="rId5" Type="http://schemas.openxmlformats.org/officeDocument/2006/relationships/worksheet" Target="worksheets/sheet5.xml"/><Relationship Id="rId181" Type="http://schemas.openxmlformats.org/officeDocument/2006/relationships/externalLink" Target="externalLinks/externalLink88.xml"/><Relationship Id="rId237" Type="http://schemas.openxmlformats.org/officeDocument/2006/relationships/externalLink" Target="externalLinks/externalLink144.xml"/><Relationship Id="rId279" Type="http://schemas.openxmlformats.org/officeDocument/2006/relationships/externalLink" Target="externalLinks/externalLink186.xml"/><Relationship Id="rId43" Type="http://schemas.openxmlformats.org/officeDocument/2006/relationships/worksheet" Target="worksheets/sheet43.xml"/><Relationship Id="rId139" Type="http://schemas.openxmlformats.org/officeDocument/2006/relationships/externalLink" Target="externalLinks/externalLink46.xml"/><Relationship Id="rId290" Type="http://schemas.openxmlformats.org/officeDocument/2006/relationships/externalLink" Target="externalLinks/externalLink197.xml"/><Relationship Id="rId304" Type="http://schemas.openxmlformats.org/officeDocument/2006/relationships/externalLink" Target="externalLinks/externalLink211.xml"/><Relationship Id="rId346" Type="http://schemas.openxmlformats.org/officeDocument/2006/relationships/styles" Target="styles.xml"/><Relationship Id="rId85" Type="http://schemas.openxmlformats.org/officeDocument/2006/relationships/worksheet" Target="worksheets/sheet85.xml"/><Relationship Id="rId150" Type="http://schemas.openxmlformats.org/officeDocument/2006/relationships/externalLink" Target="externalLinks/externalLink57.xml"/><Relationship Id="rId192" Type="http://schemas.openxmlformats.org/officeDocument/2006/relationships/externalLink" Target="externalLinks/externalLink99.xml"/><Relationship Id="rId206" Type="http://schemas.openxmlformats.org/officeDocument/2006/relationships/externalLink" Target="externalLinks/externalLink113.xml"/><Relationship Id="rId248" Type="http://schemas.openxmlformats.org/officeDocument/2006/relationships/externalLink" Target="externalLinks/externalLink155.xml"/><Relationship Id="rId12" Type="http://schemas.openxmlformats.org/officeDocument/2006/relationships/worksheet" Target="worksheets/sheet12.xml"/><Relationship Id="rId108" Type="http://schemas.openxmlformats.org/officeDocument/2006/relationships/externalLink" Target="externalLinks/externalLink15.xml"/><Relationship Id="rId315" Type="http://schemas.openxmlformats.org/officeDocument/2006/relationships/externalLink" Target="externalLinks/externalLink222.xml"/><Relationship Id="rId54" Type="http://schemas.openxmlformats.org/officeDocument/2006/relationships/worksheet" Target="worksheets/sheet54.xml"/><Relationship Id="rId96" Type="http://schemas.openxmlformats.org/officeDocument/2006/relationships/externalLink" Target="externalLinks/externalLink3.xml"/><Relationship Id="rId161" Type="http://schemas.openxmlformats.org/officeDocument/2006/relationships/externalLink" Target="externalLinks/externalLink68.xml"/><Relationship Id="rId217" Type="http://schemas.openxmlformats.org/officeDocument/2006/relationships/externalLink" Target="externalLinks/externalLink124.xml"/><Relationship Id="rId259" Type="http://schemas.openxmlformats.org/officeDocument/2006/relationships/externalLink" Target="externalLinks/externalLink166.xml"/><Relationship Id="rId23" Type="http://schemas.openxmlformats.org/officeDocument/2006/relationships/worksheet" Target="worksheets/sheet23.xml"/><Relationship Id="rId119" Type="http://schemas.openxmlformats.org/officeDocument/2006/relationships/externalLink" Target="externalLinks/externalLink26.xml"/><Relationship Id="rId270" Type="http://schemas.openxmlformats.org/officeDocument/2006/relationships/externalLink" Target="externalLinks/externalLink177.xml"/><Relationship Id="rId326" Type="http://schemas.openxmlformats.org/officeDocument/2006/relationships/externalLink" Target="externalLinks/externalLink233.xml"/><Relationship Id="rId65" Type="http://schemas.openxmlformats.org/officeDocument/2006/relationships/worksheet" Target="worksheets/sheet65.xml"/><Relationship Id="rId130" Type="http://schemas.openxmlformats.org/officeDocument/2006/relationships/externalLink" Target="externalLinks/externalLink37.xml"/><Relationship Id="rId172" Type="http://schemas.openxmlformats.org/officeDocument/2006/relationships/externalLink" Target="externalLinks/externalLink79.xml"/><Relationship Id="rId228" Type="http://schemas.openxmlformats.org/officeDocument/2006/relationships/externalLink" Target="externalLinks/externalLink135.xml"/><Relationship Id="rId281" Type="http://schemas.openxmlformats.org/officeDocument/2006/relationships/externalLink" Target="externalLinks/externalLink188.xml"/><Relationship Id="rId337" Type="http://schemas.openxmlformats.org/officeDocument/2006/relationships/externalLink" Target="externalLinks/externalLink244.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externalLink" Target="externalLinks/externalLink48.xml"/><Relationship Id="rId7" Type="http://schemas.openxmlformats.org/officeDocument/2006/relationships/worksheet" Target="worksheets/sheet7.xml"/><Relationship Id="rId183" Type="http://schemas.openxmlformats.org/officeDocument/2006/relationships/externalLink" Target="externalLinks/externalLink90.xml"/><Relationship Id="rId239" Type="http://schemas.openxmlformats.org/officeDocument/2006/relationships/externalLink" Target="externalLinks/externalLink146.xml"/><Relationship Id="rId250" Type="http://schemas.openxmlformats.org/officeDocument/2006/relationships/externalLink" Target="externalLinks/externalLink157.xml"/><Relationship Id="rId292" Type="http://schemas.openxmlformats.org/officeDocument/2006/relationships/externalLink" Target="externalLinks/externalLink199.xml"/><Relationship Id="rId306" Type="http://schemas.openxmlformats.org/officeDocument/2006/relationships/externalLink" Target="externalLinks/externalLink213.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externalLink" Target="externalLinks/externalLink17.xml"/><Relationship Id="rId348" Type="http://schemas.openxmlformats.org/officeDocument/2006/relationships/calcChain" Target="calcChain.xml"/><Relationship Id="rId152" Type="http://schemas.openxmlformats.org/officeDocument/2006/relationships/externalLink" Target="externalLinks/externalLink59.xml"/><Relationship Id="rId194" Type="http://schemas.openxmlformats.org/officeDocument/2006/relationships/externalLink" Target="externalLinks/externalLink101.xml"/><Relationship Id="rId208" Type="http://schemas.openxmlformats.org/officeDocument/2006/relationships/externalLink" Target="externalLinks/externalLink115.xml"/><Relationship Id="rId261" Type="http://schemas.openxmlformats.org/officeDocument/2006/relationships/externalLink" Target="externalLinks/externalLink16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282" Type="http://schemas.openxmlformats.org/officeDocument/2006/relationships/externalLink" Target="externalLinks/externalLink189.xml"/><Relationship Id="rId317" Type="http://schemas.openxmlformats.org/officeDocument/2006/relationships/externalLink" Target="externalLinks/externalLink224.xml"/><Relationship Id="rId338" Type="http://schemas.openxmlformats.org/officeDocument/2006/relationships/externalLink" Target="externalLinks/externalLink245.xml"/><Relationship Id="rId8" Type="http://schemas.openxmlformats.org/officeDocument/2006/relationships/worksheet" Target="worksheets/sheet8.xml"/><Relationship Id="rId98" Type="http://schemas.openxmlformats.org/officeDocument/2006/relationships/externalLink" Target="externalLinks/externalLink5.xml"/><Relationship Id="rId121" Type="http://schemas.openxmlformats.org/officeDocument/2006/relationships/externalLink" Target="externalLinks/externalLink28.xml"/><Relationship Id="rId142" Type="http://schemas.openxmlformats.org/officeDocument/2006/relationships/externalLink" Target="externalLinks/externalLink49.xml"/><Relationship Id="rId163" Type="http://schemas.openxmlformats.org/officeDocument/2006/relationships/externalLink" Target="externalLinks/externalLink70.xml"/><Relationship Id="rId184" Type="http://schemas.openxmlformats.org/officeDocument/2006/relationships/externalLink" Target="externalLinks/externalLink91.xml"/><Relationship Id="rId219" Type="http://schemas.openxmlformats.org/officeDocument/2006/relationships/externalLink" Target="externalLinks/externalLink126.xml"/><Relationship Id="rId230" Type="http://schemas.openxmlformats.org/officeDocument/2006/relationships/externalLink" Target="externalLinks/externalLink137.xml"/><Relationship Id="rId251" Type="http://schemas.openxmlformats.org/officeDocument/2006/relationships/externalLink" Target="externalLinks/externalLink15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79.xml"/><Relationship Id="rId293" Type="http://schemas.openxmlformats.org/officeDocument/2006/relationships/externalLink" Target="externalLinks/externalLink200.xml"/><Relationship Id="rId307" Type="http://schemas.openxmlformats.org/officeDocument/2006/relationships/externalLink" Target="externalLinks/externalLink214.xml"/><Relationship Id="rId328" Type="http://schemas.openxmlformats.org/officeDocument/2006/relationships/externalLink" Target="externalLinks/externalLink235.xml"/><Relationship Id="rId88" Type="http://schemas.openxmlformats.org/officeDocument/2006/relationships/worksheet" Target="worksheets/sheet88.xml"/><Relationship Id="rId111" Type="http://schemas.openxmlformats.org/officeDocument/2006/relationships/externalLink" Target="externalLinks/externalLink18.xml"/><Relationship Id="rId132" Type="http://schemas.openxmlformats.org/officeDocument/2006/relationships/externalLink" Target="externalLinks/externalLink39.xml"/><Relationship Id="rId153" Type="http://schemas.openxmlformats.org/officeDocument/2006/relationships/externalLink" Target="externalLinks/externalLink60.xml"/><Relationship Id="rId174" Type="http://schemas.openxmlformats.org/officeDocument/2006/relationships/externalLink" Target="externalLinks/externalLink81.xml"/><Relationship Id="rId195" Type="http://schemas.openxmlformats.org/officeDocument/2006/relationships/externalLink" Target="externalLinks/externalLink102.xml"/><Relationship Id="rId209" Type="http://schemas.openxmlformats.org/officeDocument/2006/relationships/externalLink" Target="externalLinks/externalLink116.xml"/><Relationship Id="rId220" Type="http://schemas.openxmlformats.org/officeDocument/2006/relationships/externalLink" Target="externalLinks/externalLink127.xml"/><Relationship Id="rId241" Type="http://schemas.openxmlformats.org/officeDocument/2006/relationships/externalLink" Target="externalLinks/externalLink14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69.xml"/><Relationship Id="rId283" Type="http://schemas.openxmlformats.org/officeDocument/2006/relationships/externalLink" Target="externalLinks/externalLink190.xml"/><Relationship Id="rId318" Type="http://schemas.openxmlformats.org/officeDocument/2006/relationships/externalLink" Target="externalLinks/externalLink225.xml"/><Relationship Id="rId339" Type="http://schemas.openxmlformats.org/officeDocument/2006/relationships/externalLink" Target="externalLinks/externalLink246.xml"/><Relationship Id="rId78" Type="http://schemas.openxmlformats.org/officeDocument/2006/relationships/worksheet" Target="worksheets/sheet78.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122" Type="http://schemas.openxmlformats.org/officeDocument/2006/relationships/externalLink" Target="externalLinks/externalLink29.xml"/><Relationship Id="rId143" Type="http://schemas.openxmlformats.org/officeDocument/2006/relationships/externalLink" Target="externalLinks/externalLink50.xml"/><Relationship Id="rId164" Type="http://schemas.openxmlformats.org/officeDocument/2006/relationships/externalLink" Target="externalLinks/externalLink71.xml"/><Relationship Id="rId185" Type="http://schemas.openxmlformats.org/officeDocument/2006/relationships/externalLink" Target="externalLinks/externalLink92.xml"/><Relationship Id="rId9" Type="http://schemas.openxmlformats.org/officeDocument/2006/relationships/worksheet" Target="worksheets/sheet9.xml"/><Relationship Id="rId210" Type="http://schemas.openxmlformats.org/officeDocument/2006/relationships/externalLink" Target="externalLinks/externalLink117.xml"/><Relationship Id="rId26" Type="http://schemas.openxmlformats.org/officeDocument/2006/relationships/worksheet" Target="worksheets/sheet26.xml"/><Relationship Id="rId231" Type="http://schemas.openxmlformats.org/officeDocument/2006/relationships/externalLink" Target="externalLinks/externalLink138.xml"/><Relationship Id="rId252" Type="http://schemas.openxmlformats.org/officeDocument/2006/relationships/externalLink" Target="externalLinks/externalLink159.xml"/><Relationship Id="rId273" Type="http://schemas.openxmlformats.org/officeDocument/2006/relationships/externalLink" Target="externalLinks/externalLink180.xml"/><Relationship Id="rId294" Type="http://schemas.openxmlformats.org/officeDocument/2006/relationships/externalLink" Target="externalLinks/externalLink201.xml"/><Relationship Id="rId308" Type="http://schemas.openxmlformats.org/officeDocument/2006/relationships/externalLink" Target="externalLinks/externalLink215.xml"/><Relationship Id="rId329" Type="http://schemas.openxmlformats.org/officeDocument/2006/relationships/externalLink" Target="externalLinks/externalLink23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9.xml"/><Relationship Id="rId133" Type="http://schemas.openxmlformats.org/officeDocument/2006/relationships/externalLink" Target="externalLinks/externalLink40.xml"/><Relationship Id="rId154" Type="http://schemas.openxmlformats.org/officeDocument/2006/relationships/externalLink" Target="externalLinks/externalLink61.xml"/><Relationship Id="rId175" Type="http://schemas.openxmlformats.org/officeDocument/2006/relationships/externalLink" Target="externalLinks/externalLink82.xml"/><Relationship Id="rId340" Type="http://schemas.openxmlformats.org/officeDocument/2006/relationships/externalLink" Target="externalLinks/externalLink247.xml"/><Relationship Id="rId196" Type="http://schemas.openxmlformats.org/officeDocument/2006/relationships/externalLink" Target="externalLinks/externalLink103.xml"/><Relationship Id="rId200" Type="http://schemas.openxmlformats.org/officeDocument/2006/relationships/externalLink" Target="externalLinks/externalLink107.xml"/><Relationship Id="rId16" Type="http://schemas.openxmlformats.org/officeDocument/2006/relationships/worksheet" Target="worksheets/sheet16.xml"/><Relationship Id="rId221" Type="http://schemas.openxmlformats.org/officeDocument/2006/relationships/externalLink" Target="externalLinks/externalLink128.xml"/><Relationship Id="rId242" Type="http://schemas.openxmlformats.org/officeDocument/2006/relationships/externalLink" Target="externalLinks/externalLink149.xml"/><Relationship Id="rId263" Type="http://schemas.openxmlformats.org/officeDocument/2006/relationships/externalLink" Target="externalLinks/externalLink170.xml"/><Relationship Id="rId284" Type="http://schemas.openxmlformats.org/officeDocument/2006/relationships/externalLink" Target="externalLinks/externalLink191.xml"/><Relationship Id="rId319" Type="http://schemas.openxmlformats.org/officeDocument/2006/relationships/externalLink" Target="externalLinks/externalLink22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9.xml"/><Relationship Id="rId123" Type="http://schemas.openxmlformats.org/officeDocument/2006/relationships/externalLink" Target="externalLinks/externalLink30.xml"/><Relationship Id="rId144" Type="http://schemas.openxmlformats.org/officeDocument/2006/relationships/externalLink" Target="externalLinks/externalLink51.xml"/><Relationship Id="rId330" Type="http://schemas.openxmlformats.org/officeDocument/2006/relationships/externalLink" Target="externalLinks/externalLink237.xml"/><Relationship Id="rId90" Type="http://schemas.openxmlformats.org/officeDocument/2006/relationships/worksheet" Target="worksheets/sheet90.xml"/><Relationship Id="rId165" Type="http://schemas.openxmlformats.org/officeDocument/2006/relationships/externalLink" Target="externalLinks/externalLink72.xml"/><Relationship Id="rId186" Type="http://schemas.openxmlformats.org/officeDocument/2006/relationships/externalLink" Target="externalLinks/externalLink93.xml"/><Relationship Id="rId211" Type="http://schemas.openxmlformats.org/officeDocument/2006/relationships/externalLink" Target="externalLinks/externalLink118.xml"/><Relationship Id="rId232" Type="http://schemas.openxmlformats.org/officeDocument/2006/relationships/externalLink" Target="externalLinks/externalLink139.xml"/><Relationship Id="rId253" Type="http://schemas.openxmlformats.org/officeDocument/2006/relationships/externalLink" Target="externalLinks/externalLink160.xml"/><Relationship Id="rId274" Type="http://schemas.openxmlformats.org/officeDocument/2006/relationships/externalLink" Target="externalLinks/externalLink181.xml"/><Relationship Id="rId295" Type="http://schemas.openxmlformats.org/officeDocument/2006/relationships/externalLink" Target="externalLinks/externalLink202.xml"/><Relationship Id="rId309" Type="http://schemas.openxmlformats.org/officeDocument/2006/relationships/externalLink" Target="externalLinks/externalLink21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0.xml"/><Relationship Id="rId134" Type="http://schemas.openxmlformats.org/officeDocument/2006/relationships/externalLink" Target="externalLinks/externalLink41.xml"/><Relationship Id="rId320" Type="http://schemas.openxmlformats.org/officeDocument/2006/relationships/externalLink" Target="externalLinks/externalLink227.xml"/><Relationship Id="rId80" Type="http://schemas.openxmlformats.org/officeDocument/2006/relationships/worksheet" Target="worksheets/sheet80.xml"/><Relationship Id="rId155" Type="http://schemas.openxmlformats.org/officeDocument/2006/relationships/externalLink" Target="externalLinks/externalLink62.xml"/><Relationship Id="rId176" Type="http://schemas.openxmlformats.org/officeDocument/2006/relationships/externalLink" Target="externalLinks/externalLink83.xml"/><Relationship Id="rId197" Type="http://schemas.openxmlformats.org/officeDocument/2006/relationships/externalLink" Target="externalLinks/externalLink104.xml"/><Relationship Id="rId341" Type="http://schemas.openxmlformats.org/officeDocument/2006/relationships/externalLink" Target="externalLinks/externalLink248.xml"/><Relationship Id="rId201" Type="http://schemas.openxmlformats.org/officeDocument/2006/relationships/externalLink" Target="externalLinks/externalLink108.xml"/><Relationship Id="rId222" Type="http://schemas.openxmlformats.org/officeDocument/2006/relationships/externalLink" Target="externalLinks/externalLink129.xml"/><Relationship Id="rId243" Type="http://schemas.openxmlformats.org/officeDocument/2006/relationships/externalLink" Target="externalLinks/externalLink150.xml"/><Relationship Id="rId264" Type="http://schemas.openxmlformats.org/officeDocument/2006/relationships/externalLink" Target="externalLinks/externalLink171.xml"/><Relationship Id="rId285" Type="http://schemas.openxmlformats.org/officeDocument/2006/relationships/externalLink" Target="externalLinks/externalLink19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0.xml"/><Relationship Id="rId124" Type="http://schemas.openxmlformats.org/officeDocument/2006/relationships/externalLink" Target="externalLinks/externalLink31.xml"/><Relationship Id="rId310" Type="http://schemas.openxmlformats.org/officeDocument/2006/relationships/externalLink" Target="externalLinks/externalLink217.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52.xml"/><Relationship Id="rId166" Type="http://schemas.openxmlformats.org/officeDocument/2006/relationships/externalLink" Target="externalLinks/externalLink73.xml"/><Relationship Id="rId187" Type="http://schemas.openxmlformats.org/officeDocument/2006/relationships/externalLink" Target="externalLinks/externalLink94.xml"/><Relationship Id="rId331" Type="http://schemas.openxmlformats.org/officeDocument/2006/relationships/externalLink" Target="externalLinks/externalLink238.xml"/><Relationship Id="rId1" Type="http://schemas.openxmlformats.org/officeDocument/2006/relationships/worksheet" Target="worksheets/sheet1.xml"/><Relationship Id="rId212" Type="http://schemas.openxmlformats.org/officeDocument/2006/relationships/externalLink" Target="externalLinks/externalLink119.xml"/><Relationship Id="rId233" Type="http://schemas.openxmlformats.org/officeDocument/2006/relationships/externalLink" Target="externalLinks/externalLink140.xml"/><Relationship Id="rId254" Type="http://schemas.openxmlformats.org/officeDocument/2006/relationships/externalLink" Target="externalLinks/externalLink16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1.xml"/><Relationship Id="rId275" Type="http://schemas.openxmlformats.org/officeDocument/2006/relationships/externalLink" Target="externalLinks/externalLink182.xml"/><Relationship Id="rId296" Type="http://schemas.openxmlformats.org/officeDocument/2006/relationships/externalLink" Target="externalLinks/externalLink203.xml"/><Relationship Id="rId300" Type="http://schemas.openxmlformats.org/officeDocument/2006/relationships/externalLink" Target="externalLinks/externalLink207.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2.xml"/><Relationship Id="rId156" Type="http://schemas.openxmlformats.org/officeDocument/2006/relationships/externalLink" Target="externalLinks/externalLink63.xml"/><Relationship Id="rId177" Type="http://schemas.openxmlformats.org/officeDocument/2006/relationships/externalLink" Target="externalLinks/externalLink84.xml"/><Relationship Id="rId198" Type="http://schemas.openxmlformats.org/officeDocument/2006/relationships/externalLink" Target="externalLinks/externalLink105.xml"/><Relationship Id="rId321" Type="http://schemas.openxmlformats.org/officeDocument/2006/relationships/externalLink" Target="externalLinks/externalLink228.xml"/><Relationship Id="rId342" Type="http://schemas.openxmlformats.org/officeDocument/2006/relationships/externalLink" Target="externalLinks/externalLink249.xml"/><Relationship Id="rId202" Type="http://schemas.openxmlformats.org/officeDocument/2006/relationships/externalLink" Target="externalLinks/externalLink109.xml"/><Relationship Id="rId223" Type="http://schemas.openxmlformats.org/officeDocument/2006/relationships/externalLink" Target="externalLinks/externalLink130.xml"/><Relationship Id="rId244" Type="http://schemas.openxmlformats.org/officeDocument/2006/relationships/externalLink" Target="externalLinks/externalLink151.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72.xml"/><Relationship Id="rId286" Type="http://schemas.openxmlformats.org/officeDocument/2006/relationships/externalLink" Target="externalLinks/externalLink193.xml"/><Relationship Id="rId50" Type="http://schemas.openxmlformats.org/officeDocument/2006/relationships/worksheet" Target="worksheets/sheet50.xml"/><Relationship Id="rId104" Type="http://schemas.openxmlformats.org/officeDocument/2006/relationships/externalLink" Target="externalLinks/externalLink11.xml"/><Relationship Id="rId125" Type="http://schemas.openxmlformats.org/officeDocument/2006/relationships/externalLink" Target="externalLinks/externalLink32.xml"/><Relationship Id="rId146" Type="http://schemas.openxmlformats.org/officeDocument/2006/relationships/externalLink" Target="externalLinks/externalLink53.xml"/><Relationship Id="rId167" Type="http://schemas.openxmlformats.org/officeDocument/2006/relationships/externalLink" Target="externalLinks/externalLink74.xml"/><Relationship Id="rId188" Type="http://schemas.openxmlformats.org/officeDocument/2006/relationships/externalLink" Target="externalLinks/externalLink95.xml"/><Relationship Id="rId311" Type="http://schemas.openxmlformats.org/officeDocument/2006/relationships/externalLink" Target="externalLinks/externalLink218.xml"/><Relationship Id="rId332" Type="http://schemas.openxmlformats.org/officeDocument/2006/relationships/externalLink" Target="externalLinks/externalLink23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20.xml"/><Relationship Id="rId234" Type="http://schemas.openxmlformats.org/officeDocument/2006/relationships/externalLink" Target="externalLinks/externalLink141.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62.xml"/><Relationship Id="rId276" Type="http://schemas.openxmlformats.org/officeDocument/2006/relationships/externalLink" Target="externalLinks/externalLink183.xml"/><Relationship Id="rId297" Type="http://schemas.openxmlformats.org/officeDocument/2006/relationships/externalLink" Target="externalLinks/externalLink204.xml"/><Relationship Id="rId40" Type="http://schemas.openxmlformats.org/officeDocument/2006/relationships/worksheet" Target="worksheets/sheet40.xml"/><Relationship Id="rId115" Type="http://schemas.openxmlformats.org/officeDocument/2006/relationships/externalLink" Target="externalLinks/externalLink22.xml"/><Relationship Id="rId136" Type="http://schemas.openxmlformats.org/officeDocument/2006/relationships/externalLink" Target="externalLinks/externalLink43.xml"/><Relationship Id="rId157" Type="http://schemas.openxmlformats.org/officeDocument/2006/relationships/externalLink" Target="externalLinks/externalLink64.xml"/><Relationship Id="rId178" Type="http://schemas.openxmlformats.org/officeDocument/2006/relationships/externalLink" Target="externalLinks/externalLink85.xml"/><Relationship Id="rId301" Type="http://schemas.openxmlformats.org/officeDocument/2006/relationships/externalLink" Target="externalLinks/externalLink208.xml"/><Relationship Id="rId322" Type="http://schemas.openxmlformats.org/officeDocument/2006/relationships/externalLink" Target="externalLinks/externalLink229.xml"/><Relationship Id="rId343" Type="http://schemas.openxmlformats.org/officeDocument/2006/relationships/externalLink" Target="externalLinks/externalLink250.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06.xml"/><Relationship Id="rId203" Type="http://schemas.openxmlformats.org/officeDocument/2006/relationships/externalLink" Target="externalLinks/externalLink110.xml"/><Relationship Id="rId19" Type="http://schemas.openxmlformats.org/officeDocument/2006/relationships/worksheet" Target="worksheets/sheet19.xml"/><Relationship Id="rId224" Type="http://schemas.openxmlformats.org/officeDocument/2006/relationships/externalLink" Target="externalLinks/externalLink131.xml"/><Relationship Id="rId245" Type="http://schemas.openxmlformats.org/officeDocument/2006/relationships/externalLink" Target="externalLinks/externalLink152.xml"/><Relationship Id="rId266" Type="http://schemas.openxmlformats.org/officeDocument/2006/relationships/externalLink" Target="externalLinks/externalLink173.xml"/><Relationship Id="rId287" Type="http://schemas.openxmlformats.org/officeDocument/2006/relationships/externalLink" Target="externalLinks/externalLink194.xml"/><Relationship Id="rId30" Type="http://schemas.openxmlformats.org/officeDocument/2006/relationships/worksheet" Target="worksheets/sheet30.xml"/><Relationship Id="rId105" Type="http://schemas.openxmlformats.org/officeDocument/2006/relationships/externalLink" Target="externalLinks/externalLink12.xml"/><Relationship Id="rId126" Type="http://schemas.openxmlformats.org/officeDocument/2006/relationships/externalLink" Target="externalLinks/externalLink33.xml"/><Relationship Id="rId147" Type="http://schemas.openxmlformats.org/officeDocument/2006/relationships/externalLink" Target="externalLinks/externalLink54.xml"/><Relationship Id="rId168" Type="http://schemas.openxmlformats.org/officeDocument/2006/relationships/externalLink" Target="externalLinks/externalLink75.xml"/><Relationship Id="rId312" Type="http://schemas.openxmlformats.org/officeDocument/2006/relationships/externalLink" Target="externalLinks/externalLink219.xml"/><Relationship Id="rId333" Type="http://schemas.openxmlformats.org/officeDocument/2006/relationships/externalLink" Target="externalLinks/externalLink240.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96.xml"/><Relationship Id="rId3" Type="http://schemas.openxmlformats.org/officeDocument/2006/relationships/worksheet" Target="worksheets/sheet3.xml"/><Relationship Id="rId214" Type="http://schemas.openxmlformats.org/officeDocument/2006/relationships/externalLink" Target="externalLinks/externalLink121.xml"/><Relationship Id="rId235" Type="http://schemas.openxmlformats.org/officeDocument/2006/relationships/externalLink" Target="externalLinks/externalLink142.xml"/><Relationship Id="rId256" Type="http://schemas.openxmlformats.org/officeDocument/2006/relationships/externalLink" Target="externalLinks/externalLink163.xml"/><Relationship Id="rId277" Type="http://schemas.openxmlformats.org/officeDocument/2006/relationships/externalLink" Target="externalLinks/externalLink184.xml"/><Relationship Id="rId298" Type="http://schemas.openxmlformats.org/officeDocument/2006/relationships/externalLink" Target="externalLinks/externalLink205.xml"/><Relationship Id="rId116" Type="http://schemas.openxmlformats.org/officeDocument/2006/relationships/externalLink" Target="externalLinks/externalLink23.xml"/><Relationship Id="rId137" Type="http://schemas.openxmlformats.org/officeDocument/2006/relationships/externalLink" Target="externalLinks/externalLink44.xml"/><Relationship Id="rId158" Type="http://schemas.openxmlformats.org/officeDocument/2006/relationships/externalLink" Target="externalLinks/externalLink65.xml"/><Relationship Id="rId302" Type="http://schemas.openxmlformats.org/officeDocument/2006/relationships/externalLink" Target="externalLinks/externalLink209.xml"/><Relationship Id="rId323" Type="http://schemas.openxmlformats.org/officeDocument/2006/relationships/externalLink" Target="externalLinks/externalLink230.xml"/><Relationship Id="rId344" Type="http://schemas.openxmlformats.org/officeDocument/2006/relationships/externalLink" Target="externalLinks/externalLink25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86.xml"/><Relationship Id="rId190" Type="http://schemas.openxmlformats.org/officeDocument/2006/relationships/externalLink" Target="externalLinks/externalLink97.xml"/><Relationship Id="rId204" Type="http://schemas.openxmlformats.org/officeDocument/2006/relationships/externalLink" Target="externalLinks/externalLink111.xml"/><Relationship Id="rId225" Type="http://schemas.openxmlformats.org/officeDocument/2006/relationships/externalLink" Target="externalLinks/externalLink132.xml"/><Relationship Id="rId246" Type="http://schemas.openxmlformats.org/officeDocument/2006/relationships/externalLink" Target="externalLinks/externalLink153.xml"/><Relationship Id="rId267" Type="http://schemas.openxmlformats.org/officeDocument/2006/relationships/externalLink" Target="externalLinks/externalLink174.xml"/><Relationship Id="rId288" Type="http://schemas.openxmlformats.org/officeDocument/2006/relationships/externalLink" Target="externalLinks/externalLink195.xml"/><Relationship Id="rId106" Type="http://schemas.openxmlformats.org/officeDocument/2006/relationships/externalLink" Target="externalLinks/externalLink13.xml"/><Relationship Id="rId127" Type="http://schemas.openxmlformats.org/officeDocument/2006/relationships/externalLink" Target="externalLinks/externalLink34.xml"/><Relationship Id="rId313" Type="http://schemas.openxmlformats.org/officeDocument/2006/relationships/externalLink" Target="externalLinks/externalLink22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externalLink" Target="externalLinks/externalLink1.xml"/><Relationship Id="rId148" Type="http://schemas.openxmlformats.org/officeDocument/2006/relationships/externalLink" Target="externalLinks/externalLink55.xml"/><Relationship Id="rId169" Type="http://schemas.openxmlformats.org/officeDocument/2006/relationships/externalLink" Target="externalLinks/externalLink76.xml"/><Relationship Id="rId334" Type="http://schemas.openxmlformats.org/officeDocument/2006/relationships/externalLink" Target="externalLinks/externalLink241.xml"/><Relationship Id="rId4" Type="http://schemas.openxmlformats.org/officeDocument/2006/relationships/worksheet" Target="worksheets/sheet4.xml"/><Relationship Id="rId180" Type="http://schemas.openxmlformats.org/officeDocument/2006/relationships/externalLink" Target="externalLinks/externalLink87.xml"/><Relationship Id="rId215" Type="http://schemas.openxmlformats.org/officeDocument/2006/relationships/externalLink" Target="externalLinks/externalLink122.xml"/><Relationship Id="rId236" Type="http://schemas.openxmlformats.org/officeDocument/2006/relationships/externalLink" Target="externalLinks/externalLink143.xml"/><Relationship Id="rId257" Type="http://schemas.openxmlformats.org/officeDocument/2006/relationships/externalLink" Target="externalLinks/externalLink164.xml"/><Relationship Id="rId278" Type="http://schemas.openxmlformats.org/officeDocument/2006/relationships/externalLink" Target="externalLinks/externalLink185.xml"/><Relationship Id="rId303" Type="http://schemas.openxmlformats.org/officeDocument/2006/relationships/externalLink" Target="externalLinks/externalLink210.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45.xml"/><Relationship Id="rId345" Type="http://schemas.openxmlformats.org/officeDocument/2006/relationships/theme" Target="theme/theme1.xml"/><Relationship Id="rId191" Type="http://schemas.openxmlformats.org/officeDocument/2006/relationships/externalLink" Target="externalLinks/externalLink98.xml"/><Relationship Id="rId205" Type="http://schemas.openxmlformats.org/officeDocument/2006/relationships/externalLink" Target="externalLinks/externalLink112.xml"/><Relationship Id="rId247" Type="http://schemas.openxmlformats.org/officeDocument/2006/relationships/externalLink" Target="externalLinks/externalLink154.xml"/><Relationship Id="rId107" Type="http://schemas.openxmlformats.org/officeDocument/2006/relationships/externalLink" Target="externalLinks/externalLink14.xml"/><Relationship Id="rId289" Type="http://schemas.openxmlformats.org/officeDocument/2006/relationships/externalLink" Target="externalLinks/externalLink1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56.xml"/><Relationship Id="rId314" Type="http://schemas.openxmlformats.org/officeDocument/2006/relationships/externalLink" Target="externalLinks/externalLink221.xml"/><Relationship Id="rId95" Type="http://schemas.openxmlformats.org/officeDocument/2006/relationships/externalLink" Target="externalLinks/externalLink2.xml"/><Relationship Id="rId160" Type="http://schemas.openxmlformats.org/officeDocument/2006/relationships/externalLink" Target="externalLinks/externalLink67.xml"/><Relationship Id="rId216" Type="http://schemas.openxmlformats.org/officeDocument/2006/relationships/externalLink" Target="externalLinks/externalLink123.xml"/><Relationship Id="rId258" Type="http://schemas.openxmlformats.org/officeDocument/2006/relationships/externalLink" Target="externalLinks/externalLink1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25.xml"/><Relationship Id="rId325" Type="http://schemas.openxmlformats.org/officeDocument/2006/relationships/externalLink" Target="externalLinks/externalLink232.xml"/><Relationship Id="rId171" Type="http://schemas.openxmlformats.org/officeDocument/2006/relationships/externalLink" Target="externalLinks/externalLink78.xml"/><Relationship Id="rId227" Type="http://schemas.openxmlformats.org/officeDocument/2006/relationships/externalLink" Target="externalLinks/externalLink134.xml"/><Relationship Id="rId269" Type="http://schemas.openxmlformats.org/officeDocument/2006/relationships/externalLink" Target="externalLinks/externalLink176.xml"/><Relationship Id="rId33" Type="http://schemas.openxmlformats.org/officeDocument/2006/relationships/worksheet" Target="worksheets/sheet33.xml"/><Relationship Id="rId129" Type="http://schemas.openxmlformats.org/officeDocument/2006/relationships/externalLink" Target="externalLinks/externalLink36.xml"/><Relationship Id="rId280" Type="http://schemas.openxmlformats.org/officeDocument/2006/relationships/externalLink" Target="externalLinks/externalLink187.xml"/><Relationship Id="rId336" Type="http://schemas.openxmlformats.org/officeDocument/2006/relationships/externalLink" Target="externalLinks/externalLink243.xml"/><Relationship Id="rId75" Type="http://schemas.openxmlformats.org/officeDocument/2006/relationships/worksheet" Target="worksheets/sheet75.xml"/><Relationship Id="rId140" Type="http://schemas.openxmlformats.org/officeDocument/2006/relationships/externalLink" Target="externalLinks/externalLink47.xml"/><Relationship Id="rId182" Type="http://schemas.openxmlformats.org/officeDocument/2006/relationships/externalLink" Target="externalLinks/externalLink89.xml"/><Relationship Id="rId6" Type="http://schemas.openxmlformats.org/officeDocument/2006/relationships/worksheet" Target="worksheets/sheet6.xml"/><Relationship Id="rId238" Type="http://schemas.openxmlformats.org/officeDocument/2006/relationships/externalLink" Target="externalLinks/externalLink145.xml"/><Relationship Id="rId291" Type="http://schemas.openxmlformats.org/officeDocument/2006/relationships/externalLink" Target="externalLinks/externalLink198.xml"/><Relationship Id="rId305" Type="http://schemas.openxmlformats.org/officeDocument/2006/relationships/externalLink" Target="externalLinks/externalLink212.xml"/><Relationship Id="rId347" Type="http://schemas.openxmlformats.org/officeDocument/2006/relationships/sharedStrings" Target="sharedStrings.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externalLink" Target="externalLinks/externalLink58.xml"/><Relationship Id="rId193" Type="http://schemas.openxmlformats.org/officeDocument/2006/relationships/externalLink" Target="externalLinks/externalLink100.xml"/><Relationship Id="rId207" Type="http://schemas.openxmlformats.org/officeDocument/2006/relationships/externalLink" Target="externalLinks/externalLink114.xml"/><Relationship Id="rId249" Type="http://schemas.openxmlformats.org/officeDocument/2006/relationships/externalLink" Target="externalLinks/externalLink156.xml"/><Relationship Id="rId13" Type="http://schemas.openxmlformats.org/officeDocument/2006/relationships/worksheet" Target="worksheets/sheet13.xml"/><Relationship Id="rId109" Type="http://schemas.openxmlformats.org/officeDocument/2006/relationships/externalLink" Target="externalLinks/externalLink16.xml"/><Relationship Id="rId260" Type="http://schemas.openxmlformats.org/officeDocument/2006/relationships/externalLink" Target="externalLinks/externalLink167.xml"/><Relationship Id="rId316" Type="http://schemas.openxmlformats.org/officeDocument/2006/relationships/externalLink" Target="externalLinks/externalLink223.xml"/><Relationship Id="rId55" Type="http://schemas.openxmlformats.org/officeDocument/2006/relationships/worksheet" Target="worksheets/sheet55.xml"/><Relationship Id="rId97" Type="http://schemas.openxmlformats.org/officeDocument/2006/relationships/externalLink" Target="externalLinks/externalLink4.xml"/><Relationship Id="rId120" Type="http://schemas.openxmlformats.org/officeDocument/2006/relationships/externalLink" Target="externalLinks/externalLink27.xml"/><Relationship Id="rId162" Type="http://schemas.openxmlformats.org/officeDocument/2006/relationships/externalLink" Target="externalLinks/externalLink69.xml"/><Relationship Id="rId218" Type="http://schemas.openxmlformats.org/officeDocument/2006/relationships/externalLink" Target="externalLinks/externalLink125.xml"/><Relationship Id="rId271" Type="http://schemas.openxmlformats.org/officeDocument/2006/relationships/externalLink" Target="externalLinks/externalLink178.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externalLink" Target="externalLinks/externalLink38.xml"/><Relationship Id="rId327" Type="http://schemas.openxmlformats.org/officeDocument/2006/relationships/externalLink" Target="externalLinks/externalLink234.xml"/><Relationship Id="rId173" Type="http://schemas.openxmlformats.org/officeDocument/2006/relationships/externalLink" Target="externalLinks/externalLink80.xml"/><Relationship Id="rId229" Type="http://schemas.openxmlformats.org/officeDocument/2006/relationships/externalLink" Target="externalLinks/externalLink136.xml"/><Relationship Id="rId240" Type="http://schemas.openxmlformats.org/officeDocument/2006/relationships/externalLink" Target="externalLinks/externalLink147.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0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0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1.xml"/><Relationship Id="rId1" Type="http://schemas.microsoft.com/office/2011/relationships/chartStyle" Target="style3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2.xml"/><Relationship Id="rId1" Type="http://schemas.microsoft.com/office/2011/relationships/chartStyle" Target="style32.xml"/></Relationships>
</file>

<file path=xl/charts/_rels/chart4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5.xml"/><Relationship Id="rId1" Type="http://schemas.microsoft.com/office/2011/relationships/chartStyle" Target="style35.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9.xml"/><Relationship Id="rId1" Type="http://schemas.microsoft.com/office/2011/relationships/chartStyle" Target="style39.xml"/></Relationships>
</file>

<file path=xl/charts/_rels/chart5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1.xml"/><Relationship Id="rId1" Type="http://schemas.microsoft.com/office/2011/relationships/chartStyle" Target="style4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2.xml"/><Relationship Id="rId1" Type="http://schemas.microsoft.com/office/2011/relationships/chartStyle" Target="style4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4.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charts/_rels/chart85.xml.rels><?xml version="1.0" encoding="UTF-8" standalone="yes"?>
<Relationships xmlns="http://schemas.openxmlformats.org/package/2006/relationships"><Relationship Id="rId1" Type="http://schemas.openxmlformats.org/officeDocument/2006/relationships/image" Target="../media/image30.png"/></Relationships>
</file>

<file path=xl/charts/_rels/chart86.xml.rels><?xml version="1.0" encoding="UTF-8" standalone="yes"?>
<Relationships xmlns="http://schemas.openxmlformats.org/package/2006/relationships"><Relationship Id="rId1" Type="http://schemas.openxmlformats.org/officeDocument/2006/relationships/image" Target="../media/image30.png"/></Relationships>
</file>

<file path=xl/charts/_rels/chart87.xml.rels><?xml version="1.0" encoding="UTF-8" standalone="yes"?>
<Relationships xmlns="http://schemas.openxmlformats.org/package/2006/relationships"><Relationship Id="rId1" Type="http://schemas.openxmlformats.org/officeDocument/2006/relationships/image" Target="../media/image30.png"/></Relationships>
</file>

<file path=xl/charts/_rels/chart88.xml.rels><?xml version="1.0" encoding="UTF-8" standalone="yes"?>
<Relationships xmlns="http://schemas.openxmlformats.org/package/2006/relationships"><Relationship Id="rId1" Type="http://schemas.openxmlformats.org/officeDocument/2006/relationships/image" Target="../media/image30.png"/></Relationships>
</file>

<file path=xl/charts/_rels/chart89.xml.rels><?xml version="1.0" encoding="UTF-8" standalone="yes"?>
<Relationships xmlns="http://schemas.openxmlformats.org/package/2006/relationships"><Relationship Id="rId1" Type="http://schemas.openxmlformats.org/officeDocument/2006/relationships/image" Target="../media/image30.png"/></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43.xml"/><Relationship Id="rId1" Type="http://schemas.microsoft.com/office/2011/relationships/chartStyle" Target="style43.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99.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6640492360422"/>
          <c:y val="0.26043855881651157"/>
          <c:w val="0.8362756632967161"/>
          <c:h val="0.70175359898194545"/>
        </c:manualLayout>
      </c:layout>
      <c:barChart>
        <c:barDir val="bar"/>
        <c:grouping val="percentStacked"/>
        <c:varyColors val="0"/>
        <c:ser>
          <c:idx val="0"/>
          <c:order val="0"/>
          <c:tx>
            <c:strRef>
              <c:f>'Figure 1.1.1'!$G$21</c:f>
              <c:strCache>
                <c:ptCount val="1"/>
                <c:pt idx="0">
                  <c:v>Loosening fiscal + loosening monetary</c:v>
                </c:pt>
              </c:strCache>
            </c:strRef>
          </c:tx>
          <c:spPr>
            <a:solidFill>
              <a:srgbClr val="C00000"/>
            </a:solidFill>
          </c:spPr>
          <c:invertIfNegative val="0"/>
          <c:dLbls>
            <c:numFmt formatCode="#,##0" sourceLinked="0"/>
            <c:spPr>
              <a:noFill/>
              <a:ln>
                <a:noFill/>
              </a:ln>
              <a:effectLst/>
            </c:spPr>
            <c:txPr>
              <a:bodyPr wrap="square" lIns="38100" tIns="19050" rIns="38100" bIns="19050" anchor="ctr">
                <a:spAutoFit/>
              </a:bodyPr>
              <a:lstStyle/>
              <a:p>
                <a:pPr>
                  <a:defRPr sz="24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1.1.1'!$F$22:$F$26</c:f>
              <c:numCache>
                <c:formatCode>General</c:formatCode>
                <c:ptCount val="5"/>
                <c:pt idx="0">
                  <c:v>2020</c:v>
                </c:pt>
                <c:pt idx="1">
                  <c:v>21</c:v>
                </c:pt>
                <c:pt idx="2">
                  <c:v>22</c:v>
                </c:pt>
                <c:pt idx="3">
                  <c:v>23</c:v>
                </c:pt>
                <c:pt idx="4">
                  <c:v>24</c:v>
                </c:pt>
              </c:numCache>
            </c:numRef>
          </c:cat>
          <c:val>
            <c:numRef>
              <c:f>'Figure 1.1.1'!$G$22:$G$26</c:f>
              <c:numCache>
                <c:formatCode>0</c:formatCode>
                <c:ptCount val="5"/>
                <c:pt idx="0">
                  <c:v>54.716980000000007</c:v>
                </c:pt>
                <c:pt idx="1">
                  <c:v>1.9230799999999999</c:v>
                </c:pt>
                <c:pt idx="2">
                  <c:v>3.8461500000000002</c:v>
                </c:pt>
                <c:pt idx="3">
                  <c:v>9.61538</c:v>
                </c:pt>
              </c:numCache>
            </c:numRef>
          </c:val>
          <c:extLst>
            <c:ext xmlns:c16="http://schemas.microsoft.com/office/drawing/2014/chart" uri="{C3380CC4-5D6E-409C-BE32-E72D297353CC}">
              <c16:uniqueId val="{00000000-8128-4EEB-873C-86B94646B576}"/>
            </c:ext>
          </c:extLst>
        </c:ser>
        <c:ser>
          <c:idx val="1"/>
          <c:order val="1"/>
          <c:tx>
            <c:strRef>
              <c:f>'Figure 1.1.1'!$H$21</c:f>
              <c:strCache>
                <c:ptCount val="1"/>
                <c:pt idx="0">
                  <c:v>Loosening fiscal + unchanged monetary</c:v>
                </c:pt>
              </c:strCache>
            </c:strRef>
          </c:tx>
          <c:spPr>
            <a:solidFill>
              <a:srgbClr val="FF8989"/>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1-8128-4EEB-873C-86B94646B576}"/>
                </c:ext>
              </c:extLst>
            </c:dLbl>
            <c:numFmt formatCode="#,##0" sourceLinked="0"/>
            <c:spPr>
              <a:noFill/>
              <a:ln>
                <a:noFill/>
              </a:ln>
              <a:effectLst/>
            </c:spPr>
            <c:txPr>
              <a:bodyPr wrap="square" lIns="38100" tIns="19050" rIns="38100" bIns="19050" anchor="ctr">
                <a:spAutoFit/>
              </a:bodyPr>
              <a:lstStyle/>
              <a:p>
                <a:pPr>
                  <a:defRPr sz="24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1.1.1'!$F$22:$F$26</c:f>
              <c:numCache>
                <c:formatCode>General</c:formatCode>
                <c:ptCount val="5"/>
                <c:pt idx="0">
                  <c:v>2020</c:v>
                </c:pt>
                <c:pt idx="1">
                  <c:v>21</c:v>
                </c:pt>
                <c:pt idx="2">
                  <c:v>22</c:v>
                </c:pt>
                <c:pt idx="3">
                  <c:v>23</c:v>
                </c:pt>
                <c:pt idx="4">
                  <c:v>24</c:v>
                </c:pt>
              </c:numCache>
            </c:numRef>
          </c:cat>
          <c:val>
            <c:numRef>
              <c:f>'Figure 1.1.1'!$H$22:$H$26</c:f>
              <c:numCache>
                <c:formatCode>0</c:formatCode>
                <c:ptCount val="5"/>
                <c:pt idx="0">
                  <c:v>37.735849999999999</c:v>
                </c:pt>
                <c:pt idx="1">
                  <c:v>21.153849999999998</c:v>
                </c:pt>
                <c:pt idx="2">
                  <c:v>1.9230799999999999</c:v>
                </c:pt>
                <c:pt idx="3">
                  <c:v>0</c:v>
                </c:pt>
              </c:numCache>
            </c:numRef>
          </c:val>
          <c:extLst>
            <c:ext xmlns:c16="http://schemas.microsoft.com/office/drawing/2014/chart" uri="{C3380CC4-5D6E-409C-BE32-E72D297353CC}">
              <c16:uniqueId val="{00000002-8128-4EEB-873C-86B94646B576}"/>
            </c:ext>
          </c:extLst>
        </c:ser>
        <c:ser>
          <c:idx val="2"/>
          <c:order val="2"/>
          <c:tx>
            <c:strRef>
              <c:f>'Figure 1.1.1'!$I$21</c:f>
              <c:strCache>
                <c:ptCount val="1"/>
                <c:pt idx="0">
                  <c:v>Loosening fiscal + tightening monetary</c:v>
                </c:pt>
              </c:strCache>
            </c:strRef>
          </c:tx>
          <c:spPr>
            <a:solidFill>
              <a:srgbClr val="FFC000"/>
            </a:solidFill>
          </c:spPr>
          <c:invertIfNegative val="0"/>
          <c:dPt>
            <c:idx val="3"/>
            <c:invertIfNegative val="0"/>
            <c:bubble3D val="0"/>
            <c:spPr>
              <a:solidFill>
                <a:srgbClr val="FFC000"/>
              </a:solidFill>
              <a:ln>
                <a:noFill/>
              </a:ln>
            </c:spPr>
            <c:extLst>
              <c:ext xmlns:c16="http://schemas.microsoft.com/office/drawing/2014/chart" uri="{C3380CC4-5D6E-409C-BE32-E72D297353CC}">
                <c16:uniqueId val="{00000004-8128-4EEB-873C-86B94646B576}"/>
              </c:ext>
            </c:extLst>
          </c:dPt>
          <c:dLbls>
            <c:dLbl>
              <c:idx val="0"/>
              <c:tx>
                <c:rich>
                  <a:bodyPr/>
                  <a:lstStyle/>
                  <a:p>
                    <a:r>
                      <a:rPr lang="en-US"/>
                      <a:t>5</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128-4EEB-873C-86B94646B576}"/>
                </c:ext>
              </c:extLst>
            </c:dLbl>
            <c:numFmt formatCode="#,##0" sourceLinked="0"/>
            <c:spPr>
              <a:noFill/>
              <a:ln>
                <a:noFill/>
              </a:ln>
              <a:effectLst/>
            </c:spPr>
            <c:txPr>
              <a:bodyPr wrap="square" lIns="38100" tIns="19050" rIns="38100" bIns="19050" anchor="ctr">
                <a:spAutoFit/>
              </a:bodyPr>
              <a:lstStyle/>
              <a:p>
                <a:pPr>
                  <a:defRPr sz="24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1.1.1'!$F$22:$F$26</c:f>
              <c:numCache>
                <c:formatCode>General</c:formatCode>
                <c:ptCount val="5"/>
                <c:pt idx="0">
                  <c:v>2020</c:v>
                </c:pt>
                <c:pt idx="1">
                  <c:v>21</c:v>
                </c:pt>
                <c:pt idx="2">
                  <c:v>22</c:v>
                </c:pt>
                <c:pt idx="3">
                  <c:v>23</c:v>
                </c:pt>
                <c:pt idx="4">
                  <c:v>24</c:v>
                </c:pt>
              </c:numCache>
            </c:numRef>
          </c:cat>
          <c:val>
            <c:numRef>
              <c:f>'Figure 1.1.1'!$I$22:$I$26</c:f>
              <c:numCache>
                <c:formatCode>0</c:formatCode>
                <c:ptCount val="5"/>
                <c:pt idx="0">
                  <c:v>5.66038</c:v>
                </c:pt>
                <c:pt idx="1">
                  <c:v>7.6923099999999991</c:v>
                </c:pt>
                <c:pt idx="2">
                  <c:v>26.923079999999999</c:v>
                </c:pt>
                <c:pt idx="3">
                  <c:v>40.384609999999995</c:v>
                </c:pt>
              </c:numCache>
            </c:numRef>
          </c:val>
          <c:extLst>
            <c:ext xmlns:c16="http://schemas.microsoft.com/office/drawing/2014/chart" uri="{C3380CC4-5D6E-409C-BE32-E72D297353CC}">
              <c16:uniqueId val="{00000006-8128-4EEB-873C-86B94646B576}"/>
            </c:ext>
          </c:extLst>
        </c:ser>
        <c:ser>
          <c:idx val="3"/>
          <c:order val="3"/>
          <c:tx>
            <c:strRef>
              <c:f>'Figure 1.1.1'!$J$21</c:f>
              <c:strCache>
                <c:ptCount val="1"/>
                <c:pt idx="0">
                  <c:v>Tightening fiscal + loosening monetary</c:v>
                </c:pt>
              </c:strCache>
            </c:strRef>
          </c:tx>
          <c:spPr>
            <a:solidFill>
              <a:srgbClr val="92D050"/>
            </a:solidFill>
            <a:ln>
              <a:noFill/>
            </a:ln>
          </c:spPr>
          <c:invertIfNegative val="0"/>
          <c:dLbls>
            <c:numFmt formatCode="#,##0" sourceLinked="0"/>
            <c:spPr>
              <a:noFill/>
              <a:ln>
                <a:noFill/>
              </a:ln>
              <a:effectLst/>
            </c:spPr>
            <c:txPr>
              <a:bodyPr wrap="square" lIns="38100" tIns="19050" rIns="38100" bIns="19050" anchor="ctr">
                <a:spAutoFit/>
              </a:bodyPr>
              <a:lstStyle/>
              <a:p>
                <a:pPr>
                  <a:defRPr sz="24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1.1.1'!$F$22:$F$26</c:f>
              <c:numCache>
                <c:formatCode>General</c:formatCode>
                <c:ptCount val="5"/>
                <c:pt idx="0">
                  <c:v>2020</c:v>
                </c:pt>
                <c:pt idx="1">
                  <c:v>21</c:v>
                </c:pt>
                <c:pt idx="2">
                  <c:v>22</c:v>
                </c:pt>
                <c:pt idx="3">
                  <c:v>23</c:v>
                </c:pt>
                <c:pt idx="4">
                  <c:v>24</c:v>
                </c:pt>
              </c:numCache>
            </c:numRef>
          </c:cat>
          <c:val>
            <c:numRef>
              <c:f>'Figure 1.1.1'!$J$22:$J$26</c:f>
              <c:numCache>
                <c:formatCode>0</c:formatCode>
                <c:ptCount val="5"/>
                <c:pt idx="0">
                  <c:v>1.88679</c:v>
                </c:pt>
                <c:pt idx="1">
                  <c:v>3.8461500000000002</c:v>
                </c:pt>
                <c:pt idx="2">
                  <c:v>1.9230799999999999</c:v>
                </c:pt>
                <c:pt idx="3">
                  <c:v>3.8461500000000002</c:v>
                </c:pt>
              </c:numCache>
            </c:numRef>
          </c:val>
          <c:extLst>
            <c:ext xmlns:c16="http://schemas.microsoft.com/office/drawing/2014/chart" uri="{C3380CC4-5D6E-409C-BE32-E72D297353CC}">
              <c16:uniqueId val="{00000007-8128-4EEB-873C-86B94646B576}"/>
            </c:ext>
          </c:extLst>
        </c:ser>
        <c:ser>
          <c:idx val="4"/>
          <c:order val="4"/>
          <c:tx>
            <c:strRef>
              <c:f>'Figure 1.1.1'!$K$21</c:f>
              <c:strCache>
                <c:ptCount val="1"/>
                <c:pt idx="0">
                  <c:v>Tightening fiscal + unchanged monetary</c:v>
                </c:pt>
              </c:strCache>
            </c:strRef>
          </c:tx>
          <c:spPr>
            <a:solidFill>
              <a:srgbClr val="70AD47"/>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8128-4EEB-873C-86B94646B576}"/>
                </c:ext>
              </c:extLst>
            </c:dLbl>
            <c:dLbl>
              <c:idx val="2"/>
              <c:delete val="1"/>
              <c:extLst>
                <c:ext xmlns:c15="http://schemas.microsoft.com/office/drawing/2012/chart" uri="{CE6537A1-D6FC-4f65-9D91-7224C49458BB}"/>
                <c:ext xmlns:c16="http://schemas.microsoft.com/office/drawing/2014/chart" uri="{C3380CC4-5D6E-409C-BE32-E72D297353CC}">
                  <c16:uniqueId val="{00000009-8128-4EEB-873C-86B94646B576}"/>
                </c:ext>
              </c:extLst>
            </c:dLbl>
            <c:numFmt formatCode="#,##0" sourceLinked="0"/>
            <c:spPr>
              <a:noFill/>
              <a:ln>
                <a:noFill/>
              </a:ln>
              <a:effectLst/>
            </c:spPr>
            <c:txPr>
              <a:bodyPr wrap="square" lIns="38100" tIns="19050" rIns="38100" bIns="19050" anchor="ctr">
                <a:spAutoFit/>
              </a:bodyPr>
              <a:lstStyle/>
              <a:p>
                <a:pPr>
                  <a:defRPr sz="24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1.1.1'!$F$22:$F$26</c:f>
              <c:numCache>
                <c:formatCode>General</c:formatCode>
                <c:ptCount val="5"/>
                <c:pt idx="0">
                  <c:v>2020</c:v>
                </c:pt>
                <c:pt idx="1">
                  <c:v>21</c:v>
                </c:pt>
                <c:pt idx="2">
                  <c:v>22</c:v>
                </c:pt>
                <c:pt idx="3">
                  <c:v>23</c:v>
                </c:pt>
                <c:pt idx="4">
                  <c:v>24</c:v>
                </c:pt>
              </c:numCache>
            </c:numRef>
          </c:cat>
          <c:val>
            <c:numRef>
              <c:f>'Figure 1.1.1'!$K$22:$K$26</c:f>
              <c:numCache>
                <c:formatCode>0</c:formatCode>
                <c:ptCount val="5"/>
                <c:pt idx="0">
                  <c:v>0</c:v>
                </c:pt>
                <c:pt idx="1">
                  <c:v>42.307690000000001</c:v>
                </c:pt>
                <c:pt idx="2">
                  <c:v>0</c:v>
                </c:pt>
                <c:pt idx="3">
                  <c:v>1.9230799999999999</c:v>
                </c:pt>
              </c:numCache>
            </c:numRef>
          </c:val>
          <c:extLst>
            <c:ext xmlns:c16="http://schemas.microsoft.com/office/drawing/2014/chart" uri="{C3380CC4-5D6E-409C-BE32-E72D297353CC}">
              <c16:uniqueId val="{0000000A-8128-4EEB-873C-86B94646B576}"/>
            </c:ext>
          </c:extLst>
        </c:ser>
        <c:ser>
          <c:idx val="5"/>
          <c:order val="5"/>
          <c:tx>
            <c:strRef>
              <c:f>'Figure 1.1.1'!$L$21</c:f>
              <c:strCache>
                <c:ptCount val="1"/>
                <c:pt idx="0">
                  <c:v>Tightening fiscal + tightening monetary</c:v>
                </c:pt>
              </c:strCache>
            </c:strRef>
          </c:tx>
          <c:spPr>
            <a:solidFill>
              <a:srgbClr val="70AD47">
                <a:lumMod val="75000"/>
              </a:srgb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8128-4EEB-873C-86B94646B576}"/>
                </c:ext>
              </c:extLst>
            </c:dLbl>
            <c:numFmt formatCode="#,##0" sourceLinked="0"/>
            <c:spPr>
              <a:noFill/>
              <a:ln>
                <a:noFill/>
              </a:ln>
              <a:effectLst/>
            </c:spPr>
            <c:txPr>
              <a:bodyPr wrap="square" lIns="38100" tIns="19050" rIns="38100" bIns="19050" anchor="ctr">
                <a:spAutoFit/>
              </a:bodyPr>
              <a:lstStyle/>
              <a:p>
                <a:pPr>
                  <a:defRPr sz="24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1.1.1'!$F$22:$F$26</c:f>
              <c:numCache>
                <c:formatCode>General</c:formatCode>
                <c:ptCount val="5"/>
                <c:pt idx="0">
                  <c:v>2020</c:v>
                </c:pt>
                <c:pt idx="1">
                  <c:v>21</c:v>
                </c:pt>
                <c:pt idx="2">
                  <c:v>22</c:v>
                </c:pt>
                <c:pt idx="3">
                  <c:v>23</c:v>
                </c:pt>
                <c:pt idx="4">
                  <c:v>24</c:v>
                </c:pt>
              </c:numCache>
            </c:numRef>
          </c:cat>
          <c:val>
            <c:numRef>
              <c:f>'Figure 1.1.1'!$L$22:$L$26</c:f>
              <c:numCache>
                <c:formatCode>0</c:formatCode>
                <c:ptCount val="5"/>
                <c:pt idx="0">
                  <c:v>0</c:v>
                </c:pt>
                <c:pt idx="1">
                  <c:v>23.076920000000001</c:v>
                </c:pt>
                <c:pt idx="2">
                  <c:v>65.384609999999995</c:v>
                </c:pt>
                <c:pt idx="3">
                  <c:v>44.23077</c:v>
                </c:pt>
              </c:numCache>
            </c:numRef>
          </c:val>
          <c:extLst>
            <c:ext xmlns:c16="http://schemas.microsoft.com/office/drawing/2014/chart" uri="{C3380CC4-5D6E-409C-BE32-E72D297353CC}">
              <c16:uniqueId val="{0000000C-8128-4EEB-873C-86B94646B576}"/>
            </c:ext>
          </c:extLst>
        </c:ser>
        <c:ser>
          <c:idx val="6"/>
          <c:order val="6"/>
          <c:tx>
            <c:strRef>
              <c:f>'Figure 1.1.1'!$M$21</c:f>
              <c:strCache>
                <c:ptCount val="1"/>
                <c:pt idx="0">
                  <c:v>Fiscal loosening  (2024 prj.)</c:v>
                </c:pt>
              </c:strCache>
            </c:strRef>
          </c:tx>
          <c:spPr>
            <a:pattFill prst="ltDnDiag">
              <a:fgClr>
                <a:srgbClr val="FF8585"/>
              </a:fgClr>
              <a:bgClr>
                <a:sysClr val="window" lastClr="FFFFFF"/>
              </a:bgClr>
            </a:pattFill>
          </c:spPr>
          <c:invertIfNegative val="0"/>
          <c:dLbls>
            <c:spPr>
              <a:noFill/>
              <a:ln>
                <a:noFill/>
              </a:ln>
              <a:effectLst/>
            </c:spPr>
            <c:txPr>
              <a:bodyPr wrap="square" lIns="38100" tIns="19050" rIns="38100" bIns="19050" anchor="ctr">
                <a:spAutoFit/>
              </a:bodyPr>
              <a:lstStyle/>
              <a:p>
                <a:pPr>
                  <a:defRPr sz="24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1.1.1'!$F$22:$F$26</c:f>
              <c:numCache>
                <c:formatCode>General</c:formatCode>
                <c:ptCount val="5"/>
                <c:pt idx="0">
                  <c:v>2020</c:v>
                </c:pt>
                <c:pt idx="1">
                  <c:v>21</c:v>
                </c:pt>
                <c:pt idx="2">
                  <c:v>22</c:v>
                </c:pt>
                <c:pt idx="3">
                  <c:v>23</c:v>
                </c:pt>
                <c:pt idx="4">
                  <c:v>24</c:v>
                </c:pt>
              </c:numCache>
            </c:numRef>
          </c:cat>
          <c:val>
            <c:numRef>
              <c:f>'Figure 1.1.1'!$M$22:$M$26</c:f>
              <c:numCache>
                <c:formatCode>0</c:formatCode>
                <c:ptCount val="5"/>
                <c:pt idx="4">
                  <c:v>28.571429999999999</c:v>
                </c:pt>
              </c:numCache>
            </c:numRef>
          </c:val>
          <c:extLst>
            <c:ext xmlns:c16="http://schemas.microsoft.com/office/drawing/2014/chart" uri="{C3380CC4-5D6E-409C-BE32-E72D297353CC}">
              <c16:uniqueId val="{0000000D-8128-4EEB-873C-86B94646B576}"/>
            </c:ext>
          </c:extLst>
        </c:ser>
        <c:ser>
          <c:idx val="7"/>
          <c:order val="7"/>
          <c:tx>
            <c:strRef>
              <c:f>'Figure 1.1.1'!$N$21</c:f>
              <c:strCache>
                <c:ptCount val="1"/>
                <c:pt idx="0">
                  <c:v>Fiscal tightening (2024 prj.)</c:v>
                </c:pt>
              </c:strCache>
            </c:strRef>
          </c:tx>
          <c:spPr>
            <a:pattFill prst="ltUpDiag">
              <a:fgClr>
                <a:srgbClr val="8FC36B"/>
              </a:fgClr>
              <a:bgClr>
                <a:sysClr val="window" lastClr="FFFFFF"/>
              </a:bgClr>
            </a:pattFill>
          </c:spPr>
          <c:invertIfNegative val="0"/>
          <c:dLbls>
            <c:spPr>
              <a:noFill/>
              <a:ln>
                <a:noFill/>
              </a:ln>
              <a:effectLst/>
            </c:spPr>
            <c:txPr>
              <a:bodyPr wrap="square" lIns="38100" tIns="19050" rIns="38100" bIns="19050" anchor="ctr">
                <a:spAutoFit/>
              </a:bodyPr>
              <a:lstStyle/>
              <a:p>
                <a:pPr>
                  <a:defRPr sz="24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1.1.1'!$F$22:$F$26</c:f>
              <c:numCache>
                <c:formatCode>General</c:formatCode>
                <c:ptCount val="5"/>
                <c:pt idx="0">
                  <c:v>2020</c:v>
                </c:pt>
                <c:pt idx="1">
                  <c:v>21</c:v>
                </c:pt>
                <c:pt idx="2">
                  <c:v>22</c:v>
                </c:pt>
                <c:pt idx="3">
                  <c:v>23</c:v>
                </c:pt>
                <c:pt idx="4">
                  <c:v>24</c:v>
                </c:pt>
              </c:numCache>
            </c:numRef>
          </c:cat>
          <c:val>
            <c:numRef>
              <c:f>'Figure 1.1.1'!$N$22:$N$26</c:f>
              <c:numCache>
                <c:formatCode>0</c:formatCode>
                <c:ptCount val="5"/>
                <c:pt idx="4">
                  <c:v>71.428570000000008</c:v>
                </c:pt>
              </c:numCache>
            </c:numRef>
          </c:val>
          <c:extLst>
            <c:ext xmlns:c16="http://schemas.microsoft.com/office/drawing/2014/chart" uri="{C3380CC4-5D6E-409C-BE32-E72D297353CC}">
              <c16:uniqueId val="{0000000E-8128-4EEB-873C-86B94646B576}"/>
            </c:ext>
          </c:extLst>
        </c:ser>
        <c:dLbls>
          <c:dLblPos val="ctr"/>
          <c:showLegendKey val="0"/>
          <c:showVal val="1"/>
          <c:showCatName val="0"/>
          <c:showSerName val="0"/>
          <c:showPercent val="0"/>
          <c:showBubbleSize val="0"/>
        </c:dLbls>
        <c:gapWidth val="20"/>
        <c:overlap val="100"/>
        <c:axId val="682916864"/>
        <c:axId val="682918656"/>
      </c:barChart>
      <c:catAx>
        <c:axId val="682916864"/>
        <c:scaling>
          <c:orientation val="maxMin"/>
        </c:scaling>
        <c:delete val="0"/>
        <c:axPos val="l"/>
        <c:numFmt formatCode="General" sourceLinked="1"/>
        <c:majorTickMark val="none"/>
        <c:minorTickMark val="none"/>
        <c:tickLblPos val="low"/>
        <c:spPr>
          <a:ln w="12700">
            <a:solidFill>
              <a:sysClr val="windowText" lastClr="000000"/>
            </a:solidFill>
            <a:prstDash val="solid"/>
          </a:ln>
        </c:spPr>
        <c:txPr>
          <a:bodyPr rot="0" vert="horz"/>
          <a:lstStyle/>
          <a:p>
            <a:pPr>
              <a:defRPr sz="2400"/>
            </a:pPr>
            <a:endParaRPr lang="en-US"/>
          </a:p>
        </c:txPr>
        <c:crossAx val="682918656"/>
        <c:crosses val="autoZero"/>
        <c:auto val="1"/>
        <c:lblAlgn val="ctr"/>
        <c:lblOffset val="100"/>
        <c:noMultiLvlLbl val="0"/>
      </c:catAx>
      <c:valAx>
        <c:axId val="682918656"/>
        <c:scaling>
          <c:orientation val="minMax"/>
        </c:scaling>
        <c:delete val="1"/>
        <c:axPos val="t"/>
        <c:numFmt formatCode="0%" sourceLinked="0"/>
        <c:majorTickMark val="in"/>
        <c:minorTickMark val="none"/>
        <c:tickLblPos val="nextTo"/>
        <c:crossAx val="682916864"/>
        <c:crosses val="autoZero"/>
        <c:crossBetween val="between"/>
      </c:valAx>
      <c:spPr>
        <a:solidFill>
          <a:srgbClr val="FFFFFF"/>
        </a:solidFill>
        <a:ln w="12700">
          <a:noFill/>
          <a:prstDash val="solid"/>
        </a:ln>
      </c:spPr>
    </c:plotArea>
    <c:legend>
      <c:legendPos val="t"/>
      <c:layout>
        <c:manualLayout>
          <c:xMode val="edge"/>
          <c:yMode val="edge"/>
          <c:x val="8.9370831225382946E-4"/>
          <c:y val="1.0684473749005167E-2"/>
          <c:w val="0.94655802627655738"/>
          <c:h val="0.2291241928454969"/>
        </c:manualLayout>
      </c:layout>
      <c:overlay val="0"/>
      <c:txPr>
        <a:bodyPr/>
        <a:lstStyle/>
        <a:p>
          <a:pPr>
            <a:defRPr sz="2400"/>
          </a:pPr>
          <a:endParaRPr lang="en-US"/>
        </a:p>
      </c:txPr>
    </c:legend>
    <c:plotVisOnly val="1"/>
    <c:dispBlanksAs val="span"/>
    <c:showDLblsOverMax val="0"/>
  </c:chart>
  <c:spPr>
    <a:solidFill>
      <a:sysClr val="window" lastClr="FFFFFF"/>
    </a:solidFill>
    <a:ln w="25400">
      <a:noFill/>
    </a:ln>
  </c:spPr>
  <c:txPr>
    <a:bodyPr/>
    <a:lstStyle/>
    <a:p>
      <a:pPr>
        <a:defRPr sz="1800" b="0" i="0" u="none" strike="noStrike" baseline="0">
          <a:solidFill>
            <a:srgbClr val="000000"/>
          </a:solidFill>
          <a:latin typeface="HelveticaNeueLT Std"/>
          <a:ea typeface="Frutiger LT Std 45 Light"/>
          <a:cs typeface="Segoe UI"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9808020248943092E-3"/>
          <c:y val="9.5465393794749408E-3"/>
          <c:w val="0.94938907538562611"/>
          <c:h val="0.91980906921241046"/>
        </c:manualLayout>
      </c:layout>
      <c:areaChart>
        <c:grouping val="stacked"/>
        <c:varyColors val="0"/>
        <c:ser>
          <c:idx val="1"/>
          <c:order val="1"/>
          <c:tx>
            <c:strRef>
              <c:f>'Figure 1.8.1'!$D$1</c:f>
              <c:strCache>
                <c:ptCount val="1"/>
                <c:pt idx="0">
                  <c:v>ll_norm</c:v>
                </c:pt>
              </c:strCache>
            </c:strRef>
          </c:tx>
          <c:spPr>
            <a:solidFill>
              <a:schemeClr val="bg1"/>
            </a:solidFill>
            <a:ln w="57150">
              <a:noFill/>
            </a:ln>
            <a:effectLst/>
          </c:spPr>
          <c:val>
            <c:numRef>
              <c:f>'Figure 1.8.1'!$D$2:$D$38</c:f>
              <c:numCache>
                <c:formatCode>General</c:formatCode>
                <c:ptCount val="37"/>
                <c:pt idx="0">
                  <c:v>0.45010156686188102</c:v>
                </c:pt>
                <c:pt idx="1">
                  <c:v>0.62355971062353743</c:v>
                </c:pt>
                <c:pt idx="2">
                  <c:v>0.65383685154607329</c:v>
                </c:pt>
                <c:pt idx="3">
                  <c:v>0.71918889060476832</c:v>
                </c:pt>
                <c:pt idx="4">
                  <c:v>0.77451729012485016</c:v>
                </c:pt>
                <c:pt idx="5">
                  <c:v>0.77871728774901705</c:v>
                </c:pt>
                <c:pt idx="6">
                  <c:v>0.73629251256221717</c:v>
                </c:pt>
                <c:pt idx="7">
                  <c:v>0.71511433696439819</c:v>
                </c:pt>
                <c:pt idx="8">
                  <c:v>0.71378577113600461</c:v>
                </c:pt>
                <c:pt idx="9">
                  <c:v>0.71074185386251054</c:v>
                </c:pt>
                <c:pt idx="10">
                  <c:v>0.70513916441952473</c:v>
                </c:pt>
                <c:pt idx="11">
                  <c:v>0.70373077060144218</c:v>
                </c:pt>
                <c:pt idx="12">
                  <c:v>0.70507359142799453</c:v>
                </c:pt>
                <c:pt idx="13">
                  <c:v>0.70378161342820833</c:v>
                </c:pt>
                <c:pt idx="14">
                  <c:v>0.6999726779201958</c:v>
                </c:pt>
                <c:pt idx="15">
                  <c:v>0.69614568608118232</c:v>
                </c:pt>
                <c:pt idx="16">
                  <c:v>0.69214193226500043</c:v>
                </c:pt>
                <c:pt idx="17">
                  <c:v>0.6872971335574537</c:v>
                </c:pt>
                <c:pt idx="18">
                  <c:v>0.68206554923319984</c:v>
                </c:pt>
                <c:pt idx="19">
                  <c:v>0.67692234589753042</c:v>
                </c:pt>
                <c:pt idx="20">
                  <c:v>0.67178959622717715</c:v>
                </c:pt>
                <c:pt idx="21">
                  <c:v>0.66649243891139331</c:v>
                </c:pt>
                <c:pt idx="22">
                  <c:v>0.66112400660481574</c:v>
                </c:pt>
                <c:pt idx="23">
                  <c:v>0.65576412729713363</c:v>
                </c:pt>
                <c:pt idx="24">
                  <c:v>0.65035292999607996</c:v>
                </c:pt>
                <c:pt idx="25">
                  <c:v>0.64486713153799557</c:v>
                </c:pt>
                <c:pt idx="26">
                  <c:v>0.63932811442011861</c:v>
                </c:pt>
                <c:pt idx="27">
                  <c:v>0.63375250947363415</c:v>
                </c:pt>
                <c:pt idx="28">
                  <c:v>0.62813794086551611</c:v>
                </c:pt>
                <c:pt idx="29">
                  <c:v>0.62247823142989522</c:v>
                </c:pt>
                <c:pt idx="30">
                  <c:v>0.61677813283282446</c:v>
                </c:pt>
                <c:pt idx="31">
                  <c:v>0.61104097124054124</c:v>
                </c:pt>
                <c:pt idx="32">
                  <c:v>0.60526769698625582</c:v>
                </c:pt>
                <c:pt idx="33">
                  <c:v>0.59945403357052074</c:v>
                </c:pt>
                <c:pt idx="34">
                  <c:v>0.59359950582673049</c:v>
                </c:pt>
                <c:pt idx="35">
                  <c:v>0.58770411375488529</c:v>
                </c:pt>
                <c:pt idx="36">
                  <c:v>0.58176833252159044</c:v>
                </c:pt>
              </c:numCache>
            </c:numRef>
          </c:val>
          <c:extLst>
            <c:ext xmlns:c16="http://schemas.microsoft.com/office/drawing/2014/chart" uri="{C3380CC4-5D6E-409C-BE32-E72D297353CC}">
              <c16:uniqueId val="{00000000-0526-41F9-8E78-7FDB55F03FF3}"/>
            </c:ext>
          </c:extLst>
        </c:ser>
        <c:ser>
          <c:idx val="2"/>
          <c:order val="2"/>
          <c:tx>
            <c:strRef>
              <c:f>'Figure 1.8.1'!$E$1</c:f>
              <c:strCache>
                <c:ptCount val="1"/>
                <c:pt idx="0">
                  <c:v>95 percent confidence interval</c:v>
                </c:pt>
              </c:strCache>
            </c:strRef>
          </c:tx>
          <c:spPr>
            <a:solidFill>
              <a:schemeClr val="accent1">
                <a:lumMod val="20000"/>
                <a:lumOff val="80000"/>
              </a:schemeClr>
            </a:solidFill>
            <a:ln>
              <a:noFill/>
            </a:ln>
            <a:effectLst/>
          </c:spPr>
          <c:val>
            <c:numRef>
              <c:f>'Figure 1.8.1'!$E$2:$E$38</c:f>
              <c:numCache>
                <c:formatCode>General</c:formatCode>
                <c:ptCount val="37"/>
                <c:pt idx="0">
                  <c:v>4.1603633641550453E-2</c:v>
                </c:pt>
                <c:pt idx="1">
                  <c:v>8.0303407916974656E-2</c:v>
                </c:pt>
                <c:pt idx="2">
                  <c:v>0.11279249814183157</c:v>
                </c:pt>
                <c:pt idx="3">
                  <c:v>0.1289796801549451</c:v>
                </c:pt>
                <c:pt idx="4">
                  <c:v>0.14733585713351083</c:v>
                </c:pt>
                <c:pt idx="5">
                  <c:v>0.17920862993575415</c:v>
                </c:pt>
                <c:pt idx="6">
                  <c:v>0.20675575150292291</c:v>
                </c:pt>
                <c:pt idx="7">
                  <c:v>0.24171756742996564</c:v>
                </c:pt>
                <c:pt idx="8">
                  <c:v>0.27180941149699789</c:v>
                </c:pt>
                <c:pt idx="9">
                  <c:v>0.28971661187656261</c:v>
                </c:pt>
                <c:pt idx="10">
                  <c:v>0.30652969259154761</c:v>
                </c:pt>
                <c:pt idx="11">
                  <c:v>0.32429729362084658</c:v>
                </c:pt>
                <c:pt idx="12">
                  <c:v>0.34098900374768493</c:v>
                </c:pt>
                <c:pt idx="13">
                  <c:v>0.35424373893910188</c:v>
                </c:pt>
                <c:pt idx="14">
                  <c:v>0.36788442354721895</c:v>
                </c:pt>
                <c:pt idx="15">
                  <c:v>0.38255883529959211</c:v>
                </c:pt>
                <c:pt idx="16">
                  <c:v>0.39652089144820124</c:v>
                </c:pt>
                <c:pt idx="17">
                  <c:v>0.40931072989485362</c:v>
                </c:pt>
                <c:pt idx="18">
                  <c:v>0.42146426610570098</c:v>
                </c:pt>
                <c:pt idx="19">
                  <c:v>0.43331988996895343</c:v>
                </c:pt>
                <c:pt idx="20">
                  <c:v>0.44438766173976596</c:v>
                </c:pt>
                <c:pt idx="21">
                  <c:v>0.45459072695910052</c:v>
                </c:pt>
                <c:pt idx="22">
                  <c:v>0.46417250112860653</c:v>
                </c:pt>
                <c:pt idx="23">
                  <c:v>0.47318295444559244</c:v>
                </c:pt>
                <c:pt idx="24">
                  <c:v>0.48157162944337739</c:v>
                </c:pt>
                <c:pt idx="25">
                  <c:v>0.48934187599261703</c:v>
                </c:pt>
                <c:pt idx="26">
                  <c:v>0.4965960834386749</c:v>
                </c:pt>
                <c:pt idx="27">
                  <c:v>0.50336675883544324</c:v>
                </c:pt>
                <c:pt idx="28">
                  <c:v>0.5096409803724804</c:v>
                </c:pt>
                <c:pt idx="29">
                  <c:v>0.51545412980773053</c:v>
                </c:pt>
                <c:pt idx="30">
                  <c:v>0.5208556925747071</c:v>
                </c:pt>
                <c:pt idx="31">
                  <c:v>0.52586922927447943</c:v>
                </c:pt>
                <c:pt idx="32">
                  <c:v>0.53050769652244401</c:v>
                </c:pt>
                <c:pt idx="33">
                  <c:v>0.53480318471526234</c:v>
                </c:pt>
                <c:pt idx="34">
                  <c:v>0.53878908213124266</c:v>
                </c:pt>
                <c:pt idx="35">
                  <c:v>0.54248671275824867</c:v>
                </c:pt>
                <c:pt idx="36">
                  <c:v>0.54591414402781757</c:v>
                </c:pt>
              </c:numCache>
            </c:numRef>
          </c:val>
          <c:extLst>
            <c:ext xmlns:c16="http://schemas.microsoft.com/office/drawing/2014/chart" uri="{C3380CC4-5D6E-409C-BE32-E72D297353CC}">
              <c16:uniqueId val="{00000001-0526-41F9-8E78-7FDB55F03FF3}"/>
            </c:ext>
          </c:extLst>
        </c:ser>
        <c:dLbls>
          <c:showLegendKey val="0"/>
          <c:showVal val="0"/>
          <c:showCatName val="0"/>
          <c:showSerName val="0"/>
          <c:showPercent val="0"/>
          <c:showBubbleSize val="0"/>
        </c:dLbls>
        <c:axId val="1708101536"/>
        <c:axId val="815880256"/>
      </c:areaChart>
      <c:areaChart>
        <c:grouping val="stacked"/>
        <c:varyColors val="0"/>
        <c:ser>
          <c:idx val="3"/>
          <c:order val="3"/>
          <c:tx>
            <c:v> </c:v>
          </c:tx>
          <c:spPr>
            <a:noFill/>
            <a:ln>
              <a:noFill/>
            </a:ln>
            <a:effectLst/>
          </c:spPr>
          <c:val>
            <c:numLit>
              <c:formatCode>General</c:formatCode>
              <c:ptCount val="1"/>
              <c:pt idx="0">
                <c:v>1</c:v>
              </c:pt>
            </c:numLit>
          </c:val>
          <c:extLst>
            <c:ext xmlns:c16="http://schemas.microsoft.com/office/drawing/2014/chart" uri="{C3380CC4-5D6E-409C-BE32-E72D297353CC}">
              <c16:uniqueId val="{00000002-0526-41F9-8E78-7FDB55F03FF3}"/>
            </c:ext>
          </c:extLst>
        </c:ser>
        <c:dLbls>
          <c:showLegendKey val="0"/>
          <c:showVal val="0"/>
          <c:showCatName val="0"/>
          <c:showSerName val="0"/>
          <c:showPercent val="0"/>
          <c:showBubbleSize val="0"/>
        </c:dLbls>
        <c:axId val="555831056"/>
        <c:axId val="515636944"/>
      </c:areaChart>
      <c:lineChart>
        <c:grouping val="standard"/>
        <c:varyColors val="0"/>
        <c:ser>
          <c:idx val="0"/>
          <c:order val="0"/>
          <c:tx>
            <c:strRef>
              <c:f>'Figure 1.8.1'!$C$1</c:f>
              <c:strCache>
                <c:ptCount val="1"/>
                <c:pt idx="0">
                  <c:v>Median</c:v>
                </c:pt>
              </c:strCache>
            </c:strRef>
          </c:tx>
          <c:spPr>
            <a:ln w="57150" cap="rnd">
              <a:solidFill>
                <a:srgbClr val="C00000"/>
              </a:solidFill>
              <a:round/>
            </a:ln>
            <a:effectLst/>
          </c:spPr>
          <c:marker>
            <c:symbol val="none"/>
          </c:marker>
          <c:val>
            <c:numRef>
              <c:f>'Figure 1.8.1'!$C$2:$C$38</c:f>
              <c:numCache>
                <c:formatCode>General</c:formatCode>
                <c:ptCount val="37"/>
                <c:pt idx="0">
                  <c:v>0.47116047042039366</c:v>
                </c:pt>
                <c:pt idx="1">
                  <c:v>0.66420787850914653</c:v>
                </c:pt>
                <c:pt idx="2">
                  <c:v>0.71093032859972027</c:v>
                </c:pt>
                <c:pt idx="3">
                  <c:v>0.78447575157448168</c:v>
                </c:pt>
                <c:pt idx="4">
                  <c:v>0.84909567029274557</c:v>
                </c:pt>
                <c:pt idx="5">
                  <c:v>0.8694292445303774</c:v>
                </c:pt>
                <c:pt idx="6">
                  <c:v>0.84094825563387554</c:v>
                </c:pt>
                <c:pt idx="7">
                  <c:v>0.83746703209032969</c:v>
                </c:pt>
                <c:pt idx="8">
                  <c:v>0.85136986944238469</c:v>
                </c:pt>
                <c:pt idx="9">
                  <c:v>0.85739044329519531</c:v>
                </c:pt>
                <c:pt idx="10">
                  <c:v>0.86029818946340908</c:v>
                </c:pt>
                <c:pt idx="11">
                  <c:v>0.86788338980505531</c:v>
                </c:pt>
                <c:pt idx="12">
                  <c:v>0.87767521094769252</c:v>
                </c:pt>
                <c:pt idx="13">
                  <c:v>0.88309274189763753</c:v>
                </c:pt>
                <c:pt idx="14">
                  <c:v>0.88618820570098467</c:v>
                </c:pt>
                <c:pt idx="15">
                  <c:v>0.88978909923692784</c:v>
                </c:pt>
                <c:pt idx="16">
                  <c:v>0.89285265104230216</c:v>
                </c:pt>
                <c:pt idx="17">
                  <c:v>0.89448157082117086</c:v>
                </c:pt>
                <c:pt idx="18">
                  <c:v>0.89540185652741155</c:v>
                </c:pt>
                <c:pt idx="19">
                  <c:v>0.89626019541405821</c:v>
                </c:pt>
                <c:pt idx="20">
                  <c:v>0.89672948950189124</c:v>
                </c:pt>
                <c:pt idx="21">
                  <c:v>0.8965966792750345</c:v>
                </c:pt>
                <c:pt idx="22">
                  <c:v>0.89607857860206674</c:v>
                </c:pt>
                <c:pt idx="23">
                  <c:v>0.89527937077048714</c:v>
                </c:pt>
                <c:pt idx="24">
                  <c:v>0.89411458284448542</c:v>
                </c:pt>
                <c:pt idx="25">
                  <c:v>0.89256215800193339</c:v>
                </c:pt>
                <c:pt idx="26">
                  <c:v>0.89069483682644568</c:v>
                </c:pt>
                <c:pt idx="27">
                  <c:v>0.88854640849234579</c:v>
                </c:pt>
                <c:pt idx="28">
                  <c:v>0.88610748711787723</c:v>
                </c:pt>
                <c:pt idx="29">
                  <c:v>0.88339074364341152</c:v>
                </c:pt>
                <c:pt idx="30">
                  <c:v>0.88042433571421863</c:v>
                </c:pt>
                <c:pt idx="31">
                  <c:v>0.87722515791746047</c:v>
                </c:pt>
                <c:pt idx="32">
                  <c:v>0.87379978037036699</c:v>
                </c:pt>
                <c:pt idx="33">
                  <c:v>0.8701604047192214</c:v>
                </c:pt>
                <c:pt idx="34">
                  <c:v>0.86632345625709806</c:v>
                </c:pt>
                <c:pt idx="35">
                  <c:v>0.86229972874801719</c:v>
                </c:pt>
                <c:pt idx="36">
                  <c:v>0.85809907736782332</c:v>
                </c:pt>
              </c:numCache>
            </c:numRef>
          </c:val>
          <c:smooth val="0"/>
          <c:extLst>
            <c:ext xmlns:c16="http://schemas.microsoft.com/office/drawing/2014/chart" uri="{C3380CC4-5D6E-409C-BE32-E72D297353CC}">
              <c16:uniqueId val="{00000003-0526-41F9-8E78-7FDB55F03FF3}"/>
            </c:ext>
          </c:extLst>
        </c:ser>
        <c:dLbls>
          <c:showLegendKey val="0"/>
          <c:showVal val="0"/>
          <c:showCatName val="0"/>
          <c:showSerName val="0"/>
          <c:showPercent val="0"/>
          <c:showBubbleSize val="0"/>
        </c:dLbls>
        <c:marker val="1"/>
        <c:smooth val="0"/>
        <c:axId val="1708101536"/>
        <c:axId val="815880256"/>
      </c:lineChart>
      <c:catAx>
        <c:axId val="1708101536"/>
        <c:scaling>
          <c:orientation val="minMax"/>
        </c:scaling>
        <c:delete val="0"/>
        <c:axPos val="b"/>
        <c:title>
          <c:tx>
            <c:rich>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r>
                  <a:rPr lang="en-US"/>
                  <a:t>Months ahead</a:t>
                </a:r>
              </a:p>
            </c:rich>
          </c:tx>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815880256"/>
        <c:crosses val="autoZero"/>
        <c:auto val="1"/>
        <c:lblAlgn val="ctr"/>
        <c:lblOffset val="100"/>
        <c:noMultiLvlLbl val="0"/>
      </c:catAx>
      <c:valAx>
        <c:axId val="815880256"/>
        <c:scaling>
          <c:orientation val="minMax"/>
          <c:max val="1.6"/>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708101536"/>
        <c:crosses val="autoZero"/>
        <c:crossBetween val="between"/>
      </c:valAx>
      <c:valAx>
        <c:axId val="515636944"/>
        <c:scaling>
          <c:orientation val="minMax"/>
          <c:max val="1.6"/>
          <c:min val="0"/>
        </c:scaling>
        <c:delete val="1"/>
        <c:axPos val="r"/>
        <c:numFmt formatCode="#,##0.0" sourceLinked="0"/>
        <c:majorTickMark val="none"/>
        <c:minorTickMark val="none"/>
        <c:tickLblPos val="nextTo"/>
        <c:crossAx val="555831056"/>
        <c:crosses val="max"/>
        <c:crossBetween val="between"/>
        <c:majorUnit val="0.2"/>
        <c:minorUnit val="0.04"/>
      </c:valAx>
      <c:catAx>
        <c:axId val="555831056"/>
        <c:scaling>
          <c:orientation val="minMax"/>
        </c:scaling>
        <c:delete val="1"/>
        <c:axPos val="b"/>
        <c:majorTickMark val="out"/>
        <c:minorTickMark val="none"/>
        <c:tickLblPos val="nextTo"/>
        <c:crossAx val="515636944"/>
        <c:crosses val="autoZero"/>
        <c:auto val="1"/>
        <c:lblAlgn val="ctr"/>
        <c:lblOffset val="100"/>
        <c:noMultiLvlLbl val="0"/>
      </c:catAx>
      <c:spPr>
        <a:noFill/>
        <a:ln>
          <a:noFill/>
        </a:ln>
        <a:effectLst/>
      </c:spPr>
    </c:plotArea>
    <c:legend>
      <c:legendPos val="r"/>
      <c:legendEntry>
        <c:idx val="1"/>
        <c:delete val="1"/>
      </c:legendEntry>
      <c:legendEntry>
        <c:idx val="2"/>
        <c:delete val="1"/>
      </c:legendEntry>
      <c:layout>
        <c:manualLayout>
          <c:xMode val="edge"/>
          <c:yMode val="edge"/>
          <c:x val="0.1343101912234059"/>
          <c:y val="0.76111115704808974"/>
          <c:w val="0.6786043145094266"/>
          <c:h val="9.63932873545938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69138386042523"/>
          <c:y val="5.2049481104247466E-2"/>
          <c:w val="0.86603929983035488"/>
          <c:h val="0.71328171406907936"/>
        </c:manualLayout>
      </c:layout>
      <c:lineChart>
        <c:grouping val="standard"/>
        <c:varyColors val="0"/>
        <c:ser>
          <c:idx val="0"/>
          <c:order val="0"/>
          <c:tx>
            <c:v>Baseline</c:v>
          </c:tx>
          <c:spPr>
            <a:ln w="38100" cap="rnd">
              <a:solidFill>
                <a:schemeClr val="accent3">
                  <a:lumMod val="75000"/>
                </a:schemeClr>
              </a:solidFill>
              <a:round/>
            </a:ln>
            <a:effectLst/>
          </c:spPr>
          <c:marker>
            <c:symbol val="none"/>
          </c:marker>
          <c:cat>
            <c:numRef>
              <c:f>'Fig 2.12'!$A$2:$A$301</c:f>
              <c:numCache>
                <c:formatCode>0</c:formatCode>
                <c:ptCount val="300"/>
                <c:pt idx="0">
                  <c:v>-0.383559513092041</c:v>
                </c:pt>
                <c:pt idx="1">
                  <c:v>-0.38081837768937432</c:v>
                </c:pt>
                <c:pt idx="2">
                  <c:v>-0.37807724228670764</c:v>
                </c:pt>
                <c:pt idx="3">
                  <c:v>-0.37533610688404095</c:v>
                </c:pt>
                <c:pt idx="4">
                  <c:v>-0.37259497148137427</c:v>
                </c:pt>
                <c:pt idx="5">
                  <c:v>-0.36985383607870759</c:v>
                </c:pt>
                <c:pt idx="6">
                  <c:v>-0.3671127006760409</c:v>
                </c:pt>
                <c:pt idx="7">
                  <c:v>-0.36437156527337422</c:v>
                </c:pt>
                <c:pt idx="8">
                  <c:v>-0.36163042987070754</c:v>
                </c:pt>
                <c:pt idx="9">
                  <c:v>-0.35888929446804085</c:v>
                </c:pt>
                <c:pt idx="10">
                  <c:v>-0.35614815906537417</c:v>
                </c:pt>
                <c:pt idx="11">
                  <c:v>-0.35340702366270749</c:v>
                </c:pt>
                <c:pt idx="12">
                  <c:v>-0.3506658882600408</c:v>
                </c:pt>
                <c:pt idx="13">
                  <c:v>-0.34792475285737412</c:v>
                </c:pt>
                <c:pt idx="14">
                  <c:v>-0.34518361745470738</c:v>
                </c:pt>
                <c:pt idx="15">
                  <c:v>-0.34244248205204075</c:v>
                </c:pt>
                <c:pt idx="16">
                  <c:v>-0.33970134664937401</c:v>
                </c:pt>
                <c:pt idx="17">
                  <c:v>-0.33696021124670739</c:v>
                </c:pt>
                <c:pt idx="18">
                  <c:v>-0.33421907584404065</c:v>
                </c:pt>
                <c:pt idx="19">
                  <c:v>-0.33147794044137396</c:v>
                </c:pt>
                <c:pt idx="20">
                  <c:v>-0.32873680503870728</c:v>
                </c:pt>
                <c:pt idx="21">
                  <c:v>-0.3259956696360406</c:v>
                </c:pt>
                <c:pt idx="22">
                  <c:v>-0.32325453423337391</c:v>
                </c:pt>
                <c:pt idx="23">
                  <c:v>-0.32051339883070723</c:v>
                </c:pt>
                <c:pt idx="24">
                  <c:v>-0.31777226342804055</c:v>
                </c:pt>
                <c:pt idx="25">
                  <c:v>-0.31503112802537386</c:v>
                </c:pt>
                <c:pt idx="26">
                  <c:v>-0.31228999262270718</c:v>
                </c:pt>
                <c:pt idx="27">
                  <c:v>-0.3095488572200405</c:v>
                </c:pt>
                <c:pt idx="28">
                  <c:v>-0.30680772181737381</c:v>
                </c:pt>
                <c:pt idx="29">
                  <c:v>-0.30406658641470713</c:v>
                </c:pt>
                <c:pt idx="30">
                  <c:v>-0.30132545101204045</c:v>
                </c:pt>
                <c:pt idx="31">
                  <c:v>-0.29858431560937376</c:v>
                </c:pt>
                <c:pt idx="32">
                  <c:v>-0.29584318020670708</c:v>
                </c:pt>
                <c:pt idx="33">
                  <c:v>-0.2931020448040404</c:v>
                </c:pt>
                <c:pt idx="34">
                  <c:v>-0.29036090940137371</c:v>
                </c:pt>
                <c:pt idx="35">
                  <c:v>-0.28761977399870703</c:v>
                </c:pt>
                <c:pt idx="36">
                  <c:v>-0.28487863859604035</c:v>
                </c:pt>
                <c:pt idx="37">
                  <c:v>-0.28213750319337366</c:v>
                </c:pt>
                <c:pt idx="38">
                  <c:v>-0.27939636779070698</c:v>
                </c:pt>
                <c:pt idx="39">
                  <c:v>-0.2766552323880403</c:v>
                </c:pt>
                <c:pt idx="40">
                  <c:v>-0.27391409698537361</c:v>
                </c:pt>
                <c:pt idx="41">
                  <c:v>-0.27117296158270693</c:v>
                </c:pt>
                <c:pt idx="42">
                  <c:v>-0.26843182618004024</c:v>
                </c:pt>
                <c:pt idx="43">
                  <c:v>-0.26569069077737356</c:v>
                </c:pt>
                <c:pt idx="44">
                  <c:v>-0.26294955537470688</c:v>
                </c:pt>
                <c:pt idx="45">
                  <c:v>-0.26020841997204014</c:v>
                </c:pt>
                <c:pt idx="46">
                  <c:v>-0.25746728456937351</c:v>
                </c:pt>
                <c:pt idx="47">
                  <c:v>-0.25472614916670677</c:v>
                </c:pt>
                <c:pt idx="48">
                  <c:v>-0.25198501376404014</c:v>
                </c:pt>
                <c:pt idx="49">
                  <c:v>-0.24924387836137343</c:v>
                </c:pt>
                <c:pt idx="50">
                  <c:v>-0.24650274295870675</c:v>
                </c:pt>
                <c:pt idx="51">
                  <c:v>-0.24376160755604007</c:v>
                </c:pt>
                <c:pt idx="52">
                  <c:v>-0.24102047215337338</c:v>
                </c:pt>
                <c:pt idx="53">
                  <c:v>-0.2382793367507067</c:v>
                </c:pt>
                <c:pt idx="54">
                  <c:v>-0.23553820134804002</c:v>
                </c:pt>
                <c:pt idx="55">
                  <c:v>-0.23279706594537333</c:v>
                </c:pt>
                <c:pt idx="56">
                  <c:v>-0.23005593054270662</c:v>
                </c:pt>
                <c:pt idx="57">
                  <c:v>-0.22731479514003994</c:v>
                </c:pt>
                <c:pt idx="58">
                  <c:v>-0.22457365973737325</c:v>
                </c:pt>
                <c:pt idx="59">
                  <c:v>-0.22183252433470657</c:v>
                </c:pt>
                <c:pt idx="60">
                  <c:v>-0.21909138893203989</c:v>
                </c:pt>
                <c:pt idx="61">
                  <c:v>-0.2163502535293732</c:v>
                </c:pt>
                <c:pt idx="62">
                  <c:v>-0.21360911812670652</c:v>
                </c:pt>
                <c:pt idx="63">
                  <c:v>-0.21086798272403984</c:v>
                </c:pt>
                <c:pt idx="64">
                  <c:v>-0.20812684732137315</c:v>
                </c:pt>
                <c:pt idx="65">
                  <c:v>-0.20538571191870647</c:v>
                </c:pt>
                <c:pt idx="66">
                  <c:v>-0.20264457651603979</c:v>
                </c:pt>
                <c:pt idx="67">
                  <c:v>-0.1999034411133731</c:v>
                </c:pt>
                <c:pt idx="68">
                  <c:v>-0.19716230571070642</c:v>
                </c:pt>
                <c:pt idx="69">
                  <c:v>-0.19442117030803974</c:v>
                </c:pt>
                <c:pt idx="70">
                  <c:v>-0.19168003490537305</c:v>
                </c:pt>
                <c:pt idx="71">
                  <c:v>-0.18893889950270637</c:v>
                </c:pt>
                <c:pt idx="72">
                  <c:v>-0.18619776410003969</c:v>
                </c:pt>
                <c:pt idx="73">
                  <c:v>-0.18345662869737298</c:v>
                </c:pt>
                <c:pt idx="74">
                  <c:v>-0.18071549329470629</c:v>
                </c:pt>
                <c:pt idx="75">
                  <c:v>-0.17797435789203961</c:v>
                </c:pt>
                <c:pt idx="76">
                  <c:v>-0.17523322248937293</c:v>
                </c:pt>
                <c:pt idx="77">
                  <c:v>-0.17249208708670624</c:v>
                </c:pt>
                <c:pt idx="78">
                  <c:v>-0.16975095168403956</c:v>
                </c:pt>
                <c:pt idx="79">
                  <c:v>-0.16700981628137287</c:v>
                </c:pt>
                <c:pt idx="80">
                  <c:v>-0.16426868087870619</c:v>
                </c:pt>
                <c:pt idx="81">
                  <c:v>-0.16152754547603951</c:v>
                </c:pt>
                <c:pt idx="82">
                  <c:v>-0.15878641007337282</c:v>
                </c:pt>
                <c:pt idx="83">
                  <c:v>-0.15604527467070614</c:v>
                </c:pt>
                <c:pt idx="84">
                  <c:v>-0.15330413926803946</c:v>
                </c:pt>
                <c:pt idx="85">
                  <c:v>-0.15056300386537277</c:v>
                </c:pt>
                <c:pt idx="86">
                  <c:v>-0.14782186846270609</c:v>
                </c:pt>
                <c:pt idx="87">
                  <c:v>-0.14508073306003941</c:v>
                </c:pt>
                <c:pt idx="88">
                  <c:v>-0.1423395976573727</c:v>
                </c:pt>
                <c:pt idx="89">
                  <c:v>-0.13959846225470601</c:v>
                </c:pt>
                <c:pt idx="90">
                  <c:v>-0.13685732685203933</c:v>
                </c:pt>
                <c:pt idx="91">
                  <c:v>-0.13411619144937265</c:v>
                </c:pt>
                <c:pt idx="92">
                  <c:v>-0.13137505604670596</c:v>
                </c:pt>
                <c:pt idx="93">
                  <c:v>-0.12863392064403928</c:v>
                </c:pt>
                <c:pt idx="94">
                  <c:v>-0.1258927852413726</c:v>
                </c:pt>
                <c:pt idx="95">
                  <c:v>-0.12315164983870591</c:v>
                </c:pt>
                <c:pt idx="96">
                  <c:v>-0.12041051443603923</c:v>
                </c:pt>
                <c:pt idx="97">
                  <c:v>-0.11766937903337255</c:v>
                </c:pt>
                <c:pt idx="98">
                  <c:v>-0.11492824363070586</c:v>
                </c:pt>
                <c:pt idx="99">
                  <c:v>-0.11218710822803918</c:v>
                </c:pt>
                <c:pt idx="100">
                  <c:v>-0.1094459728253725</c:v>
                </c:pt>
                <c:pt idx="101">
                  <c:v>-0.10670483742270581</c:v>
                </c:pt>
                <c:pt idx="102">
                  <c:v>-0.10396370202003913</c:v>
                </c:pt>
                <c:pt idx="103">
                  <c:v>-0.10122256661737244</c:v>
                </c:pt>
                <c:pt idx="104">
                  <c:v>-9.8481431214705761E-2</c:v>
                </c:pt>
                <c:pt idx="105">
                  <c:v>-9.5740295812039078E-2</c:v>
                </c:pt>
                <c:pt idx="106">
                  <c:v>-9.2999160409372394E-2</c:v>
                </c:pt>
                <c:pt idx="107">
                  <c:v>-9.0258025006705711E-2</c:v>
                </c:pt>
                <c:pt idx="108">
                  <c:v>-8.7516889604039028E-2</c:v>
                </c:pt>
                <c:pt idx="109">
                  <c:v>-8.4775754201372344E-2</c:v>
                </c:pt>
                <c:pt idx="110">
                  <c:v>-8.2034618798705661E-2</c:v>
                </c:pt>
                <c:pt idx="111">
                  <c:v>-7.9293483396038977E-2</c:v>
                </c:pt>
                <c:pt idx="112">
                  <c:v>-7.6552347993372238E-2</c:v>
                </c:pt>
                <c:pt idx="113">
                  <c:v>-7.3811212590705555E-2</c:v>
                </c:pt>
                <c:pt idx="114">
                  <c:v>-7.1070077188038872E-2</c:v>
                </c:pt>
                <c:pt idx="115">
                  <c:v>-6.8328941785372188E-2</c:v>
                </c:pt>
                <c:pt idx="116">
                  <c:v>-6.5587806382705505E-2</c:v>
                </c:pt>
                <c:pt idx="117">
                  <c:v>-6.2846670980038821E-2</c:v>
                </c:pt>
                <c:pt idx="118">
                  <c:v>-6.0105535577372138E-2</c:v>
                </c:pt>
                <c:pt idx="119">
                  <c:v>-5.7364400174705454E-2</c:v>
                </c:pt>
                <c:pt idx="120">
                  <c:v>-5.4623264772038771E-2</c:v>
                </c:pt>
                <c:pt idx="121">
                  <c:v>-5.1882129369372088E-2</c:v>
                </c:pt>
                <c:pt idx="122">
                  <c:v>-4.9140993966705404E-2</c:v>
                </c:pt>
                <c:pt idx="123">
                  <c:v>-4.6399858564038721E-2</c:v>
                </c:pt>
                <c:pt idx="124">
                  <c:v>-4.3658723161372037E-2</c:v>
                </c:pt>
                <c:pt idx="125">
                  <c:v>-4.0917587758705354E-2</c:v>
                </c:pt>
                <c:pt idx="126">
                  <c:v>-3.817645235603867E-2</c:v>
                </c:pt>
                <c:pt idx="127">
                  <c:v>-3.5435316953371987E-2</c:v>
                </c:pt>
                <c:pt idx="128">
                  <c:v>-3.2694181550705304E-2</c:v>
                </c:pt>
                <c:pt idx="129">
                  <c:v>-2.995304614803862E-2</c:v>
                </c:pt>
                <c:pt idx="130">
                  <c:v>-2.7211910745371937E-2</c:v>
                </c:pt>
                <c:pt idx="131">
                  <c:v>-2.4470775342705253E-2</c:v>
                </c:pt>
                <c:pt idx="132">
                  <c:v>-2.172963994003857E-2</c:v>
                </c:pt>
                <c:pt idx="133">
                  <c:v>-1.8988504537371886E-2</c:v>
                </c:pt>
                <c:pt idx="134">
                  <c:v>-1.6247369134705203E-2</c:v>
                </c:pt>
                <c:pt idx="135">
                  <c:v>-1.350623373203852E-2</c:v>
                </c:pt>
                <c:pt idx="136">
                  <c:v>-1.0765098329371836E-2</c:v>
                </c:pt>
                <c:pt idx="137">
                  <c:v>-8.0239629267051527E-3</c:v>
                </c:pt>
                <c:pt idx="138">
                  <c:v>-5.2828275240384692E-3</c:v>
                </c:pt>
                <c:pt idx="139">
                  <c:v>-2.5416921213717858E-3</c:v>
                </c:pt>
                <c:pt idx="140">
                  <c:v>1.9944328129489763E-4</c:v>
                </c:pt>
                <c:pt idx="141">
                  <c:v>2.9405786839615811E-3</c:v>
                </c:pt>
                <c:pt idx="142">
                  <c:v>5.6817140866282645E-3</c:v>
                </c:pt>
                <c:pt idx="143">
                  <c:v>8.4228494892949479E-3</c:v>
                </c:pt>
                <c:pt idx="144">
                  <c:v>1.1163984891961631E-2</c:v>
                </c:pt>
                <c:pt idx="145">
                  <c:v>1.390512029462837E-2</c:v>
                </c:pt>
                <c:pt idx="146">
                  <c:v>1.6646255697295054E-2</c:v>
                </c:pt>
                <c:pt idx="147">
                  <c:v>1.9387391099961737E-2</c:v>
                </c:pt>
                <c:pt idx="148">
                  <c:v>2.2128526502628421E-2</c:v>
                </c:pt>
                <c:pt idx="149">
                  <c:v>2.4869661905295104E-2</c:v>
                </c:pt>
                <c:pt idx="150">
                  <c:v>2.7610797307961787E-2</c:v>
                </c:pt>
                <c:pt idx="151">
                  <c:v>3.0351932710628471E-2</c:v>
                </c:pt>
                <c:pt idx="152">
                  <c:v>3.3093068113295154E-2</c:v>
                </c:pt>
                <c:pt idx="153">
                  <c:v>3.5834203515961838E-2</c:v>
                </c:pt>
                <c:pt idx="154">
                  <c:v>3.8575338918628521E-2</c:v>
                </c:pt>
                <c:pt idx="155">
                  <c:v>4.1316474321295205E-2</c:v>
                </c:pt>
                <c:pt idx="156">
                  <c:v>4.4057609723961888E-2</c:v>
                </c:pt>
                <c:pt idx="157">
                  <c:v>4.6798745126628571E-2</c:v>
                </c:pt>
                <c:pt idx="158">
                  <c:v>4.9539880529295255E-2</c:v>
                </c:pt>
                <c:pt idx="159">
                  <c:v>5.2281015931961938E-2</c:v>
                </c:pt>
                <c:pt idx="160">
                  <c:v>5.5022151334628622E-2</c:v>
                </c:pt>
                <c:pt idx="161">
                  <c:v>5.7763286737295305E-2</c:v>
                </c:pt>
                <c:pt idx="162">
                  <c:v>6.0504422139961989E-2</c:v>
                </c:pt>
                <c:pt idx="163">
                  <c:v>6.3245557542628672E-2</c:v>
                </c:pt>
                <c:pt idx="164">
                  <c:v>6.5986692945295355E-2</c:v>
                </c:pt>
                <c:pt idx="165">
                  <c:v>6.8727828347962039E-2</c:v>
                </c:pt>
                <c:pt idx="166">
                  <c:v>7.1468963750628722E-2</c:v>
                </c:pt>
                <c:pt idx="167">
                  <c:v>7.4210099153295406E-2</c:v>
                </c:pt>
                <c:pt idx="168">
                  <c:v>7.6951234555962089E-2</c:v>
                </c:pt>
                <c:pt idx="169">
                  <c:v>7.9692369958628773E-2</c:v>
                </c:pt>
                <c:pt idx="170">
                  <c:v>8.2433505361295456E-2</c:v>
                </c:pt>
                <c:pt idx="171">
                  <c:v>8.5174640763962139E-2</c:v>
                </c:pt>
                <c:pt idx="172">
                  <c:v>8.7915776166628823E-2</c:v>
                </c:pt>
                <c:pt idx="173">
                  <c:v>9.0656911569295506E-2</c:v>
                </c:pt>
                <c:pt idx="174">
                  <c:v>9.339804697196219E-2</c:v>
                </c:pt>
                <c:pt idx="175">
                  <c:v>9.6139182374628873E-2</c:v>
                </c:pt>
                <c:pt idx="176">
                  <c:v>9.8880317777295612E-2</c:v>
                </c:pt>
                <c:pt idx="177">
                  <c:v>0.1016214531799623</c:v>
                </c:pt>
                <c:pt idx="178">
                  <c:v>0.10436258858262898</c:v>
                </c:pt>
                <c:pt idx="179">
                  <c:v>0.10710372398529566</c:v>
                </c:pt>
                <c:pt idx="180">
                  <c:v>0.10984485938796235</c:v>
                </c:pt>
                <c:pt idx="181">
                  <c:v>0.11258599479062903</c:v>
                </c:pt>
                <c:pt idx="182">
                  <c:v>0.11532713019329571</c:v>
                </c:pt>
                <c:pt idx="183">
                  <c:v>0.11806826559596234</c:v>
                </c:pt>
                <c:pt idx="184">
                  <c:v>0.12080940099862908</c:v>
                </c:pt>
                <c:pt idx="185">
                  <c:v>0.12355053640129571</c:v>
                </c:pt>
                <c:pt idx="186">
                  <c:v>0.12629167180396245</c:v>
                </c:pt>
                <c:pt idx="187">
                  <c:v>0.12903280720662907</c:v>
                </c:pt>
                <c:pt idx="188">
                  <c:v>0.13177394260929581</c:v>
                </c:pt>
                <c:pt idx="189">
                  <c:v>0.13451507801196244</c:v>
                </c:pt>
                <c:pt idx="190">
                  <c:v>0.13725621341462918</c:v>
                </c:pt>
                <c:pt idx="191">
                  <c:v>0.13999734881729581</c:v>
                </c:pt>
                <c:pt idx="192">
                  <c:v>0.14273848421996255</c:v>
                </c:pt>
                <c:pt idx="193">
                  <c:v>0.14547961962262929</c:v>
                </c:pt>
                <c:pt idx="194">
                  <c:v>0.14822075502529591</c:v>
                </c:pt>
                <c:pt idx="195">
                  <c:v>0.15096189042796265</c:v>
                </c:pt>
                <c:pt idx="196">
                  <c:v>0.15370302583062928</c:v>
                </c:pt>
                <c:pt idx="197">
                  <c:v>0.15644416123329602</c:v>
                </c:pt>
                <c:pt idx="198">
                  <c:v>0.15918529663596265</c:v>
                </c:pt>
                <c:pt idx="199">
                  <c:v>0.16192643203862939</c:v>
                </c:pt>
                <c:pt idx="200">
                  <c:v>0.16466756744129601</c:v>
                </c:pt>
                <c:pt idx="201">
                  <c:v>0.16740870284396275</c:v>
                </c:pt>
                <c:pt idx="202">
                  <c:v>0.17014983824662938</c:v>
                </c:pt>
                <c:pt idx="203">
                  <c:v>0.17289097364929612</c:v>
                </c:pt>
                <c:pt idx="204">
                  <c:v>0.17563210905196275</c:v>
                </c:pt>
                <c:pt idx="205">
                  <c:v>0.17837324445462949</c:v>
                </c:pt>
                <c:pt idx="206">
                  <c:v>0.18111437985729611</c:v>
                </c:pt>
                <c:pt idx="207">
                  <c:v>0.18385551525996285</c:v>
                </c:pt>
                <c:pt idx="208">
                  <c:v>0.18659665066262948</c:v>
                </c:pt>
                <c:pt idx="209">
                  <c:v>0.18933778606529622</c:v>
                </c:pt>
                <c:pt idx="210">
                  <c:v>0.19207892146796285</c:v>
                </c:pt>
                <c:pt idx="211">
                  <c:v>0.19482005687062959</c:v>
                </c:pt>
                <c:pt idx="212">
                  <c:v>0.19756119227329622</c:v>
                </c:pt>
                <c:pt idx="213">
                  <c:v>0.20030232767596295</c:v>
                </c:pt>
                <c:pt idx="214">
                  <c:v>0.20304346307862958</c:v>
                </c:pt>
                <c:pt idx="215">
                  <c:v>0.20578459848129632</c:v>
                </c:pt>
                <c:pt idx="216">
                  <c:v>0.20852573388396295</c:v>
                </c:pt>
                <c:pt idx="217">
                  <c:v>0.21126686928662969</c:v>
                </c:pt>
                <c:pt idx="218">
                  <c:v>0.21400800468929632</c:v>
                </c:pt>
                <c:pt idx="219">
                  <c:v>0.21674914009196306</c:v>
                </c:pt>
                <c:pt idx="220">
                  <c:v>0.21949027549462968</c:v>
                </c:pt>
                <c:pt idx="221">
                  <c:v>0.22223141089729642</c:v>
                </c:pt>
                <c:pt idx="222">
                  <c:v>0.22497254629996305</c:v>
                </c:pt>
                <c:pt idx="223">
                  <c:v>0.22771368170262979</c:v>
                </c:pt>
                <c:pt idx="224">
                  <c:v>0.23045481710529653</c:v>
                </c:pt>
                <c:pt idx="225">
                  <c:v>0.23319595250796316</c:v>
                </c:pt>
                <c:pt idx="226">
                  <c:v>0.23593708791062989</c:v>
                </c:pt>
                <c:pt idx="227">
                  <c:v>0.23867822331329652</c:v>
                </c:pt>
                <c:pt idx="228">
                  <c:v>0.24141935871596326</c:v>
                </c:pt>
                <c:pt idx="229">
                  <c:v>0.24416049411862989</c:v>
                </c:pt>
                <c:pt idx="230">
                  <c:v>0.24690162952129663</c:v>
                </c:pt>
                <c:pt idx="231">
                  <c:v>0.24964276492396326</c:v>
                </c:pt>
                <c:pt idx="232">
                  <c:v>0.25238390032663</c:v>
                </c:pt>
                <c:pt idx="233">
                  <c:v>0.25512503572929662</c:v>
                </c:pt>
                <c:pt idx="234">
                  <c:v>0.25786617113196336</c:v>
                </c:pt>
                <c:pt idx="235">
                  <c:v>0.26060730653462999</c:v>
                </c:pt>
                <c:pt idx="236">
                  <c:v>0.26334844193729673</c:v>
                </c:pt>
                <c:pt idx="237">
                  <c:v>0.26608957733996336</c:v>
                </c:pt>
                <c:pt idx="238">
                  <c:v>0.2688307127426301</c:v>
                </c:pt>
                <c:pt idx="239">
                  <c:v>0.27157184814529672</c:v>
                </c:pt>
                <c:pt idx="240">
                  <c:v>0.27431298354796346</c:v>
                </c:pt>
                <c:pt idx="241">
                  <c:v>0.27705411895063009</c:v>
                </c:pt>
                <c:pt idx="242">
                  <c:v>0.27979525435329683</c:v>
                </c:pt>
                <c:pt idx="243">
                  <c:v>0.28253638975596346</c:v>
                </c:pt>
                <c:pt idx="244">
                  <c:v>0.2852775251586302</c:v>
                </c:pt>
                <c:pt idx="245">
                  <c:v>0.28801866056129682</c:v>
                </c:pt>
                <c:pt idx="246">
                  <c:v>0.29075979596396356</c:v>
                </c:pt>
                <c:pt idx="247">
                  <c:v>0.29350093136663019</c:v>
                </c:pt>
                <c:pt idx="248">
                  <c:v>0.29624206676929693</c:v>
                </c:pt>
                <c:pt idx="249">
                  <c:v>0.29898320217196356</c:v>
                </c:pt>
                <c:pt idx="250">
                  <c:v>0.3017243375746303</c:v>
                </c:pt>
                <c:pt idx="251">
                  <c:v>0.30446547297729692</c:v>
                </c:pt>
                <c:pt idx="252">
                  <c:v>0.30720660837996366</c:v>
                </c:pt>
                <c:pt idx="253">
                  <c:v>0.30994774378263029</c:v>
                </c:pt>
                <c:pt idx="254">
                  <c:v>0.31268887918529703</c:v>
                </c:pt>
                <c:pt idx="255">
                  <c:v>0.31543001458796366</c:v>
                </c:pt>
                <c:pt idx="256">
                  <c:v>0.3181711499906304</c:v>
                </c:pt>
                <c:pt idx="257">
                  <c:v>0.32091228539329714</c:v>
                </c:pt>
                <c:pt idx="258">
                  <c:v>0.32365342079596376</c:v>
                </c:pt>
                <c:pt idx="259">
                  <c:v>0.3263945561986305</c:v>
                </c:pt>
                <c:pt idx="260">
                  <c:v>0.32913569160129713</c:v>
                </c:pt>
                <c:pt idx="261">
                  <c:v>0.33187682700396387</c:v>
                </c:pt>
                <c:pt idx="262">
                  <c:v>0.3346179624066305</c:v>
                </c:pt>
                <c:pt idx="263">
                  <c:v>0.33735909780929724</c:v>
                </c:pt>
                <c:pt idx="264">
                  <c:v>0.34010023321196386</c:v>
                </c:pt>
                <c:pt idx="265">
                  <c:v>0.3428413686146306</c:v>
                </c:pt>
                <c:pt idx="266">
                  <c:v>0.34558250401729723</c:v>
                </c:pt>
                <c:pt idx="267">
                  <c:v>0.34832363941996397</c:v>
                </c:pt>
                <c:pt idx="268">
                  <c:v>0.3510647748226306</c:v>
                </c:pt>
                <c:pt idx="269">
                  <c:v>0.35380591022529734</c:v>
                </c:pt>
                <c:pt idx="270">
                  <c:v>0.35654704562796397</c:v>
                </c:pt>
                <c:pt idx="271">
                  <c:v>0.3592881810306307</c:v>
                </c:pt>
                <c:pt idx="272">
                  <c:v>0.36202931643329733</c:v>
                </c:pt>
                <c:pt idx="273">
                  <c:v>0.36477045183596407</c:v>
                </c:pt>
                <c:pt idx="274">
                  <c:v>0.3675115872386307</c:v>
                </c:pt>
                <c:pt idx="275">
                  <c:v>0.37025272264129744</c:v>
                </c:pt>
                <c:pt idx="276">
                  <c:v>0.37299385804396407</c:v>
                </c:pt>
                <c:pt idx="277">
                  <c:v>0.37573499344663081</c:v>
                </c:pt>
                <c:pt idx="278">
                  <c:v>0.37847612884929743</c:v>
                </c:pt>
                <c:pt idx="279">
                  <c:v>0.38121726425196417</c:v>
                </c:pt>
                <c:pt idx="280">
                  <c:v>0.3839583996546308</c:v>
                </c:pt>
                <c:pt idx="281">
                  <c:v>0.38669953505729754</c:v>
                </c:pt>
                <c:pt idx="282">
                  <c:v>0.38944067045996417</c:v>
                </c:pt>
                <c:pt idx="283">
                  <c:v>0.39218180586263091</c:v>
                </c:pt>
                <c:pt idx="284">
                  <c:v>0.39492294126529753</c:v>
                </c:pt>
                <c:pt idx="285">
                  <c:v>0.39766407666796427</c:v>
                </c:pt>
                <c:pt idx="286">
                  <c:v>0.4004052120706309</c:v>
                </c:pt>
                <c:pt idx="287">
                  <c:v>0.40314634747329764</c:v>
                </c:pt>
                <c:pt idx="288">
                  <c:v>0.40588748287596427</c:v>
                </c:pt>
                <c:pt idx="289">
                  <c:v>0.40862861827863101</c:v>
                </c:pt>
                <c:pt idx="290">
                  <c:v>0.41136975368129775</c:v>
                </c:pt>
                <c:pt idx="291">
                  <c:v>0.41411088908396437</c:v>
                </c:pt>
                <c:pt idx="292">
                  <c:v>0.41685202448663111</c:v>
                </c:pt>
                <c:pt idx="293">
                  <c:v>0.41959315988929774</c:v>
                </c:pt>
                <c:pt idx="294">
                  <c:v>0.42233429529196448</c:v>
                </c:pt>
                <c:pt idx="295">
                  <c:v>0.42507543069463111</c:v>
                </c:pt>
                <c:pt idx="296">
                  <c:v>0.42781656609729785</c:v>
                </c:pt>
                <c:pt idx="297">
                  <c:v>0.43055770149996447</c:v>
                </c:pt>
                <c:pt idx="298">
                  <c:v>0.43329883690263121</c:v>
                </c:pt>
                <c:pt idx="299">
                  <c:v>0.43603997230529784</c:v>
                </c:pt>
              </c:numCache>
            </c:numRef>
          </c:cat>
          <c:val>
            <c:numRef>
              <c:f>'Fig 2.12'!$B$2:$B$301</c:f>
              <c:numCache>
                <c:formatCode>0.000</c:formatCode>
                <c:ptCount val="300"/>
                <c:pt idx="0">
                  <c:v>0.16794117658693927</c:v>
                </c:pt>
                <c:pt idx="1">
                  <c:v>0.18035676918651097</c:v>
                </c:pt>
                <c:pt idx="2">
                  <c:v>0.19315937526450491</c:v>
                </c:pt>
                <c:pt idx="3">
                  <c:v>0.20630522610312824</c:v>
                </c:pt>
                <c:pt idx="4">
                  <c:v>0.21974500247911227</c:v>
                </c:pt>
                <c:pt idx="5">
                  <c:v>0.2334240751905747</c:v>
                </c:pt>
                <c:pt idx="6">
                  <c:v>0.2472828408159464</c:v>
                </c:pt>
                <c:pt idx="7">
                  <c:v>0.26125715305250868</c:v>
                </c:pt>
                <c:pt idx="8">
                  <c:v>0.27527884804530894</c:v>
                </c:pt>
                <c:pt idx="9">
                  <c:v>0.28927636008791879</c:v>
                </c:pt>
                <c:pt idx="10">
                  <c:v>0.30317542200015246</c:v>
                </c:pt>
                <c:pt idx="11">
                  <c:v>0.31689984241420432</c:v>
                </c:pt>
                <c:pt idx="12">
                  <c:v>0.33037235018239797</c:v>
                </c:pt>
                <c:pt idx="13">
                  <c:v>0.34351549421105038</c:v>
                </c:pt>
                <c:pt idx="14">
                  <c:v>0.35625258528010101</c:v>
                </c:pt>
                <c:pt idx="15">
                  <c:v>0.36850866487977574</c:v>
                </c:pt>
                <c:pt idx="16">
                  <c:v>0.38021148483310868</c:v>
                </c:pt>
                <c:pt idx="17">
                  <c:v>0.39129248052112064</c:v>
                </c:pt>
                <c:pt idx="18">
                  <c:v>0.40168771992406133</c:v>
                </c:pt>
                <c:pt idx="19">
                  <c:v>0.41133881046773207</c:v>
                </c:pt>
                <c:pt idx="20">
                  <c:v>0.4201937458398296</c:v>
                </c:pt>
                <c:pt idx="21">
                  <c:v>0.42820767552886435</c:v>
                </c:pt>
                <c:pt idx="22">
                  <c:v>0.4353435808383242</c:v>
                </c:pt>
                <c:pt idx="23">
                  <c:v>0.44157284253067725</c:v>
                </c:pt>
                <c:pt idx="24">
                  <c:v>0.44687568703849484</c:v>
                </c:pt>
                <c:pt idx="25">
                  <c:v>0.45124150031063376</c:v>
                </c:pt>
                <c:pt idx="26">
                  <c:v>0.45466900079790989</c:v>
                </c:pt>
                <c:pt idx="27">
                  <c:v>0.45716626577303782</c:v>
                </c:pt>
                <c:pt idx="28">
                  <c:v>0.45875060806432594</c:v>
                </c:pt>
                <c:pt idx="29">
                  <c:v>0.45944830329546171</c:v>
                </c:pt>
                <c:pt idx="30">
                  <c:v>0.45929417079416845</c:v>
                </c:pt>
                <c:pt idx="31">
                  <c:v>0.45833101438706703</c:v>
                </c:pt>
                <c:pt idx="32">
                  <c:v>0.45660893226274724</c:v>
                </c:pt>
                <c:pt idx="33">
                  <c:v>0.45418450788729237</c:v>
                </c:pt>
                <c:pt idx="34">
                  <c:v>0.45111989652720141</c:v>
                </c:pt>
                <c:pt idx="35">
                  <c:v>0.44748182421028443</c:v>
                </c:pt>
                <c:pt idx="36">
                  <c:v>0.44334051787930867</c:v>
                </c:pt>
                <c:pt idx="37">
                  <c:v>0.4387685870187279</c:v>
                </c:pt>
                <c:pt idx="38">
                  <c:v>0.43383987812435831</c:v>
                </c:pt>
                <c:pt idx="39">
                  <c:v>0.42862832401383671</c:v>
                </c:pt>
                <c:pt idx="40">
                  <c:v>0.42320681012785388</c:v>
                </c:pt>
                <c:pt idx="41">
                  <c:v>0.41764607964715927</c:v>
                </c:pt>
                <c:pt idx="42">
                  <c:v>0.41201369845873026</c:v>
                </c:pt>
                <c:pt idx="43">
                  <c:v>0.40637309976864994</c:v>
                </c:pt>
                <c:pt idx="44">
                  <c:v>0.40078272651300229</c:v>
                </c:pt>
                <c:pt idx="45">
                  <c:v>0.39529528770480776</c:v>
                </c:pt>
                <c:pt idx="46">
                  <c:v>0.38995714252732117</c:v>
                </c:pt>
                <c:pt idx="47">
                  <c:v>0.38480782340095587</c:v>
                </c:pt>
                <c:pt idx="48">
                  <c:v>0.37987970647795299</c:v>
                </c:pt>
                <c:pt idx="49">
                  <c:v>0.37519783512347948</c:v>
                </c:pt>
                <c:pt idx="50">
                  <c:v>0.37077989899427821</c:v>
                </c:pt>
                <c:pt idx="51">
                  <c:v>0.36663636839539376</c:v>
                </c:pt>
                <c:pt idx="52">
                  <c:v>0.36277078074906655</c:v>
                </c:pt>
                <c:pt idx="53">
                  <c:v>0.35918017331043955</c:v>
                </c:pt>
                <c:pt idx="54">
                  <c:v>0.3558556537694999</c:v>
                </c:pt>
                <c:pt idx="55">
                  <c:v>0.3527830981376503</c:v>
                </c:pt>
                <c:pt idx="56">
                  <c:v>0.34994396337228151</c:v>
                </c:pt>
                <c:pt idx="57">
                  <c:v>0.34731620057601009</c:v>
                </c:pt>
                <c:pt idx="58">
                  <c:v>0.34487525334168062</c:v>
                </c:pt>
                <c:pt idx="59">
                  <c:v>0.34259512491203603</c:v>
                </c:pt>
                <c:pt idx="60">
                  <c:v>0.34044949728654439</c:v>
                </c:pt>
                <c:pt idx="61">
                  <c:v>0.33841288522940721</c:v>
                </c:pt>
                <c:pt idx="62">
                  <c:v>0.33646180829522082</c:v>
                </c:pt>
                <c:pt idx="63">
                  <c:v>0.33457596446629673</c:v>
                </c:pt>
                <c:pt idx="64">
                  <c:v>0.33273938975485262</c:v>
                </c:pt>
                <c:pt idx="65">
                  <c:v>0.33094158912438282</c:v>
                </c:pt>
                <c:pt idx="66">
                  <c:v>0.32917862528227387</c:v>
                </c:pt>
                <c:pt idx="67">
                  <c:v>0.32745415324169225</c:v>
                </c:pt>
                <c:pt idx="68">
                  <c:v>0.32578038999365549</c:v>
                </c:pt>
                <c:pt idx="69">
                  <c:v>0.32417901011864947</c:v>
                </c:pt>
                <c:pt idx="70">
                  <c:v>0.32268195965014124</c:v>
                </c:pt>
                <c:pt idx="71">
                  <c:v>0.32133218193134255</c:v>
                </c:pt>
                <c:pt idx="72">
                  <c:v>0.32018425053673172</c:v>
                </c:pt>
                <c:pt idx="73">
                  <c:v>0.31930490552112989</c:v>
                </c:pt>
                <c:pt idx="74">
                  <c:v>0.31877349027746893</c:v>
                </c:pt>
                <c:pt idx="75">
                  <c:v>0.31868228710301216</c:v>
                </c:pt>
                <c:pt idx="76">
                  <c:v>0.31913675017322923</c:v>
                </c:pt>
                <c:pt idx="77">
                  <c:v>0.32025563499211535</c:v>
                </c:pt>
                <c:pt idx="78">
                  <c:v>0.32217102352507837</c:v>
                </c:pt>
                <c:pt idx="79">
                  <c:v>0.32502824413252979</c:v>
                </c:pt>
                <c:pt idx="80">
                  <c:v>0.32898568512422072</c:v>
                </c:pt>
                <c:pt idx="81">
                  <c:v>0.33421450027043137</c:v>
                </c:pt>
                <c:pt idx="82">
                  <c:v>0.34089820396825754</c:v>
                </c:pt>
                <c:pt idx="83">
                  <c:v>0.34923215300904725</c:v>
                </c:pt>
                <c:pt idx="84">
                  <c:v>0.359422911072457</c:v>
                </c:pt>
                <c:pt idx="85">
                  <c:v>0.37168749123512074</c:v>
                </c:pt>
                <c:pt idx="86">
                  <c:v>0.38625247098337362</c:v>
                </c:pt>
                <c:pt idx="87">
                  <c:v>0.40335297351859478</c:v>
                </c:pt>
                <c:pt idx="88">
                  <c:v>0.42323150860071818</c:v>
                </c:pt>
                <c:pt idx="89">
                  <c:v>0.44613666585059336</c:v>
                </c:pt>
                <c:pt idx="90">
                  <c:v>0.47232165338367038</c:v>
                </c:pt>
                <c:pt idx="91">
                  <c:v>0.50204267493093757</c:v>
                </c:pt>
                <c:pt idx="92">
                  <c:v>0.53555713926851856</c:v>
                </c:pt>
                <c:pt idx="93">
                  <c:v>0.57312169686776482</c:v>
                </c:pt>
                <c:pt idx="94">
                  <c:v>0.61499010022826772</c:v>
                </c:pt>
                <c:pt idx="95">
                  <c:v>0.66141088639131895</c:v>
                </c:pt>
                <c:pt idx="96">
                  <c:v>0.71262488266459301</c:v>
                </c:pt>
                <c:pt idx="97">
                  <c:v>0.76886253961994422</c:v>
                </c:pt>
                <c:pt idx="98">
                  <c:v>0.83034109894157415</c:v>
                </c:pt>
                <c:pt idx="99">
                  <c:v>0.89726160767222651</c:v>
                </c:pt>
                <c:pt idx="100">
                  <c:v>0.96980579478521201</c:v>
                </c:pt>
                <c:pt idx="101">
                  <c:v>1.0481328307389188</c:v>
                </c:pt>
                <c:pt idx="102">
                  <c:v>1.1323759956698285</c:v>
                </c:pt>
                <c:pt idx="103">
                  <c:v>1.222639287056007</c:v>
                </c:pt>
                <c:pt idx="104">
                  <c:v>1.3189940029262202</c:v>
                </c:pt>
                <c:pt idx="105">
                  <c:v>1.4214753418762058</c:v>
                </c:pt>
                <c:pt idx="106">
                  <c:v>1.5300790661471155</c:v>
                </c:pt>
                <c:pt idx="107">
                  <c:v>1.6447582786749344</c:v>
                </c:pt>
                <c:pt idx="108">
                  <c:v>1.7654203691795889</c:v>
                </c:pt>
                <c:pt idx="109">
                  <c:v>1.8919241878693085</c:v>
                </c:pt>
                <c:pt idx="110">
                  <c:v>2.0240775080311009</c:v>
                </c:pt>
                <c:pt idx="111">
                  <c:v>2.1616348405052901</c:v>
                </c:pt>
                <c:pt idx="112">
                  <c:v>2.3042956636543881</c:v>
                </c:pt>
                <c:pt idx="113">
                  <c:v>2.4517031317989697</c:v>
                </c:pt>
                <c:pt idx="114">
                  <c:v>2.6034433230905267</c:v>
                </c:pt>
                <c:pt idx="115">
                  <c:v>2.7590450843298209</c:v>
                </c:pt>
                <c:pt idx="116">
                  <c:v>2.917980525255766</c:v>
                </c:pt>
                <c:pt idx="117">
                  <c:v>3.079666208292847</c:v>
                </c:pt>
                <c:pt idx="118">
                  <c:v>3.2434650716603941</c:v>
                </c:pt>
                <c:pt idx="119">
                  <c:v>3.4086891141631073</c:v>
                </c:pt>
                <c:pt idx="120">
                  <c:v>3.5746028589883321</c:v>
                </c:pt>
                <c:pt idx="121">
                  <c:v>3.7404276015691571</c:v>
                </c:pt>
                <c:pt idx="122">
                  <c:v>3.9053464332129484</c:v>
                </c:pt>
                <c:pt idx="123">
                  <c:v>4.068510017969527</c:v>
                </c:pt>
                <c:pt idx="124">
                  <c:v>4.2290430853870493</c:v>
                </c:pt>
                <c:pt idx="125">
                  <c:v>4.3860515866820577</c:v>
                </c:pt>
                <c:pt idx="126">
                  <c:v>4.5386304467674172</c:v>
                </c:pt>
                <c:pt idx="127">
                  <c:v>4.6858718298985691</c:v>
                </c:pt>
                <c:pt idx="128">
                  <c:v>4.8268738227875634</c:v>
                </c:pt>
                <c:pt idx="129">
                  <c:v>4.9607494262772667</c:v>
                </c:pt>
                <c:pt idx="130">
                  <c:v>5.086635735437504</c:v>
                </c:pt>
                <c:pt idx="131">
                  <c:v>5.2037031785994108</c:v>
                </c:pt>
                <c:pt idx="132">
                  <c:v>5.311164678709158</c:v>
                </c:pt>
                <c:pt idx="133">
                  <c:v>5.4082845957490182</c:v>
                </c:pt>
                <c:pt idx="134">
                  <c:v>5.4943873070740974</c:v>
                </c:pt>
                <c:pt idx="135">
                  <c:v>5.5688652835252404</c:v>
                </c:pt>
                <c:pt idx="136">
                  <c:v>5.6311865232046312</c:v>
                </c:pt>
                <c:pt idx="137">
                  <c:v>5.68090121187082</c:v>
                </c:pt>
                <c:pt idx="138">
                  <c:v>5.7176474889696749</c:v>
                </c:pt>
                <c:pt idx="139">
                  <c:v>5.7411562112333865</c:v>
                </c:pt>
                <c:pt idx="140">
                  <c:v>5.751254621332456</c:v>
                </c:pt>
                <c:pt idx="141">
                  <c:v>5.7478688469603023</c:v>
                </c:pt>
                <c:pt idx="142">
                  <c:v>5.7310251755984423</c:v>
                </c:pt>
                <c:pt idx="143">
                  <c:v>5.70085007161987</c:v>
                </c:pt>
                <c:pt idx="144">
                  <c:v>5.6575689248576717</c:v>
                </c:pt>
                <c:pt idx="145">
                  <c:v>5.6015035427700335</c:v>
                </c:pt>
                <c:pt idx="146">
                  <c:v>5.5330684213278865</c:v>
                </c:pt>
                <c:pt idx="147">
                  <c:v>5.4527658521820337</c:v>
                </c:pt>
                <c:pt idx="148">
                  <c:v>5.3611799449883311</c:v>
                </c:pt>
                <c:pt idx="149">
                  <c:v>5.258969663461655</c:v>
                </c:pt>
                <c:pt idx="150">
                  <c:v>5.14686099131454</c:v>
                </c:pt>
                <c:pt idx="151">
                  <c:v>5.0256383592897844</c:v>
                </c:pt>
                <c:pt idx="152">
                  <c:v>4.8961354766661325</c:v>
                </c:pt>
                <c:pt idx="153">
                  <c:v>4.7592257196247401</c:v>
                </c:pt>
                <c:pt idx="154">
                  <c:v>4.6158122345269916</c:v>
                </c:pt>
                <c:pt idx="155">
                  <c:v>4.46681791637329</c:v>
                </c:pt>
                <c:pt idx="156">
                  <c:v>4.3131754214891282</c:v>
                </c:pt>
                <c:pt idx="157">
                  <c:v>4.1558173689101068</c:v>
                </c:pt>
                <c:pt idx="158">
                  <c:v>3.9956668771938433</c:v>
                </c:pt>
                <c:pt idx="159">
                  <c:v>3.8336285727363886</c:v>
                </c:pt>
                <c:pt idx="160">
                  <c:v>3.6705801924511126</c:v>
                </c:pt>
                <c:pt idx="161">
                  <c:v>3.5073648882725021</c:v>
                </c:pt>
                <c:pt idx="162">
                  <c:v>3.3447843238227155</c:v>
                </c:pt>
                <c:pt idx="163">
                  <c:v>3.1835926351965216</c:v>
                </c:pt>
                <c:pt idx="164">
                  <c:v>3.0244913086770548</c:v>
                </c:pt>
                <c:pt idx="165">
                  <c:v>2.868125008781405</c:v>
                </c:pt>
                <c:pt idx="166">
                  <c:v>2.715078370835462</c:v>
                </c:pt>
                <c:pt idx="167">
                  <c:v>2.56587375374423</c:v>
                </c:pt>
                <c:pt idx="168">
                  <c:v>2.4209699311732362</c:v>
                </c:pt>
                <c:pt idx="169">
                  <c:v>2.2807616833532136</c:v>
                </c:pt>
                <c:pt idx="170">
                  <c:v>2.1455802374716768</c:v>
                </c:pt>
                <c:pt idx="171">
                  <c:v>2.015694492363584</c:v>
                </c:pt>
                <c:pt idx="172">
                  <c:v>1.8913129531336614</c:v>
                </c:pt>
                <c:pt idx="173">
                  <c:v>1.7725862935408734</c:v>
                </c:pt>
                <c:pt idx="174">
                  <c:v>1.6596104584869822</c:v>
                </c:pt>
                <c:pt idx="175">
                  <c:v>1.552430215748793</c:v>
                </c:pt>
                <c:pt idx="176">
                  <c:v>1.4510430650883082</c:v>
                </c:pt>
                <c:pt idx="177">
                  <c:v>1.3554034139250077</c:v>
                </c:pt>
                <c:pt idx="178">
                  <c:v>1.2654269316726039</c:v>
                </c:pt>
                <c:pt idx="179">
                  <c:v>1.1809949994042463</c:v>
                </c:pt>
                <c:pt idx="180">
                  <c:v>1.1019591774648234</c:v>
                </c:pt>
                <c:pt idx="181">
                  <c:v>1.0281456207270088</c:v>
                </c:pt>
                <c:pt idx="182">
                  <c:v>0.95935937911284175</c:v>
                </c:pt>
                <c:pt idx="183">
                  <c:v>0.89538852949767789</c:v>
                </c:pt>
                <c:pt idx="184">
                  <c:v>0.83600809391218667</c:v>
                </c:pt>
                <c:pt idx="185">
                  <c:v>0.78098370780841808</c:v>
                </c:pt>
                <c:pt idx="186">
                  <c:v>0.73007501083043425</c:v>
                </c:pt>
                <c:pt idx="187">
                  <c:v>0.68303874082645211</c:v>
                </c:pt>
                <c:pt idx="188">
                  <c:v>0.63963151958757292</c:v>
                </c:pt>
                <c:pt idx="189">
                  <c:v>0.59961232586101798</c:v>
                </c:pt>
                <c:pt idx="190">
                  <c:v>0.56274465745946933</c:v>
                </c:pt>
                <c:pt idx="191">
                  <c:v>0.52879838970395598</c:v>
                </c:pt>
                <c:pt idx="192">
                  <c:v>0.49755134195848943</c:v>
                </c:pt>
                <c:pt idx="193">
                  <c:v>0.46879056763453325</c:v>
                </c:pt>
                <c:pt idx="194">
                  <c:v>0.44231338578336321</c:v>
                </c:pt>
                <c:pt idx="195">
                  <c:v>0.41792817429943468</c:v>
                </c:pt>
                <c:pt idx="196">
                  <c:v>0.39545494589329838</c:v>
                </c:pt>
                <c:pt idx="197">
                  <c:v>0.3747257284384154</c:v>
                </c:pt>
                <c:pt idx="198">
                  <c:v>0.35558477114465936</c:v>
                </c:pt>
                <c:pt idx="199">
                  <c:v>0.3378885973608628</c:v>
                </c:pt>
                <c:pt idx="200">
                  <c:v>0.32150592376138243</c:v>
                </c:pt>
                <c:pt idx="201">
                  <c:v>0.3063174643280967</c:v>
                </c:pt>
                <c:pt idx="202">
                  <c:v>0.292215635996668</c:v>
                </c:pt>
                <c:pt idx="203">
                  <c:v>0.2791041811839009</c:v>
                </c:pt>
                <c:pt idx="204">
                  <c:v>0.26689772073266399</c:v>
                </c:pt>
                <c:pt idx="205">
                  <c:v>0.25552124917168034</c:v>
                </c:pt>
                <c:pt idx="206">
                  <c:v>0.24490958264735363</c:v>
                </c:pt>
                <c:pt idx="207">
                  <c:v>0.23500676848842686</c:v>
                </c:pt>
                <c:pt idx="208">
                  <c:v>0.22576546414387016</c:v>
                </c:pt>
                <c:pt idx="209">
                  <c:v>0.21714629220920845</c:v>
                </c:pt>
                <c:pt idx="210">
                  <c:v>0.20911717743440406</c:v>
                </c:pt>
                <c:pt idx="211">
                  <c:v>0.20165267098409798</c:v>
                </c:pt>
                <c:pt idx="212">
                  <c:v>0.19473326678620284</c:v>
                </c:pt>
                <c:pt idx="213">
                  <c:v>0.18834471453713256</c:v>
                </c:pt>
                <c:pt idx="214">
                  <c:v>0.18247733380486267</c:v>
                </c:pt>
                <c:pt idx="215">
                  <c:v>0.17712533365375699</c:v>
                </c:pt>
                <c:pt idx="216">
                  <c:v>0.17228614227396596</c:v>
                </c:pt>
                <c:pt idx="217">
                  <c:v>0.16795975119862536</c:v>
                </c:pt>
                <c:pt idx="218">
                  <c:v>0.16414807880001164</c:v>
                </c:pt>
                <c:pt idx="219">
                  <c:v>0.1608543578390326</c:v>
                </c:pt>
                <c:pt idx="220">
                  <c:v>0.15808255187206552</c:v>
                </c:pt>
                <c:pt idx="221">
                  <c:v>0.15583680527041549</c:v>
                </c:pt>
                <c:pt idx="222">
                  <c:v>0.15412093146086703</c:v>
                </c:pt>
                <c:pt idx="223">
                  <c:v>0.15293794373682879</c:v>
                </c:pt>
                <c:pt idx="224">
                  <c:v>0.15228963261027917</c:v>
                </c:pt>
                <c:pt idx="225">
                  <c:v>0.1521761931731182</c:v>
                </c:pt>
                <c:pt idx="226">
                  <c:v>0.15259590531655459</c:v>
                </c:pt>
                <c:pt idx="227">
                  <c:v>0.1535448689285874</c:v>
                </c:pt>
                <c:pt idx="228">
                  <c:v>0.15501679536750113</c:v>
                </c:pt>
                <c:pt idx="229">
                  <c:v>0.15700285561323407</c:v>
                </c:pt>
                <c:pt idx="230">
                  <c:v>0.15949158455214968</c:v>
                </c:pt>
                <c:pt idx="231">
                  <c:v>0.16246883988071231</c:v>
                </c:pt>
                <c:pt idx="232">
                  <c:v>0.16591781314857315</c:v>
                </c:pt>
                <c:pt idx="233">
                  <c:v>0.16981908953126507</c:v>
                </c:pt>
                <c:pt idx="234">
                  <c:v>0.1741507520568642</c:v>
                </c:pt>
                <c:pt idx="235">
                  <c:v>0.17888852523810339</c:v>
                </c:pt>
                <c:pt idx="236">
                  <c:v>0.18400595240806847</c:v>
                </c:pt>
                <c:pt idx="237">
                  <c:v>0.18947460054704773</c:v>
                </c:pt>
                <c:pt idx="238">
                  <c:v>0.19526428603968943</c:v>
                </c:pt>
                <c:pt idx="239">
                  <c:v>0.20134331462982527</c:v>
                </c:pt>
                <c:pt idx="240">
                  <c:v>0.20767872885420943</c:v>
                </c:pt>
                <c:pt idx="241">
                  <c:v>0.21423655643905332</c:v>
                </c:pt>
                <c:pt idx="242">
                  <c:v>0.22098205353150677</c:v>
                </c:pt>
                <c:pt idx="243">
                  <c:v>0.22787993720266581</c:v>
                </c:pt>
                <c:pt idx="244">
                  <c:v>0.23489460238362342</c:v>
                </c:pt>
                <c:pt idx="245">
                  <c:v>0.24199031926001902</c:v>
                </c:pt>
                <c:pt idx="246">
                  <c:v>0.24913140812673532</c:v>
                </c:pt>
                <c:pt idx="247">
                  <c:v>0.2562823897615546</c:v>
                </c:pt>
                <c:pt idx="248">
                  <c:v>0.26340811047996715</c:v>
                </c:pt>
                <c:pt idx="249">
                  <c:v>0.27047384214568865</c:v>
                </c:pt>
                <c:pt idx="250">
                  <c:v>0.27744535849455187</c:v>
                </c:pt>
                <c:pt idx="251">
                  <c:v>0.28428899014507064</c:v>
                </c:pt>
                <c:pt idx="252">
                  <c:v>0.29097166158077109</c:v>
                </c:pt>
                <c:pt idx="253">
                  <c:v>0.2974609141635331</c:v>
                </c:pt>
                <c:pt idx="254">
                  <c:v>0.3037249198446389</c:v>
                </c:pt>
                <c:pt idx="255">
                  <c:v>0.30973249065687242</c:v>
                </c:pt>
                <c:pt idx="256">
                  <c:v>0.31545308927949672</c:v>
                </c:pt>
                <c:pt idx="257">
                  <c:v>0.32085684595803798</c:v>
                </c:pt>
                <c:pt idx="258">
                  <c:v>0.32591458683002666</c:v>
                </c:pt>
                <c:pt idx="259">
                  <c:v>0.33059787826176068</c:v>
                </c:pt>
                <c:pt idx="260">
                  <c:v>0.33487909115326558</c:v>
                </c:pt>
                <c:pt idx="261">
                  <c:v>0.33873148834012851</c:v>
                </c:pt>
                <c:pt idx="262">
                  <c:v>0.34212933723971045</c:v>
                </c:pt>
                <c:pt idx="263">
                  <c:v>0.34504804878969253</c:v>
                </c:pt>
                <c:pt idx="264">
                  <c:v>0.34746434254770281</c:v>
                </c:pt>
                <c:pt idx="265">
                  <c:v>0.34935643660438409</c:v>
                </c:pt>
                <c:pt idx="266">
                  <c:v>0.35070425975291797</c:v>
                </c:pt>
                <c:pt idx="267">
                  <c:v>0.35148968220017168</c:v>
                </c:pt>
                <c:pt idx="268">
                  <c:v>0.35169676004146611</c:v>
                </c:pt>
                <c:pt idx="269">
                  <c:v>0.3513119877924944</c:v>
                </c:pt>
                <c:pt idx="270">
                  <c:v>0.35032455251379596</c:v>
                </c:pt>
                <c:pt idx="271">
                  <c:v>0.34872658250500982</c:v>
                </c:pt>
                <c:pt idx="272">
                  <c:v>0.34651338321072067</c:v>
                </c:pt>
                <c:pt idx="273">
                  <c:v>0.34368365288184721</c:v>
                </c:pt>
                <c:pt idx="274">
                  <c:v>0.34023967068279054</c:v>
                </c:pt>
                <c:pt idx="275">
                  <c:v>0.33618745032280883</c:v>
                </c:pt>
                <c:pt idx="276">
                  <c:v>0.33153685290971369</c:v>
                </c:pt>
                <c:pt idx="277">
                  <c:v>0.32630165355638746</c:v>
                </c:pt>
                <c:pt idx="278">
                  <c:v>0.32049955728974533</c:v>
                </c:pt>
                <c:pt idx="279">
                  <c:v>0.31415216098533494</c:v>
                </c:pt>
                <c:pt idx="280">
                  <c:v>0.30728485934140998</c:v>
                </c:pt>
                <c:pt idx="281">
                  <c:v>0.29992669427286128</c:v>
                </c:pt>
                <c:pt idx="282">
                  <c:v>0.29211014850474137</c:v>
                </c:pt>
                <c:pt idx="283">
                  <c:v>0.28387088553324608</c:v>
                </c:pt>
                <c:pt idx="284">
                  <c:v>0.27524743945630104</c:v>
                </c:pt>
                <c:pt idx="285">
                  <c:v>0.26628085941568647</c:v>
                </c:pt>
                <c:pt idx="286">
                  <c:v>0.25701431450157947</c:v>
                </c:pt>
                <c:pt idx="287">
                  <c:v>0.24749266591676936</c:v>
                </c:pt>
                <c:pt idx="288">
                  <c:v>0.23776201395610139</c:v>
                </c:pt>
                <c:pt idx="289">
                  <c:v>0.22786922790795941</c:v>
                </c:pt>
                <c:pt idx="290">
                  <c:v>0.21786146731704473</c:v>
                </c:pt>
                <c:pt idx="291">
                  <c:v>0.20778570315685232</c:v>
                </c:pt>
                <c:pt idx="292">
                  <c:v>0.1976882473487433</c:v>
                </c:pt>
                <c:pt idx="293">
                  <c:v>0.18761429874192614</c:v>
                </c:pt>
                <c:pt idx="294">
                  <c:v>0.1776075131507108</c:v>
                </c:pt>
                <c:pt idx="295">
                  <c:v>0.16770960435334242</c:v>
                </c:pt>
                <c:pt idx="296">
                  <c:v>0.15795998211618145</c:v>
                </c:pt>
                <c:pt idx="297">
                  <c:v>0.14839543234721572</c:v>
                </c:pt>
                <c:pt idx="298">
                  <c:v>0.139049843435196</c:v>
                </c:pt>
                <c:pt idx="299">
                  <c:v>0.12995398172777081</c:v>
                </c:pt>
              </c:numCache>
            </c:numRef>
          </c:val>
          <c:smooth val="0"/>
          <c:extLst>
            <c:ext xmlns:c16="http://schemas.microsoft.com/office/drawing/2014/chart" uri="{C3380CC4-5D6E-409C-BE32-E72D297353CC}">
              <c16:uniqueId val="{00000000-FDF5-4065-AFA4-21E75076284E}"/>
            </c:ext>
          </c:extLst>
        </c:ser>
        <c:ser>
          <c:idx val="1"/>
          <c:order val="1"/>
          <c:tx>
            <c:v>Corporate tax reform</c:v>
          </c:tx>
          <c:spPr>
            <a:ln w="38100" cap="rnd">
              <a:solidFill>
                <a:srgbClr val="ED7D31"/>
              </a:solidFill>
              <a:round/>
            </a:ln>
            <a:effectLst/>
          </c:spPr>
          <c:marker>
            <c:symbol val="none"/>
          </c:marker>
          <c:cat>
            <c:numRef>
              <c:f>'Fig 2.12'!$A$2:$A$301</c:f>
              <c:numCache>
                <c:formatCode>0</c:formatCode>
                <c:ptCount val="300"/>
                <c:pt idx="0">
                  <c:v>-0.383559513092041</c:v>
                </c:pt>
                <c:pt idx="1">
                  <c:v>-0.38081837768937432</c:v>
                </c:pt>
                <c:pt idx="2">
                  <c:v>-0.37807724228670764</c:v>
                </c:pt>
                <c:pt idx="3">
                  <c:v>-0.37533610688404095</c:v>
                </c:pt>
                <c:pt idx="4">
                  <c:v>-0.37259497148137427</c:v>
                </c:pt>
                <c:pt idx="5">
                  <c:v>-0.36985383607870759</c:v>
                </c:pt>
                <c:pt idx="6">
                  <c:v>-0.3671127006760409</c:v>
                </c:pt>
                <c:pt idx="7">
                  <c:v>-0.36437156527337422</c:v>
                </c:pt>
                <c:pt idx="8">
                  <c:v>-0.36163042987070754</c:v>
                </c:pt>
                <c:pt idx="9">
                  <c:v>-0.35888929446804085</c:v>
                </c:pt>
                <c:pt idx="10">
                  <c:v>-0.35614815906537417</c:v>
                </c:pt>
                <c:pt idx="11">
                  <c:v>-0.35340702366270749</c:v>
                </c:pt>
                <c:pt idx="12">
                  <c:v>-0.3506658882600408</c:v>
                </c:pt>
                <c:pt idx="13">
                  <c:v>-0.34792475285737412</c:v>
                </c:pt>
                <c:pt idx="14">
                  <c:v>-0.34518361745470738</c:v>
                </c:pt>
                <c:pt idx="15">
                  <c:v>-0.34244248205204075</c:v>
                </c:pt>
                <c:pt idx="16">
                  <c:v>-0.33970134664937401</c:v>
                </c:pt>
                <c:pt idx="17">
                  <c:v>-0.33696021124670739</c:v>
                </c:pt>
                <c:pt idx="18">
                  <c:v>-0.33421907584404065</c:v>
                </c:pt>
                <c:pt idx="19">
                  <c:v>-0.33147794044137396</c:v>
                </c:pt>
                <c:pt idx="20">
                  <c:v>-0.32873680503870728</c:v>
                </c:pt>
                <c:pt idx="21">
                  <c:v>-0.3259956696360406</c:v>
                </c:pt>
                <c:pt idx="22">
                  <c:v>-0.32325453423337391</c:v>
                </c:pt>
                <c:pt idx="23">
                  <c:v>-0.32051339883070723</c:v>
                </c:pt>
                <c:pt idx="24">
                  <c:v>-0.31777226342804055</c:v>
                </c:pt>
                <c:pt idx="25">
                  <c:v>-0.31503112802537386</c:v>
                </c:pt>
                <c:pt idx="26">
                  <c:v>-0.31228999262270718</c:v>
                </c:pt>
                <c:pt idx="27">
                  <c:v>-0.3095488572200405</c:v>
                </c:pt>
                <c:pt idx="28">
                  <c:v>-0.30680772181737381</c:v>
                </c:pt>
                <c:pt idx="29">
                  <c:v>-0.30406658641470713</c:v>
                </c:pt>
                <c:pt idx="30">
                  <c:v>-0.30132545101204045</c:v>
                </c:pt>
                <c:pt idx="31">
                  <c:v>-0.29858431560937376</c:v>
                </c:pt>
                <c:pt idx="32">
                  <c:v>-0.29584318020670708</c:v>
                </c:pt>
                <c:pt idx="33">
                  <c:v>-0.2931020448040404</c:v>
                </c:pt>
                <c:pt idx="34">
                  <c:v>-0.29036090940137371</c:v>
                </c:pt>
                <c:pt idx="35">
                  <c:v>-0.28761977399870703</c:v>
                </c:pt>
                <c:pt idx="36">
                  <c:v>-0.28487863859604035</c:v>
                </c:pt>
                <c:pt idx="37">
                  <c:v>-0.28213750319337366</c:v>
                </c:pt>
                <c:pt idx="38">
                  <c:v>-0.27939636779070698</c:v>
                </c:pt>
                <c:pt idx="39">
                  <c:v>-0.2766552323880403</c:v>
                </c:pt>
                <c:pt idx="40">
                  <c:v>-0.27391409698537361</c:v>
                </c:pt>
                <c:pt idx="41">
                  <c:v>-0.27117296158270693</c:v>
                </c:pt>
                <c:pt idx="42">
                  <c:v>-0.26843182618004024</c:v>
                </c:pt>
                <c:pt idx="43">
                  <c:v>-0.26569069077737356</c:v>
                </c:pt>
                <c:pt idx="44">
                  <c:v>-0.26294955537470688</c:v>
                </c:pt>
                <c:pt idx="45">
                  <c:v>-0.26020841997204014</c:v>
                </c:pt>
                <c:pt idx="46">
                  <c:v>-0.25746728456937351</c:v>
                </c:pt>
                <c:pt idx="47">
                  <c:v>-0.25472614916670677</c:v>
                </c:pt>
                <c:pt idx="48">
                  <c:v>-0.25198501376404014</c:v>
                </c:pt>
                <c:pt idx="49">
                  <c:v>-0.24924387836137343</c:v>
                </c:pt>
                <c:pt idx="50">
                  <c:v>-0.24650274295870675</c:v>
                </c:pt>
                <c:pt idx="51">
                  <c:v>-0.24376160755604007</c:v>
                </c:pt>
                <c:pt idx="52">
                  <c:v>-0.24102047215337338</c:v>
                </c:pt>
                <c:pt idx="53">
                  <c:v>-0.2382793367507067</c:v>
                </c:pt>
                <c:pt idx="54">
                  <c:v>-0.23553820134804002</c:v>
                </c:pt>
                <c:pt idx="55">
                  <c:v>-0.23279706594537333</c:v>
                </c:pt>
                <c:pt idx="56">
                  <c:v>-0.23005593054270662</c:v>
                </c:pt>
                <c:pt idx="57">
                  <c:v>-0.22731479514003994</c:v>
                </c:pt>
                <c:pt idx="58">
                  <c:v>-0.22457365973737325</c:v>
                </c:pt>
                <c:pt idx="59">
                  <c:v>-0.22183252433470657</c:v>
                </c:pt>
                <c:pt idx="60">
                  <c:v>-0.21909138893203989</c:v>
                </c:pt>
                <c:pt idx="61">
                  <c:v>-0.2163502535293732</c:v>
                </c:pt>
                <c:pt idx="62">
                  <c:v>-0.21360911812670652</c:v>
                </c:pt>
                <c:pt idx="63">
                  <c:v>-0.21086798272403984</c:v>
                </c:pt>
                <c:pt idx="64">
                  <c:v>-0.20812684732137315</c:v>
                </c:pt>
                <c:pt idx="65">
                  <c:v>-0.20538571191870647</c:v>
                </c:pt>
                <c:pt idx="66">
                  <c:v>-0.20264457651603979</c:v>
                </c:pt>
                <c:pt idx="67">
                  <c:v>-0.1999034411133731</c:v>
                </c:pt>
                <c:pt idx="68">
                  <c:v>-0.19716230571070642</c:v>
                </c:pt>
                <c:pt idx="69">
                  <c:v>-0.19442117030803974</c:v>
                </c:pt>
                <c:pt idx="70">
                  <c:v>-0.19168003490537305</c:v>
                </c:pt>
                <c:pt idx="71">
                  <c:v>-0.18893889950270637</c:v>
                </c:pt>
                <c:pt idx="72">
                  <c:v>-0.18619776410003969</c:v>
                </c:pt>
                <c:pt idx="73">
                  <c:v>-0.18345662869737298</c:v>
                </c:pt>
                <c:pt idx="74">
                  <c:v>-0.18071549329470629</c:v>
                </c:pt>
                <c:pt idx="75">
                  <c:v>-0.17797435789203961</c:v>
                </c:pt>
                <c:pt idx="76">
                  <c:v>-0.17523322248937293</c:v>
                </c:pt>
                <c:pt idx="77">
                  <c:v>-0.17249208708670624</c:v>
                </c:pt>
                <c:pt idx="78">
                  <c:v>-0.16975095168403956</c:v>
                </c:pt>
                <c:pt idx="79">
                  <c:v>-0.16700981628137287</c:v>
                </c:pt>
                <c:pt idx="80">
                  <c:v>-0.16426868087870619</c:v>
                </c:pt>
                <c:pt idx="81">
                  <c:v>-0.16152754547603951</c:v>
                </c:pt>
                <c:pt idx="82">
                  <c:v>-0.15878641007337282</c:v>
                </c:pt>
                <c:pt idx="83">
                  <c:v>-0.15604527467070614</c:v>
                </c:pt>
                <c:pt idx="84">
                  <c:v>-0.15330413926803946</c:v>
                </c:pt>
                <c:pt idx="85">
                  <c:v>-0.15056300386537277</c:v>
                </c:pt>
                <c:pt idx="86">
                  <c:v>-0.14782186846270609</c:v>
                </c:pt>
                <c:pt idx="87">
                  <c:v>-0.14508073306003941</c:v>
                </c:pt>
                <c:pt idx="88">
                  <c:v>-0.1423395976573727</c:v>
                </c:pt>
                <c:pt idx="89">
                  <c:v>-0.13959846225470601</c:v>
                </c:pt>
                <c:pt idx="90">
                  <c:v>-0.13685732685203933</c:v>
                </c:pt>
                <c:pt idx="91">
                  <c:v>-0.13411619144937265</c:v>
                </c:pt>
                <c:pt idx="92">
                  <c:v>-0.13137505604670596</c:v>
                </c:pt>
                <c:pt idx="93">
                  <c:v>-0.12863392064403928</c:v>
                </c:pt>
                <c:pt idx="94">
                  <c:v>-0.1258927852413726</c:v>
                </c:pt>
                <c:pt idx="95">
                  <c:v>-0.12315164983870591</c:v>
                </c:pt>
                <c:pt idx="96">
                  <c:v>-0.12041051443603923</c:v>
                </c:pt>
                <c:pt idx="97">
                  <c:v>-0.11766937903337255</c:v>
                </c:pt>
                <c:pt idx="98">
                  <c:v>-0.11492824363070586</c:v>
                </c:pt>
                <c:pt idx="99">
                  <c:v>-0.11218710822803918</c:v>
                </c:pt>
                <c:pt idx="100">
                  <c:v>-0.1094459728253725</c:v>
                </c:pt>
                <c:pt idx="101">
                  <c:v>-0.10670483742270581</c:v>
                </c:pt>
                <c:pt idx="102">
                  <c:v>-0.10396370202003913</c:v>
                </c:pt>
                <c:pt idx="103">
                  <c:v>-0.10122256661737244</c:v>
                </c:pt>
                <c:pt idx="104">
                  <c:v>-9.8481431214705761E-2</c:v>
                </c:pt>
                <c:pt idx="105">
                  <c:v>-9.5740295812039078E-2</c:v>
                </c:pt>
                <c:pt idx="106">
                  <c:v>-9.2999160409372394E-2</c:v>
                </c:pt>
                <c:pt idx="107">
                  <c:v>-9.0258025006705711E-2</c:v>
                </c:pt>
                <c:pt idx="108">
                  <c:v>-8.7516889604039028E-2</c:v>
                </c:pt>
                <c:pt idx="109">
                  <c:v>-8.4775754201372344E-2</c:v>
                </c:pt>
                <c:pt idx="110">
                  <c:v>-8.2034618798705661E-2</c:v>
                </c:pt>
                <c:pt idx="111">
                  <c:v>-7.9293483396038977E-2</c:v>
                </c:pt>
                <c:pt idx="112">
                  <c:v>-7.6552347993372238E-2</c:v>
                </c:pt>
                <c:pt idx="113">
                  <c:v>-7.3811212590705555E-2</c:v>
                </c:pt>
                <c:pt idx="114">
                  <c:v>-7.1070077188038872E-2</c:v>
                </c:pt>
                <c:pt idx="115">
                  <c:v>-6.8328941785372188E-2</c:v>
                </c:pt>
                <c:pt idx="116">
                  <c:v>-6.5587806382705505E-2</c:v>
                </c:pt>
                <c:pt idx="117">
                  <c:v>-6.2846670980038821E-2</c:v>
                </c:pt>
                <c:pt idx="118">
                  <c:v>-6.0105535577372138E-2</c:v>
                </c:pt>
                <c:pt idx="119">
                  <c:v>-5.7364400174705454E-2</c:v>
                </c:pt>
                <c:pt idx="120">
                  <c:v>-5.4623264772038771E-2</c:v>
                </c:pt>
                <c:pt idx="121">
                  <c:v>-5.1882129369372088E-2</c:v>
                </c:pt>
                <c:pt idx="122">
                  <c:v>-4.9140993966705404E-2</c:v>
                </c:pt>
                <c:pt idx="123">
                  <c:v>-4.6399858564038721E-2</c:v>
                </c:pt>
                <c:pt idx="124">
                  <c:v>-4.3658723161372037E-2</c:v>
                </c:pt>
                <c:pt idx="125">
                  <c:v>-4.0917587758705354E-2</c:v>
                </c:pt>
                <c:pt idx="126">
                  <c:v>-3.817645235603867E-2</c:v>
                </c:pt>
                <c:pt idx="127">
                  <c:v>-3.5435316953371987E-2</c:v>
                </c:pt>
                <c:pt idx="128">
                  <c:v>-3.2694181550705304E-2</c:v>
                </c:pt>
                <c:pt idx="129">
                  <c:v>-2.995304614803862E-2</c:v>
                </c:pt>
                <c:pt idx="130">
                  <c:v>-2.7211910745371937E-2</c:v>
                </c:pt>
                <c:pt idx="131">
                  <c:v>-2.4470775342705253E-2</c:v>
                </c:pt>
                <c:pt idx="132">
                  <c:v>-2.172963994003857E-2</c:v>
                </c:pt>
                <c:pt idx="133">
                  <c:v>-1.8988504537371886E-2</c:v>
                </c:pt>
                <c:pt idx="134">
                  <c:v>-1.6247369134705203E-2</c:v>
                </c:pt>
                <c:pt idx="135">
                  <c:v>-1.350623373203852E-2</c:v>
                </c:pt>
                <c:pt idx="136">
                  <c:v>-1.0765098329371836E-2</c:v>
                </c:pt>
                <c:pt idx="137">
                  <c:v>-8.0239629267051527E-3</c:v>
                </c:pt>
                <c:pt idx="138">
                  <c:v>-5.2828275240384692E-3</c:v>
                </c:pt>
                <c:pt idx="139">
                  <c:v>-2.5416921213717858E-3</c:v>
                </c:pt>
                <c:pt idx="140">
                  <c:v>1.9944328129489763E-4</c:v>
                </c:pt>
                <c:pt idx="141">
                  <c:v>2.9405786839615811E-3</c:v>
                </c:pt>
                <c:pt idx="142">
                  <c:v>5.6817140866282645E-3</c:v>
                </c:pt>
                <c:pt idx="143">
                  <c:v>8.4228494892949479E-3</c:v>
                </c:pt>
                <c:pt idx="144">
                  <c:v>1.1163984891961631E-2</c:v>
                </c:pt>
                <c:pt idx="145">
                  <c:v>1.390512029462837E-2</c:v>
                </c:pt>
                <c:pt idx="146">
                  <c:v>1.6646255697295054E-2</c:v>
                </c:pt>
                <c:pt idx="147">
                  <c:v>1.9387391099961737E-2</c:v>
                </c:pt>
                <c:pt idx="148">
                  <c:v>2.2128526502628421E-2</c:v>
                </c:pt>
                <c:pt idx="149">
                  <c:v>2.4869661905295104E-2</c:v>
                </c:pt>
                <c:pt idx="150">
                  <c:v>2.7610797307961787E-2</c:v>
                </c:pt>
                <c:pt idx="151">
                  <c:v>3.0351932710628471E-2</c:v>
                </c:pt>
                <c:pt idx="152">
                  <c:v>3.3093068113295154E-2</c:v>
                </c:pt>
                <c:pt idx="153">
                  <c:v>3.5834203515961838E-2</c:v>
                </c:pt>
                <c:pt idx="154">
                  <c:v>3.8575338918628521E-2</c:v>
                </c:pt>
                <c:pt idx="155">
                  <c:v>4.1316474321295205E-2</c:v>
                </c:pt>
                <c:pt idx="156">
                  <c:v>4.4057609723961888E-2</c:v>
                </c:pt>
                <c:pt idx="157">
                  <c:v>4.6798745126628571E-2</c:v>
                </c:pt>
                <c:pt idx="158">
                  <c:v>4.9539880529295255E-2</c:v>
                </c:pt>
                <c:pt idx="159">
                  <c:v>5.2281015931961938E-2</c:v>
                </c:pt>
                <c:pt idx="160">
                  <c:v>5.5022151334628622E-2</c:v>
                </c:pt>
                <c:pt idx="161">
                  <c:v>5.7763286737295305E-2</c:v>
                </c:pt>
                <c:pt idx="162">
                  <c:v>6.0504422139961989E-2</c:v>
                </c:pt>
                <c:pt idx="163">
                  <c:v>6.3245557542628672E-2</c:v>
                </c:pt>
                <c:pt idx="164">
                  <c:v>6.5986692945295355E-2</c:v>
                </c:pt>
                <c:pt idx="165">
                  <c:v>6.8727828347962039E-2</c:v>
                </c:pt>
                <c:pt idx="166">
                  <c:v>7.1468963750628722E-2</c:v>
                </c:pt>
                <c:pt idx="167">
                  <c:v>7.4210099153295406E-2</c:v>
                </c:pt>
                <c:pt idx="168">
                  <c:v>7.6951234555962089E-2</c:v>
                </c:pt>
                <c:pt idx="169">
                  <c:v>7.9692369958628773E-2</c:v>
                </c:pt>
                <c:pt idx="170">
                  <c:v>8.2433505361295456E-2</c:v>
                </c:pt>
                <c:pt idx="171">
                  <c:v>8.5174640763962139E-2</c:v>
                </c:pt>
                <c:pt idx="172">
                  <c:v>8.7915776166628823E-2</c:v>
                </c:pt>
                <c:pt idx="173">
                  <c:v>9.0656911569295506E-2</c:v>
                </c:pt>
                <c:pt idx="174">
                  <c:v>9.339804697196219E-2</c:v>
                </c:pt>
                <c:pt idx="175">
                  <c:v>9.6139182374628873E-2</c:v>
                </c:pt>
                <c:pt idx="176">
                  <c:v>9.8880317777295612E-2</c:v>
                </c:pt>
                <c:pt idx="177">
                  <c:v>0.1016214531799623</c:v>
                </c:pt>
                <c:pt idx="178">
                  <c:v>0.10436258858262898</c:v>
                </c:pt>
                <c:pt idx="179">
                  <c:v>0.10710372398529566</c:v>
                </c:pt>
                <c:pt idx="180">
                  <c:v>0.10984485938796235</c:v>
                </c:pt>
                <c:pt idx="181">
                  <c:v>0.11258599479062903</c:v>
                </c:pt>
                <c:pt idx="182">
                  <c:v>0.11532713019329571</c:v>
                </c:pt>
                <c:pt idx="183">
                  <c:v>0.11806826559596234</c:v>
                </c:pt>
                <c:pt idx="184">
                  <c:v>0.12080940099862908</c:v>
                </c:pt>
                <c:pt idx="185">
                  <c:v>0.12355053640129571</c:v>
                </c:pt>
                <c:pt idx="186">
                  <c:v>0.12629167180396245</c:v>
                </c:pt>
                <c:pt idx="187">
                  <c:v>0.12903280720662907</c:v>
                </c:pt>
                <c:pt idx="188">
                  <c:v>0.13177394260929581</c:v>
                </c:pt>
                <c:pt idx="189">
                  <c:v>0.13451507801196244</c:v>
                </c:pt>
                <c:pt idx="190">
                  <c:v>0.13725621341462918</c:v>
                </c:pt>
                <c:pt idx="191">
                  <c:v>0.13999734881729581</c:v>
                </c:pt>
                <c:pt idx="192">
                  <c:v>0.14273848421996255</c:v>
                </c:pt>
                <c:pt idx="193">
                  <c:v>0.14547961962262929</c:v>
                </c:pt>
                <c:pt idx="194">
                  <c:v>0.14822075502529591</c:v>
                </c:pt>
                <c:pt idx="195">
                  <c:v>0.15096189042796265</c:v>
                </c:pt>
                <c:pt idx="196">
                  <c:v>0.15370302583062928</c:v>
                </c:pt>
                <c:pt idx="197">
                  <c:v>0.15644416123329602</c:v>
                </c:pt>
                <c:pt idx="198">
                  <c:v>0.15918529663596265</c:v>
                </c:pt>
                <c:pt idx="199">
                  <c:v>0.16192643203862939</c:v>
                </c:pt>
                <c:pt idx="200">
                  <c:v>0.16466756744129601</c:v>
                </c:pt>
                <c:pt idx="201">
                  <c:v>0.16740870284396275</c:v>
                </c:pt>
                <c:pt idx="202">
                  <c:v>0.17014983824662938</c:v>
                </c:pt>
                <c:pt idx="203">
                  <c:v>0.17289097364929612</c:v>
                </c:pt>
                <c:pt idx="204">
                  <c:v>0.17563210905196275</c:v>
                </c:pt>
                <c:pt idx="205">
                  <c:v>0.17837324445462949</c:v>
                </c:pt>
                <c:pt idx="206">
                  <c:v>0.18111437985729611</c:v>
                </c:pt>
                <c:pt idx="207">
                  <c:v>0.18385551525996285</c:v>
                </c:pt>
                <c:pt idx="208">
                  <c:v>0.18659665066262948</c:v>
                </c:pt>
                <c:pt idx="209">
                  <c:v>0.18933778606529622</c:v>
                </c:pt>
                <c:pt idx="210">
                  <c:v>0.19207892146796285</c:v>
                </c:pt>
                <c:pt idx="211">
                  <c:v>0.19482005687062959</c:v>
                </c:pt>
                <c:pt idx="212">
                  <c:v>0.19756119227329622</c:v>
                </c:pt>
                <c:pt idx="213">
                  <c:v>0.20030232767596295</c:v>
                </c:pt>
                <c:pt idx="214">
                  <c:v>0.20304346307862958</c:v>
                </c:pt>
                <c:pt idx="215">
                  <c:v>0.20578459848129632</c:v>
                </c:pt>
                <c:pt idx="216">
                  <c:v>0.20852573388396295</c:v>
                </c:pt>
                <c:pt idx="217">
                  <c:v>0.21126686928662969</c:v>
                </c:pt>
                <c:pt idx="218">
                  <c:v>0.21400800468929632</c:v>
                </c:pt>
                <c:pt idx="219">
                  <c:v>0.21674914009196306</c:v>
                </c:pt>
                <c:pt idx="220">
                  <c:v>0.21949027549462968</c:v>
                </c:pt>
                <c:pt idx="221">
                  <c:v>0.22223141089729642</c:v>
                </c:pt>
                <c:pt idx="222">
                  <c:v>0.22497254629996305</c:v>
                </c:pt>
                <c:pt idx="223">
                  <c:v>0.22771368170262979</c:v>
                </c:pt>
                <c:pt idx="224">
                  <c:v>0.23045481710529653</c:v>
                </c:pt>
                <c:pt idx="225">
                  <c:v>0.23319595250796316</c:v>
                </c:pt>
                <c:pt idx="226">
                  <c:v>0.23593708791062989</c:v>
                </c:pt>
                <c:pt idx="227">
                  <c:v>0.23867822331329652</c:v>
                </c:pt>
                <c:pt idx="228">
                  <c:v>0.24141935871596326</c:v>
                </c:pt>
                <c:pt idx="229">
                  <c:v>0.24416049411862989</c:v>
                </c:pt>
                <c:pt idx="230">
                  <c:v>0.24690162952129663</c:v>
                </c:pt>
                <c:pt idx="231">
                  <c:v>0.24964276492396326</c:v>
                </c:pt>
                <c:pt idx="232">
                  <c:v>0.25238390032663</c:v>
                </c:pt>
                <c:pt idx="233">
                  <c:v>0.25512503572929662</c:v>
                </c:pt>
                <c:pt idx="234">
                  <c:v>0.25786617113196336</c:v>
                </c:pt>
                <c:pt idx="235">
                  <c:v>0.26060730653462999</c:v>
                </c:pt>
                <c:pt idx="236">
                  <c:v>0.26334844193729673</c:v>
                </c:pt>
                <c:pt idx="237">
                  <c:v>0.26608957733996336</c:v>
                </c:pt>
                <c:pt idx="238">
                  <c:v>0.2688307127426301</c:v>
                </c:pt>
                <c:pt idx="239">
                  <c:v>0.27157184814529672</c:v>
                </c:pt>
                <c:pt idx="240">
                  <c:v>0.27431298354796346</c:v>
                </c:pt>
                <c:pt idx="241">
                  <c:v>0.27705411895063009</c:v>
                </c:pt>
                <c:pt idx="242">
                  <c:v>0.27979525435329683</c:v>
                </c:pt>
                <c:pt idx="243">
                  <c:v>0.28253638975596346</c:v>
                </c:pt>
                <c:pt idx="244">
                  <c:v>0.2852775251586302</c:v>
                </c:pt>
                <c:pt idx="245">
                  <c:v>0.28801866056129682</c:v>
                </c:pt>
                <c:pt idx="246">
                  <c:v>0.29075979596396356</c:v>
                </c:pt>
                <c:pt idx="247">
                  <c:v>0.29350093136663019</c:v>
                </c:pt>
                <c:pt idx="248">
                  <c:v>0.29624206676929693</c:v>
                </c:pt>
                <c:pt idx="249">
                  <c:v>0.29898320217196356</c:v>
                </c:pt>
                <c:pt idx="250">
                  <c:v>0.3017243375746303</c:v>
                </c:pt>
                <c:pt idx="251">
                  <c:v>0.30446547297729692</c:v>
                </c:pt>
                <c:pt idx="252">
                  <c:v>0.30720660837996366</c:v>
                </c:pt>
                <c:pt idx="253">
                  <c:v>0.30994774378263029</c:v>
                </c:pt>
                <c:pt idx="254">
                  <c:v>0.31268887918529703</c:v>
                </c:pt>
                <c:pt idx="255">
                  <c:v>0.31543001458796366</c:v>
                </c:pt>
                <c:pt idx="256">
                  <c:v>0.3181711499906304</c:v>
                </c:pt>
                <c:pt idx="257">
                  <c:v>0.32091228539329714</c:v>
                </c:pt>
                <c:pt idx="258">
                  <c:v>0.32365342079596376</c:v>
                </c:pt>
                <c:pt idx="259">
                  <c:v>0.3263945561986305</c:v>
                </c:pt>
                <c:pt idx="260">
                  <c:v>0.32913569160129713</c:v>
                </c:pt>
                <c:pt idx="261">
                  <c:v>0.33187682700396387</c:v>
                </c:pt>
                <c:pt idx="262">
                  <c:v>0.3346179624066305</c:v>
                </c:pt>
                <c:pt idx="263">
                  <c:v>0.33735909780929724</c:v>
                </c:pt>
                <c:pt idx="264">
                  <c:v>0.34010023321196386</c:v>
                </c:pt>
                <c:pt idx="265">
                  <c:v>0.3428413686146306</c:v>
                </c:pt>
                <c:pt idx="266">
                  <c:v>0.34558250401729723</c:v>
                </c:pt>
                <c:pt idx="267">
                  <c:v>0.34832363941996397</c:v>
                </c:pt>
                <c:pt idx="268">
                  <c:v>0.3510647748226306</c:v>
                </c:pt>
                <c:pt idx="269">
                  <c:v>0.35380591022529734</c:v>
                </c:pt>
                <c:pt idx="270">
                  <c:v>0.35654704562796397</c:v>
                </c:pt>
                <c:pt idx="271">
                  <c:v>0.3592881810306307</c:v>
                </c:pt>
                <c:pt idx="272">
                  <c:v>0.36202931643329733</c:v>
                </c:pt>
                <c:pt idx="273">
                  <c:v>0.36477045183596407</c:v>
                </c:pt>
                <c:pt idx="274">
                  <c:v>0.3675115872386307</c:v>
                </c:pt>
                <c:pt idx="275">
                  <c:v>0.37025272264129744</c:v>
                </c:pt>
                <c:pt idx="276">
                  <c:v>0.37299385804396407</c:v>
                </c:pt>
                <c:pt idx="277">
                  <c:v>0.37573499344663081</c:v>
                </c:pt>
                <c:pt idx="278">
                  <c:v>0.37847612884929743</c:v>
                </c:pt>
                <c:pt idx="279">
                  <c:v>0.38121726425196417</c:v>
                </c:pt>
                <c:pt idx="280">
                  <c:v>0.3839583996546308</c:v>
                </c:pt>
                <c:pt idx="281">
                  <c:v>0.38669953505729754</c:v>
                </c:pt>
                <c:pt idx="282">
                  <c:v>0.38944067045996417</c:v>
                </c:pt>
                <c:pt idx="283">
                  <c:v>0.39218180586263091</c:v>
                </c:pt>
                <c:pt idx="284">
                  <c:v>0.39492294126529753</c:v>
                </c:pt>
                <c:pt idx="285">
                  <c:v>0.39766407666796427</c:v>
                </c:pt>
                <c:pt idx="286">
                  <c:v>0.4004052120706309</c:v>
                </c:pt>
                <c:pt idx="287">
                  <c:v>0.40314634747329764</c:v>
                </c:pt>
                <c:pt idx="288">
                  <c:v>0.40588748287596427</c:v>
                </c:pt>
                <c:pt idx="289">
                  <c:v>0.40862861827863101</c:v>
                </c:pt>
                <c:pt idx="290">
                  <c:v>0.41136975368129775</c:v>
                </c:pt>
                <c:pt idx="291">
                  <c:v>0.41411088908396437</c:v>
                </c:pt>
                <c:pt idx="292">
                  <c:v>0.41685202448663111</c:v>
                </c:pt>
                <c:pt idx="293">
                  <c:v>0.41959315988929774</c:v>
                </c:pt>
                <c:pt idx="294">
                  <c:v>0.42233429529196448</c:v>
                </c:pt>
                <c:pt idx="295">
                  <c:v>0.42507543069463111</c:v>
                </c:pt>
                <c:pt idx="296">
                  <c:v>0.42781656609729785</c:v>
                </c:pt>
                <c:pt idx="297">
                  <c:v>0.43055770149996447</c:v>
                </c:pt>
                <c:pt idx="298">
                  <c:v>0.43329883690263121</c:v>
                </c:pt>
                <c:pt idx="299">
                  <c:v>0.43603997230529784</c:v>
                </c:pt>
              </c:numCache>
            </c:numRef>
          </c:cat>
          <c:val>
            <c:numRef>
              <c:f>'Fig 2.12'!$D$1:$D$301</c:f>
              <c:numCache>
                <c:formatCode>0.000</c:formatCode>
                <c:ptCount val="301"/>
                <c:pt idx="0" formatCode="General">
                  <c:v>0</c:v>
                </c:pt>
                <c:pt idx="1">
                  <c:v>9.3240276718930162E-2</c:v>
                </c:pt>
                <c:pt idx="2">
                  <c:v>0.10106202129157769</c:v>
                </c:pt>
                <c:pt idx="3">
                  <c:v>0.10925969137126583</c:v>
                </c:pt>
                <c:pt idx="4">
                  <c:v>0.11782137555648761</c:v>
                </c:pt>
                <c:pt idx="5">
                  <c:v>0.12673169231701334</c:v>
                </c:pt>
                <c:pt idx="6">
                  <c:v>0.13597174185973512</c:v>
                </c:pt>
                <c:pt idx="7">
                  <c:v>0.1455191052719304</c:v>
                </c:pt>
                <c:pt idx="8">
                  <c:v>0.15534789419367531</c:v>
                </c:pt>
                <c:pt idx="9">
                  <c:v>0.16542885345811542</c:v>
                </c:pt>
                <c:pt idx="10">
                  <c:v>0.1757295182067472</c:v>
                </c:pt>
                <c:pt idx="11">
                  <c:v>0.18621442595212825</c:v>
                </c:pt>
                <c:pt idx="12">
                  <c:v>0.19684538294206672</c:v>
                </c:pt>
                <c:pt idx="13">
                  <c:v>0.20758178300076782</c:v>
                </c:pt>
                <c:pt idx="14">
                  <c:v>0.21838097581059801</c:v>
                </c:pt>
                <c:pt idx="15">
                  <c:v>0.22919868038286084</c:v>
                </c:pt>
                <c:pt idx="16">
                  <c:v>0.23998943827924868</c:v>
                </c:pt>
                <c:pt idx="17">
                  <c:v>0.25070710002089946</c:v>
                </c:pt>
                <c:pt idx="18">
                  <c:v>0.26130533709267528</c:v>
                </c:pt>
                <c:pt idx="19">
                  <c:v>0.27173817104981013</c:v>
                </c:pt>
                <c:pt idx="20">
                  <c:v>0.28196051049336607</c:v>
                </c:pt>
                <c:pt idx="21">
                  <c:v>0.29192868612882023</c:v>
                </c:pt>
                <c:pt idx="22">
                  <c:v>0.30160097378293493</c:v>
                </c:pt>
                <c:pt idx="23">
                  <c:v>0.31093809514770926</c:v>
                </c:pt>
                <c:pt idx="24">
                  <c:v>0.31990368616065856</c:v>
                </c:pt>
                <c:pt idx="25">
                  <c:v>0.3284647233252932</c:v>
                </c:pt>
                <c:pt idx="26">
                  <c:v>0.33659189892510999</c:v>
                </c:pt>
                <c:pt idx="27">
                  <c:v>0.34425993698146651</c:v>
                </c:pt>
                <c:pt idx="28">
                  <c:v>0.35144784293620285</c:v>
                </c:pt>
                <c:pt idx="29">
                  <c:v>0.35813908138167078</c:v>
                </c:pt>
                <c:pt idx="30">
                  <c:v>0.36432167768532825</c:v>
                </c:pt>
                <c:pt idx="31">
                  <c:v>0.36998824102793476</c:v>
                </c:pt>
                <c:pt idx="32">
                  <c:v>0.37513590815292558</c:v>
                </c:pt>
                <c:pt idx="33">
                  <c:v>0.3797662089647964</c:v>
                </c:pt>
                <c:pt idx="34">
                  <c:v>0.38388485696791447</c:v>
                </c:pt>
                <c:pt idx="35">
                  <c:v>0.38750146935428281</c:v>
                </c:pt>
                <c:pt idx="36">
                  <c:v>0.39062922327921534</c:v>
                </c:pt>
                <c:pt idx="37">
                  <c:v>0.39328445645888593</c:v>
                </c:pt>
                <c:pt idx="38">
                  <c:v>0.39548622163741237</c:v>
                </c:pt>
                <c:pt idx="39">
                  <c:v>0.39725580566210106</c:v>
                </c:pt>
                <c:pt idx="40">
                  <c:v>0.39861622483801923</c:v>
                </c:pt>
                <c:pt idx="41">
                  <c:v>0.39959170887836121</c:v>
                </c:pt>
                <c:pt idx="42">
                  <c:v>0.40020718610463424</c:v>
                </c:pt>
                <c:pt idx="43">
                  <c:v>0.4004877825683299</c:v>
                </c:pt>
                <c:pt idx="44">
                  <c:v>0.40045834746053849</c:v>
                </c:pt>
                <c:pt idx="45">
                  <c:v>0.40014301655486073</c:v>
                </c:pt>
                <c:pt idx="46">
                  <c:v>0.39956482450711772</c:v>
                </c:pt>
                <c:pt idx="47">
                  <c:v>0.39874537563776924</c:v>
                </c:pt>
                <c:pt idx="48">
                  <c:v>0.39770458138197168</c:v>
                </c:pt>
                <c:pt idx="49">
                  <c:v>0.39646047094728493</c:v>
                </c:pt>
                <c:pt idx="50">
                  <c:v>0.39502907991601277</c:v>
                </c:pt>
                <c:pt idx="51">
                  <c:v>0.39342441961742369</c:v>
                </c:pt>
                <c:pt idx="52">
                  <c:v>0.39165852812775753</c:v>
                </c:pt>
                <c:pt idx="53">
                  <c:v>0.38974160178672962</c:v>
                </c:pt>
                <c:pt idx="54">
                  <c:v>0.38768220420182514</c:v>
                </c:pt>
                <c:pt idx="55">
                  <c:v>0.38548754789760004</c:v>
                </c:pt>
                <c:pt idx="56">
                  <c:v>0.38316384210421089</c:v>
                </c:pt>
                <c:pt idx="57">
                  <c:v>0.38071669871050745</c:v>
                </c:pt>
                <c:pt idx="58">
                  <c:v>0.37815158716863295</c:v>
                </c:pt>
                <c:pt idx="59">
                  <c:v>0.37547432815845005</c:v>
                </c:pt>
                <c:pt idx="60">
                  <c:v>0.37269161512228732</c:v>
                </c:pt>
                <c:pt idx="61">
                  <c:v>0.36981155237573538</c:v>
                </c:pt>
                <c:pt idx="62">
                  <c:v>0.36684419839203364</c:v>
                </c:pt>
                <c:pt idx="63">
                  <c:v>0.36380210304018495</c:v>
                </c:pt>
                <c:pt idx="64">
                  <c:v>0.36070082801632763</c:v>
                </c:pt>
                <c:pt idx="65">
                  <c:v>0.35755944042150617</c:v>
                </c:pt>
                <c:pt idx="66">
                  <c:v>0.35440097037740365</c:v>
                </c:pt>
                <c:pt idx="67">
                  <c:v>0.35125282469870495</c:v>
                </c:pt>
                <c:pt idx="68">
                  <c:v>0.34814714991584045</c:v>
                </c:pt>
                <c:pt idx="69">
                  <c:v>0.34512113931991173</c:v>
                </c:pt>
                <c:pt idx="70">
                  <c:v>0.34221728013605035</c:v>
                </c:pt>
                <c:pt idx="71">
                  <c:v>0.33948353837436157</c:v>
                </c:pt>
                <c:pt idx="72">
                  <c:v>0.33697348031239566</c:v>
                </c:pt>
                <c:pt idx="73">
                  <c:v>0.33474633088523265</c:v>
                </c:pt>
                <c:pt idx="74">
                  <c:v>0.33286697045823815</c:v>
                </c:pt>
                <c:pt idx="75">
                  <c:v>0.33140587249787778</c:v>
                </c:pt>
                <c:pt idx="76">
                  <c:v>0.33043898550875733</c:v>
                </c:pt>
                <c:pt idx="77">
                  <c:v>0.3300475632484387</c:v>
                </c:pt>
                <c:pt idx="78">
                  <c:v>0.33031794765214667</c:v>
                </c:pt>
                <c:pt idx="79">
                  <c:v>0.33134130909223919</c:v>
                </c:pt>
                <c:pt idx="80">
                  <c:v>0.33321334856619356</c:v>
                </c:pt>
                <c:pt idx="81">
                  <c:v>0.33603396616454828</c:v>
                </c:pt>
                <c:pt idx="82">
                  <c:v>0.33990689973782279</c:v>
                </c:pt>
                <c:pt idx="83">
                  <c:v>0.34493933708768426</c:v>
                </c:pt>
                <c:pt idx="84">
                  <c:v>0.35124150428802903</c:v>
                </c:pt>
                <c:pt idx="85">
                  <c:v>0.3589262319371771</c:v>
                </c:pt>
                <c:pt idx="86">
                  <c:v>0.36810850029790204</c:v>
                </c:pt>
                <c:pt idx="87">
                  <c:v>0.37890496344481989</c:v>
                </c:pt>
                <c:pt idx="88">
                  <c:v>0.39143345175627764</c:v>
                </c:pt>
                <c:pt idx="89">
                  <c:v>0.4058124514065336</c:v>
                </c:pt>
                <c:pt idx="90">
                  <c:v>0.42216055897635857</c:v>
                </c:pt>
                <c:pt idx="91">
                  <c:v>0.44059590894366613</c:v>
                </c:pt>
                <c:pt idx="92">
                  <c:v>0.46123557167074114</c:v>
                </c:pt>
                <c:pt idx="93">
                  <c:v>0.48419491959271238</c:v>
                </c:pt>
                <c:pt idx="94">
                  <c:v>0.50958695964527523</c:v>
                </c:pt>
                <c:pt idx="95">
                  <c:v>0.53752163054901692</c:v>
                </c:pt>
                <c:pt idx="96">
                  <c:v>0.56810506438340291</c:v>
                </c:pt>
                <c:pt idx="97">
                  <c:v>0.60143881291359347</c:v>
                </c:pt>
                <c:pt idx="98">
                  <c:v>0.63761904034592909</c:v>
                </c:pt>
                <c:pt idx="99">
                  <c:v>0.6767356855404596</c:v>
                </c:pt>
                <c:pt idx="100">
                  <c:v>0.71887159815078194</c:v>
                </c:pt>
                <c:pt idx="101">
                  <c:v>0.76410165463485946</c:v>
                </c:pt>
                <c:pt idx="102">
                  <c:v>0.8124918615234934</c:v>
                </c:pt>
                <c:pt idx="103">
                  <c:v>0.864098454681548</c:v>
                </c:pt>
                <c:pt idx="104">
                  <c:v>0.91896700448779356</c:v>
                </c:pt>
                <c:pt idx="105">
                  <c:v>0.97713153783236528</c:v>
                </c:pt>
                <c:pt idx="106">
                  <c:v>1.03861368853376</c:v>
                </c:pt>
                <c:pt idx="107">
                  <c:v>1.1034218881655813</c:v>
                </c:pt>
                <c:pt idx="108">
                  <c:v>1.1715506093249022</c:v>
                </c:pt>
                <c:pt idx="109">
                  <c:v>1.2429796730507987</c:v>
                </c:pt>
                <c:pt idx="110">
                  <c:v>1.3176736314091719</c:v>
                </c:pt>
                <c:pt idx="111">
                  <c:v>1.3955812352120329</c:v>
                </c:pt>
                <c:pt idx="112">
                  <c:v>1.4766349954644438</c:v>
                </c:pt>
                <c:pt idx="113">
                  <c:v>1.5607508454746093</c:v>
                </c:pt>
                <c:pt idx="114">
                  <c:v>1.6478279086826828</c:v>
                </c:pt>
                <c:pt idx="115">
                  <c:v>1.7377483752316458</c:v>
                </c:pt>
                <c:pt idx="116">
                  <c:v>1.8303774882018267</c:v>
                </c:pt>
                <c:pt idx="117">
                  <c:v>1.925563638346256</c:v>
                </c:pt>
                <c:pt idx="118">
                  <c:v>2.0231385641877004</c:v>
                </c:pt>
                <c:pt idx="119">
                  <c:v>2.1229176525586193</c:v>
                </c:pt>
                <c:pt idx="120">
                  <c:v>2.2247003331658783</c:v>
                </c:pt>
                <c:pt idx="121">
                  <c:v>2.3282705596156479</c:v>
                </c:pt>
                <c:pt idx="122">
                  <c:v>2.433397368600156</c:v>
                </c:pt>
                <c:pt idx="123">
                  <c:v>2.5398355086687157</c:v>
                </c:pt>
                <c:pt idx="124">
                  <c:v>2.6473261302023245</c:v>
                </c:pt>
                <c:pt idx="125">
                  <c:v>2.7555975288834094</c:v>
                </c:pt>
                <c:pt idx="126">
                  <c:v>2.8643659360762772</c:v>
                </c:pt>
                <c:pt idx="127">
                  <c:v>2.9733363510612998</c:v>
                </c:pt>
                <c:pt idx="128">
                  <c:v>3.0822034119269515</c:v>
                </c:pt>
                <c:pt idx="129">
                  <c:v>3.1906523040280832</c:v>
                </c:pt>
                <c:pt idx="130">
                  <c:v>3.2983597071581965</c:v>
                </c:pt>
                <c:pt idx="131">
                  <c:v>3.404994784837041</c:v>
                </c:pt>
                <c:pt idx="132">
                  <c:v>3.5102202212540607</c:v>
                </c:pt>
                <c:pt idx="133">
                  <c:v>3.6136933133009221</c:v>
                </c:pt>
                <c:pt idx="134">
                  <c:v>3.7150671266451316</c:v>
                </c:pt>
                <c:pt idx="135">
                  <c:v>3.8139917258224854</c:v>
                </c:pt>
                <c:pt idx="136">
                  <c:v>3.9101154887561926</c:v>
                </c:pt>
                <c:pt idx="137">
                  <c:v>4.0030865158630808</c:v>
                </c:pt>
                <c:pt idx="138">
                  <c:v>4.0925541429262147</c:v>
                </c:pt>
                <c:pt idx="139">
                  <c:v>4.1781705651720946</c:v>
                </c:pt>
                <c:pt idx="140">
                  <c:v>4.2595925774967283</c:v>
                </c:pt>
                <c:pt idx="141">
                  <c:v>4.3364834325772463</c:v>
                </c:pt>
                <c:pt idx="142">
                  <c:v>4.4085148147602045</c:v>
                </c:pt>
                <c:pt idx="143">
                  <c:v>4.4753689232396709</c:v>
                </c:pt>
                <c:pt idx="144">
                  <c:v>4.5367406532645722</c:v>
                </c:pt>
                <c:pt idx="145">
                  <c:v>4.5923398591064872</c:v>
                </c:pt>
                <c:pt idx="146">
                  <c:v>4.6418936774560837</c:v>
                </c:pt>
                <c:pt idx="147">
                  <c:v>4.6851488849925254</c:v>
                </c:pt>
                <c:pt idx="148">
                  <c:v>4.7218742592829139</c:v>
                </c:pt>
                <c:pt idx="149">
                  <c:v>4.7518629081140249</c:v>
                </c:pt>
                <c:pt idx="150">
                  <c:v>4.7749345290216292</c:v>
                </c:pt>
                <c:pt idx="151">
                  <c:v>4.790937558328384</c:v>
                </c:pt>
                <c:pt idx="152">
                  <c:v>4.7997511675717925</c:v>
                </c:pt>
                <c:pt idx="153">
                  <c:v>4.801287064906389</c:v>
                </c:pt>
                <c:pt idx="154">
                  <c:v>4.7954910599703489</c:v>
                </c:pt>
                <c:pt idx="155">
                  <c:v>4.7823443528461578</c:v>
                </c:pt>
                <c:pt idx="156">
                  <c:v>4.7618645111052427</c:v>
                </c:pt>
                <c:pt idx="157">
                  <c:v>4.7341061034488803</c:v>
                </c:pt>
                <c:pt idx="158">
                  <c:v>4.6991609640457286</c:v>
                </c:pt>
                <c:pt idx="159">
                  <c:v>4.6571580681780169</c:v>
                </c:pt>
                <c:pt idx="160">
                  <c:v>4.608263007073937</c:v>
                </c:pt>
                <c:pt idx="161">
                  <c:v>4.552677057617478</c:v>
                </c:pt>
                <c:pt idx="162">
                  <c:v>4.4906358507678874</c:v>
                </c:pt>
                <c:pt idx="163">
                  <c:v>4.4224076507500492</c:v>
                </c:pt>
                <c:pt idx="164">
                  <c:v>4.348291265152449</c:v>
                </c:pt>
                <c:pt idx="165">
                  <c:v>4.2686136137524837</c:v>
                </c:pt>
                <c:pt idx="166">
                  <c:v>4.1837269909535335</c:v>
                </c:pt>
                <c:pt idx="167">
                  <c:v>4.0940060629572788</c:v>
                </c:pt>
                <c:pt idx="168">
                  <c:v>3.9998446460308026</c:v>
                </c:pt>
                <c:pt idx="169">
                  <c:v>3.9016523163158277</c:v>
                </c:pt>
                <c:pt idx="170">
                  <c:v>3.7998509044586242</c:v>
                </c:pt>
                <c:pt idx="171">
                  <c:v>3.6948709298510272</c:v>
                </c:pt>
                <c:pt idx="172">
                  <c:v>3.5871480294406788</c:v>
                </c:pt>
                <c:pt idx="173">
                  <c:v>3.4771194349136136</c:v>
                </c:pt>
                <c:pt idx="174">
                  <c:v>3.3652205496375123</c:v>
                </c:pt>
                <c:pt idx="175">
                  <c:v>3.2518816731769844</c:v>
                </c:pt>
                <c:pt idx="176">
                  <c:v>3.137524916588676</c:v>
                </c:pt>
                <c:pt idx="177">
                  <c:v>3.0225613462347951</c:v>
                </c:pt>
                <c:pt idx="178">
                  <c:v>2.9073883877015376</c:v>
                </c:pt>
                <c:pt idx="179">
                  <c:v>2.7923875147722867</c:v>
                </c:pt>
                <c:pt idx="180">
                  <c:v>2.6779222414892874</c:v>
                </c:pt>
                <c:pt idx="181">
                  <c:v>2.5643364283467269</c:v>
                </c:pt>
                <c:pt idx="182">
                  <c:v>2.4519529067913126</c:v>
                </c:pt>
                <c:pt idx="183">
                  <c:v>2.3410724196480683</c:v>
                </c:pt>
                <c:pt idx="184">
                  <c:v>2.231972869005848</c:v>
                </c:pt>
                <c:pt idx="185">
                  <c:v>2.1249088576305097</c:v>
                </c:pt>
                <c:pt idx="186">
                  <c:v>2.0201115052400613</c:v>
                </c:pt>
                <c:pt idx="187">
                  <c:v>1.9177885170601892</c:v>
                </c:pt>
                <c:pt idx="188">
                  <c:v>1.818124479036425</c:v>
                </c:pt>
                <c:pt idx="189">
                  <c:v>1.7212813519336283</c:v>
                </c:pt>
                <c:pt idx="190">
                  <c:v>1.627399135300678</c:v>
                </c:pt>
                <c:pt idx="191">
                  <c:v>1.5365966718834578</c:v>
                </c:pt>
                <c:pt idx="192">
                  <c:v>1.4489725634758983</c:v>
                </c:pt>
                <c:pt idx="193">
                  <c:v>1.3646061703272738</c:v>
                </c:pt>
                <c:pt idx="194">
                  <c:v>1.2835586679788618</c:v>
                </c:pt>
                <c:pt idx="195">
                  <c:v>1.2058741376755637</c:v>
                </c:pt>
                <c:pt idx="196">
                  <c:v>1.1315806691725037</c:v>
                </c:pt>
                <c:pt idx="197">
                  <c:v>1.060691457712611</c:v>
                </c:pt>
                <c:pt idx="198">
                  <c:v>0.99320588007017985</c:v>
                </c:pt>
                <c:pt idx="199">
                  <c:v>0.92911053772329577</c:v>
                </c:pt>
                <c:pt idx="200">
                  <c:v>0.86838025832873789</c:v>
                </c:pt>
                <c:pt idx="201">
                  <c:v>0.81097904963191425</c:v>
                </c:pt>
                <c:pt idx="202">
                  <c:v>0.75686100267013479</c:v>
                </c:pt>
                <c:pt idx="203">
                  <c:v>0.70597114355372892</c:v>
                </c:pt>
                <c:pt idx="204">
                  <c:v>0.65824623518570913</c:v>
                </c:pt>
                <c:pt idx="205">
                  <c:v>0.61361553197291308</c:v>
                </c:pt>
                <c:pt idx="206">
                  <c:v>0.57200149187161331</c:v>
                </c:pt>
                <c:pt idx="207">
                  <c:v>0.53332045099583747</c:v>
                </c:pt>
                <c:pt idx="208">
                  <c:v>0.49748326650828822</c:v>
                </c:pt>
                <c:pt idx="209">
                  <c:v>0.46439593363566251</c:v>
                </c:pt>
                <c:pt idx="210">
                  <c:v>0.4339601824366352</c:v>
                </c:pt>
                <c:pt idx="211">
                  <c:v>0.406074059445024</c:v>
                </c:pt>
                <c:pt idx="212">
                  <c:v>0.38063249856182191</c:v>
                </c:pt>
                <c:pt idx="213">
                  <c:v>0.357527884632169</c:v>
                </c:pt>
                <c:pt idx="214">
                  <c:v>0.3366506120724328</c:v>
                </c:pt>
                <c:pt idx="215">
                  <c:v>0.317889639765086</c:v>
                </c:pt>
                <c:pt idx="216">
                  <c:v>0.3011330422693399</c:v>
                </c:pt>
                <c:pt idx="217">
                  <c:v>0.28626855625518438</c:v>
                </c:pt>
                <c:pt idx="218">
                  <c:v>0.27318412000416026</c:v>
                </c:pt>
                <c:pt idx="219">
                  <c:v>0.2617684028730754</c:v>
                </c:pt>
                <c:pt idx="220">
                  <c:v>0.25191132082111833</c:v>
                </c:pt>
                <c:pt idx="221">
                  <c:v>0.24350453348340875</c:v>
                </c:pt>
                <c:pt idx="222">
                  <c:v>0.23644191785428459</c:v>
                </c:pt>
                <c:pt idx="223">
                  <c:v>0.23062001343272812</c:v>
                </c:pt>
                <c:pt idx="224">
                  <c:v>0.22593843368391259</c:v>
                </c:pt>
                <c:pt idx="225">
                  <c:v>0.22230023888085751</c:v>
                </c:pt>
                <c:pt idx="226">
                  <c:v>0.21961226579756235</c:v>
                </c:pt>
                <c:pt idx="227">
                  <c:v>0.21778541031227719</c:v>
                </c:pt>
                <c:pt idx="228">
                  <c:v>0.21673485972381584</c:v>
                </c:pt>
                <c:pt idx="229">
                  <c:v>0.21638027245725933</c:v>
                </c:pt>
                <c:pt idx="230">
                  <c:v>0.21664590380688753</c:v>
                </c:pt>
                <c:pt idx="231">
                  <c:v>0.21746067739979444</c:v>
                </c:pt>
                <c:pt idx="232">
                  <c:v>0.21875820312841443</c:v>
                </c:pt>
                <c:pt idx="233">
                  <c:v>0.2204767433587082</c:v>
                </c:pt>
                <c:pt idx="234">
                  <c:v>0.22255913023872226</c:v>
                </c:pt>
                <c:pt idx="235">
                  <c:v>0.22495263787743205</c:v>
                </c:pt>
                <c:pt idx="236">
                  <c:v>0.22760881400692981</c:v>
                </c:pt>
                <c:pt idx="237">
                  <c:v>0.23048327645699565</c:v>
                </c:pt>
                <c:pt idx="238">
                  <c:v>0.2335354803394272</c:v>
                </c:pt>
                <c:pt idx="239">
                  <c:v>0.23672846224501587</c:v>
                </c:pt>
                <c:pt idx="240">
                  <c:v>0.2400285679894949</c:v>
                </c:pt>
                <c:pt idx="241">
                  <c:v>0.24340517050247629</c:v>
                </c:pt>
                <c:pt idx="242">
                  <c:v>0.24683038433806725</c:v>
                </c:pt>
                <c:pt idx="243">
                  <c:v>0.25027878300539441</c:v>
                </c:pt>
                <c:pt idx="244">
                  <c:v>0.25372712488526988</c:v>
                </c:pt>
                <c:pt idx="245">
                  <c:v>0.25715409293363328</c:v>
                </c:pt>
                <c:pt idx="246">
                  <c:v>0.26054005269509012</c:v>
                </c:pt>
                <c:pt idx="247">
                  <c:v>0.2638668323857114</c:v>
                </c:pt>
                <c:pt idx="248">
                  <c:v>0.2671175279798802</c:v>
                </c:pt>
                <c:pt idx="249">
                  <c:v>0.2702763353790848</c:v>
                </c:pt>
                <c:pt idx="250">
                  <c:v>0.27332841087843901</c:v>
                </c:pt>
                <c:pt idx="251">
                  <c:v>0.276259760305541</c:v>
                </c:pt>
                <c:pt idx="252">
                  <c:v>0.27905715641008877</c:v>
                </c:pt>
                <c:pt idx="253">
                  <c:v>0.28170808335233549</c:v>
                </c:pt>
                <c:pt idx="254">
                  <c:v>0.28420070649145507</c:v>
                </c:pt>
                <c:pt idx="255">
                  <c:v>0.28652386512438688</c:v>
                </c:pt>
                <c:pt idx="256">
                  <c:v>0.28866708538062658</c:v>
                </c:pt>
                <c:pt idx="257">
                  <c:v>0.29062061014322665</c:v>
                </c:pt>
                <c:pt idx="258">
                  <c:v>0.29237544264114756</c:v>
                </c:pt>
                <c:pt idx="259">
                  <c:v>0.29392340023932473</c:v>
                </c:pt>
                <c:pt idx="260">
                  <c:v>0.29525717493334958</c:v>
                </c:pt>
                <c:pt idx="261">
                  <c:v>0.29637039712545293</c:v>
                </c:pt>
                <c:pt idx="262">
                  <c:v>0.2972576994058429</c:v>
                </c:pt>
                <c:pt idx="263">
                  <c:v>0.29791477727496191</c:v>
                </c:pt>
                <c:pt idx="264">
                  <c:v>0.29833844400453052</c:v>
                </c:pt>
                <c:pt idx="265">
                  <c:v>0.29852667713478787</c:v>
                </c:pt>
                <c:pt idx="266">
                  <c:v>0.29847865443000038</c:v>
                </c:pt>
                <c:pt idx="267">
                  <c:v>0.29819477745294254</c:v>
                </c:pt>
                <c:pt idx="268">
                  <c:v>0.29767668126301433</c:v>
                </c:pt>
                <c:pt idx="269">
                  <c:v>0.29692722908483071</c:v>
                </c:pt>
                <c:pt idx="270">
                  <c:v>0.2959504911300625</c:v>
                </c:pt>
                <c:pt idx="271">
                  <c:v>0.29475170708239545</c:v>
                </c:pt>
                <c:pt idx="272">
                  <c:v>0.2933372320729476</c:v>
                </c:pt>
                <c:pt idx="273">
                  <c:v>0.29171446628212544</c:v>
                </c:pt>
                <c:pt idx="274">
                  <c:v>0.28989176860525095</c:v>
                </c:pt>
                <c:pt idx="275">
                  <c:v>0.28787835511545634</c:v>
                </c:pt>
                <c:pt idx="276">
                  <c:v>0.28568418334999873</c:v>
                </c:pt>
                <c:pt idx="277">
                  <c:v>0.28331982373658415</c:v>
                </c:pt>
                <c:pt idx="278">
                  <c:v>0.28079631976414471</c:v>
                </c:pt>
                <c:pt idx="279">
                  <c:v>0.27812503878617922</c:v>
                </c:pt>
                <c:pt idx="280">
                  <c:v>0.27531751562061513</c:v>
                </c:pt>
                <c:pt idx="281">
                  <c:v>0.27238529137261647</c:v>
                </c:pt>
                <c:pt idx="282">
                  <c:v>0.26933975014849415</c:v>
                </c:pt>
                <c:pt idx="283">
                  <c:v>0.26619195654079447</c:v>
                </c:pt>
                <c:pt idx="284">
                  <c:v>0.26295249693659478</c:v>
                </c:pt>
                <c:pt idx="285">
                  <c:v>0.25963132782195447</c:v>
                </c:pt>
                <c:pt idx="286">
                  <c:v>0.25623763431457947</c:v>
                </c:pt>
                <c:pt idx="287">
                  <c:v>0.25277970214351475</c:v>
                </c:pt>
                <c:pt idx="288">
                  <c:v>0.24926480620043143</c:v>
                </c:pt>
                <c:pt idx="289">
                  <c:v>0.24569911860482874</c:v>
                </c:pt>
                <c:pt idx="290">
                  <c:v>0.24208763895135219</c:v>
                </c:pt>
                <c:pt idx="291">
                  <c:v>0.23843414904068908</c:v>
                </c:pt>
                <c:pt idx="292">
                  <c:v>0.23474119393909856</c:v>
                </c:pt>
                <c:pt idx="293">
                  <c:v>0.23101009067257885</c:v>
                </c:pt>
                <c:pt idx="294">
                  <c:v>0.22724096525075219</c:v>
                </c:pt>
                <c:pt idx="295">
                  <c:v>0.22343281804738152</c:v>
                </c:pt>
                <c:pt idx="296">
                  <c:v>0.21958361685705768</c:v>
                </c:pt>
                <c:pt idx="297">
                  <c:v>0.21569041622173668</c:v>
                </c:pt>
                <c:pt idx="298">
                  <c:v>0.2117495008992093</c:v>
                </c:pt>
                <c:pt idx="299">
                  <c:v>0.20775655065232604</c:v>
                </c:pt>
                <c:pt idx="300">
                  <c:v>0.20370682289693584</c:v>
                </c:pt>
              </c:numCache>
            </c:numRef>
          </c:val>
          <c:smooth val="0"/>
          <c:extLst>
            <c:ext xmlns:c16="http://schemas.microsoft.com/office/drawing/2014/chart" uri="{C3380CC4-5D6E-409C-BE32-E72D297353CC}">
              <c16:uniqueId val="{00000001-FDF5-4065-AFA4-21E75076284E}"/>
            </c:ext>
          </c:extLst>
        </c:ser>
        <c:dLbls>
          <c:showLegendKey val="0"/>
          <c:showVal val="0"/>
          <c:showCatName val="0"/>
          <c:showSerName val="0"/>
          <c:showPercent val="0"/>
          <c:showBubbleSize val="0"/>
        </c:dLbls>
        <c:marker val="1"/>
        <c:smooth val="0"/>
        <c:axId val="505228399"/>
        <c:axId val="1"/>
      </c:lineChart>
      <c:scatterChart>
        <c:scatterStyle val="lineMarker"/>
        <c:varyColors val="0"/>
        <c:ser>
          <c:idx val="2"/>
          <c:order val="2"/>
          <c:tx>
            <c:v>Axis</c:v>
          </c:tx>
          <c:spPr>
            <a:ln w="9525">
              <a:solidFill>
                <a:schemeClr val="tx1"/>
              </a:solidFill>
            </a:ln>
          </c:spPr>
          <c:marker>
            <c:symbol val="none"/>
          </c:marker>
          <c:xVal>
            <c:numRef>
              <c:f>'Fig 2.12'!$Y$11:$Y$12</c:f>
              <c:numCache>
                <c:formatCode>General</c:formatCode>
                <c:ptCount val="2"/>
                <c:pt idx="0">
                  <c:v>1.9944299999999999E-4</c:v>
                </c:pt>
                <c:pt idx="1">
                  <c:v>1.9944299999999999E-4</c:v>
                </c:pt>
              </c:numCache>
            </c:numRef>
          </c:xVal>
          <c:yVal>
            <c:numRef>
              <c:f>'Fig 2.12'!$X$11:$X$12</c:f>
              <c:numCache>
                <c:formatCode>General</c:formatCode>
                <c:ptCount val="2"/>
                <c:pt idx="0">
                  <c:v>0</c:v>
                </c:pt>
                <c:pt idx="1">
                  <c:v>6</c:v>
                </c:pt>
              </c:numCache>
            </c:numRef>
          </c:yVal>
          <c:smooth val="0"/>
          <c:extLst>
            <c:ext xmlns:c16="http://schemas.microsoft.com/office/drawing/2014/chart" uri="{C3380CC4-5D6E-409C-BE32-E72D297353CC}">
              <c16:uniqueId val="{00000002-FDF5-4065-AFA4-21E75076284E}"/>
            </c:ext>
          </c:extLst>
        </c:ser>
        <c:dLbls>
          <c:showLegendKey val="0"/>
          <c:showVal val="0"/>
          <c:showCatName val="0"/>
          <c:showSerName val="0"/>
          <c:showPercent val="0"/>
          <c:showBubbleSize val="0"/>
        </c:dLbls>
        <c:axId val="593365055"/>
        <c:axId val="593366015"/>
      </c:scatterChart>
      <c:catAx>
        <c:axId val="505228399"/>
        <c:scaling>
          <c:orientation val="minMax"/>
        </c:scaling>
        <c:delete val="0"/>
        <c:axPos val="b"/>
        <c:title>
          <c:tx>
            <c:rich>
              <a:bodyPr/>
              <a:lstStyle/>
              <a:p>
                <a:pPr>
                  <a:defRPr/>
                </a:pPr>
                <a:r>
                  <a:rPr lang="en-US"/>
                  <a:t>Labor</a:t>
                </a:r>
                <a:r>
                  <a:rPr lang="en-US" baseline="0"/>
                  <a:t> </a:t>
                </a:r>
                <a:r>
                  <a:rPr lang="en-US"/>
                  <a:t>Productivity (in logs)</a:t>
                </a:r>
              </a:p>
            </c:rich>
          </c:tx>
          <c:layout>
            <c:manualLayout>
              <c:xMode val="edge"/>
              <c:yMode val="edge"/>
              <c:x val="0.33691552732919872"/>
              <c:y val="0.88091955747386264"/>
            </c:manualLayout>
          </c:layout>
          <c:overlay val="0"/>
        </c:title>
        <c:numFmt formatCode="0.0" sourceLinked="0"/>
        <c:majorTickMark val="none"/>
        <c:minorTickMark val="none"/>
        <c:tickLblPos val="nextTo"/>
        <c:spPr>
          <a:noFill/>
          <a:ln w="9525" cap="flat" cmpd="sng" algn="ctr">
            <a:solidFill>
              <a:schemeClr val="tx1"/>
            </a:solidFill>
            <a:round/>
          </a:ln>
          <a:effectLst/>
        </c:spPr>
        <c:txPr>
          <a:bodyPr rot="0" vert="horz"/>
          <a:lstStyle/>
          <a:p>
            <a:pPr>
              <a:defRPr/>
            </a:pPr>
            <a:endParaRPr lang="en-US"/>
          </a:p>
        </c:txPr>
        <c:crossAx val="1"/>
        <c:crossesAt val="0"/>
        <c:auto val="1"/>
        <c:lblAlgn val="ctr"/>
        <c:lblOffset val="100"/>
        <c:tickLblSkip val="35"/>
        <c:noMultiLvlLbl val="0"/>
      </c:catAx>
      <c:valAx>
        <c:axId val="1"/>
        <c:scaling>
          <c:orientation val="minMax"/>
          <c:max val="6"/>
        </c:scaling>
        <c:delete val="0"/>
        <c:axPos val="l"/>
        <c:title>
          <c:tx>
            <c:rich>
              <a:bodyPr/>
              <a:lstStyle/>
              <a:p>
                <a:pPr>
                  <a:defRPr/>
                </a:pPr>
                <a:r>
                  <a:rPr lang="en-US"/>
                  <a:t>Probability Density</a:t>
                </a:r>
              </a:p>
            </c:rich>
          </c:tx>
          <c:layout>
            <c:manualLayout>
              <c:xMode val="edge"/>
              <c:yMode val="edge"/>
              <c:x val="1.1214016637803819E-2"/>
              <c:y val="0.13830512975941645"/>
            </c:manualLayout>
          </c:layout>
          <c:overlay val="0"/>
        </c:title>
        <c:numFmt formatCode="0" sourceLinked="0"/>
        <c:majorTickMark val="none"/>
        <c:minorTickMark val="none"/>
        <c:tickLblPos val="nextTo"/>
        <c:spPr>
          <a:noFill/>
          <a:ln>
            <a:noFill/>
          </a:ln>
          <a:effectLst/>
        </c:spPr>
        <c:txPr>
          <a:bodyPr rot="0" vert="horz"/>
          <a:lstStyle/>
          <a:p>
            <a:pPr>
              <a:defRPr/>
            </a:pPr>
            <a:endParaRPr lang="en-US"/>
          </a:p>
        </c:txPr>
        <c:crossAx val="505228399"/>
        <c:crossesAt val="0"/>
        <c:crossBetween val="between"/>
      </c:valAx>
      <c:valAx>
        <c:axId val="593366015"/>
        <c:scaling>
          <c:orientation val="minMax"/>
          <c:max val="6"/>
        </c:scaling>
        <c:delete val="1"/>
        <c:axPos val="r"/>
        <c:numFmt formatCode="General" sourceLinked="1"/>
        <c:majorTickMark val="out"/>
        <c:minorTickMark val="none"/>
        <c:tickLblPos val="nextTo"/>
        <c:crossAx val="593365055"/>
        <c:crosses val="max"/>
        <c:crossBetween val="midCat"/>
      </c:valAx>
      <c:valAx>
        <c:axId val="593365055"/>
        <c:scaling>
          <c:orientation val="minMax"/>
          <c:max val="0.45"/>
          <c:min val="-0.4"/>
        </c:scaling>
        <c:delete val="1"/>
        <c:axPos val="t"/>
        <c:numFmt formatCode="General" sourceLinked="1"/>
        <c:majorTickMark val="out"/>
        <c:minorTickMark val="none"/>
        <c:tickLblPos val="nextTo"/>
        <c:crossAx val="593366015"/>
        <c:crosses val="max"/>
        <c:crossBetween val="midCat"/>
      </c:valAx>
      <c:spPr>
        <a:noFill/>
        <a:ln w="25400">
          <a:noFill/>
        </a:ln>
      </c:spPr>
    </c:plotArea>
    <c:legend>
      <c:legendPos val="r"/>
      <c:legendEntry>
        <c:idx val="2"/>
        <c:delete val="1"/>
      </c:legendEntry>
      <c:layout>
        <c:manualLayout>
          <c:xMode val="edge"/>
          <c:yMode val="edge"/>
          <c:x val="0.62209183352483255"/>
          <c:y val="6.8108488643897014E-2"/>
          <c:w val="0.34415279142115124"/>
          <c:h val="0.15957757278886653"/>
        </c:manualLayout>
      </c:layout>
      <c:overlay val="1"/>
    </c:legend>
    <c:plotVisOnly val="1"/>
    <c:dispBlanksAs val="gap"/>
    <c:showDLblsOverMax val="0"/>
  </c:chart>
  <c:spPr>
    <a:solidFill>
      <a:schemeClr val="bg1"/>
    </a:solidFill>
    <a:ln w="9525" cap="flat" cmpd="sng" algn="ctr">
      <a:noFill/>
      <a:round/>
    </a:ln>
    <a:effectLst/>
  </c:spPr>
  <c:txPr>
    <a:bodyPr/>
    <a:lstStyle/>
    <a:p>
      <a:pPr>
        <a:defRPr sz="2000" b="0" i="0" u="none" strike="noStrike" baseline="0">
          <a:solidFill>
            <a:srgbClr val="000000"/>
          </a:solidFill>
          <a:latin typeface="HelveticaNeueLT Std" panose="020B0604020202020204"/>
          <a:ea typeface="Arial"/>
          <a:cs typeface="Arial"/>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78361653184026E-2"/>
          <c:y val="6.9253314132698918E-2"/>
          <c:w val="0.92426369844723899"/>
          <c:h val="0.77727368688152099"/>
        </c:manualLayout>
      </c:layout>
      <c:areaChart>
        <c:grouping val="standard"/>
        <c:varyColors val="0"/>
        <c:ser>
          <c:idx val="2"/>
          <c:order val="1"/>
          <c:tx>
            <c:strRef>
              <c:f>'Box Fig. 2.2'!$F$1</c:f>
              <c:strCache>
                <c:ptCount val="1"/>
                <c:pt idx="0">
                  <c:v>ci_high</c:v>
                </c:pt>
              </c:strCache>
            </c:strRef>
          </c:tx>
          <c:spPr>
            <a:solidFill>
              <a:srgbClr val="000099">
                <a:alpha val="20000"/>
              </a:srgbClr>
            </a:solidFill>
            <a:ln w="25400">
              <a:noFill/>
            </a:ln>
            <a:effectLst/>
          </c:spPr>
          <c:cat>
            <c:numRef>
              <c:f>'Box Fig. 2.2'!$A$2:$A$8</c:f>
              <c:numCache>
                <c:formatCode>0</c:formatCode>
                <c:ptCount val="7"/>
                <c:pt idx="0">
                  <c:v>0</c:v>
                </c:pt>
                <c:pt idx="1">
                  <c:v>1</c:v>
                </c:pt>
                <c:pt idx="2">
                  <c:v>2</c:v>
                </c:pt>
                <c:pt idx="3">
                  <c:v>3</c:v>
                </c:pt>
                <c:pt idx="4">
                  <c:v>4</c:v>
                </c:pt>
                <c:pt idx="5">
                  <c:v>5</c:v>
                </c:pt>
                <c:pt idx="6">
                  <c:v>6</c:v>
                </c:pt>
              </c:numCache>
            </c:numRef>
          </c:cat>
          <c:val>
            <c:numRef>
              <c:f>'Box Fig. 2.2'!$F$2:$F$8</c:f>
              <c:numCache>
                <c:formatCode>0.0000</c:formatCode>
                <c:ptCount val="7"/>
                <c:pt idx="0">
                  <c:v>0</c:v>
                </c:pt>
                <c:pt idx="1">
                  <c:v>2.7786979675292969</c:v>
                </c:pt>
                <c:pt idx="2">
                  <c:v>7.3813056945800781</c:v>
                </c:pt>
                <c:pt idx="3">
                  <c:v>8.2289657592773438</c:v>
                </c:pt>
                <c:pt idx="4">
                  <c:v>11.634768486022949</c:v>
                </c:pt>
                <c:pt idx="5">
                  <c:v>16.503629684448242</c:v>
                </c:pt>
                <c:pt idx="6">
                  <c:v>19.47407341003418</c:v>
                </c:pt>
              </c:numCache>
            </c:numRef>
          </c:val>
          <c:extLst>
            <c:ext xmlns:c16="http://schemas.microsoft.com/office/drawing/2014/chart" uri="{C3380CC4-5D6E-409C-BE32-E72D297353CC}">
              <c16:uniqueId val="{00000000-5BDB-4009-B3D7-3D4B80A486E4}"/>
            </c:ext>
          </c:extLst>
        </c:ser>
        <c:ser>
          <c:idx val="1"/>
          <c:order val="2"/>
          <c:tx>
            <c:strRef>
              <c:f>'Box Fig. 2.2'!$E$1</c:f>
              <c:strCache>
                <c:ptCount val="1"/>
                <c:pt idx="0">
                  <c:v>ci_low</c:v>
                </c:pt>
              </c:strCache>
            </c:strRef>
          </c:tx>
          <c:spPr>
            <a:solidFill>
              <a:srgbClr val="000099">
                <a:alpha val="20000"/>
              </a:srgbClr>
            </a:solidFill>
            <a:ln>
              <a:noFill/>
            </a:ln>
            <a:effectLst/>
          </c:spPr>
          <c:cat>
            <c:numRef>
              <c:f>'Box Fig. 2.2'!$A$2:$A$8</c:f>
              <c:numCache>
                <c:formatCode>0</c:formatCode>
                <c:ptCount val="7"/>
                <c:pt idx="0">
                  <c:v>0</c:v>
                </c:pt>
                <c:pt idx="1">
                  <c:v>1</c:v>
                </c:pt>
                <c:pt idx="2">
                  <c:v>2</c:v>
                </c:pt>
                <c:pt idx="3">
                  <c:v>3</c:v>
                </c:pt>
                <c:pt idx="4">
                  <c:v>4</c:v>
                </c:pt>
                <c:pt idx="5">
                  <c:v>5</c:v>
                </c:pt>
                <c:pt idx="6">
                  <c:v>6</c:v>
                </c:pt>
              </c:numCache>
            </c:numRef>
          </c:cat>
          <c:val>
            <c:numRef>
              <c:f>'Box Fig. 2.2'!$E$2:$E$8</c:f>
              <c:numCache>
                <c:formatCode>0.0000</c:formatCode>
                <c:ptCount val="7"/>
                <c:pt idx="0">
                  <c:v>0</c:v>
                </c:pt>
                <c:pt idx="1">
                  <c:v>-1.3525843620300293</c:v>
                </c:pt>
                <c:pt idx="2">
                  <c:v>3.3814334869384766</c:v>
                </c:pt>
                <c:pt idx="3">
                  <c:v>3.7676694393157959</c:v>
                </c:pt>
                <c:pt idx="4">
                  <c:v>6.7147002220153809</c:v>
                </c:pt>
                <c:pt idx="5">
                  <c:v>10.202362060546875</c:v>
                </c:pt>
                <c:pt idx="6">
                  <c:v>13.273749351501465</c:v>
                </c:pt>
              </c:numCache>
            </c:numRef>
          </c:val>
          <c:extLst>
            <c:ext xmlns:c16="http://schemas.microsoft.com/office/drawing/2014/chart" uri="{C3380CC4-5D6E-409C-BE32-E72D297353CC}">
              <c16:uniqueId val="{00000001-5BDB-4009-B3D7-3D4B80A486E4}"/>
            </c:ext>
          </c:extLst>
        </c:ser>
        <c:dLbls>
          <c:showLegendKey val="0"/>
          <c:showVal val="0"/>
          <c:showCatName val="0"/>
          <c:showSerName val="0"/>
          <c:showPercent val="0"/>
          <c:showBubbleSize val="0"/>
        </c:dLbls>
        <c:axId val="2071520624"/>
        <c:axId val="240818512"/>
      </c:areaChart>
      <c:areaChart>
        <c:grouping val="standard"/>
        <c:varyColors val="0"/>
        <c:ser>
          <c:idx val="4"/>
          <c:order val="3"/>
          <c:tx>
            <c:strRef>
              <c:f>'Box Fig. 2.2'!$G$1</c:f>
              <c:strCache>
                <c:ptCount val="1"/>
                <c:pt idx="0">
                  <c:v>blocked</c:v>
                </c:pt>
              </c:strCache>
            </c:strRef>
          </c:tx>
          <c:spPr>
            <a:solidFill>
              <a:schemeClr val="bg1"/>
            </a:solidFill>
            <a:ln>
              <a:noFill/>
            </a:ln>
            <a:effectLst/>
          </c:spPr>
          <c:cat>
            <c:numRef>
              <c:f>'Box Fig. 2.2'!$A$2:$A$8</c:f>
              <c:numCache>
                <c:formatCode>0</c:formatCode>
                <c:ptCount val="7"/>
                <c:pt idx="0">
                  <c:v>0</c:v>
                </c:pt>
                <c:pt idx="1">
                  <c:v>1</c:v>
                </c:pt>
                <c:pt idx="2">
                  <c:v>2</c:v>
                </c:pt>
                <c:pt idx="3">
                  <c:v>3</c:v>
                </c:pt>
                <c:pt idx="4">
                  <c:v>4</c:v>
                </c:pt>
                <c:pt idx="5">
                  <c:v>5</c:v>
                </c:pt>
                <c:pt idx="6">
                  <c:v>6</c:v>
                </c:pt>
              </c:numCache>
            </c:numRef>
          </c:cat>
          <c:val>
            <c:numRef>
              <c:f>'Box Fig. 2.2'!$G$2:$G$8</c:f>
              <c:numCache>
                <c:formatCode>0.0000</c:formatCode>
                <c:ptCount val="7"/>
                <c:pt idx="0">
                  <c:v>15</c:v>
                </c:pt>
                <c:pt idx="1">
                  <c:v>16.352584362030029</c:v>
                </c:pt>
                <c:pt idx="2">
                  <c:v>11.618566513061523</c:v>
                </c:pt>
                <c:pt idx="3">
                  <c:v>11.232330560684204</c:v>
                </c:pt>
                <c:pt idx="4">
                  <c:v>8.2852997779846191</c:v>
                </c:pt>
                <c:pt idx="5">
                  <c:v>4.797637939453125</c:v>
                </c:pt>
                <c:pt idx="6">
                  <c:v>1.7262506484985352</c:v>
                </c:pt>
              </c:numCache>
            </c:numRef>
          </c:val>
          <c:extLst>
            <c:ext xmlns:c16="http://schemas.microsoft.com/office/drawing/2014/chart" uri="{C3380CC4-5D6E-409C-BE32-E72D297353CC}">
              <c16:uniqueId val="{00000002-5BDB-4009-B3D7-3D4B80A486E4}"/>
            </c:ext>
          </c:extLst>
        </c:ser>
        <c:dLbls>
          <c:showLegendKey val="0"/>
          <c:showVal val="0"/>
          <c:showCatName val="0"/>
          <c:showSerName val="0"/>
          <c:showPercent val="0"/>
          <c:showBubbleSize val="0"/>
        </c:dLbls>
        <c:axId val="237810576"/>
        <c:axId val="42125775"/>
      </c:areaChart>
      <c:lineChart>
        <c:grouping val="standard"/>
        <c:varyColors val="0"/>
        <c:ser>
          <c:idx val="0"/>
          <c:order val="0"/>
          <c:tx>
            <c:strRef>
              <c:f>'Box Fig. 2.2'!$B$1</c:f>
              <c:strCache>
                <c:ptCount val="1"/>
                <c:pt idx="0">
                  <c:v>_b_rd</c:v>
                </c:pt>
              </c:strCache>
            </c:strRef>
          </c:tx>
          <c:spPr>
            <a:ln w="28575" cap="rnd">
              <a:solidFill>
                <a:srgbClr val="000099"/>
              </a:solidFill>
              <a:round/>
            </a:ln>
            <a:effectLst/>
          </c:spPr>
          <c:marker>
            <c:symbol val="none"/>
          </c:marker>
          <c:cat>
            <c:numRef>
              <c:f>'Box Fig. 2.2'!$A$2:$A$8</c:f>
              <c:numCache>
                <c:formatCode>0</c:formatCode>
                <c:ptCount val="7"/>
                <c:pt idx="0">
                  <c:v>0</c:v>
                </c:pt>
                <c:pt idx="1">
                  <c:v>1</c:v>
                </c:pt>
                <c:pt idx="2">
                  <c:v>2</c:v>
                </c:pt>
                <c:pt idx="3">
                  <c:v>3</c:v>
                </c:pt>
                <c:pt idx="4">
                  <c:v>4</c:v>
                </c:pt>
                <c:pt idx="5">
                  <c:v>5</c:v>
                </c:pt>
                <c:pt idx="6">
                  <c:v>6</c:v>
                </c:pt>
              </c:numCache>
            </c:numRef>
          </c:cat>
          <c:val>
            <c:numRef>
              <c:f>'Box Fig. 2.2'!$B$2:$B$8</c:f>
              <c:numCache>
                <c:formatCode>0.0000</c:formatCode>
                <c:ptCount val="7"/>
                <c:pt idx="0">
                  <c:v>0</c:v>
                </c:pt>
                <c:pt idx="1">
                  <c:v>0.71305686235427856</c:v>
                </c:pt>
                <c:pt idx="2">
                  <c:v>5.3813695907592773</c:v>
                </c:pt>
                <c:pt idx="3">
                  <c:v>5.9983177185058594</c:v>
                </c:pt>
                <c:pt idx="4">
                  <c:v>9.1747341156005859</c:v>
                </c:pt>
                <c:pt idx="5">
                  <c:v>13.352995872497559</c:v>
                </c:pt>
                <c:pt idx="6">
                  <c:v>16.373910903930664</c:v>
                </c:pt>
              </c:numCache>
            </c:numRef>
          </c:val>
          <c:smooth val="0"/>
          <c:extLst>
            <c:ext xmlns:c16="http://schemas.microsoft.com/office/drawing/2014/chart" uri="{C3380CC4-5D6E-409C-BE32-E72D297353CC}">
              <c16:uniqueId val="{00000003-5BDB-4009-B3D7-3D4B80A486E4}"/>
            </c:ext>
          </c:extLst>
        </c:ser>
        <c:dLbls>
          <c:showLegendKey val="0"/>
          <c:showVal val="0"/>
          <c:showCatName val="0"/>
          <c:showSerName val="0"/>
          <c:showPercent val="0"/>
          <c:showBubbleSize val="0"/>
        </c:dLbls>
        <c:marker val="1"/>
        <c:smooth val="0"/>
        <c:axId val="2071520624"/>
        <c:axId val="240818512"/>
        <c:extLst>
          <c:ext xmlns:c15="http://schemas.microsoft.com/office/drawing/2012/chart" uri="{02D57815-91ED-43cb-92C2-25804820EDAC}">
            <c15:filteredLineSeries>
              <c15:ser>
                <c:idx val="3"/>
                <c:order val="4"/>
                <c:tx>
                  <c:v>horizontal</c:v>
                </c:tx>
                <c:spPr>
                  <a:ln w="9525" cap="rnd">
                    <a:solidFill>
                      <a:schemeClr val="tx1"/>
                    </a:solidFill>
                    <a:prstDash val="dash"/>
                    <a:round/>
                  </a:ln>
                  <a:effectLst/>
                </c:spPr>
                <c:marker>
                  <c:symbol val="none"/>
                </c:marker>
                <c:cat>
                  <c:numRef>
                    <c:extLst>
                      <c:ext uri="{02D57815-91ED-43cb-92C2-25804820EDAC}">
                        <c15:formulaRef>
                          <c15:sqref>'Box Fig. 2.2'!$A$2:$A$8</c15:sqref>
                        </c15:formulaRef>
                      </c:ext>
                    </c:extLst>
                    <c:numCache>
                      <c:formatCode>0</c:formatCode>
                      <c:ptCount val="7"/>
                      <c:pt idx="0">
                        <c:v>0</c:v>
                      </c:pt>
                      <c:pt idx="1">
                        <c:v>1</c:v>
                      </c:pt>
                      <c:pt idx="2">
                        <c:v>2</c:v>
                      </c:pt>
                      <c:pt idx="3">
                        <c:v>3</c:v>
                      </c:pt>
                      <c:pt idx="4">
                        <c:v>4</c:v>
                      </c:pt>
                      <c:pt idx="5">
                        <c:v>5</c:v>
                      </c:pt>
                      <c:pt idx="6">
                        <c:v>6</c:v>
                      </c:pt>
                    </c:numCache>
                  </c:numRef>
                </c:cat>
                <c:val>
                  <c:numRef>
                    <c:extLst>
                      <c:ext uri="{02D57815-91ED-43cb-92C2-25804820EDAC}">
                        <c15:formulaRef>
                          <c15:sqref>'Box Fig. 2.2'!$I$2:$I$8</c15:sqref>
                        </c15:formulaRef>
                      </c:ext>
                    </c:extLst>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5BDB-4009-B3D7-3D4B80A486E4}"/>
                  </c:ext>
                </c:extLst>
              </c15:ser>
            </c15:filteredLineSeries>
          </c:ext>
        </c:extLst>
      </c:lineChart>
      <c:catAx>
        <c:axId val="2071520624"/>
        <c:scaling>
          <c:orientation val="minMax"/>
        </c:scaling>
        <c:delete val="0"/>
        <c:axPos val="b"/>
        <c:title>
          <c:tx>
            <c:rich>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Helvetica" panose="020B0604020202020204" pitchFamily="34" charset="0"/>
                  </a:defRPr>
                </a:pPr>
                <a:r>
                  <a:rPr lang="en-US"/>
                  <a:t>Year after shock</a:t>
                </a:r>
              </a:p>
            </c:rich>
          </c:tx>
          <c:layout>
            <c:manualLayout>
              <c:xMode val="edge"/>
              <c:yMode val="edge"/>
              <c:x val="0.39601956148080014"/>
              <c:y val="0.93744707091926871"/>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Helvetica" panose="020B0604020202020204" pitchFamily="34" charset="0"/>
                </a:defRPr>
              </a:pPr>
              <a:endParaRPr lang="en-US"/>
            </a:p>
          </c:txPr>
        </c:title>
        <c:numFmt formatCode="0" sourceLinked="1"/>
        <c:majorTickMark val="none"/>
        <c:minorTickMark val="none"/>
        <c:tickLblPos val="low"/>
        <c:spPr>
          <a:noFill/>
          <a:ln w="9525" cap="flat" cmpd="sng" algn="ctr">
            <a:solidFill>
              <a:schemeClr val="tx1"/>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Helvetica" panose="020B0604020202020204" pitchFamily="34" charset="0"/>
              </a:defRPr>
            </a:pPr>
            <a:endParaRPr lang="en-US"/>
          </a:p>
        </c:txPr>
        <c:crossAx val="240818512"/>
        <c:crossesAt val="0"/>
        <c:auto val="1"/>
        <c:lblAlgn val="ctr"/>
        <c:lblOffset val="100"/>
        <c:noMultiLvlLbl val="0"/>
      </c:catAx>
      <c:valAx>
        <c:axId val="240818512"/>
        <c:scaling>
          <c:orientation val="minMax"/>
          <c:max val="2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Helvetica" panose="020B0604020202020204" pitchFamily="34" charset="0"/>
              </a:defRPr>
            </a:pPr>
            <a:endParaRPr lang="en-US"/>
          </a:p>
        </c:txPr>
        <c:crossAx val="2071520624"/>
        <c:crossesAt val="1"/>
        <c:crossBetween val="midCat"/>
      </c:valAx>
      <c:valAx>
        <c:axId val="42125775"/>
        <c:scaling>
          <c:orientation val="maxMin"/>
          <c:max val="20"/>
          <c:min val="-5"/>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HelveticaNeueLT Std" panose="020B0604020202020204"/>
                <a:ea typeface="+mn-ea"/>
                <a:cs typeface="Helvetica" panose="020B0604020202020204" pitchFamily="34" charset="0"/>
              </a:defRPr>
            </a:pPr>
            <a:endParaRPr lang="en-US"/>
          </a:p>
        </c:txPr>
        <c:crossAx val="237810576"/>
        <c:crosses val="max"/>
        <c:crossBetween val="between"/>
      </c:valAx>
      <c:catAx>
        <c:axId val="237810576"/>
        <c:scaling>
          <c:orientation val="minMax"/>
        </c:scaling>
        <c:delete val="1"/>
        <c:axPos val="t"/>
        <c:numFmt formatCode="0" sourceLinked="1"/>
        <c:majorTickMark val="out"/>
        <c:minorTickMark val="none"/>
        <c:tickLblPos val="nextTo"/>
        <c:crossAx val="42125775"/>
        <c:crossesAt val="20"/>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cs typeface="Helvetica" panose="020B0604020202020204"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4076084148112"/>
          <c:y val="4.7516236633047819E-2"/>
          <c:w val="0.81289050045391675"/>
          <c:h val="0.80218117758930385"/>
        </c:manualLayout>
      </c:layout>
      <c:bubbleChart>
        <c:varyColors val="0"/>
        <c:ser>
          <c:idx val="2"/>
          <c:order val="0"/>
          <c:tx>
            <c:v>High-risk, EMDE</c:v>
          </c:tx>
          <c:spPr>
            <a:solidFill>
              <a:srgbClr val="ED7D31"/>
            </a:solidFill>
            <a:ln w="25400">
              <a:noFill/>
            </a:ln>
            <a:effectLst/>
          </c:spPr>
          <c:invertIfNegative val="0"/>
          <c:dLbls>
            <c:dLbl>
              <c:idx val="0"/>
              <c:layout>
                <c:manualLayout>
                  <c:x val="-2.1138416244029429E-2"/>
                  <c:y val="-0.10075548332621213"/>
                </c:manualLayout>
              </c:layout>
              <c:tx>
                <c:rich>
                  <a:bodyPr/>
                  <a:lstStyle/>
                  <a:p>
                    <a:fld id="{B9E3BF65-97A7-4F31-8D4A-9A38BC39BFBF}"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7DD-45FB-AEDB-1E5832C37426}"/>
                </c:ext>
              </c:extLst>
            </c:dLbl>
            <c:dLbl>
              <c:idx val="1"/>
              <c:layout>
                <c:manualLayout>
                  <c:x val="-0.11660442416950934"/>
                  <c:y val="-8.1617409560723511E-2"/>
                </c:manualLayout>
              </c:layout>
              <c:tx>
                <c:rich>
                  <a:bodyPr/>
                  <a:lstStyle/>
                  <a:p>
                    <a:fld id="{C7EB8D9F-BAB4-4612-833F-EF828889511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7DD-45FB-AEDB-1E5832C37426}"/>
                </c:ext>
              </c:extLst>
            </c:dLbl>
            <c:dLbl>
              <c:idx val="2"/>
              <c:layout>
                <c:manualLayout>
                  <c:x val="1.6727888476386066E-2"/>
                  <c:y val="1.1111946228921914E-3"/>
                </c:manualLayout>
              </c:layout>
              <c:tx>
                <c:rich>
                  <a:bodyPr/>
                  <a:lstStyle/>
                  <a:p>
                    <a:fld id="{7FCA04AA-4CFC-4240-AF4A-3474827E40A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7DD-45FB-AEDB-1E5832C37426}"/>
                </c:ext>
              </c:extLst>
            </c:dLbl>
            <c:dLbl>
              <c:idx val="3"/>
              <c:layout>
                <c:manualLayout>
                  <c:x val="2.2775316237523017E-3"/>
                  <c:y val="-3.7488046552320493E-3"/>
                </c:manualLayout>
              </c:layout>
              <c:tx>
                <c:rich>
                  <a:bodyPr/>
                  <a:lstStyle/>
                  <a:p>
                    <a:fld id="{A4ACC672-1FE3-4A80-A1A1-69E86E80A49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7DD-45FB-AEDB-1E5832C37426}"/>
                </c:ext>
              </c:extLst>
            </c:dLbl>
            <c:dLbl>
              <c:idx val="4"/>
              <c:layout>
                <c:manualLayout>
                  <c:x val="-0.12729391761656875"/>
                  <c:y val="-0.12540597214592361"/>
                </c:manualLayout>
              </c:layout>
              <c:tx>
                <c:rich>
                  <a:bodyPr/>
                  <a:lstStyle/>
                  <a:p>
                    <a:fld id="{1CD76612-780C-411C-837F-CEA0FD57D24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7DD-45FB-AEDB-1E5832C37426}"/>
                </c:ext>
              </c:extLst>
            </c:dLbl>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19050" cap="flat" cmpd="sng" algn="ctr">
                      <a:solidFill>
                        <a:sysClr val="windowText" lastClr="000000"/>
                      </a:solidFill>
                      <a:round/>
                    </a:ln>
                    <a:effectLst/>
                  </c:spPr>
                </c15:leaderLines>
              </c:ext>
            </c:extLst>
          </c:dLbls>
          <c:xVal>
            <c:numRef>
              <c:f>'Box Fig. 2.3'!$D$18:$I$18</c:f>
              <c:numCache>
                <c:formatCode>#,##0.00_);\(#,##0.00\);"-  ";" "@" "</c:formatCode>
                <c:ptCount val="5"/>
                <c:pt idx="0">
                  <c:v>0</c:v>
                </c:pt>
                <c:pt idx="1">
                  <c:v>17.190615195137525</c:v>
                </c:pt>
                <c:pt idx="2">
                  <c:v>27.313497462083234</c:v>
                </c:pt>
                <c:pt idx="3">
                  <c:v>11.849465039511397</c:v>
                </c:pt>
                <c:pt idx="4">
                  <c:v>8.6164028086835636</c:v>
                </c:pt>
              </c:numCache>
            </c:numRef>
          </c:xVal>
          <c:yVal>
            <c:numRef>
              <c:f>'Box Fig. 2.3'!$D$19:$I$19</c:f>
              <c:numCache>
                <c:formatCode>#,##0.00_);\(#,##0.00\);"-  ";" "@" "</c:formatCode>
                <c:ptCount val="5"/>
                <c:pt idx="0">
                  <c:v>17.124909425967484</c:v>
                </c:pt>
                <c:pt idx="1">
                  <c:v>9.6365416593350588</c:v>
                </c:pt>
                <c:pt idx="2">
                  <c:v>12.121761816982882</c:v>
                </c:pt>
                <c:pt idx="3">
                  <c:v>15.208156333588839</c:v>
                </c:pt>
                <c:pt idx="4">
                  <c:v>14.727366270233173</c:v>
                </c:pt>
              </c:numCache>
            </c:numRef>
          </c:yVal>
          <c:bubbleSize>
            <c:numRef>
              <c:f>'Box Fig. 2.3'!$D$20:$I$20</c:f>
              <c:numCache>
                <c:formatCode>0_)%_);\(0\)%_);"-  ";" "@" "</c:formatCode>
                <c:ptCount val="5"/>
                <c:pt idx="0">
                  <c:v>0.24524999999999994</c:v>
                </c:pt>
                <c:pt idx="1">
                  <c:v>0.14524999999999996</c:v>
                </c:pt>
                <c:pt idx="2">
                  <c:v>0.24524999999999994</c:v>
                </c:pt>
                <c:pt idx="3">
                  <c:v>0.24524999999999994</c:v>
                </c:pt>
                <c:pt idx="4">
                  <c:v>0.24524999999999994</c:v>
                </c:pt>
              </c:numCache>
            </c:numRef>
          </c:bubbleSize>
          <c:bubble3D val="0"/>
          <c:extLst>
            <c:ext xmlns:c15="http://schemas.microsoft.com/office/drawing/2012/chart" uri="{02D57815-91ED-43cb-92C2-25804820EDAC}">
              <c15:datalabelsRange>
                <c15:f>'Box Fig. 2.3'!$D$11:$I$11</c15:f>
                <c15:dlblRangeCache>
                  <c:ptCount val="5"/>
                  <c:pt idx="0">
                    <c:v> Current </c:v>
                  </c:pt>
                  <c:pt idx="1">
                    <c:v> Guarantee </c:v>
                  </c:pt>
                  <c:pt idx="2">
                    <c:v> ITC (refundable) </c:v>
                  </c:pt>
                  <c:pt idx="3">
                    <c:v> ITC (not refundable) </c:v>
                  </c:pt>
                  <c:pt idx="4">
                    <c:v> No customs duties </c:v>
                  </c:pt>
                </c15:dlblRangeCache>
              </c15:datalabelsRange>
            </c:ext>
            <c:ext xmlns:c16="http://schemas.microsoft.com/office/drawing/2014/chart" uri="{C3380CC4-5D6E-409C-BE32-E72D297353CC}">
              <c16:uniqueId val="{00000005-07DD-45FB-AEDB-1E5832C37426}"/>
            </c:ext>
          </c:extLst>
        </c:ser>
        <c:ser>
          <c:idx val="3"/>
          <c:order val="2"/>
          <c:tx>
            <c:v>Low-risk, EMDE</c:v>
          </c:tx>
          <c:spPr>
            <a:solidFill>
              <a:schemeClr val="accent3">
                <a:lumMod val="75000"/>
              </a:schemeClr>
            </a:solidFill>
            <a:ln w="25400">
              <a:noFill/>
            </a:ln>
            <a:effectLst/>
          </c:spPr>
          <c:invertIfNegative val="0"/>
          <c:dLbls>
            <c:dLbl>
              <c:idx val="0"/>
              <c:layout>
                <c:manualLayout>
                  <c:x val="-3.9076376554174071E-2"/>
                  <c:y val="-9.1324200913242004E-2"/>
                </c:manualLayout>
              </c:layout>
              <c:tx>
                <c:rich>
                  <a:bodyPr/>
                  <a:lstStyle/>
                  <a:p>
                    <a:fld id="{73373399-6DB9-45B1-A88A-13814783196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7DD-45FB-AEDB-1E5832C37426}"/>
                </c:ext>
              </c:extLst>
            </c:dLbl>
            <c:dLbl>
              <c:idx val="1"/>
              <c:layout>
                <c:manualLayout>
                  <c:x val="-0.17979840301906388"/>
                  <c:y val="6.3247731881016386E-2"/>
                </c:manualLayout>
              </c:layout>
              <c:tx>
                <c:rich>
                  <a:bodyPr/>
                  <a:lstStyle/>
                  <a:p>
                    <a:fld id="{56592748-2DCC-4C55-A5BB-FC6E0FFBB4F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7DD-45FB-AEDB-1E5832C37426}"/>
                </c:ext>
              </c:extLst>
            </c:dLbl>
            <c:dLbl>
              <c:idx val="2"/>
              <c:layout>
                <c:manualLayout>
                  <c:x val="-2.4113609768323271E-2"/>
                  <c:y val="0.10403223967618432"/>
                </c:manualLayout>
              </c:layout>
              <c:tx>
                <c:rich>
                  <a:bodyPr/>
                  <a:lstStyle/>
                  <a:p>
                    <a:fld id="{CB1EB18F-D5C4-436D-8F61-871983C97D1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07DD-45FB-AEDB-1E5832C37426}"/>
                </c:ext>
              </c:extLst>
            </c:dLbl>
            <c:dLbl>
              <c:idx val="3"/>
              <c:layout>
                <c:manualLayout>
                  <c:x val="6.4700396079790234E-3"/>
                  <c:y val="-4.6362686677246814E-2"/>
                </c:manualLayout>
              </c:layout>
              <c:tx>
                <c:rich>
                  <a:bodyPr/>
                  <a:lstStyle/>
                  <a:p>
                    <a:fld id="{4983FD4B-F4D4-44EE-BB8A-14D9B2C652D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7DD-45FB-AEDB-1E5832C37426}"/>
                </c:ext>
              </c:extLst>
            </c:dLbl>
            <c:dLbl>
              <c:idx val="4"/>
              <c:layout>
                <c:manualLayout>
                  <c:x val="-9.0761892832208466E-2"/>
                  <c:y val="0.12938049349935896"/>
                </c:manualLayout>
              </c:layout>
              <c:tx>
                <c:rich>
                  <a:bodyPr/>
                  <a:lstStyle/>
                  <a:p>
                    <a:fld id="{07F3CD32-1791-4BDA-B23E-CA4821CEB37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7DD-45FB-AEDB-1E5832C37426}"/>
                </c:ext>
              </c:extLst>
            </c:dLbl>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19050" cap="flat" cmpd="sng" algn="ctr">
                      <a:solidFill>
                        <a:sysClr val="windowText" lastClr="000000"/>
                      </a:solidFill>
                      <a:round/>
                    </a:ln>
                    <a:effectLst/>
                  </c:spPr>
                </c15:leaderLines>
              </c:ext>
            </c:extLst>
          </c:dLbls>
          <c:xVal>
            <c:numRef>
              <c:f>'Box Fig. 2.3'!$D$21:$I$21</c:f>
              <c:numCache>
                <c:formatCode>#,##0.00_);\(#,##0.00\);"-  ";" "@" "</c:formatCode>
                <c:ptCount val="5"/>
                <c:pt idx="0">
                  <c:v>0</c:v>
                </c:pt>
                <c:pt idx="1">
                  <c:v>8.2505633054874039</c:v>
                </c:pt>
                <c:pt idx="2">
                  <c:v>33.091162369912993</c:v>
                </c:pt>
                <c:pt idx="3">
                  <c:v>14.408165832278073</c:v>
                </c:pt>
                <c:pt idx="4">
                  <c:v>10.462697994261362</c:v>
                </c:pt>
              </c:numCache>
            </c:numRef>
          </c:xVal>
          <c:yVal>
            <c:numRef>
              <c:f>'Box Fig. 2.3'!$D$22:$I$22</c:f>
              <c:numCache>
                <c:formatCode>#,##0.00_);\(#,##0.00\);"-  ";" "@" "</c:formatCode>
                <c:ptCount val="5"/>
                <c:pt idx="0">
                  <c:v>6.4459587519986625</c:v>
                </c:pt>
                <c:pt idx="1">
                  <c:v>5.5226478767799598</c:v>
                </c:pt>
                <c:pt idx="2">
                  <c:v>4.6363635464822348</c:v>
                </c:pt>
                <c:pt idx="3">
                  <c:v>5.9251995926568268</c:v>
                </c:pt>
                <c:pt idx="4">
                  <c:v>5.5860583251672908</c:v>
                </c:pt>
              </c:numCache>
            </c:numRef>
          </c:yVal>
          <c:bubbleSize>
            <c:numRef>
              <c:f>'Box Fig. 2.3'!$D$23:$I$23</c:f>
              <c:numCache>
                <c:formatCode>#,##0.00_);\(#,##0.00\);"-  ";" "@" "</c:formatCode>
                <c:ptCount val="5"/>
                <c:pt idx="0">
                  <c:v>0.11564999999999998</c:v>
                </c:pt>
                <c:pt idx="1">
                  <c:v>9.5649999999999985E-2</c:v>
                </c:pt>
                <c:pt idx="2">
                  <c:v>0.11564999999999998</c:v>
                </c:pt>
                <c:pt idx="3">
                  <c:v>0.11564999999999998</c:v>
                </c:pt>
                <c:pt idx="4">
                  <c:v>0.11564999999999998</c:v>
                </c:pt>
              </c:numCache>
            </c:numRef>
          </c:bubbleSize>
          <c:bubble3D val="0"/>
          <c:extLst>
            <c:ext xmlns:c15="http://schemas.microsoft.com/office/drawing/2012/chart" uri="{02D57815-91ED-43cb-92C2-25804820EDAC}">
              <c15:datalabelsRange>
                <c15:f>'Box Fig. 2.3'!$D$11:$I$11</c15:f>
                <c15:dlblRangeCache>
                  <c:ptCount val="5"/>
                  <c:pt idx="0">
                    <c:v> Current </c:v>
                  </c:pt>
                  <c:pt idx="1">
                    <c:v> Guarantee </c:v>
                  </c:pt>
                  <c:pt idx="2">
                    <c:v> ITC (refundable) </c:v>
                  </c:pt>
                  <c:pt idx="3">
                    <c:v> ITC (not refundable) </c:v>
                  </c:pt>
                  <c:pt idx="4">
                    <c:v> No customs duties </c:v>
                  </c:pt>
                </c15:dlblRangeCache>
              </c15:datalabelsRange>
            </c:ext>
            <c:ext xmlns:c16="http://schemas.microsoft.com/office/drawing/2014/chart" uri="{C3380CC4-5D6E-409C-BE32-E72D297353CC}">
              <c16:uniqueId val="{0000000C-07DD-45FB-AEDB-1E5832C37426}"/>
            </c:ext>
          </c:extLst>
        </c:ser>
        <c:dLbls>
          <c:showLegendKey val="0"/>
          <c:showVal val="0"/>
          <c:showCatName val="0"/>
          <c:showSerName val="0"/>
          <c:showPercent val="0"/>
          <c:showBubbleSize val="0"/>
        </c:dLbls>
        <c:bubbleScale val="40"/>
        <c:showNegBubbles val="0"/>
        <c:axId val="812342720"/>
        <c:axId val="2144745135"/>
        <c:extLst>
          <c:ext xmlns:c15="http://schemas.microsoft.com/office/drawing/2012/chart" uri="{02D57815-91ED-43cb-92C2-25804820EDAC}">
            <c15:filteredBubbleSeries>
              <c15:ser>
                <c:idx val="0"/>
                <c:order val="1"/>
                <c:tx>
                  <c:v>Brazil</c:v>
                </c:tx>
                <c:spPr>
                  <a:solidFill>
                    <a:schemeClr val="accent1"/>
                  </a:solidFill>
                  <a:ln w="25400">
                    <a:noFill/>
                  </a:ln>
                  <a:effectLst/>
                </c:spPr>
                <c:invertIfNegative val="0"/>
                <c:dLbls>
                  <c:dLbl>
                    <c:idx val="0"/>
                    <c:tx>
                      <c:rich>
                        <a:bodyPr/>
                        <a:lstStyle/>
                        <a:p>
                          <a:fld id="{FED4F442-79D4-4598-AA02-0336222B2D01}" type="CELLRANGE">
                            <a:rPr lang="en-US"/>
                            <a:pPr/>
                            <a:t>[]</a:t>
                          </a:fld>
                          <a:endParaRP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D-07DD-45FB-AEDB-1E5832C37426}"/>
                      </c:ext>
                    </c:extLst>
                  </c:dLbl>
                  <c:dLbl>
                    <c:idx val="1"/>
                    <c:tx>
                      <c:rich>
                        <a:bodyPr/>
                        <a:lstStyle/>
                        <a:p>
                          <a:endParaRPr lang="en-US"/>
                        </a:p>
                      </c:rich>
                    </c:tx>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E-07DD-45FB-AEDB-1E5832C37426}"/>
                      </c:ext>
                    </c:extLst>
                  </c:dLbl>
                  <c:dLbl>
                    <c:idx val="2"/>
                    <c:tx>
                      <c:rich>
                        <a:bodyPr/>
                        <a:lstStyle/>
                        <a:p>
                          <a:endParaRPr lang="en-US"/>
                        </a:p>
                      </c:rich>
                    </c:tx>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F-07DD-45FB-AEDB-1E5832C37426}"/>
                      </c:ext>
                    </c:extLst>
                  </c:dLbl>
                  <c:dLbl>
                    <c:idx val="3"/>
                    <c:tx>
                      <c:rich>
                        <a:bodyPr/>
                        <a:lstStyle/>
                        <a:p>
                          <a:endParaRPr lang="en-US"/>
                        </a:p>
                      </c:rich>
                    </c:tx>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10-07DD-45FB-AEDB-1E5832C37426}"/>
                      </c:ext>
                    </c:extLst>
                  </c:dLbl>
                  <c:dLbl>
                    <c:idx val="4"/>
                    <c:tx>
                      <c:rich>
                        <a:bodyPr/>
                        <a:lstStyle/>
                        <a:p>
                          <a:endParaRPr lang="en-US"/>
                        </a:p>
                      </c:rich>
                    </c:tx>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11-07DD-45FB-AEDB-1E5832C37426}"/>
                      </c:ext>
                    </c:extLst>
                  </c:dLbl>
                  <c:dLbl>
                    <c:idx val="5"/>
                    <c:tx>
                      <c:rich>
                        <a:bodyPr/>
                        <a:lstStyle/>
                        <a:p>
                          <a:endParaRPr lang="en-US"/>
                        </a:p>
                      </c:rich>
                    </c:tx>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12-07DD-45FB-AEDB-1E5832C37426}"/>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HelveticaNeueLT Std" panose="020B0604020202020204"/>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6"/>
                    <c:pt idx="0">
                      <c:v>0</c:v>
                    </c:pt>
                    <c:pt idx="1">
                      <c:v>25.707729498743447</c:v>
                    </c:pt>
                    <c:pt idx="2">
                      <c:v>42.590132932505838</c:v>
                    </c:pt>
                    <c:pt idx="3">
                      <c:v>16.91761886005181</c:v>
                    </c:pt>
                    <c:pt idx="4">
                      <c:v>10.720752015807307</c:v>
                    </c:pt>
                    <c:pt idx="5">
                      <c:v>1.3024067004358911E-4</c:v>
                    </c:pt>
                  </c:numLit>
                </c:xVal>
                <c:yVal>
                  <c:numLit>
                    <c:formatCode>General</c:formatCode>
                    <c:ptCount val="6"/>
                    <c:pt idx="0">
                      <c:v>8.0933646468115601</c:v>
                    </c:pt>
                    <c:pt idx="1">
                      <c:v>4.7720312879218794</c:v>
                    </c:pt>
                    <c:pt idx="2">
                      <c:v>5.2836912114446193</c:v>
                    </c:pt>
                    <c:pt idx="3">
                      <c:v>7.2550505668034457</c:v>
                    </c:pt>
                    <c:pt idx="4">
                      <c:v>7.3675237552948785</c:v>
                    </c:pt>
                    <c:pt idx="5">
                      <c:v>6.2604909872235268</c:v>
                    </c:pt>
                  </c:numLit>
                </c:yVal>
                <c:bubbleSize>
                  <c:numLit>
                    <c:formatCode>General</c:formatCode>
                    <c:ptCount val="6"/>
                    <c:pt idx="0">
                      <c:v>0.10894999999999999</c:v>
                    </c:pt>
                    <c:pt idx="1">
                      <c:v>3.8949999999999978E-2</c:v>
                    </c:pt>
                    <c:pt idx="2">
                      <c:v>0.10894999999999999</c:v>
                    </c:pt>
                    <c:pt idx="3">
                      <c:v>0.10894999999999999</c:v>
                    </c:pt>
                    <c:pt idx="4">
                      <c:v>0.10894999999999999</c:v>
                    </c:pt>
                    <c:pt idx="5">
                      <c:v>0.10894999999999999</c:v>
                    </c:pt>
                  </c:numLit>
                </c:bubbleSize>
                <c:bubble3D val="0"/>
                <c:extLst>
                  <c:ext uri="{02D57815-91ED-43cb-92C2-25804820EDAC}">
                    <c15:datalabelsRange>
                      <c15:f>'Box Fig. 2.3'!$G$19</c15:f>
                      <c15:dlblRangeCache>
                        <c:ptCount val="1"/>
                        <c:pt idx="0">
                          <c:v>15.21 </c:v>
                        </c:pt>
                      </c15:dlblRangeCache>
                    </c15:datalabelsRange>
                  </c:ext>
                  <c:ext xmlns:c16="http://schemas.microsoft.com/office/drawing/2014/chart" uri="{C3380CC4-5D6E-409C-BE32-E72D297353CC}">
                    <c16:uniqueId val="{00000006-07DD-45FB-AEDB-1E5832C37426}"/>
                  </c:ext>
                </c:extLst>
              </c15:ser>
            </c15:filteredBubbleSeries>
          </c:ext>
        </c:extLst>
      </c:bubbleChart>
      <c:valAx>
        <c:axId val="812342720"/>
        <c:scaling>
          <c:orientation val="minMax"/>
          <c:min val="-5"/>
        </c:scaling>
        <c:delete val="0"/>
        <c:axPos val="b"/>
        <c:title>
          <c:tx>
            <c:rich>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r>
                  <a:rPr lang="en-US"/>
                  <a:t>Revenue foregone/subsidy (US million in NPV)</a:t>
                </a:r>
              </a:p>
            </c:rich>
          </c:tx>
          <c:layout>
            <c:manualLayout>
              <c:xMode val="edge"/>
              <c:yMode val="edge"/>
              <c:x val="0.28991722362158057"/>
              <c:y val="0.93746134857319185"/>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2144745135"/>
        <c:crosses val="autoZero"/>
        <c:crossBetween val="midCat"/>
        <c:majorUnit val="5"/>
      </c:valAx>
      <c:valAx>
        <c:axId val="2144745135"/>
        <c:scaling>
          <c:orientation val="minMax"/>
        </c:scaling>
        <c:delete val="0"/>
        <c:axPos val="l"/>
        <c:title>
          <c:tx>
            <c:rich>
              <a:bodyPr rot="-54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r>
                  <a:rPr lang="en-US"/>
                  <a:t>Levelized cost of electricity</a:t>
                </a:r>
              </a:p>
              <a:p>
                <a:pPr>
                  <a:defRPr/>
                </a:pPr>
                <a:r>
                  <a:rPr lang="en-US"/>
                  <a:t>(LCOE, US cents per kWh)</a:t>
                </a:r>
              </a:p>
            </c:rich>
          </c:tx>
          <c:layout>
            <c:manualLayout>
              <c:xMode val="edge"/>
              <c:yMode val="edge"/>
              <c:x val="7.8064089955955634E-3"/>
              <c:y val="0.17398919545219238"/>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812342720"/>
        <c:crosses val="autoZero"/>
        <c:crossBetween val="midCat"/>
      </c:valAx>
      <c:spPr>
        <a:noFill/>
        <a:ln>
          <a:noFill/>
        </a:ln>
        <a:effectLst/>
      </c:spPr>
    </c:plotArea>
    <c:legend>
      <c:legendPos val="b"/>
      <c:layout>
        <c:manualLayout>
          <c:xMode val="edge"/>
          <c:yMode val="edge"/>
          <c:x val="0.7258793417194549"/>
          <c:y val="2.8766143600095141E-2"/>
          <c:w val="0.27016086144288615"/>
          <c:h val="0.14155663772406357"/>
        </c:manualLayout>
      </c:layout>
      <c:overlay val="1"/>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357764454767482E-2"/>
          <c:y val="2.1002386634844869E-2"/>
          <c:w val="0.94938907538562611"/>
          <c:h val="0.9083532219570406"/>
        </c:manualLayout>
      </c:layout>
      <c:areaChart>
        <c:grouping val="stacked"/>
        <c:varyColors val="0"/>
        <c:ser>
          <c:idx val="1"/>
          <c:order val="1"/>
          <c:tx>
            <c:strRef>
              <c:f>'Figure 1.8.2'!$D$1</c:f>
              <c:strCache>
                <c:ptCount val="1"/>
                <c:pt idx="0">
                  <c:v>low</c:v>
                </c:pt>
              </c:strCache>
            </c:strRef>
          </c:tx>
          <c:spPr>
            <a:solidFill>
              <a:schemeClr val="bg1"/>
            </a:solidFill>
            <a:ln>
              <a:noFill/>
            </a:ln>
            <a:effectLst/>
          </c:spPr>
          <c:val>
            <c:numRef>
              <c:f>'Figure 1.8.2'!$D$2:$D$38</c:f>
              <c:numCache>
                <c:formatCode>General</c:formatCode>
                <c:ptCount val="37"/>
                <c:pt idx="0">
                  <c:v>0.17242636815920398</c:v>
                </c:pt>
                <c:pt idx="1">
                  <c:v>0.42588606965174125</c:v>
                </c:pt>
                <c:pt idx="2">
                  <c:v>0.41360348258706464</c:v>
                </c:pt>
                <c:pt idx="3">
                  <c:v>0.3825134328358209</c:v>
                </c:pt>
                <c:pt idx="4">
                  <c:v>0.47992587064676612</c:v>
                </c:pt>
                <c:pt idx="5">
                  <c:v>0.57048258706467658</c:v>
                </c:pt>
                <c:pt idx="6">
                  <c:v>0.59489452736318404</c:v>
                </c:pt>
                <c:pt idx="7">
                  <c:v>0.52860398009950238</c:v>
                </c:pt>
                <c:pt idx="8">
                  <c:v>0.54097810945273628</c:v>
                </c:pt>
                <c:pt idx="9">
                  <c:v>0.54570696517412931</c:v>
                </c:pt>
                <c:pt idx="10">
                  <c:v>0.55493383084577108</c:v>
                </c:pt>
                <c:pt idx="11">
                  <c:v>0.58033184079601985</c:v>
                </c:pt>
                <c:pt idx="12">
                  <c:v>0.61366666666666658</c:v>
                </c:pt>
                <c:pt idx="13">
                  <c:v>0.63751243781094524</c:v>
                </c:pt>
                <c:pt idx="14">
                  <c:v>0.64134925373134322</c:v>
                </c:pt>
                <c:pt idx="15">
                  <c:v>0.63792388059701488</c:v>
                </c:pt>
                <c:pt idx="16">
                  <c:v>0.62537114427860685</c:v>
                </c:pt>
                <c:pt idx="17">
                  <c:v>0.61567263681592044</c:v>
                </c:pt>
                <c:pt idx="18">
                  <c:v>0.60845273631840791</c:v>
                </c:pt>
                <c:pt idx="19">
                  <c:v>0.60512587064676615</c:v>
                </c:pt>
                <c:pt idx="20">
                  <c:v>0.60082736318407948</c:v>
                </c:pt>
                <c:pt idx="21">
                  <c:v>0.59356467661691537</c:v>
                </c:pt>
                <c:pt idx="22">
                  <c:v>0.58250298507462683</c:v>
                </c:pt>
                <c:pt idx="23">
                  <c:v>0.56720796019900488</c:v>
                </c:pt>
                <c:pt idx="24">
                  <c:v>0.55124179104477611</c:v>
                </c:pt>
                <c:pt idx="25">
                  <c:v>0.5360830845771144</c:v>
                </c:pt>
                <c:pt idx="26">
                  <c:v>0.52304975124378106</c:v>
                </c:pt>
                <c:pt idx="27">
                  <c:v>0.51098109452736318</c:v>
                </c:pt>
                <c:pt idx="28">
                  <c:v>0.49842189054726366</c:v>
                </c:pt>
                <c:pt idx="29">
                  <c:v>0.48441044776119396</c:v>
                </c:pt>
                <c:pt idx="30">
                  <c:v>0.46822636815920399</c:v>
                </c:pt>
                <c:pt idx="31">
                  <c:v>0.45110646766169149</c:v>
                </c:pt>
                <c:pt idx="32">
                  <c:v>0.43402686567164173</c:v>
                </c:pt>
                <c:pt idx="33">
                  <c:v>0.41797164179104473</c:v>
                </c:pt>
                <c:pt idx="34">
                  <c:v>0.40285621890547257</c:v>
                </c:pt>
                <c:pt idx="35">
                  <c:v>0.38818407960199003</c:v>
                </c:pt>
                <c:pt idx="36">
                  <c:v>0.37343333333333334</c:v>
                </c:pt>
              </c:numCache>
            </c:numRef>
          </c:val>
          <c:extLst>
            <c:ext xmlns:c16="http://schemas.microsoft.com/office/drawing/2014/chart" uri="{C3380CC4-5D6E-409C-BE32-E72D297353CC}">
              <c16:uniqueId val="{00000000-6369-4300-A3E6-4DD1E116CADD}"/>
            </c:ext>
          </c:extLst>
        </c:ser>
        <c:ser>
          <c:idx val="2"/>
          <c:order val="2"/>
          <c:tx>
            <c:strRef>
              <c:f>'Figure 1.8.2'!$E$1</c:f>
              <c:strCache>
                <c:ptCount val="1"/>
                <c:pt idx="0">
                  <c:v>95 percent confidence interval</c:v>
                </c:pt>
              </c:strCache>
            </c:strRef>
          </c:tx>
          <c:spPr>
            <a:solidFill>
              <a:schemeClr val="accent1">
                <a:lumMod val="20000"/>
                <a:lumOff val="80000"/>
              </a:schemeClr>
            </a:solidFill>
            <a:ln>
              <a:noFill/>
            </a:ln>
            <a:effectLst/>
          </c:spPr>
          <c:val>
            <c:numRef>
              <c:f>'Figure 1.8.2'!$E$2:$E$38</c:f>
              <c:numCache>
                <c:formatCode>General</c:formatCode>
                <c:ptCount val="37"/>
                <c:pt idx="0">
                  <c:v>0.19181890547263675</c:v>
                </c:pt>
                <c:pt idx="1">
                  <c:v>0.32719104477611938</c:v>
                </c:pt>
                <c:pt idx="2">
                  <c:v>0.41507611940298511</c:v>
                </c:pt>
                <c:pt idx="3">
                  <c:v>0.45789900497512431</c:v>
                </c:pt>
                <c:pt idx="4">
                  <c:v>0.4847049751243781</c:v>
                </c:pt>
                <c:pt idx="5">
                  <c:v>0.52949353233830831</c:v>
                </c:pt>
                <c:pt idx="6">
                  <c:v>0.5594706467661692</c:v>
                </c:pt>
                <c:pt idx="7">
                  <c:v>0.59936616915422891</c:v>
                </c:pt>
                <c:pt idx="8">
                  <c:v>0.63736218905472641</c:v>
                </c:pt>
                <c:pt idx="9">
                  <c:v>0.65888507462686574</c:v>
                </c:pt>
                <c:pt idx="10">
                  <c:v>0.66557114427860686</c:v>
                </c:pt>
                <c:pt idx="11">
                  <c:v>0.67706218905472637</c:v>
                </c:pt>
                <c:pt idx="12">
                  <c:v>0.68888955223880588</c:v>
                </c:pt>
                <c:pt idx="13">
                  <c:v>0.70437661691542297</c:v>
                </c:pt>
                <c:pt idx="14">
                  <c:v>0.71492338308457692</c:v>
                </c:pt>
                <c:pt idx="15">
                  <c:v>0.73505273631840784</c:v>
                </c:pt>
                <c:pt idx="16">
                  <c:v>0.75059900497512422</c:v>
                </c:pt>
                <c:pt idx="17">
                  <c:v>0.76056069651741276</c:v>
                </c:pt>
                <c:pt idx="18">
                  <c:v>0.77134577114427871</c:v>
                </c:pt>
                <c:pt idx="19">
                  <c:v>0.7772606965174127</c:v>
                </c:pt>
                <c:pt idx="20">
                  <c:v>0.78053731343283594</c:v>
                </c:pt>
                <c:pt idx="21">
                  <c:v>0.77884776119402988</c:v>
                </c:pt>
                <c:pt idx="22">
                  <c:v>0.7779268656716416</c:v>
                </c:pt>
                <c:pt idx="23">
                  <c:v>0.7762850746268658</c:v>
                </c:pt>
                <c:pt idx="24">
                  <c:v>0.77442338308457692</c:v>
                </c:pt>
                <c:pt idx="25">
                  <c:v>0.77243731343283561</c:v>
                </c:pt>
                <c:pt idx="26">
                  <c:v>0.76854975124378111</c:v>
                </c:pt>
                <c:pt idx="27">
                  <c:v>0.76282686567164193</c:v>
                </c:pt>
                <c:pt idx="28">
                  <c:v>0.75577512437810923</c:v>
                </c:pt>
                <c:pt idx="29">
                  <c:v>0.74875472636815932</c:v>
                </c:pt>
                <c:pt idx="30">
                  <c:v>0.74282288557213905</c:v>
                </c:pt>
                <c:pt idx="31">
                  <c:v>0.73777064676616899</c:v>
                </c:pt>
                <c:pt idx="32">
                  <c:v>0.73323532338308461</c:v>
                </c:pt>
                <c:pt idx="33">
                  <c:v>0.72826517412935321</c:v>
                </c:pt>
                <c:pt idx="34">
                  <c:v>0.72270199004975133</c:v>
                </c:pt>
                <c:pt idx="35">
                  <c:v>0.71670398009950254</c:v>
                </c:pt>
                <c:pt idx="36">
                  <c:v>0.71061144278606969</c:v>
                </c:pt>
              </c:numCache>
            </c:numRef>
          </c:val>
          <c:extLst>
            <c:ext xmlns:c16="http://schemas.microsoft.com/office/drawing/2014/chart" uri="{C3380CC4-5D6E-409C-BE32-E72D297353CC}">
              <c16:uniqueId val="{00000001-6369-4300-A3E6-4DD1E116CADD}"/>
            </c:ext>
          </c:extLst>
        </c:ser>
        <c:dLbls>
          <c:showLegendKey val="0"/>
          <c:showVal val="0"/>
          <c:showCatName val="0"/>
          <c:showSerName val="0"/>
          <c:showPercent val="0"/>
          <c:showBubbleSize val="0"/>
        </c:dLbls>
        <c:axId val="1708101536"/>
        <c:axId val="815880256"/>
      </c:areaChart>
      <c:areaChart>
        <c:grouping val="stacked"/>
        <c:varyColors val="0"/>
        <c:ser>
          <c:idx val="3"/>
          <c:order val="3"/>
          <c:tx>
            <c:v> </c:v>
          </c:tx>
          <c:spPr>
            <a:noFill/>
            <a:ln w="25400">
              <a:noFill/>
            </a:ln>
            <a:effectLst/>
          </c:spPr>
          <c:val>
            <c:numLit>
              <c:formatCode>General</c:formatCode>
              <c:ptCount val="1"/>
              <c:pt idx="0">
                <c:v>1</c:v>
              </c:pt>
            </c:numLit>
          </c:val>
          <c:extLst>
            <c:ext xmlns:c16="http://schemas.microsoft.com/office/drawing/2014/chart" uri="{C3380CC4-5D6E-409C-BE32-E72D297353CC}">
              <c16:uniqueId val="{00000002-6369-4300-A3E6-4DD1E116CADD}"/>
            </c:ext>
          </c:extLst>
        </c:ser>
        <c:dLbls>
          <c:showLegendKey val="0"/>
          <c:showVal val="0"/>
          <c:showCatName val="0"/>
          <c:showSerName val="0"/>
          <c:showPercent val="0"/>
          <c:showBubbleSize val="0"/>
        </c:dLbls>
        <c:axId val="461538816"/>
        <c:axId val="515614864"/>
      </c:areaChart>
      <c:lineChart>
        <c:grouping val="standard"/>
        <c:varyColors val="0"/>
        <c:ser>
          <c:idx val="0"/>
          <c:order val="0"/>
          <c:tx>
            <c:strRef>
              <c:f>'Figure 1.8.2'!$C$1</c:f>
              <c:strCache>
                <c:ptCount val="1"/>
                <c:pt idx="0">
                  <c:v>Median</c:v>
                </c:pt>
              </c:strCache>
            </c:strRef>
          </c:tx>
          <c:spPr>
            <a:ln w="57150" cap="rnd">
              <a:solidFill>
                <a:srgbClr val="C00000"/>
              </a:solidFill>
              <a:round/>
            </a:ln>
            <a:effectLst/>
          </c:spPr>
          <c:marker>
            <c:symbol val="none"/>
          </c:marker>
          <c:val>
            <c:numRef>
              <c:f>'Figure 1.8.2'!$C$2:$C$38</c:f>
              <c:numCache>
                <c:formatCode>General</c:formatCode>
                <c:ptCount val="37"/>
                <c:pt idx="0">
                  <c:v>0.26833582089552238</c:v>
                </c:pt>
                <c:pt idx="1">
                  <c:v>0.58948159203980099</c:v>
                </c:pt>
                <c:pt idx="2">
                  <c:v>0.62114129353233827</c:v>
                </c:pt>
                <c:pt idx="3">
                  <c:v>0.61146318407960198</c:v>
                </c:pt>
                <c:pt idx="4">
                  <c:v>0.72227810945273629</c:v>
                </c:pt>
                <c:pt idx="5">
                  <c:v>0.83522935323383085</c:v>
                </c:pt>
                <c:pt idx="6">
                  <c:v>0.87462985074626864</c:v>
                </c:pt>
                <c:pt idx="7">
                  <c:v>0.82828706467661684</c:v>
                </c:pt>
                <c:pt idx="8">
                  <c:v>0.85965920398009943</c:v>
                </c:pt>
                <c:pt idx="9">
                  <c:v>0.87514925373134322</c:v>
                </c:pt>
                <c:pt idx="10">
                  <c:v>0.88771940298507457</c:v>
                </c:pt>
                <c:pt idx="11">
                  <c:v>0.91886268656716419</c:v>
                </c:pt>
                <c:pt idx="12">
                  <c:v>0.95811144278606963</c:v>
                </c:pt>
                <c:pt idx="13">
                  <c:v>0.98970049751243772</c:v>
                </c:pt>
                <c:pt idx="14">
                  <c:v>0.99881094527363179</c:v>
                </c:pt>
                <c:pt idx="15">
                  <c:v>1.0054502487562189</c:v>
                </c:pt>
                <c:pt idx="16">
                  <c:v>1.000670646766169</c:v>
                </c:pt>
                <c:pt idx="17">
                  <c:v>0.99595323383084566</c:v>
                </c:pt>
                <c:pt idx="18">
                  <c:v>0.99412587064676616</c:v>
                </c:pt>
                <c:pt idx="19">
                  <c:v>0.99375621890547261</c:v>
                </c:pt>
                <c:pt idx="20">
                  <c:v>0.99109601990049745</c:v>
                </c:pt>
                <c:pt idx="21">
                  <c:v>0.9829885572139303</c:v>
                </c:pt>
                <c:pt idx="22">
                  <c:v>0.9714661691542289</c:v>
                </c:pt>
                <c:pt idx="23">
                  <c:v>0.95535074626865657</c:v>
                </c:pt>
                <c:pt idx="24">
                  <c:v>0.93845373134328347</c:v>
                </c:pt>
                <c:pt idx="25">
                  <c:v>0.92230199004975122</c:v>
                </c:pt>
                <c:pt idx="26">
                  <c:v>0.90732487562189046</c:v>
                </c:pt>
                <c:pt idx="27">
                  <c:v>0.89239452736318403</c:v>
                </c:pt>
                <c:pt idx="28">
                  <c:v>0.87630945273631833</c:v>
                </c:pt>
                <c:pt idx="29">
                  <c:v>0.85878756218905472</c:v>
                </c:pt>
                <c:pt idx="30">
                  <c:v>0.83963781094527357</c:v>
                </c:pt>
                <c:pt idx="31">
                  <c:v>0.819992039800995</c:v>
                </c:pt>
                <c:pt idx="32">
                  <c:v>0.80064427860696519</c:v>
                </c:pt>
                <c:pt idx="33">
                  <c:v>0.78210447761194035</c:v>
                </c:pt>
                <c:pt idx="34">
                  <c:v>0.76420746268656714</c:v>
                </c:pt>
                <c:pt idx="35">
                  <c:v>0.74653631840796009</c:v>
                </c:pt>
                <c:pt idx="36">
                  <c:v>0.72873930348258709</c:v>
                </c:pt>
              </c:numCache>
            </c:numRef>
          </c:val>
          <c:smooth val="0"/>
          <c:extLst>
            <c:ext xmlns:c16="http://schemas.microsoft.com/office/drawing/2014/chart" uri="{C3380CC4-5D6E-409C-BE32-E72D297353CC}">
              <c16:uniqueId val="{00000003-6369-4300-A3E6-4DD1E116CADD}"/>
            </c:ext>
          </c:extLst>
        </c:ser>
        <c:dLbls>
          <c:showLegendKey val="0"/>
          <c:showVal val="0"/>
          <c:showCatName val="0"/>
          <c:showSerName val="0"/>
          <c:showPercent val="0"/>
          <c:showBubbleSize val="0"/>
        </c:dLbls>
        <c:marker val="1"/>
        <c:smooth val="0"/>
        <c:axId val="1708101536"/>
        <c:axId val="815880256"/>
      </c:lineChart>
      <c:catAx>
        <c:axId val="1708101536"/>
        <c:scaling>
          <c:orientation val="minMax"/>
        </c:scaling>
        <c:delete val="0"/>
        <c:axPos val="b"/>
        <c:title>
          <c:tx>
            <c:rich>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r>
                  <a:rPr lang="en-US"/>
                  <a:t>Months ahead</a:t>
                </a:r>
              </a:p>
            </c:rich>
          </c:tx>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815880256"/>
        <c:crosses val="autoZero"/>
        <c:auto val="1"/>
        <c:lblAlgn val="ctr"/>
        <c:lblOffset val="100"/>
        <c:noMultiLvlLbl val="0"/>
      </c:catAx>
      <c:valAx>
        <c:axId val="815880256"/>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708101536"/>
        <c:crosses val="autoZero"/>
        <c:crossBetween val="between"/>
      </c:valAx>
      <c:valAx>
        <c:axId val="515614864"/>
        <c:scaling>
          <c:orientation val="minMax"/>
          <c:max val="1.6"/>
          <c:min val="0"/>
        </c:scaling>
        <c:delete val="1"/>
        <c:axPos val="r"/>
        <c:numFmt formatCode="#,##0.0" sourceLinked="0"/>
        <c:majorTickMark val="none"/>
        <c:minorTickMark val="none"/>
        <c:tickLblPos val="nextTo"/>
        <c:crossAx val="461538816"/>
        <c:crosses val="max"/>
        <c:crossBetween val="between"/>
        <c:majorUnit val="0.2"/>
        <c:minorUnit val="0.04"/>
      </c:valAx>
      <c:catAx>
        <c:axId val="461538816"/>
        <c:scaling>
          <c:orientation val="minMax"/>
        </c:scaling>
        <c:delete val="1"/>
        <c:axPos val="b"/>
        <c:majorTickMark val="out"/>
        <c:minorTickMark val="none"/>
        <c:tickLblPos val="nextTo"/>
        <c:crossAx val="515614864"/>
        <c:crosses val="autoZero"/>
        <c:auto val="1"/>
        <c:lblAlgn val="ctr"/>
        <c:lblOffset val="100"/>
        <c:noMultiLvlLbl val="0"/>
      </c:catAx>
      <c:spPr>
        <a:noFill/>
        <a:ln>
          <a:noFill/>
        </a:ln>
        <a:effectLst/>
      </c:spPr>
    </c:plotArea>
    <c:legend>
      <c:legendPos val="r"/>
      <c:legendEntry>
        <c:idx val="1"/>
        <c:delete val="1"/>
      </c:legendEntry>
      <c:legendEntry>
        <c:idx val="2"/>
        <c:delete val="1"/>
      </c:legendEntry>
      <c:layout>
        <c:manualLayout>
          <c:xMode val="edge"/>
          <c:yMode val="edge"/>
          <c:x val="0.15771051651434698"/>
          <c:y val="0.70597092692172136"/>
          <c:w val="0.40965157172127881"/>
          <c:h val="0.13591695118424435"/>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58914734108455E-2"/>
          <c:y val="0.21346694116767007"/>
          <c:w val="0.910625079521025"/>
          <c:h val="0.59863035707897094"/>
        </c:manualLayout>
      </c:layout>
      <c:lineChart>
        <c:grouping val="standard"/>
        <c:varyColors val="0"/>
        <c:ser>
          <c:idx val="0"/>
          <c:order val="0"/>
          <c:tx>
            <c:strRef>
              <c:f>'Figure 1.9'!$D$5</c:f>
              <c:strCache>
                <c:ptCount val="1"/>
                <c:pt idx="0">
                  <c:v>GFC (Sep. 2008)</c:v>
                </c:pt>
              </c:strCache>
            </c:strRef>
          </c:tx>
          <c:spPr>
            <a:ln w="63500">
              <a:solidFill>
                <a:srgbClr val="FFC000"/>
              </a:solidFill>
              <a:prstDash val="sysDash"/>
            </a:ln>
            <a:effectLst/>
          </c:spPr>
          <c:marker>
            <c:symbol val="none"/>
          </c:marker>
          <c:cat>
            <c:strRef>
              <c:f>'Figure 1.9'!$C$6:$C$14</c:f>
              <c:strCache>
                <c:ptCount val="9"/>
                <c:pt idx="0">
                  <c:v>t–1</c:v>
                </c:pt>
                <c:pt idx="1">
                  <c:v>t</c:v>
                </c:pt>
                <c:pt idx="2">
                  <c:v>t+1</c:v>
                </c:pt>
                <c:pt idx="3">
                  <c:v>t+2</c:v>
                </c:pt>
                <c:pt idx="4">
                  <c:v>t+3</c:v>
                </c:pt>
                <c:pt idx="5">
                  <c:v>t+4</c:v>
                </c:pt>
                <c:pt idx="6">
                  <c:v>t+5</c:v>
                </c:pt>
                <c:pt idx="7">
                  <c:v>t+6</c:v>
                </c:pt>
                <c:pt idx="8">
                  <c:v>t+7</c:v>
                </c:pt>
              </c:strCache>
            </c:strRef>
          </c:cat>
          <c:val>
            <c:numRef>
              <c:f>'Figure 1.9'!$D$6:$D$14</c:f>
              <c:numCache>
                <c:formatCode>General</c:formatCode>
                <c:ptCount val="9"/>
                <c:pt idx="0">
                  <c:v>0</c:v>
                </c:pt>
                <c:pt idx="1">
                  <c:v>61.152500000000003</c:v>
                </c:pt>
                <c:pt idx="2">
                  <c:v>263.29199999999992</c:v>
                </c:pt>
                <c:pt idx="3">
                  <c:v>400.41199999999992</c:v>
                </c:pt>
                <c:pt idx="4">
                  <c:v>373.21100000000001</c:v>
                </c:pt>
                <c:pt idx="5">
                  <c:v>301.21499999999992</c:v>
                </c:pt>
                <c:pt idx="6">
                  <c:v>258.05349999999999</c:v>
                </c:pt>
                <c:pt idx="7">
                  <c:v>283.24749999999995</c:v>
                </c:pt>
                <c:pt idx="8">
                  <c:v>234.43999999999997</c:v>
                </c:pt>
              </c:numCache>
            </c:numRef>
          </c:val>
          <c:smooth val="0"/>
          <c:extLst>
            <c:ext xmlns:c16="http://schemas.microsoft.com/office/drawing/2014/chart" uri="{C3380CC4-5D6E-409C-BE32-E72D297353CC}">
              <c16:uniqueId val="{00000000-0E9C-4E8F-A980-97EA5B1B9E5D}"/>
            </c:ext>
          </c:extLst>
        </c:ser>
        <c:ser>
          <c:idx val="1"/>
          <c:order val="1"/>
          <c:tx>
            <c:strRef>
              <c:f>'Figure 1.9'!$E$5</c:f>
              <c:strCache>
                <c:ptCount val="1"/>
                <c:pt idx="0">
                  <c:v>European debt crisis (July 2011)</c:v>
                </c:pt>
              </c:strCache>
            </c:strRef>
          </c:tx>
          <c:spPr>
            <a:ln w="63500">
              <a:solidFill>
                <a:srgbClr val="0070C0"/>
              </a:solidFill>
              <a:prstDash val="sysDash"/>
            </a:ln>
          </c:spPr>
          <c:marker>
            <c:symbol val="none"/>
          </c:marker>
          <c:cat>
            <c:strRef>
              <c:f>'Figure 1.9'!$C$6:$C$14</c:f>
              <c:strCache>
                <c:ptCount val="9"/>
                <c:pt idx="0">
                  <c:v>t–1</c:v>
                </c:pt>
                <c:pt idx="1">
                  <c:v>t</c:v>
                </c:pt>
                <c:pt idx="2">
                  <c:v>t+1</c:v>
                </c:pt>
                <c:pt idx="3">
                  <c:v>t+2</c:v>
                </c:pt>
                <c:pt idx="4">
                  <c:v>t+3</c:v>
                </c:pt>
                <c:pt idx="5">
                  <c:v>t+4</c:v>
                </c:pt>
                <c:pt idx="6">
                  <c:v>t+5</c:v>
                </c:pt>
                <c:pt idx="7">
                  <c:v>t+6</c:v>
                </c:pt>
                <c:pt idx="8">
                  <c:v>t+7</c:v>
                </c:pt>
              </c:strCache>
            </c:strRef>
          </c:cat>
          <c:val>
            <c:numRef>
              <c:f>'Figure 1.9'!$E$6:$E$14</c:f>
              <c:numCache>
                <c:formatCode>General</c:formatCode>
                <c:ptCount val="9"/>
                <c:pt idx="0">
                  <c:v>0</c:v>
                </c:pt>
                <c:pt idx="1">
                  <c:v>35.676999999999964</c:v>
                </c:pt>
                <c:pt idx="2">
                  <c:v>99.30699999999996</c:v>
                </c:pt>
                <c:pt idx="3">
                  <c:v>114.31899999999996</c:v>
                </c:pt>
                <c:pt idx="4">
                  <c:v>142.52999999999997</c:v>
                </c:pt>
                <c:pt idx="5">
                  <c:v>132.44099999999997</c:v>
                </c:pt>
                <c:pt idx="6">
                  <c:v>169.435</c:v>
                </c:pt>
                <c:pt idx="7">
                  <c:v>182.49099999999999</c:v>
                </c:pt>
                <c:pt idx="8">
                  <c:v>125.24099999999999</c:v>
                </c:pt>
              </c:numCache>
            </c:numRef>
          </c:val>
          <c:smooth val="0"/>
          <c:extLst>
            <c:ext xmlns:c16="http://schemas.microsoft.com/office/drawing/2014/chart" uri="{C3380CC4-5D6E-409C-BE32-E72D297353CC}">
              <c16:uniqueId val="{00000001-0E9C-4E8F-A980-97EA5B1B9E5D}"/>
            </c:ext>
          </c:extLst>
        </c:ser>
        <c:ser>
          <c:idx val="2"/>
          <c:order val="2"/>
          <c:tx>
            <c:strRef>
              <c:f>'Figure 1.9'!$F$5</c:f>
              <c:strCache>
                <c:ptCount val="1"/>
                <c:pt idx="0">
                  <c:v>Taper tantrum (May 2013)</c:v>
                </c:pt>
              </c:strCache>
            </c:strRef>
          </c:tx>
          <c:spPr>
            <a:ln w="63500">
              <a:solidFill>
                <a:srgbClr val="002060"/>
              </a:solidFill>
              <a:prstDash val="sysDash"/>
            </a:ln>
            <a:effectLst/>
          </c:spPr>
          <c:marker>
            <c:symbol val="none"/>
          </c:marker>
          <c:cat>
            <c:strRef>
              <c:f>'Figure 1.9'!$C$6:$C$14</c:f>
              <c:strCache>
                <c:ptCount val="9"/>
                <c:pt idx="0">
                  <c:v>t–1</c:v>
                </c:pt>
                <c:pt idx="1">
                  <c:v>t</c:v>
                </c:pt>
                <c:pt idx="2">
                  <c:v>t+1</c:v>
                </c:pt>
                <c:pt idx="3">
                  <c:v>t+2</c:v>
                </c:pt>
                <c:pt idx="4">
                  <c:v>t+3</c:v>
                </c:pt>
                <c:pt idx="5">
                  <c:v>t+4</c:v>
                </c:pt>
                <c:pt idx="6">
                  <c:v>t+5</c:v>
                </c:pt>
                <c:pt idx="7">
                  <c:v>t+6</c:v>
                </c:pt>
                <c:pt idx="8">
                  <c:v>t+7</c:v>
                </c:pt>
              </c:strCache>
            </c:strRef>
          </c:cat>
          <c:val>
            <c:numRef>
              <c:f>'Figure 1.9'!$F$6:$F$14</c:f>
              <c:numCache>
                <c:formatCode>General</c:formatCode>
                <c:ptCount val="9"/>
                <c:pt idx="0">
                  <c:v>0</c:v>
                </c:pt>
                <c:pt idx="1">
                  <c:v>-12</c:v>
                </c:pt>
                <c:pt idx="2">
                  <c:v>68</c:v>
                </c:pt>
                <c:pt idx="3">
                  <c:v>55</c:v>
                </c:pt>
                <c:pt idx="4">
                  <c:v>46</c:v>
                </c:pt>
                <c:pt idx="5">
                  <c:v>77.5</c:v>
                </c:pt>
                <c:pt idx="6">
                  <c:v>48.5</c:v>
                </c:pt>
                <c:pt idx="7">
                  <c:v>53</c:v>
                </c:pt>
                <c:pt idx="8">
                  <c:v>42</c:v>
                </c:pt>
              </c:numCache>
            </c:numRef>
          </c:val>
          <c:smooth val="0"/>
          <c:extLst>
            <c:ext xmlns:c16="http://schemas.microsoft.com/office/drawing/2014/chart" uri="{C3380CC4-5D6E-409C-BE32-E72D297353CC}">
              <c16:uniqueId val="{00000002-0E9C-4E8F-A980-97EA5B1B9E5D}"/>
            </c:ext>
          </c:extLst>
        </c:ser>
        <c:ser>
          <c:idx val="7"/>
          <c:order val="5"/>
          <c:tx>
            <c:strRef>
              <c:f>'Figure 1.9'!$I$5</c:f>
              <c:strCache>
                <c:ptCount val="1"/>
                <c:pt idx="0">
                  <c:v>Trade tensions/Federal Reserve tightening (Apr. 2018)</c:v>
                </c:pt>
              </c:strCache>
            </c:strRef>
          </c:tx>
          <c:spPr>
            <a:ln w="63500">
              <a:solidFill>
                <a:srgbClr val="ED7D31"/>
              </a:solidFill>
              <a:prstDash val="sysDash"/>
            </a:ln>
            <a:effectLst/>
          </c:spPr>
          <c:marker>
            <c:symbol val="none"/>
          </c:marker>
          <c:cat>
            <c:strRef>
              <c:f>'Figure 1.9'!$C$6:$C$14</c:f>
              <c:strCache>
                <c:ptCount val="9"/>
                <c:pt idx="0">
                  <c:v>t–1</c:v>
                </c:pt>
                <c:pt idx="1">
                  <c:v>t</c:v>
                </c:pt>
                <c:pt idx="2">
                  <c:v>t+1</c:v>
                </c:pt>
                <c:pt idx="3">
                  <c:v>t+2</c:v>
                </c:pt>
                <c:pt idx="4">
                  <c:v>t+3</c:v>
                </c:pt>
                <c:pt idx="5">
                  <c:v>t+4</c:v>
                </c:pt>
                <c:pt idx="6">
                  <c:v>t+5</c:v>
                </c:pt>
                <c:pt idx="7">
                  <c:v>t+6</c:v>
                </c:pt>
                <c:pt idx="8">
                  <c:v>t+7</c:v>
                </c:pt>
              </c:strCache>
            </c:strRef>
          </c:cat>
          <c:val>
            <c:numRef>
              <c:f>'Figure 1.9'!$I$6:$I$14</c:f>
              <c:numCache>
                <c:formatCode>General</c:formatCode>
                <c:ptCount val="9"/>
                <c:pt idx="0">
                  <c:v>0</c:v>
                </c:pt>
                <c:pt idx="1">
                  <c:v>-3</c:v>
                </c:pt>
                <c:pt idx="2">
                  <c:v>16</c:v>
                </c:pt>
                <c:pt idx="3">
                  <c:v>56</c:v>
                </c:pt>
                <c:pt idx="4">
                  <c:v>31</c:v>
                </c:pt>
                <c:pt idx="5">
                  <c:v>42</c:v>
                </c:pt>
                <c:pt idx="6">
                  <c:v>6</c:v>
                </c:pt>
                <c:pt idx="7">
                  <c:v>21</c:v>
                </c:pt>
                <c:pt idx="8">
                  <c:v>45</c:v>
                </c:pt>
              </c:numCache>
            </c:numRef>
          </c:val>
          <c:smooth val="0"/>
          <c:extLst>
            <c:ext xmlns:c16="http://schemas.microsoft.com/office/drawing/2014/chart" uri="{C3380CC4-5D6E-409C-BE32-E72D297353CC}">
              <c16:uniqueId val="{00000003-0E9C-4E8F-A980-97EA5B1B9E5D}"/>
            </c:ext>
          </c:extLst>
        </c:ser>
        <c:ser>
          <c:idx val="8"/>
          <c:order val="6"/>
          <c:tx>
            <c:strRef>
              <c:f>'Figure 1.9'!$J$5</c:f>
              <c:strCache>
                <c:ptCount val="1"/>
                <c:pt idx="0">
                  <c:v>COVID-19 (Jan. 2020)</c:v>
                </c:pt>
              </c:strCache>
            </c:strRef>
          </c:tx>
          <c:spPr>
            <a:ln w="63500">
              <a:solidFill>
                <a:srgbClr val="70AD47">
                  <a:lumMod val="75000"/>
                </a:srgbClr>
              </a:solidFill>
              <a:prstDash val="sysDash"/>
            </a:ln>
            <a:effectLst/>
          </c:spPr>
          <c:marker>
            <c:symbol val="none"/>
          </c:marker>
          <c:cat>
            <c:strRef>
              <c:f>'Figure 1.9'!$C$6:$C$14</c:f>
              <c:strCache>
                <c:ptCount val="9"/>
                <c:pt idx="0">
                  <c:v>t–1</c:v>
                </c:pt>
                <c:pt idx="1">
                  <c:v>t</c:v>
                </c:pt>
                <c:pt idx="2">
                  <c:v>t+1</c:v>
                </c:pt>
                <c:pt idx="3">
                  <c:v>t+2</c:v>
                </c:pt>
                <c:pt idx="4">
                  <c:v>t+3</c:v>
                </c:pt>
                <c:pt idx="5">
                  <c:v>t+4</c:v>
                </c:pt>
                <c:pt idx="6">
                  <c:v>t+5</c:v>
                </c:pt>
                <c:pt idx="7">
                  <c:v>t+6</c:v>
                </c:pt>
                <c:pt idx="8">
                  <c:v>t+7</c:v>
                </c:pt>
              </c:strCache>
            </c:strRef>
          </c:cat>
          <c:val>
            <c:numRef>
              <c:f>'Figure 1.9'!$J$6:$J$14</c:f>
              <c:numCache>
                <c:formatCode>General</c:formatCode>
                <c:ptCount val="9"/>
                <c:pt idx="0">
                  <c:v>0</c:v>
                </c:pt>
                <c:pt idx="1">
                  <c:v>-14</c:v>
                </c:pt>
                <c:pt idx="2">
                  <c:v>-9</c:v>
                </c:pt>
                <c:pt idx="3">
                  <c:v>173</c:v>
                </c:pt>
                <c:pt idx="4">
                  <c:v>145</c:v>
                </c:pt>
                <c:pt idx="5">
                  <c:v>190</c:v>
                </c:pt>
                <c:pt idx="6">
                  <c:v>125</c:v>
                </c:pt>
                <c:pt idx="7">
                  <c:v>110</c:v>
                </c:pt>
                <c:pt idx="8">
                  <c:v>79</c:v>
                </c:pt>
              </c:numCache>
            </c:numRef>
          </c:val>
          <c:smooth val="0"/>
          <c:extLst>
            <c:ext xmlns:c16="http://schemas.microsoft.com/office/drawing/2014/chart" uri="{C3380CC4-5D6E-409C-BE32-E72D297353CC}">
              <c16:uniqueId val="{00000004-0E9C-4E8F-A980-97EA5B1B9E5D}"/>
            </c:ext>
          </c:extLst>
        </c:ser>
        <c:ser>
          <c:idx val="9"/>
          <c:order val="7"/>
          <c:tx>
            <c:strRef>
              <c:f>'Figure 1.9'!$K$5</c:f>
              <c:strCache>
                <c:ptCount val="1"/>
                <c:pt idx="0">
                  <c:v>Rate hikes (Feb. 2022)</c:v>
                </c:pt>
              </c:strCache>
            </c:strRef>
          </c:tx>
          <c:spPr>
            <a:ln w="63500">
              <a:solidFill>
                <a:srgbClr val="C00000">
                  <a:alpha val="95000"/>
                </a:srgbClr>
              </a:solidFill>
              <a:prstDash val="sysDash"/>
            </a:ln>
          </c:spPr>
          <c:marker>
            <c:symbol val="none"/>
          </c:marker>
          <c:cat>
            <c:strRef>
              <c:f>'Figure 1.9'!$C$6:$C$14</c:f>
              <c:strCache>
                <c:ptCount val="9"/>
                <c:pt idx="0">
                  <c:v>t–1</c:v>
                </c:pt>
                <c:pt idx="1">
                  <c:v>t</c:v>
                </c:pt>
                <c:pt idx="2">
                  <c:v>t+1</c:v>
                </c:pt>
                <c:pt idx="3">
                  <c:v>t+2</c:v>
                </c:pt>
                <c:pt idx="4">
                  <c:v>t+3</c:v>
                </c:pt>
                <c:pt idx="5">
                  <c:v>t+4</c:v>
                </c:pt>
                <c:pt idx="6">
                  <c:v>t+5</c:v>
                </c:pt>
                <c:pt idx="7">
                  <c:v>t+6</c:v>
                </c:pt>
                <c:pt idx="8">
                  <c:v>t+7</c:v>
                </c:pt>
              </c:strCache>
            </c:strRef>
          </c:cat>
          <c:val>
            <c:numRef>
              <c:f>'Figure 1.9'!$K$6:$K$14</c:f>
              <c:numCache>
                <c:formatCode>General</c:formatCode>
                <c:ptCount val="9"/>
                <c:pt idx="0">
                  <c:v>0</c:v>
                </c:pt>
                <c:pt idx="1">
                  <c:v>32</c:v>
                </c:pt>
                <c:pt idx="2">
                  <c:v>74</c:v>
                </c:pt>
                <c:pt idx="3">
                  <c:v>0</c:v>
                </c:pt>
                <c:pt idx="4">
                  <c:v>20</c:v>
                </c:pt>
                <c:pt idx="5">
                  <c:v>63</c:v>
                </c:pt>
                <c:pt idx="6">
                  <c:v>-32</c:v>
                </c:pt>
                <c:pt idx="7">
                  <c:v>-20</c:v>
                </c:pt>
                <c:pt idx="8">
                  <c:v>-34</c:v>
                </c:pt>
              </c:numCache>
            </c:numRef>
          </c:val>
          <c:smooth val="0"/>
          <c:extLst>
            <c:ext xmlns:c16="http://schemas.microsoft.com/office/drawing/2014/chart" uri="{C3380CC4-5D6E-409C-BE32-E72D297353CC}">
              <c16:uniqueId val="{00000005-0E9C-4E8F-A980-97EA5B1B9E5D}"/>
            </c:ext>
          </c:extLst>
        </c:ser>
        <c:dLbls>
          <c:showLegendKey val="0"/>
          <c:showVal val="0"/>
          <c:showCatName val="0"/>
          <c:showSerName val="0"/>
          <c:showPercent val="0"/>
          <c:showBubbleSize val="0"/>
        </c:dLbls>
        <c:marker val="1"/>
        <c:smooth val="0"/>
        <c:axId val="679385728"/>
        <c:axId val="679409920"/>
        <c:extLst>
          <c:ext xmlns:c15="http://schemas.microsoft.com/office/drawing/2012/chart" uri="{02D57815-91ED-43cb-92C2-25804820EDAC}">
            <c15:filteredLineSeries>
              <c15:ser>
                <c:idx val="5"/>
                <c:order val="3"/>
                <c:tx>
                  <c:strRef>
                    <c:extLst>
                      <c:ext uri="{02D57815-91ED-43cb-92C2-25804820EDAC}">
                        <c15:formulaRef>
                          <c15:sqref>'Figure 1.9'!$G$5</c15:sqref>
                        </c15:formulaRef>
                      </c:ext>
                    </c:extLst>
                    <c:strCache>
                      <c:ptCount val="1"/>
                      <c:pt idx="0">
                        <c:v>China selloff (May 2015)</c:v>
                      </c:pt>
                    </c:strCache>
                  </c:strRef>
                </c:tx>
                <c:spPr>
                  <a:ln w="57150">
                    <a:solidFill>
                      <a:srgbClr val="FFC000"/>
                    </a:solidFill>
                    <a:prstDash val="sysDash"/>
                  </a:ln>
                  <a:effectLst/>
                </c:spPr>
                <c:marker>
                  <c:symbol val="none"/>
                </c:marker>
                <c:cat>
                  <c:strRef>
                    <c:extLst>
                      <c:ext uri="{02D57815-91ED-43cb-92C2-25804820EDAC}">
                        <c15:formulaRef>
                          <c15:sqref>'Figure 1.9'!$C$6:$C$14</c15:sqref>
                        </c15:formulaRef>
                      </c:ext>
                    </c:extLst>
                    <c:strCache>
                      <c:ptCount val="9"/>
                      <c:pt idx="0">
                        <c:v>t–1</c:v>
                      </c:pt>
                      <c:pt idx="1">
                        <c:v>t</c:v>
                      </c:pt>
                      <c:pt idx="2">
                        <c:v>t+1</c:v>
                      </c:pt>
                      <c:pt idx="3">
                        <c:v>t+2</c:v>
                      </c:pt>
                      <c:pt idx="4">
                        <c:v>t+3</c:v>
                      </c:pt>
                      <c:pt idx="5">
                        <c:v>t+4</c:v>
                      </c:pt>
                      <c:pt idx="6">
                        <c:v>t+5</c:v>
                      </c:pt>
                      <c:pt idx="7">
                        <c:v>t+6</c:v>
                      </c:pt>
                      <c:pt idx="8">
                        <c:v>t+7</c:v>
                      </c:pt>
                    </c:strCache>
                  </c:strRef>
                </c:cat>
                <c:val>
                  <c:numRef>
                    <c:extLst>
                      <c:ext uri="{02D57815-91ED-43cb-92C2-25804820EDAC}">
                        <c15:formulaRef>
                          <c15:sqref>'Figure 1.9'!$G$6:$G$14</c15:sqref>
                        </c15:formulaRef>
                      </c:ext>
                    </c:extLst>
                    <c:numCache>
                      <c:formatCode>General</c:formatCode>
                      <c:ptCount val="9"/>
                      <c:pt idx="0">
                        <c:v>0</c:v>
                      </c:pt>
                      <c:pt idx="1">
                        <c:v>-7</c:v>
                      </c:pt>
                      <c:pt idx="2">
                        <c:v>1</c:v>
                      </c:pt>
                      <c:pt idx="3">
                        <c:v>10</c:v>
                      </c:pt>
                      <c:pt idx="4">
                        <c:v>41</c:v>
                      </c:pt>
                      <c:pt idx="5">
                        <c:v>30</c:v>
                      </c:pt>
                      <c:pt idx="6">
                        <c:v>27</c:v>
                      </c:pt>
                      <c:pt idx="7">
                        <c:v>44</c:v>
                      </c:pt>
                      <c:pt idx="8">
                        <c:v>84</c:v>
                      </c:pt>
                    </c:numCache>
                  </c:numRef>
                </c:val>
                <c:smooth val="0"/>
                <c:extLst>
                  <c:ext xmlns:c16="http://schemas.microsoft.com/office/drawing/2014/chart" uri="{C3380CC4-5D6E-409C-BE32-E72D297353CC}">
                    <c16:uniqueId val="{00000007-0E9C-4E8F-A980-97EA5B1B9E5D}"/>
                  </c:ext>
                </c:extLst>
              </c15:ser>
            </c15:filteredLineSeries>
            <c15:filteredLineSeries>
              <c15:ser>
                <c:idx val="6"/>
                <c:order val="4"/>
                <c:tx>
                  <c:strRef>
                    <c:extLst xmlns:c15="http://schemas.microsoft.com/office/drawing/2012/chart">
                      <c:ext xmlns:c15="http://schemas.microsoft.com/office/drawing/2012/chart" uri="{02D57815-91ED-43cb-92C2-25804820EDAC}">
                        <c15:formulaRef>
                          <c15:sqref>'Figure 1.9'!$H$5</c15:sqref>
                        </c15:formulaRef>
                      </c:ext>
                    </c:extLst>
                    <c:strCache>
                      <c:ptCount val="1"/>
                      <c:pt idx="0">
                        <c:v>Trump election (Aug. 2016)</c:v>
                      </c:pt>
                    </c:strCache>
                  </c:strRef>
                </c:tx>
                <c:spPr>
                  <a:ln w="57150">
                    <a:solidFill>
                      <a:srgbClr val="ED7D31"/>
                    </a:solidFill>
                    <a:prstDash val="solid"/>
                  </a:ln>
                  <a:effectLst/>
                </c:spPr>
                <c:marker>
                  <c:symbol val="none"/>
                </c:marker>
                <c:cat>
                  <c:strRef>
                    <c:extLst xmlns:c15="http://schemas.microsoft.com/office/drawing/2012/chart">
                      <c:ext xmlns:c15="http://schemas.microsoft.com/office/drawing/2012/chart" uri="{02D57815-91ED-43cb-92C2-25804820EDAC}">
                        <c15:formulaRef>
                          <c15:sqref>'Figure 1.9'!$C$6:$C$14</c15:sqref>
                        </c15:formulaRef>
                      </c:ext>
                    </c:extLst>
                    <c:strCache>
                      <c:ptCount val="9"/>
                      <c:pt idx="0">
                        <c:v>t–1</c:v>
                      </c:pt>
                      <c:pt idx="1">
                        <c:v>t</c:v>
                      </c:pt>
                      <c:pt idx="2">
                        <c:v>t+1</c:v>
                      </c:pt>
                      <c:pt idx="3">
                        <c:v>t+2</c:v>
                      </c:pt>
                      <c:pt idx="4">
                        <c:v>t+3</c:v>
                      </c:pt>
                      <c:pt idx="5">
                        <c:v>t+4</c:v>
                      </c:pt>
                      <c:pt idx="6">
                        <c:v>t+5</c:v>
                      </c:pt>
                      <c:pt idx="7">
                        <c:v>t+6</c:v>
                      </c:pt>
                      <c:pt idx="8">
                        <c:v>t+7</c:v>
                      </c:pt>
                    </c:strCache>
                  </c:strRef>
                </c:cat>
                <c:val>
                  <c:numRef>
                    <c:extLst xmlns:c15="http://schemas.microsoft.com/office/drawing/2012/chart">
                      <c:ext xmlns:c15="http://schemas.microsoft.com/office/drawing/2012/chart" uri="{02D57815-91ED-43cb-92C2-25804820EDAC}">
                        <c15:formulaRef>
                          <c15:sqref>'Figure 1.9'!$H$6:$H$14</c15:sqref>
                        </c15:formulaRef>
                      </c:ext>
                    </c:extLst>
                    <c:numCache>
                      <c:formatCode>General</c:formatCode>
                      <c:ptCount val="9"/>
                      <c:pt idx="0">
                        <c:v>0</c:v>
                      </c:pt>
                      <c:pt idx="1">
                        <c:v>-5</c:v>
                      </c:pt>
                      <c:pt idx="2">
                        <c:v>6</c:v>
                      </c:pt>
                      <c:pt idx="3">
                        <c:v>15</c:v>
                      </c:pt>
                      <c:pt idx="4">
                        <c:v>31</c:v>
                      </c:pt>
                      <c:pt idx="5">
                        <c:v>12</c:v>
                      </c:pt>
                      <c:pt idx="6">
                        <c:v>4</c:v>
                      </c:pt>
                      <c:pt idx="7">
                        <c:v>-17</c:v>
                      </c:pt>
                      <c:pt idx="8">
                        <c:v>-15</c:v>
                      </c:pt>
                    </c:numCache>
                  </c:numRef>
                </c:val>
                <c:smooth val="0"/>
                <c:extLst xmlns:c15="http://schemas.microsoft.com/office/drawing/2012/chart">
                  <c:ext xmlns:c16="http://schemas.microsoft.com/office/drawing/2014/chart" uri="{C3380CC4-5D6E-409C-BE32-E72D297353CC}">
                    <c16:uniqueId val="{00000008-0E9C-4E8F-A980-97EA5B1B9E5D}"/>
                  </c:ext>
                </c:extLst>
              </c15:ser>
            </c15:filteredLineSeries>
          </c:ext>
        </c:extLst>
      </c:lineChart>
      <c:lineChart>
        <c:grouping val="standard"/>
        <c:varyColors val="0"/>
        <c:ser>
          <c:idx val="3"/>
          <c:order val="8"/>
          <c:tx>
            <c:strRef>
              <c:f>'Figure 1.9'!$L$5</c:f>
              <c:strCache>
                <c:ptCount val="1"/>
                <c:pt idx="0">
                  <c:v>Long-term yield surge (May 2023)</c:v>
                </c:pt>
              </c:strCache>
            </c:strRef>
          </c:tx>
          <c:spPr>
            <a:ln w="63500">
              <a:solidFill>
                <a:srgbClr val="7030A0"/>
              </a:solidFill>
              <a:prstDash val="solid"/>
            </a:ln>
          </c:spPr>
          <c:marker>
            <c:symbol val="none"/>
          </c:marker>
          <c:cat>
            <c:strRef>
              <c:f>'Figure 1.9'!$C$6:$C$14</c:f>
              <c:strCache>
                <c:ptCount val="9"/>
                <c:pt idx="0">
                  <c:v>t–1</c:v>
                </c:pt>
                <c:pt idx="1">
                  <c:v>t</c:v>
                </c:pt>
                <c:pt idx="2">
                  <c:v>t+1</c:v>
                </c:pt>
                <c:pt idx="3">
                  <c:v>t+2</c:v>
                </c:pt>
                <c:pt idx="4">
                  <c:v>t+3</c:v>
                </c:pt>
                <c:pt idx="5">
                  <c:v>t+4</c:v>
                </c:pt>
                <c:pt idx="6">
                  <c:v>t+5</c:v>
                </c:pt>
                <c:pt idx="7">
                  <c:v>t+6</c:v>
                </c:pt>
                <c:pt idx="8">
                  <c:v>t+7</c:v>
                </c:pt>
              </c:strCache>
            </c:strRef>
          </c:cat>
          <c:val>
            <c:numRef>
              <c:f>'Figure 1.9'!$L$6:$L$14</c:f>
              <c:numCache>
                <c:formatCode>General</c:formatCode>
                <c:ptCount val="9"/>
                <c:pt idx="0">
                  <c:v>0</c:v>
                </c:pt>
                <c:pt idx="1">
                  <c:v>-23</c:v>
                </c:pt>
                <c:pt idx="2">
                  <c:v>5</c:v>
                </c:pt>
                <c:pt idx="3">
                  <c:v>-45</c:v>
                </c:pt>
                <c:pt idx="4">
                  <c:v>-57</c:v>
                </c:pt>
                <c:pt idx="5">
                  <c:v>-66</c:v>
                </c:pt>
                <c:pt idx="6">
                  <c:v>-55</c:v>
                </c:pt>
                <c:pt idx="7">
                  <c:v>-45</c:v>
                </c:pt>
                <c:pt idx="8">
                  <c:v>-80</c:v>
                </c:pt>
              </c:numCache>
            </c:numRef>
          </c:val>
          <c:smooth val="0"/>
          <c:extLst>
            <c:ext xmlns:c16="http://schemas.microsoft.com/office/drawing/2014/chart" uri="{C3380CC4-5D6E-409C-BE32-E72D297353CC}">
              <c16:uniqueId val="{00000006-0E9C-4E8F-A980-97EA5B1B9E5D}"/>
            </c:ext>
          </c:extLst>
        </c:ser>
        <c:dLbls>
          <c:showLegendKey val="0"/>
          <c:showVal val="0"/>
          <c:showCatName val="0"/>
          <c:showSerName val="0"/>
          <c:showPercent val="0"/>
          <c:showBubbleSize val="0"/>
        </c:dLbls>
        <c:marker val="1"/>
        <c:smooth val="0"/>
        <c:axId val="793089024"/>
        <c:axId val="527949440"/>
      </c:lineChart>
      <c:catAx>
        <c:axId val="679385728"/>
        <c:scaling>
          <c:orientation val="minMax"/>
        </c:scaling>
        <c:delete val="0"/>
        <c:axPos val="b"/>
        <c:title>
          <c:tx>
            <c:rich>
              <a:bodyPr/>
              <a:lstStyle/>
              <a:p>
                <a:pPr>
                  <a:defRPr sz="2000"/>
                </a:pPr>
                <a:r>
                  <a:rPr lang="en-US" sz="2000"/>
                  <a:t>Months (t = beginning month, shown in parentheses in corresponding legend entry)</a:t>
                </a:r>
              </a:p>
            </c:rich>
          </c:tx>
          <c:layout>
            <c:manualLayout>
              <c:xMode val="edge"/>
              <c:yMode val="edge"/>
              <c:x val="0.12376703808732839"/>
              <c:y val="0.90886372689922357"/>
            </c:manualLayout>
          </c:layout>
          <c:overlay val="0"/>
        </c:title>
        <c:numFmt formatCode="#,##0.00" sourceLinked="0"/>
        <c:majorTickMark val="in"/>
        <c:minorTickMark val="none"/>
        <c:tickLblPos val="low"/>
        <c:spPr>
          <a:ln w="12700">
            <a:solidFill>
              <a:srgbClr val="000000"/>
            </a:solidFill>
            <a:prstDash val="solid"/>
          </a:ln>
        </c:spPr>
        <c:txPr>
          <a:bodyPr rot="0" vert="horz"/>
          <a:lstStyle/>
          <a:p>
            <a:pPr algn="ctr">
              <a:defRPr sz="2000"/>
            </a:pPr>
            <a:endParaRPr lang="en-US"/>
          </a:p>
        </c:txPr>
        <c:crossAx val="679409920"/>
        <c:crosses val="autoZero"/>
        <c:auto val="1"/>
        <c:lblAlgn val="ctr"/>
        <c:lblOffset val="100"/>
        <c:tickMarkSkip val="1"/>
        <c:noMultiLvlLbl val="0"/>
      </c:catAx>
      <c:valAx>
        <c:axId val="679409920"/>
        <c:scaling>
          <c:orientation val="minMax"/>
          <c:max val="400"/>
          <c:min val="-100"/>
        </c:scaling>
        <c:delete val="0"/>
        <c:axPos val="l"/>
        <c:numFmt formatCode="#,##0" sourceLinked="0"/>
        <c:majorTickMark val="in"/>
        <c:minorTickMark val="none"/>
        <c:tickLblPos val="nextTo"/>
        <c:spPr>
          <a:ln w="12700">
            <a:noFill/>
            <a:prstDash val="solid"/>
          </a:ln>
        </c:spPr>
        <c:txPr>
          <a:bodyPr rot="0" vert="horz"/>
          <a:lstStyle/>
          <a:p>
            <a:pPr algn="ctr">
              <a:defRPr sz="2000"/>
            </a:pPr>
            <a:endParaRPr lang="en-US"/>
          </a:p>
        </c:txPr>
        <c:crossAx val="679385728"/>
        <c:crosses val="autoZero"/>
        <c:crossBetween val="between"/>
        <c:majorUnit val="100"/>
      </c:valAx>
      <c:valAx>
        <c:axId val="527949440"/>
        <c:scaling>
          <c:orientation val="minMax"/>
          <c:max val="400"/>
          <c:min val="-100"/>
        </c:scaling>
        <c:delete val="1"/>
        <c:axPos val="r"/>
        <c:numFmt formatCode="General" sourceLinked="1"/>
        <c:majorTickMark val="none"/>
        <c:minorTickMark val="none"/>
        <c:tickLblPos val="nextTo"/>
        <c:crossAx val="793089024"/>
        <c:crosses val="max"/>
        <c:crossBetween val="between"/>
        <c:majorUnit val="100"/>
      </c:valAx>
      <c:catAx>
        <c:axId val="793089024"/>
        <c:scaling>
          <c:orientation val="minMax"/>
        </c:scaling>
        <c:delete val="1"/>
        <c:axPos val="b"/>
        <c:numFmt formatCode="General" sourceLinked="1"/>
        <c:majorTickMark val="out"/>
        <c:minorTickMark val="none"/>
        <c:tickLblPos val="nextTo"/>
        <c:crossAx val="527949440"/>
        <c:crosses val="autoZero"/>
        <c:auto val="1"/>
        <c:lblAlgn val="ctr"/>
        <c:lblOffset val="100"/>
        <c:noMultiLvlLbl val="0"/>
      </c:catAx>
      <c:spPr>
        <a:solidFill>
          <a:srgbClr val="FFFFFF"/>
        </a:solidFill>
        <a:ln w="25400">
          <a:noFill/>
        </a:ln>
      </c:spPr>
    </c:plotArea>
    <c:legend>
      <c:legendPos val="t"/>
      <c:layout>
        <c:manualLayout>
          <c:xMode val="edge"/>
          <c:yMode val="edge"/>
          <c:x val="2.8238456429478181E-2"/>
          <c:y val="8.3632914408010867E-3"/>
          <c:w val="0.9717615435705218"/>
          <c:h val="0.18144080596910003"/>
        </c:manualLayout>
      </c:layout>
      <c:overlay val="0"/>
      <c:spPr>
        <a:noFill/>
      </c:spPr>
      <c:txPr>
        <a:bodyPr/>
        <a:lstStyle/>
        <a:p>
          <a:pPr>
            <a:defRPr sz="1800"/>
          </a:pPr>
          <a:endParaRPr lang="en-US"/>
        </a:p>
      </c:txPr>
    </c:legend>
    <c:plotVisOnly val="1"/>
    <c:dispBlanksAs val="span"/>
    <c:showDLblsOverMax val="0"/>
  </c:chart>
  <c:spPr>
    <a:solidFill>
      <a:sysClr val="window" lastClr="FFFFFF"/>
    </a:solidFill>
    <a:ln w="25400">
      <a:noFill/>
    </a:ln>
  </c:spPr>
  <c:txPr>
    <a:bodyPr/>
    <a:lstStyle/>
    <a:p>
      <a:pPr>
        <a:defRPr sz="19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spPr>
            <a:solidFill>
              <a:schemeClr val="accent1"/>
            </a:solidFill>
            <a:ln>
              <a:noFill/>
            </a:ln>
            <a:effectLst/>
          </c:spPr>
          <c:cat>
            <c:numRef>
              <c:f>'Figure 1.10'!$G$1:$G$377</c:f>
              <c:numCache>
                <c:formatCode>General</c:formatCode>
                <c:ptCount val="377"/>
              </c:numCache>
            </c:numRef>
          </c:cat>
          <c:val>
            <c:numRef>
              <c:f>'Figure 1.10'!$H$1:$H$377</c:f>
              <c:numCache>
                <c:formatCode>General</c:formatCode>
                <c:ptCount val="377"/>
              </c:numCache>
            </c:numRef>
          </c:val>
          <c:extLst>
            <c:ext xmlns:c15="http://schemas.microsoft.com/office/drawing/2012/chart" uri="{02D57815-91ED-43cb-92C2-25804820EDAC}">
              <c15:filteredSeriesTitle>
                <c15:tx>
                  <c:strRef>
                    <c:extLst>
                      <c:ext uri="{02D57815-91ED-43cb-92C2-25804820EDAC}">
                        <c15:formulaRef>
                          <c15:sqref>[246]MEDE_20240215!#REF!</c15:sqref>
                        </c15:formulaRef>
                      </c:ext>
                    </c:extLst>
                    <c:strCache>
                      <c:ptCount val="1"/>
                      <c:pt idx="0">
                        <c:v>#REF!</c:v>
                      </c:pt>
                    </c:strCache>
                  </c:strRef>
                </c15:tx>
              </c15:filteredSeriesTitle>
            </c:ext>
            <c:ext xmlns:c16="http://schemas.microsoft.com/office/drawing/2014/chart" uri="{C3380CC4-5D6E-409C-BE32-E72D297353CC}">
              <c16:uniqueId val="{00000000-A9E6-46BB-85D6-0B46926AEEFB}"/>
            </c:ext>
          </c:extLst>
        </c:ser>
        <c:ser>
          <c:idx val="1"/>
          <c:order val="1"/>
          <c:spPr>
            <a:solidFill>
              <a:schemeClr val="accent2"/>
            </a:solidFill>
            <a:ln>
              <a:noFill/>
            </a:ln>
            <a:effectLst/>
          </c:spPr>
          <c:cat>
            <c:numRef>
              <c:f>'Figure 1.10'!$G$1:$G$377</c:f>
              <c:numCache>
                <c:formatCode>General</c:formatCode>
                <c:ptCount val="377"/>
              </c:numCache>
            </c:numRef>
          </c:cat>
          <c:val>
            <c:numRef>
              <c:f>'Figure 1.10'!$I$1:$I$377</c:f>
              <c:numCache>
                <c:formatCode>General</c:formatCode>
                <c:ptCount val="377"/>
              </c:numCache>
            </c:numRef>
          </c:val>
          <c:extLst>
            <c:ext xmlns:c15="http://schemas.microsoft.com/office/drawing/2012/chart" uri="{02D57815-91ED-43cb-92C2-25804820EDAC}">
              <c15:filteredSeriesTitle>
                <c15:tx>
                  <c:strRef>
                    <c:extLst>
                      <c:ext uri="{02D57815-91ED-43cb-92C2-25804820EDAC}">
                        <c15:formulaRef>
                          <c15:sqref>[246]MEDE_20240215!#REF!</c15:sqref>
                        </c15:formulaRef>
                      </c:ext>
                    </c:extLst>
                    <c:strCache>
                      <c:ptCount val="1"/>
                      <c:pt idx="0">
                        <c:v>#REF!</c:v>
                      </c:pt>
                    </c:strCache>
                  </c:strRef>
                </c15:tx>
              </c15:filteredSeriesTitle>
            </c:ext>
            <c:ext xmlns:c16="http://schemas.microsoft.com/office/drawing/2014/chart" uri="{C3380CC4-5D6E-409C-BE32-E72D297353CC}">
              <c16:uniqueId val="{00000001-A9E6-46BB-85D6-0B46926AEEFB}"/>
            </c:ext>
          </c:extLst>
        </c:ser>
        <c:dLbls>
          <c:showLegendKey val="0"/>
          <c:showVal val="0"/>
          <c:showCatName val="0"/>
          <c:showSerName val="0"/>
          <c:showPercent val="0"/>
          <c:showBubbleSize val="0"/>
        </c:dLbls>
        <c:axId val="701768480"/>
        <c:axId val="273051744"/>
      </c:areaChart>
      <c:catAx>
        <c:axId val="701768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3051744"/>
        <c:crosses val="autoZero"/>
        <c:auto val="1"/>
        <c:lblAlgn val="ctr"/>
        <c:lblOffset val="100"/>
        <c:noMultiLvlLbl val="0"/>
      </c:catAx>
      <c:valAx>
        <c:axId val="273051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7684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'Figure 1.10'!$U$2</c:f>
              <c:strCache>
                <c:ptCount val="1"/>
                <c:pt idx="0">
                  <c:v>Pct1_Low</c:v>
                </c:pt>
              </c:strCache>
            </c:strRef>
          </c:tx>
          <c:spPr>
            <a:noFill/>
            <a:ln>
              <a:noFill/>
            </a:ln>
            <a:effectLst/>
          </c:spPr>
          <c:cat>
            <c:strRef>
              <c:f>'Figure 1.10'!$S$3:$S$143</c:f>
              <c:strCache>
                <c:ptCount val="130"/>
                <c:pt idx="0">
                  <c:v>2012</c:v>
                </c:pt>
                <c:pt idx="9">
                  <c:v>13</c:v>
                </c:pt>
                <c:pt idx="21">
                  <c:v>14</c:v>
                </c:pt>
                <c:pt idx="33">
                  <c:v>15</c:v>
                </c:pt>
                <c:pt idx="45">
                  <c:v>16</c:v>
                </c:pt>
                <c:pt idx="57">
                  <c:v>17</c:v>
                </c:pt>
                <c:pt idx="69">
                  <c:v>18</c:v>
                </c:pt>
                <c:pt idx="81">
                  <c:v>19</c:v>
                </c:pt>
                <c:pt idx="93">
                  <c:v>20</c:v>
                </c:pt>
                <c:pt idx="105">
                  <c:v>21</c:v>
                </c:pt>
                <c:pt idx="117">
                  <c:v>22</c:v>
                </c:pt>
                <c:pt idx="129">
                  <c:v>23</c:v>
                </c:pt>
              </c:strCache>
            </c:strRef>
          </c:cat>
          <c:val>
            <c:numRef>
              <c:f>'Figure 1.10'!$U$3:$U$143</c:f>
              <c:numCache>
                <c:formatCode>General</c:formatCode>
                <c:ptCount val="141"/>
                <c:pt idx="0">
                  <c:v>160.30000000000001</c:v>
                </c:pt>
                <c:pt idx="1">
                  <c:v>182.60499999999999</c:v>
                </c:pt>
                <c:pt idx="2">
                  <c:v>152.345</c:v>
                </c:pt>
                <c:pt idx="3">
                  <c:v>135.15</c:v>
                </c:pt>
                <c:pt idx="4">
                  <c:v>131.685</c:v>
                </c:pt>
                <c:pt idx="5">
                  <c:v>114.47</c:v>
                </c:pt>
                <c:pt idx="6">
                  <c:v>91.09</c:v>
                </c:pt>
                <c:pt idx="7">
                  <c:v>105.89</c:v>
                </c:pt>
                <c:pt idx="8">
                  <c:v>99.99</c:v>
                </c:pt>
                <c:pt idx="9">
                  <c:v>86.6</c:v>
                </c:pt>
                <c:pt idx="10">
                  <c:v>111.04</c:v>
                </c:pt>
                <c:pt idx="11">
                  <c:v>138.47999999999999</c:v>
                </c:pt>
                <c:pt idx="12">
                  <c:v>143.82</c:v>
                </c:pt>
                <c:pt idx="13">
                  <c:v>137.28</c:v>
                </c:pt>
                <c:pt idx="14">
                  <c:v>168.45</c:v>
                </c:pt>
                <c:pt idx="15">
                  <c:v>146.345</c:v>
                </c:pt>
                <c:pt idx="16">
                  <c:v>159.91999999999999</c:v>
                </c:pt>
                <c:pt idx="17">
                  <c:v>141.94</c:v>
                </c:pt>
                <c:pt idx="18">
                  <c:v>135.6</c:v>
                </c:pt>
                <c:pt idx="19">
                  <c:v>136.77000000000001</c:v>
                </c:pt>
                <c:pt idx="20">
                  <c:v>113.52</c:v>
                </c:pt>
                <c:pt idx="21">
                  <c:v>138.80000000000001</c:v>
                </c:pt>
                <c:pt idx="22">
                  <c:v>119.55</c:v>
                </c:pt>
                <c:pt idx="23">
                  <c:v>116.4</c:v>
                </c:pt>
                <c:pt idx="24">
                  <c:v>133.83000000000001</c:v>
                </c:pt>
                <c:pt idx="25">
                  <c:v>120.91</c:v>
                </c:pt>
                <c:pt idx="26">
                  <c:v>119.16</c:v>
                </c:pt>
                <c:pt idx="27">
                  <c:v>115.23</c:v>
                </c:pt>
                <c:pt idx="28">
                  <c:v>118.12</c:v>
                </c:pt>
                <c:pt idx="29">
                  <c:v>130.75</c:v>
                </c:pt>
                <c:pt idx="30">
                  <c:v>138.19</c:v>
                </c:pt>
                <c:pt idx="31">
                  <c:v>149.29</c:v>
                </c:pt>
                <c:pt idx="32">
                  <c:v>149.30000000000001</c:v>
                </c:pt>
                <c:pt idx="33">
                  <c:v>165.64</c:v>
                </c:pt>
                <c:pt idx="34">
                  <c:v>143.84</c:v>
                </c:pt>
                <c:pt idx="35">
                  <c:v>159.5</c:v>
                </c:pt>
                <c:pt idx="36">
                  <c:v>149.71</c:v>
                </c:pt>
                <c:pt idx="37">
                  <c:v>150.85</c:v>
                </c:pt>
                <c:pt idx="38">
                  <c:v>153.13</c:v>
                </c:pt>
                <c:pt idx="39">
                  <c:v>176.99</c:v>
                </c:pt>
                <c:pt idx="40">
                  <c:v>203.08</c:v>
                </c:pt>
                <c:pt idx="41">
                  <c:v>207.8</c:v>
                </c:pt>
                <c:pt idx="42">
                  <c:v>191.5</c:v>
                </c:pt>
                <c:pt idx="43">
                  <c:v>185.13</c:v>
                </c:pt>
                <c:pt idx="44">
                  <c:v>179.13</c:v>
                </c:pt>
                <c:pt idx="45">
                  <c:v>201.57</c:v>
                </c:pt>
                <c:pt idx="46">
                  <c:v>199.34</c:v>
                </c:pt>
                <c:pt idx="47">
                  <c:v>171.33</c:v>
                </c:pt>
                <c:pt idx="48">
                  <c:v>172.35</c:v>
                </c:pt>
                <c:pt idx="49">
                  <c:v>167.15</c:v>
                </c:pt>
                <c:pt idx="50">
                  <c:v>184.13499999999999</c:v>
                </c:pt>
                <c:pt idx="51">
                  <c:v>169.8</c:v>
                </c:pt>
                <c:pt idx="52">
                  <c:v>139.10499999999999</c:v>
                </c:pt>
                <c:pt idx="53">
                  <c:v>143.36000000000001</c:v>
                </c:pt>
                <c:pt idx="54">
                  <c:v>151.72999999999999</c:v>
                </c:pt>
                <c:pt idx="55">
                  <c:v>141.44999999999999</c:v>
                </c:pt>
                <c:pt idx="56">
                  <c:v>139.01</c:v>
                </c:pt>
                <c:pt idx="57">
                  <c:v>132.22999999999999</c:v>
                </c:pt>
                <c:pt idx="58">
                  <c:v>116.125</c:v>
                </c:pt>
                <c:pt idx="59">
                  <c:v>104.47</c:v>
                </c:pt>
                <c:pt idx="60">
                  <c:v>98.47</c:v>
                </c:pt>
                <c:pt idx="61">
                  <c:v>91.76</c:v>
                </c:pt>
                <c:pt idx="62">
                  <c:v>120.43</c:v>
                </c:pt>
                <c:pt idx="63">
                  <c:v>113.66</c:v>
                </c:pt>
                <c:pt idx="64">
                  <c:v>112.91</c:v>
                </c:pt>
                <c:pt idx="65">
                  <c:v>107.02500000000001</c:v>
                </c:pt>
                <c:pt idx="66">
                  <c:v>110.97</c:v>
                </c:pt>
                <c:pt idx="67">
                  <c:v>105.515</c:v>
                </c:pt>
                <c:pt idx="68">
                  <c:v>96.67</c:v>
                </c:pt>
                <c:pt idx="69">
                  <c:v>90.465000000000003</c:v>
                </c:pt>
                <c:pt idx="70">
                  <c:v>105.47</c:v>
                </c:pt>
                <c:pt idx="71">
                  <c:v>124.31</c:v>
                </c:pt>
                <c:pt idx="72">
                  <c:v>124.11499999999999</c:v>
                </c:pt>
                <c:pt idx="73">
                  <c:v>133.61000000000001</c:v>
                </c:pt>
                <c:pt idx="74">
                  <c:v>138.55000000000001</c:v>
                </c:pt>
                <c:pt idx="75">
                  <c:v>112.285</c:v>
                </c:pt>
                <c:pt idx="76">
                  <c:v>116.42</c:v>
                </c:pt>
                <c:pt idx="77">
                  <c:v>98.165000000000006</c:v>
                </c:pt>
                <c:pt idx="78">
                  <c:v>116.82</c:v>
                </c:pt>
                <c:pt idx="79">
                  <c:v>127.92</c:v>
                </c:pt>
                <c:pt idx="80">
                  <c:v>132.62</c:v>
                </c:pt>
                <c:pt idx="81">
                  <c:v>110.65</c:v>
                </c:pt>
                <c:pt idx="82">
                  <c:v>115.78</c:v>
                </c:pt>
                <c:pt idx="83">
                  <c:v>124.7</c:v>
                </c:pt>
                <c:pt idx="84">
                  <c:v>108.58</c:v>
                </c:pt>
                <c:pt idx="85">
                  <c:v>126.68</c:v>
                </c:pt>
                <c:pt idx="86">
                  <c:v>105.76</c:v>
                </c:pt>
                <c:pt idx="87">
                  <c:v>93.52</c:v>
                </c:pt>
                <c:pt idx="88">
                  <c:v>95.02</c:v>
                </c:pt>
                <c:pt idx="89">
                  <c:v>99.6</c:v>
                </c:pt>
                <c:pt idx="90">
                  <c:v>87.91</c:v>
                </c:pt>
                <c:pt idx="91">
                  <c:v>90.78</c:v>
                </c:pt>
                <c:pt idx="92">
                  <c:v>77.97</c:v>
                </c:pt>
                <c:pt idx="93">
                  <c:v>87.39</c:v>
                </c:pt>
                <c:pt idx="94">
                  <c:v>128.5</c:v>
                </c:pt>
                <c:pt idx="95">
                  <c:v>246.33</c:v>
                </c:pt>
                <c:pt idx="96">
                  <c:v>201.56</c:v>
                </c:pt>
                <c:pt idx="97">
                  <c:v>162.1</c:v>
                </c:pt>
                <c:pt idx="98">
                  <c:v>149.79</c:v>
                </c:pt>
                <c:pt idx="99">
                  <c:v>123.47</c:v>
                </c:pt>
                <c:pt idx="100">
                  <c:v>118.46</c:v>
                </c:pt>
                <c:pt idx="101">
                  <c:v>130.19999999999999</c:v>
                </c:pt>
                <c:pt idx="102">
                  <c:v>111.01</c:v>
                </c:pt>
                <c:pt idx="103">
                  <c:v>99.24</c:v>
                </c:pt>
                <c:pt idx="104">
                  <c:v>94.91</c:v>
                </c:pt>
                <c:pt idx="105">
                  <c:v>93.98</c:v>
                </c:pt>
                <c:pt idx="106">
                  <c:v>90.4</c:v>
                </c:pt>
                <c:pt idx="107">
                  <c:v>82.17</c:v>
                </c:pt>
                <c:pt idx="108">
                  <c:v>89.24</c:v>
                </c:pt>
                <c:pt idx="109">
                  <c:v>84.26</c:v>
                </c:pt>
                <c:pt idx="110">
                  <c:v>78.53</c:v>
                </c:pt>
                <c:pt idx="111">
                  <c:v>92.29</c:v>
                </c:pt>
                <c:pt idx="112">
                  <c:v>85.52</c:v>
                </c:pt>
                <c:pt idx="113">
                  <c:v>92.49</c:v>
                </c:pt>
                <c:pt idx="114">
                  <c:v>88.44</c:v>
                </c:pt>
                <c:pt idx="115">
                  <c:v>103.68</c:v>
                </c:pt>
                <c:pt idx="116">
                  <c:v>83.74</c:v>
                </c:pt>
                <c:pt idx="117">
                  <c:v>88.28</c:v>
                </c:pt>
                <c:pt idx="118">
                  <c:v>148.63</c:v>
                </c:pt>
                <c:pt idx="119">
                  <c:v>96.75</c:v>
                </c:pt>
                <c:pt idx="120">
                  <c:v>108.4</c:v>
                </c:pt>
                <c:pt idx="121">
                  <c:v>121.32</c:v>
                </c:pt>
                <c:pt idx="122">
                  <c:v>159.1</c:v>
                </c:pt>
                <c:pt idx="123">
                  <c:v>157.28</c:v>
                </c:pt>
                <c:pt idx="124">
                  <c:v>126.56</c:v>
                </c:pt>
                <c:pt idx="125">
                  <c:v>164.93</c:v>
                </c:pt>
                <c:pt idx="126">
                  <c:v>168.22</c:v>
                </c:pt>
                <c:pt idx="127">
                  <c:v>129.11000000000001</c:v>
                </c:pt>
                <c:pt idx="128">
                  <c:v>102.45</c:v>
                </c:pt>
                <c:pt idx="129">
                  <c:v>106.43</c:v>
                </c:pt>
                <c:pt idx="130">
                  <c:v>103.58</c:v>
                </c:pt>
                <c:pt idx="131">
                  <c:v>133.34</c:v>
                </c:pt>
                <c:pt idx="132">
                  <c:v>122.98</c:v>
                </c:pt>
                <c:pt idx="133">
                  <c:v>106.29</c:v>
                </c:pt>
                <c:pt idx="134">
                  <c:v>101.11</c:v>
                </c:pt>
                <c:pt idx="135">
                  <c:v>105.74</c:v>
                </c:pt>
                <c:pt idx="136">
                  <c:v>113.57</c:v>
                </c:pt>
                <c:pt idx="137">
                  <c:v>100.52</c:v>
                </c:pt>
                <c:pt idx="138">
                  <c:v>105.8</c:v>
                </c:pt>
                <c:pt idx="139">
                  <c:v>96.29</c:v>
                </c:pt>
                <c:pt idx="140">
                  <c:v>99.36</c:v>
                </c:pt>
              </c:numCache>
            </c:numRef>
          </c:val>
          <c:extLst>
            <c:ext xmlns:c16="http://schemas.microsoft.com/office/drawing/2014/chart" uri="{C3380CC4-5D6E-409C-BE32-E72D297353CC}">
              <c16:uniqueId val="{00000000-739D-4C82-B561-0EFB34C5298B}"/>
            </c:ext>
          </c:extLst>
        </c:ser>
        <c:ser>
          <c:idx val="1"/>
          <c:order val="1"/>
          <c:tx>
            <c:strRef>
              <c:f>'Figure 1.10'!$V$2</c:f>
              <c:strCache>
                <c:ptCount val="1"/>
                <c:pt idx="0">
                  <c:v>Low debt, 25th–75th percentiles</c:v>
                </c:pt>
              </c:strCache>
            </c:strRef>
          </c:tx>
          <c:spPr>
            <a:solidFill>
              <a:srgbClr val="FFB3C3"/>
            </a:solidFill>
            <a:ln>
              <a:noFill/>
            </a:ln>
            <a:effectLst/>
          </c:spPr>
          <c:cat>
            <c:strRef>
              <c:f>'Figure 1.10'!$S$3:$S$143</c:f>
              <c:strCache>
                <c:ptCount val="130"/>
                <c:pt idx="0">
                  <c:v>2012</c:v>
                </c:pt>
                <c:pt idx="9">
                  <c:v>13</c:v>
                </c:pt>
                <c:pt idx="21">
                  <c:v>14</c:v>
                </c:pt>
                <c:pt idx="33">
                  <c:v>15</c:v>
                </c:pt>
                <c:pt idx="45">
                  <c:v>16</c:v>
                </c:pt>
                <c:pt idx="57">
                  <c:v>17</c:v>
                </c:pt>
                <c:pt idx="69">
                  <c:v>18</c:v>
                </c:pt>
                <c:pt idx="81">
                  <c:v>19</c:v>
                </c:pt>
                <c:pt idx="93">
                  <c:v>20</c:v>
                </c:pt>
                <c:pt idx="105">
                  <c:v>21</c:v>
                </c:pt>
                <c:pt idx="117">
                  <c:v>22</c:v>
                </c:pt>
                <c:pt idx="129">
                  <c:v>23</c:v>
                </c:pt>
              </c:strCache>
            </c:strRef>
          </c:cat>
          <c:val>
            <c:numRef>
              <c:f>'Figure 1.10'!$V$3:$V$143</c:f>
              <c:numCache>
                <c:formatCode>General</c:formatCode>
                <c:ptCount val="141"/>
                <c:pt idx="0">
                  <c:v>218.36500000000001</c:v>
                </c:pt>
                <c:pt idx="1">
                  <c:v>238.49500000000003</c:v>
                </c:pt>
                <c:pt idx="2">
                  <c:v>274.05499999999995</c:v>
                </c:pt>
                <c:pt idx="3">
                  <c:v>269.40499999999997</c:v>
                </c:pt>
                <c:pt idx="4">
                  <c:v>238.41500000000002</c:v>
                </c:pt>
                <c:pt idx="5">
                  <c:v>224.42999999999998</c:v>
                </c:pt>
                <c:pt idx="6">
                  <c:v>181.17</c:v>
                </c:pt>
                <c:pt idx="7">
                  <c:v>195.11</c:v>
                </c:pt>
                <c:pt idx="8">
                  <c:v>175.20999999999998</c:v>
                </c:pt>
                <c:pt idx="9">
                  <c:v>165.20000000000002</c:v>
                </c:pt>
                <c:pt idx="10">
                  <c:v>169.35999999999996</c:v>
                </c:pt>
                <c:pt idx="11">
                  <c:v>148.37000000000003</c:v>
                </c:pt>
                <c:pt idx="12">
                  <c:v>137.73000000000002</c:v>
                </c:pt>
                <c:pt idx="13">
                  <c:v>149.86999999999998</c:v>
                </c:pt>
                <c:pt idx="14">
                  <c:v>196.20499999999998</c:v>
                </c:pt>
                <c:pt idx="15">
                  <c:v>165.48999999999998</c:v>
                </c:pt>
                <c:pt idx="16">
                  <c:v>188.58500000000001</c:v>
                </c:pt>
                <c:pt idx="17">
                  <c:v>204.11500000000001</c:v>
                </c:pt>
                <c:pt idx="18">
                  <c:v>161.41499999999999</c:v>
                </c:pt>
                <c:pt idx="19">
                  <c:v>177.51500000000001</c:v>
                </c:pt>
                <c:pt idx="20">
                  <c:v>178.45500000000004</c:v>
                </c:pt>
                <c:pt idx="21">
                  <c:v>179.43</c:v>
                </c:pt>
                <c:pt idx="22">
                  <c:v>168.36</c:v>
                </c:pt>
                <c:pt idx="23">
                  <c:v>157.02000000000001</c:v>
                </c:pt>
                <c:pt idx="24">
                  <c:v>133.83000000000001</c:v>
                </c:pt>
                <c:pt idx="25">
                  <c:v>87.66</c:v>
                </c:pt>
                <c:pt idx="26">
                  <c:v>104.94</c:v>
                </c:pt>
                <c:pt idx="27">
                  <c:v>100.46999999999998</c:v>
                </c:pt>
                <c:pt idx="28">
                  <c:v>135.38</c:v>
                </c:pt>
                <c:pt idx="29">
                  <c:v>108.85</c:v>
                </c:pt>
                <c:pt idx="30">
                  <c:v>112.36000000000001</c:v>
                </c:pt>
                <c:pt idx="31">
                  <c:v>129.60999999999999</c:v>
                </c:pt>
                <c:pt idx="32">
                  <c:v>261.33</c:v>
                </c:pt>
                <c:pt idx="33">
                  <c:v>348.65999999999997</c:v>
                </c:pt>
                <c:pt idx="34">
                  <c:v>274.78999999999996</c:v>
                </c:pt>
                <c:pt idx="35">
                  <c:v>156</c:v>
                </c:pt>
                <c:pt idx="36">
                  <c:v>149.09</c:v>
                </c:pt>
                <c:pt idx="37">
                  <c:v>149.25000000000003</c:v>
                </c:pt>
                <c:pt idx="38">
                  <c:v>149.87</c:v>
                </c:pt>
                <c:pt idx="39">
                  <c:v>205.11</c:v>
                </c:pt>
                <c:pt idx="40">
                  <c:v>206.52</c:v>
                </c:pt>
                <c:pt idx="41">
                  <c:v>224.39999999999998</c:v>
                </c:pt>
                <c:pt idx="42">
                  <c:v>176.10000000000002</c:v>
                </c:pt>
                <c:pt idx="43">
                  <c:v>176.07</c:v>
                </c:pt>
                <c:pt idx="44">
                  <c:v>233.87</c:v>
                </c:pt>
                <c:pt idx="45">
                  <c:v>269.03000000000003</c:v>
                </c:pt>
                <c:pt idx="46">
                  <c:v>230.76000000000002</c:v>
                </c:pt>
                <c:pt idx="47">
                  <c:v>213.56999999999996</c:v>
                </c:pt>
                <c:pt idx="48">
                  <c:v>178.85</c:v>
                </c:pt>
                <c:pt idx="49">
                  <c:v>191.04999999999998</c:v>
                </c:pt>
                <c:pt idx="50">
                  <c:v>154.91500000000002</c:v>
                </c:pt>
                <c:pt idx="51">
                  <c:v>147.315</c:v>
                </c:pt>
                <c:pt idx="52">
                  <c:v>141.44500000000002</c:v>
                </c:pt>
                <c:pt idx="53">
                  <c:v>146.245</c:v>
                </c:pt>
                <c:pt idx="54">
                  <c:v>108.77000000000001</c:v>
                </c:pt>
                <c:pt idx="55">
                  <c:v>157.75</c:v>
                </c:pt>
                <c:pt idx="56">
                  <c:v>115.69</c:v>
                </c:pt>
                <c:pt idx="57">
                  <c:v>119.59</c:v>
                </c:pt>
                <c:pt idx="58">
                  <c:v>122.875</c:v>
                </c:pt>
                <c:pt idx="59">
                  <c:v>123.9</c:v>
                </c:pt>
                <c:pt idx="60">
                  <c:v>130.53</c:v>
                </c:pt>
                <c:pt idx="61">
                  <c:v>140.04000000000002</c:v>
                </c:pt>
                <c:pt idx="62">
                  <c:v>148.99</c:v>
                </c:pt>
                <c:pt idx="63">
                  <c:v>138.67000000000002</c:v>
                </c:pt>
                <c:pt idx="64">
                  <c:v>150.42999999999998</c:v>
                </c:pt>
                <c:pt idx="65">
                  <c:v>153.04499999999999</c:v>
                </c:pt>
                <c:pt idx="66">
                  <c:v>158.30499999999998</c:v>
                </c:pt>
                <c:pt idx="67">
                  <c:v>176.43</c:v>
                </c:pt>
                <c:pt idx="68">
                  <c:v>167.34499999999997</c:v>
                </c:pt>
                <c:pt idx="69">
                  <c:v>153.76499999999999</c:v>
                </c:pt>
                <c:pt idx="70">
                  <c:v>167.66</c:v>
                </c:pt>
                <c:pt idx="71">
                  <c:v>182.79500000000002</c:v>
                </c:pt>
                <c:pt idx="72">
                  <c:v>183.755</c:v>
                </c:pt>
                <c:pt idx="73">
                  <c:v>174.89999999999998</c:v>
                </c:pt>
                <c:pt idx="74">
                  <c:v>219.26499999999999</c:v>
                </c:pt>
                <c:pt idx="75">
                  <c:v>196.39000000000001</c:v>
                </c:pt>
                <c:pt idx="76">
                  <c:v>239.31</c:v>
                </c:pt>
                <c:pt idx="77">
                  <c:v>196.65999999999997</c:v>
                </c:pt>
                <c:pt idx="78">
                  <c:v>223.95999999999998</c:v>
                </c:pt>
                <c:pt idx="79">
                  <c:v>292.31</c:v>
                </c:pt>
                <c:pt idx="80">
                  <c:v>279.68</c:v>
                </c:pt>
                <c:pt idx="81">
                  <c:v>267.95000000000005</c:v>
                </c:pt>
                <c:pt idx="82">
                  <c:v>263.41999999999996</c:v>
                </c:pt>
                <c:pt idx="83">
                  <c:v>268.90000000000003</c:v>
                </c:pt>
                <c:pt idx="84">
                  <c:v>261.22000000000003</c:v>
                </c:pt>
                <c:pt idx="85">
                  <c:v>305.42</c:v>
                </c:pt>
                <c:pt idx="86">
                  <c:v>280.04000000000002</c:v>
                </c:pt>
                <c:pt idx="87">
                  <c:v>261.43</c:v>
                </c:pt>
                <c:pt idx="88">
                  <c:v>315.68</c:v>
                </c:pt>
                <c:pt idx="89">
                  <c:v>294.67999999999995</c:v>
                </c:pt>
                <c:pt idx="90">
                  <c:v>288.87</c:v>
                </c:pt>
                <c:pt idx="91">
                  <c:v>270.76</c:v>
                </c:pt>
                <c:pt idx="92">
                  <c:v>230.84</c:v>
                </c:pt>
                <c:pt idx="93">
                  <c:v>251.01</c:v>
                </c:pt>
                <c:pt idx="94">
                  <c:v>293.39999999999998</c:v>
                </c:pt>
                <c:pt idx="95">
                  <c:v>473.76</c:v>
                </c:pt>
                <c:pt idx="96">
                  <c:v>545.91000000000008</c:v>
                </c:pt>
                <c:pt idx="97">
                  <c:v>470.01</c:v>
                </c:pt>
                <c:pt idx="98">
                  <c:v>432.54000000000008</c:v>
                </c:pt>
                <c:pt idx="99">
                  <c:v>498.30999999999995</c:v>
                </c:pt>
                <c:pt idx="100">
                  <c:v>476.45</c:v>
                </c:pt>
                <c:pt idx="101">
                  <c:v>486.85999999999996</c:v>
                </c:pt>
                <c:pt idx="102">
                  <c:v>494.28999999999996</c:v>
                </c:pt>
                <c:pt idx="103">
                  <c:v>398.98</c:v>
                </c:pt>
                <c:pt idx="104">
                  <c:v>343.02</c:v>
                </c:pt>
                <c:pt idx="105">
                  <c:v>330.43</c:v>
                </c:pt>
                <c:pt idx="106">
                  <c:v>329.16999999999996</c:v>
                </c:pt>
                <c:pt idx="107">
                  <c:v>419.45</c:v>
                </c:pt>
                <c:pt idx="108">
                  <c:v>378.76</c:v>
                </c:pt>
                <c:pt idx="109">
                  <c:v>374.98</c:v>
                </c:pt>
                <c:pt idx="110">
                  <c:v>362.22</c:v>
                </c:pt>
                <c:pt idx="111">
                  <c:v>418.22999999999996</c:v>
                </c:pt>
                <c:pt idx="112">
                  <c:v>418.04</c:v>
                </c:pt>
                <c:pt idx="113">
                  <c:v>444.59000000000003</c:v>
                </c:pt>
                <c:pt idx="114">
                  <c:v>457.85999999999996</c:v>
                </c:pt>
                <c:pt idx="115">
                  <c:v>553.74</c:v>
                </c:pt>
                <c:pt idx="116">
                  <c:v>505.03999999999996</c:v>
                </c:pt>
                <c:pt idx="117">
                  <c:v>465.29000000000008</c:v>
                </c:pt>
                <c:pt idx="118">
                  <c:v>531.27</c:v>
                </c:pt>
                <c:pt idx="119">
                  <c:v>488.6</c:v>
                </c:pt>
                <c:pt idx="120">
                  <c:v>588.31000000000006</c:v>
                </c:pt>
                <c:pt idx="121">
                  <c:v>682.3</c:v>
                </c:pt>
                <c:pt idx="122">
                  <c:v>759.13</c:v>
                </c:pt>
                <c:pt idx="123">
                  <c:v>784.59</c:v>
                </c:pt>
                <c:pt idx="124">
                  <c:v>825.8599999999999</c:v>
                </c:pt>
                <c:pt idx="125">
                  <c:v>810.02</c:v>
                </c:pt>
                <c:pt idx="126">
                  <c:v>790.14</c:v>
                </c:pt>
                <c:pt idx="127">
                  <c:v>667.06</c:v>
                </c:pt>
                <c:pt idx="128">
                  <c:v>643.64</c:v>
                </c:pt>
                <c:pt idx="129">
                  <c:v>567.27</c:v>
                </c:pt>
                <c:pt idx="130">
                  <c:v>519.96999999999991</c:v>
                </c:pt>
                <c:pt idx="131">
                  <c:v>573.98</c:v>
                </c:pt>
                <c:pt idx="132">
                  <c:v>602.04999999999995</c:v>
                </c:pt>
                <c:pt idx="133">
                  <c:v>551.95000000000005</c:v>
                </c:pt>
                <c:pt idx="134">
                  <c:v>479.18999999999994</c:v>
                </c:pt>
                <c:pt idx="135">
                  <c:v>462.03999999999996</c:v>
                </c:pt>
                <c:pt idx="136">
                  <c:v>463.14000000000004</c:v>
                </c:pt>
                <c:pt idx="137">
                  <c:v>447.90999999999997</c:v>
                </c:pt>
                <c:pt idx="138">
                  <c:v>525.96</c:v>
                </c:pt>
                <c:pt idx="139">
                  <c:v>467.24999999999994</c:v>
                </c:pt>
                <c:pt idx="140">
                  <c:v>474.62</c:v>
                </c:pt>
              </c:numCache>
            </c:numRef>
          </c:val>
          <c:extLst>
            <c:ext xmlns:c16="http://schemas.microsoft.com/office/drawing/2014/chart" uri="{C3380CC4-5D6E-409C-BE32-E72D297353CC}">
              <c16:uniqueId val="{00000001-739D-4C82-B561-0EFB34C5298B}"/>
            </c:ext>
          </c:extLst>
        </c:ser>
        <c:dLbls>
          <c:showLegendKey val="0"/>
          <c:showVal val="0"/>
          <c:showCatName val="0"/>
          <c:showSerName val="0"/>
          <c:showPercent val="0"/>
          <c:showBubbleSize val="0"/>
        </c:dLbls>
        <c:axId val="865462880"/>
        <c:axId val="689173696"/>
      </c:areaChart>
      <c:lineChart>
        <c:grouping val="standard"/>
        <c:varyColors val="0"/>
        <c:ser>
          <c:idx val="2"/>
          <c:order val="2"/>
          <c:tx>
            <c:strRef>
              <c:f>'Figure 1.10'!$W$2</c:f>
              <c:strCache>
                <c:ptCount val="1"/>
                <c:pt idx="0">
                  <c:v>Low debt, median</c:v>
                </c:pt>
              </c:strCache>
            </c:strRef>
          </c:tx>
          <c:spPr>
            <a:ln w="25400" cap="rnd">
              <a:solidFill>
                <a:srgbClr val="C00000"/>
              </a:solidFill>
              <a:round/>
            </a:ln>
            <a:effectLst/>
          </c:spPr>
          <c:marker>
            <c:symbol val="none"/>
          </c:marker>
          <c:cat>
            <c:strRef>
              <c:f>'Figure 1.10'!$S$3:$S$143</c:f>
              <c:strCache>
                <c:ptCount val="130"/>
                <c:pt idx="0">
                  <c:v>2012</c:v>
                </c:pt>
                <c:pt idx="9">
                  <c:v>13</c:v>
                </c:pt>
                <c:pt idx="21">
                  <c:v>14</c:v>
                </c:pt>
                <c:pt idx="33">
                  <c:v>15</c:v>
                </c:pt>
                <c:pt idx="45">
                  <c:v>16</c:v>
                </c:pt>
                <c:pt idx="57">
                  <c:v>17</c:v>
                </c:pt>
                <c:pt idx="69">
                  <c:v>18</c:v>
                </c:pt>
                <c:pt idx="81">
                  <c:v>19</c:v>
                </c:pt>
                <c:pt idx="93">
                  <c:v>20</c:v>
                </c:pt>
                <c:pt idx="105">
                  <c:v>21</c:v>
                </c:pt>
                <c:pt idx="117">
                  <c:v>22</c:v>
                </c:pt>
                <c:pt idx="129">
                  <c:v>23</c:v>
                </c:pt>
              </c:strCache>
            </c:strRef>
          </c:cat>
          <c:val>
            <c:numRef>
              <c:f>'Figure 1.10'!$W$3:$W$143</c:f>
              <c:numCache>
                <c:formatCode>General</c:formatCode>
                <c:ptCount val="141"/>
                <c:pt idx="0">
                  <c:v>218.08500000000001</c:v>
                </c:pt>
                <c:pt idx="1">
                  <c:v>262.625</c:v>
                </c:pt>
                <c:pt idx="2">
                  <c:v>265.58999999999997</c:v>
                </c:pt>
                <c:pt idx="3">
                  <c:v>224.21</c:v>
                </c:pt>
                <c:pt idx="4">
                  <c:v>205.31</c:v>
                </c:pt>
                <c:pt idx="5">
                  <c:v>185.78</c:v>
                </c:pt>
                <c:pt idx="6">
                  <c:v>155.09</c:v>
                </c:pt>
                <c:pt idx="7">
                  <c:v>156.41499999999999</c:v>
                </c:pt>
                <c:pt idx="8">
                  <c:v>155.62</c:v>
                </c:pt>
                <c:pt idx="9">
                  <c:v>138.49</c:v>
                </c:pt>
                <c:pt idx="10">
                  <c:v>171.7</c:v>
                </c:pt>
                <c:pt idx="11">
                  <c:v>198.54</c:v>
                </c:pt>
                <c:pt idx="12">
                  <c:v>177.65</c:v>
                </c:pt>
                <c:pt idx="13">
                  <c:v>172.54499999999999</c:v>
                </c:pt>
                <c:pt idx="14">
                  <c:v>241.71</c:v>
                </c:pt>
                <c:pt idx="15">
                  <c:v>231.12</c:v>
                </c:pt>
                <c:pt idx="16">
                  <c:v>292.73</c:v>
                </c:pt>
                <c:pt idx="17">
                  <c:v>262.52</c:v>
                </c:pt>
                <c:pt idx="18">
                  <c:v>219.64500000000001</c:v>
                </c:pt>
                <c:pt idx="19">
                  <c:v>268.255</c:v>
                </c:pt>
                <c:pt idx="20">
                  <c:v>238.78</c:v>
                </c:pt>
                <c:pt idx="21">
                  <c:v>278.05</c:v>
                </c:pt>
                <c:pt idx="22">
                  <c:v>227.88499999999999</c:v>
                </c:pt>
                <c:pt idx="23">
                  <c:v>211.23</c:v>
                </c:pt>
                <c:pt idx="24">
                  <c:v>216.2</c:v>
                </c:pt>
                <c:pt idx="25">
                  <c:v>188.77</c:v>
                </c:pt>
                <c:pt idx="26">
                  <c:v>198.76</c:v>
                </c:pt>
                <c:pt idx="27">
                  <c:v>191.5</c:v>
                </c:pt>
                <c:pt idx="28">
                  <c:v>198.87</c:v>
                </c:pt>
                <c:pt idx="29">
                  <c:v>190.5</c:v>
                </c:pt>
                <c:pt idx="30">
                  <c:v>196.465</c:v>
                </c:pt>
                <c:pt idx="31">
                  <c:v>219.64500000000001</c:v>
                </c:pt>
                <c:pt idx="32">
                  <c:v>231.45</c:v>
                </c:pt>
                <c:pt idx="33">
                  <c:v>260.91000000000003</c:v>
                </c:pt>
                <c:pt idx="34">
                  <c:v>221.82</c:v>
                </c:pt>
                <c:pt idx="35">
                  <c:v>239.75</c:v>
                </c:pt>
                <c:pt idx="36">
                  <c:v>233.3</c:v>
                </c:pt>
                <c:pt idx="37">
                  <c:v>235.11</c:v>
                </c:pt>
                <c:pt idx="38">
                  <c:v>207.46</c:v>
                </c:pt>
                <c:pt idx="39">
                  <c:v>263.3</c:v>
                </c:pt>
                <c:pt idx="40">
                  <c:v>292.95999999999998</c:v>
                </c:pt>
                <c:pt idx="41">
                  <c:v>296.42</c:v>
                </c:pt>
                <c:pt idx="42">
                  <c:v>279.81</c:v>
                </c:pt>
                <c:pt idx="43">
                  <c:v>263.2</c:v>
                </c:pt>
                <c:pt idx="44">
                  <c:v>273.02</c:v>
                </c:pt>
                <c:pt idx="45">
                  <c:v>305.58</c:v>
                </c:pt>
                <c:pt idx="46">
                  <c:v>305.91000000000003</c:v>
                </c:pt>
                <c:pt idx="47">
                  <c:v>266.86</c:v>
                </c:pt>
                <c:pt idx="48">
                  <c:v>259.37</c:v>
                </c:pt>
                <c:pt idx="49">
                  <c:v>266.56</c:v>
                </c:pt>
                <c:pt idx="50">
                  <c:v>276.70999999999998</c:v>
                </c:pt>
                <c:pt idx="51">
                  <c:v>246.44499999999999</c:v>
                </c:pt>
                <c:pt idx="52">
                  <c:v>202.86500000000001</c:v>
                </c:pt>
                <c:pt idx="53">
                  <c:v>223.6</c:v>
                </c:pt>
                <c:pt idx="54">
                  <c:v>212.18</c:v>
                </c:pt>
                <c:pt idx="55">
                  <c:v>242.25</c:v>
                </c:pt>
                <c:pt idx="56">
                  <c:v>235.7</c:v>
                </c:pt>
                <c:pt idx="57">
                  <c:v>219</c:v>
                </c:pt>
                <c:pt idx="58">
                  <c:v>203.01</c:v>
                </c:pt>
                <c:pt idx="59">
                  <c:v>170.68</c:v>
                </c:pt>
                <c:pt idx="60">
                  <c:v>175.42</c:v>
                </c:pt>
                <c:pt idx="61">
                  <c:v>180.06</c:v>
                </c:pt>
                <c:pt idx="62">
                  <c:v>173.35499999999999</c:v>
                </c:pt>
                <c:pt idx="63">
                  <c:v>166.965</c:v>
                </c:pt>
                <c:pt idx="64">
                  <c:v>164.12</c:v>
                </c:pt>
                <c:pt idx="65">
                  <c:v>146.33000000000001</c:v>
                </c:pt>
                <c:pt idx="66">
                  <c:v>135.29499999999999</c:v>
                </c:pt>
                <c:pt idx="67">
                  <c:v>134.94499999999999</c:v>
                </c:pt>
                <c:pt idx="68">
                  <c:v>132.13</c:v>
                </c:pt>
                <c:pt idx="69">
                  <c:v>121.485</c:v>
                </c:pt>
                <c:pt idx="70">
                  <c:v>141.17500000000001</c:v>
                </c:pt>
                <c:pt idx="71">
                  <c:v>160.64500000000001</c:v>
                </c:pt>
                <c:pt idx="72">
                  <c:v>163.44499999999999</c:v>
                </c:pt>
                <c:pt idx="73">
                  <c:v>182</c:v>
                </c:pt>
                <c:pt idx="74">
                  <c:v>189.47499999999999</c:v>
                </c:pt>
                <c:pt idx="75">
                  <c:v>152.005</c:v>
                </c:pt>
                <c:pt idx="76">
                  <c:v>188.61500000000001</c:v>
                </c:pt>
                <c:pt idx="77">
                  <c:v>171.965</c:v>
                </c:pt>
                <c:pt idx="78">
                  <c:v>185.97</c:v>
                </c:pt>
                <c:pt idx="79">
                  <c:v>203.64</c:v>
                </c:pt>
                <c:pt idx="80">
                  <c:v>210.42</c:v>
                </c:pt>
                <c:pt idx="81">
                  <c:v>168.08</c:v>
                </c:pt>
                <c:pt idx="82">
                  <c:v>186.84</c:v>
                </c:pt>
                <c:pt idx="83">
                  <c:v>192.43</c:v>
                </c:pt>
                <c:pt idx="84">
                  <c:v>175.81</c:v>
                </c:pt>
                <c:pt idx="85">
                  <c:v>205.96</c:v>
                </c:pt>
                <c:pt idx="86">
                  <c:v>178.52500000000001</c:v>
                </c:pt>
                <c:pt idx="87">
                  <c:v>161.83500000000001</c:v>
                </c:pt>
                <c:pt idx="88">
                  <c:v>186.41</c:v>
                </c:pt>
                <c:pt idx="89">
                  <c:v>176.56</c:v>
                </c:pt>
                <c:pt idx="90">
                  <c:v>166.08500000000001</c:v>
                </c:pt>
                <c:pt idx="91">
                  <c:v>147.4</c:v>
                </c:pt>
                <c:pt idx="92">
                  <c:v>134.20500000000001</c:v>
                </c:pt>
                <c:pt idx="93">
                  <c:v>150.04499999999999</c:v>
                </c:pt>
                <c:pt idx="94">
                  <c:v>188.83</c:v>
                </c:pt>
                <c:pt idx="95">
                  <c:v>460.63</c:v>
                </c:pt>
                <c:pt idx="96">
                  <c:v>393.35</c:v>
                </c:pt>
                <c:pt idx="97">
                  <c:v>305.88</c:v>
                </c:pt>
                <c:pt idx="98">
                  <c:v>271.79000000000002</c:v>
                </c:pt>
                <c:pt idx="99">
                  <c:v>220.33</c:v>
                </c:pt>
                <c:pt idx="100">
                  <c:v>207.35</c:v>
                </c:pt>
                <c:pt idx="101">
                  <c:v>226.04</c:v>
                </c:pt>
                <c:pt idx="102">
                  <c:v>209.53</c:v>
                </c:pt>
                <c:pt idx="103">
                  <c:v>186.02</c:v>
                </c:pt>
                <c:pt idx="104">
                  <c:v>158.1</c:v>
                </c:pt>
                <c:pt idx="105">
                  <c:v>171.32</c:v>
                </c:pt>
                <c:pt idx="106">
                  <c:v>162.03</c:v>
                </c:pt>
                <c:pt idx="107">
                  <c:v>170.91</c:v>
                </c:pt>
                <c:pt idx="108">
                  <c:v>167.81</c:v>
                </c:pt>
                <c:pt idx="109">
                  <c:v>160.32</c:v>
                </c:pt>
                <c:pt idx="110">
                  <c:v>140.51</c:v>
                </c:pt>
                <c:pt idx="111">
                  <c:v>160.87</c:v>
                </c:pt>
                <c:pt idx="112">
                  <c:v>149.59</c:v>
                </c:pt>
                <c:pt idx="113">
                  <c:v>158.68</c:v>
                </c:pt>
                <c:pt idx="114">
                  <c:v>140.88999999999999</c:v>
                </c:pt>
                <c:pt idx="115">
                  <c:v>186.25</c:v>
                </c:pt>
                <c:pt idx="116">
                  <c:v>160.38999999999999</c:v>
                </c:pt>
                <c:pt idx="117">
                  <c:v>218.11</c:v>
                </c:pt>
                <c:pt idx="118">
                  <c:v>299.94</c:v>
                </c:pt>
                <c:pt idx="119">
                  <c:v>228.38</c:v>
                </c:pt>
                <c:pt idx="120">
                  <c:v>257.16000000000003</c:v>
                </c:pt>
                <c:pt idx="121">
                  <c:v>280.87</c:v>
                </c:pt>
                <c:pt idx="122">
                  <c:v>341.62</c:v>
                </c:pt>
                <c:pt idx="123">
                  <c:v>271.89999999999998</c:v>
                </c:pt>
                <c:pt idx="124">
                  <c:v>265.06</c:v>
                </c:pt>
                <c:pt idx="125">
                  <c:v>311.39999999999998</c:v>
                </c:pt>
                <c:pt idx="126">
                  <c:v>282.68</c:v>
                </c:pt>
                <c:pt idx="127">
                  <c:v>211.11</c:v>
                </c:pt>
                <c:pt idx="128">
                  <c:v>179.14</c:v>
                </c:pt>
                <c:pt idx="129">
                  <c:v>205.43</c:v>
                </c:pt>
                <c:pt idx="130">
                  <c:v>190.47</c:v>
                </c:pt>
                <c:pt idx="131">
                  <c:v>231.33</c:v>
                </c:pt>
                <c:pt idx="132">
                  <c:v>226.53</c:v>
                </c:pt>
                <c:pt idx="133">
                  <c:v>231.73</c:v>
                </c:pt>
                <c:pt idx="134">
                  <c:v>200.3</c:v>
                </c:pt>
                <c:pt idx="135">
                  <c:v>183.17</c:v>
                </c:pt>
                <c:pt idx="136">
                  <c:v>194.61</c:v>
                </c:pt>
                <c:pt idx="137">
                  <c:v>200.1</c:v>
                </c:pt>
                <c:pt idx="138">
                  <c:v>226.17</c:v>
                </c:pt>
                <c:pt idx="139">
                  <c:v>191.3</c:v>
                </c:pt>
                <c:pt idx="140">
                  <c:v>184.26499999999999</c:v>
                </c:pt>
              </c:numCache>
            </c:numRef>
          </c:val>
          <c:smooth val="0"/>
          <c:extLst>
            <c:ext xmlns:c16="http://schemas.microsoft.com/office/drawing/2014/chart" uri="{C3380CC4-5D6E-409C-BE32-E72D297353CC}">
              <c16:uniqueId val="{00000002-739D-4C82-B561-0EFB34C5298B}"/>
            </c:ext>
          </c:extLst>
        </c:ser>
        <c:dLbls>
          <c:showLegendKey val="0"/>
          <c:showVal val="0"/>
          <c:showCatName val="0"/>
          <c:showSerName val="0"/>
          <c:showPercent val="0"/>
          <c:showBubbleSize val="0"/>
        </c:dLbls>
        <c:marker val="1"/>
        <c:smooth val="0"/>
        <c:axId val="865462880"/>
        <c:axId val="689173696"/>
      </c:lineChart>
      <c:catAx>
        <c:axId val="865462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173696"/>
        <c:crosses val="autoZero"/>
        <c:auto val="1"/>
        <c:lblAlgn val="ctr"/>
        <c:lblOffset val="100"/>
        <c:noMultiLvlLbl val="0"/>
      </c:catAx>
      <c:valAx>
        <c:axId val="689173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62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29843956576064E-2"/>
          <c:y val="5.3489197157422973E-2"/>
          <c:w val="0.82494031208684793"/>
          <c:h val="0.77760960186882011"/>
        </c:manualLayout>
      </c:layout>
      <c:areaChart>
        <c:grouping val="stacked"/>
        <c:varyColors val="0"/>
        <c:ser>
          <c:idx val="0"/>
          <c:order val="2"/>
          <c:tx>
            <c:strRef>
              <c:f>'Figure 1.10'!$U$2</c:f>
              <c:strCache>
                <c:ptCount val="1"/>
                <c:pt idx="0">
                  <c:v>Pct1_Low</c:v>
                </c:pt>
              </c:strCache>
            </c:strRef>
          </c:tx>
          <c:spPr>
            <a:noFill/>
            <a:ln>
              <a:noFill/>
            </a:ln>
          </c:spPr>
          <c:cat>
            <c:strRef>
              <c:f>'Figure 1.10'!$S$3:$S$143</c:f>
              <c:strCache>
                <c:ptCount val="130"/>
                <c:pt idx="0">
                  <c:v>2012</c:v>
                </c:pt>
                <c:pt idx="9">
                  <c:v>13</c:v>
                </c:pt>
                <c:pt idx="21">
                  <c:v>14</c:v>
                </c:pt>
                <c:pt idx="33">
                  <c:v>15</c:v>
                </c:pt>
                <c:pt idx="45">
                  <c:v>16</c:v>
                </c:pt>
                <c:pt idx="57">
                  <c:v>17</c:v>
                </c:pt>
                <c:pt idx="69">
                  <c:v>18</c:v>
                </c:pt>
                <c:pt idx="81">
                  <c:v>19</c:v>
                </c:pt>
                <c:pt idx="93">
                  <c:v>20</c:v>
                </c:pt>
                <c:pt idx="105">
                  <c:v>21</c:v>
                </c:pt>
                <c:pt idx="117">
                  <c:v>22</c:v>
                </c:pt>
                <c:pt idx="129">
                  <c:v>23</c:v>
                </c:pt>
              </c:strCache>
            </c:strRef>
          </c:cat>
          <c:val>
            <c:numRef>
              <c:f>'Figure 1.10'!$U$3:$U$143</c:f>
              <c:numCache>
                <c:formatCode>General</c:formatCode>
                <c:ptCount val="141"/>
                <c:pt idx="0">
                  <c:v>160.30000000000001</c:v>
                </c:pt>
                <c:pt idx="1">
                  <c:v>182.60499999999999</c:v>
                </c:pt>
                <c:pt idx="2">
                  <c:v>152.345</c:v>
                </c:pt>
                <c:pt idx="3">
                  <c:v>135.15</c:v>
                </c:pt>
                <c:pt idx="4">
                  <c:v>131.685</c:v>
                </c:pt>
                <c:pt idx="5">
                  <c:v>114.47</c:v>
                </c:pt>
                <c:pt idx="6">
                  <c:v>91.09</c:v>
                </c:pt>
                <c:pt idx="7">
                  <c:v>105.89</c:v>
                </c:pt>
                <c:pt idx="8">
                  <c:v>99.99</c:v>
                </c:pt>
                <c:pt idx="9">
                  <c:v>86.6</c:v>
                </c:pt>
                <c:pt idx="10">
                  <c:v>111.04</c:v>
                </c:pt>
                <c:pt idx="11">
                  <c:v>138.47999999999999</c:v>
                </c:pt>
                <c:pt idx="12">
                  <c:v>143.82</c:v>
                </c:pt>
                <c:pt idx="13">
                  <c:v>137.28</c:v>
                </c:pt>
                <c:pt idx="14">
                  <c:v>168.45</c:v>
                </c:pt>
                <c:pt idx="15">
                  <c:v>146.345</c:v>
                </c:pt>
                <c:pt idx="16">
                  <c:v>159.91999999999999</c:v>
                </c:pt>
                <c:pt idx="17">
                  <c:v>141.94</c:v>
                </c:pt>
                <c:pt idx="18">
                  <c:v>135.6</c:v>
                </c:pt>
                <c:pt idx="19">
                  <c:v>136.77000000000001</c:v>
                </c:pt>
                <c:pt idx="20">
                  <c:v>113.52</c:v>
                </c:pt>
                <c:pt idx="21">
                  <c:v>138.80000000000001</c:v>
                </c:pt>
                <c:pt idx="22">
                  <c:v>119.55</c:v>
                </c:pt>
                <c:pt idx="23">
                  <c:v>116.4</c:v>
                </c:pt>
                <c:pt idx="24">
                  <c:v>133.83000000000001</c:v>
                </c:pt>
                <c:pt idx="25">
                  <c:v>120.91</c:v>
                </c:pt>
                <c:pt idx="26">
                  <c:v>119.16</c:v>
                </c:pt>
                <c:pt idx="27">
                  <c:v>115.23</c:v>
                </c:pt>
                <c:pt idx="28">
                  <c:v>118.12</c:v>
                </c:pt>
                <c:pt idx="29">
                  <c:v>130.75</c:v>
                </c:pt>
                <c:pt idx="30">
                  <c:v>138.19</c:v>
                </c:pt>
                <c:pt idx="31">
                  <c:v>149.29</c:v>
                </c:pt>
                <c:pt idx="32">
                  <c:v>149.30000000000001</c:v>
                </c:pt>
                <c:pt idx="33">
                  <c:v>165.64</c:v>
                </c:pt>
                <c:pt idx="34">
                  <c:v>143.84</c:v>
                </c:pt>
                <c:pt idx="35">
                  <c:v>159.5</c:v>
                </c:pt>
                <c:pt idx="36">
                  <c:v>149.71</c:v>
                </c:pt>
                <c:pt idx="37">
                  <c:v>150.85</c:v>
                </c:pt>
                <c:pt idx="38">
                  <c:v>153.13</c:v>
                </c:pt>
                <c:pt idx="39">
                  <c:v>176.99</c:v>
                </c:pt>
                <c:pt idx="40">
                  <c:v>203.08</c:v>
                </c:pt>
                <c:pt idx="41">
                  <c:v>207.8</c:v>
                </c:pt>
                <c:pt idx="42">
                  <c:v>191.5</c:v>
                </c:pt>
                <c:pt idx="43">
                  <c:v>185.13</c:v>
                </c:pt>
                <c:pt idx="44">
                  <c:v>179.13</c:v>
                </c:pt>
                <c:pt idx="45">
                  <c:v>201.57</c:v>
                </c:pt>
                <c:pt idx="46">
                  <c:v>199.34</c:v>
                </c:pt>
                <c:pt idx="47">
                  <c:v>171.33</c:v>
                </c:pt>
                <c:pt idx="48">
                  <c:v>172.35</c:v>
                </c:pt>
                <c:pt idx="49">
                  <c:v>167.15</c:v>
                </c:pt>
                <c:pt idx="50">
                  <c:v>184.13499999999999</c:v>
                </c:pt>
                <c:pt idx="51">
                  <c:v>169.8</c:v>
                </c:pt>
                <c:pt idx="52">
                  <c:v>139.10499999999999</c:v>
                </c:pt>
                <c:pt idx="53">
                  <c:v>143.36000000000001</c:v>
                </c:pt>
                <c:pt idx="54">
                  <c:v>151.72999999999999</c:v>
                </c:pt>
                <c:pt idx="55">
                  <c:v>141.44999999999999</c:v>
                </c:pt>
                <c:pt idx="56">
                  <c:v>139.01</c:v>
                </c:pt>
                <c:pt idx="57">
                  <c:v>132.22999999999999</c:v>
                </c:pt>
                <c:pt idx="58">
                  <c:v>116.125</c:v>
                </c:pt>
                <c:pt idx="59">
                  <c:v>104.47</c:v>
                </c:pt>
                <c:pt idx="60">
                  <c:v>98.47</c:v>
                </c:pt>
                <c:pt idx="61">
                  <c:v>91.76</c:v>
                </c:pt>
                <c:pt idx="62">
                  <c:v>120.43</c:v>
                </c:pt>
                <c:pt idx="63">
                  <c:v>113.66</c:v>
                </c:pt>
                <c:pt idx="64">
                  <c:v>112.91</c:v>
                </c:pt>
                <c:pt idx="65">
                  <c:v>107.02500000000001</c:v>
                </c:pt>
                <c:pt idx="66">
                  <c:v>110.97</c:v>
                </c:pt>
                <c:pt idx="67">
                  <c:v>105.515</c:v>
                </c:pt>
                <c:pt idx="68">
                  <c:v>96.67</c:v>
                </c:pt>
                <c:pt idx="69">
                  <c:v>90.465000000000003</c:v>
                </c:pt>
                <c:pt idx="70">
                  <c:v>105.47</c:v>
                </c:pt>
                <c:pt idx="71">
                  <c:v>124.31</c:v>
                </c:pt>
                <c:pt idx="72">
                  <c:v>124.11499999999999</c:v>
                </c:pt>
                <c:pt idx="73">
                  <c:v>133.61000000000001</c:v>
                </c:pt>
                <c:pt idx="74">
                  <c:v>138.55000000000001</c:v>
                </c:pt>
                <c:pt idx="75">
                  <c:v>112.285</c:v>
                </c:pt>
                <c:pt idx="76">
                  <c:v>116.42</c:v>
                </c:pt>
                <c:pt idx="77">
                  <c:v>98.165000000000006</c:v>
                </c:pt>
                <c:pt idx="78">
                  <c:v>116.82</c:v>
                </c:pt>
                <c:pt idx="79">
                  <c:v>127.92</c:v>
                </c:pt>
                <c:pt idx="80">
                  <c:v>132.62</c:v>
                </c:pt>
                <c:pt idx="81">
                  <c:v>110.65</c:v>
                </c:pt>
                <c:pt idx="82">
                  <c:v>115.78</c:v>
                </c:pt>
                <c:pt idx="83">
                  <c:v>124.7</c:v>
                </c:pt>
                <c:pt idx="84">
                  <c:v>108.58</c:v>
                </c:pt>
                <c:pt idx="85">
                  <c:v>126.68</c:v>
                </c:pt>
                <c:pt idx="86">
                  <c:v>105.76</c:v>
                </c:pt>
                <c:pt idx="87">
                  <c:v>93.52</c:v>
                </c:pt>
                <c:pt idx="88">
                  <c:v>95.02</c:v>
                </c:pt>
                <c:pt idx="89">
                  <c:v>99.6</c:v>
                </c:pt>
                <c:pt idx="90">
                  <c:v>87.91</c:v>
                </c:pt>
                <c:pt idx="91">
                  <c:v>90.78</c:v>
                </c:pt>
                <c:pt idx="92">
                  <c:v>77.97</c:v>
                </c:pt>
                <c:pt idx="93">
                  <c:v>87.39</c:v>
                </c:pt>
                <c:pt idx="94">
                  <c:v>128.5</c:v>
                </c:pt>
                <c:pt idx="95">
                  <c:v>246.33</c:v>
                </c:pt>
                <c:pt idx="96">
                  <c:v>201.56</c:v>
                </c:pt>
                <c:pt idx="97">
                  <c:v>162.1</c:v>
                </c:pt>
                <c:pt idx="98">
                  <c:v>149.79</c:v>
                </c:pt>
                <c:pt idx="99">
                  <c:v>123.47</c:v>
                </c:pt>
                <c:pt idx="100">
                  <c:v>118.46</c:v>
                </c:pt>
                <c:pt idx="101">
                  <c:v>130.19999999999999</c:v>
                </c:pt>
                <c:pt idx="102">
                  <c:v>111.01</c:v>
                </c:pt>
                <c:pt idx="103">
                  <c:v>99.24</c:v>
                </c:pt>
                <c:pt idx="104">
                  <c:v>94.91</c:v>
                </c:pt>
                <c:pt idx="105">
                  <c:v>93.98</c:v>
                </c:pt>
                <c:pt idx="106">
                  <c:v>90.4</c:v>
                </c:pt>
                <c:pt idx="107">
                  <c:v>82.17</c:v>
                </c:pt>
                <c:pt idx="108">
                  <c:v>89.24</c:v>
                </c:pt>
                <c:pt idx="109">
                  <c:v>84.26</c:v>
                </c:pt>
                <c:pt idx="110">
                  <c:v>78.53</c:v>
                </c:pt>
                <c:pt idx="111">
                  <c:v>92.29</c:v>
                </c:pt>
                <c:pt idx="112">
                  <c:v>85.52</c:v>
                </c:pt>
                <c:pt idx="113">
                  <c:v>92.49</c:v>
                </c:pt>
                <c:pt idx="114">
                  <c:v>88.44</c:v>
                </c:pt>
                <c:pt idx="115">
                  <c:v>103.68</c:v>
                </c:pt>
                <c:pt idx="116">
                  <c:v>83.74</c:v>
                </c:pt>
                <c:pt idx="117">
                  <c:v>88.28</c:v>
                </c:pt>
                <c:pt idx="118">
                  <c:v>148.63</c:v>
                </c:pt>
                <c:pt idx="119">
                  <c:v>96.75</c:v>
                </c:pt>
                <c:pt idx="120">
                  <c:v>108.4</c:v>
                </c:pt>
                <c:pt idx="121">
                  <c:v>121.32</c:v>
                </c:pt>
                <c:pt idx="122">
                  <c:v>159.1</c:v>
                </c:pt>
                <c:pt idx="123">
                  <c:v>157.28</c:v>
                </c:pt>
                <c:pt idx="124">
                  <c:v>126.56</c:v>
                </c:pt>
                <c:pt idx="125">
                  <c:v>164.93</c:v>
                </c:pt>
                <c:pt idx="126">
                  <c:v>168.22</c:v>
                </c:pt>
                <c:pt idx="127">
                  <c:v>129.11000000000001</c:v>
                </c:pt>
                <c:pt idx="128">
                  <c:v>102.45</c:v>
                </c:pt>
                <c:pt idx="129">
                  <c:v>106.43</c:v>
                </c:pt>
                <c:pt idx="130">
                  <c:v>103.58</c:v>
                </c:pt>
                <c:pt idx="131">
                  <c:v>133.34</c:v>
                </c:pt>
                <c:pt idx="132">
                  <c:v>122.98</c:v>
                </c:pt>
                <c:pt idx="133">
                  <c:v>106.29</c:v>
                </c:pt>
                <c:pt idx="134">
                  <c:v>101.11</c:v>
                </c:pt>
                <c:pt idx="135">
                  <c:v>105.74</c:v>
                </c:pt>
                <c:pt idx="136">
                  <c:v>113.57</c:v>
                </c:pt>
                <c:pt idx="137">
                  <c:v>100.52</c:v>
                </c:pt>
                <c:pt idx="138">
                  <c:v>105.8</c:v>
                </c:pt>
                <c:pt idx="139">
                  <c:v>96.29</c:v>
                </c:pt>
                <c:pt idx="140">
                  <c:v>99.36</c:v>
                </c:pt>
              </c:numCache>
            </c:numRef>
          </c:val>
          <c:extLst>
            <c:ext xmlns:c16="http://schemas.microsoft.com/office/drawing/2014/chart" uri="{C3380CC4-5D6E-409C-BE32-E72D297353CC}">
              <c16:uniqueId val="{00000000-D954-411D-AB3A-4E0B6F24A61C}"/>
            </c:ext>
          </c:extLst>
        </c:ser>
        <c:ser>
          <c:idx val="1"/>
          <c:order val="3"/>
          <c:tx>
            <c:strRef>
              <c:f>'Figure 1.10'!$V$2</c:f>
              <c:strCache>
                <c:ptCount val="1"/>
                <c:pt idx="0">
                  <c:v>Low debt, 25th–75th percentiles</c:v>
                </c:pt>
              </c:strCache>
            </c:strRef>
          </c:tx>
          <c:spPr>
            <a:solidFill>
              <a:schemeClr val="accent6">
                <a:lumMod val="75000"/>
                <a:alpha val="20000"/>
              </a:schemeClr>
            </a:solidFill>
          </c:spPr>
          <c:cat>
            <c:strRef>
              <c:f>'Figure 1.10'!$S$3:$S$143</c:f>
              <c:strCache>
                <c:ptCount val="130"/>
                <c:pt idx="0">
                  <c:v>2012</c:v>
                </c:pt>
                <c:pt idx="9">
                  <c:v>13</c:v>
                </c:pt>
                <c:pt idx="21">
                  <c:v>14</c:v>
                </c:pt>
                <c:pt idx="33">
                  <c:v>15</c:v>
                </c:pt>
                <c:pt idx="45">
                  <c:v>16</c:v>
                </c:pt>
                <c:pt idx="57">
                  <c:v>17</c:v>
                </c:pt>
                <c:pt idx="69">
                  <c:v>18</c:v>
                </c:pt>
                <c:pt idx="81">
                  <c:v>19</c:v>
                </c:pt>
                <c:pt idx="93">
                  <c:v>20</c:v>
                </c:pt>
                <c:pt idx="105">
                  <c:v>21</c:v>
                </c:pt>
                <c:pt idx="117">
                  <c:v>22</c:v>
                </c:pt>
                <c:pt idx="129">
                  <c:v>23</c:v>
                </c:pt>
              </c:strCache>
            </c:strRef>
          </c:cat>
          <c:val>
            <c:numRef>
              <c:f>'Figure 1.10'!$V$3:$V$143</c:f>
              <c:numCache>
                <c:formatCode>General</c:formatCode>
                <c:ptCount val="141"/>
                <c:pt idx="0">
                  <c:v>218.36500000000001</c:v>
                </c:pt>
                <c:pt idx="1">
                  <c:v>238.49500000000003</c:v>
                </c:pt>
                <c:pt idx="2">
                  <c:v>274.05499999999995</c:v>
                </c:pt>
                <c:pt idx="3">
                  <c:v>269.40499999999997</c:v>
                </c:pt>
                <c:pt idx="4">
                  <c:v>238.41500000000002</c:v>
                </c:pt>
                <c:pt idx="5">
                  <c:v>224.42999999999998</c:v>
                </c:pt>
                <c:pt idx="6">
                  <c:v>181.17</c:v>
                </c:pt>
                <c:pt idx="7">
                  <c:v>195.11</c:v>
                </c:pt>
                <c:pt idx="8">
                  <c:v>175.20999999999998</c:v>
                </c:pt>
                <c:pt idx="9">
                  <c:v>165.20000000000002</c:v>
                </c:pt>
                <c:pt idx="10">
                  <c:v>169.35999999999996</c:v>
                </c:pt>
                <c:pt idx="11">
                  <c:v>148.37000000000003</c:v>
                </c:pt>
                <c:pt idx="12">
                  <c:v>137.73000000000002</c:v>
                </c:pt>
                <c:pt idx="13">
                  <c:v>149.86999999999998</c:v>
                </c:pt>
                <c:pt idx="14">
                  <c:v>196.20499999999998</c:v>
                </c:pt>
                <c:pt idx="15">
                  <c:v>165.48999999999998</c:v>
                </c:pt>
                <c:pt idx="16">
                  <c:v>188.58500000000001</c:v>
                </c:pt>
                <c:pt idx="17">
                  <c:v>204.11500000000001</c:v>
                </c:pt>
                <c:pt idx="18">
                  <c:v>161.41499999999999</c:v>
                </c:pt>
                <c:pt idx="19">
                  <c:v>177.51500000000001</c:v>
                </c:pt>
                <c:pt idx="20">
                  <c:v>178.45500000000004</c:v>
                </c:pt>
                <c:pt idx="21">
                  <c:v>179.43</c:v>
                </c:pt>
                <c:pt idx="22">
                  <c:v>168.36</c:v>
                </c:pt>
                <c:pt idx="23">
                  <c:v>157.02000000000001</c:v>
                </c:pt>
                <c:pt idx="24">
                  <c:v>133.83000000000001</c:v>
                </c:pt>
                <c:pt idx="25">
                  <c:v>87.66</c:v>
                </c:pt>
                <c:pt idx="26">
                  <c:v>104.94</c:v>
                </c:pt>
                <c:pt idx="27">
                  <c:v>100.46999999999998</c:v>
                </c:pt>
                <c:pt idx="28">
                  <c:v>135.38</c:v>
                </c:pt>
                <c:pt idx="29">
                  <c:v>108.85</c:v>
                </c:pt>
                <c:pt idx="30">
                  <c:v>112.36000000000001</c:v>
                </c:pt>
                <c:pt idx="31">
                  <c:v>129.60999999999999</c:v>
                </c:pt>
                <c:pt idx="32">
                  <c:v>261.33</c:v>
                </c:pt>
                <c:pt idx="33">
                  <c:v>348.65999999999997</c:v>
                </c:pt>
                <c:pt idx="34">
                  <c:v>274.78999999999996</c:v>
                </c:pt>
                <c:pt idx="35">
                  <c:v>156</c:v>
                </c:pt>
                <c:pt idx="36">
                  <c:v>149.09</c:v>
                </c:pt>
                <c:pt idx="37">
                  <c:v>149.25000000000003</c:v>
                </c:pt>
                <c:pt idx="38">
                  <c:v>149.87</c:v>
                </c:pt>
                <c:pt idx="39">
                  <c:v>205.11</c:v>
                </c:pt>
                <c:pt idx="40">
                  <c:v>206.52</c:v>
                </c:pt>
                <c:pt idx="41">
                  <c:v>224.39999999999998</c:v>
                </c:pt>
                <c:pt idx="42">
                  <c:v>176.10000000000002</c:v>
                </c:pt>
                <c:pt idx="43">
                  <c:v>176.07</c:v>
                </c:pt>
                <c:pt idx="44">
                  <c:v>233.87</c:v>
                </c:pt>
                <c:pt idx="45">
                  <c:v>269.03000000000003</c:v>
                </c:pt>
                <c:pt idx="46">
                  <c:v>230.76000000000002</c:v>
                </c:pt>
                <c:pt idx="47">
                  <c:v>213.56999999999996</c:v>
                </c:pt>
                <c:pt idx="48">
                  <c:v>178.85</c:v>
                </c:pt>
                <c:pt idx="49">
                  <c:v>191.04999999999998</c:v>
                </c:pt>
                <c:pt idx="50">
                  <c:v>154.91500000000002</c:v>
                </c:pt>
                <c:pt idx="51">
                  <c:v>147.315</c:v>
                </c:pt>
                <c:pt idx="52">
                  <c:v>141.44500000000002</c:v>
                </c:pt>
                <c:pt idx="53">
                  <c:v>146.245</c:v>
                </c:pt>
                <c:pt idx="54">
                  <c:v>108.77000000000001</c:v>
                </c:pt>
                <c:pt idx="55">
                  <c:v>157.75</c:v>
                </c:pt>
                <c:pt idx="56">
                  <c:v>115.69</c:v>
                </c:pt>
                <c:pt idx="57">
                  <c:v>119.59</c:v>
                </c:pt>
                <c:pt idx="58">
                  <c:v>122.875</c:v>
                </c:pt>
                <c:pt idx="59">
                  <c:v>123.9</c:v>
                </c:pt>
                <c:pt idx="60">
                  <c:v>130.53</c:v>
                </c:pt>
                <c:pt idx="61">
                  <c:v>140.04000000000002</c:v>
                </c:pt>
                <c:pt idx="62">
                  <c:v>148.99</c:v>
                </c:pt>
                <c:pt idx="63">
                  <c:v>138.67000000000002</c:v>
                </c:pt>
                <c:pt idx="64">
                  <c:v>150.42999999999998</c:v>
                </c:pt>
                <c:pt idx="65">
                  <c:v>153.04499999999999</c:v>
                </c:pt>
                <c:pt idx="66">
                  <c:v>158.30499999999998</c:v>
                </c:pt>
                <c:pt idx="67">
                  <c:v>176.43</c:v>
                </c:pt>
                <c:pt idx="68">
                  <c:v>167.34499999999997</c:v>
                </c:pt>
                <c:pt idx="69">
                  <c:v>153.76499999999999</c:v>
                </c:pt>
                <c:pt idx="70">
                  <c:v>167.66</c:v>
                </c:pt>
                <c:pt idx="71">
                  <c:v>182.79500000000002</c:v>
                </c:pt>
                <c:pt idx="72">
                  <c:v>183.755</c:v>
                </c:pt>
                <c:pt idx="73">
                  <c:v>174.89999999999998</c:v>
                </c:pt>
                <c:pt idx="74">
                  <c:v>219.26499999999999</c:v>
                </c:pt>
                <c:pt idx="75">
                  <c:v>196.39000000000001</c:v>
                </c:pt>
                <c:pt idx="76">
                  <c:v>239.31</c:v>
                </c:pt>
                <c:pt idx="77">
                  <c:v>196.65999999999997</c:v>
                </c:pt>
                <c:pt idx="78">
                  <c:v>223.95999999999998</c:v>
                </c:pt>
                <c:pt idx="79">
                  <c:v>292.31</c:v>
                </c:pt>
                <c:pt idx="80">
                  <c:v>279.68</c:v>
                </c:pt>
                <c:pt idx="81">
                  <c:v>267.95000000000005</c:v>
                </c:pt>
                <c:pt idx="82">
                  <c:v>263.41999999999996</c:v>
                </c:pt>
                <c:pt idx="83">
                  <c:v>268.90000000000003</c:v>
                </c:pt>
                <c:pt idx="84">
                  <c:v>261.22000000000003</c:v>
                </c:pt>
                <c:pt idx="85">
                  <c:v>305.42</c:v>
                </c:pt>
                <c:pt idx="86">
                  <c:v>280.04000000000002</c:v>
                </c:pt>
                <c:pt idx="87">
                  <c:v>261.43</c:v>
                </c:pt>
                <c:pt idx="88">
                  <c:v>315.68</c:v>
                </c:pt>
                <c:pt idx="89">
                  <c:v>294.67999999999995</c:v>
                </c:pt>
                <c:pt idx="90">
                  <c:v>288.87</c:v>
                </c:pt>
                <c:pt idx="91">
                  <c:v>270.76</c:v>
                </c:pt>
                <c:pt idx="92">
                  <c:v>230.84</c:v>
                </c:pt>
                <c:pt idx="93">
                  <c:v>251.01</c:v>
                </c:pt>
                <c:pt idx="94">
                  <c:v>293.39999999999998</c:v>
                </c:pt>
                <c:pt idx="95">
                  <c:v>473.76</c:v>
                </c:pt>
                <c:pt idx="96">
                  <c:v>545.91000000000008</c:v>
                </c:pt>
                <c:pt idx="97">
                  <c:v>470.01</c:v>
                </c:pt>
                <c:pt idx="98">
                  <c:v>432.54000000000008</c:v>
                </c:pt>
                <c:pt idx="99">
                  <c:v>498.30999999999995</c:v>
                </c:pt>
                <c:pt idx="100">
                  <c:v>476.45</c:v>
                </c:pt>
                <c:pt idx="101">
                  <c:v>486.85999999999996</c:v>
                </c:pt>
                <c:pt idx="102">
                  <c:v>494.28999999999996</c:v>
                </c:pt>
                <c:pt idx="103">
                  <c:v>398.98</c:v>
                </c:pt>
                <c:pt idx="104">
                  <c:v>343.02</c:v>
                </c:pt>
                <c:pt idx="105">
                  <c:v>330.43</c:v>
                </c:pt>
                <c:pt idx="106">
                  <c:v>329.16999999999996</c:v>
                </c:pt>
                <c:pt idx="107">
                  <c:v>419.45</c:v>
                </c:pt>
                <c:pt idx="108">
                  <c:v>378.76</c:v>
                </c:pt>
                <c:pt idx="109">
                  <c:v>374.98</c:v>
                </c:pt>
                <c:pt idx="110">
                  <c:v>362.22</c:v>
                </c:pt>
                <c:pt idx="111">
                  <c:v>418.22999999999996</c:v>
                </c:pt>
                <c:pt idx="112">
                  <c:v>418.04</c:v>
                </c:pt>
                <c:pt idx="113">
                  <c:v>444.59000000000003</c:v>
                </c:pt>
                <c:pt idx="114">
                  <c:v>457.85999999999996</c:v>
                </c:pt>
                <c:pt idx="115">
                  <c:v>553.74</c:v>
                </c:pt>
                <c:pt idx="116">
                  <c:v>505.03999999999996</c:v>
                </c:pt>
                <c:pt idx="117">
                  <c:v>465.29000000000008</c:v>
                </c:pt>
                <c:pt idx="118">
                  <c:v>531.27</c:v>
                </c:pt>
                <c:pt idx="119">
                  <c:v>488.6</c:v>
                </c:pt>
                <c:pt idx="120">
                  <c:v>588.31000000000006</c:v>
                </c:pt>
                <c:pt idx="121">
                  <c:v>682.3</c:v>
                </c:pt>
                <c:pt idx="122">
                  <c:v>759.13</c:v>
                </c:pt>
                <c:pt idx="123">
                  <c:v>784.59</c:v>
                </c:pt>
                <c:pt idx="124">
                  <c:v>825.8599999999999</c:v>
                </c:pt>
                <c:pt idx="125">
                  <c:v>810.02</c:v>
                </c:pt>
                <c:pt idx="126">
                  <c:v>790.14</c:v>
                </c:pt>
                <c:pt idx="127">
                  <c:v>667.06</c:v>
                </c:pt>
                <c:pt idx="128">
                  <c:v>643.64</c:v>
                </c:pt>
                <c:pt idx="129">
                  <c:v>567.27</c:v>
                </c:pt>
                <c:pt idx="130">
                  <c:v>519.96999999999991</c:v>
                </c:pt>
                <c:pt idx="131">
                  <c:v>573.98</c:v>
                </c:pt>
                <c:pt idx="132">
                  <c:v>602.04999999999995</c:v>
                </c:pt>
                <c:pt idx="133">
                  <c:v>551.95000000000005</c:v>
                </c:pt>
                <c:pt idx="134">
                  <c:v>479.18999999999994</c:v>
                </c:pt>
                <c:pt idx="135">
                  <c:v>462.03999999999996</c:v>
                </c:pt>
                <c:pt idx="136">
                  <c:v>463.14000000000004</c:v>
                </c:pt>
                <c:pt idx="137">
                  <c:v>447.90999999999997</c:v>
                </c:pt>
                <c:pt idx="138">
                  <c:v>525.96</c:v>
                </c:pt>
                <c:pt idx="139">
                  <c:v>467.24999999999994</c:v>
                </c:pt>
                <c:pt idx="140">
                  <c:v>474.62</c:v>
                </c:pt>
              </c:numCache>
            </c:numRef>
          </c:val>
          <c:extLst>
            <c:ext xmlns:c16="http://schemas.microsoft.com/office/drawing/2014/chart" uri="{C3380CC4-5D6E-409C-BE32-E72D297353CC}">
              <c16:uniqueId val="{00000001-D954-411D-AB3A-4E0B6F24A61C}"/>
            </c:ext>
          </c:extLst>
        </c:ser>
        <c:ser>
          <c:idx val="3"/>
          <c:order val="5"/>
          <c:tx>
            <c:strRef>
              <c:f>[246]MEDE_20240215!#REF!</c:f>
              <c:strCache>
                <c:ptCount val="1"/>
                <c:pt idx="0">
                  <c:v>#REF!</c:v>
                </c:pt>
              </c:strCache>
            </c:strRef>
          </c:tx>
          <c:spPr>
            <a:ln w="25400">
              <a:noFill/>
            </a:ln>
          </c:spPr>
          <c:cat>
            <c:strRef>
              <c:f>'Figure 1.10'!$S$3:$S$143</c:f>
              <c:strCache>
                <c:ptCount val="130"/>
                <c:pt idx="0">
                  <c:v>2012</c:v>
                </c:pt>
                <c:pt idx="9">
                  <c:v>13</c:v>
                </c:pt>
                <c:pt idx="21">
                  <c:v>14</c:v>
                </c:pt>
                <c:pt idx="33">
                  <c:v>15</c:v>
                </c:pt>
                <c:pt idx="45">
                  <c:v>16</c:v>
                </c:pt>
                <c:pt idx="57">
                  <c:v>17</c:v>
                </c:pt>
                <c:pt idx="69">
                  <c:v>18</c:v>
                </c:pt>
                <c:pt idx="81">
                  <c:v>19</c:v>
                </c:pt>
                <c:pt idx="93">
                  <c:v>20</c:v>
                </c:pt>
                <c:pt idx="105">
                  <c:v>21</c:v>
                </c:pt>
                <c:pt idx="117">
                  <c:v>22</c:v>
                </c:pt>
                <c:pt idx="129">
                  <c:v>23</c:v>
                </c:pt>
              </c:strCache>
            </c:strRef>
          </c:cat>
          <c:val>
            <c:numRef>
              <c:f>[246]MEDE_20240215!#REF!</c:f>
              <c:numCache>
                <c:formatCode>General</c:formatCode>
                <c:ptCount val="1"/>
                <c:pt idx="0">
                  <c:v>1</c:v>
                </c:pt>
              </c:numCache>
            </c:numRef>
          </c:val>
          <c:extLst>
            <c:ext xmlns:c16="http://schemas.microsoft.com/office/drawing/2014/chart" uri="{C3380CC4-5D6E-409C-BE32-E72D297353CC}">
              <c16:uniqueId val="{00000002-D954-411D-AB3A-4E0B6F24A61C}"/>
            </c:ext>
          </c:extLst>
        </c:ser>
        <c:dLbls>
          <c:showLegendKey val="0"/>
          <c:showVal val="0"/>
          <c:showCatName val="0"/>
          <c:showSerName val="0"/>
          <c:showPercent val="0"/>
          <c:showBubbleSize val="0"/>
        </c:dLbls>
        <c:axId val="1696977280"/>
        <c:axId val="1976903087"/>
      </c:areaChart>
      <c:areaChart>
        <c:grouping val="stacked"/>
        <c:varyColors val="0"/>
        <c:ser>
          <c:idx val="4"/>
          <c:order val="0"/>
          <c:tx>
            <c:strRef>
              <c:f>'Figure 1.10'!$X$2</c:f>
              <c:strCache>
                <c:ptCount val="1"/>
                <c:pt idx="0">
                  <c:v>Pct3_Low</c:v>
                </c:pt>
              </c:strCache>
            </c:strRef>
          </c:tx>
          <c:spPr>
            <a:solidFill>
              <a:schemeClr val="bg1">
                <a:alpha val="0"/>
              </a:schemeClr>
            </a:solidFill>
          </c:spPr>
          <c:cat>
            <c:strRef>
              <c:f>'Figure 1.10'!$S$3:$S$143</c:f>
              <c:strCache>
                <c:ptCount val="130"/>
                <c:pt idx="0">
                  <c:v>2012</c:v>
                </c:pt>
                <c:pt idx="9">
                  <c:v>13</c:v>
                </c:pt>
                <c:pt idx="21">
                  <c:v>14</c:v>
                </c:pt>
                <c:pt idx="33">
                  <c:v>15</c:v>
                </c:pt>
                <c:pt idx="45">
                  <c:v>16</c:v>
                </c:pt>
                <c:pt idx="57">
                  <c:v>17</c:v>
                </c:pt>
                <c:pt idx="69">
                  <c:v>18</c:v>
                </c:pt>
                <c:pt idx="81">
                  <c:v>19</c:v>
                </c:pt>
                <c:pt idx="93">
                  <c:v>20</c:v>
                </c:pt>
                <c:pt idx="105">
                  <c:v>21</c:v>
                </c:pt>
                <c:pt idx="117">
                  <c:v>22</c:v>
                </c:pt>
                <c:pt idx="129">
                  <c:v>23</c:v>
                </c:pt>
              </c:strCache>
            </c:strRef>
          </c:cat>
          <c:val>
            <c:numRef>
              <c:f>'Figure 1.10'!$X$3:$X$143</c:f>
              <c:numCache>
                <c:formatCode>General</c:formatCode>
                <c:ptCount val="141"/>
                <c:pt idx="0">
                  <c:v>386</c:v>
                </c:pt>
                <c:pt idx="1">
                  <c:v>414.53</c:v>
                </c:pt>
                <c:pt idx="2">
                  <c:v>431.69</c:v>
                </c:pt>
                <c:pt idx="3">
                  <c:v>423.77</c:v>
                </c:pt>
                <c:pt idx="4">
                  <c:v>403.89</c:v>
                </c:pt>
                <c:pt idx="5">
                  <c:v>379.2</c:v>
                </c:pt>
                <c:pt idx="6">
                  <c:v>355.29</c:v>
                </c:pt>
                <c:pt idx="7">
                  <c:v>394.2</c:v>
                </c:pt>
                <c:pt idx="8">
                  <c:v>384.8</c:v>
                </c:pt>
                <c:pt idx="9">
                  <c:v>307.7</c:v>
                </c:pt>
                <c:pt idx="10">
                  <c:v>358.9</c:v>
                </c:pt>
                <c:pt idx="11">
                  <c:v>359.74</c:v>
                </c:pt>
                <c:pt idx="12">
                  <c:v>344.07</c:v>
                </c:pt>
                <c:pt idx="13">
                  <c:v>363.2</c:v>
                </c:pt>
                <c:pt idx="14">
                  <c:v>383.5</c:v>
                </c:pt>
                <c:pt idx="15">
                  <c:v>378.07</c:v>
                </c:pt>
                <c:pt idx="16">
                  <c:v>382.98</c:v>
                </c:pt>
                <c:pt idx="17">
                  <c:v>383.51</c:v>
                </c:pt>
                <c:pt idx="18">
                  <c:v>332.33</c:v>
                </c:pt>
                <c:pt idx="19">
                  <c:v>327.64</c:v>
                </c:pt>
                <c:pt idx="20">
                  <c:v>333.82499999999999</c:v>
                </c:pt>
                <c:pt idx="21">
                  <c:v>336.125</c:v>
                </c:pt>
                <c:pt idx="22">
                  <c:v>320.85000000000002</c:v>
                </c:pt>
                <c:pt idx="23">
                  <c:v>284.72500000000002</c:v>
                </c:pt>
                <c:pt idx="24">
                  <c:v>290.875</c:v>
                </c:pt>
                <c:pt idx="25">
                  <c:v>271.57499999999999</c:v>
                </c:pt>
                <c:pt idx="26">
                  <c:v>281.57499999999999</c:v>
                </c:pt>
                <c:pt idx="27">
                  <c:v>262.125</c:v>
                </c:pt>
                <c:pt idx="28">
                  <c:v>253.32499999999999</c:v>
                </c:pt>
                <c:pt idx="29">
                  <c:v>247.02500000000001</c:v>
                </c:pt>
                <c:pt idx="30">
                  <c:v>256.32499999999999</c:v>
                </c:pt>
                <c:pt idx="31">
                  <c:v>257.97500000000002</c:v>
                </c:pt>
                <c:pt idx="32">
                  <c:v>272.5</c:v>
                </c:pt>
                <c:pt idx="33">
                  <c:v>344.17</c:v>
                </c:pt>
                <c:pt idx="34">
                  <c:v>330.43</c:v>
                </c:pt>
                <c:pt idx="35">
                  <c:v>343.63</c:v>
                </c:pt>
                <c:pt idx="36">
                  <c:v>327.95</c:v>
                </c:pt>
                <c:pt idx="37">
                  <c:v>287.39999999999998</c:v>
                </c:pt>
                <c:pt idx="38">
                  <c:v>262.05</c:v>
                </c:pt>
                <c:pt idx="39">
                  <c:v>306.10000000000002</c:v>
                </c:pt>
                <c:pt idx="40">
                  <c:v>330.95</c:v>
                </c:pt>
                <c:pt idx="41">
                  <c:v>404.06</c:v>
                </c:pt>
                <c:pt idx="42">
                  <c:v>414.51</c:v>
                </c:pt>
                <c:pt idx="43">
                  <c:v>386.995</c:v>
                </c:pt>
                <c:pt idx="44">
                  <c:v>431.52</c:v>
                </c:pt>
                <c:pt idx="45">
                  <c:v>468.81</c:v>
                </c:pt>
                <c:pt idx="46">
                  <c:v>465</c:v>
                </c:pt>
                <c:pt idx="47">
                  <c:v>409.66</c:v>
                </c:pt>
                <c:pt idx="48">
                  <c:v>401.74</c:v>
                </c:pt>
                <c:pt idx="49">
                  <c:v>394.23</c:v>
                </c:pt>
                <c:pt idx="50">
                  <c:v>436.35</c:v>
                </c:pt>
                <c:pt idx="51">
                  <c:v>398.29</c:v>
                </c:pt>
                <c:pt idx="52">
                  <c:v>379.88</c:v>
                </c:pt>
                <c:pt idx="53">
                  <c:v>361.88</c:v>
                </c:pt>
                <c:pt idx="54">
                  <c:v>375.18</c:v>
                </c:pt>
                <c:pt idx="55">
                  <c:v>372.22</c:v>
                </c:pt>
                <c:pt idx="56">
                  <c:v>350.2</c:v>
                </c:pt>
                <c:pt idx="57">
                  <c:v>334.28</c:v>
                </c:pt>
                <c:pt idx="58">
                  <c:v>332.15</c:v>
                </c:pt>
                <c:pt idx="59">
                  <c:v>326.52999999999997</c:v>
                </c:pt>
                <c:pt idx="60">
                  <c:v>325.45</c:v>
                </c:pt>
                <c:pt idx="61">
                  <c:v>315.63</c:v>
                </c:pt>
                <c:pt idx="62">
                  <c:v>321.52999999999997</c:v>
                </c:pt>
                <c:pt idx="63">
                  <c:v>303.20999999999998</c:v>
                </c:pt>
                <c:pt idx="64">
                  <c:v>298.63</c:v>
                </c:pt>
                <c:pt idx="65">
                  <c:v>273.77999999999997</c:v>
                </c:pt>
                <c:pt idx="66">
                  <c:v>258.27</c:v>
                </c:pt>
                <c:pt idx="67">
                  <c:v>269.64</c:v>
                </c:pt>
                <c:pt idx="68">
                  <c:v>268.39</c:v>
                </c:pt>
                <c:pt idx="69">
                  <c:v>241.36</c:v>
                </c:pt>
                <c:pt idx="70">
                  <c:v>286.41000000000003</c:v>
                </c:pt>
                <c:pt idx="71">
                  <c:v>305.22000000000003</c:v>
                </c:pt>
                <c:pt idx="72">
                  <c:v>305.47000000000003</c:v>
                </c:pt>
                <c:pt idx="73">
                  <c:v>353.41</c:v>
                </c:pt>
                <c:pt idx="74">
                  <c:v>403.92</c:v>
                </c:pt>
                <c:pt idx="75">
                  <c:v>328.72</c:v>
                </c:pt>
                <c:pt idx="76">
                  <c:v>323.22000000000003</c:v>
                </c:pt>
                <c:pt idx="77">
                  <c:v>291.07499999999999</c:v>
                </c:pt>
                <c:pt idx="78">
                  <c:v>312.15499999999997</c:v>
                </c:pt>
                <c:pt idx="79">
                  <c:v>352.60500000000002</c:v>
                </c:pt>
                <c:pt idx="80">
                  <c:v>377.3</c:v>
                </c:pt>
                <c:pt idx="81">
                  <c:v>307.55</c:v>
                </c:pt>
                <c:pt idx="82">
                  <c:v>302.39999999999998</c:v>
                </c:pt>
                <c:pt idx="83">
                  <c:v>298.91000000000003</c:v>
                </c:pt>
                <c:pt idx="84">
                  <c:v>312.92</c:v>
                </c:pt>
                <c:pt idx="85">
                  <c:v>358.56</c:v>
                </c:pt>
                <c:pt idx="86">
                  <c:v>311.98</c:v>
                </c:pt>
                <c:pt idx="87">
                  <c:v>269.27499999999998</c:v>
                </c:pt>
                <c:pt idx="88">
                  <c:v>307.35000000000002</c:v>
                </c:pt>
                <c:pt idx="89">
                  <c:v>316.58</c:v>
                </c:pt>
                <c:pt idx="90">
                  <c:v>285.10000000000002</c:v>
                </c:pt>
                <c:pt idx="91">
                  <c:v>290.54000000000002</c:v>
                </c:pt>
                <c:pt idx="92">
                  <c:v>253.57</c:v>
                </c:pt>
                <c:pt idx="93">
                  <c:v>296.88</c:v>
                </c:pt>
                <c:pt idx="94">
                  <c:v>334.73</c:v>
                </c:pt>
                <c:pt idx="95">
                  <c:v>665.55</c:v>
                </c:pt>
                <c:pt idx="96">
                  <c:v>623.66999999999996</c:v>
                </c:pt>
                <c:pt idx="97">
                  <c:v>599.83000000000004</c:v>
                </c:pt>
                <c:pt idx="98">
                  <c:v>494.83</c:v>
                </c:pt>
                <c:pt idx="99">
                  <c:v>478.28</c:v>
                </c:pt>
                <c:pt idx="100">
                  <c:v>408.3</c:v>
                </c:pt>
                <c:pt idx="101">
                  <c:v>470.26</c:v>
                </c:pt>
                <c:pt idx="102">
                  <c:v>439.74</c:v>
                </c:pt>
                <c:pt idx="103">
                  <c:v>383.95</c:v>
                </c:pt>
                <c:pt idx="104">
                  <c:v>358.59</c:v>
                </c:pt>
                <c:pt idx="105">
                  <c:v>348.52</c:v>
                </c:pt>
                <c:pt idx="106">
                  <c:v>351.19</c:v>
                </c:pt>
                <c:pt idx="107">
                  <c:v>351.28</c:v>
                </c:pt>
                <c:pt idx="108">
                  <c:v>343.21</c:v>
                </c:pt>
                <c:pt idx="109">
                  <c:v>340.37</c:v>
                </c:pt>
                <c:pt idx="110">
                  <c:v>342.34</c:v>
                </c:pt>
                <c:pt idx="111">
                  <c:v>389.74</c:v>
                </c:pt>
                <c:pt idx="112">
                  <c:v>360.3</c:v>
                </c:pt>
                <c:pt idx="113">
                  <c:v>369.24</c:v>
                </c:pt>
                <c:pt idx="114">
                  <c:v>359.24</c:v>
                </c:pt>
                <c:pt idx="115">
                  <c:v>426.91</c:v>
                </c:pt>
                <c:pt idx="116">
                  <c:v>385.83</c:v>
                </c:pt>
                <c:pt idx="117">
                  <c:v>383.31</c:v>
                </c:pt>
                <c:pt idx="118">
                  <c:v>423.76</c:v>
                </c:pt>
                <c:pt idx="119">
                  <c:v>333.45</c:v>
                </c:pt>
                <c:pt idx="120">
                  <c:v>383.76</c:v>
                </c:pt>
                <c:pt idx="121">
                  <c:v>423.18</c:v>
                </c:pt>
                <c:pt idx="122">
                  <c:v>430.35</c:v>
                </c:pt>
                <c:pt idx="123">
                  <c:v>481.28</c:v>
                </c:pt>
                <c:pt idx="124">
                  <c:v>428.56</c:v>
                </c:pt>
                <c:pt idx="125">
                  <c:v>435.69</c:v>
                </c:pt>
                <c:pt idx="126">
                  <c:v>421.17</c:v>
                </c:pt>
                <c:pt idx="127">
                  <c:v>344.18</c:v>
                </c:pt>
                <c:pt idx="128">
                  <c:v>323.57</c:v>
                </c:pt>
                <c:pt idx="129">
                  <c:v>314.88</c:v>
                </c:pt>
                <c:pt idx="130">
                  <c:v>289.60000000000002</c:v>
                </c:pt>
                <c:pt idx="131">
                  <c:v>376.82</c:v>
                </c:pt>
                <c:pt idx="132">
                  <c:v>380.98</c:v>
                </c:pt>
                <c:pt idx="133">
                  <c:v>383.75</c:v>
                </c:pt>
                <c:pt idx="134">
                  <c:v>310.88</c:v>
                </c:pt>
                <c:pt idx="135">
                  <c:v>271.43</c:v>
                </c:pt>
                <c:pt idx="136">
                  <c:v>273.89</c:v>
                </c:pt>
                <c:pt idx="137">
                  <c:v>301.25</c:v>
                </c:pt>
                <c:pt idx="138">
                  <c:v>360.75</c:v>
                </c:pt>
                <c:pt idx="139">
                  <c:v>296.73</c:v>
                </c:pt>
                <c:pt idx="140">
                  <c:v>291.95</c:v>
                </c:pt>
              </c:numCache>
            </c:numRef>
          </c:val>
          <c:extLst>
            <c:ext xmlns:c16="http://schemas.microsoft.com/office/drawing/2014/chart" uri="{C3380CC4-5D6E-409C-BE32-E72D297353CC}">
              <c16:uniqueId val="{00000003-D954-411D-AB3A-4E0B6F24A61C}"/>
            </c:ext>
          </c:extLst>
        </c:ser>
        <c:ser>
          <c:idx val="5"/>
          <c:order val="6"/>
          <c:tx>
            <c:strRef>
              <c:f>'Figure 1.10'!$Y$2</c:f>
              <c:strCache>
                <c:ptCount val="1"/>
                <c:pt idx="0">
                  <c:v>High debt, 25th–75th percentiles</c:v>
                </c:pt>
              </c:strCache>
            </c:strRef>
          </c:tx>
          <c:spPr>
            <a:solidFill>
              <a:srgbClr val="FFAFAF">
                <a:alpha val="29000"/>
              </a:srgbClr>
            </a:solidFill>
            <a:ln w="25400">
              <a:noFill/>
            </a:ln>
          </c:spPr>
          <c:cat>
            <c:strRef>
              <c:f>'Figure 1.10'!$S$3:$S$143</c:f>
              <c:strCache>
                <c:ptCount val="130"/>
                <c:pt idx="0">
                  <c:v>2012</c:v>
                </c:pt>
                <c:pt idx="9">
                  <c:v>13</c:v>
                </c:pt>
                <c:pt idx="21">
                  <c:v>14</c:v>
                </c:pt>
                <c:pt idx="33">
                  <c:v>15</c:v>
                </c:pt>
                <c:pt idx="45">
                  <c:v>16</c:v>
                </c:pt>
                <c:pt idx="57">
                  <c:v>17</c:v>
                </c:pt>
                <c:pt idx="69">
                  <c:v>18</c:v>
                </c:pt>
                <c:pt idx="81">
                  <c:v>19</c:v>
                </c:pt>
                <c:pt idx="93">
                  <c:v>20</c:v>
                </c:pt>
                <c:pt idx="105">
                  <c:v>21</c:v>
                </c:pt>
                <c:pt idx="117">
                  <c:v>22</c:v>
                </c:pt>
                <c:pt idx="129">
                  <c:v>23</c:v>
                </c:pt>
              </c:strCache>
            </c:strRef>
          </c:cat>
          <c:val>
            <c:numRef>
              <c:f>'Figure 1.10'!$Y$3:$Y$143</c:f>
              <c:numCache>
                <c:formatCode>General</c:formatCode>
                <c:ptCount val="141"/>
                <c:pt idx="0">
                  <c:v>217.87</c:v>
                </c:pt>
                <c:pt idx="1">
                  <c:v>224.96000000000004</c:v>
                </c:pt>
                <c:pt idx="2">
                  <c:v>206.95999999999998</c:v>
                </c:pt>
                <c:pt idx="3">
                  <c:v>219.26</c:v>
                </c:pt>
                <c:pt idx="4">
                  <c:v>246</c:v>
                </c:pt>
                <c:pt idx="5">
                  <c:v>123.40000000000003</c:v>
                </c:pt>
                <c:pt idx="6">
                  <c:v>130.90999999999997</c:v>
                </c:pt>
                <c:pt idx="7">
                  <c:v>80.400000000000034</c:v>
                </c:pt>
                <c:pt idx="8">
                  <c:v>84.699999999999989</c:v>
                </c:pt>
                <c:pt idx="9">
                  <c:v>111.40000000000003</c:v>
                </c:pt>
                <c:pt idx="10">
                  <c:v>158.60000000000002</c:v>
                </c:pt>
                <c:pt idx="11">
                  <c:v>254.95000000000005</c:v>
                </c:pt>
                <c:pt idx="12">
                  <c:v>227.66000000000003</c:v>
                </c:pt>
                <c:pt idx="13">
                  <c:v>71.94</c:v>
                </c:pt>
                <c:pt idx="14">
                  <c:v>214.60000000000002</c:v>
                </c:pt>
                <c:pt idx="15">
                  <c:v>246.22999999999996</c:v>
                </c:pt>
                <c:pt idx="16">
                  <c:v>217.03999999999996</c:v>
                </c:pt>
                <c:pt idx="17">
                  <c:v>156.995</c:v>
                </c:pt>
                <c:pt idx="18">
                  <c:v>182.05500000000001</c:v>
                </c:pt>
                <c:pt idx="19">
                  <c:v>203.495</c:v>
                </c:pt>
                <c:pt idx="20">
                  <c:v>225.50000000000006</c:v>
                </c:pt>
                <c:pt idx="21">
                  <c:v>272.11500000000001</c:v>
                </c:pt>
                <c:pt idx="22">
                  <c:v>274.55499999999995</c:v>
                </c:pt>
                <c:pt idx="23">
                  <c:v>267.59000000000003</c:v>
                </c:pt>
                <c:pt idx="24">
                  <c:v>236.87</c:v>
                </c:pt>
                <c:pt idx="25">
                  <c:v>199.65000000000003</c:v>
                </c:pt>
                <c:pt idx="26">
                  <c:v>211.12</c:v>
                </c:pt>
                <c:pt idx="27">
                  <c:v>239.61</c:v>
                </c:pt>
                <c:pt idx="28">
                  <c:v>250.89500000000004</c:v>
                </c:pt>
                <c:pt idx="29">
                  <c:v>233.72499999999999</c:v>
                </c:pt>
                <c:pt idx="30">
                  <c:v>232.05</c:v>
                </c:pt>
                <c:pt idx="31">
                  <c:v>239.07999999999998</c:v>
                </c:pt>
                <c:pt idx="32">
                  <c:v>256.23</c:v>
                </c:pt>
                <c:pt idx="33">
                  <c:v>276.22999999999996</c:v>
                </c:pt>
                <c:pt idx="34">
                  <c:v>209.7</c:v>
                </c:pt>
                <c:pt idx="35">
                  <c:v>200.17999999999995</c:v>
                </c:pt>
                <c:pt idx="36">
                  <c:v>203.99000000000007</c:v>
                </c:pt>
                <c:pt idx="37">
                  <c:v>215.5</c:v>
                </c:pt>
                <c:pt idx="38">
                  <c:v>195.12</c:v>
                </c:pt>
                <c:pt idx="39">
                  <c:v>236.94999999999993</c:v>
                </c:pt>
                <c:pt idx="40">
                  <c:v>249.82</c:v>
                </c:pt>
                <c:pt idx="41">
                  <c:v>153.83999999999997</c:v>
                </c:pt>
                <c:pt idx="42">
                  <c:v>121.09000000000003</c:v>
                </c:pt>
                <c:pt idx="43">
                  <c:v>175.22500000000002</c:v>
                </c:pt>
                <c:pt idx="44">
                  <c:v>191.70000000000005</c:v>
                </c:pt>
                <c:pt idx="45">
                  <c:v>278.01000000000005</c:v>
                </c:pt>
                <c:pt idx="46">
                  <c:v>218.44000000000005</c:v>
                </c:pt>
                <c:pt idx="47">
                  <c:v>222.48999999999995</c:v>
                </c:pt>
                <c:pt idx="48">
                  <c:v>228.48000000000002</c:v>
                </c:pt>
                <c:pt idx="49">
                  <c:v>274.49</c:v>
                </c:pt>
                <c:pt idx="50">
                  <c:v>234.54999999999995</c:v>
                </c:pt>
                <c:pt idx="51">
                  <c:v>184.23999999999995</c:v>
                </c:pt>
                <c:pt idx="52">
                  <c:v>258.22000000000003</c:v>
                </c:pt>
                <c:pt idx="53">
                  <c:v>265.91999999999996</c:v>
                </c:pt>
                <c:pt idx="54">
                  <c:v>262.8</c:v>
                </c:pt>
                <c:pt idx="55">
                  <c:v>306.27999999999997</c:v>
                </c:pt>
                <c:pt idx="56">
                  <c:v>278.34999999999997</c:v>
                </c:pt>
                <c:pt idx="57">
                  <c:v>282.75</c:v>
                </c:pt>
                <c:pt idx="58">
                  <c:v>248.46000000000004</c:v>
                </c:pt>
                <c:pt idx="59">
                  <c:v>218.93000000000006</c:v>
                </c:pt>
                <c:pt idx="60">
                  <c:v>209.41000000000003</c:v>
                </c:pt>
                <c:pt idx="61">
                  <c:v>195.57</c:v>
                </c:pt>
                <c:pt idx="62">
                  <c:v>219.36</c:v>
                </c:pt>
                <c:pt idx="63">
                  <c:v>215.73000000000008</c:v>
                </c:pt>
                <c:pt idx="64">
                  <c:v>194.01</c:v>
                </c:pt>
                <c:pt idx="65">
                  <c:v>169.66000000000003</c:v>
                </c:pt>
                <c:pt idx="66">
                  <c:v>171.56</c:v>
                </c:pt>
                <c:pt idx="67">
                  <c:v>154.62</c:v>
                </c:pt>
                <c:pt idx="68">
                  <c:v>140.91000000000003</c:v>
                </c:pt>
                <c:pt idx="69">
                  <c:v>144.69</c:v>
                </c:pt>
                <c:pt idx="70">
                  <c:v>130.63</c:v>
                </c:pt>
                <c:pt idx="71">
                  <c:v>127.91999999999996</c:v>
                </c:pt>
                <c:pt idx="72">
                  <c:v>140.44</c:v>
                </c:pt>
                <c:pt idx="73">
                  <c:v>122.98999999999995</c:v>
                </c:pt>
                <c:pt idx="74">
                  <c:v>202.13999999999993</c:v>
                </c:pt>
                <c:pt idx="75">
                  <c:v>154.75</c:v>
                </c:pt>
                <c:pt idx="76">
                  <c:v>235.18999999999994</c:v>
                </c:pt>
                <c:pt idx="77">
                  <c:v>240.47499999999997</c:v>
                </c:pt>
                <c:pt idx="78">
                  <c:v>295.87</c:v>
                </c:pt>
                <c:pt idx="79">
                  <c:v>327.96000000000004</c:v>
                </c:pt>
                <c:pt idx="80">
                  <c:v>366.7</c:v>
                </c:pt>
                <c:pt idx="81">
                  <c:v>345.90000000000003</c:v>
                </c:pt>
                <c:pt idx="82">
                  <c:v>361.9</c:v>
                </c:pt>
                <c:pt idx="83">
                  <c:v>413.88999999999993</c:v>
                </c:pt>
                <c:pt idx="84">
                  <c:v>321.20999999999998</c:v>
                </c:pt>
                <c:pt idx="85">
                  <c:v>315.83</c:v>
                </c:pt>
                <c:pt idx="86">
                  <c:v>339.1</c:v>
                </c:pt>
                <c:pt idx="87">
                  <c:v>310.75</c:v>
                </c:pt>
                <c:pt idx="88">
                  <c:v>426.37</c:v>
                </c:pt>
                <c:pt idx="89">
                  <c:v>417.64000000000004</c:v>
                </c:pt>
                <c:pt idx="90">
                  <c:v>399.07999999999993</c:v>
                </c:pt>
                <c:pt idx="91">
                  <c:v>402.16</c:v>
                </c:pt>
                <c:pt idx="92">
                  <c:v>365.53000000000003</c:v>
                </c:pt>
                <c:pt idx="93">
                  <c:v>325.91999999999996</c:v>
                </c:pt>
                <c:pt idx="94">
                  <c:v>347.77</c:v>
                </c:pt>
                <c:pt idx="95">
                  <c:v>488.35000000000014</c:v>
                </c:pt>
                <c:pt idx="96">
                  <c:v>560.03000000000009</c:v>
                </c:pt>
                <c:pt idx="97">
                  <c:v>422.49</c:v>
                </c:pt>
                <c:pt idx="98">
                  <c:v>406.13000000000005</c:v>
                </c:pt>
                <c:pt idx="99">
                  <c:v>447.43000000000006</c:v>
                </c:pt>
                <c:pt idx="100">
                  <c:v>497.09999999999997</c:v>
                </c:pt>
                <c:pt idx="101">
                  <c:v>498.34000000000003</c:v>
                </c:pt>
                <c:pt idx="102">
                  <c:v>689.65000000000009</c:v>
                </c:pt>
                <c:pt idx="103">
                  <c:v>574.07999999999993</c:v>
                </c:pt>
                <c:pt idx="104">
                  <c:v>560.03</c:v>
                </c:pt>
                <c:pt idx="105">
                  <c:v>593.13</c:v>
                </c:pt>
                <c:pt idx="106">
                  <c:v>660.46</c:v>
                </c:pt>
                <c:pt idx="107">
                  <c:v>724.19</c:v>
                </c:pt>
                <c:pt idx="108">
                  <c:v>574.49</c:v>
                </c:pt>
                <c:pt idx="109">
                  <c:v>604.09</c:v>
                </c:pt>
                <c:pt idx="110">
                  <c:v>553.23</c:v>
                </c:pt>
                <c:pt idx="111">
                  <c:v>865.36999999999989</c:v>
                </c:pt>
                <c:pt idx="112">
                  <c:v>750.98</c:v>
                </c:pt>
                <c:pt idx="113">
                  <c:v>966.33999999999992</c:v>
                </c:pt>
                <c:pt idx="114">
                  <c:v>1069.83</c:v>
                </c:pt>
                <c:pt idx="115">
                  <c:v>1134.77</c:v>
                </c:pt>
                <c:pt idx="116">
                  <c:v>1178.9000000000001</c:v>
                </c:pt>
                <c:pt idx="117">
                  <c:v>1194.45</c:v>
                </c:pt>
                <c:pt idx="118">
                  <c:v>1364.36</c:v>
                </c:pt>
                <c:pt idx="119">
                  <c:v>1519.5</c:v>
                </c:pt>
                <c:pt idx="120">
                  <c:v>1468.41</c:v>
                </c:pt>
                <c:pt idx="121">
                  <c:v>1569.48</c:v>
                </c:pt>
                <c:pt idx="122">
                  <c:v>2302.8000000000002</c:v>
                </c:pt>
                <c:pt idx="123">
                  <c:v>2341.33</c:v>
                </c:pt>
                <c:pt idx="124">
                  <c:v>2215.19</c:v>
                </c:pt>
                <c:pt idx="125">
                  <c:v>2861.67</c:v>
                </c:pt>
                <c:pt idx="126">
                  <c:v>3277.7599999999998</c:v>
                </c:pt>
                <c:pt idx="127">
                  <c:v>2677.1000000000004</c:v>
                </c:pt>
                <c:pt idx="128">
                  <c:v>2450.5899999999997</c:v>
                </c:pt>
                <c:pt idx="129">
                  <c:v>2641.8399999999997</c:v>
                </c:pt>
                <c:pt idx="130">
                  <c:v>2358.5300000000002</c:v>
                </c:pt>
                <c:pt idx="131">
                  <c:v>2544.79</c:v>
                </c:pt>
                <c:pt idx="132">
                  <c:v>2440.7599999999998</c:v>
                </c:pt>
                <c:pt idx="133">
                  <c:v>2328.62</c:v>
                </c:pt>
                <c:pt idx="134">
                  <c:v>2098.29</c:v>
                </c:pt>
                <c:pt idx="135">
                  <c:v>1863.7099999999998</c:v>
                </c:pt>
                <c:pt idx="136">
                  <c:v>2054.5700000000002</c:v>
                </c:pt>
                <c:pt idx="137">
                  <c:v>1996.6799999999998</c:v>
                </c:pt>
                <c:pt idx="138">
                  <c:v>2017.19</c:v>
                </c:pt>
                <c:pt idx="139">
                  <c:v>1869.27</c:v>
                </c:pt>
                <c:pt idx="140">
                  <c:v>1929.6499999999999</c:v>
                </c:pt>
              </c:numCache>
            </c:numRef>
          </c:val>
          <c:extLst>
            <c:ext xmlns:c16="http://schemas.microsoft.com/office/drawing/2014/chart" uri="{C3380CC4-5D6E-409C-BE32-E72D297353CC}">
              <c16:uniqueId val="{00000004-D954-411D-AB3A-4E0B6F24A61C}"/>
            </c:ext>
          </c:extLst>
        </c:ser>
        <c:dLbls>
          <c:showLegendKey val="0"/>
          <c:showVal val="0"/>
          <c:showCatName val="0"/>
          <c:showSerName val="0"/>
          <c:showPercent val="0"/>
          <c:showBubbleSize val="0"/>
        </c:dLbls>
        <c:axId val="1146480704"/>
        <c:axId val="2107379567"/>
      </c:areaChart>
      <c:lineChart>
        <c:grouping val="standard"/>
        <c:varyColors val="0"/>
        <c:ser>
          <c:idx val="2"/>
          <c:order val="4"/>
          <c:tx>
            <c:strRef>
              <c:f>'Figure 1.10'!$W$2</c:f>
              <c:strCache>
                <c:ptCount val="1"/>
                <c:pt idx="0">
                  <c:v>Low debt, median</c:v>
                </c:pt>
              </c:strCache>
            </c:strRef>
          </c:tx>
          <c:spPr>
            <a:ln w="38100">
              <a:solidFill>
                <a:schemeClr val="accent6">
                  <a:lumMod val="75000"/>
                </a:schemeClr>
              </a:solidFill>
            </a:ln>
          </c:spPr>
          <c:marker>
            <c:symbol val="none"/>
          </c:marker>
          <c:cat>
            <c:strRef>
              <c:f>'Figure 1.10'!$S$3:$S$143</c:f>
              <c:strCache>
                <c:ptCount val="130"/>
                <c:pt idx="0">
                  <c:v>2012</c:v>
                </c:pt>
                <c:pt idx="9">
                  <c:v>13</c:v>
                </c:pt>
                <c:pt idx="21">
                  <c:v>14</c:v>
                </c:pt>
                <c:pt idx="33">
                  <c:v>15</c:v>
                </c:pt>
                <c:pt idx="45">
                  <c:v>16</c:v>
                </c:pt>
                <c:pt idx="57">
                  <c:v>17</c:v>
                </c:pt>
                <c:pt idx="69">
                  <c:v>18</c:v>
                </c:pt>
                <c:pt idx="81">
                  <c:v>19</c:v>
                </c:pt>
                <c:pt idx="93">
                  <c:v>20</c:v>
                </c:pt>
                <c:pt idx="105">
                  <c:v>21</c:v>
                </c:pt>
                <c:pt idx="117">
                  <c:v>22</c:v>
                </c:pt>
                <c:pt idx="129">
                  <c:v>23</c:v>
                </c:pt>
              </c:strCache>
            </c:strRef>
          </c:cat>
          <c:val>
            <c:numRef>
              <c:f>'Figure 1.10'!$W$3:$W$143</c:f>
              <c:numCache>
                <c:formatCode>General</c:formatCode>
                <c:ptCount val="141"/>
                <c:pt idx="0">
                  <c:v>218.08500000000001</c:v>
                </c:pt>
                <c:pt idx="1">
                  <c:v>262.625</c:v>
                </c:pt>
                <c:pt idx="2">
                  <c:v>265.58999999999997</c:v>
                </c:pt>
                <c:pt idx="3">
                  <c:v>224.21</c:v>
                </c:pt>
                <c:pt idx="4">
                  <c:v>205.31</c:v>
                </c:pt>
                <c:pt idx="5">
                  <c:v>185.78</c:v>
                </c:pt>
                <c:pt idx="6">
                  <c:v>155.09</c:v>
                </c:pt>
                <c:pt idx="7">
                  <c:v>156.41499999999999</c:v>
                </c:pt>
                <c:pt idx="8">
                  <c:v>155.62</c:v>
                </c:pt>
                <c:pt idx="9">
                  <c:v>138.49</c:v>
                </c:pt>
                <c:pt idx="10">
                  <c:v>171.7</c:v>
                </c:pt>
                <c:pt idx="11">
                  <c:v>198.54</c:v>
                </c:pt>
                <c:pt idx="12">
                  <c:v>177.65</c:v>
                </c:pt>
                <c:pt idx="13">
                  <c:v>172.54499999999999</c:v>
                </c:pt>
                <c:pt idx="14">
                  <c:v>241.71</c:v>
                </c:pt>
                <c:pt idx="15">
                  <c:v>231.12</c:v>
                </c:pt>
                <c:pt idx="16">
                  <c:v>292.73</c:v>
                </c:pt>
                <c:pt idx="17">
                  <c:v>262.52</c:v>
                </c:pt>
                <c:pt idx="18">
                  <c:v>219.64500000000001</c:v>
                </c:pt>
                <c:pt idx="19">
                  <c:v>268.255</c:v>
                </c:pt>
                <c:pt idx="20">
                  <c:v>238.78</c:v>
                </c:pt>
                <c:pt idx="21">
                  <c:v>278.05</c:v>
                </c:pt>
                <c:pt idx="22">
                  <c:v>227.88499999999999</c:v>
                </c:pt>
                <c:pt idx="23">
                  <c:v>211.23</c:v>
                </c:pt>
                <c:pt idx="24">
                  <c:v>216.2</c:v>
                </c:pt>
                <c:pt idx="25">
                  <c:v>188.77</c:v>
                </c:pt>
                <c:pt idx="26">
                  <c:v>198.76</c:v>
                </c:pt>
                <c:pt idx="27">
                  <c:v>191.5</c:v>
                </c:pt>
                <c:pt idx="28">
                  <c:v>198.87</c:v>
                </c:pt>
                <c:pt idx="29">
                  <c:v>190.5</c:v>
                </c:pt>
                <c:pt idx="30">
                  <c:v>196.465</c:v>
                </c:pt>
                <c:pt idx="31">
                  <c:v>219.64500000000001</c:v>
                </c:pt>
                <c:pt idx="32">
                  <c:v>231.45</c:v>
                </c:pt>
                <c:pt idx="33">
                  <c:v>260.91000000000003</c:v>
                </c:pt>
                <c:pt idx="34">
                  <c:v>221.82</c:v>
                </c:pt>
                <c:pt idx="35">
                  <c:v>239.75</c:v>
                </c:pt>
                <c:pt idx="36">
                  <c:v>233.3</c:v>
                </c:pt>
                <c:pt idx="37">
                  <c:v>235.11</c:v>
                </c:pt>
                <c:pt idx="38">
                  <c:v>207.46</c:v>
                </c:pt>
                <c:pt idx="39">
                  <c:v>263.3</c:v>
                </c:pt>
                <c:pt idx="40">
                  <c:v>292.95999999999998</c:v>
                </c:pt>
                <c:pt idx="41">
                  <c:v>296.42</c:v>
                </c:pt>
                <c:pt idx="42">
                  <c:v>279.81</c:v>
                </c:pt>
                <c:pt idx="43">
                  <c:v>263.2</c:v>
                </c:pt>
                <c:pt idx="44">
                  <c:v>273.02</c:v>
                </c:pt>
                <c:pt idx="45">
                  <c:v>305.58</c:v>
                </c:pt>
                <c:pt idx="46">
                  <c:v>305.91000000000003</c:v>
                </c:pt>
                <c:pt idx="47">
                  <c:v>266.86</c:v>
                </c:pt>
                <c:pt idx="48">
                  <c:v>259.37</c:v>
                </c:pt>
                <c:pt idx="49">
                  <c:v>266.56</c:v>
                </c:pt>
                <c:pt idx="50">
                  <c:v>276.70999999999998</c:v>
                </c:pt>
                <c:pt idx="51">
                  <c:v>246.44499999999999</c:v>
                </c:pt>
                <c:pt idx="52">
                  <c:v>202.86500000000001</c:v>
                </c:pt>
                <c:pt idx="53">
                  <c:v>223.6</c:v>
                </c:pt>
                <c:pt idx="54">
                  <c:v>212.18</c:v>
                </c:pt>
                <c:pt idx="55">
                  <c:v>242.25</c:v>
                </c:pt>
                <c:pt idx="56">
                  <c:v>235.7</c:v>
                </c:pt>
                <c:pt idx="57">
                  <c:v>219</c:v>
                </c:pt>
                <c:pt idx="58">
                  <c:v>203.01</c:v>
                </c:pt>
                <c:pt idx="59">
                  <c:v>170.68</c:v>
                </c:pt>
                <c:pt idx="60">
                  <c:v>175.42</c:v>
                </c:pt>
                <c:pt idx="61">
                  <c:v>180.06</c:v>
                </c:pt>
                <c:pt idx="62">
                  <c:v>173.35499999999999</c:v>
                </c:pt>
                <c:pt idx="63">
                  <c:v>166.965</c:v>
                </c:pt>
                <c:pt idx="64">
                  <c:v>164.12</c:v>
                </c:pt>
                <c:pt idx="65">
                  <c:v>146.33000000000001</c:v>
                </c:pt>
                <c:pt idx="66">
                  <c:v>135.29499999999999</c:v>
                </c:pt>
                <c:pt idx="67">
                  <c:v>134.94499999999999</c:v>
                </c:pt>
                <c:pt idx="68">
                  <c:v>132.13</c:v>
                </c:pt>
                <c:pt idx="69">
                  <c:v>121.485</c:v>
                </c:pt>
                <c:pt idx="70">
                  <c:v>141.17500000000001</c:v>
                </c:pt>
                <c:pt idx="71">
                  <c:v>160.64500000000001</c:v>
                </c:pt>
                <c:pt idx="72">
                  <c:v>163.44499999999999</c:v>
                </c:pt>
                <c:pt idx="73">
                  <c:v>182</c:v>
                </c:pt>
                <c:pt idx="74">
                  <c:v>189.47499999999999</c:v>
                </c:pt>
                <c:pt idx="75">
                  <c:v>152.005</c:v>
                </c:pt>
                <c:pt idx="76">
                  <c:v>188.61500000000001</c:v>
                </c:pt>
                <c:pt idx="77">
                  <c:v>171.965</c:v>
                </c:pt>
                <c:pt idx="78">
                  <c:v>185.97</c:v>
                </c:pt>
                <c:pt idx="79">
                  <c:v>203.64</c:v>
                </c:pt>
                <c:pt idx="80">
                  <c:v>210.42</c:v>
                </c:pt>
                <c:pt idx="81">
                  <c:v>168.08</c:v>
                </c:pt>
                <c:pt idx="82">
                  <c:v>186.84</c:v>
                </c:pt>
                <c:pt idx="83">
                  <c:v>192.43</c:v>
                </c:pt>
                <c:pt idx="84">
                  <c:v>175.81</c:v>
                </c:pt>
                <c:pt idx="85">
                  <c:v>205.96</c:v>
                </c:pt>
                <c:pt idx="86">
                  <c:v>178.52500000000001</c:v>
                </c:pt>
                <c:pt idx="87">
                  <c:v>161.83500000000001</c:v>
                </c:pt>
                <c:pt idx="88">
                  <c:v>186.41</c:v>
                </c:pt>
                <c:pt idx="89">
                  <c:v>176.56</c:v>
                </c:pt>
                <c:pt idx="90">
                  <c:v>166.08500000000001</c:v>
                </c:pt>
                <c:pt idx="91">
                  <c:v>147.4</c:v>
                </c:pt>
                <c:pt idx="92">
                  <c:v>134.20500000000001</c:v>
                </c:pt>
                <c:pt idx="93">
                  <c:v>150.04499999999999</c:v>
                </c:pt>
                <c:pt idx="94">
                  <c:v>188.83</c:v>
                </c:pt>
                <c:pt idx="95">
                  <c:v>460.63</c:v>
                </c:pt>
                <c:pt idx="96">
                  <c:v>393.35</c:v>
                </c:pt>
                <c:pt idx="97">
                  <c:v>305.88</c:v>
                </c:pt>
                <c:pt idx="98">
                  <c:v>271.79000000000002</c:v>
                </c:pt>
                <c:pt idx="99">
                  <c:v>220.33</c:v>
                </c:pt>
                <c:pt idx="100">
                  <c:v>207.35</c:v>
                </c:pt>
                <c:pt idx="101">
                  <c:v>226.04</c:v>
                </c:pt>
                <c:pt idx="102">
                  <c:v>209.53</c:v>
                </c:pt>
                <c:pt idx="103">
                  <c:v>186.02</c:v>
                </c:pt>
                <c:pt idx="104">
                  <c:v>158.1</c:v>
                </c:pt>
                <c:pt idx="105">
                  <c:v>171.32</c:v>
                </c:pt>
                <c:pt idx="106">
                  <c:v>162.03</c:v>
                </c:pt>
                <c:pt idx="107">
                  <c:v>170.91</c:v>
                </c:pt>
                <c:pt idx="108">
                  <c:v>167.81</c:v>
                </c:pt>
                <c:pt idx="109">
                  <c:v>160.32</c:v>
                </c:pt>
                <c:pt idx="110">
                  <c:v>140.51</c:v>
                </c:pt>
                <c:pt idx="111">
                  <c:v>160.87</c:v>
                </c:pt>
                <c:pt idx="112">
                  <c:v>149.59</c:v>
                </c:pt>
                <c:pt idx="113">
                  <c:v>158.68</c:v>
                </c:pt>
                <c:pt idx="114">
                  <c:v>140.88999999999999</c:v>
                </c:pt>
                <c:pt idx="115">
                  <c:v>186.25</c:v>
                </c:pt>
                <c:pt idx="116">
                  <c:v>160.38999999999999</c:v>
                </c:pt>
                <c:pt idx="117">
                  <c:v>218.11</c:v>
                </c:pt>
                <c:pt idx="118">
                  <c:v>299.94</c:v>
                </c:pt>
                <c:pt idx="119">
                  <c:v>228.38</c:v>
                </c:pt>
                <c:pt idx="120">
                  <c:v>257.16000000000003</c:v>
                </c:pt>
                <c:pt idx="121">
                  <c:v>280.87</c:v>
                </c:pt>
                <c:pt idx="122">
                  <c:v>341.62</c:v>
                </c:pt>
                <c:pt idx="123">
                  <c:v>271.89999999999998</c:v>
                </c:pt>
                <c:pt idx="124">
                  <c:v>265.06</c:v>
                </c:pt>
                <c:pt idx="125">
                  <c:v>311.39999999999998</c:v>
                </c:pt>
                <c:pt idx="126">
                  <c:v>282.68</c:v>
                </c:pt>
                <c:pt idx="127">
                  <c:v>211.11</c:v>
                </c:pt>
                <c:pt idx="128">
                  <c:v>179.14</c:v>
                </c:pt>
                <c:pt idx="129">
                  <c:v>205.43</c:v>
                </c:pt>
                <c:pt idx="130">
                  <c:v>190.47</c:v>
                </c:pt>
                <c:pt idx="131">
                  <c:v>231.33</c:v>
                </c:pt>
                <c:pt idx="132">
                  <c:v>226.53</c:v>
                </c:pt>
                <c:pt idx="133">
                  <c:v>231.73</c:v>
                </c:pt>
                <c:pt idx="134">
                  <c:v>200.3</c:v>
                </c:pt>
                <c:pt idx="135">
                  <c:v>183.17</c:v>
                </c:pt>
                <c:pt idx="136">
                  <c:v>194.61</c:v>
                </c:pt>
                <c:pt idx="137">
                  <c:v>200.1</c:v>
                </c:pt>
                <c:pt idx="138">
                  <c:v>226.17</c:v>
                </c:pt>
                <c:pt idx="139">
                  <c:v>191.3</c:v>
                </c:pt>
                <c:pt idx="140">
                  <c:v>184.26499999999999</c:v>
                </c:pt>
              </c:numCache>
            </c:numRef>
          </c:val>
          <c:smooth val="0"/>
          <c:extLst>
            <c:ext xmlns:c16="http://schemas.microsoft.com/office/drawing/2014/chart" uri="{C3380CC4-5D6E-409C-BE32-E72D297353CC}">
              <c16:uniqueId val="{00000005-D954-411D-AB3A-4E0B6F24A61C}"/>
            </c:ext>
          </c:extLst>
        </c:ser>
        <c:dLbls>
          <c:showLegendKey val="0"/>
          <c:showVal val="0"/>
          <c:showCatName val="0"/>
          <c:showSerName val="0"/>
          <c:showPercent val="0"/>
          <c:showBubbleSize val="0"/>
        </c:dLbls>
        <c:marker val="1"/>
        <c:smooth val="0"/>
        <c:axId val="1696977280"/>
        <c:axId val="1976903087"/>
      </c:lineChart>
      <c:lineChart>
        <c:grouping val="standard"/>
        <c:varyColors val="0"/>
        <c:ser>
          <c:idx val="6"/>
          <c:order val="1"/>
          <c:tx>
            <c:strRef>
              <c:f>'Figure 1.10'!$Z$2</c:f>
              <c:strCache>
                <c:ptCount val="1"/>
                <c:pt idx="0">
                  <c:v>High debt, median</c:v>
                </c:pt>
              </c:strCache>
            </c:strRef>
          </c:tx>
          <c:spPr>
            <a:ln w="38100">
              <a:solidFill>
                <a:srgbClr val="C00000"/>
              </a:solidFill>
            </a:ln>
          </c:spPr>
          <c:marker>
            <c:symbol val="none"/>
          </c:marker>
          <c:cat>
            <c:strRef>
              <c:f>'Figure 1.10'!$S$3:$S$143</c:f>
              <c:strCache>
                <c:ptCount val="130"/>
                <c:pt idx="0">
                  <c:v>2012</c:v>
                </c:pt>
                <c:pt idx="9">
                  <c:v>13</c:v>
                </c:pt>
                <c:pt idx="21">
                  <c:v>14</c:v>
                </c:pt>
                <c:pt idx="33">
                  <c:v>15</c:v>
                </c:pt>
                <c:pt idx="45">
                  <c:v>16</c:v>
                </c:pt>
                <c:pt idx="57">
                  <c:v>17</c:v>
                </c:pt>
                <c:pt idx="69">
                  <c:v>18</c:v>
                </c:pt>
                <c:pt idx="81">
                  <c:v>19</c:v>
                </c:pt>
                <c:pt idx="93">
                  <c:v>20</c:v>
                </c:pt>
                <c:pt idx="105">
                  <c:v>21</c:v>
                </c:pt>
                <c:pt idx="117">
                  <c:v>22</c:v>
                </c:pt>
                <c:pt idx="129">
                  <c:v>23</c:v>
                </c:pt>
              </c:strCache>
            </c:strRef>
          </c:cat>
          <c:val>
            <c:numRef>
              <c:f>'Figure 1.10'!$Z$3:$Z$143</c:f>
              <c:numCache>
                <c:formatCode>General</c:formatCode>
                <c:ptCount val="141"/>
                <c:pt idx="0">
                  <c:v>443.9</c:v>
                </c:pt>
                <c:pt idx="1">
                  <c:v>490</c:v>
                </c:pt>
                <c:pt idx="2">
                  <c:v>489.8</c:v>
                </c:pt>
                <c:pt idx="3">
                  <c:v>492.1</c:v>
                </c:pt>
                <c:pt idx="4">
                  <c:v>436.1</c:v>
                </c:pt>
                <c:pt idx="5">
                  <c:v>417.28</c:v>
                </c:pt>
                <c:pt idx="6">
                  <c:v>404.09</c:v>
                </c:pt>
                <c:pt idx="7">
                  <c:v>418.11500000000001</c:v>
                </c:pt>
                <c:pt idx="8">
                  <c:v>416.10500000000002</c:v>
                </c:pt>
                <c:pt idx="9">
                  <c:v>359.68</c:v>
                </c:pt>
                <c:pt idx="10">
                  <c:v>393.7</c:v>
                </c:pt>
                <c:pt idx="11">
                  <c:v>424.07</c:v>
                </c:pt>
                <c:pt idx="12">
                  <c:v>423.5</c:v>
                </c:pt>
                <c:pt idx="13">
                  <c:v>419.4</c:v>
                </c:pt>
                <c:pt idx="14">
                  <c:v>438.8</c:v>
                </c:pt>
                <c:pt idx="15">
                  <c:v>445.5</c:v>
                </c:pt>
                <c:pt idx="16">
                  <c:v>464.9</c:v>
                </c:pt>
                <c:pt idx="17">
                  <c:v>472.3</c:v>
                </c:pt>
                <c:pt idx="18">
                  <c:v>444.65</c:v>
                </c:pt>
                <c:pt idx="19">
                  <c:v>465.55</c:v>
                </c:pt>
                <c:pt idx="20">
                  <c:v>436.25</c:v>
                </c:pt>
                <c:pt idx="21">
                  <c:v>455.245</c:v>
                </c:pt>
                <c:pt idx="22">
                  <c:v>427.31</c:v>
                </c:pt>
                <c:pt idx="23">
                  <c:v>385.6</c:v>
                </c:pt>
                <c:pt idx="24">
                  <c:v>367.245</c:v>
                </c:pt>
                <c:pt idx="25">
                  <c:v>360.77499999999998</c:v>
                </c:pt>
                <c:pt idx="26">
                  <c:v>358.185</c:v>
                </c:pt>
                <c:pt idx="27">
                  <c:v>345.29</c:v>
                </c:pt>
                <c:pt idx="28">
                  <c:v>349.07499999999999</c:v>
                </c:pt>
                <c:pt idx="29">
                  <c:v>348.05</c:v>
                </c:pt>
                <c:pt idx="30">
                  <c:v>360.87</c:v>
                </c:pt>
                <c:pt idx="31">
                  <c:v>369.95</c:v>
                </c:pt>
                <c:pt idx="32">
                  <c:v>398.18</c:v>
                </c:pt>
                <c:pt idx="33">
                  <c:v>445.98</c:v>
                </c:pt>
                <c:pt idx="34">
                  <c:v>408.77</c:v>
                </c:pt>
                <c:pt idx="35">
                  <c:v>427.72</c:v>
                </c:pt>
                <c:pt idx="36">
                  <c:v>411.32</c:v>
                </c:pt>
                <c:pt idx="37">
                  <c:v>406.18</c:v>
                </c:pt>
                <c:pt idx="38">
                  <c:v>386.55</c:v>
                </c:pt>
                <c:pt idx="39">
                  <c:v>407.18</c:v>
                </c:pt>
                <c:pt idx="40">
                  <c:v>427.6</c:v>
                </c:pt>
                <c:pt idx="41">
                  <c:v>459.51499999999999</c:v>
                </c:pt>
                <c:pt idx="42">
                  <c:v>468.95</c:v>
                </c:pt>
                <c:pt idx="43">
                  <c:v>477.62</c:v>
                </c:pt>
                <c:pt idx="44">
                  <c:v>510.34</c:v>
                </c:pt>
                <c:pt idx="45">
                  <c:v>563.73</c:v>
                </c:pt>
                <c:pt idx="46">
                  <c:v>566.20000000000005</c:v>
                </c:pt>
                <c:pt idx="47">
                  <c:v>494.57499999999999</c:v>
                </c:pt>
                <c:pt idx="48">
                  <c:v>499.8</c:v>
                </c:pt>
                <c:pt idx="49">
                  <c:v>507.3</c:v>
                </c:pt>
                <c:pt idx="50">
                  <c:v>526.70000000000005</c:v>
                </c:pt>
                <c:pt idx="51">
                  <c:v>482.4</c:v>
                </c:pt>
                <c:pt idx="52">
                  <c:v>428.3</c:v>
                </c:pt>
                <c:pt idx="53">
                  <c:v>418.65</c:v>
                </c:pt>
                <c:pt idx="54">
                  <c:v>421.19499999999999</c:v>
                </c:pt>
                <c:pt idx="55">
                  <c:v>448.78</c:v>
                </c:pt>
                <c:pt idx="56">
                  <c:v>431.65499999999997</c:v>
                </c:pt>
                <c:pt idx="57">
                  <c:v>414.91500000000002</c:v>
                </c:pt>
                <c:pt idx="58">
                  <c:v>397.28</c:v>
                </c:pt>
                <c:pt idx="59">
                  <c:v>379.28</c:v>
                </c:pt>
                <c:pt idx="60">
                  <c:v>376.24</c:v>
                </c:pt>
                <c:pt idx="61">
                  <c:v>400.22</c:v>
                </c:pt>
                <c:pt idx="62">
                  <c:v>416.02</c:v>
                </c:pt>
                <c:pt idx="63">
                  <c:v>397.33</c:v>
                </c:pt>
                <c:pt idx="64">
                  <c:v>389.85</c:v>
                </c:pt>
                <c:pt idx="65">
                  <c:v>379.98</c:v>
                </c:pt>
                <c:pt idx="66">
                  <c:v>360.54</c:v>
                </c:pt>
                <c:pt idx="67">
                  <c:v>378.17</c:v>
                </c:pt>
                <c:pt idx="68">
                  <c:v>364.36</c:v>
                </c:pt>
                <c:pt idx="69">
                  <c:v>320.7</c:v>
                </c:pt>
                <c:pt idx="70">
                  <c:v>339.58</c:v>
                </c:pt>
                <c:pt idx="71">
                  <c:v>363.52</c:v>
                </c:pt>
                <c:pt idx="72">
                  <c:v>359.62</c:v>
                </c:pt>
                <c:pt idx="73">
                  <c:v>396.11</c:v>
                </c:pt>
                <c:pt idx="74">
                  <c:v>465.29</c:v>
                </c:pt>
                <c:pt idx="75">
                  <c:v>378.47</c:v>
                </c:pt>
                <c:pt idx="76">
                  <c:v>429.85500000000002</c:v>
                </c:pt>
                <c:pt idx="77">
                  <c:v>393.67500000000001</c:v>
                </c:pt>
                <c:pt idx="78">
                  <c:v>448.71</c:v>
                </c:pt>
                <c:pt idx="79">
                  <c:v>486.32499999999999</c:v>
                </c:pt>
                <c:pt idx="80">
                  <c:v>520.34</c:v>
                </c:pt>
                <c:pt idx="81">
                  <c:v>439.54</c:v>
                </c:pt>
                <c:pt idx="82">
                  <c:v>427.48</c:v>
                </c:pt>
                <c:pt idx="83">
                  <c:v>434.53</c:v>
                </c:pt>
                <c:pt idx="84">
                  <c:v>436.35</c:v>
                </c:pt>
                <c:pt idx="85">
                  <c:v>499.22</c:v>
                </c:pt>
                <c:pt idx="86">
                  <c:v>458.12</c:v>
                </c:pt>
                <c:pt idx="87">
                  <c:v>398.69499999999999</c:v>
                </c:pt>
                <c:pt idx="88">
                  <c:v>458.87</c:v>
                </c:pt>
                <c:pt idx="89">
                  <c:v>463.81</c:v>
                </c:pt>
                <c:pt idx="90">
                  <c:v>433.27</c:v>
                </c:pt>
                <c:pt idx="91">
                  <c:v>443.21</c:v>
                </c:pt>
                <c:pt idx="92">
                  <c:v>382.30500000000001</c:v>
                </c:pt>
                <c:pt idx="93">
                  <c:v>384.13</c:v>
                </c:pt>
                <c:pt idx="94">
                  <c:v>447.49</c:v>
                </c:pt>
                <c:pt idx="95">
                  <c:v>901.93</c:v>
                </c:pt>
                <c:pt idx="96">
                  <c:v>913.83</c:v>
                </c:pt>
                <c:pt idx="97">
                  <c:v>758.93</c:v>
                </c:pt>
                <c:pt idx="98">
                  <c:v>657.93499999999995</c:v>
                </c:pt>
                <c:pt idx="99">
                  <c:v>663.55499999999995</c:v>
                </c:pt>
                <c:pt idx="100">
                  <c:v>583.95000000000005</c:v>
                </c:pt>
                <c:pt idx="101">
                  <c:v>650.92999999999995</c:v>
                </c:pt>
                <c:pt idx="102">
                  <c:v>663.68</c:v>
                </c:pt>
                <c:pt idx="103">
                  <c:v>546.54999999999995</c:v>
                </c:pt>
                <c:pt idx="104">
                  <c:v>493.88499999999999</c:v>
                </c:pt>
                <c:pt idx="105">
                  <c:v>474.17500000000001</c:v>
                </c:pt>
                <c:pt idx="106">
                  <c:v>489.44499999999999</c:v>
                </c:pt>
                <c:pt idx="107">
                  <c:v>487.63</c:v>
                </c:pt>
                <c:pt idx="108">
                  <c:v>486.17</c:v>
                </c:pt>
                <c:pt idx="109">
                  <c:v>474.35</c:v>
                </c:pt>
                <c:pt idx="110">
                  <c:v>485.625</c:v>
                </c:pt>
                <c:pt idx="111">
                  <c:v>519.09500000000003</c:v>
                </c:pt>
                <c:pt idx="112">
                  <c:v>505.29</c:v>
                </c:pt>
                <c:pt idx="113">
                  <c:v>534.74</c:v>
                </c:pt>
                <c:pt idx="114">
                  <c:v>512.58500000000004</c:v>
                </c:pt>
                <c:pt idx="115">
                  <c:v>618.56500000000005</c:v>
                </c:pt>
                <c:pt idx="116">
                  <c:v>568.71500000000003</c:v>
                </c:pt>
                <c:pt idx="117">
                  <c:v>608.27499999999998</c:v>
                </c:pt>
                <c:pt idx="118">
                  <c:v>720.01499999999999</c:v>
                </c:pt>
                <c:pt idx="119">
                  <c:v>715.81</c:v>
                </c:pt>
                <c:pt idx="120">
                  <c:v>770.245</c:v>
                </c:pt>
                <c:pt idx="121">
                  <c:v>799.43499999999995</c:v>
                </c:pt>
                <c:pt idx="122">
                  <c:v>1077.81</c:v>
                </c:pt>
                <c:pt idx="123">
                  <c:v>1220.01</c:v>
                </c:pt>
                <c:pt idx="124">
                  <c:v>1029.01</c:v>
                </c:pt>
                <c:pt idx="125">
                  <c:v>1129.9100000000001</c:v>
                </c:pt>
                <c:pt idx="126">
                  <c:v>1060.32</c:v>
                </c:pt>
                <c:pt idx="127">
                  <c:v>881.34500000000003</c:v>
                </c:pt>
                <c:pt idx="128">
                  <c:v>863.81</c:v>
                </c:pt>
                <c:pt idx="129">
                  <c:v>842.09</c:v>
                </c:pt>
                <c:pt idx="130">
                  <c:v>905.69</c:v>
                </c:pt>
                <c:pt idx="131">
                  <c:v>1454.97</c:v>
                </c:pt>
                <c:pt idx="132">
                  <c:v>1480.91</c:v>
                </c:pt>
                <c:pt idx="133">
                  <c:v>1388.54</c:v>
                </c:pt>
                <c:pt idx="134">
                  <c:v>1203.04</c:v>
                </c:pt>
                <c:pt idx="135">
                  <c:v>1020.33</c:v>
                </c:pt>
                <c:pt idx="136">
                  <c:v>1094.81</c:v>
                </c:pt>
                <c:pt idx="137">
                  <c:v>981.38</c:v>
                </c:pt>
                <c:pt idx="138">
                  <c:v>884.78</c:v>
                </c:pt>
                <c:pt idx="139">
                  <c:v>861.54</c:v>
                </c:pt>
                <c:pt idx="140">
                  <c:v>864.30499999999995</c:v>
                </c:pt>
              </c:numCache>
            </c:numRef>
          </c:val>
          <c:smooth val="0"/>
          <c:extLst>
            <c:ext xmlns:c16="http://schemas.microsoft.com/office/drawing/2014/chart" uri="{C3380CC4-5D6E-409C-BE32-E72D297353CC}">
              <c16:uniqueId val="{00000006-D954-411D-AB3A-4E0B6F24A61C}"/>
            </c:ext>
          </c:extLst>
        </c:ser>
        <c:dLbls>
          <c:showLegendKey val="0"/>
          <c:showVal val="0"/>
          <c:showCatName val="0"/>
          <c:showSerName val="0"/>
          <c:showPercent val="0"/>
          <c:showBubbleSize val="0"/>
        </c:dLbls>
        <c:marker val="1"/>
        <c:smooth val="0"/>
        <c:axId val="1146480704"/>
        <c:axId val="2107379567"/>
      </c:lineChart>
      <c:catAx>
        <c:axId val="1696977280"/>
        <c:scaling>
          <c:orientation val="minMax"/>
        </c:scaling>
        <c:delete val="0"/>
        <c:axPos val="b"/>
        <c:numFmt formatCode="0" sourceLinked="0"/>
        <c:majorTickMark val="none"/>
        <c:minorTickMark val="none"/>
        <c:tickLblPos val="nextTo"/>
        <c:txPr>
          <a:bodyPr rot="-5400000" vert="horz" anchor="b" anchorCtr="1"/>
          <a:lstStyle/>
          <a:p>
            <a:pPr>
              <a:defRPr sz="2400">
                <a:solidFill>
                  <a:sysClr val="windowText" lastClr="000000"/>
                </a:solidFill>
                <a:latin typeface="Segoe UI" panose="020B0502040204020203" pitchFamily="34" charset="0"/>
                <a:cs typeface="Segoe UI" panose="020B0502040204020203" pitchFamily="34" charset="0"/>
              </a:defRPr>
            </a:pPr>
            <a:endParaRPr lang="en-US"/>
          </a:p>
        </c:txPr>
        <c:crossAx val="1976903087"/>
        <c:crosses val="autoZero"/>
        <c:auto val="1"/>
        <c:lblAlgn val="ctr"/>
        <c:lblOffset val="0"/>
        <c:tickLblSkip val="1"/>
        <c:tickMarkSkip val="2"/>
        <c:noMultiLvlLbl val="0"/>
      </c:catAx>
      <c:valAx>
        <c:axId val="1976903087"/>
        <c:scaling>
          <c:orientation val="minMax"/>
          <c:max val="3000"/>
        </c:scaling>
        <c:delete val="0"/>
        <c:axPos val="l"/>
        <c:numFmt formatCode="#,##0" sourceLinked="0"/>
        <c:majorTickMark val="none"/>
        <c:minorTickMark val="none"/>
        <c:tickLblPos val="nextTo"/>
        <c:spPr>
          <a:ln>
            <a:noFill/>
          </a:ln>
        </c:spPr>
        <c:txPr>
          <a:bodyPr/>
          <a:lstStyle/>
          <a:p>
            <a:pPr>
              <a:defRPr sz="2400">
                <a:latin typeface="Segoe UI" panose="020B0502040204020203" pitchFamily="34" charset="0"/>
                <a:cs typeface="Segoe UI" panose="020B0502040204020203" pitchFamily="34" charset="0"/>
              </a:defRPr>
            </a:pPr>
            <a:endParaRPr lang="en-US"/>
          </a:p>
        </c:txPr>
        <c:crossAx val="1696977280"/>
        <c:crosses val="autoZero"/>
        <c:crossBetween val="between"/>
      </c:valAx>
      <c:valAx>
        <c:axId val="2107379567"/>
        <c:scaling>
          <c:orientation val="minMax"/>
          <c:max val="3000"/>
        </c:scaling>
        <c:delete val="1"/>
        <c:axPos val="r"/>
        <c:numFmt formatCode="General" sourceLinked="1"/>
        <c:majorTickMark val="out"/>
        <c:minorTickMark val="none"/>
        <c:tickLblPos val="nextTo"/>
        <c:crossAx val="1146480704"/>
        <c:crosses val="max"/>
        <c:crossBetween val="between"/>
      </c:valAx>
      <c:catAx>
        <c:axId val="1146480704"/>
        <c:scaling>
          <c:orientation val="minMax"/>
        </c:scaling>
        <c:delete val="1"/>
        <c:axPos val="b"/>
        <c:numFmt formatCode="General" sourceLinked="1"/>
        <c:majorTickMark val="out"/>
        <c:minorTickMark val="none"/>
        <c:tickLblPos val="nextTo"/>
        <c:crossAx val="2107379567"/>
        <c:crosses val="autoZero"/>
        <c:auto val="1"/>
        <c:lblAlgn val="ctr"/>
        <c:lblOffset val="100"/>
        <c:noMultiLvlLbl val="0"/>
      </c:catAx>
      <c:spPr>
        <a:ln>
          <a:noFill/>
        </a:ln>
      </c:spPr>
    </c:plotArea>
    <c:legend>
      <c:legendPos val="r"/>
      <c:legendEntry>
        <c:idx val="0"/>
        <c:delete val="1"/>
      </c:legendEntry>
      <c:legendEntry>
        <c:idx val="2"/>
        <c:delete val="1"/>
      </c:legendEntry>
      <c:legendEntry>
        <c:idx val="4"/>
        <c:delete val="1"/>
      </c:legendEntry>
      <c:layout>
        <c:manualLayout>
          <c:xMode val="edge"/>
          <c:yMode val="edge"/>
          <c:x val="0.12802626750595797"/>
          <c:y val="1.6546935131912618E-2"/>
          <c:w val="0.69299933061007235"/>
          <c:h val="0.2417807940193194"/>
        </c:manualLayout>
      </c:layout>
      <c:overlay val="0"/>
      <c:txPr>
        <a:bodyPr/>
        <a:lstStyle/>
        <a:p>
          <a:pPr>
            <a:defRPr sz="2400">
              <a:latin typeface="Segoe UI" panose="020B0502040204020203" pitchFamily="34" charset="0"/>
              <a:cs typeface="Segoe UI" panose="020B0502040204020203"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39857272664704"/>
          <c:y val="4.4724029777669344E-2"/>
          <c:w val="0.81988824443857611"/>
          <c:h val="0.83431518989066245"/>
        </c:manualLayout>
      </c:layout>
      <c:scatterChart>
        <c:scatterStyle val="lineMarker"/>
        <c:varyColors val="0"/>
        <c:ser>
          <c:idx val="0"/>
          <c:order val="0"/>
          <c:tx>
            <c:strRef>
              <c:f>'Figure 1.11'!$E$1</c:f>
              <c:strCache>
                <c:ptCount val="1"/>
                <c:pt idx="0">
                  <c:v>d_pb</c:v>
                </c:pt>
              </c:strCache>
            </c:strRef>
          </c:tx>
          <c:spPr>
            <a:ln w="19050" cap="rnd">
              <a:noFill/>
              <a:round/>
            </a:ln>
            <a:effectLst/>
          </c:spPr>
          <c:marker>
            <c:symbol val="circle"/>
            <c:size val="13"/>
            <c:spPr>
              <a:solidFill>
                <a:schemeClr val="accent1"/>
              </a:solidFill>
              <a:ln w="9525">
                <a:solidFill>
                  <a:schemeClr val="accent1"/>
                </a:solidFill>
              </a:ln>
              <a:effectLst/>
            </c:spPr>
          </c:marker>
          <c:trendline>
            <c:spPr>
              <a:ln w="50800" cap="rnd">
                <a:solidFill>
                  <a:schemeClr val="accent1"/>
                </a:solidFill>
                <a:prstDash val="sysDot"/>
              </a:ln>
              <a:effectLst/>
            </c:spPr>
            <c:trendlineType val="linear"/>
            <c:dispRSqr val="0"/>
            <c:dispEq val="0"/>
          </c:trendline>
          <c:xVal>
            <c:numRef>
              <c:f>'Figure 1.11'!$D$2:$D$41</c:f>
              <c:numCache>
                <c:formatCode>General</c:formatCode>
                <c:ptCount val="40"/>
                <c:pt idx="0">
                  <c:v>-3.5765060000000002</c:v>
                </c:pt>
                <c:pt idx="1">
                  <c:v>-2.7381500000000001</c:v>
                </c:pt>
                <c:pt idx="2">
                  <c:v>-2.6884619999999999</c:v>
                </c:pt>
                <c:pt idx="3">
                  <c:v>-1.8142529999999999</c:v>
                </c:pt>
                <c:pt idx="4">
                  <c:v>-1.727792</c:v>
                </c:pt>
                <c:pt idx="5">
                  <c:v>-1.7166189999999999</c:v>
                </c:pt>
                <c:pt idx="6">
                  <c:v>-1.3076540000000001</c:v>
                </c:pt>
                <c:pt idx="7">
                  <c:v>-0.95405039999999997</c:v>
                </c:pt>
                <c:pt idx="8">
                  <c:v>-0.88571909999999998</c:v>
                </c:pt>
                <c:pt idx="9">
                  <c:v>-0.57441299999999995</c:v>
                </c:pt>
                <c:pt idx="10">
                  <c:v>-0.5176056</c:v>
                </c:pt>
                <c:pt idx="11">
                  <c:v>-0.43800539999999999</c:v>
                </c:pt>
                <c:pt idx="12">
                  <c:v>-0.42779739999999999</c:v>
                </c:pt>
                <c:pt idx="13">
                  <c:v>-0.4208035</c:v>
                </c:pt>
                <c:pt idx="14">
                  <c:v>-0.2333308</c:v>
                </c:pt>
                <c:pt idx="15">
                  <c:v>-0.1706278</c:v>
                </c:pt>
                <c:pt idx="16">
                  <c:v>-0.16743160000000001</c:v>
                </c:pt>
                <c:pt idx="17">
                  <c:v>-0.15969230000000001</c:v>
                </c:pt>
                <c:pt idx="18">
                  <c:v>-0.1101037</c:v>
                </c:pt>
                <c:pt idx="19">
                  <c:v>-6.2404800000000003E-2</c:v>
                </c:pt>
                <c:pt idx="20">
                  <c:v>-2.8161599999999998E-2</c:v>
                </c:pt>
                <c:pt idx="21">
                  <c:v>-8.1124000000000005E-3</c:v>
                </c:pt>
                <c:pt idx="22">
                  <c:v>-5.9999999999999997E-14</c:v>
                </c:pt>
                <c:pt idx="23">
                  <c:v>0.13357930000000001</c:v>
                </c:pt>
                <c:pt idx="24">
                  <c:v>0.14834900000000001</c:v>
                </c:pt>
                <c:pt idx="25">
                  <c:v>0.2064762</c:v>
                </c:pt>
                <c:pt idx="26">
                  <c:v>0.488873</c:v>
                </c:pt>
                <c:pt idx="27">
                  <c:v>0.50762890000000005</c:v>
                </c:pt>
                <c:pt idx="28">
                  <c:v>0.57050440000000002</c:v>
                </c:pt>
                <c:pt idx="29">
                  <c:v>0.66722689999999996</c:v>
                </c:pt>
                <c:pt idx="30">
                  <c:v>0.79148510000000005</c:v>
                </c:pt>
                <c:pt idx="31">
                  <c:v>0.83451260000000005</c:v>
                </c:pt>
                <c:pt idx="32">
                  <c:v>1.103372</c:v>
                </c:pt>
                <c:pt idx="33">
                  <c:v>1.196445</c:v>
                </c:pt>
                <c:pt idx="34">
                  <c:v>1.254872</c:v>
                </c:pt>
                <c:pt idx="35">
                  <c:v>1.4442159999999999</c:v>
                </c:pt>
                <c:pt idx="36">
                  <c:v>1.628344</c:v>
                </c:pt>
                <c:pt idx="37">
                  <c:v>1.920812</c:v>
                </c:pt>
                <c:pt idx="38">
                  <c:v>2.3626309999999999</c:v>
                </c:pt>
                <c:pt idx="39">
                  <c:v>2.9368940000000001</c:v>
                </c:pt>
              </c:numCache>
            </c:numRef>
          </c:xVal>
          <c:yVal>
            <c:numRef>
              <c:f>'Figure 1.11'!$E$2:$E$41</c:f>
              <c:numCache>
                <c:formatCode>General</c:formatCode>
                <c:ptCount val="40"/>
                <c:pt idx="0">
                  <c:v>410.52100000000002</c:v>
                </c:pt>
                <c:pt idx="1">
                  <c:v>-92.060360000000003</c:v>
                </c:pt>
                <c:pt idx="2">
                  <c:v>232.92939999999999</c:v>
                </c:pt>
                <c:pt idx="3">
                  <c:v>-24.73847</c:v>
                </c:pt>
                <c:pt idx="4">
                  <c:v>-39.281619999999997</c:v>
                </c:pt>
                <c:pt idx="5">
                  <c:v>2.8871180000000001</c:v>
                </c:pt>
                <c:pt idx="6">
                  <c:v>-26.486350000000002</c:v>
                </c:pt>
                <c:pt idx="7">
                  <c:v>2.9600059999999999</c:v>
                </c:pt>
                <c:pt idx="8">
                  <c:v>-33.919020000000003</c:v>
                </c:pt>
                <c:pt idx="9">
                  <c:v>-120.90649999999999</c:v>
                </c:pt>
                <c:pt idx="10">
                  <c:v>106.1091</c:v>
                </c:pt>
                <c:pt idx="11">
                  <c:v>-104.9328</c:v>
                </c:pt>
                <c:pt idx="12">
                  <c:v>-103.0919</c:v>
                </c:pt>
                <c:pt idx="13">
                  <c:v>-43.082470000000001</c:v>
                </c:pt>
                <c:pt idx="14">
                  <c:v>119.9569</c:v>
                </c:pt>
                <c:pt idx="15">
                  <c:v>49.424840000000003</c:v>
                </c:pt>
                <c:pt idx="16">
                  <c:v>-34.88646</c:v>
                </c:pt>
                <c:pt idx="17">
                  <c:v>-105.7076</c:v>
                </c:pt>
                <c:pt idx="18">
                  <c:v>-84.587029999999999</c:v>
                </c:pt>
                <c:pt idx="19">
                  <c:v>-14.73485</c:v>
                </c:pt>
                <c:pt idx="20">
                  <c:v>30.373480000000001</c:v>
                </c:pt>
                <c:pt idx="21">
                  <c:v>-32.115670000000001</c:v>
                </c:pt>
                <c:pt idx="22">
                  <c:v>-32.930289999999999</c:v>
                </c:pt>
                <c:pt idx="23">
                  <c:v>15.69698</c:v>
                </c:pt>
                <c:pt idx="24">
                  <c:v>-3.6759900000000001</c:v>
                </c:pt>
                <c:pt idx="25">
                  <c:v>-92.472980000000007</c:v>
                </c:pt>
                <c:pt idx="26">
                  <c:v>35.411340000000003</c:v>
                </c:pt>
                <c:pt idx="27">
                  <c:v>-34.772300000000001</c:v>
                </c:pt>
                <c:pt idx="28">
                  <c:v>-58.277940000000001</c:v>
                </c:pt>
                <c:pt idx="29">
                  <c:v>-44.346800000000002</c:v>
                </c:pt>
                <c:pt idx="30">
                  <c:v>-50.28481</c:v>
                </c:pt>
                <c:pt idx="31">
                  <c:v>-71.723309999999998</c:v>
                </c:pt>
                <c:pt idx="32">
                  <c:v>-150.22710000000001</c:v>
                </c:pt>
                <c:pt idx="33">
                  <c:v>364.23099999999999</c:v>
                </c:pt>
                <c:pt idx="34">
                  <c:v>-28.450949999999999</c:v>
                </c:pt>
                <c:pt idx="35">
                  <c:v>-93.473309999999998</c:v>
                </c:pt>
                <c:pt idx="36">
                  <c:v>-138.48169999999999</c:v>
                </c:pt>
                <c:pt idx="37">
                  <c:v>-37.987009999999998</c:v>
                </c:pt>
                <c:pt idx="38">
                  <c:v>-72.913970000000006</c:v>
                </c:pt>
                <c:pt idx="39">
                  <c:v>-293.81400000000002</c:v>
                </c:pt>
              </c:numCache>
            </c:numRef>
          </c:yVal>
          <c:smooth val="0"/>
          <c:extLst>
            <c:ext xmlns:c16="http://schemas.microsoft.com/office/drawing/2014/chart" uri="{C3380CC4-5D6E-409C-BE32-E72D297353CC}">
              <c16:uniqueId val="{00000001-B3DA-4182-9CA8-096CB8D61D65}"/>
            </c:ext>
          </c:extLst>
        </c:ser>
        <c:dLbls>
          <c:showLegendKey val="0"/>
          <c:showVal val="0"/>
          <c:showCatName val="0"/>
          <c:showSerName val="0"/>
          <c:showPercent val="0"/>
          <c:showBubbleSize val="0"/>
        </c:dLbls>
        <c:axId val="1644835472"/>
        <c:axId val="1643274176"/>
      </c:scatterChart>
      <c:scatterChart>
        <c:scatterStyle val="lineMarker"/>
        <c:varyColors val="0"/>
        <c:ser>
          <c:idx val="1"/>
          <c:order val="1"/>
          <c:tx>
            <c:v> </c:v>
          </c:tx>
          <c:spPr>
            <a:ln w="25400" cap="rnd">
              <a:noFill/>
              <a:round/>
            </a:ln>
            <a:effectLst/>
          </c:spPr>
          <c:marker>
            <c:symbol val="none"/>
          </c:marker>
          <c:xVal>
            <c:numLit>
              <c:formatCode>General</c:formatCode>
              <c:ptCount val="1"/>
              <c:pt idx="0">
                <c:v>-0.31980599999999998</c:v>
              </c:pt>
            </c:numLit>
          </c:xVal>
          <c:yVal>
            <c:numLit>
              <c:formatCode>General</c:formatCode>
              <c:ptCount val="1"/>
              <c:pt idx="0">
                <c:v>1</c:v>
              </c:pt>
            </c:numLit>
          </c:yVal>
          <c:smooth val="0"/>
          <c:extLst>
            <c:ext xmlns:c16="http://schemas.microsoft.com/office/drawing/2014/chart" uri="{C3380CC4-5D6E-409C-BE32-E72D297353CC}">
              <c16:uniqueId val="{00000002-B3DA-4182-9CA8-096CB8D61D65}"/>
            </c:ext>
          </c:extLst>
        </c:ser>
        <c:dLbls>
          <c:showLegendKey val="0"/>
          <c:showVal val="0"/>
          <c:showCatName val="0"/>
          <c:showSerName val="0"/>
          <c:showPercent val="0"/>
          <c:showBubbleSize val="0"/>
        </c:dLbls>
        <c:axId val="1188750480"/>
        <c:axId val="1188748080"/>
      </c:scatterChart>
      <c:valAx>
        <c:axId val="1644835472"/>
        <c:scaling>
          <c:orientation val="minMax"/>
        </c:scaling>
        <c:delete val="0"/>
        <c:axPos val="b"/>
        <c:title>
          <c:tx>
            <c:rich>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r>
                  <a:rPr lang="en-US" sz="2000" b="0" i="0" u="none" strike="noStrike" baseline="0">
                    <a:effectLst/>
                  </a:rPr>
                  <a:t>Expected change in primary balance (percentage points of GDP)</a:t>
                </a:r>
                <a:endParaRPr lang="en-US"/>
              </a:p>
            </c:rich>
          </c:tx>
          <c:layout>
            <c:manualLayout>
              <c:xMode val="edge"/>
              <c:yMode val="edge"/>
              <c:x val="0.1802829701232401"/>
              <c:y val="0.9304165537447354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643274176"/>
        <c:crosses val="autoZero"/>
        <c:crossBetween val="midCat"/>
      </c:valAx>
      <c:valAx>
        <c:axId val="1643274176"/>
        <c:scaling>
          <c:orientation val="minMax"/>
        </c:scaling>
        <c:delete val="0"/>
        <c:axPos val="l"/>
        <c:title>
          <c:tx>
            <c:rich>
              <a:bodyPr rot="-54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r>
                  <a:rPr lang="en-US" sz="2000" b="0" i="0" u="none" strike="noStrike" baseline="0">
                    <a:effectLst/>
                  </a:rPr>
                  <a:t>Variation in spreads (basis points)</a:t>
                </a:r>
                <a:endParaRPr lang="en-US"/>
              </a:p>
            </c:rich>
          </c:tx>
          <c:overlay val="0"/>
          <c:spPr>
            <a:noFill/>
            <a:ln>
              <a:noFill/>
            </a:ln>
            <a:effectLst/>
          </c:spPr>
          <c:txPr>
            <a:bodyPr rot="-54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644835472"/>
        <c:crosses val="autoZero"/>
        <c:crossBetween val="midCat"/>
      </c:valAx>
      <c:valAx>
        <c:axId val="1188748080"/>
        <c:scaling>
          <c:orientation val="minMax"/>
          <c:max val="500"/>
          <c:min val="-400"/>
        </c:scaling>
        <c:delete val="1"/>
        <c:axPos val="r"/>
        <c:numFmt formatCode="General" sourceLinked="0"/>
        <c:majorTickMark val="none"/>
        <c:minorTickMark val="none"/>
        <c:tickLblPos val="nextTo"/>
        <c:crossAx val="1188750480"/>
        <c:crosses val="max"/>
        <c:crossBetween val="midCat"/>
        <c:majorUnit val="100"/>
        <c:minorUnit val="20"/>
      </c:valAx>
      <c:valAx>
        <c:axId val="1188750480"/>
        <c:scaling>
          <c:orientation val="minMax"/>
        </c:scaling>
        <c:delete val="1"/>
        <c:axPos val="b"/>
        <c:numFmt formatCode="General" sourceLinked="1"/>
        <c:majorTickMark val="out"/>
        <c:minorTickMark val="none"/>
        <c:tickLblPos val="nextTo"/>
        <c:crossAx val="1188748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49310527329503E-2"/>
          <c:y val="4.0089588432943607E-2"/>
          <c:w val="0.87120441708639185"/>
          <c:h val="0.77197938363766283"/>
        </c:manualLayout>
      </c:layout>
      <c:areaChart>
        <c:grouping val="stacked"/>
        <c:varyColors val="0"/>
        <c:ser>
          <c:idx val="0"/>
          <c:order val="0"/>
          <c:tx>
            <c:strRef>
              <c:f>'Figure 1.12.1'!$B$1</c:f>
              <c:strCache>
                <c:ptCount val="1"/>
                <c:pt idx="0">
                  <c:v>Q10</c:v>
                </c:pt>
              </c:strCache>
            </c:strRef>
          </c:tx>
          <c:spPr>
            <a:solidFill>
              <a:schemeClr val="bg1"/>
            </a:solidFill>
            <a:ln>
              <a:noFill/>
            </a:ln>
            <a:effectLst/>
          </c:spPr>
          <c:cat>
            <c:strRef>
              <c:f>'Figure 1.12.1'!$A$2:$A$40</c:f>
              <c:strCache>
                <c:ptCount val="39"/>
                <c:pt idx="0">
                  <c:v>1991</c:v>
                </c:pt>
                <c:pt idx="1">
                  <c:v>92</c:v>
                </c:pt>
                <c:pt idx="2">
                  <c:v>93</c:v>
                </c:pt>
                <c:pt idx="3">
                  <c:v>94</c:v>
                </c:pt>
                <c:pt idx="4">
                  <c:v>95</c:v>
                </c:pt>
                <c:pt idx="5">
                  <c:v>96</c:v>
                </c:pt>
                <c:pt idx="6">
                  <c:v>97</c:v>
                </c:pt>
                <c:pt idx="7">
                  <c:v>98</c:v>
                </c:pt>
                <c:pt idx="8">
                  <c:v>99</c:v>
                </c:pt>
                <c:pt idx="9">
                  <c:v>2000</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pt idx="27">
                  <c:v>18</c:v>
                </c:pt>
                <c:pt idx="28">
                  <c:v>19</c:v>
                </c:pt>
                <c:pt idx="29">
                  <c:v>20</c:v>
                </c:pt>
                <c:pt idx="30">
                  <c:v>21</c:v>
                </c:pt>
                <c:pt idx="31">
                  <c:v>22</c:v>
                </c:pt>
                <c:pt idx="32">
                  <c:v>23</c:v>
                </c:pt>
                <c:pt idx="33">
                  <c:v>24</c:v>
                </c:pt>
                <c:pt idx="34">
                  <c:v>25</c:v>
                </c:pt>
                <c:pt idx="35">
                  <c:v>26</c:v>
                </c:pt>
                <c:pt idx="36">
                  <c:v>27</c:v>
                </c:pt>
                <c:pt idx="37">
                  <c:v>28</c:v>
                </c:pt>
                <c:pt idx="38">
                  <c:v>29</c:v>
                </c:pt>
              </c:strCache>
            </c:strRef>
          </c:cat>
          <c:val>
            <c:numRef>
              <c:f>'Figure 1.12.1'!$B$2:$B$40</c:f>
              <c:numCache>
                <c:formatCode>General</c:formatCode>
                <c:ptCount val="39"/>
                <c:pt idx="0">
                  <c:v>-5.9670877562976097</c:v>
                </c:pt>
                <c:pt idx="1">
                  <c:v>-4.9229749248281296</c:v>
                </c:pt>
                <c:pt idx="2">
                  <c:v>-6.6993638405464102</c:v>
                </c:pt>
                <c:pt idx="3">
                  <c:v>-4.84204928802676</c:v>
                </c:pt>
                <c:pt idx="4">
                  <c:v>-2.4647012659530501</c:v>
                </c:pt>
                <c:pt idx="5">
                  <c:v>9.7797086042198805E-2</c:v>
                </c:pt>
                <c:pt idx="6">
                  <c:v>-1.1152980644406201</c:v>
                </c:pt>
                <c:pt idx="7">
                  <c:v>-1.26426748664241</c:v>
                </c:pt>
                <c:pt idx="8">
                  <c:v>-1.36552690744591</c:v>
                </c:pt>
                <c:pt idx="9">
                  <c:v>-0.96874789638791803</c:v>
                </c:pt>
                <c:pt idx="10">
                  <c:v>-1.1747022539973899</c:v>
                </c:pt>
                <c:pt idx="11">
                  <c:v>-0.23658788327619701</c:v>
                </c:pt>
                <c:pt idx="12">
                  <c:v>-0.69784117216616903</c:v>
                </c:pt>
                <c:pt idx="13">
                  <c:v>0.88352935682602396</c:v>
                </c:pt>
                <c:pt idx="14">
                  <c:v>0.78905483763278705</c:v>
                </c:pt>
                <c:pt idx="15">
                  <c:v>1.52249312160822</c:v>
                </c:pt>
                <c:pt idx="16">
                  <c:v>1.48456896916995</c:v>
                </c:pt>
                <c:pt idx="17">
                  <c:v>-0.4382998817755</c:v>
                </c:pt>
                <c:pt idx="18">
                  <c:v>-6.53734165143252</c:v>
                </c:pt>
                <c:pt idx="19">
                  <c:v>-0.50335678471477996</c:v>
                </c:pt>
                <c:pt idx="20">
                  <c:v>3.1428571428554999E-2</c:v>
                </c:pt>
                <c:pt idx="21">
                  <c:v>-1.22161181400346</c:v>
                </c:pt>
                <c:pt idx="22">
                  <c:v>-0.87749404976244905</c:v>
                </c:pt>
                <c:pt idx="23">
                  <c:v>0.13250091580935999</c:v>
                </c:pt>
                <c:pt idx="24">
                  <c:v>-0.38511611858526901</c:v>
                </c:pt>
                <c:pt idx="25">
                  <c:v>-1.11306211409761</c:v>
                </c:pt>
                <c:pt idx="26">
                  <c:v>-1.3564687105333899</c:v>
                </c:pt>
                <c:pt idx="27">
                  <c:v>9.3884354713580503E-2</c:v>
                </c:pt>
                <c:pt idx="28">
                  <c:v>-0.40208753802539898</c:v>
                </c:pt>
                <c:pt idx="29">
                  <c:v>-12.5153529328999</c:v>
                </c:pt>
                <c:pt idx="30">
                  <c:v>-0.11296507736088</c:v>
                </c:pt>
                <c:pt idx="31">
                  <c:v>1.95819040737043E-2</c:v>
                </c:pt>
                <c:pt idx="32">
                  <c:v>-0.52252687485721905</c:v>
                </c:pt>
                <c:pt idx="33">
                  <c:v>0.75433854911105902</c:v>
                </c:pt>
                <c:pt idx="34">
                  <c:v>1.50000000000006</c:v>
                </c:pt>
                <c:pt idx="35">
                  <c:v>1.4999838241569501</c:v>
                </c:pt>
                <c:pt idx="36">
                  <c:v>1.4441864039196299</c:v>
                </c:pt>
                <c:pt idx="37">
                  <c:v>1.39711070811085</c:v>
                </c:pt>
                <c:pt idx="38">
                  <c:v>1.3546587088752799</c:v>
                </c:pt>
              </c:numCache>
            </c:numRef>
          </c:val>
          <c:extLst>
            <c:ext xmlns:c16="http://schemas.microsoft.com/office/drawing/2014/chart" uri="{C3380CC4-5D6E-409C-BE32-E72D297353CC}">
              <c16:uniqueId val="{00000000-76DD-4D10-8279-376AEE4C9731}"/>
            </c:ext>
          </c:extLst>
        </c:ser>
        <c:ser>
          <c:idx val="2"/>
          <c:order val="2"/>
          <c:tx>
            <c:strRef>
              <c:f>'Figure 1.12.1'!$G$1</c:f>
              <c:strCache>
                <c:ptCount val="1"/>
                <c:pt idx="0">
                  <c:v>Q25-10</c:v>
                </c:pt>
              </c:strCache>
            </c:strRef>
          </c:tx>
          <c:spPr>
            <a:solidFill>
              <a:srgbClr val="FFAFAF">
                <a:alpha val="30000"/>
              </a:srgbClr>
            </a:solidFill>
            <a:ln>
              <a:noFill/>
            </a:ln>
            <a:effectLst/>
          </c:spPr>
          <c:cat>
            <c:strRef>
              <c:f>'Figure 1.12.1'!$A$2:$A$40</c:f>
              <c:strCache>
                <c:ptCount val="39"/>
                <c:pt idx="0">
                  <c:v>1991</c:v>
                </c:pt>
                <c:pt idx="1">
                  <c:v>92</c:v>
                </c:pt>
                <c:pt idx="2">
                  <c:v>93</c:v>
                </c:pt>
                <c:pt idx="3">
                  <c:v>94</c:v>
                </c:pt>
                <c:pt idx="4">
                  <c:v>95</c:v>
                </c:pt>
                <c:pt idx="5">
                  <c:v>96</c:v>
                </c:pt>
                <c:pt idx="6">
                  <c:v>97</c:v>
                </c:pt>
                <c:pt idx="7">
                  <c:v>98</c:v>
                </c:pt>
                <c:pt idx="8">
                  <c:v>99</c:v>
                </c:pt>
                <c:pt idx="9">
                  <c:v>2000</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pt idx="27">
                  <c:v>18</c:v>
                </c:pt>
                <c:pt idx="28">
                  <c:v>19</c:v>
                </c:pt>
                <c:pt idx="29">
                  <c:v>20</c:v>
                </c:pt>
                <c:pt idx="30">
                  <c:v>21</c:v>
                </c:pt>
                <c:pt idx="31">
                  <c:v>22</c:v>
                </c:pt>
                <c:pt idx="32">
                  <c:v>23</c:v>
                </c:pt>
                <c:pt idx="33">
                  <c:v>24</c:v>
                </c:pt>
                <c:pt idx="34">
                  <c:v>25</c:v>
                </c:pt>
                <c:pt idx="35">
                  <c:v>26</c:v>
                </c:pt>
                <c:pt idx="36">
                  <c:v>27</c:v>
                </c:pt>
                <c:pt idx="37">
                  <c:v>28</c:v>
                </c:pt>
                <c:pt idx="38">
                  <c:v>29</c:v>
                </c:pt>
              </c:strCache>
            </c:strRef>
          </c:cat>
          <c:val>
            <c:numRef>
              <c:f>'Figure 1.12.1'!$G$2:$G$40</c:f>
              <c:numCache>
                <c:formatCode>General</c:formatCode>
                <c:ptCount val="39"/>
                <c:pt idx="0">
                  <c:v>5.0705573991607888</c:v>
                </c:pt>
                <c:pt idx="1">
                  <c:v>5.1556873252278059</c:v>
                </c:pt>
                <c:pt idx="2">
                  <c:v>5.9874537144544231</c:v>
                </c:pt>
                <c:pt idx="3">
                  <c:v>6.1466770592034301</c:v>
                </c:pt>
                <c:pt idx="4">
                  <c:v>4.5696248776621005</c:v>
                </c:pt>
                <c:pt idx="5">
                  <c:v>1.7172600506679312</c:v>
                </c:pt>
                <c:pt idx="6">
                  <c:v>3.3288473798397802</c:v>
                </c:pt>
                <c:pt idx="7">
                  <c:v>3.1510907217187301</c:v>
                </c:pt>
                <c:pt idx="8">
                  <c:v>2.1566850465416811</c:v>
                </c:pt>
                <c:pt idx="9">
                  <c:v>3.171314921339778</c:v>
                </c:pt>
                <c:pt idx="10">
                  <c:v>2.5691584958951497</c:v>
                </c:pt>
                <c:pt idx="11">
                  <c:v>1.417748404230657</c:v>
                </c:pt>
                <c:pt idx="12">
                  <c:v>2.693438645272539</c:v>
                </c:pt>
                <c:pt idx="13">
                  <c:v>2.1945904946163157</c:v>
                </c:pt>
                <c:pt idx="14">
                  <c:v>1.9907815102990731</c:v>
                </c:pt>
                <c:pt idx="15">
                  <c:v>1.7052952829985999</c:v>
                </c:pt>
                <c:pt idx="16">
                  <c:v>1.69987313919686</c:v>
                </c:pt>
                <c:pt idx="17">
                  <c:v>1.44224294109238</c:v>
                </c:pt>
                <c:pt idx="18">
                  <c:v>2.8698951769422201</c:v>
                </c:pt>
                <c:pt idx="19">
                  <c:v>2.3709384914144502</c:v>
                </c:pt>
                <c:pt idx="20">
                  <c:v>1.8003289152637652</c:v>
                </c:pt>
                <c:pt idx="21">
                  <c:v>1.963133673137315</c:v>
                </c:pt>
                <c:pt idx="22">
                  <c:v>2.0331937585426694</c:v>
                </c:pt>
                <c:pt idx="23">
                  <c:v>1.2838820623939899</c:v>
                </c:pt>
                <c:pt idx="24">
                  <c:v>1.722520568293429</c:v>
                </c:pt>
                <c:pt idx="25">
                  <c:v>2.6136332470518</c:v>
                </c:pt>
                <c:pt idx="26">
                  <c:v>2.9358740879341299</c:v>
                </c:pt>
                <c:pt idx="27">
                  <c:v>1.5923560014447393</c:v>
                </c:pt>
                <c:pt idx="28">
                  <c:v>1.656583259022399</c:v>
                </c:pt>
                <c:pt idx="29">
                  <c:v>5.3311992484060395</c:v>
                </c:pt>
                <c:pt idx="30">
                  <c:v>2.9653405696327497</c:v>
                </c:pt>
                <c:pt idx="31">
                  <c:v>2.4136666898950456</c:v>
                </c:pt>
                <c:pt idx="32">
                  <c:v>1.5499420102835191</c:v>
                </c:pt>
                <c:pt idx="33">
                  <c:v>1.1427215657255509</c:v>
                </c:pt>
                <c:pt idx="34">
                  <c:v>0.79999999999993987</c:v>
                </c:pt>
                <c:pt idx="35">
                  <c:v>0.68306618041824008</c:v>
                </c:pt>
                <c:pt idx="36">
                  <c:v>0.68659358386874025</c:v>
                </c:pt>
                <c:pt idx="37">
                  <c:v>0.72442840051383994</c:v>
                </c:pt>
                <c:pt idx="38">
                  <c:v>0.76049269110451023</c:v>
                </c:pt>
              </c:numCache>
            </c:numRef>
          </c:val>
          <c:extLst>
            <c:ext xmlns:c16="http://schemas.microsoft.com/office/drawing/2014/chart" uri="{C3380CC4-5D6E-409C-BE32-E72D297353CC}">
              <c16:uniqueId val="{00000001-76DD-4D10-8279-376AEE4C9731}"/>
            </c:ext>
          </c:extLst>
        </c:ser>
        <c:ser>
          <c:idx val="3"/>
          <c:order val="3"/>
          <c:tx>
            <c:strRef>
              <c:f>'Figure 1.12.1'!$H$1</c:f>
              <c:strCache>
                <c:ptCount val="1"/>
                <c:pt idx="0">
                  <c:v>25th–75th percentiles</c:v>
                </c:pt>
              </c:strCache>
            </c:strRef>
          </c:tx>
          <c:spPr>
            <a:solidFill>
              <a:srgbClr val="FFAFAF"/>
            </a:solidFill>
            <a:ln>
              <a:noFill/>
            </a:ln>
            <a:effectLst/>
          </c:spPr>
          <c:cat>
            <c:strRef>
              <c:f>'Figure 1.12.1'!$A$2:$A$40</c:f>
              <c:strCache>
                <c:ptCount val="39"/>
                <c:pt idx="0">
                  <c:v>1991</c:v>
                </c:pt>
                <c:pt idx="1">
                  <c:v>92</c:v>
                </c:pt>
                <c:pt idx="2">
                  <c:v>93</c:v>
                </c:pt>
                <c:pt idx="3">
                  <c:v>94</c:v>
                </c:pt>
                <c:pt idx="4">
                  <c:v>95</c:v>
                </c:pt>
                <c:pt idx="5">
                  <c:v>96</c:v>
                </c:pt>
                <c:pt idx="6">
                  <c:v>97</c:v>
                </c:pt>
                <c:pt idx="7">
                  <c:v>98</c:v>
                </c:pt>
                <c:pt idx="8">
                  <c:v>99</c:v>
                </c:pt>
                <c:pt idx="9">
                  <c:v>2000</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pt idx="27">
                  <c:v>18</c:v>
                </c:pt>
                <c:pt idx="28">
                  <c:v>19</c:v>
                </c:pt>
                <c:pt idx="29">
                  <c:v>20</c:v>
                </c:pt>
                <c:pt idx="30">
                  <c:v>21</c:v>
                </c:pt>
                <c:pt idx="31">
                  <c:v>22</c:v>
                </c:pt>
                <c:pt idx="32">
                  <c:v>23</c:v>
                </c:pt>
                <c:pt idx="33">
                  <c:v>24</c:v>
                </c:pt>
                <c:pt idx="34">
                  <c:v>25</c:v>
                </c:pt>
                <c:pt idx="35">
                  <c:v>26</c:v>
                </c:pt>
                <c:pt idx="36">
                  <c:v>27</c:v>
                </c:pt>
                <c:pt idx="37">
                  <c:v>28</c:v>
                </c:pt>
                <c:pt idx="38">
                  <c:v>29</c:v>
                </c:pt>
              </c:strCache>
            </c:strRef>
          </c:cat>
          <c:val>
            <c:numRef>
              <c:f>'Figure 1.12.1'!$H$2:$H$40</c:f>
              <c:numCache>
                <c:formatCode>General</c:formatCode>
                <c:ptCount val="39"/>
                <c:pt idx="0">
                  <c:v>6.8023415128297611</c:v>
                </c:pt>
                <c:pt idx="1">
                  <c:v>6.2899838397398335</c:v>
                </c:pt>
                <c:pt idx="2">
                  <c:v>5.965049518277727</c:v>
                </c:pt>
                <c:pt idx="3">
                  <c:v>4.4633332981921399</c:v>
                </c:pt>
                <c:pt idx="4">
                  <c:v>4.3005926178316098</c:v>
                </c:pt>
                <c:pt idx="5">
                  <c:v>4.2830040449508706</c:v>
                </c:pt>
                <c:pt idx="6">
                  <c:v>4.1120937388746999</c:v>
                </c:pt>
                <c:pt idx="7">
                  <c:v>3.6426638489114698</c:v>
                </c:pt>
                <c:pt idx="8">
                  <c:v>3.9824276922345292</c:v>
                </c:pt>
                <c:pt idx="9">
                  <c:v>3.6500640715530799</c:v>
                </c:pt>
                <c:pt idx="10">
                  <c:v>3.8678433457306904</c:v>
                </c:pt>
                <c:pt idx="11">
                  <c:v>4.1188394790454597</c:v>
                </c:pt>
                <c:pt idx="12">
                  <c:v>4.7629847499014799</c:v>
                </c:pt>
                <c:pt idx="13">
                  <c:v>4.0776629867836602</c:v>
                </c:pt>
                <c:pt idx="14">
                  <c:v>4.2286205280389701</c:v>
                </c:pt>
                <c:pt idx="15">
                  <c:v>4.1864321004108707</c:v>
                </c:pt>
                <c:pt idx="16">
                  <c:v>4.6669977160742899</c:v>
                </c:pt>
                <c:pt idx="17">
                  <c:v>5.5753214234790098</c:v>
                </c:pt>
                <c:pt idx="18">
                  <c:v>7.0467455689180198</c:v>
                </c:pt>
                <c:pt idx="19">
                  <c:v>4.8490283658061104</c:v>
                </c:pt>
                <c:pt idx="20">
                  <c:v>4.4814093338139305</c:v>
                </c:pt>
                <c:pt idx="21">
                  <c:v>4.8540820705542149</c:v>
                </c:pt>
                <c:pt idx="22">
                  <c:v>4.2552370651311104</c:v>
                </c:pt>
                <c:pt idx="23">
                  <c:v>3.6378467206348297</c:v>
                </c:pt>
                <c:pt idx="24">
                  <c:v>3.2318357941654803</c:v>
                </c:pt>
                <c:pt idx="25">
                  <c:v>3.2480311783627602</c:v>
                </c:pt>
                <c:pt idx="26">
                  <c:v>3.3823478833159597</c:v>
                </c:pt>
                <c:pt idx="27">
                  <c:v>3.1914369660113198</c:v>
                </c:pt>
                <c:pt idx="28">
                  <c:v>3.5083877031333595</c:v>
                </c:pt>
                <c:pt idx="29">
                  <c:v>6.0514890602515203</c:v>
                </c:pt>
                <c:pt idx="30">
                  <c:v>4.6913245238351502</c:v>
                </c:pt>
                <c:pt idx="31">
                  <c:v>3.7278097651664797</c:v>
                </c:pt>
                <c:pt idx="32">
                  <c:v>3.6582005507865301</c:v>
                </c:pt>
                <c:pt idx="33">
                  <c:v>2.62311636422654</c:v>
                </c:pt>
                <c:pt idx="34">
                  <c:v>2.3000000000000203</c:v>
                </c:pt>
                <c:pt idx="35">
                  <c:v>2.3117806514129202</c:v>
                </c:pt>
                <c:pt idx="36">
                  <c:v>2.3692200122115801</c:v>
                </c:pt>
                <c:pt idx="37">
                  <c:v>2.3137812266484197</c:v>
                </c:pt>
                <c:pt idx="38">
                  <c:v>2.3848486000199096</c:v>
                </c:pt>
              </c:numCache>
            </c:numRef>
          </c:val>
          <c:extLst>
            <c:ext xmlns:c16="http://schemas.microsoft.com/office/drawing/2014/chart" uri="{C3380CC4-5D6E-409C-BE32-E72D297353CC}">
              <c16:uniqueId val="{00000002-76DD-4D10-8279-376AEE4C9731}"/>
            </c:ext>
          </c:extLst>
        </c:ser>
        <c:ser>
          <c:idx val="4"/>
          <c:order val="4"/>
          <c:tx>
            <c:strRef>
              <c:f>'Figure 1.12.1'!$I$1</c:f>
              <c:strCache>
                <c:ptCount val="1"/>
                <c:pt idx="0">
                  <c:v>10th–90th percentiles</c:v>
                </c:pt>
              </c:strCache>
            </c:strRef>
          </c:tx>
          <c:spPr>
            <a:solidFill>
              <a:srgbClr val="FFAFAF">
                <a:alpha val="30000"/>
              </a:srgbClr>
            </a:solidFill>
            <a:ln>
              <a:noFill/>
            </a:ln>
            <a:effectLst/>
          </c:spPr>
          <c:cat>
            <c:strRef>
              <c:f>'Figure 1.12.1'!$A$2:$A$40</c:f>
              <c:strCache>
                <c:ptCount val="39"/>
                <c:pt idx="0">
                  <c:v>1991</c:v>
                </c:pt>
                <c:pt idx="1">
                  <c:v>92</c:v>
                </c:pt>
                <c:pt idx="2">
                  <c:v>93</c:v>
                </c:pt>
                <c:pt idx="3">
                  <c:v>94</c:v>
                </c:pt>
                <c:pt idx="4">
                  <c:v>95</c:v>
                </c:pt>
                <c:pt idx="5">
                  <c:v>96</c:v>
                </c:pt>
                <c:pt idx="6">
                  <c:v>97</c:v>
                </c:pt>
                <c:pt idx="7">
                  <c:v>98</c:v>
                </c:pt>
                <c:pt idx="8">
                  <c:v>99</c:v>
                </c:pt>
                <c:pt idx="9">
                  <c:v>2000</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pt idx="27">
                  <c:v>18</c:v>
                </c:pt>
                <c:pt idx="28">
                  <c:v>19</c:v>
                </c:pt>
                <c:pt idx="29">
                  <c:v>20</c:v>
                </c:pt>
                <c:pt idx="30">
                  <c:v>21</c:v>
                </c:pt>
                <c:pt idx="31">
                  <c:v>22</c:v>
                </c:pt>
                <c:pt idx="32">
                  <c:v>23</c:v>
                </c:pt>
                <c:pt idx="33">
                  <c:v>24</c:v>
                </c:pt>
                <c:pt idx="34">
                  <c:v>25</c:v>
                </c:pt>
                <c:pt idx="35">
                  <c:v>26</c:v>
                </c:pt>
                <c:pt idx="36">
                  <c:v>27</c:v>
                </c:pt>
                <c:pt idx="37">
                  <c:v>28</c:v>
                </c:pt>
                <c:pt idx="38">
                  <c:v>29</c:v>
                </c:pt>
              </c:strCache>
            </c:strRef>
          </c:cat>
          <c:val>
            <c:numRef>
              <c:f>'Figure 1.12.1'!$I$2:$I$40</c:f>
              <c:numCache>
                <c:formatCode>General</c:formatCode>
                <c:ptCount val="39"/>
                <c:pt idx="0">
                  <c:v>3.1121168293988495</c:v>
                </c:pt>
                <c:pt idx="1">
                  <c:v>2.7470740447503896</c:v>
                </c:pt>
                <c:pt idx="2">
                  <c:v>2.6674751515337505</c:v>
                </c:pt>
                <c:pt idx="3">
                  <c:v>2.4476385961219895</c:v>
                </c:pt>
                <c:pt idx="4">
                  <c:v>2.6481666672440509</c:v>
                </c:pt>
                <c:pt idx="5">
                  <c:v>2.9953636087150191</c:v>
                </c:pt>
                <c:pt idx="6">
                  <c:v>2.5585760760770304</c:v>
                </c:pt>
                <c:pt idx="7">
                  <c:v>2.2952299284953401</c:v>
                </c:pt>
                <c:pt idx="8">
                  <c:v>3.4087265991590305</c:v>
                </c:pt>
                <c:pt idx="9">
                  <c:v>2.5793827709614998</c:v>
                </c:pt>
                <c:pt idx="10">
                  <c:v>2.28967509315624</c:v>
                </c:pt>
                <c:pt idx="11">
                  <c:v>2.1340224678810999</c:v>
                </c:pt>
                <c:pt idx="12">
                  <c:v>2.7437632990461092</c:v>
                </c:pt>
                <c:pt idx="13">
                  <c:v>2.7697952184191097</c:v>
                </c:pt>
                <c:pt idx="14">
                  <c:v>2.6705824335746096</c:v>
                </c:pt>
                <c:pt idx="15">
                  <c:v>2.4087026610789</c:v>
                </c:pt>
                <c:pt idx="16">
                  <c:v>2.5198106435305005</c:v>
                </c:pt>
                <c:pt idx="17">
                  <c:v>2.416698921316871</c:v>
                </c:pt>
                <c:pt idx="18">
                  <c:v>3.2047287308190104</c:v>
                </c:pt>
                <c:pt idx="19">
                  <c:v>1.77074533484768</c:v>
                </c:pt>
                <c:pt idx="20">
                  <c:v>1.6712245154092296</c:v>
                </c:pt>
                <c:pt idx="21">
                  <c:v>2.6217390784677699</c:v>
                </c:pt>
                <c:pt idx="22">
                  <c:v>1.8692761500881403</c:v>
                </c:pt>
                <c:pt idx="23">
                  <c:v>2.02018812436991</c:v>
                </c:pt>
                <c:pt idx="24">
                  <c:v>2.3157137536735499</c:v>
                </c:pt>
                <c:pt idx="25">
                  <c:v>2.1135324483928803</c:v>
                </c:pt>
                <c:pt idx="26">
                  <c:v>1.9756780210369707</c:v>
                </c:pt>
                <c:pt idx="27">
                  <c:v>1.9244434797480805</c:v>
                </c:pt>
                <c:pt idx="28">
                  <c:v>1.8720294872930907</c:v>
                </c:pt>
                <c:pt idx="29">
                  <c:v>2.9358863867628799</c:v>
                </c:pt>
                <c:pt idx="30">
                  <c:v>3.8640640897647804</c:v>
                </c:pt>
                <c:pt idx="31">
                  <c:v>2.5474454982754109</c:v>
                </c:pt>
                <c:pt idx="32">
                  <c:v>1.3245265933034203</c:v>
                </c:pt>
                <c:pt idx="33">
                  <c:v>1.4517887705800598</c:v>
                </c:pt>
                <c:pt idx="34">
                  <c:v>1.4059976619315595</c:v>
                </c:pt>
                <c:pt idx="35">
                  <c:v>1.0132873685142192</c:v>
                </c:pt>
                <c:pt idx="36">
                  <c:v>1.2657683577524796</c:v>
                </c:pt>
                <c:pt idx="37">
                  <c:v>1.0646796647269205</c:v>
                </c:pt>
                <c:pt idx="38">
                  <c:v>1.0000000000003402</c:v>
                </c:pt>
              </c:numCache>
            </c:numRef>
          </c:val>
          <c:extLst>
            <c:ext xmlns:c16="http://schemas.microsoft.com/office/drawing/2014/chart" uri="{C3380CC4-5D6E-409C-BE32-E72D297353CC}">
              <c16:uniqueId val="{00000003-76DD-4D10-8279-376AEE4C9731}"/>
            </c:ext>
          </c:extLst>
        </c:ser>
        <c:dLbls>
          <c:showLegendKey val="0"/>
          <c:showVal val="0"/>
          <c:showCatName val="0"/>
          <c:showSerName val="0"/>
          <c:showPercent val="0"/>
          <c:showBubbleSize val="0"/>
        </c:dLbls>
        <c:axId val="1093158768"/>
        <c:axId val="884111104"/>
      </c:areaChart>
      <c:areaChart>
        <c:grouping val="stacked"/>
        <c:varyColors val="0"/>
        <c:ser>
          <c:idx val="6"/>
          <c:order val="6"/>
          <c:tx>
            <c:v> </c:v>
          </c:tx>
          <c:spPr>
            <a:noFill/>
            <a:ln w="25400">
              <a:noFill/>
            </a:ln>
            <a:effectLst/>
          </c:spPr>
          <c:val>
            <c:numLit>
              <c:formatCode>General</c:formatCode>
              <c:ptCount val="1"/>
              <c:pt idx="0">
                <c:v>1</c:v>
              </c:pt>
            </c:numLit>
          </c:val>
          <c:extLst>
            <c:ext xmlns:c16="http://schemas.microsoft.com/office/drawing/2014/chart" uri="{C3380CC4-5D6E-409C-BE32-E72D297353CC}">
              <c16:uniqueId val="{00000004-76DD-4D10-8279-376AEE4C9731}"/>
            </c:ext>
          </c:extLst>
        </c:ser>
        <c:dLbls>
          <c:showLegendKey val="0"/>
          <c:showVal val="0"/>
          <c:showCatName val="0"/>
          <c:showSerName val="0"/>
          <c:showPercent val="0"/>
          <c:showBubbleSize val="0"/>
        </c:dLbls>
        <c:axId val="1390626527"/>
        <c:axId val="131843152"/>
      </c:areaChart>
      <c:lineChart>
        <c:grouping val="standard"/>
        <c:varyColors val="0"/>
        <c:ser>
          <c:idx val="1"/>
          <c:order val="1"/>
          <c:tx>
            <c:strRef>
              <c:f>'Figure 1.12.1'!$D$1</c:f>
              <c:strCache>
                <c:ptCount val="1"/>
                <c:pt idx="0">
                  <c:v>Median</c:v>
                </c:pt>
              </c:strCache>
            </c:strRef>
          </c:tx>
          <c:spPr>
            <a:ln w="57150" cap="rnd">
              <a:solidFill>
                <a:srgbClr val="C00000"/>
              </a:solidFill>
              <a:round/>
            </a:ln>
            <a:effectLst/>
          </c:spPr>
          <c:marker>
            <c:symbol val="none"/>
          </c:marker>
          <c:val>
            <c:numRef>
              <c:f>'Figure 1.12.1'!$D$2:$D$40</c:f>
              <c:numCache>
                <c:formatCode>General</c:formatCode>
                <c:ptCount val="39"/>
                <c:pt idx="0">
                  <c:v>2.2418508254545402</c:v>
                </c:pt>
                <c:pt idx="1">
                  <c:v>2.77769691323887</c:v>
                </c:pt>
                <c:pt idx="2">
                  <c:v>2.29502907044583</c:v>
                </c:pt>
                <c:pt idx="3">
                  <c:v>3.5406671190460499</c:v>
                </c:pt>
                <c:pt idx="4">
                  <c:v>4.04112029523339</c:v>
                </c:pt>
                <c:pt idx="5">
                  <c:v>3.9987407799194798</c:v>
                </c:pt>
                <c:pt idx="6">
                  <c:v>4.4445899996013001</c:v>
                </c:pt>
                <c:pt idx="7">
                  <c:v>3.7100763294971002</c:v>
                </c:pt>
                <c:pt idx="8">
                  <c:v>3.2365880040628401</c:v>
                </c:pt>
                <c:pt idx="9">
                  <c:v>4.07751900780986</c:v>
                </c:pt>
                <c:pt idx="10">
                  <c:v>3.1246503300884001</c:v>
                </c:pt>
                <c:pt idx="11">
                  <c:v>3.4000000000000901</c:v>
                </c:pt>
                <c:pt idx="12">
                  <c:v>4.1822994999425402</c:v>
                </c:pt>
                <c:pt idx="13">
                  <c:v>4.9428685751766599</c:v>
                </c:pt>
                <c:pt idx="14">
                  <c:v>4.7240886420197397</c:v>
                </c:pt>
                <c:pt idx="15">
                  <c:v>5.2441049302768104</c:v>
                </c:pt>
                <c:pt idx="16">
                  <c:v>5.7105641965217604</c:v>
                </c:pt>
                <c:pt idx="17">
                  <c:v>4.0356452727736096</c:v>
                </c:pt>
                <c:pt idx="18">
                  <c:v>0.167905013023083</c:v>
                </c:pt>
                <c:pt idx="19">
                  <c:v>4.2185632718098498</c:v>
                </c:pt>
                <c:pt idx="20">
                  <c:v>3.9195541091269401</c:v>
                </c:pt>
                <c:pt idx="21">
                  <c:v>3.08977814611971</c:v>
                </c:pt>
                <c:pt idx="22">
                  <c:v>3.5284702832626298</c:v>
                </c:pt>
                <c:pt idx="23">
                  <c:v>3.3667686676346298</c:v>
                </c:pt>
                <c:pt idx="24">
                  <c:v>2.95646255721981</c:v>
                </c:pt>
                <c:pt idx="25">
                  <c:v>3.0508468304742702</c:v>
                </c:pt>
                <c:pt idx="26">
                  <c:v>3.36268658781312</c:v>
                </c:pt>
                <c:pt idx="27">
                  <c:v>3.4064179420789999</c:v>
                </c:pt>
                <c:pt idx="28">
                  <c:v>2.90366049876737</c:v>
                </c:pt>
                <c:pt idx="29">
                  <c:v>-3.60569177654344</c:v>
                </c:pt>
                <c:pt idx="30">
                  <c:v>5.4388612606648303</c:v>
                </c:pt>
                <c:pt idx="31">
                  <c:v>3.9988719020350798</c:v>
                </c:pt>
                <c:pt idx="32">
                  <c:v>2.8308587862303098</c:v>
                </c:pt>
                <c:pt idx="33">
                  <c:v>3</c:v>
                </c:pt>
                <c:pt idx="34">
                  <c:v>3.3022122751216401</c:v>
                </c:pt>
                <c:pt idx="35">
                  <c:v>3.0060961929652699</c:v>
                </c:pt>
                <c:pt idx="36">
                  <c:v>3</c:v>
                </c:pt>
                <c:pt idx="37">
                  <c:v>2.9999999999999201</c:v>
                </c:pt>
                <c:pt idx="38">
                  <c:v>2.9776270081748302</c:v>
                </c:pt>
              </c:numCache>
            </c:numRef>
          </c:val>
          <c:smooth val="0"/>
          <c:extLst>
            <c:ext xmlns:c16="http://schemas.microsoft.com/office/drawing/2014/chart" uri="{C3380CC4-5D6E-409C-BE32-E72D297353CC}">
              <c16:uniqueId val="{00000005-76DD-4D10-8279-376AEE4C9731}"/>
            </c:ext>
          </c:extLst>
        </c:ser>
        <c:ser>
          <c:idx val="5"/>
          <c:order val="5"/>
          <c:tx>
            <c:strRef>
              <c:f>'Figure 1.12.1'!$J$1</c:f>
              <c:strCache>
                <c:ptCount val="1"/>
                <c:pt idx="0">
                  <c:v>China</c:v>
                </c:pt>
              </c:strCache>
            </c:strRef>
          </c:tx>
          <c:spPr>
            <a:ln w="57150" cap="rnd">
              <a:solidFill>
                <a:srgbClr val="0070C0"/>
              </a:solidFill>
              <a:round/>
            </a:ln>
            <a:effectLst/>
          </c:spPr>
          <c:marker>
            <c:symbol val="none"/>
          </c:marker>
          <c:val>
            <c:numRef>
              <c:f>'Figure 1.12.1'!$J$2:$J$40</c:f>
              <c:numCache>
                <c:formatCode>General</c:formatCode>
                <c:ptCount val="39"/>
                <c:pt idx="0">
                  <c:v>8.99561976695502</c:v>
                </c:pt>
                <c:pt idx="1">
                  <c:v>14.277452595867899</c:v>
                </c:pt>
                <c:pt idx="2">
                  <c:v>13.8794255762981</c:v>
                </c:pt>
                <c:pt idx="3">
                  <c:v>13.0285341935187</c:v>
                </c:pt>
                <c:pt idx="4">
                  <c:v>10.9689340348208</c:v>
                </c:pt>
                <c:pt idx="5">
                  <c:v>9.9210053760307897</c:v>
                </c:pt>
                <c:pt idx="6">
                  <c:v>9.2472939622913408</c:v>
                </c:pt>
                <c:pt idx="7">
                  <c:v>7.8560446501237999</c:v>
                </c:pt>
                <c:pt idx="8">
                  <c:v>7.6804307433774603</c:v>
                </c:pt>
                <c:pt idx="9">
                  <c:v>8.47207055193579</c:v>
                </c:pt>
                <c:pt idx="10">
                  <c:v>8.3189952251429098</c:v>
                </c:pt>
                <c:pt idx="11">
                  <c:v>9.1145109038302206</c:v>
                </c:pt>
                <c:pt idx="12">
                  <c:v>10.021435881016</c:v>
                </c:pt>
                <c:pt idx="13">
                  <c:v>10.1143421554591</c:v>
                </c:pt>
                <c:pt idx="14">
                  <c:v>11.389381848437599</c:v>
                </c:pt>
                <c:pt idx="15">
                  <c:v>12.7100442217475</c:v>
                </c:pt>
                <c:pt idx="16">
                  <c:v>14.2468052480864</c:v>
                </c:pt>
                <c:pt idx="17">
                  <c:v>9.5923180648872197</c:v>
                </c:pt>
                <c:pt idx="18">
                  <c:v>9.4455886392353605</c:v>
                </c:pt>
                <c:pt idx="19">
                  <c:v>10.6109247808009</c:v>
                </c:pt>
                <c:pt idx="20">
                  <c:v>9.5508734074987398</c:v>
                </c:pt>
                <c:pt idx="21">
                  <c:v>7.8476717071935997</c:v>
                </c:pt>
                <c:pt idx="22">
                  <c:v>7.7706211019413303</c:v>
                </c:pt>
                <c:pt idx="23">
                  <c:v>7.3913222274821502</c:v>
                </c:pt>
                <c:pt idx="24">
                  <c:v>7.0183866257567198</c:v>
                </c:pt>
                <c:pt idx="25">
                  <c:v>6.8505114074156603</c:v>
                </c:pt>
                <c:pt idx="26">
                  <c:v>6.9467176251625897</c:v>
                </c:pt>
                <c:pt idx="27">
                  <c:v>6.7508629160122799</c:v>
                </c:pt>
                <c:pt idx="28">
                  <c:v>5.9509659485806798</c:v>
                </c:pt>
                <c:pt idx="29">
                  <c:v>2.2420388404338598</c:v>
                </c:pt>
                <c:pt idx="30">
                  <c:v>8.4496113046674406</c:v>
                </c:pt>
                <c:pt idx="31">
                  <c:v>2.9887814677261</c:v>
                </c:pt>
                <c:pt idx="32">
                  <c:v>5.2401291191810904</c:v>
                </c:pt>
                <c:pt idx="33">
                  <c:v>4.6415355090569204</c:v>
                </c:pt>
                <c:pt idx="34">
                  <c:v>4.0864753913193104</c:v>
                </c:pt>
                <c:pt idx="35">
                  <c:v>3.7701744104563102</c:v>
                </c:pt>
                <c:pt idx="36">
                  <c:v>3.5771349209477599</c:v>
                </c:pt>
                <c:pt idx="37">
                  <c:v>3.3799234395193101</c:v>
                </c:pt>
                <c:pt idx="38">
                  <c:v>3.3058922613300599</c:v>
                </c:pt>
              </c:numCache>
            </c:numRef>
          </c:val>
          <c:smooth val="0"/>
          <c:extLst>
            <c:ext xmlns:c16="http://schemas.microsoft.com/office/drawing/2014/chart" uri="{C3380CC4-5D6E-409C-BE32-E72D297353CC}">
              <c16:uniqueId val="{00000006-76DD-4D10-8279-376AEE4C9731}"/>
            </c:ext>
          </c:extLst>
        </c:ser>
        <c:dLbls>
          <c:showLegendKey val="0"/>
          <c:showVal val="0"/>
          <c:showCatName val="0"/>
          <c:showSerName val="0"/>
          <c:showPercent val="0"/>
          <c:showBubbleSize val="0"/>
        </c:dLbls>
        <c:marker val="1"/>
        <c:smooth val="0"/>
        <c:axId val="1093158768"/>
        <c:axId val="884111104"/>
      </c:lineChart>
      <c:catAx>
        <c:axId val="109315876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884111104"/>
        <c:crosses val="autoZero"/>
        <c:auto val="1"/>
        <c:lblAlgn val="ctr"/>
        <c:lblOffset val="100"/>
        <c:tickLblSkip val="2"/>
        <c:noMultiLvlLbl val="0"/>
      </c:catAx>
      <c:valAx>
        <c:axId val="884111104"/>
        <c:scaling>
          <c:orientation val="minMax"/>
          <c:max val="2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1093158768"/>
        <c:crosses val="autoZero"/>
        <c:crossBetween val="between"/>
      </c:valAx>
      <c:valAx>
        <c:axId val="131843152"/>
        <c:scaling>
          <c:orientation val="minMax"/>
          <c:max val="20"/>
          <c:min val="-15"/>
        </c:scaling>
        <c:delete val="1"/>
        <c:axPos val="r"/>
        <c:numFmt formatCode="General" sourceLinked="0"/>
        <c:majorTickMark val="none"/>
        <c:minorTickMark val="none"/>
        <c:tickLblPos val="nextTo"/>
        <c:crossAx val="1390626527"/>
        <c:crosses val="max"/>
        <c:crossBetween val="between"/>
        <c:majorUnit val="5"/>
        <c:minorUnit val="1"/>
      </c:valAx>
      <c:catAx>
        <c:axId val="1390626527"/>
        <c:scaling>
          <c:orientation val="minMax"/>
        </c:scaling>
        <c:delete val="1"/>
        <c:axPos val="b"/>
        <c:majorTickMark val="out"/>
        <c:minorTickMark val="none"/>
        <c:tickLblPos val="nextTo"/>
        <c:crossAx val="131843152"/>
        <c:crosses val="autoZero"/>
        <c:auto val="1"/>
        <c:lblAlgn val="ctr"/>
        <c:lblOffset val="100"/>
        <c:noMultiLvlLbl val="0"/>
      </c:catAx>
      <c:spPr>
        <a:noFill/>
        <a:ln>
          <a:noFill/>
        </a:ln>
        <a:effectLst/>
      </c:spPr>
    </c:plotArea>
    <c:legend>
      <c:legendPos val="r"/>
      <c:legendEntry>
        <c:idx val="2"/>
        <c:delete val="1"/>
      </c:legendEntry>
      <c:legendEntry>
        <c:idx val="3"/>
        <c:delete val="1"/>
      </c:legendEntry>
      <c:legendEntry>
        <c:idx val="4"/>
        <c:delete val="1"/>
      </c:legendEntry>
      <c:layout>
        <c:manualLayout>
          <c:xMode val="edge"/>
          <c:yMode val="edge"/>
          <c:x val="9.2422164198513124E-2"/>
          <c:y val="3.1584008635762396E-3"/>
          <c:w val="0.86117394789688995"/>
          <c:h val="0.15857608745229806"/>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81469579344437E-2"/>
          <c:y val="3.7683538709056573E-2"/>
          <c:w val="0.84571280089981837"/>
          <c:h val="0.86698063652744373"/>
        </c:manualLayout>
      </c:layout>
      <c:barChart>
        <c:barDir val="col"/>
        <c:grouping val="stacked"/>
        <c:varyColors val="0"/>
        <c:ser>
          <c:idx val="0"/>
          <c:order val="0"/>
          <c:tx>
            <c:strRef>
              <c:f>'Figure 1.12.2'!$B$9</c:f>
              <c:strCache>
                <c:ptCount val="1"/>
                <c:pt idx="0">
                  <c:v>Official central government</c:v>
                </c:pt>
              </c:strCache>
            </c:strRef>
          </c:tx>
          <c:spPr>
            <a:solidFill>
              <a:schemeClr val="accent1"/>
            </a:solidFill>
            <a:ln>
              <a:noFill/>
            </a:ln>
            <a:effectLst/>
          </c:spPr>
          <c:invertIfNegative val="0"/>
          <c:cat>
            <c:numRef>
              <c:extLst>
                <c:ext xmlns:c15="http://schemas.microsoft.com/office/drawing/2012/chart" uri="{02D57815-91ED-43cb-92C2-25804820EDAC}">
                  <c15:fullRef>
                    <c15:sqref>'Figure 1.12.2'!$C$8:$AA$8</c15:sqref>
                  </c15:fullRef>
                </c:ext>
              </c:extLst>
              <c:f>'Figure 1.12.2'!$M$8:$AA$8</c:f>
              <c:numCache>
                <c:formatCode>General</c:formatCode>
                <c:ptCount val="15"/>
                <c:pt idx="0">
                  <c:v>2009</c:v>
                </c:pt>
                <c:pt idx="1">
                  <c:v>10</c:v>
                </c:pt>
                <c:pt idx="2">
                  <c:v>11</c:v>
                </c:pt>
                <c:pt idx="3">
                  <c:v>12</c:v>
                </c:pt>
                <c:pt idx="4">
                  <c:v>13</c:v>
                </c:pt>
                <c:pt idx="5">
                  <c:v>14</c:v>
                </c:pt>
                <c:pt idx="6">
                  <c:v>15</c:v>
                </c:pt>
                <c:pt idx="7">
                  <c:v>16</c:v>
                </c:pt>
                <c:pt idx="8">
                  <c:v>17</c:v>
                </c:pt>
                <c:pt idx="9">
                  <c:v>18</c:v>
                </c:pt>
                <c:pt idx="10">
                  <c:v>19</c:v>
                </c:pt>
                <c:pt idx="11">
                  <c:v>20</c:v>
                </c:pt>
                <c:pt idx="12">
                  <c:v>21</c:v>
                </c:pt>
                <c:pt idx="13">
                  <c:v>22</c:v>
                </c:pt>
                <c:pt idx="14">
                  <c:v>23</c:v>
                </c:pt>
              </c:numCache>
            </c:numRef>
          </c:cat>
          <c:val>
            <c:numRef>
              <c:extLst>
                <c:ext xmlns:c15="http://schemas.microsoft.com/office/drawing/2012/chart" uri="{02D57815-91ED-43cb-92C2-25804820EDAC}">
                  <c15:fullRef>
                    <c15:sqref>'Figure 1.12.2'!$C$9:$AA$9</c15:sqref>
                  </c15:fullRef>
                </c:ext>
              </c:extLst>
              <c:f>'Figure 1.12.2'!$M$9:$AA$9</c:f>
              <c:numCache>
                <c:formatCode>0.0</c:formatCode>
                <c:ptCount val="15"/>
                <c:pt idx="0">
                  <c:v>17.327091308555985</c:v>
                </c:pt>
                <c:pt idx="1">
                  <c:v>16.535426494131563</c:v>
                </c:pt>
                <c:pt idx="2">
                  <c:v>14.881868435916456</c:v>
                </c:pt>
                <c:pt idx="3">
                  <c:v>14.389602538666727</c:v>
                </c:pt>
                <c:pt idx="4">
                  <c:v>14.546442982194533</c:v>
                </c:pt>
                <c:pt idx="5">
                  <c:v>14.794795717233766</c:v>
                </c:pt>
                <c:pt idx="6">
                  <c:v>15.402479482080352</c:v>
                </c:pt>
                <c:pt idx="7">
                  <c:v>16.095159147105303</c:v>
                </c:pt>
                <c:pt idx="8">
                  <c:v>16.257292172428766</c:v>
                </c:pt>
                <c:pt idx="9">
                  <c:v>16.336712711385655</c:v>
                </c:pt>
                <c:pt idx="10">
                  <c:v>16.96140264923179</c:v>
                </c:pt>
                <c:pt idx="11">
                  <c:v>20.368573745769481</c:v>
                </c:pt>
                <c:pt idx="12">
                  <c:v>20.317886913794098</c:v>
                </c:pt>
                <c:pt idx="13">
                  <c:v>21.513430261519819</c:v>
                </c:pt>
                <c:pt idx="14">
                  <c:v>22.926421432399582</c:v>
                </c:pt>
              </c:numCache>
            </c:numRef>
          </c:val>
          <c:extLst>
            <c:ext xmlns:c16="http://schemas.microsoft.com/office/drawing/2014/chart" uri="{C3380CC4-5D6E-409C-BE32-E72D297353CC}">
              <c16:uniqueId val="{00000000-2BA3-44A7-9783-86A4013F7750}"/>
            </c:ext>
          </c:extLst>
        </c:ser>
        <c:ser>
          <c:idx val="1"/>
          <c:order val="1"/>
          <c:tx>
            <c:strRef>
              <c:f>'Figure 1.12.2'!$B$10</c:f>
              <c:strCache>
                <c:ptCount val="1"/>
                <c:pt idx="0">
                  <c:v>Official local government</c:v>
                </c:pt>
              </c:strCache>
            </c:strRef>
          </c:tx>
          <c:spPr>
            <a:solidFill>
              <a:srgbClr val="C285FF">
                <a:alpha val="56000"/>
              </a:srgbClr>
            </a:solidFill>
            <a:ln>
              <a:noFill/>
            </a:ln>
            <a:effectLst/>
          </c:spPr>
          <c:invertIfNegative val="0"/>
          <c:cat>
            <c:numRef>
              <c:extLst>
                <c:ext xmlns:c15="http://schemas.microsoft.com/office/drawing/2012/chart" uri="{02D57815-91ED-43cb-92C2-25804820EDAC}">
                  <c15:fullRef>
                    <c15:sqref>'Figure 1.12.2'!$C$8:$AA$8</c15:sqref>
                  </c15:fullRef>
                </c:ext>
              </c:extLst>
              <c:f>'Figure 1.12.2'!$M$8:$AA$8</c:f>
              <c:numCache>
                <c:formatCode>General</c:formatCode>
                <c:ptCount val="15"/>
                <c:pt idx="0">
                  <c:v>2009</c:v>
                </c:pt>
                <c:pt idx="1">
                  <c:v>10</c:v>
                </c:pt>
                <c:pt idx="2">
                  <c:v>11</c:v>
                </c:pt>
                <c:pt idx="3">
                  <c:v>12</c:v>
                </c:pt>
                <c:pt idx="4">
                  <c:v>13</c:v>
                </c:pt>
                <c:pt idx="5">
                  <c:v>14</c:v>
                </c:pt>
                <c:pt idx="6">
                  <c:v>15</c:v>
                </c:pt>
                <c:pt idx="7">
                  <c:v>16</c:v>
                </c:pt>
                <c:pt idx="8">
                  <c:v>17</c:v>
                </c:pt>
                <c:pt idx="9">
                  <c:v>18</c:v>
                </c:pt>
                <c:pt idx="10">
                  <c:v>19</c:v>
                </c:pt>
                <c:pt idx="11">
                  <c:v>20</c:v>
                </c:pt>
                <c:pt idx="12">
                  <c:v>21</c:v>
                </c:pt>
                <c:pt idx="13">
                  <c:v>22</c:v>
                </c:pt>
                <c:pt idx="14">
                  <c:v>23</c:v>
                </c:pt>
              </c:numCache>
            </c:numRef>
          </c:cat>
          <c:val>
            <c:numRef>
              <c:extLst>
                <c:ext xmlns:c15="http://schemas.microsoft.com/office/drawing/2012/chart" uri="{02D57815-91ED-43cb-92C2-25804820EDAC}">
                  <c15:fullRef>
                    <c15:sqref>'Figure 1.12.2'!$C$10:$AA$10</c15:sqref>
                  </c15:fullRef>
                </c:ext>
              </c:extLst>
              <c:f>'Figure 1.12.2'!$M$10:$AA$10</c:f>
              <c:numCache>
                <c:formatCode>0.0</c:formatCode>
                <c:ptCount val="15"/>
                <c:pt idx="0">
                  <c:v>1.5791732232046853</c:v>
                </c:pt>
                <c:pt idx="1">
                  <c:v>0.97917922465227025</c:v>
                </c:pt>
                <c:pt idx="2">
                  <c:v>1.239389519277718</c:v>
                </c:pt>
                <c:pt idx="3">
                  <c:v>1.2058504254505766</c:v>
                </c:pt>
                <c:pt idx="4">
                  <c:v>1.4448050187751103</c:v>
                </c:pt>
                <c:pt idx="5">
                  <c:v>23.818805310664473</c:v>
                </c:pt>
                <c:pt idx="6">
                  <c:v>21.322021887035795</c:v>
                </c:pt>
                <c:pt idx="7">
                  <c:v>20.584665190787177</c:v>
                </c:pt>
                <c:pt idx="8">
                  <c:v>19.915950870497319</c:v>
                </c:pt>
                <c:pt idx="9">
                  <c:v>20.159844842899922</c:v>
                </c:pt>
                <c:pt idx="10">
                  <c:v>21.509637045501194</c:v>
                </c:pt>
                <c:pt idx="11">
                  <c:v>25.019858909200071</c:v>
                </c:pt>
                <c:pt idx="12">
                  <c:v>26.604822507377072</c:v>
                </c:pt>
                <c:pt idx="13">
                  <c:v>29.158125227136455</c:v>
                </c:pt>
                <c:pt idx="14">
                  <c:v>32.559131410379372</c:v>
                </c:pt>
              </c:numCache>
            </c:numRef>
          </c:val>
          <c:extLst>
            <c:ext xmlns:c16="http://schemas.microsoft.com/office/drawing/2014/chart" uri="{C3380CC4-5D6E-409C-BE32-E72D297353CC}">
              <c16:uniqueId val="{00000001-2BA3-44A7-9783-86A4013F7750}"/>
            </c:ext>
          </c:extLst>
        </c:ser>
        <c:ser>
          <c:idx val="2"/>
          <c:order val="2"/>
          <c:tx>
            <c:strRef>
              <c:f>'Figure 1.12.2'!$B$11</c:f>
              <c:strCache>
                <c:ptCount val="1"/>
                <c:pt idx="0">
                  <c:v>Local government financing vehicles (off-budget)</c:v>
                </c:pt>
              </c:strCache>
            </c:strRef>
          </c:tx>
          <c:spPr>
            <a:solidFill>
              <a:srgbClr val="7030A0">
                <a:alpha val="66000"/>
              </a:srgbClr>
            </a:solidFill>
            <a:ln>
              <a:noFill/>
            </a:ln>
            <a:effectLst/>
          </c:spPr>
          <c:invertIfNegative val="0"/>
          <c:cat>
            <c:numRef>
              <c:extLst>
                <c:ext xmlns:c15="http://schemas.microsoft.com/office/drawing/2012/chart" uri="{02D57815-91ED-43cb-92C2-25804820EDAC}">
                  <c15:fullRef>
                    <c15:sqref>'Figure 1.12.2'!$C$8:$AA$8</c15:sqref>
                  </c15:fullRef>
                </c:ext>
              </c:extLst>
              <c:f>'Figure 1.12.2'!$M$8:$AA$8</c:f>
              <c:numCache>
                <c:formatCode>General</c:formatCode>
                <c:ptCount val="15"/>
                <c:pt idx="0">
                  <c:v>2009</c:v>
                </c:pt>
                <c:pt idx="1">
                  <c:v>10</c:v>
                </c:pt>
                <c:pt idx="2">
                  <c:v>11</c:v>
                </c:pt>
                <c:pt idx="3">
                  <c:v>12</c:v>
                </c:pt>
                <c:pt idx="4">
                  <c:v>13</c:v>
                </c:pt>
                <c:pt idx="5">
                  <c:v>14</c:v>
                </c:pt>
                <c:pt idx="6">
                  <c:v>15</c:v>
                </c:pt>
                <c:pt idx="7">
                  <c:v>16</c:v>
                </c:pt>
                <c:pt idx="8">
                  <c:v>17</c:v>
                </c:pt>
                <c:pt idx="9">
                  <c:v>18</c:v>
                </c:pt>
                <c:pt idx="10">
                  <c:v>19</c:v>
                </c:pt>
                <c:pt idx="11">
                  <c:v>20</c:v>
                </c:pt>
                <c:pt idx="12">
                  <c:v>21</c:v>
                </c:pt>
                <c:pt idx="13">
                  <c:v>22</c:v>
                </c:pt>
                <c:pt idx="14">
                  <c:v>23</c:v>
                </c:pt>
              </c:numCache>
            </c:numRef>
          </c:cat>
          <c:val>
            <c:numRef>
              <c:extLst>
                <c:ext xmlns:c15="http://schemas.microsoft.com/office/drawing/2012/chart" uri="{02D57815-91ED-43cb-92C2-25804820EDAC}">
                  <c15:fullRef>
                    <c15:sqref>'Figure 1.12.2'!$C$11:$AA$11</c15:sqref>
                  </c15:fullRef>
                </c:ext>
              </c:extLst>
              <c:f>'Figure 1.12.2'!$M$11:$AA$11</c:f>
              <c:numCache>
                <c:formatCode>0.0</c:formatCode>
                <c:ptCount val="15"/>
                <c:pt idx="0">
                  <c:v>15.660758302333562</c:v>
                </c:pt>
                <c:pt idx="1">
                  <c:v>16.409679823986615</c:v>
                </c:pt>
                <c:pt idx="2">
                  <c:v>17.650347549387551</c:v>
                </c:pt>
                <c:pt idx="3">
                  <c:v>18.797609388879302</c:v>
                </c:pt>
                <c:pt idx="4">
                  <c:v>21.044037297561744</c:v>
                </c:pt>
                <c:pt idx="5">
                  <c:v>1.3556400995818993</c:v>
                </c:pt>
                <c:pt idx="6">
                  <c:v>4.7643223847033767</c:v>
                </c:pt>
                <c:pt idx="7">
                  <c:v>14.021077089013982</c:v>
                </c:pt>
                <c:pt idx="8">
                  <c:v>18.777377438841615</c:v>
                </c:pt>
                <c:pt idx="9">
                  <c:v>20.16271190894221</c:v>
                </c:pt>
                <c:pt idx="10">
                  <c:v>21.932566779812017</c:v>
                </c:pt>
                <c:pt idx="11">
                  <c:v>24.749035470049179</c:v>
                </c:pt>
                <c:pt idx="12">
                  <c:v>24.913271516198968</c:v>
                </c:pt>
                <c:pt idx="13">
                  <c:v>26.41615231350286</c:v>
                </c:pt>
                <c:pt idx="14">
                  <c:v>28.158136895164237</c:v>
                </c:pt>
              </c:numCache>
            </c:numRef>
          </c:val>
          <c:extLst>
            <c:ext xmlns:c16="http://schemas.microsoft.com/office/drawing/2014/chart" uri="{C3380CC4-5D6E-409C-BE32-E72D297353CC}">
              <c16:uniqueId val="{00000002-2BA3-44A7-9783-86A4013F7750}"/>
            </c:ext>
          </c:extLst>
        </c:ser>
        <c:dLbls>
          <c:showLegendKey val="0"/>
          <c:showVal val="0"/>
          <c:showCatName val="0"/>
          <c:showSerName val="0"/>
          <c:showPercent val="0"/>
          <c:showBubbleSize val="0"/>
        </c:dLbls>
        <c:gapWidth val="150"/>
        <c:overlap val="100"/>
        <c:axId val="570991376"/>
        <c:axId val="573186896"/>
      </c:barChart>
      <c:lineChart>
        <c:grouping val="standard"/>
        <c:varyColors val="0"/>
        <c:ser>
          <c:idx val="3"/>
          <c:order val="3"/>
          <c:tx>
            <c:strRef>
              <c:f>'Figure 1.12.2'!$B$12</c:f>
              <c:strCache>
                <c:ptCount val="1"/>
                <c:pt idx="0">
                  <c:v>Local government general budget revenue (right scale)</c:v>
                </c:pt>
              </c:strCache>
            </c:strRef>
          </c:tx>
          <c:spPr>
            <a:ln w="19050" cap="rnd">
              <a:solidFill>
                <a:schemeClr val="tx1">
                  <a:lumMod val="95000"/>
                  <a:lumOff val="5000"/>
                </a:schemeClr>
              </a:solidFill>
              <a:round/>
            </a:ln>
            <a:effectLst/>
          </c:spPr>
          <c:marker>
            <c:symbol val="none"/>
          </c:marker>
          <c:dLbls>
            <c:dLbl>
              <c:idx val="0"/>
              <c:layout>
                <c:manualLayout>
                  <c:x val="-4.9844246541417628E-2"/>
                  <c:y val="-4.3993231810490696E-2"/>
                </c:manualLayout>
              </c:layout>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HelveticaNeueLT Std"/>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A3-44A7-9783-86A4013F7750}"/>
                </c:ext>
              </c:extLst>
            </c:dLbl>
            <c:dLbl>
              <c:idx val="4"/>
              <c:layout>
                <c:manualLayout>
                  <c:x val="0.52656900530491102"/>
                  <c:y val="0.29357227054645169"/>
                </c:manualLayout>
              </c:layout>
              <c:tx>
                <c:rich>
                  <a:bodyPr rot="0" spcFirstLastPara="1" vertOverflow="ellipsis" vert="horz" wrap="square" anchor="ctr" anchorCtr="1"/>
                  <a:lstStyle/>
                  <a:p>
                    <a:pPr>
                      <a:defRPr sz="2000" b="1" i="0" u="none" strike="noStrike" kern="1200" baseline="0">
                        <a:solidFill>
                          <a:sysClr val="windowText" lastClr="000000"/>
                        </a:solidFill>
                        <a:latin typeface="HelveticaNeueLT Std"/>
                        <a:ea typeface="+mn-ea"/>
                        <a:cs typeface="Arial" panose="020B0604020202020204" pitchFamily="34" charset="0"/>
                      </a:defRPr>
                    </a:pPr>
                    <a:r>
                      <a:rPr lang="en-US" b="1"/>
                      <a:t>9.4</a:t>
                    </a:r>
                  </a:p>
                </c:rich>
              </c:tx>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HelveticaNeueLT Std"/>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BA3-44A7-9783-86A4013F7750}"/>
                </c:ext>
              </c:extLst>
            </c:dLbl>
            <c:dLbl>
              <c:idx val="6"/>
              <c:layout>
                <c:manualLayout>
                  <c:x val="-3.4890972578992339E-2"/>
                  <c:y val="-3.0456852791878174E-2"/>
                </c:manualLayout>
              </c:layout>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HelveticaNeueLT Std"/>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A3-44A7-9783-86A4013F7750}"/>
                </c:ext>
              </c:extLst>
            </c:dLbl>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'Figure 1.12.2'!$C$8:$AA$8</c15:sqref>
                  </c15:fullRef>
                </c:ext>
              </c:extLst>
              <c:f>'Figure 1.12.2'!$M$8:$AA$8</c:f>
              <c:numCache>
                <c:formatCode>General</c:formatCode>
                <c:ptCount val="15"/>
                <c:pt idx="0">
                  <c:v>2009</c:v>
                </c:pt>
                <c:pt idx="1">
                  <c:v>10</c:v>
                </c:pt>
                <c:pt idx="2">
                  <c:v>11</c:v>
                </c:pt>
                <c:pt idx="3">
                  <c:v>12</c:v>
                </c:pt>
                <c:pt idx="4">
                  <c:v>13</c:v>
                </c:pt>
                <c:pt idx="5">
                  <c:v>14</c:v>
                </c:pt>
                <c:pt idx="6">
                  <c:v>15</c:v>
                </c:pt>
                <c:pt idx="7">
                  <c:v>16</c:v>
                </c:pt>
                <c:pt idx="8">
                  <c:v>17</c:v>
                </c:pt>
                <c:pt idx="9">
                  <c:v>18</c:v>
                </c:pt>
                <c:pt idx="10">
                  <c:v>19</c:v>
                </c:pt>
                <c:pt idx="11">
                  <c:v>20</c:v>
                </c:pt>
                <c:pt idx="12">
                  <c:v>21</c:v>
                </c:pt>
                <c:pt idx="13">
                  <c:v>22</c:v>
                </c:pt>
                <c:pt idx="14">
                  <c:v>23</c:v>
                </c:pt>
              </c:numCache>
            </c:numRef>
          </c:cat>
          <c:val>
            <c:numRef>
              <c:extLst>
                <c:ext xmlns:c15="http://schemas.microsoft.com/office/drawing/2012/chart" uri="{02D57815-91ED-43cb-92C2-25804820EDAC}">
                  <c15:fullRef>
                    <c15:sqref>'Figure 1.12.2'!$C$12:$AA$12</c15:sqref>
                  </c15:fullRef>
                </c:ext>
              </c:extLst>
              <c:f>'Figure 1.12.2'!$M$12:$AA$12</c:f>
              <c:numCache>
                <c:formatCode>0.0</c:formatCode>
                <c:ptCount val="15"/>
                <c:pt idx="0">
                  <c:v>9.3779849062150848</c:v>
                </c:pt>
                <c:pt idx="1">
                  <c:v>9.9418612544929097</c:v>
                </c:pt>
                <c:pt idx="2">
                  <c:v>10.854389567055561</c:v>
                </c:pt>
                <c:pt idx="3">
                  <c:v>11.330940310490622</c:v>
                </c:pt>
                <c:pt idx="4">
                  <c:v>11.56531704791055</c:v>
                </c:pt>
                <c:pt idx="5">
                  <c:v>11.733039868763463</c:v>
                </c:pt>
                <c:pt idx="6">
                  <c:v>11.990090374817107</c:v>
                </c:pt>
                <c:pt idx="7">
                  <c:v>11.688612375576446</c:v>
                </c:pt>
                <c:pt idx="8">
                  <c:v>11.031295700345119</c:v>
                </c:pt>
                <c:pt idx="9">
                  <c:v>10.690898864246478</c:v>
                </c:pt>
                <c:pt idx="10">
                  <c:v>10.202479405995955</c:v>
                </c:pt>
                <c:pt idx="11">
                  <c:v>9.762194900265964</c:v>
                </c:pt>
                <c:pt idx="12">
                  <c:v>9.6986585024452161</c:v>
                </c:pt>
                <c:pt idx="13">
                  <c:v>9.0495737527142026</c:v>
                </c:pt>
                <c:pt idx="14">
                  <c:v>9.3686478318006472</c:v>
                </c:pt>
              </c:numCache>
            </c:numRef>
          </c:val>
          <c:smooth val="0"/>
          <c:extLst>
            <c:ext xmlns:c15="http://schemas.microsoft.com/office/drawing/2012/chart" uri="{02D57815-91ED-43cb-92C2-25804820EDAC}">
              <c15:categoryFilterExceptions>
                <c15:categoryFilterException>
                  <c15:sqref>'Figure 1.12.2'!$C$12</c15:sqref>
                  <c15:dLbl>
                    <c:idx val="-1"/>
                    <c:showLegendKey val="0"/>
                    <c:showVal val="1"/>
                    <c:showCatName val="0"/>
                    <c:showSerName val="0"/>
                    <c:showPercent val="0"/>
                    <c:showBubbleSize val="0"/>
                    <c:extLst>
                      <c:ext uri="{CE6537A1-D6FC-4f65-9D91-7224C49458BB}"/>
                      <c:ext xmlns:c16="http://schemas.microsoft.com/office/drawing/2014/chart" uri="{C3380CC4-5D6E-409C-BE32-E72D297353CC}">
                        <c16:uniqueId val="{00000000-6776-49E3-B719-044978760324}"/>
                      </c:ext>
                    </c:extLst>
                  </c15:dLbl>
                </c15:categoryFilterException>
              </c15:categoryFilterExceptions>
            </c:ext>
            <c:ext xmlns:c16="http://schemas.microsoft.com/office/drawing/2014/chart" uri="{C3380CC4-5D6E-409C-BE32-E72D297353CC}">
              <c16:uniqueId val="{00000006-2BA3-44A7-9783-86A4013F7750}"/>
            </c:ext>
          </c:extLst>
        </c:ser>
        <c:dLbls>
          <c:showLegendKey val="0"/>
          <c:showVal val="0"/>
          <c:showCatName val="0"/>
          <c:showSerName val="0"/>
          <c:showPercent val="0"/>
          <c:showBubbleSize val="0"/>
        </c:dLbls>
        <c:marker val="1"/>
        <c:smooth val="0"/>
        <c:axId val="1623372415"/>
        <c:axId val="1770126703"/>
      </c:lineChart>
      <c:catAx>
        <c:axId val="570991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2000" b="0" i="0" u="none" strike="noStrike" kern="1200" baseline="0">
                <a:solidFill>
                  <a:sysClr val="windowText" lastClr="000000"/>
                </a:solidFill>
                <a:latin typeface="HelveticaNeueLT Std"/>
                <a:ea typeface="+mn-ea"/>
                <a:cs typeface="Arial" panose="020B0604020202020204" pitchFamily="34" charset="0"/>
              </a:defRPr>
            </a:pPr>
            <a:endParaRPr lang="en-US"/>
          </a:p>
        </c:txPr>
        <c:crossAx val="573186896"/>
        <c:crosses val="autoZero"/>
        <c:auto val="1"/>
        <c:lblAlgn val="ctr"/>
        <c:lblOffset val="100"/>
        <c:tickLblSkip val="2"/>
        <c:tickMarkSkip val="2"/>
        <c:noMultiLvlLbl val="0"/>
      </c:catAx>
      <c:valAx>
        <c:axId val="573186896"/>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Arial" panose="020B0604020202020204" pitchFamily="34" charset="0"/>
              </a:defRPr>
            </a:pPr>
            <a:endParaRPr lang="en-US"/>
          </a:p>
        </c:txPr>
        <c:crossAx val="570991376"/>
        <c:crosses val="autoZero"/>
        <c:crossBetween val="between"/>
      </c:valAx>
      <c:valAx>
        <c:axId val="1770126703"/>
        <c:scaling>
          <c:orientation val="minMax"/>
          <c:max val="14"/>
          <c:min val="8"/>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Arial" panose="020B0604020202020204" pitchFamily="34" charset="0"/>
              </a:defRPr>
            </a:pPr>
            <a:endParaRPr lang="en-US"/>
          </a:p>
        </c:txPr>
        <c:crossAx val="1623372415"/>
        <c:crosses val="max"/>
        <c:crossBetween val="between"/>
        <c:majorUnit val="1"/>
      </c:valAx>
      <c:catAx>
        <c:axId val="1623372415"/>
        <c:scaling>
          <c:orientation val="minMax"/>
        </c:scaling>
        <c:delete val="1"/>
        <c:axPos val="b"/>
        <c:numFmt formatCode="General" sourceLinked="1"/>
        <c:majorTickMark val="out"/>
        <c:minorTickMark val="none"/>
        <c:tickLblPos val="nextTo"/>
        <c:crossAx val="1770126703"/>
        <c:crosses val="autoZero"/>
        <c:auto val="1"/>
        <c:lblAlgn val="ctr"/>
        <c:lblOffset val="100"/>
        <c:noMultiLvlLbl val="0"/>
      </c:catAx>
      <c:spPr>
        <a:noFill/>
        <a:ln>
          <a:noFill/>
        </a:ln>
        <a:effectLst/>
      </c:spPr>
    </c:plotArea>
    <c:legend>
      <c:legendPos val="r"/>
      <c:layout>
        <c:manualLayout>
          <c:xMode val="edge"/>
          <c:yMode val="edge"/>
          <c:x val="7.8413179817042322E-2"/>
          <c:y val="2.4867088151236869E-2"/>
          <c:w val="0.85590634375000441"/>
          <c:h val="0.15457014294005478"/>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000">
          <a:solidFill>
            <a:sysClr val="windowText" lastClr="000000"/>
          </a:solidFill>
          <a:latin typeface="HelveticaNeueLT Std"/>
          <a:cs typeface="Arial" panose="020B060402020202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69171370947469"/>
          <c:y val="0.22315917528249879"/>
          <c:w val="0.80435117969973391"/>
          <c:h val="0.68014763384204591"/>
        </c:manualLayout>
      </c:layout>
      <c:barChart>
        <c:barDir val="col"/>
        <c:grouping val="clustered"/>
        <c:varyColors val="0"/>
        <c:ser>
          <c:idx val="0"/>
          <c:order val="0"/>
          <c:tx>
            <c:strRef>
              <c:f>'Figure 1.13.1'!$B$8</c:f>
              <c:strCache>
                <c:ptCount val="1"/>
                <c:pt idx="0">
                  <c:v>Advanced economies</c:v>
                </c:pt>
              </c:strCache>
            </c:strRef>
          </c:tx>
          <c:spPr>
            <a:solidFill>
              <a:srgbClr val="0070C0">
                <a:alpha val="80000"/>
              </a:srgbClr>
            </a:solidFill>
            <a:ln>
              <a:noFill/>
            </a:ln>
            <a:effectLst/>
          </c:spPr>
          <c:invertIfNegative val="0"/>
          <c:val>
            <c:numRef>
              <c:f>'Figure 1.13.1'!$A$8</c:f>
              <c:numCache>
                <c:formatCode>0.00</c:formatCode>
                <c:ptCount val="1"/>
                <c:pt idx="0">
                  <c:v>-0.15881978133155075</c:v>
                </c:pt>
              </c:numCache>
            </c:numRef>
          </c:val>
          <c:extLst>
            <c:ext xmlns:c16="http://schemas.microsoft.com/office/drawing/2014/chart" uri="{C3380CC4-5D6E-409C-BE32-E72D297353CC}">
              <c16:uniqueId val="{00000000-FAFA-4B96-BAB0-3EC38F77ACF0}"/>
            </c:ext>
          </c:extLst>
        </c:ser>
        <c:ser>
          <c:idx val="1"/>
          <c:order val="1"/>
          <c:tx>
            <c:strRef>
              <c:f>'Figure 1.13.1'!$B$10</c:f>
              <c:strCache>
                <c:ptCount val="1"/>
                <c:pt idx="0">
                  <c:v>Emerging markets and low-income developing countries</c:v>
                </c:pt>
              </c:strCache>
            </c:strRef>
          </c:tx>
          <c:spPr>
            <a:solidFill>
              <a:srgbClr val="7030A0">
                <a:alpha val="80000"/>
              </a:srgbClr>
            </a:solidFill>
            <a:ln>
              <a:noFill/>
            </a:ln>
            <a:effectLst/>
          </c:spPr>
          <c:invertIfNegative val="0"/>
          <c:val>
            <c:numRef>
              <c:f>'Figure 1.13.1'!$A$10</c:f>
              <c:numCache>
                <c:formatCode>0.00</c:formatCode>
                <c:ptCount val="1"/>
                <c:pt idx="0">
                  <c:v>-0.46430536287496832</c:v>
                </c:pt>
              </c:numCache>
            </c:numRef>
          </c:val>
          <c:extLst>
            <c:ext xmlns:c16="http://schemas.microsoft.com/office/drawing/2014/chart" uri="{C3380CC4-5D6E-409C-BE32-E72D297353CC}">
              <c16:uniqueId val="{00000001-FAFA-4B96-BAB0-3EC38F77ACF0}"/>
            </c:ext>
          </c:extLst>
        </c:ser>
        <c:dLbls>
          <c:showLegendKey val="0"/>
          <c:showVal val="0"/>
          <c:showCatName val="0"/>
          <c:showSerName val="0"/>
          <c:showPercent val="0"/>
          <c:showBubbleSize val="0"/>
        </c:dLbls>
        <c:gapWidth val="204"/>
        <c:overlap val="-100"/>
        <c:axId val="1134121056"/>
        <c:axId val="300141855"/>
      </c:barChart>
      <c:barChart>
        <c:barDir val="col"/>
        <c:grouping val="clustered"/>
        <c:varyColors val="0"/>
        <c:ser>
          <c:idx val="2"/>
          <c:order val="2"/>
          <c:tx>
            <c:v> </c:v>
          </c:tx>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FAFA-4B96-BAB0-3EC38F77ACF0}"/>
            </c:ext>
          </c:extLst>
        </c:ser>
        <c:dLbls>
          <c:showLegendKey val="0"/>
          <c:showVal val="0"/>
          <c:showCatName val="0"/>
          <c:showSerName val="0"/>
          <c:showPercent val="0"/>
          <c:showBubbleSize val="0"/>
        </c:dLbls>
        <c:gapWidth val="219"/>
        <c:overlap val="-27"/>
        <c:axId val="479095487"/>
        <c:axId val="359190687"/>
      </c:barChart>
      <c:catAx>
        <c:axId val="1134121056"/>
        <c:scaling>
          <c:orientation val="minMax"/>
        </c:scaling>
        <c:delete val="0"/>
        <c:axPos val="b"/>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chemeClr val="bg1"/>
                </a:solidFill>
                <a:latin typeface="HelveticaNeueLT Std'"/>
                <a:ea typeface="+mn-ea"/>
                <a:cs typeface="+mn-cs"/>
              </a:defRPr>
            </a:pPr>
            <a:endParaRPr lang="en-US"/>
          </a:p>
        </c:txPr>
        <c:crossAx val="300141855"/>
        <c:crosses val="autoZero"/>
        <c:auto val="1"/>
        <c:lblAlgn val="ctr"/>
        <c:lblOffset val="100"/>
        <c:noMultiLvlLbl val="0"/>
      </c:catAx>
      <c:valAx>
        <c:axId val="300141855"/>
        <c:scaling>
          <c:orientation val="minMax"/>
          <c:max val="0"/>
        </c:scaling>
        <c:delete val="0"/>
        <c:axPos val="l"/>
        <c:numFmt formatCode="#,##0.00" sourceLinked="0"/>
        <c:majorTickMark val="cross"/>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134121056"/>
        <c:crosses val="autoZero"/>
        <c:crossBetween val="between"/>
      </c:valAx>
      <c:valAx>
        <c:axId val="359190687"/>
        <c:scaling>
          <c:orientation val="minMax"/>
          <c:max val="0"/>
          <c:min val="-0.5"/>
        </c:scaling>
        <c:delete val="1"/>
        <c:axPos val="r"/>
        <c:numFmt formatCode="#,##0.00" sourceLinked="0"/>
        <c:majorTickMark val="cross"/>
        <c:minorTickMark val="none"/>
        <c:tickLblPos val="nextTo"/>
        <c:crossAx val="479095487"/>
        <c:crosses val="max"/>
        <c:crossBetween val="between"/>
        <c:majorUnit val="0.05"/>
        <c:minorUnit val="0.01"/>
      </c:valAx>
      <c:catAx>
        <c:axId val="479095487"/>
        <c:scaling>
          <c:orientation val="minMax"/>
        </c:scaling>
        <c:delete val="1"/>
        <c:axPos val="b"/>
        <c:majorTickMark val="out"/>
        <c:minorTickMark val="none"/>
        <c:tickLblPos val="nextTo"/>
        <c:crossAx val="359190687"/>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13400876168440684"/>
          <c:y val="2.5431102362204725E-2"/>
          <c:w val="0.83794839729867454"/>
          <c:h val="0.19326485511606936"/>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9391848774914E-2"/>
          <c:y val="7.576147041025813E-2"/>
          <c:w val="0.81692138370276435"/>
          <c:h val="0.66306889856589712"/>
        </c:manualLayout>
      </c:layout>
      <c:barChart>
        <c:barDir val="col"/>
        <c:grouping val="clustered"/>
        <c:varyColors val="0"/>
        <c:ser>
          <c:idx val="1"/>
          <c:order val="1"/>
          <c:tx>
            <c:strRef>
              <c:f>'Figure 1.1.2'!$G$6</c:f>
              <c:strCache>
                <c:ptCount val="1"/>
                <c:pt idx="0">
                  <c:v>Annual changes in primary balance (left scale)</c:v>
                </c:pt>
              </c:strCache>
            </c:strRef>
          </c:tx>
          <c:spPr>
            <a:solidFill>
              <a:srgbClr val="7030A0"/>
            </a:solidFill>
            <a:ln w="3175">
              <a:noFill/>
              <a:prstDash val="solid"/>
            </a:ln>
            <a:effectLst/>
          </c:spPr>
          <c:invertIfNegative val="0"/>
          <c:cat>
            <c:multiLvlStrRef>
              <c:f>'Figure 1.1.2'!$D$7:$E$26</c:f>
              <c:multiLvlStrCache>
                <c:ptCount val="20"/>
                <c:lvl>
                  <c:pt idx="1">
                    <c:v>2022</c:v>
                  </c:pt>
                  <c:pt idx="2">
                    <c:v>23</c:v>
                  </c:pt>
                  <c:pt idx="5">
                    <c:v>2022</c:v>
                  </c:pt>
                  <c:pt idx="6">
                    <c:v>23</c:v>
                  </c:pt>
                  <c:pt idx="9">
                    <c:v>2022</c:v>
                  </c:pt>
                  <c:pt idx="10">
                    <c:v>23</c:v>
                  </c:pt>
                  <c:pt idx="13">
                    <c:v>2022</c:v>
                  </c:pt>
                  <c:pt idx="14">
                    <c:v>23</c:v>
                  </c:pt>
                  <c:pt idx="17">
                    <c:v>2022</c:v>
                  </c:pt>
                  <c:pt idx="18">
                    <c:v>23</c:v>
                  </c:pt>
                  <c:pt idx="19">
                    <c:v> </c:v>
                  </c:pt>
                </c:lvl>
                <c:lvl>
                  <c:pt idx="0">
                    <c:v>United States</c:v>
                  </c:pt>
                  <c:pt idx="4">
                    <c:v>Advanced economies</c:v>
                  </c:pt>
                  <c:pt idx="8">
                    <c:v>China</c:v>
                  </c:pt>
                  <c:pt idx="12">
                    <c:v>Emerging markets</c:v>
                  </c:pt>
                  <c:pt idx="16">
                    <c:v>Low-income developing countries</c:v>
                  </c:pt>
                </c:lvl>
              </c:multiLvlStrCache>
            </c:multiLvlStrRef>
          </c:cat>
          <c:val>
            <c:numRef>
              <c:f>'Figure 1.1.2'!$G$7:$G$26</c:f>
              <c:numCache>
                <c:formatCode>General</c:formatCode>
                <c:ptCount val="20"/>
                <c:pt idx="1">
                  <c:v>7.5467979999999999</c:v>
                </c:pt>
                <c:pt idx="2">
                  <c:v>-4.5088710000000001</c:v>
                </c:pt>
                <c:pt idx="5">
                  <c:v>2.2874080000000001</c:v>
                </c:pt>
                <c:pt idx="6">
                  <c:v>-0.71227499999999999</c:v>
                </c:pt>
                <c:pt idx="9">
                  <c:v>-1.4303399999999999</c:v>
                </c:pt>
                <c:pt idx="10">
                  <c:v>0.43712770000000001</c:v>
                </c:pt>
                <c:pt idx="13">
                  <c:v>1.2076469999999999</c:v>
                </c:pt>
                <c:pt idx="14">
                  <c:v>-1.053426</c:v>
                </c:pt>
                <c:pt idx="17">
                  <c:v>0.27854620000000002</c:v>
                </c:pt>
                <c:pt idx="18">
                  <c:v>0.53747109999999998</c:v>
                </c:pt>
              </c:numCache>
            </c:numRef>
          </c:val>
          <c:extLst>
            <c:ext xmlns:c16="http://schemas.microsoft.com/office/drawing/2014/chart" uri="{C3380CC4-5D6E-409C-BE32-E72D297353CC}">
              <c16:uniqueId val="{00000000-A531-481D-9A5D-CF593CBBE99C}"/>
            </c:ext>
          </c:extLst>
        </c:ser>
        <c:dLbls>
          <c:showLegendKey val="0"/>
          <c:showVal val="0"/>
          <c:showCatName val="0"/>
          <c:showSerName val="0"/>
          <c:showPercent val="0"/>
          <c:showBubbleSize val="0"/>
        </c:dLbls>
        <c:gapWidth val="0"/>
        <c:axId val="659215872"/>
        <c:axId val="659217408"/>
      </c:barChart>
      <c:barChart>
        <c:barDir val="col"/>
        <c:grouping val="clustered"/>
        <c:varyColors val="0"/>
        <c:ser>
          <c:idx val="2"/>
          <c:order val="2"/>
          <c:tx>
            <c:v> </c:v>
          </c:tx>
          <c:spPr>
            <a:noFill/>
          </c:spPr>
          <c:invertIfNegative val="0"/>
          <c:val>
            <c:numLit>
              <c:formatCode>General</c:formatCode>
              <c:ptCount val="1"/>
              <c:pt idx="0">
                <c:v>1</c:v>
              </c:pt>
            </c:numLit>
          </c:val>
          <c:extLst>
            <c:ext xmlns:c16="http://schemas.microsoft.com/office/drawing/2014/chart" uri="{C3380CC4-5D6E-409C-BE32-E72D297353CC}">
              <c16:uniqueId val="{00000001-A531-481D-9A5D-CF593CBBE99C}"/>
            </c:ext>
          </c:extLst>
        </c:ser>
        <c:dLbls>
          <c:showLegendKey val="0"/>
          <c:showVal val="0"/>
          <c:showCatName val="0"/>
          <c:showSerName val="0"/>
          <c:showPercent val="0"/>
          <c:showBubbleSize val="0"/>
        </c:dLbls>
        <c:gapWidth val="0"/>
        <c:axId val="1857690015"/>
        <c:axId val="2114721663"/>
      </c:barChart>
      <c:lineChart>
        <c:grouping val="standard"/>
        <c:varyColors val="0"/>
        <c:ser>
          <c:idx val="0"/>
          <c:order val="0"/>
          <c:tx>
            <c:strRef>
              <c:f>'Figure 1.1.2'!$F$6</c:f>
              <c:strCache>
                <c:ptCount val="1"/>
                <c:pt idx="0">
                  <c:v>Inflation surprises (right scale)</c:v>
                </c:pt>
              </c:strCache>
            </c:strRef>
          </c:tx>
          <c:spPr>
            <a:ln>
              <a:noFill/>
            </a:ln>
            <a:effectLst/>
          </c:spPr>
          <c:marker>
            <c:symbol val="circle"/>
            <c:size val="15"/>
            <c:spPr>
              <a:solidFill>
                <a:sysClr val="windowText" lastClr="000000"/>
              </a:solidFill>
              <a:ln w="41275">
                <a:noFill/>
              </a:ln>
            </c:spPr>
          </c:marker>
          <c:cat>
            <c:multiLvlStrRef>
              <c:f>'Figure 1.1.2'!$D$7:$E$26</c:f>
              <c:multiLvlStrCache>
                <c:ptCount val="20"/>
                <c:lvl>
                  <c:pt idx="1">
                    <c:v>2022</c:v>
                  </c:pt>
                  <c:pt idx="2">
                    <c:v>23</c:v>
                  </c:pt>
                  <c:pt idx="5">
                    <c:v>2022</c:v>
                  </c:pt>
                  <c:pt idx="6">
                    <c:v>23</c:v>
                  </c:pt>
                  <c:pt idx="9">
                    <c:v>2022</c:v>
                  </c:pt>
                  <c:pt idx="10">
                    <c:v>23</c:v>
                  </c:pt>
                  <c:pt idx="13">
                    <c:v>2022</c:v>
                  </c:pt>
                  <c:pt idx="14">
                    <c:v>23</c:v>
                  </c:pt>
                  <c:pt idx="17">
                    <c:v>2022</c:v>
                  </c:pt>
                  <c:pt idx="18">
                    <c:v>23</c:v>
                  </c:pt>
                  <c:pt idx="19">
                    <c:v> </c:v>
                  </c:pt>
                </c:lvl>
                <c:lvl>
                  <c:pt idx="0">
                    <c:v>United States</c:v>
                  </c:pt>
                  <c:pt idx="4">
                    <c:v>Advanced economies</c:v>
                  </c:pt>
                  <c:pt idx="8">
                    <c:v>China</c:v>
                  </c:pt>
                  <c:pt idx="12">
                    <c:v>Emerging markets</c:v>
                  </c:pt>
                  <c:pt idx="16">
                    <c:v>Low-income developing countries</c:v>
                  </c:pt>
                </c:lvl>
              </c:multiLvlStrCache>
            </c:multiLvlStrRef>
          </c:cat>
          <c:val>
            <c:numRef>
              <c:f>'Figure 1.1.2'!$F$7:$F$26</c:f>
              <c:numCache>
                <c:formatCode>General</c:formatCode>
                <c:ptCount val="20"/>
                <c:pt idx="1">
                  <c:v>4.5304270000000004</c:v>
                </c:pt>
                <c:pt idx="2">
                  <c:v>-6.0317900000000001E-2</c:v>
                </c:pt>
                <c:pt idx="5">
                  <c:v>5.1254869999999997</c:v>
                </c:pt>
                <c:pt idx="6">
                  <c:v>0.1198973</c:v>
                </c:pt>
                <c:pt idx="9">
                  <c:v>5.5478E-2</c:v>
                </c:pt>
                <c:pt idx="10">
                  <c:v>-0.19179109999999999</c:v>
                </c:pt>
                <c:pt idx="13">
                  <c:v>3.5724559999999999</c:v>
                </c:pt>
                <c:pt idx="14">
                  <c:v>0.27775749999999999</c:v>
                </c:pt>
                <c:pt idx="17">
                  <c:v>8.0432649999999999</c:v>
                </c:pt>
                <c:pt idx="18">
                  <c:v>-1.658954</c:v>
                </c:pt>
              </c:numCache>
            </c:numRef>
          </c:val>
          <c:smooth val="0"/>
          <c:extLst>
            <c:ext xmlns:c16="http://schemas.microsoft.com/office/drawing/2014/chart" uri="{C3380CC4-5D6E-409C-BE32-E72D297353CC}">
              <c16:uniqueId val="{00000002-A531-481D-9A5D-CF593CBBE99C}"/>
            </c:ext>
          </c:extLst>
        </c:ser>
        <c:dLbls>
          <c:showLegendKey val="0"/>
          <c:showVal val="0"/>
          <c:showCatName val="0"/>
          <c:showSerName val="0"/>
          <c:showPercent val="0"/>
          <c:showBubbleSize val="0"/>
        </c:dLbls>
        <c:marker val="1"/>
        <c:smooth val="0"/>
        <c:axId val="1857690015"/>
        <c:axId val="2114721663"/>
      </c:lineChart>
      <c:catAx>
        <c:axId val="659215872"/>
        <c:scaling>
          <c:orientation val="minMax"/>
        </c:scaling>
        <c:delete val="0"/>
        <c:axPos val="b"/>
        <c:numFmt formatCode="General" sourceLinked="1"/>
        <c:majorTickMark val="none"/>
        <c:minorTickMark val="none"/>
        <c:tickLblPos val="low"/>
        <c:spPr>
          <a:ln w="12700">
            <a:solidFill>
              <a:sysClr val="windowText" lastClr="000000"/>
            </a:solidFill>
            <a:prstDash val="solid"/>
          </a:ln>
        </c:spPr>
        <c:txPr>
          <a:bodyPr rot="-5400000" vert="horz"/>
          <a:lstStyle/>
          <a:p>
            <a:pPr>
              <a:defRPr/>
            </a:pPr>
            <a:endParaRPr lang="en-US"/>
          </a:p>
        </c:txPr>
        <c:crossAx val="659217408"/>
        <c:crossesAt val="0"/>
        <c:auto val="1"/>
        <c:lblAlgn val="ctr"/>
        <c:lblOffset val="100"/>
        <c:tickMarkSkip val="1"/>
        <c:noMultiLvlLbl val="0"/>
      </c:catAx>
      <c:valAx>
        <c:axId val="659217408"/>
        <c:scaling>
          <c:orientation val="minMax"/>
        </c:scaling>
        <c:delete val="0"/>
        <c:axPos val="l"/>
        <c:title>
          <c:tx>
            <c:rich>
              <a:bodyPr/>
              <a:lstStyle/>
              <a:p>
                <a:pPr>
                  <a:defRPr/>
                </a:pPr>
                <a:r>
                  <a:rPr lang="en-US"/>
                  <a:t>Percentage points of GDP</a:t>
                </a:r>
              </a:p>
            </c:rich>
          </c:tx>
          <c:overlay val="0"/>
        </c:title>
        <c:numFmt formatCode="General" sourceLinked="0"/>
        <c:majorTickMark val="in"/>
        <c:minorTickMark val="none"/>
        <c:tickLblPos val="nextTo"/>
        <c:spPr>
          <a:ln w="12700">
            <a:noFill/>
            <a:prstDash val="solid"/>
          </a:ln>
        </c:spPr>
        <c:txPr>
          <a:bodyPr rot="0" vert="horz"/>
          <a:lstStyle/>
          <a:p>
            <a:pPr>
              <a:defRPr/>
            </a:pPr>
            <a:endParaRPr lang="en-US"/>
          </a:p>
        </c:txPr>
        <c:crossAx val="659215872"/>
        <c:crosses val="autoZero"/>
        <c:crossBetween val="midCat"/>
      </c:valAx>
      <c:valAx>
        <c:axId val="2114721663"/>
        <c:scaling>
          <c:orientation val="minMax"/>
          <c:max val="10"/>
          <c:min val="-6"/>
        </c:scaling>
        <c:delete val="0"/>
        <c:axPos val="r"/>
        <c:title>
          <c:tx>
            <c:rich>
              <a:bodyPr/>
              <a:lstStyle/>
              <a:p>
                <a:pPr>
                  <a:defRPr/>
                </a:pPr>
                <a:r>
                  <a:rPr lang="en-US"/>
                  <a:t>Percentage points</a:t>
                </a:r>
              </a:p>
            </c:rich>
          </c:tx>
          <c:layout>
            <c:manualLayout>
              <c:xMode val="edge"/>
              <c:yMode val="edge"/>
              <c:x val="0.96426660661951491"/>
              <c:y val="0.25714493609090944"/>
            </c:manualLayout>
          </c:layout>
          <c:overlay val="0"/>
        </c:title>
        <c:numFmt formatCode="General" sourceLinked="0"/>
        <c:majorTickMark val="out"/>
        <c:minorTickMark val="none"/>
        <c:tickLblPos val="nextTo"/>
        <c:spPr>
          <a:ln>
            <a:noFill/>
          </a:ln>
        </c:spPr>
        <c:crossAx val="1857690015"/>
        <c:crosses val="max"/>
        <c:crossBetween val="between"/>
        <c:majorUnit val="2"/>
        <c:minorUnit val="0.4"/>
      </c:valAx>
      <c:catAx>
        <c:axId val="1857690015"/>
        <c:scaling>
          <c:orientation val="minMax"/>
        </c:scaling>
        <c:delete val="1"/>
        <c:axPos val="b"/>
        <c:majorTickMark val="out"/>
        <c:minorTickMark val="none"/>
        <c:tickLblPos val="nextTo"/>
        <c:crossAx val="2114721663"/>
        <c:crosses val="autoZero"/>
        <c:auto val="1"/>
        <c:lblAlgn val="ctr"/>
        <c:lblOffset val="100"/>
        <c:noMultiLvlLbl val="0"/>
      </c:catAx>
      <c:spPr>
        <a:solidFill>
          <a:srgbClr val="FFFFFF"/>
        </a:solidFill>
        <a:ln w="12700">
          <a:noFill/>
          <a:prstDash val="solid"/>
        </a:ln>
      </c:spPr>
    </c:plotArea>
    <c:legend>
      <c:legendPos val="t"/>
      <c:layout>
        <c:manualLayout>
          <c:xMode val="edge"/>
          <c:yMode val="edge"/>
          <c:x val="9.4378576915704476E-2"/>
          <c:y val="3.0174446016030174E-2"/>
          <c:w val="0.83514328808446459"/>
          <c:h val="0.13601413684675553"/>
        </c:manualLayout>
      </c:layout>
      <c:overlay val="0"/>
      <c:txPr>
        <a:bodyPr/>
        <a:lstStyle/>
        <a:p>
          <a:pPr>
            <a:defRPr sz="2400"/>
          </a:pPr>
          <a:endParaRPr lang="en-US"/>
        </a:p>
      </c:txPr>
    </c:legend>
    <c:plotVisOnly val="1"/>
    <c:dispBlanksAs val="span"/>
    <c:showDLblsOverMax val="0"/>
  </c:chart>
  <c:spPr>
    <a:solidFill>
      <a:sysClr val="window" lastClr="FFFFFF"/>
    </a:solidFill>
    <a:ln w="25400">
      <a:noFill/>
    </a:ln>
  </c:spPr>
  <c:txPr>
    <a:bodyPr/>
    <a:lstStyle/>
    <a:p>
      <a:pPr>
        <a:defRPr sz="2000" b="0" i="0" u="none" strike="noStrike" baseline="0">
          <a:solidFill>
            <a:srgbClr val="000000"/>
          </a:solidFill>
          <a:latin typeface="HelveticaNeueLT Std" panose="020B0604020202020204"/>
          <a:ea typeface="Frutiger LT Std 45 Light"/>
          <a:cs typeface="Segoe UI"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084454633044288E-2"/>
          <c:y val="2.4335870333536073E-2"/>
          <c:w val="0.90023615402505064"/>
          <c:h val="0.853909818683938"/>
        </c:manualLayout>
      </c:layout>
      <c:lineChart>
        <c:grouping val="standard"/>
        <c:varyColors val="0"/>
        <c:ser>
          <c:idx val="0"/>
          <c:order val="0"/>
          <c:tx>
            <c:strRef>
              <c:f>'Figure 1.13.2'!$A$21</c:f>
              <c:strCache>
                <c:ptCount val="1"/>
                <c:pt idx="0">
                  <c:v>Commonwealth of Independent States</c:v>
                </c:pt>
              </c:strCache>
            </c:strRef>
          </c:tx>
          <c:spPr>
            <a:ln w="57150" cap="rnd">
              <a:solidFill>
                <a:schemeClr val="accent4"/>
              </a:solidFill>
              <a:round/>
            </a:ln>
            <a:effectLst/>
          </c:spPr>
          <c:marker>
            <c:symbol val="none"/>
          </c:marker>
          <c:cat>
            <c:strRef>
              <c:f>'Figure 1.13.2'!$C$2:$C$20</c:f>
              <c:strCache>
                <c:ptCount val="19"/>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pt idx="15">
                  <c:v>19</c:v>
                </c:pt>
                <c:pt idx="16">
                  <c:v>20</c:v>
                </c:pt>
                <c:pt idx="17">
                  <c:v>21</c:v>
                </c:pt>
                <c:pt idx="18">
                  <c:v>22</c:v>
                </c:pt>
              </c:strCache>
            </c:strRef>
          </c:cat>
          <c:val>
            <c:numRef>
              <c:f>'Figure 1.13.2'!$D$21:$D$39</c:f>
              <c:numCache>
                <c:formatCode>0</c:formatCode>
                <c:ptCount val="19"/>
                <c:pt idx="0">
                  <c:v>4.2153555899858475E-2</c:v>
                </c:pt>
                <c:pt idx="1">
                  <c:v>0.1665533035993576</c:v>
                </c:pt>
                <c:pt idx="2">
                  <c:v>1.2518264055252075</c:v>
                </c:pt>
                <c:pt idx="3">
                  <c:v>2.3288209438323975</c:v>
                </c:pt>
                <c:pt idx="4">
                  <c:v>4.1164131164550781</c:v>
                </c:pt>
                <c:pt idx="5">
                  <c:v>8.156702995300293</c:v>
                </c:pt>
                <c:pt idx="6">
                  <c:v>9.0035696029663086</c:v>
                </c:pt>
                <c:pt idx="7">
                  <c:v>13.460720062255859</c:v>
                </c:pt>
                <c:pt idx="8">
                  <c:v>18.500249862670898</c:v>
                </c:pt>
                <c:pt idx="9">
                  <c:v>24.221246719360352</c:v>
                </c:pt>
                <c:pt idx="10">
                  <c:v>26.637372970581055</c:v>
                </c:pt>
                <c:pt idx="11">
                  <c:v>28.446346282958984</c:v>
                </c:pt>
                <c:pt idx="12">
                  <c:v>28.83221435546875</c:v>
                </c:pt>
                <c:pt idx="13">
                  <c:v>28.030298233032227</c:v>
                </c:pt>
                <c:pt idx="14">
                  <c:v>28.153387069702148</c:v>
                </c:pt>
                <c:pt idx="15">
                  <c:v>28.058660507202148</c:v>
                </c:pt>
                <c:pt idx="16">
                  <c:v>25.824769973754883</c:v>
                </c:pt>
                <c:pt idx="17">
                  <c:v>24.705648422241211</c:v>
                </c:pt>
                <c:pt idx="18">
                  <c:v>20.592433929443359</c:v>
                </c:pt>
              </c:numCache>
            </c:numRef>
          </c:val>
          <c:smooth val="0"/>
          <c:extLst>
            <c:ext xmlns:c16="http://schemas.microsoft.com/office/drawing/2014/chart" uri="{C3380CC4-5D6E-409C-BE32-E72D297353CC}">
              <c16:uniqueId val="{00000000-C43F-4AF7-AB8A-5B1DAD6D0380}"/>
            </c:ext>
          </c:extLst>
        </c:ser>
        <c:ser>
          <c:idx val="3"/>
          <c:order val="1"/>
          <c:tx>
            <c:strRef>
              <c:f>'Figure 1.13.2'!$A$59</c:f>
              <c:strCache>
                <c:ptCount val="1"/>
                <c:pt idx="0">
                  <c:v>Latin America and the Caribbean</c:v>
                </c:pt>
              </c:strCache>
            </c:strRef>
          </c:tx>
          <c:spPr>
            <a:ln w="57150" cap="rnd">
              <a:solidFill>
                <a:schemeClr val="accent2"/>
              </a:solidFill>
              <a:round/>
            </a:ln>
            <a:effectLst/>
          </c:spPr>
          <c:marker>
            <c:symbol val="none"/>
          </c:marker>
          <c:cat>
            <c:strRef>
              <c:f>'Figure 1.13.2'!$C$2:$C$20</c:f>
              <c:strCache>
                <c:ptCount val="19"/>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pt idx="15">
                  <c:v>19</c:v>
                </c:pt>
                <c:pt idx="16">
                  <c:v>20</c:v>
                </c:pt>
                <c:pt idx="17">
                  <c:v>21</c:v>
                </c:pt>
                <c:pt idx="18">
                  <c:v>22</c:v>
                </c:pt>
              </c:strCache>
            </c:strRef>
          </c:cat>
          <c:val>
            <c:numRef>
              <c:f>'Figure 1.13.2'!$D$59:$D$77</c:f>
              <c:numCache>
                <c:formatCode>0</c:formatCode>
                <c:ptCount val="19"/>
                <c:pt idx="0">
                  <c:v>0.81896960735321045</c:v>
                </c:pt>
                <c:pt idx="1">
                  <c:v>1.1075073480606079</c:v>
                </c:pt>
                <c:pt idx="2">
                  <c:v>1.1893562078475952</c:v>
                </c:pt>
                <c:pt idx="3">
                  <c:v>1.2887946367263794</c:v>
                </c:pt>
                <c:pt idx="4">
                  <c:v>1.3227430582046509</c:v>
                </c:pt>
                <c:pt idx="5">
                  <c:v>1.3265650272369385</c:v>
                </c:pt>
                <c:pt idx="6">
                  <c:v>5.9923534393310547</c:v>
                </c:pt>
                <c:pt idx="7">
                  <c:v>13.324502944946289</c:v>
                </c:pt>
                <c:pt idx="8">
                  <c:v>15.667497634887695</c:v>
                </c:pt>
                <c:pt idx="9">
                  <c:v>23.291479110717773</c:v>
                </c:pt>
                <c:pt idx="10">
                  <c:v>23.786355972290039</c:v>
                </c:pt>
                <c:pt idx="11">
                  <c:v>32.198619842529297</c:v>
                </c:pt>
                <c:pt idx="12">
                  <c:v>38.9197998046875</c:v>
                </c:pt>
                <c:pt idx="13">
                  <c:v>40.921592712402344</c:v>
                </c:pt>
                <c:pt idx="14">
                  <c:v>41.364635467529297</c:v>
                </c:pt>
                <c:pt idx="15">
                  <c:v>40.261848449707031</c:v>
                </c:pt>
                <c:pt idx="16">
                  <c:v>35.606582641601563</c:v>
                </c:pt>
                <c:pt idx="17">
                  <c:v>34.937671661376953</c:v>
                </c:pt>
                <c:pt idx="18">
                  <c:v>33.470138549804688</c:v>
                </c:pt>
              </c:numCache>
            </c:numRef>
          </c:val>
          <c:smooth val="0"/>
          <c:extLst>
            <c:ext xmlns:c16="http://schemas.microsoft.com/office/drawing/2014/chart" uri="{C3380CC4-5D6E-409C-BE32-E72D297353CC}">
              <c16:uniqueId val="{00000001-C43F-4AF7-AB8A-5B1DAD6D0380}"/>
            </c:ext>
          </c:extLst>
        </c:ser>
        <c:ser>
          <c:idx val="4"/>
          <c:order val="2"/>
          <c:tx>
            <c:strRef>
              <c:f>'Figure 1.13.2'!$A$78</c:f>
              <c:strCache>
                <c:ptCount val="1"/>
                <c:pt idx="0">
                  <c:v>Middle East and North Africa</c:v>
                </c:pt>
              </c:strCache>
            </c:strRef>
          </c:tx>
          <c:spPr>
            <a:ln w="57150" cap="rnd">
              <a:solidFill>
                <a:schemeClr val="accent6">
                  <a:lumMod val="75000"/>
                </a:schemeClr>
              </a:solidFill>
              <a:round/>
            </a:ln>
            <a:effectLst/>
          </c:spPr>
          <c:marker>
            <c:symbol val="none"/>
          </c:marker>
          <c:cat>
            <c:strRef>
              <c:f>'Figure 1.13.2'!$C$2:$C$20</c:f>
              <c:strCache>
                <c:ptCount val="19"/>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pt idx="15">
                  <c:v>19</c:v>
                </c:pt>
                <c:pt idx="16">
                  <c:v>20</c:v>
                </c:pt>
                <c:pt idx="17">
                  <c:v>21</c:v>
                </c:pt>
                <c:pt idx="18">
                  <c:v>22</c:v>
                </c:pt>
              </c:strCache>
            </c:strRef>
          </c:cat>
          <c:val>
            <c:numRef>
              <c:f>'Figure 1.13.2'!$D$78:$D$96</c:f>
              <c:numCache>
                <c:formatCode>0</c:formatCode>
                <c:ptCount val="19"/>
                <c:pt idx="0">
                  <c:v>2.9161698818206787</c:v>
                </c:pt>
                <c:pt idx="1">
                  <c:v>3.3833444118499756</c:v>
                </c:pt>
                <c:pt idx="2">
                  <c:v>4.6635160446166992</c:v>
                </c:pt>
                <c:pt idx="3">
                  <c:v>4.6700119972229004</c:v>
                </c:pt>
                <c:pt idx="4">
                  <c:v>5.0838170051574707</c:v>
                </c:pt>
                <c:pt idx="5">
                  <c:v>7.5108475685119629</c:v>
                </c:pt>
                <c:pt idx="6">
                  <c:v>9.1732082366943359</c:v>
                </c:pt>
                <c:pt idx="7">
                  <c:v>9.0023193359375</c:v>
                </c:pt>
                <c:pt idx="8">
                  <c:v>9.8199234008789063</c:v>
                </c:pt>
                <c:pt idx="9">
                  <c:v>11.611564636230469</c:v>
                </c:pt>
                <c:pt idx="10">
                  <c:v>13.745759963989258</c:v>
                </c:pt>
                <c:pt idx="11">
                  <c:v>12.369632720947266</c:v>
                </c:pt>
                <c:pt idx="12">
                  <c:v>13.909824371337891</c:v>
                </c:pt>
                <c:pt idx="13">
                  <c:v>15.869848251342773</c:v>
                </c:pt>
                <c:pt idx="14">
                  <c:v>20.924648284912109</c:v>
                </c:pt>
                <c:pt idx="15">
                  <c:v>23.167140960693359</c:v>
                </c:pt>
                <c:pt idx="16">
                  <c:v>22.63715934753418</c:v>
                </c:pt>
                <c:pt idx="17">
                  <c:v>26.80035400390625</c:v>
                </c:pt>
                <c:pt idx="18">
                  <c:v>25.795257568359375</c:v>
                </c:pt>
              </c:numCache>
            </c:numRef>
          </c:val>
          <c:smooth val="0"/>
          <c:extLst>
            <c:ext xmlns:c16="http://schemas.microsoft.com/office/drawing/2014/chart" uri="{C3380CC4-5D6E-409C-BE32-E72D297353CC}">
              <c16:uniqueId val="{00000002-C43F-4AF7-AB8A-5B1DAD6D0380}"/>
            </c:ext>
          </c:extLst>
        </c:ser>
        <c:ser>
          <c:idx val="5"/>
          <c:order val="3"/>
          <c:tx>
            <c:strRef>
              <c:f>'Figure 1.13.2'!$A$97</c:f>
              <c:strCache>
                <c:ptCount val="1"/>
                <c:pt idx="0">
                  <c:v>Sub-Saharan Africa</c:v>
                </c:pt>
              </c:strCache>
            </c:strRef>
          </c:tx>
          <c:spPr>
            <a:ln w="57150" cap="rnd">
              <a:solidFill>
                <a:srgbClr val="C00000"/>
              </a:solidFill>
              <a:round/>
            </a:ln>
            <a:effectLst/>
          </c:spPr>
          <c:marker>
            <c:symbol val="none"/>
          </c:marker>
          <c:cat>
            <c:strRef>
              <c:f>'Figure 1.13.2'!$C$2:$C$20</c:f>
              <c:strCache>
                <c:ptCount val="19"/>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pt idx="15">
                  <c:v>19</c:v>
                </c:pt>
                <c:pt idx="16">
                  <c:v>20</c:v>
                </c:pt>
                <c:pt idx="17">
                  <c:v>21</c:v>
                </c:pt>
                <c:pt idx="18">
                  <c:v>22</c:v>
                </c:pt>
              </c:strCache>
            </c:strRef>
          </c:cat>
          <c:val>
            <c:numRef>
              <c:f>'Figure 1.13.2'!$D$97:$D$115</c:f>
              <c:numCache>
                <c:formatCode>0</c:formatCode>
                <c:ptCount val="19"/>
                <c:pt idx="0">
                  <c:v>2.2015411853790283</c:v>
                </c:pt>
                <c:pt idx="1">
                  <c:v>3.4224545955657959</c:v>
                </c:pt>
                <c:pt idx="2">
                  <c:v>7.2987942695617676</c:v>
                </c:pt>
                <c:pt idx="3">
                  <c:v>9.4075927734375</c:v>
                </c:pt>
                <c:pt idx="4">
                  <c:v>12.700600624084473</c:v>
                </c:pt>
                <c:pt idx="5">
                  <c:v>13.742016792297363</c:v>
                </c:pt>
                <c:pt idx="6">
                  <c:v>22.011003494262695</c:v>
                </c:pt>
                <c:pt idx="7">
                  <c:v>27.774646759033203</c:v>
                </c:pt>
                <c:pt idx="8">
                  <c:v>36.667537689208984</c:v>
                </c:pt>
                <c:pt idx="9">
                  <c:v>43.921588897705078</c:v>
                </c:pt>
                <c:pt idx="10">
                  <c:v>50.963417053222656</c:v>
                </c:pt>
                <c:pt idx="11">
                  <c:v>54.273689270019531</c:v>
                </c:pt>
                <c:pt idx="12">
                  <c:v>57.93218994140625</c:v>
                </c:pt>
                <c:pt idx="13">
                  <c:v>59.850387573242188</c:v>
                </c:pt>
                <c:pt idx="14">
                  <c:v>62.14666748046875</c:v>
                </c:pt>
                <c:pt idx="15">
                  <c:v>63.668830871582031</c:v>
                </c:pt>
                <c:pt idx="16">
                  <c:v>61.862556457519531</c:v>
                </c:pt>
                <c:pt idx="17">
                  <c:v>60.831546783447266</c:v>
                </c:pt>
                <c:pt idx="18">
                  <c:v>60.468147277832031</c:v>
                </c:pt>
              </c:numCache>
            </c:numRef>
          </c:val>
          <c:smooth val="0"/>
          <c:extLst>
            <c:ext xmlns:c16="http://schemas.microsoft.com/office/drawing/2014/chart" uri="{C3380CC4-5D6E-409C-BE32-E72D297353CC}">
              <c16:uniqueId val="{00000003-C43F-4AF7-AB8A-5B1DAD6D0380}"/>
            </c:ext>
          </c:extLst>
        </c:ser>
        <c:ser>
          <c:idx val="1"/>
          <c:order val="4"/>
          <c:tx>
            <c:strRef>
              <c:f>'Figure 1.13.2'!$A$2</c:f>
              <c:strCache>
                <c:ptCount val="1"/>
                <c:pt idx="0">
                  <c:v>Asia and the Pacific</c:v>
                </c:pt>
              </c:strCache>
            </c:strRef>
          </c:tx>
          <c:spPr>
            <a:ln w="57150" cap="rnd">
              <a:solidFill>
                <a:srgbClr val="7030A0"/>
              </a:solidFill>
              <a:round/>
            </a:ln>
            <a:effectLst/>
          </c:spPr>
          <c:marker>
            <c:symbol val="none"/>
          </c:marker>
          <c:cat>
            <c:strRef>
              <c:f>'Figure 1.13.2'!$C$2:$C$20</c:f>
              <c:strCache>
                <c:ptCount val="19"/>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pt idx="15">
                  <c:v>19</c:v>
                </c:pt>
                <c:pt idx="16">
                  <c:v>20</c:v>
                </c:pt>
                <c:pt idx="17">
                  <c:v>21</c:v>
                </c:pt>
                <c:pt idx="18">
                  <c:v>22</c:v>
                </c:pt>
              </c:strCache>
            </c:strRef>
          </c:cat>
          <c:val>
            <c:numRef>
              <c:f>'Figure 1.13.2'!$D$2:$D$20</c:f>
              <c:numCache>
                <c:formatCode>0</c:formatCode>
                <c:ptCount val="19"/>
                <c:pt idx="0">
                  <c:v>0.98590636253356934</c:v>
                </c:pt>
                <c:pt idx="1">
                  <c:v>1.1212766170501709</c:v>
                </c:pt>
                <c:pt idx="2">
                  <c:v>0.98290401697158813</c:v>
                </c:pt>
                <c:pt idx="3">
                  <c:v>1.6606827974319458</c:v>
                </c:pt>
                <c:pt idx="4">
                  <c:v>2.0277636051177979</c:v>
                </c:pt>
                <c:pt idx="5">
                  <c:v>2.719064474105835</c:v>
                </c:pt>
                <c:pt idx="6">
                  <c:v>4.0978007316589355</c:v>
                </c:pt>
                <c:pt idx="7">
                  <c:v>5.7299647331237793</c:v>
                </c:pt>
                <c:pt idx="8">
                  <c:v>8.3636322021484375</c:v>
                </c:pt>
                <c:pt idx="9">
                  <c:v>11.321956634521484</c:v>
                </c:pt>
                <c:pt idx="10">
                  <c:v>14.256306648254395</c:v>
                </c:pt>
                <c:pt idx="11">
                  <c:v>15.245944023132324</c:v>
                </c:pt>
                <c:pt idx="12">
                  <c:v>15.686287879943848</c:v>
                </c:pt>
                <c:pt idx="13">
                  <c:v>16.200799942016602</c:v>
                </c:pt>
                <c:pt idx="14">
                  <c:v>18.087734222412109</c:v>
                </c:pt>
                <c:pt idx="15">
                  <c:v>18.723749160766602</c:v>
                </c:pt>
                <c:pt idx="16">
                  <c:v>17.744302749633789</c:v>
                </c:pt>
                <c:pt idx="17">
                  <c:v>18.467794418334961</c:v>
                </c:pt>
                <c:pt idx="18">
                  <c:v>18.608131408691406</c:v>
                </c:pt>
              </c:numCache>
            </c:numRef>
          </c:val>
          <c:smooth val="0"/>
          <c:extLst>
            <c:ext xmlns:c16="http://schemas.microsoft.com/office/drawing/2014/chart" uri="{C3380CC4-5D6E-409C-BE32-E72D297353CC}">
              <c16:uniqueId val="{00000004-C43F-4AF7-AB8A-5B1DAD6D0380}"/>
            </c:ext>
          </c:extLst>
        </c:ser>
        <c:ser>
          <c:idx val="2"/>
          <c:order val="5"/>
          <c:tx>
            <c:strRef>
              <c:f>'Figure 1.13.2'!$A$40</c:f>
              <c:strCache>
                <c:ptCount val="1"/>
                <c:pt idx="0">
                  <c:v>Europe</c:v>
                </c:pt>
              </c:strCache>
            </c:strRef>
          </c:tx>
          <c:spPr>
            <a:ln w="57150" cap="rnd">
              <a:solidFill>
                <a:srgbClr val="0070C0"/>
              </a:solidFill>
              <a:round/>
            </a:ln>
            <a:effectLst/>
          </c:spPr>
          <c:marker>
            <c:symbol val="none"/>
          </c:marker>
          <c:cat>
            <c:strRef>
              <c:f>'Figure 1.13.2'!$C$2:$C$20</c:f>
              <c:strCache>
                <c:ptCount val="19"/>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pt idx="14">
                  <c:v>18</c:v>
                </c:pt>
                <c:pt idx="15">
                  <c:v>19</c:v>
                </c:pt>
                <c:pt idx="16">
                  <c:v>20</c:v>
                </c:pt>
                <c:pt idx="17">
                  <c:v>21</c:v>
                </c:pt>
                <c:pt idx="18">
                  <c:v>22</c:v>
                </c:pt>
              </c:strCache>
            </c:strRef>
          </c:cat>
          <c:val>
            <c:numRef>
              <c:f>'Figure 1.13.2'!$D$40:$D$58</c:f>
              <c:numCache>
                <c:formatCode>0</c:formatCode>
                <c:ptCount val="19"/>
                <c:pt idx="0">
                  <c:v>1.338742733001709</c:v>
                </c:pt>
                <c:pt idx="1">
                  <c:v>1.5463147163391113</c:v>
                </c:pt>
                <c:pt idx="2">
                  <c:v>1.1383057832717896</c:v>
                </c:pt>
                <c:pt idx="3">
                  <c:v>0.96593093872070313</c:v>
                </c:pt>
                <c:pt idx="4">
                  <c:v>1.9721168279647827</c:v>
                </c:pt>
                <c:pt idx="5">
                  <c:v>3.6594552993774414</c:v>
                </c:pt>
                <c:pt idx="6">
                  <c:v>3.5342695713043213</c:v>
                </c:pt>
                <c:pt idx="7">
                  <c:v>4.2847113609313965</c:v>
                </c:pt>
                <c:pt idx="8">
                  <c:v>5.5605778694152832</c:v>
                </c:pt>
                <c:pt idx="9">
                  <c:v>6.6128530502319336</c:v>
                </c:pt>
                <c:pt idx="10">
                  <c:v>8.7440624237060547</c:v>
                </c:pt>
                <c:pt idx="11">
                  <c:v>12.623860359191895</c:v>
                </c:pt>
                <c:pt idx="12">
                  <c:v>13.315675735473633</c:v>
                </c:pt>
                <c:pt idx="13">
                  <c:v>14.839642524719238</c:v>
                </c:pt>
                <c:pt idx="14">
                  <c:v>16.875473022460938</c:v>
                </c:pt>
                <c:pt idx="15">
                  <c:v>19.13221549987793</c:v>
                </c:pt>
                <c:pt idx="16">
                  <c:v>19.518718719482422</c:v>
                </c:pt>
                <c:pt idx="17">
                  <c:v>23.748128890991211</c:v>
                </c:pt>
                <c:pt idx="18">
                  <c:v>25.851140975952148</c:v>
                </c:pt>
              </c:numCache>
            </c:numRef>
          </c:val>
          <c:smooth val="0"/>
          <c:extLst>
            <c:ext xmlns:c16="http://schemas.microsoft.com/office/drawing/2014/chart" uri="{C3380CC4-5D6E-409C-BE32-E72D297353CC}">
              <c16:uniqueId val="{00000005-C43F-4AF7-AB8A-5B1DAD6D0380}"/>
            </c:ext>
          </c:extLst>
        </c:ser>
        <c:dLbls>
          <c:showLegendKey val="0"/>
          <c:showVal val="0"/>
          <c:showCatName val="0"/>
          <c:showSerName val="0"/>
          <c:showPercent val="0"/>
          <c:showBubbleSize val="0"/>
        </c:dLbls>
        <c:marker val="1"/>
        <c:smooth val="0"/>
        <c:axId val="851229727"/>
        <c:axId val="1741805776"/>
      </c:lineChart>
      <c:lineChart>
        <c:grouping val="standard"/>
        <c:varyColors val="0"/>
        <c:ser>
          <c:idx val="6"/>
          <c:order val="6"/>
          <c:tx>
            <c:v> </c:v>
          </c:tx>
          <c:spPr>
            <a:ln w="28575" cap="rnd">
              <a:solidFill>
                <a:schemeClr val="accent1">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6-C43F-4AF7-AB8A-5B1DAD6D0380}"/>
            </c:ext>
          </c:extLst>
        </c:ser>
        <c:dLbls>
          <c:showLegendKey val="0"/>
          <c:showVal val="0"/>
          <c:showCatName val="0"/>
          <c:showSerName val="0"/>
          <c:showPercent val="0"/>
          <c:showBubbleSize val="0"/>
        </c:dLbls>
        <c:marker val="1"/>
        <c:smooth val="0"/>
        <c:axId val="87131887"/>
        <c:axId val="1476522208"/>
      </c:lineChart>
      <c:catAx>
        <c:axId val="851229727"/>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HelveticaNeueLT Std"/>
                <a:ea typeface="+mn-ea"/>
                <a:cs typeface="+mn-cs"/>
              </a:defRPr>
            </a:pPr>
            <a:endParaRPr lang="en-US"/>
          </a:p>
        </c:txPr>
        <c:crossAx val="1741805776"/>
        <c:crosses val="autoZero"/>
        <c:auto val="1"/>
        <c:lblAlgn val="ctr"/>
        <c:lblOffset val="100"/>
        <c:noMultiLvlLbl val="0"/>
      </c:catAx>
      <c:valAx>
        <c:axId val="17418057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HelveticaNeueLT Std"/>
                <a:ea typeface="+mn-ea"/>
                <a:cs typeface="+mn-cs"/>
              </a:defRPr>
            </a:pPr>
            <a:endParaRPr lang="en-US"/>
          </a:p>
        </c:txPr>
        <c:crossAx val="851229727"/>
        <c:crosses val="autoZero"/>
        <c:crossBetween val="between"/>
      </c:valAx>
      <c:valAx>
        <c:axId val="1476522208"/>
        <c:scaling>
          <c:orientation val="minMax"/>
          <c:max val="70"/>
          <c:min val="0"/>
        </c:scaling>
        <c:delete val="1"/>
        <c:axPos val="r"/>
        <c:numFmt formatCode="0" sourceLinked="0"/>
        <c:majorTickMark val="none"/>
        <c:minorTickMark val="none"/>
        <c:tickLblPos val="nextTo"/>
        <c:crossAx val="87131887"/>
        <c:crosses val="max"/>
        <c:crossBetween val="between"/>
        <c:majorUnit val="10"/>
        <c:minorUnit val="2"/>
      </c:valAx>
      <c:catAx>
        <c:axId val="87131887"/>
        <c:scaling>
          <c:orientation val="minMax"/>
        </c:scaling>
        <c:delete val="1"/>
        <c:axPos val="b"/>
        <c:majorTickMark val="out"/>
        <c:minorTickMark val="none"/>
        <c:tickLblPos val="nextTo"/>
        <c:crossAx val="1476522208"/>
        <c:crosses val="autoZero"/>
        <c:auto val="1"/>
        <c:lblAlgn val="ctr"/>
        <c:lblOffset val="100"/>
        <c:noMultiLvlLbl val="0"/>
      </c:catAx>
      <c:spPr>
        <a:noFill/>
        <a:ln>
          <a:noFill/>
        </a:ln>
        <a:effectLst/>
      </c:spPr>
    </c:plotArea>
    <c:legend>
      <c:legendPos val="b"/>
      <c:legendEntry>
        <c:idx val="6"/>
        <c:delete val="1"/>
      </c:legendEntry>
      <c:layout>
        <c:manualLayout>
          <c:xMode val="edge"/>
          <c:yMode val="edge"/>
          <c:x val="7.2855644015641222E-2"/>
          <c:y val="1.9508598852469021E-2"/>
          <c:w val="0.4256273408861867"/>
          <c:h val="0.31640379399339169"/>
        </c:manualLayout>
      </c:layout>
      <c:overlay val="1"/>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163503600511477E-2"/>
          <c:y val="8.7864527724857241E-2"/>
          <c:w val="0.9046634194764116"/>
          <c:h val="0.8473646772956086"/>
        </c:manualLayout>
      </c:layout>
      <c:barChart>
        <c:barDir val="col"/>
        <c:grouping val="stacked"/>
        <c:varyColors val="0"/>
        <c:ser>
          <c:idx val="0"/>
          <c:order val="0"/>
          <c:tx>
            <c:strRef>
              <c:f>'Figure 1.14.1'!$I$5</c:f>
              <c:strCache>
                <c:ptCount val="1"/>
                <c:pt idx="0">
                  <c:v>p75</c:v>
                </c:pt>
              </c:strCache>
            </c:strRef>
          </c:tx>
          <c:spPr>
            <a:solidFill>
              <a:sysClr val="window" lastClr="FFFFFF"/>
            </a:solidFill>
            <a:ln w="3175">
              <a:noFill/>
              <a:prstDash val="solid"/>
            </a:ln>
            <a:effectLst/>
          </c:spPr>
          <c:invertIfNegative val="0"/>
          <c:cat>
            <c:strRef>
              <c:f>'Figure 1.14.1'!$H$6:$H$36</c:f>
              <c:strCache>
                <c:ptCount val="30"/>
                <c:pt idx="0">
                  <c:v>2000</c:v>
                </c:pt>
                <c:pt idx="5">
                  <c:v>05</c:v>
                </c:pt>
                <c:pt idx="10">
                  <c:v>10</c:v>
                </c:pt>
                <c:pt idx="15">
                  <c:v>15</c:v>
                </c:pt>
                <c:pt idx="20">
                  <c:v>20</c:v>
                </c:pt>
                <c:pt idx="25">
                  <c:v>25</c:v>
                </c:pt>
                <c:pt idx="29">
                  <c:v>29</c:v>
                </c:pt>
              </c:strCache>
            </c:strRef>
          </c:cat>
          <c:val>
            <c:numRef>
              <c:f>'Figure 1.14.1'!$I$6:$I$36</c:f>
              <c:numCache>
                <c:formatCode>0.0</c:formatCode>
                <c:ptCount val="30"/>
                <c:pt idx="0">
                  <c:v>0</c:v>
                </c:pt>
                <c:pt idx="1">
                  <c:v>0</c:v>
                </c:pt>
                <c:pt idx="2">
                  <c:v>0</c:v>
                </c:pt>
                <c:pt idx="3">
                  <c:v>0</c:v>
                </c:pt>
                <c:pt idx="4">
                  <c:v>0</c:v>
                </c:pt>
                <c:pt idx="5">
                  <c:v>0</c:v>
                </c:pt>
                <c:pt idx="6">
                  <c:v>0</c:v>
                </c:pt>
                <c:pt idx="7">
                  <c:v>0</c:v>
                </c:pt>
                <c:pt idx="8">
                  <c:v>0</c:v>
                </c:pt>
                <c:pt idx="9">
                  <c:v>-0.84228084999999997</c:v>
                </c:pt>
                <c:pt idx="10">
                  <c:v>-0.38910143000000003</c:v>
                </c:pt>
                <c:pt idx="11">
                  <c:v>0</c:v>
                </c:pt>
                <c:pt idx="12">
                  <c:v>0</c:v>
                </c:pt>
                <c:pt idx="13">
                  <c:v>0</c:v>
                </c:pt>
                <c:pt idx="14">
                  <c:v>0</c:v>
                </c:pt>
                <c:pt idx="15">
                  <c:v>0</c:v>
                </c:pt>
                <c:pt idx="16">
                  <c:v>0</c:v>
                </c:pt>
                <c:pt idx="17">
                  <c:v>0</c:v>
                </c:pt>
                <c:pt idx="18">
                  <c:v>0</c:v>
                </c:pt>
                <c:pt idx="19">
                  <c:v>0</c:v>
                </c:pt>
                <c:pt idx="20">
                  <c:v>-3.6747396000000001</c:v>
                </c:pt>
                <c:pt idx="21">
                  <c:v>-0.59406744</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ACB5-4935-AC8E-A5DA04485C7E}"/>
            </c:ext>
          </c:extLst>
        </c:ser>
        <c:ser>
          <c:idx val="1"/>
          <c:order val="1"/>
          <c:tx>
            <c:strRef>
              <c:f>'Figure 1.14.1'!$J$5</c:f>
              <c:strCache>
                <c:ptCount val="1"/>
                <c:pt idx="0">
                  <c:v>25th–75th percentiles</c:v>
                </c:pt>
              </c:strCache>
            </c:strRef>
          </c:tx>
          <c:spPr>
            <a:solidFill>
              <a:srgbClr val="5B9BD5"/>
            </a:solidFill>
            <a:ln w="3175">
              <a:noFill/>
              <a:prstDash val="solid"/>
            </a:ln>
            <a:effectLst/>
          </c:spPr>
          <c:invertIfNegative val="0"/>
          <c:cat>
            <c:strRef>
              <c:f>'Figure 1.14.1'!$H$6:$H$36</c:f>
              <c:strCache>
                <c:ptCount val="30"/>
                <c:pt idx="0">
                  <c:v>2000</c:v>
                </c:pt>
                <c:pt idx="5">
                  <c:v>05</c:v>
                </c:pt>
                <c:pt idx="10">
                  <c:v>10</c:v>
                </c:pt>
                <c:pt idx="15">
                  <c:v>15</c:v>
                </c:pt>
                <c:pt idx="20">
                  <c:v>20</c:v>
                </c:pt>
                <c:pt idx="25">
                  <c:v>25</c:v>
                </c:pt>
                <c:pt idx="29">
                  <c:v>29</c:v>
                </c:pt>
              </c:strCache>
            </c:strRef>
          </c:cat>
          <c:val>
            <c:numRef>
              <c:f>'Figure 1.14.1'!$J$6:$J$36</c:f>
              <c:numCache>
                <c:formatCode>0.0</c:formatCode>
                <c:ptCount val="30"/>
                <c:pt idx="0">
                  <c:v>0</c:v>
                </c:pt>
                <c:pt idx="1">
                  <c:v>0</c:v>
                </c:pt>
                <c:pt idx="2">
                  <c:v>0</c:v>
                </c:pt>
                <c:pt idx="3">
                  <c:v>0</c:v>
                </c:pt>
                <c:pt idx="4">
                  <c:v>0</c:v>
                </c:pt>
                <c:pt idx="5">
                  <c:v>0</c:v>
                </c:pt>
                <c:pt idx="6">
                  <c:v>0</c:v>
                </c:pt>
                <c:pt idx="7">
                  <c:v>0</c:v>
                </c:pt>
                <c:pt idx="8">
                  <c:v>0</c:v>
                </c:pt>
                <c:pt idx="9">
                  <c:v>-5.1228218500000002</c:v>
                </c:pt>
                <c:pt idx="10">
                  <c:v>-4.5635568700000002</c:v>
                </c:pt>
                <c:pt idx="11">
                  <c:v>0</c:v>
                </c:pt>
                <c:pt idx="12">
                  <c:v>0</c:v>
                </c:pt>
                <c:pt idx="13">
                  <c:v>0</c:v>
                </c:pt>
                <c:pt idx="14">
                  <c:v>0</c:v>
                </c:pt>
                <c:pt idx="15">
                  <c:v>0</c:v>
                </c:pt>
                <c:pt idx="16">
                  <c:v>0</c:v>
                </c:pt>
                <c:pt idx="17">
                  <c:v>0</c:v>
                </c:pt>
                <c:pt idx="18">
                  <c:v>0</c:v>
                </c:pt>
                <c:pt idx="19">
                  <c:v>0</c:v>
                </c:pt>
                <c:pt idx="20">
                  <c:v>-4.1443686999999994</c:v>
                </c:pt>
                <c:pt idx="21">
                  <c:v>-4.4136350599999998</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CB5-4935-AC8E-A5DA04485C7E}"/>
            </c:ext>
          </c:extLst>
        </c:ser>
        <c:ser>
          <c:idx val="2"/>
          <c:order val="2"/>
          <c:tx>
            <c:strRef>
              <c:f>'Figure 1.14.1'!$K$5</c:f>
              <c:strCache>
                <c:ptCount val="1"/>
                <c:pt idx="0">
                  <c:v>p25&lt;0</c:v>
                </c:pt>
              </c:strCache>
            </c:strRef>
          </c:tx>
          <c:spPr>
            <a:solidFill>
              <a:srgbClr val="5B9BD5"/>
            </a:solidFill>
            <a:ln>
              <a:noFill/>
            </a:ln>
          </c:spPr>
          <c:invertIfNegative val="0"/>
          <c:cat>
            <c:strRef>
              <c:f>'Figure 1.14.1'!$H$6:$H$36</c:f>
              <c:strCache>
                <c:ptCount val="30"/>
                <c:pt idx="0">
                  <c:v>2000</c:v>
                </c:pt>
                <c:pt idx="5">
                  <c:v>05</c:v>
                </c:pt>
                <c:pt idx="10">
                  <c:v>10</c:v>
                </c:pt>
                <c:pt idx="15">
                  <c:v>15</c:v>
                </c:pt>
                <c:pt idx="20">
                  <c:v>20</c:v>
                </c:pt>
                <c:pt idx="25">
                  <c:v>25</c:v>
                </c:pt>
                <c:pt idx="29">
                  <c:v>29</c:v>
                </c:pt>
              </c:strCache>
            </c:strRef>
          </c:cat>
          <c:val>
            <c:numRef>
              <c:f>'Figure 1.14.1'!$K$6:$K$36</c:f>
              <c:numCache>
                <c:formatCode>0.0</c:formatCode>
                <c:ptCount val="30"/>
                <c:pt idx="0">
                  <c:v>-0.87289041000000001</c:v>
                </c:pt>
                <c:pt idx="1">
                  <c:v>-1.0716055</c:v>
                </c:pt>
                <c:pt idx="2">
                  <c:v>-1.2526887</c:v>
                </c:pt>
                <c:pt idx="3">
                  <c:v>-1.5099965</c:v>
                </c:pt>
                <c:pt idx="4">
                  <c:v>-1.374806</c:v>
                </c:pt>
                <c:pt idx="5">
                  <c:v>-0.85848628000000005</c:v>
                </c:pt>
                <c:pt idx="6">
                  <c:v>-6.6937769999999994E-2</c:v>
                </c:pt>
                <c:pt idx="7">
                  <c:v>0</c:v>
                </c:pt>
                <c:pt idx="8">
                  <c:v>-2.6209999000000002</c:v>
                </c:pt>
                <c:pt idx="9">
                  <c:v>0</c:v>
                </c:pt>
                <c:pt idx="10">
                  <c:v>0</c:v>
                </c:pt>
                <c:pt idx="11">
                  <c:v>-4.1223128999999998</c:v>
                </c:pt>
                <c:pt idx="12">
                  <c:v>-2.7969311000000001</c:v>
                </c:pt>
                <c:pt idx="13">
                  <c:v>-1.9934037</c:v>
                </c:pt>
                <c:pt idx="14">
                  <c:v>-1.4296985</c:v>
                </c:pt>
                <c:pt idx="15">
                  <c:v>-0.5917924</c:v>
                </c:pt>
                <c:pt idx="16">
                  <c:v>0</c:v>
                </c:pt>
                <c:pt idx="17">
                  <c:v>0</c:v>
                </c:pt>
                <c:pt idx="18">
                  <c:v>-0.40228964</c:v>
                </c:pt>
                <c:pt idx="19">
                  <c:v>-0.27012007999999998</c:v>
                </c:pt>
                <c:pt idx="20">
                  <c:v>0</c:v>
                </c:pt>
                <c:pt idx="21">
                  <c:v>0</c:v>
                </c:pt>
                <c:pt idx="22">
                  <c:v>-2.6558988000000001</c:v>
                </c:pt>
                <c:pt idx="23">
                  <c:v>-2.7556921000000001</c:v>
                </c:pt>
              </c:numCache>
            </c:numRef>
          </c:val>
          <c:extLst>
            <c:ext xmlns:c16="http://schemas.microsoft.com/office/drawing/2014/chart" uri="{C3380CC4-5D6E-409C-BE32-E72D297353CC}">
              <c16:uniqueId val="{00000002-ACB5-4935-AC8E-A5DA04485C7E}"/>
            </c:ext>
          </c:extLst>
        </c:ser>
        <c:ser>
          <c:idx val="3"/>
          <c:order val="3"/>
          <c:tx>
            <c:strRef>
              <c:f>'Figure 1.14.1'!$L$5</c:f>
              <c:strCache>
                <c:ptCount val="1"/>
                <c:pt idx="0">
                  <c:v>p75&gt;0</c:v>
                </c:pt>
              </c:strCache>
            </c:strRef>
          </c:tx>
          <c:spPr>
            <a:solidFill>
              <a:srgbClr val="5B9BD5"/>
            </a:solidFill>
          </c:spPr>
          <c:invertIfNegative val="0"/>
          <c:cat>
            <c:strRef>
              <c:f>'Figure 1.14.1'!$H$6:$H$36</c:f>
              <c:strCache>
                <c:ptCount val="30"/>
                <c:pt idx="0">
                  <c:v>2000</c:v>
                </c:pt>
                <c:pt idx="5">
                  <c:v>05</c:v>
                </c:pt>
                <c:pt idx="10">
                  <c:v>10</c:v>
                </c:pt>
                <c:pt idx="15">
                  <c:v>15</c:v>
                </c:pt>
                <c:pt idx="20">
                  <c:v>20</c:v>
                </c:pt>
                <c:pt idx="25">
                  <c:v>25</c:v>
                </c:pt>
                <c:pt idx="29">
                  <c:v>29</c:v>
                </c:pt>
              </c:strCache>
            </c:strRef>
          </c:cat>
          <c:val>
            <c:numRef>
              <c:f>'Figure 1.14.1'!$L$6:$L$36</c:f>
              <c:numCache>
                <c:formatCode>0.0</c:formatCode>
                <c:ptCount val="30"/>
                <c:pt idx="0">
                  <c:v>4.3675876000000002</c:v>
                </c:pt>
                <c:pt idx="1">
                  <c:v>3.1626816</c:v>
                </c:pt>
                <c:pt idx="2">
                  <c:v>1.946496</c:v>
                </c:pt>
                <c:pt idx="3">
                  <c:v>1.5234166</c:v>
                </c:pt>
                <c:pt idx="4">
                  <c:v>2.1146137999999999</c:v>
                </c:pt>
                <c:pt idx="5">
                  <c:v>2.5383331999999998</c:v>
                </c:pt>
                <c:pt idx="6">
                  <c:v>3.2750683</c:v>
                </c:pt>
                <c:pt idx="7">
                  <c:v>0</c:v>
                </c:pt>
                <c:pt idx="8">
                  <c:v>2.1876278</c:v>
                </c:pt>
                <c:pt idx="9">
                  <c:v>0</c:v>
                </c:pt>
                <c:pt idx="10">
                  <c:v>0</c:v>
                </c:pt>
                <c:pt idx="11">
                  <c:v>0.23361016000000001</c:v>
                </c:pt>
                <c:pt idx="12">
                  <c:v>0.30423449000000002</c:v>
                </c:pt>
                <c:pt idx="13">
                  <c:v>0.31025487000000002</c:v>
                </c:pt>
                <c:pt idx="14">
                  <c:v>1.1655674</c:v>
                </c:pt>
                <c:pt idx="15">
                  <c:v>1.0055719000000001</c:v>
                </c:pt>
                <c:pt idx="16">
                  <c:v>0</c:v>
                </c:pt>
                <c:pt idx="17">
                  <c:v>0</c:v>
                </c:pt>
                <c:pt idx="18">
                  <c:v>2.2821370999999999</c:v>
                </c:pt>
                <c:pt idx="19">
                  <c:v>2.2003853000000002</c:v>
                </c:pt>
                <c:pt idx="20">
                  <c:v>0</c:v>
                </c:pt>
                <c:pt idx="21">
                  <c:v>0</c:v>
                </c:pt>
                <c:pt idx="22">
                  <c:v>1.3246757</c:v>
                </c:pt>
                <c:pt idx="23">
                  <c:v>0.51762461000000004</c:v>
                </c:pt>
              </c:numCache>
            </c:numRef>
          </c:val>
          <c:extLst>
            <c:ext xmlns:c16="http://schemas.microsoft.com/office/drawing/2014/chart" uri="{C3380CC4-5D6E-409C-BE32-E72D297353CC}">
              <c16:uniqueId val="{00000003-ACB5-4935-AC8E-A5DA04485C7E}"/>
            </c:ext>
          </c:extLst>
        </c:ser>
        <c:ser>
          <c:idx val="4"/>
          <c:order val="4"/>
          <c:tx>
            <c:strRef>
              <c:f>'Figure 1.14.1'!$M$5</c:f>
              <c:strCache>
                <c:ptCount val="1"/>
                <c:pt idx="0">
                  <c:v>p25&lt;0</c:v>
                </c:pt>
              </c:strCache>
            </c:strRef>
          </c:tx>
          <c:spPr>
            <a:solidFill>
              <a:sysClr val="window" lastClr="FFFFFF"/>
            </a:solidFill>
          </c:spPr>
          <c:invertIfNegative val="0"/>
          <c:cat>
            <c:strRef>
              <c:f>'Figure 1.14.1'!$H$6:$H$36</c:f>
              <c:strCache>
                <c:ptCount val="30"/>
                <c:pt idx="0">
                  <c:v>2000</c:v>
                </c:pt>
                <c:pt idx="5">
                  <c:v>05</c:v>
                </c:pt>
                <c:pt idx="10">
                  <c:v>10</c:v>
                </c:pt>
                <c:pt idx="15">
                  <c:v>15</c:v>
                </c:pt>
                <c:pt idx="20">
                  <c:v>20</c:v>
                </c:pt>
                <c:pt idx="25">
                  <c:v>25</c:v>
                </c:pt>
                <c:pt idx="29">
                  <c:v>29</c:v>
                </c:pt>
              </c:strCache>
            </c:strRef>
          </c:cat>
          <c:val>
            <c:numRef>
              <c:f>'Figure 1.14.1'!$M$6:$M$36</c:f>
              <c:numCache>
                <c:formatCode>0.0</c:formatCode>
                <c:ptCount val="30"/>
                <c:pt idx="0">
                  <c:v>0</c:v>
                </c:pt>
                <c:pt idx="1">
                  <c:v>0</c:v>
                </c:pt>
                <c:pt idx="2">
                  <c:v>0</c:v>
                </c:pt>
                <c:pt idx="3">
                  <c:v>0</c:v>
                </c:pt>
                <c:pt idx="4">
                  <c:v>0</c:v>
                </c:pt>
                <c:pt idx="5">
                  <c:v>0</c:v>
                </c:pt>
                <c:pt idx="6">
                  <c:v>0</c:v>
                </c:pt>
                <c:pt idx="7">
                  <c:v>0.38918918000000002</c:v>
                </c:pt>
                <c:pt idx="8">
                  <c:v>0</c:v>
                </c:pt>
                <c:pt idx="9">
                  <c:v>0</c:v>
                </c:pt>
                <c:pt idx="10">
                  <c:v>0</c:v>
                </c:pt>
                <c:pt idx="11">
                  <c:v>0</c:v>
                </c:pt>
                <c:pt idx="12">
                  <c:v>0</c:v>
                </c:pt>
                <c:pt idx="13">
                  <c:v>0</c:v>
                </c:pt>
                <c:pt idx="14">
                  <c:v>0</c:v>
                </c:pt>
                <c:pt idx="15">
                  <c:v>0</c:v>
                </c:pt>
                <c:pt idx="16">
                  <c:v>0.12326341</c:v>
                </c:pt>
                <c:pt idx="17">
                  <c:v>0.23361313</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ACB5-4935-AC8E-A5DA04485C7E}"/>
            </c:ext>
          </c:extLst>
        </c:ser>
        <c:ser>
          <c:idx val="5"/>
          <c:order val="5"/>
          <c:tx>
            <c:strRef>
              <c:f>'Figure 1.14.1'!$N$5</c:f>
              <c:strCache>
                <c:ptCount val="1"/>
                <c:pt idx="0">
                  <c:v>p75&gt;0</c:v>
                </c:pt>
              </c:strCache>
            </c:strRef>
          </c:tx>
          <c:spPr>
            <a:solidFill>
              <a:srgbClr val="5B9BD5"/>
            </a:solidFill>
          </c:spPr>
          <c:invertIfNegative val="0"/>
          <c:cat>
            <c:strRef>
              <c:f>'Figure 1.14.1'!$H$6:$H$36</c:f>
              <c:strCache>
                <c:ptCount val="30"/>
                <c:pt idx="0">
                  <c:v>2000</c:v>
                </c:pt>
                <c:pt idx="5">
                  <c:v>05</c:v>
                </c:pt>
                <c:pt idx="10">
                  <c:v>10</c:v>
                </c:pt>
                <c:pt idx="15">
                  <c:v>15</c:v>
                </c:pt>
                <c:pt idx="20">
                  <c:v>20</c:v>
                </c:pt>
                <c:pt idx="25">
                  <c:v>25</c:v>
                </c:pt>
                <c:pt idx="29">
                  <c:v>29</c:v>
                </c:pt>
              </c:strCache>
            </c:strRef>
          </c:cat>
          <c:val>
            <c:numRef>
              <c:f>'Figure 1.14.1'!$N$6:$N$36</c:f>
              <c:numCache>
                <c:formatCode>0.0</c:formatCode>
                <c:ptCount val="30"/>
                <c:pt idx="0">
                  <c:v>0</c:v>
                </c:pt>
                <c:pt idx="1">
                  <c:v>0</c:v>
                </c:pt>
                <c:pt idx="2">
                  <c:v>0</c:v>
                </c:pt>
                <c:pt idx="3">
                  <c:v>0</c:v>
                </c:pt>
                <c:pt idx="4">
                  <c:v>0</c:v>
                </c:pt>
                <c:pt idx="5">
                  <c:v>0</c:v>
                </c:pt>
                <c:pt idx="6">
                  <c:v>0</c:v>
                </c:pt>
                <c:pt idx="7">
                  <c:v>3.4646770199999999</c:v>
                </c:pt>
                <c:pt idx="8">
                  <c:v>0</c:v>
                </c:pt>
                <c:pt idx="9">
                  <c:v>0</c:v>
                </c:pt>
                <c:pt idx="10">
                  <c:v>0</c:v>
                </c:pt>
                <c:pt idx="11">
                  <c:v>0</c:v>
                </c:pt>
                <c:pt idx="12">
                  <c:v>0</c:v>
                </c:pt>
                <c:pt idx="13">
                  <c:v>0</c:v>
                </c:pt>
                <c:pt idx="14">
                  <c:v>0</c:v>
                </c:pt>
                <c:pt idx="15">
                  <c:v>0</c:v>
                </c:pt>
                <c:pt idx="16">
                  <c:v>1.6452128899999998</c:v>
                </c:pt>
                <c:pt idx="17">
                  <c:v>1.93072837</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ACB5-4935-AC8E-A5DA04485C7E}"/>
            </c:ext>
          </c:extLst>
        </c:ser>
        <c:ser>
          <c:idx val="9"/>
          <c:order val="9"/>
          <c:tx>
            <c:strRef>
              <c:f>'Figure 1.14.1'!$R$5</c:f>
              <c:strCache>
                <c:ptCount val="1"/>
                <c:pt idx="0">
                  <c:v>25th–75th percentiles (projections)</c:v>
                </c:pt>
              </c:strCache>
            </c:strRef>
          </c:tx>
          <c:spPr>
            <a:solidFill>
              <a:srgbClr val="5B9BD5">
                <a:lumMod val="40000"/>
                <a:lumOff val="60000"/>
              </a:srgbClr>
            </a:solidFill>
            <a:ln w="28575">
              <a:noFill/>
            </a:ln>
          </c:spPr>
          <c:invertIfNegative val="0"/>
          <c:cat>
            <c:strRef>
              <c:f>'Figure 1.14.1'!$H$6:$H$36</c:f>
              <c:strCache>
                <c:ptCount val="30"/>
                <c:pt idx="0">
                  <c:v>2000</c:v>
                </c:pt>
                <c:pt idx="5">
                  <c:v>05</c:v>
                </c:pt>
                <c:pt idx="10">
                  <c:v>10</c:v>
                </c:pt>
                <c:pt idx="15">
                  <c:v>15</c:v>
                </c:pt>
                <c:pt idx="20">
                  <c:v>20</c:v>
                </c:pt>
                <c:pt idx="25">
                  <c:v>25</c:v>
                </c:pt>
                <c:pt idx="29">
                  <c:v>29</c:v>
                </c:pt>
              </c:strCache>
            </c:strRef>
          </c:cat>
          <c:val>
            <c:numRef>
              <c:f>'Figure 1.14.1'!$R$6:$R$36</c:f>
              <c:numCache>
                <c:formatCode>0.0</c:formatCode>
                <c:ptCount val="30"/>
                <c:pt idx="24">
                  <c:v>-2.5609630999999999</c:v>
                </c:pt>
                <c:pt idx="25">
                  <c:v>-2.1425578000000001</c:v>
                </c:pt>
                <c:pt idx="26">
                  <c:v>-1.8531299000000001</c:v>
                </c:pt>
                <c:pt idx="27">
                  <c:v>-1.2967165</c:v>
                </c:pt>
                <c:pt idx="28">
                  <c:v>-1.1253668999999999</c:v>
                </c:pt>
                <c:pt idx="29">
                  <c:v>-0.98165891999999999</c:v>
                </c:pt>
              </c:numCache>
            </c:numRef>
          </c:val>
          <c:extLst>
            <c:ext xmlns:c16="http://schemas.microsoft.com/office/drawing/2014/chart" uri="{C3380CC4-5D6E-409C-BE32-E72D297353CC}">
              <c16:uniqueId val="{00000006-ACB5-4935-AC8E-A5DA04485C7E}"/>
            </c:ext>
          </c:extLst>
        </c:ser>
        <c:ser>
          <c:idx val="10"/>
          <c:order val="10"/>
          <c:tx>
            <c:strRef>
              <c:f>'Figure 1.14.1'!$S$5</c:f>
              <c:strCache>
                <c:ptCount val="1"/>
              </c:strCache>
            </c:strRef>
          </c:tx>
          <c:spPr>
            <a:solidFill>
              <a:srgbClr val="5B9BD5">
                <a:lumMod val="40000"/>
                <a:lumOff val="60000"/>
              </a:srgbClr>
            </a:solidFill>
            <a:ln w="28575">
              <a:noFill/>
            </a:ln>
          </c:spPr>
          <c:invertIfNegative val="0"/>
          <c:cat>
            <c:strRef>
              <c:f>'Figure 1.14.1'!$H$6:$H$36</c:f>
              <c:strCache>
                <c:ptCount val="30"/>
                <c:pt idx="0">
                  <c:v>2000</c:v>
                </c:pt>
                <c:pt idx="5">
                  <c:v>05</c:v>
                </c:pt>
                <c:pt idx="10">
                  <c:v>10</c:v>
                </c:pt>
                <c:pt idx="15">
                  <c:v>15</c:v>
                </c:pt>
                <c:pt idx="20">
                  <c:v>20</c:v>
                </c:pt>
                <c:pt idx="25">
                  <c:v>25</c:v>
                </c:pt>
                <c:pt idx="29">
                  <c:v>29</c:v>
                </c:pt>
              </c:strCache>
            </c:strRef>
          </c:cat>
          <c:val>
            <c:numRef>
              <c:f>'Figure 1.14.1'!$S$6:$S$36</c:f>
              <c:numCache>
                <c:formatCode>0.0</c:formatCode>
                <c:ptCount val="30"/>
                <c:pt idx="24">
                  <c:v>0.15313294</c:v>
                </c:pt>
                <c:pt idx="25">
                  <c:v>0.30912030000000001</c:v>
                </c:pt>
                <c:pt idx="26">
                  <c:v>0.46264695</c:v>
                </c:pt>
                <c:pt idx="27">
                  <c:v>0.69594721999999998</c:v>
                </c:pt>
                <c:pt idx="28">
                  <c:v>1.2063816000000001</c:v>
                </c:pt>
                <c:pt idx="29">
                  <c:v>1.1963877000000001</c:v>
                </c:pt>
              </c:numCache>
            </c:numRef>
          </c:val>
          <c:extLst>
            <c:ext xmlns:c16="http://schemas.microsoft.com/office/drawing/2014/chart" uri="{C3380CC4-5D6E-409C-BE32-E72D297353CC}">
              <c16:uniqueId val="{00000007-ACB5-4935-AC8E-A5DA04485C7E}"/>
            </c:ext>
          </c:extLst>
        </c:ser>
        <c:dLbls>
          <c:showLegendKey val="0"/>
          <c:showVal val="0"/>
          <c:showCatName val="0"/>
          <c:showSerName val="0"/>
          <c:showPercent val="0"/>
          <c:showBubbleSize val="0"/>
        </c:dLbls>
        <c:gapWidth val="20"/>
        <c:overlap val="100"/>
        <c:axId val="674013568"/>
        <c:axId val="674015104"/>
      </c:barChart>
      <c:lineChart>
        <c:grouping val="standard"/>
        <c:varyColors val="0"/>
        <c:ser>
          <c:idx val="6"/>
          <c:order val="6"/>
          <c:tx>
            <c:strRef>
              <c:f>'Figure 1.14.1'!$O$5</c:f>
              <c:strCache>
                <c:ptCount val="1"/>
                <c:pt idx="0">
                  <c:v>AE median</c:v>
                </c:pt>
              </c:strCache>
            </c:strRef>
          </c:tx>
          <c:spPr>
            <a:ln>
              <a:noFill/>
            </a:ln>
          </c:spPr>
          <c:marker>
            <c:symbol val="circle"/>
            <c:size val="16"/>
            <c:spPr>
              <a:solidFill>
                <a:srgbClr val="70AD47">
                  <a:lumMod val="75000"/>
                </a:srgbClr>
              </a:solidFill>
              <a:ln w="25400">
                <a:solidFill>
                  <a:sysClr val="window" lastClr="FFFFFF"/>
                </a:solidFill>
              </a:ln>
            </c:spPr>
          </c:marker>
          <c:cat>
            <c:strRef>
              <c:f>'Figure 1.14.1'!$H$6:$H$36</c:f>
              <c:strCache>
                <c:ptCount val="30"/>
                <c:pt idx="0">
                  <c:v>2000</c:v>
                </c:pt>
                <c:pt idx="5">
                  <c:v>05</c:v>
                </c:pt>
                <c:pt idx="10">
                  <c:v>10</c:v>
                </c:pt>
                <c:pt idx="15">
                  <c:v>15</c:v>
                </c:pt>
                <c:pt idx="20">
                  <c:v>20</c:v>
                </c:pt>
                <c:pt idx="25">
                  <c:v>25</c:v>
                </c:pt>
                <c:pt idx="29">
                  <c:v>29</c:v>
                </c:pt>
              </c:strCache>
            </c:strRef>
          </c:cat>
          <c:val>
            <c:numRef>
              <c:f>'Figure 1.14.1'!$O$6:$O$36</c:f>
              <c:numCache>
                <c:formatCode>0.0</c:formatCode>
                <c:ptCount val="30"/>
                <c:pt idx="0">
                  <c:v>1.9263558000000001</c:v>
                </c:pt>
                <c:pt idx="1">
                  <c:v>1.1631644999999999</c:v>
                </c:pt>
                <c:pt idx="2">
                  <c:v>-0.27596746</c:v>
                </c:pt>
                <c:pt idx="3">
                  <c:v>-0.53826638000000004</c:v>
                </c:pt>
                <c:pt idx="4">
                  <c:v>-9.0121409999999999E-2</c:v>
                </c:pt>
                <c:pt idx="5">
                  <c:v>0.64581193000000003</c:v>
                </c:pt>
                <c:pt idx="6">
                  <c:v>1.4247543</c:v>
                </c:pt>
                <c:pt idx="7">
                  <c:v>2.0750695000000001</c:v>
                </c:pt>
                <c:pt idx="8">
                  <c:v>-0.11376806</c:v>
                </c:pt>
                <c:pt idx="9">
                  <c:v>-3.1415510000000002</c:v>
                </c:pt>
                <c:pt idx="10">
                  <c:v>-3.1680020999999998</c:v>
                </c:pt>
                <c:pt idx="11">
                  <c:v>-2.2442416999999999</c:v>
                </c:pt>
                <c:pt idx="12">
                  <c:v>-1.4288917000000001</c:v>
                </c:pt>
                <c:pt idx="13">
                  <c:v>-0.80273022999999999</c:v>
                </c:pt>
                <c:pt idx="14">
                  <c:v>-0.19763834</c:v>
                </c:pt>
                <c:pt idx="15">
                  <c:v>0.25292524999999999</c:v>
                </c:pt>
                <c:pt idx="16">
                  <c:v>0.94653922000000001</c:v>
                </c:pt>
                <c:pt idx="17">
                  <c:v>1.3353025999999999</c:v>
                </c:pt>
                <c:pt idx="18">
                  <c:v>1.3792628</c:v>
                </c:pt>
                <c:pt idx="19">
                  <c:v>0.78886325999999996</c:v>
                </c:pt>
                <c:pt idx="20">
                  <c:v>-5.4979930000000001</c:v>
                </c:pt>
                <c:pt idx="21">
                  <c:v>-3.1321156000000001</c:v>
                </c:pt>
                <c:pt idx="22">
                  <c:v>-0.94192518999999997</c:v>
                </c:pt>
                <c:pt idx="23">
                  <c:v>-1.5293241</c:v>
                </c:pt>
                <c:pt idx="24">
                  <c:v>-0.95826420000000001</c:v>
                </c:pt>
                <c:pt idx="25">
                  <c:v>-0.60600653000000004</c:v>
                </c:pt>
                <c:pt idx="26">
                  <c:v>-0.32197417</c:v>
                </c:pt>
                <c:pt idx="27">
                  <c:v>-0.19000118999999999</c:v>
                </c:pt>
                <c:pt idx="28">
                  <c:v>0.12912355</c:v>
                </c:pt>
                <c:pt idx="29">
                  <c:v>0.13293102000000001</c:v>
                </c:pt>
              </c:numCache>
            </c:numRef>
          </c:val>
          <c:smooth val="0"/>
          <c:extLst>
            <c:ext xmlns:c16="http://schemas.microsoft.com/office/drawing/2014/chart" uri="{C3380CC4-5D6E-409C-BE32-E72D297353CC}">
              <c16:uniqueId val="{00000008-ACB5-4935-AC8E-A5DA04485C7E}"/>
            </c:ext>
          </c:extLst>
        </c:ser>
        <c:ser>
          <c:idx val="7"/>
          <c:order val="7"/>
          <c:tx>
            <c:strRef>
              <c:f>'Figure 1.14.1'!$P$5</c:f>
              <c:strCache>
                <c:ptCount val="1"/>
                <c:pt idx="0">
                  <c:v>AE average (excl. United States)</c:v>
                </c:pt>
              </c:strCache>
            </c:strRef>
          </c:tx>
          <c:spPr>
            <a:ln>
              <a:noFill/>
            </a:ln>
          </c:spPr>
          <c:marker>
            <c:symbol val="diamond"/>
            <c:size val="18"/>
            <c:spPr>
              <a:solidFill>
                <a:srgbClr val="C00000"/>
              </a:solidFill>
              <a:ln w="22225">
                <a:solidFill>
                  <a:sysClr val="window" lastClr="FFFFFF"/>
                </a:solidFill>
              </a:ln>
            </c:spPr>
          </c:marker>
          <c:cat>
            <c:strRef>
              <c:f>'Figure 1.14.1'!$H$6:$H$36</c:f>
              <c:strCache>
                <c:ptCount val="30"/>
                <c:pt idx="0">
                  <c:v>2000</c:v>
                </c:pt>
                <c:pt idx="5">
                  <c:v>05</c:v>
                </c:pt>
                <c:pt idx="10">
                  <c:v>10</c:v>
                </c:pt>
                <c:pt idx="15">
                  <c:v>15</c:v>
                </c:pt>
                <c:pt idx="20">
                  <c:v>20</c:v>
                </c:pt>
                <c:pt idx="25">
                  <c:v>25</c:v>
                </c:pt>
                <c:pt idx="29">
                  <c:v>29</c:v>
                </c:pt>
              </c:strCache>
            </c:strRef>
          </c:cat>
          <c:val>
            <c:numRef>
              <c:f>'Figure 1.14.1'!$P$6:$P$36</c:f>
              <c:numCache>
                <c:formatCode>0.0</c:formatCode>
                <c:ptCount val="30"/>
                <c:pt idx="0">
                  <c:v>0.13857924999999999</c:v>
                </c:pt>
                <c:pt idx="1">
                  <c:v>-0.12276794000000001</c:v>
                </c:pt>
                <c:pt idx="2">
                  <c:v>-1.0903912</c:v>
                </c:pt>
                <c:pt idx="3">
                  <c:v>-1.4972102</c:v>
                </c:pt>
                <c:pt idx="4">
                  <c:v>-0.82878397000000004</c:v>
                </c:pt>
                <c:pt idx="5">
                  <c:v>-0.33257793000000002</c:v>
                </c:pt>
                <c:pt idx="6">
                  <c:v>0.60094913000000005</c:v>
                </c:pt>
                <c:pt idx="7">
                  <c:v>1.1718284999999999</c:v>
                </c:pt>
                <c:pt idx="8">
                  <c:v>-0.34977562000000001</c:v>
                </c:pt>
                <c:pt idx="9">
                  <c:v>-4.6521717999999996</c:v>
                </c:pt>
                <c:pt idx="10">
                  <c:v>-4.3121254999999996</c:v>
                </c:pt>
                <c:pt idx="11">
                  <c:v>-2.8702147999999998</c:v>
                </c:pt>
                <c:pt idx="12">
                  <c:v>-2.4628453000000001</c:v>
                </c:pt>
                <c:pt idx="13">
                  <c:v>-1.7544398999999999</c:v>
                </c:pt>
                <c:pt idx="14">
                  <c:v>-1.1118937</c:v>
                </c:pt>
                <c:pt idx="15">
                  <c:v>-0.66832053999999996</c:v>
                </c:pt>
                <c:pt idx="16">
                  <c:v>-0.28304341</c:v>
                </c:pt>
                <c:pt idx="17">
                  <c:v>0.24524472</c:v>
                </c:pt>
                <c:pt idx="18">
                  <c:v>0.53939808</c:v>
                </c:pt>
                <c:pt idx="19">
                  <c:v>-0.18685205999999999</c:v>
                </c:pt>
                <c:pt idx="20">
                  <c:v>-6.8404029</c:v>
                </c:pt>
                <c:pt idx="21">
                  <c:v>-3.6622324000000002</c:v>
                </c:pt>
                <c:pt idx="22">
                  <c:v>-1.3748241999999999</c:v>
                </c:pt>
                <c:pt idx="23">
                  <c:v>-2.0870991999999999</c:v>
                </c:pt>
                <c:pt idx="24">
                  <c:v>-1.6588932999999999</c:v>
                </c:pt>
                <c:pt idx="25">
                  <c:v>-0.83205973</c:v>
                </c:pt>
                <c:pt idx="26">
                  <c:v>-0.57028250000000003</c:v>
                </c:pt>
                <c:pt idx="27">
                  <c:v>-0.44601879</c:v>
                </c:pt>
                <c:pt idx="28">
                  <c:v>-0.33372866000000001</c:v>
                </c:pt>
                <c:pt idx="29">
                  <c:v>-0.29658554999999998</c:v>
                </c:pt>
              </c:numCache>
            </c:numRef>
          </c:val>
          <c:smooth val="0"/>
          <c:extLst>
            <c:ext xmlns:c16="http://schemas.microsoft.com/office/drawing/2014/chart" uri="{C3380CC4-5D6E-409C-BE32-E72D297353CC}">
              <c16:uniqueId val="{00000009-ACB5-4935-AC8E-A5DA04485C7E}"/>
            </c:ext>
          </c:extLst>
        </c:ser>
        <c:ser>
          <c:idx val="8"/>
          <c:order val="8"/>
          <c:tx>
            <c:strRef>
              <c:f>'Figure 1.14.1'!$Q$5</c:f>
              <c:strCache>
                <c:ptCount val="1"/>
                <c:pt idx="0">
                  <c:v>United States</c:v>
                </c:pt>
              </c:strCache>
            </c:strRef>
          </c:tx>
          <c:spPr>
            <a:ln>
              <a:noFill/>
            </a:ln>
          </c:spPr>
          <c:marker>
            <c:symbol val="square"/>
            <c:size val="14"/>
            <c:spPr>
              <a:solidFill>
                <a:srgbClr val="002060"/>
              </a:solidFill>
              <a:ln>
                <a:noFill/>
              </a:ln>
            </c:spPr>
          </c:marker>
          <c:dPt>
            <c:idx val="21"/>
            <c:marker>
              <c:spPr>
                <a:solidFill>
                  <a:srgbClr val="002060"/>
                </a:solidFill>
                <a:ln w="22225">
                  <a:solidFill>
                    <a:sysClr val="window" lastClr="FFFFFF"/>
                  </a:solidFill>
                </a:ln>
              </c:spPr>
            </c:marker>
            <c:bubble3D val="0"/>
            <c:extLst>
              <c:ext xmlns:c16="http://schemas.microsoft.com/office/drawing/2014/chart" uri="{C3380CC4-5D6E-409C-BE32-E72D297353CC}">
                <c16:uniqueId val="{0000000A-ACB5-4935-AC8E-A5DA04485C7E}"/>
              </c:ext>
            </c:extLst>
          </c:dPt>
          <c:dPt>
            <c:idx val="22"/>
            <c:bubble3D val="0"/>
            <c:extLst>
              <c:ext xmlns:c16="http://schemas.microsoft.com/office/drawing/2014/chart" uri="{C3380CC4-5D6E-409C-BE32-E72D297353CC}">
                <c16:uniqueId val="{0000000B-ACB5-4935-AC8E-A5DA04485C7E}"/>
              </c:ext>
            </c:extLst>
          </c:dPt>
          <c:cat>
            <c:strRef>
              <c:f>'Figure 1.14.1'!$H$6:$H$36</c:f>
              <c:strCache>
                <c:ptCount val="30"/>
                <c:pt idx="0">
                  <c:v>2000</c:v>
                </c:pt>
                <c:pt idx="5">
                  <c:v>05</c:v>
                </c:pt>
                <c:pt idx="10">
                  <c:v>10</c:v>
                </c:pt>
                <c:pt idx="15">
                  <c:v>15</c:v>
                </c:pt>
                <c:pt idx="20">
                  <c:v>20</c:v>
                </c:pt>
                <c:pt idx="25">
                  <c:v>25</c:v>
                </c:pt>
                <c:pt idx="29">
                  <c:v>29</c:v>
                </c:pt>
              </c:strCache>
            </c:strRef>
          </c:cat>
          <c:val>
            <c:numRef>
              <c:f>'Figure 1.14.1'!$Q$6:$Q$36</c:f>
              <c:numCache>
                <c:formatCode>0.0</c:formatCode>
                <c:ptCount val="30"/>
                <c:pt idx="0">
                  <c:v>0</c:v>
                </c:pt>
                <c:pt idx="1">
                  <c:v>1.7690827</c:v>
                </c:pt>
                <c:pt idx="2">
                  <c:v>-1.7174332999999999</c:v>
                </c:pt>
                <c:pt idx="3">
                  <c:v>-2.8115516</c:v>
                </c:pt>
                <c:pt idx="4">
                  <c:v>-2.3507644000000001</c:v>
                </c:pt>
                <c:pt idx="5">
                  <c:v>-1.0837627999999999</c:v>
                </c:pt>
                <c:pt idx="6">
                  <c:v>-7.379339E-2</c:v>
                </c:pt>
                <c:pt idx="7">
                  <c:v>-0.84702142999999996</c:v>
                </c:pt>
                <c:pt idx="8">
                  <c:v>-4.5890056000000001</c:v>
                </c:pt>
                <c:pt idx="9">
                  <c:v>-11.288034</c:v>
                </c:pt>
                <c:pt idx="10">
                  <c:v>-8.9656570999999996</c:v>
                </c:pt>
                <c:pt idx="11">
                  <c:v>-7.4196885000000004</c:v>
                </c:pt>
                <c:pt idx="12">
                  <c:v>-5.9047923999999998</c:v>
                </c:pt>
                <c:pt idx="13">
                  <c:v>-2.5841324000000001</c:v>
                </c:pt>
                <c:pt idx="14">
                  <c:v>-2.0563007</c:v>
                </c:pt>
                <c:pt idx="15">
                  <c:v>-1.6927247999999999</c:v>
                </c:pt>
                <c:pt idx="16">
                  <c:v>-2.3740036</c:v>
                </c:pt>
                <c:pt idx="17">
                  <c:v>-2.7812166999999999</c:v>
                </c:pt>
                <c:pt idx="18">
                  <c:v>-3.1010928</c:v>
                </c:pt>
                <c:pt idx="19">
                  <c:v>-3.5321912000000002</c:v>
                </c:pt>
                <c:pt idx="20">
                  <c:v>-11.893687</c:v>
                </c:pt>
                <c:pt idx="21">
                  <c:v>-8.8105518000000007</c:v>
                </c:pt>
                <c:pt idx="22">
                  <c:v>-1.2637536</c:v>
                </c:pt>
                <c:pt idx="23">
                  <c:v>-5.7726246999999997</c:v>
                </c:pt>
                <c:pt idx="24">
                  <c:v>-3.2843966999999998</c:v>
                </c:pt>
                <c:pt idx="25">
                  <c:v>-3.6883485999999999</c:v>
                </c:pt>
                <c:pt idx="26">
                  <c:v>-3.1693810999999998</c:v>
                </c:pt>
                <c:pt idx="27">
                  <c:v>-2.9170848</c:v>
                </c:pt>
                <c:pt idx="28">
                  <c:v>-3.0930944</c:v>
                </c:pt>
                <c:pt idx="29">
                  <c:v>-2.5692718999999999</c:v>
                </c:pt>
              </c:numCache>
            </c:numRef>
          </c:val>
          <c:smooth val="0"/>
          <c:extLst>
            <c:ext xmlns:c16="http://schemas.microsoft.com/office/drawing/2014/chart" uri="{C3380CC4-5D6E-409C-BE32-E72D297353CC}">
              <c16:uniqueId val="{0000000C-ACB5-4935-AC8E-A5DA04485C7E}"/>
            </c:ext>
          </c:extLst>
        </c:ser>
        <c:dLbls>
          <c:showLegendKey val="0"/>
          <c:showVal val="0"/>
          <c:showCatName val="0"/>
          <c:showSerName val="0"/>
          <c:showPercent val="0"/>
          <c:showBubbleSize val="0"/>
        </c:dLbls>
        <c:marker val="1"/>
        <c:smooth val="0"/>
        <c:axId val="674013568"/>
        <c:axId val="674015104"/>
      </c:lineChart>
      <c:catAx>
        <c:axId val="674013568"/>
        <c:scaling>
          <c:orientation val="minMax"/>
        </c:scaling>
        <c:delete val="0"/>
        <c:axPos val="b"/>
        <c:numFmt formatCode="General" sourceLinked="1"/>
        <c:majorTickMark val="none"/>
        <c:minorTickMark val="none"/>
        <c:tickLblPos val="low"/>
        <c:spPr>
          <a:ln w="12700">
            <a:solidFill>
              <a:sysClr val="windowText" lastClr="000000"/>
            </a:solidFill>
            <a:prstDash val="solid"/>
          </a:ln>
        </c:spPr>
        <c:txPr>
          <a:bodyPr rot="0" vert="horz"/>
          <a:lstStyle/>
          <a:p>
            <a:pPr>
              <a:defRPr sz="3200">
                <a:latin typeface="Segoe UI"/>
                <a:ea typeface="Segoe UI"/>
                <a:cs typeface="Segoe UI"/>
              </a:defRPr>
            </a:pPr>
            <a:endParaRPr lang="en-US"/>
          </a:p>
        </c:txPr>
        <c:crossAx val="674015104"/>
        <c:crosses val="autoZero"/>
        <c:auto val="1"/>
        <c:lblAlgn val="ctr"/>
        <c:lblOffset val="100"/>
        <c:tickMarkSkip val="1"/>
        <c:noMultiLvlLbl val="0"/>
      </c:catAx>
      <c:valAx>
        <c:axId val="674015104"/>
        <c:scaling>
          <c:orientation val="minMax"/>
          <c:max val="6"/>
          <c:min val="-12"/>
        </c:scaling>
        <c:delete val="0"/>
        <c:axPos val="l"/>
        <c:numFmt formatCode="General" sourceLinked="0"/>
        <c:majorTickMark val="in"/>
        <c:minorTickMark val="none"/>
        <c:tickLblPos val="nextTo"/>
        <c:spPr>
          <a:ln w="12700">
            <a:noFill/>
            <a:prstDash val="solid"/>
          </a:ln>
        </c:spPr>
        <c:txPr>
          <a:bodyPr rot="0" vert="horz"/>
          <a:lstStyle/>
          <a:p>
            <a:pPr>
              <a:defRPr sz="3200">
                <a:latin typeface="Segoe UI"/>
                <a:ea typeface="Segoe UI"/>
                <a:cs typeface="Segoe UI"/>
              </a:defRPr>
            </a:pPr>
            <a:endParaRPr lang="en-US"/>
          </a:p>
        </c:txPr>
        <c:crossAx val="674013568"/>
        <c:crosses val="autoZero"/>
        <c:crossBetween val="between"/>
      </c:valAx>
      <c:spPr>
        <a:solidFill>
          <a:srgbClr val="FFFFFF"/>
        </a:solidFill>
        <a:ln w="12700">
          <a:noFill/>
          <a:prstDash val="solid"/>
        </a:ln>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egendEntry>
        <c:idx val="7"/>
        <c:delete val="1"/>
      </c:legendEntry>
      <c:layout>
        <c:manualLayout>
          <c:xMode val="edge"/>
          <c:yMode val="edge"/>
          <c:x val="6.4102564102564097E-2"/>
          <c:y val="4.8932633420822394E-3"/>
          <c:w val="0.93482905982905984"/>
          <c:h val="0.13287150043744531"/>
        </c:manualLayout>
      </c:layout>
      <c:overlay val="0"/>
      <c:spPr>
        <a:noFill/>
        <a:ln w="25400">
          <a:noFill/>
        </a:ln>
      </c:spPr>
      <c:txPr>
        <a:bodyPr/>
        <a:lstStyle/>
        <a:p>
          <a:pPr>
            <a:defRPr sz="2600">
              <a:latin typeface="Segoe UI"/>
              <a:ea typeface="Segoe UI"/>
              <a:cs typeface="Segoe UI"/>
            </a:defRPr>
          </a:pPr>
          <a:endParaRPr lang="en-US"/>
        </a:p>
      </c:txPr>
    </c:legend>
    <c:plotVisOnly val="1"/>
    <c:dispBlanksAs val="span"/>
    <c:showDLblsOverMax val="0"/>
  </c:chart>
  <c:spPr>
    <a:solidFill>
      <a:sysClr val="window" lastClr="FFFFFF"/>
    </a:solid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0350492406705876E-2"/>
          <c:y val="8.7864527724857241E-2"/>
          <c:w val="0.90461948852577201"/>
          <c:h val="0.8473646772956086"/>
        </c:manualLayout>
      </c:layout>
      <c:barChart>
        <c:barDir val="col"/>
        <c:grouping val="stacked"/>
        <c:varyColors val="0"/>
        <c:ser>
          <c:idx val="0"/>
          <c:order val="0"/>
          <c:tx>
            <c:strRef>
              <c:f>'Figure 1.14.2'!$I$5</c:f>
              <c:strCache>
                <c:ptCount val="1"/>
                <c:pt idx="0">
                  <c:v>p75</c:v>
                </c:pt>
              </c:strCache>
            </c:strRef>
          </c:tx>
          <c:spPr>
            <a:solidFill>
              <a:sysClr val="window" lastClr="FFFFFF"/>
            </a:solidFill>
            <a:ln w="3175">
              <a:noFill/>
              <a:prstDash val="solid"/>
            </a:ln>
            <a:effectLst/>
          </c:spPr>
          <c:invertIfNegative val="0"/>
          <c:cat>
            <c:strRef>
              <c:f>'Figure 1.14.2'!$H$6:$H$36</c:f>
              <c:strCache>
                <c:ptCount val="30"/>
                <c:pt idx="0">
                  <c:v>2000</c:v>
                </c:pt>
                <c:pt idx="5">
                  <c:v>05</c:v>
                </c:pt>
                <c:pt idx="10">
                  <c:v>10</c:v>
                </c:pt>
                <c:pt idx="15">
                  <c:v>15</c:v>
                </c:pt>
                <c:pt idx="20">
                  <c:v>20</c:v>
                </c:pt>
                <c:pt idx="25">
                  <c:v>25</c:v>
                </c:pt>
                <c:pt idx="29">
                  <c:v>29</c:v>
                </c:pt>
              </c:strCache>
            </c:strRef>
          </c:cat>
          <c:val>
            <c:numRef>
              <c:f>'Figure 1.14.2'!$I$6:$I$36</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-2.6008839999999998E-2</c:v>
                </c:pt>
                <c:pt idx="16">
                  <c:v>0</c:v>
                </c:pt>
                <c:pt idx="17">
                  <c:v>0</c:v>
                </c:pt>
                <c:pt idx="18">
                  <c:v>0</c:v>
                </c:pt>
                <c:pt idx="19">
                  <c:v>0</c:v>
                </c:pt>
                <c:pt idx="20">
                  <c:v>-2.7399643</c:v>
                </c:pt>
                <c:pt idx="21">
                  <c:v>-1.337468E-2</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8BF-4004-8CA8-321DAC068B57}"/>
            </c:ext>
          </c:extLst>
        </c:ser>
        <c:ser>
          <c:idx val="1"/>
          <c:order val="1"/>
          <c:tx>
            <c:strRef>
              <c:f>'Figure 1.14.2'!$J$5</c:f>
              <c:strCache>
                <c:ptCount val="1"/>
                <c:pt idx="0">
                  <c:v>25th–75th percentiles</c:v>
                </c:pt>
              </c:strCache>
            </c:strRef>
          </c:tx>
          <c:spPr>
            <a:solidFill>
              <a:srgbClr val="5B9BD5"/>
            </a:solidFill>
            <a:ln w="3175">
              <a:noFill/>
              <a:prstDash val="solid"/>
            </a:ln>
            <a:effectLst/>
          </c:spPr>
          <c:invertIfNegative val="0"/>
          <c:cat>
            <c:strRef>
              <c:f>'Figure 1.14.2'!$H$6:$H$36</c:f>
              <c:strCache>
                <c:ptCount val="30"/>
                <c:pt idx="0">
                  <c:v>2000</c:v>
                </c:pt>
                <c:pt idx="5">
                  <c:v>05</c:v>
                </c:pt>
                <c:pt idx="10">
                  <c:v>10</c:v>
                </c:pt>
                <c:pt idx="15">
                  <c:v>15</c:v>
                </c:pt>
                <c:pt idx="20">
                  <c:v>20</c:v>
                </c:pt>
                <c:pt idx="25">
                  <c:v>25</c:v>
                </c:pt>
                <c:pt idx="29">
                  <c:v>29</c:v>
                </c:pt>
              </c:strCache>
            </c:strRef>
          </c:cat>
          <c:val>
            <c:numRef>
              <c:f>'Figure 1.14.2'!$J$6:$J$36</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-4.2393475599999997</c:v>
                </c:pt>
                <c:pt idx="16">
                  <c:v>0</c:v>
                </c:pt>
                <c:pt idx="17">
                  <c:v>0</c:v>
                </c:pt>
                <c:pt idx="18">
                  <c:v>0</c:v>
                </c:pt>
                <c:pt idx="19">
                  <c:v>0</c:v>
                </c:pt>
                <c:pt idx="20">
                  <c:v>-4.8724854999999998</c:v>
                </c:pt>
                <c:pt idx="21">
                  <c:v>-4.6418879200000003</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8BF-4004-8CA8-321DAC068B57}"/>
            </c:ext>
          </c:extLst>
        </c:ser>
        <c:ser>
          <c:idx val="2"/>
          <c:order val="2"/>
          <c:tx>
            <c:strRef>
              <c:f>'Figure 1.14.2'!$K$5</c:f>
              <c:strCache>
                <c:ptCount val="1"/>
                <c:pt idx="0">
                  <c:v>p25&lt;0</c:v>
                </c:pt>
              </c:strCache>
            </c:strRef>
          </c:tx>
          <c:spPr>
            <a:solidFill>
              <a:srgbClr val="5B9BD5"/>
            </a:solidFill>
            <a:ln>
              <a:noFill/>
            </a:ln>
          </c:spPr>
          <c:invertIfNegative val="0"/>
          <c:cat>
            <c:strRef>
              <c:f>'Figure 1.14.2'!$H$6:$H$36</c:f>
              <c:strCache>
                <c:ptCount val="30"/>
                <c:pt idx="0">
                  <c:v>2000</c:v>
                </c:pt>
                <c:pt idx="5">
                  <c:v>05</c:v>
                </c:pt>
                <c:pt idx="10">
                  <c:v>10</c:v>
                </c:pt>
                <c:pt idx="15">
                  <c:v>15</c:v>
                </c:pt>
                <c:pt idx="20">
                  <c:v>20</c:v>
                </c:pt>
                <c:pt idx="25">
                  <c:v>25</c:v>
                </c:pt>
                <c:pt idx="29">
                  <c:v>29</c:v>
                </c:pt>
              </c:strCache>
            </c:strRef>
          </c:cat>
          <c:val>
            <c:numRef>
              <c:f>'Figure 1.14.2'!$K$6:$K$36</c:f>
              <c:numCache>
                <c:formatCode>0.0</c:formatCode>
                <c:ptCount val="30"/>
                <c:pt idx="0">
                  <c:v>-0.97865816000000005</c:v>
                </c:pt>
                <c:pt idx="1">
                  <c:v>-2.2163485999999999</c:v>
                </c:pt>
                <c:pt idx="2">
                  <c:v>-2.5742012000000001</c:v>
                </c:pt>
                <c:pt idx="3">
                  <c:v>-1.2321617</c:v>
                </c:pt>
                <c:pt idx="4">
                  <c:v>-1.0326217</c:v>
                </c:pt>
                <c:pt idx="5">
                  <c:v>-1.2939654</c:v>
                </c:pt>
                <c:pt idx="6">
                  <c:v>-0.54146203000000004</c:v>
                </c:pt>
                <c:pt idx="7">
                  <c:v>-0.53507278000000003</c:v>
                </c:pt>
                <c:pt idx="8">
                  <c:v>-1.5285329999999999</c:v>
                </c:pt>
                <c:pt idx="9">
                  <c:v>-5.0065160999999998</c:v>
                </c:pt>
                <c:pt idx="10">
                  <c:v>-3.078748</c:v>
                </c:pt>
                <c:pt idx="11">
                  <c:v>-2.2562115999999999</c:v>
                </c:pt>
                <c:pt idx="12">
                  <c:v>-2.4636928999999999</c:v>
                </c:pt>
                <c:pt idx="13">
                  <c:v>-2.6396844000000002</c:v>
                </c:pt>
                <c:pt idx="14">
                  <c:v>-2.9674247</c:v>
                </c:pt>
                <c:pt idx="15">
                  <c:v>0</c:v>
                </c:pt>
                <c:pt idx="16">
                  <c:v>-4.0176664000000004</c:v>
                </c:pt>
                <c:pt idx="17">
                  <c:v>-2.3806778</c:v>
                </c:pt>
                <c:pt idx="18">
                  <c:v>-1.7854506999999999</c:v>
                </c:pt>
                <c:pt idx="19">
                  <c:v>-2.4930119999999998</c:v>
                </c:pt>
                <c:pt idx="20">
                  <c:v>0</c:v>
                </c:pt>
                <c:pt idx="21">
                  <c:v>0</c:v>
                </c:pt>
                <c:pt idx="22">
                  <c:v>-2.7107847</c:v>
                </c:pt>
                <c:pt idx="23">
                  <c:v>-2.4163484999999998</c:v>
                </c:pt>
              </c:numCache>
            </c:numRef>
          </c:val>
          <c:extLst>
            <c:ext xmlns:c16="http://schemas.microsoft.com/office/drawing/2014/chart" uri="{C3380CC4-5D6E-409C-BE32-E72D297353CC}">
              <c16:uniqueId val="{00000002-B8BF-4004-8CA8-321DAC068B57}"/>
            </c:ext>
          </c:extLst>
        </c:ser>
        <c:ser>
          <c:idx val="3"/>
          <c:order val="3"/>
          <c:tx>
            <c:strRef>
              <c:f>'Figure 1.14.2'!$L$5</c:f>
              <c:strCache>
                <c:ptCount val="1"/>
                <c:pt idx="0">
                  <c:v>p75&gt;0</c:v>
                </c:pt>
              </c:strCache>
            </c:strRef>
          </c:tx>
          <c:spPr>
            <a:solidFill>
              <a:srgbClr val="5B9BD5"/>
            </a:solidFill>
          </c:spPr>
          <c:invertIfNegative val="0"/>
          <c:cat>
            <c:strRef>
              <c:f>'Figure 1.14.2'!$H$6:$H$36</c:f>
              <c:strCache>
                <c:ptCount val="30"/>
                <c:pt idx="0">
                  <c:v>2000</c:v>
                </c:pt>
                <c:pt idx="5">
                  <c:v>05</c:v>
                </c:pt>
                <c:pt idx="10">
                  <c:v>10</c:v>
                </c:pt>
                <c:pt idx="15">
                  <c:v>15</c:v>
                </c:pt>
                <c:pt idx="20">
                  <c:v>20</c:v>
                </c:pt>
                <c:pt idx="25">
                  <c:v>25</c:v>
                </c:pt>
                <c:pt idx="29">
                  <c:v>29</c:v>
                </c:pt>
              </c:strCache>
            </c:strRef>
          </c:cat>
          <c:val>
            <c:numRef>
              <c:f>'Figure 1.14.2'!$L$6:$L$36</c:f>
              <c:numCache>
                <c:formatCode>0.0</c:formatCode>
                <c:ptCount val="30"/>
                <c:pt idx="0">
                  <c:v>4.0483169999999999</c:v>
                </c:pt>
                <c:pt idx="1">
                  <c:v>2.6288768999999998</c:v>
                </c:pt>
                <c:pt idx="2">
                  <c:v>2.2077338000000002</c:v>
                </c:pt>
                <c:pt idx="3">
                  <c:v>3.0707566000000002</c:v>
                </c:pt>
                <c:pt idx="4">
                  <c:v>3.6450984000000002</c:v>
                </c:pt>
                <c:pt idx="5">
                  <c:v>4.3335368000000001</c:v>
                </c:pt>
                <c:pt idx="6">
                  <c:v>4.8826777999999997</c:v>
                </c:pt>
                <c:pt idx="7">
                  <c:v>5.0524543</c:v>
                </c:pt>
                <c:pt idx="8">
                  <c:v>4.0465213999999996</c:v>
                </c:pt>
                <c:pt idx="9">
                  <c:v>0.52429616000000001</c:v>
                </c:pt>
                <c:pt idx="10">
                  <c:v>1.1168483</c:v>
                </c:pt>
                <c:pt idx="11">
                  <c:v>1.9552331000000001</c:v>
                </c:pt>
                <c:pt idx="12">
                  <c:v>1.8601885</c:v>
                </c:pt>
                <c:pt idx="13">
                  <c:v>1.0563026</c:v>
                </c:pt>
                <c:pt idx="14">
                  <c:v>0.33969704000000001</c:v>
                </c:pt>
                <c:pt idx="15">
                  <c:v>0</c:v>
                </c:pt>
                <c:pt idx="16">
                  <c:v>0.92084060000000001</c:v>
                </c:pt>
                <c:pt idx="17">
                  <c:v>0.67376084000000003</c:v>
                </c:pt>
                <c:pt idx="18">
                  <c:v>1.9267962999999999</c:v>
                </c:pt>
                <c:pt idx="19">
                  <c:v>1.4305388000000001</c:v>
                </c:pt>
                <c:pt idx="20">
                  <c:v>0</c:v>
                </c:pt>
                <c:pt idx="21">
                  <c:v>0</c:v>
                </c:pt>
                <c:pt idx="22">
                  <c:v>1.8329263</c:v>
                </c:pt>
                <c:pt idx="23">
                  <c:v>1.3014296000000001</c:v>
                </c:pt>
              </c:numCache>
            </c:numRef>
          </c:val>
          <c:extLst>
            <c:ext xmlns:c16="http://schemas.microsoft.com/office/drawing/2014/chart" uri="{C3380CC4-5D6E-409C-BE32-E72D297353CC}">
              <c16:uniqueId val="{00000003-B8BF-4004-8CA8-321DAC068B57}"/>
            </c:ext>
          </c:extLst>
        </c:ser>
        <c:ser>
          <c:idx val="4"/>
          <c:order val="4"/>
          <c:tx>
            <c:strRef>
              <c:f>'Figure 1.14.2'!$M$5</c:f>
              <c:strCache>
                <c:ptCount val="1"/>
                <c:pt idx="0">
                  <c:v>p25&lt;0</c:v>
                </c:pt>
              </c:strCache>
            </c:strRef>
          </c:tx>
          <c:spPr>
            <a:solidFill>
              <a:sysClr val="window" lastClr="FFFFFF"/>
            </a:solidFill>
          </c:spPr>
          <c:invertIfNegative val="0"/>
          <c:cat>
            <c:strRef>
              <c:f>'Figure 1.14.2'!$H$6:$H$36</c:f>
              <c:strCache>
                <c:ptCount val="30"/>
                <c:pt idx="0">
                  <c:v>2000</c:v>
                </c:pt>
                <c:pt idx="5">
                  <c:v>05</c:v>
                </c:pt>
                <c:pt idx="10">
                  <c:v>10</c:v>
                </c:pt>
                <c:pt idx="15">
                  <c:v>15</c:v>
                </c:pt>
                <c:pt idx="20">
                  <c:v>20</c:v>
                </c:pt>
                <c:pt idx="25">
                  <c:v>25</c:v>
                </c:pt>
                <c:pt idx="29">
                  <c:v>29</c:v>
                </c:pt>
              </c:strCache>
            </c:strRef>
          </c:cat>
          <c:val>
            <c:numRef>
              <c:f>'Figure 1.14.2'!$M$6:$M$36</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8BF-4004-8CA8-321DAC068B57}"/>
            </c:ext>
          </c:extLst>
        </c:ser>
        <c:ser>
          <c:idx val="5"/>
          <c:order val="5"/>
          <c:tx>
            <c:strRef>
              <c:f>'Figure 1.14.2'!$N$5</c:f>
              <c:strCache>
                <c:ptCount val="1"/>
                <c:pt idx="0">
                  <c:v>p75&gt;0</c:v>
                </c:pt>
              </c:strCache>
            </c:strRef>
          </c:tx>
          <c:spPr>
            <a:solidFill>
              <a:srgbClr val="5B9BD5"/>
            </a:solidFill>
          </c:spPr>
          <c:invertIfNegative val="0"/>
          <c:cat>
            <c:strRef>
              <c:f>'Figure 1.14.2'!$H$6:$H$36</c:f>
              <c:strCache>
                <c:ptCount val="30"/>
                <c:pt idx="0">
                  <c:v>2000</c:v>
                </c:pt>
                <c:pt idx="5">
                  <c:v>05</c:v>
                </c:pt>
                <c:pt idx="10">
                  <c:v>10</c:v>
                </c:pt>
                <c:pt idx="15">
                  <c:v>15</c:v>
                </c:pt>
                <c:pt idx="20">
                  <c:v>20</c:v>
                </c:pt>
                <c:pt idx="25">
                  <c:v>25</c:v>
                </c:pt>
                <c:pt idx="29">
                  <c:v>29</c:v>
                </c:pt>
              </c:strCache>
            </c:strRef>
          </c:cat>
          <c:val>
            <c:numRef>
              <c:f>'Figure 1.14.2'!$N$6:$N$36</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8BF-4004-8CA8-321DAC068B57}"/>
            </c:ext>
          </c:extLst>
        </c:ser>
        <c:ser>
          <c:idx val="9"/>
          <c:order val="9"/>
          <c:tx>
            <c:strRef>
              <c:f>'Figure 1.14.2'!$R$5</c:f>
              <c:strCache>
                <c:ptCount val="1"/>
                <c:pt idx="0">
                  <c:v>25th–75th percentiles (projections)</c:v>
                </c:pt>
              </c:strCache>
            </c:strRef>
          </c:tx>
          <c:spPr>
            <a:solidFill>
              <a:srgbClr val="5B9BD5">
                <a:lumMod val="40000"/>
                <a:lumOff val="60000"/>
              </a:srgbClr>
            </a:solidFill>
            <a:ln w="28575">
              <a:noFill/>
            </a:ln>
          </c:spPr>
          <c:invertIfNegative val="0"/>
          <c:cat>
            <c:strRef>
              <c:f>'Figure 1.14.2'!$H$6:$H$36</c:f>
              <c:strCache>
                <c:ptCount val="30"/>
                <c:pt idx="0">
                  <c:v>2000</c:v>
                </c:pt>
                <c:pt idx="5">
                  <c:v>05</c:v>
                </c:pt>
                <c:pt idx="10">
                  <c:v>10</c:v>
                </c:pt>
                <c:pt idx="15">
                  <c:v>15</c:v>
                </c:pt>
                <c:pt idx="20">
                  <c:v>20</c:v>
                </c:pt>
                <c:pt idx="25">
                  <c:v>25</c:v>
                </c:pt>
                <c:pt idx="29">
                  <c:v>29</c:v>
                </c:pt>
              </c:strCache>
            </c:strRef>
          </c:cat>
          <c:val>
            <c:numRef>
              <c:f>'Figure 1.14.2'!$R$6:$R$36</c:f>
              <c:numCache>
                <c:formatCode>0.0</c:formatCode>
                <c:ptCount val="30"/>
                <c:pt idx="24">
                  <c:v>-1.8987008000000001</c:v>
                </c:pt>
                <c:pt idx="25">
                  <c:v>-1.276659</c:v>
                </c:pt>
                <c:pt idx="26">
                  <c:v>-1.1517409999999999</c:v>
                </c:pt>
                <c:pt idx="27">
                  <c:v>-1.1398857</c:v>
                </c:pt>
                <c:pt idx="28">
                  <c:v>-1.1018428</c:v>
                </c:pt>
                <c:pt idx="29">
                  <c:v>-1.4509974000000001</c:v>
                </c:pt>
              </c:numCache>
            </c:numRef>
          </c:val>
          <c:extLst>
            <c:ext xmlns:c16="http://schemas.microsoft.com/office/drawing/2014/chart" uri="{C3380CC4-5D6E-409C-BE32-E72D297353CC}">
              <c16:uniqueId val="{00000006-B8BF-4004-8CA8-321DAC068B57}"/>
            </c:ext>
          </c:extLst>
        </c:ser>
        <c:ser>
          <c:idx val="10"/>
          <c:order val="10"/>
          <c:tx>
            <c:strRef>
              <c:f>'Figure 1.14.2'!$S$5</c:f>
              <c:strCache>
                <c:ptCount val="1"/>
              </c:strCache>
            </c:strRef>
          </c:tx>
          <c:spPr>
            <a:solidFill>
              <a:srgbClr val="5B9BD5">
                <a:lumMod val="40000"/>
                <a:lumOff val="60000"/>
              </a:srgbClr>
            </a:solidFill>
            <a:ln w="28575">
              <a:noFill/>
            </a:ln>
          </c:spPr>
          <c:invertIfNegative val="0"/>
          <c:cat>
            <c:strRef>
              <c:f>'Figure 1.14.2'!$H$6:$H$36</c:f>
              <c:strCache>
                <c:ptCount val="30"/>
                <c:pt idx="0">
                  <c:v>2000</c:v>
                </c:pt>
                <c:pt idx="5">
                  <c:v>05</c:v>
                </c:pt>
                <c:pt idx="10">
                  <c:v>10</c:v>
                </c:pt>
                <c:pt idx="15">
                  <c:v>15</c:v>
                </c:pt>
                <c:pt idx="20">
                  <c:v>20</c:v>
                </c:pt>
                <c:pt idx="25">
                  <c:v>25</c:v>
                </c:pt>
                <c:pt idx="29">
                  <c:v>29</c:v>
                </c:pt>
              </c:strCache>
            </c:strRef>
          </c:cat>
          <c:val>
            <c:numRef>
              <c:f>'Figure 1.14.2'!$S$6:$S$36</c:f>
              <c:numCache>
                <c:formatCode>0.0</c:formatCode>
                <c:ptCount val="30"/>
                <c:pt idx="24">
                  <c:v>0.92624803</c:v>
                </c:pt>
                <c:pt idx="25">
                  <c:v>0.96096857000000002</c:v>
                </c:pt>
                <c:pt idx="26">
                  <c:v>1.1794385999999999</c:v>
                </c:pt>
                <c:pt idx="27">
                  <c:v>1.3862627000000001</c:v>
                </c:pt>
                <c:pt idx="28">
                  <c:v>1.2410490000000001</c:v>
                </c:pt>
                <c:pt idx="29">
                  <c:v>1.3091988999999999</c:v>
                </c:pt>
              </c:numCache>
            </c:numRef>
          </c:val>
          <c:extLst>
            <c:ext xmlns:c16="http://schemas.microsoft.com/office/drawing/2014/chart" uri="{C3380CC4-5D6E-409C-BE32-E72D297353CC}">
              <c16:uniqueId val="{00000007-B8BF-4004-8CA8-321DAC068B57}"/>
            </c:ext>
          </c:extLst>
        </c:ser>
        <c:dLbls>
          <c:showLegendKey val="0"/>
          <c:showVal val="0"/>
          <c:showCatName val="0"/>
          <c:showSerName val="0"/>
          <c:showPercent val="0"/>
          <c:showBubbleSize val="0"/>
        </c:dLbls>
        <c:gapWidth val="20"/>
        <c:overlap val="100"/>
        <c:axId val="674013568"/>
        <c:axId val="674015104"/>
      </c:barChart>
      <c:lineChart>
        <c:grouping val="standard"/>
        <c:varyColors val="0"/>
        <c:ser>
          <c:idx val="6"/>
          <c:order val="6"/>
          <c:tx>
            <c:strRef>
              <c:f>'Figure 1.14.2'!$O$5</c:f>
              <c:strCache>
                <c:ptCount val="1"/>
                <c:pt idx="0">
                  <c:v>Median</c:v>
                </c:pt>
              </c:strCache>
            </c:strRef>
          </c:tx>
          <c:spPr>
            <a:ln>
              <a:noFill/>
            </a:ln>
          </c:spPr>
          <c:marker>
            <c:symbol val="circle"/>
            <c:size val="16"/>
            <c:spPr>
              <a:solidFill>
                <a:srgbClr val="70AD47">
                  <a:lumMod val="75000"/>
                </a:srgbClr>
              </a:solidFill>
              <a:ln w="25400">
                <a:solidFill>
                  <a:sysClr val="window" lastClr="FFFFFF"/>
                </a:solidFill>
              </a:ln>
            </c:spPr>
          </c:marker>
          <c:cat>
            <c:strRef>
              <c:f>'Figure 1.14.2'!$H$6:$H$36</c:f>
              <c:strCache>
                <c:ptCount val="30"/>
                <c:pt idx="0">
                  <c:v>2000</c:v>
                </c:pt>
                <c:pt idx="5">
                  <c:v>05</c:v>
                </c:pt>
                <c:pt idx="10">
                  <c:v>10</c:v>
                </c:pt>
                <c:pt idx="15">
                  <c:v>15</c:v>
                </c:pt>
                <c:pt idx="20">
                  <c:v>20</c:v>
                </c:pt>
                <c:pt idx="25">
                  <c:v>25</c:v>
                </c:pt>
                <c:pt idx="29">
                  <c:v>29</c:v>
                </c:pt>
              </c:strCache>
            </c:strRef>
          </c:cat>
          <c:val>
            <c:numRef>
              <c:f>'Figure 1.14.2'!$O$6:$O$36</c:f>
              <c:numCache>
                <c:formatCode>0.0</c:formatCode>
                <c:ptCount val="30"/>
                <c:pt idx="0">
                  <c:v>0.77919391000000005</c:v>
                </c:pt>
                <c:pt idx="1">
                  <c:v>0.21628132999999999</c:v>
                </c:pt>
                <c:pt idx="2">
                  <c:v>-0.46321182999999999</c:v>
                </c:pt>
                <c:pt idx="3">
                  <c:v>0.79992236999999999</c:v>
                </c:pt>
                <c:pt idx="4">
                  <c:v>1.2286995999999999</c:v>
                </c:pt>
                <c:pt idx="5">
                  <c:v>1.7575449000000001</c:v>
                </c:pt>
                <c:pt idx="6">
                  <c:v>2.6260924999999999</c:v>
                </c:pt>
                <c:pt idx="7">
                  <c:v>1.7789199</c:v>
                </c:pt>
                <c:pt idx="8">
                  <c:v>1.5132011999999999</c:v>
                </c:pt>
                <c:pt idx="9">
                  <c:v>-1.4585832999999999</c:v>
                </c:pt>
                <c:pt idx="10">
                  <c:v>-0.97794464000000003</c:v>
                </c:pt>
                <c:pt idx="11">
                  <c:v>-0.78521328999999995</c:v>
                </c:pt>
                <c:pt idx="12">
                  <c:v>-0.52502932000000002</c:v>
                </c:pt>
                <c:pt idx="13">
                  <c:v>-0.83241268000000002</c:v>
                </c:pt>
                <c:pt idx="14">
                  <c:v>-1.0741639999999999</c:v>
                </c:pt>
                <c:pt idx="15">
                  <c:v>-1.4213339</c:v>
                </c:pt>
                <c:pt idx="16">
                  <c:v>-0.76329022000000002</c:v>
                </c:pt>
                <c:pt idx="17">
                  <c:v>-0.64317849000000005</c:v>
                </c:pt>
                <c:pt idx="18">
                  <c:v>0.10866186</c:v>
                </c:pt>
                <c:pt idx="19">
                  <c:v>-0.49014139000000001</c:v>
                </c:pt>
                <c:pt idx="20">
                  <c:v>-4.7215838000000003</c:v>
                </c:pt>
                <c:pt idx="21">
                  <c:v>-1.9311008999999999</c:v>
                </c:pt>
                <c:pt idx="22">
                  <c:v>-0.38904541999999998</c:v>
                </c:pt>
                <c:pt idx="23">
                  <c:v>-0.38291761000000002</c:v>
                </c:pt>
                <c:pt idx="24">
                  <c:v>-0.81864802000000003</c:v>
                </c:pt>
                <c:pt idx="25">
                  <c:v>-0.46240374000000001</c:v>
                </c:pt>
                <c:pt idx="26">
                  <c:v>-0.27544933999999999</c:v>
                </c:pt>
                <c:pt idx="27">
                  <c:v>-7.8013109999999997E-2</c:v>
                </c:pt>
                <c:pt idx="28">
                  <c:v>1.1545399999999999E-3</c:v>
                </c:pt>
                <c:pt idx="29">
                  <c:v>0.18325204</c:v>
                </c:pt>
              </c:numCache>
            </c:numRef>
          </c:val>
          <c:smooth val="0"/>
          <c:extLst>
            <c:ext xmlns:c16="http://schemas.microsoft.com/office/drawing/2014/chart" uri="{C3380CC4-5D6E-409C-BE32-E72D297353CC}">
              <c16:uniqueId val="{00000008-B8BF-4004-8CA8-321DAC068B57}"/>
            </c:ext>
          </c:extLst>
        </c:ser>
        <c:ser>
          <c:idx val="7"/>
          <c:order val="7"/>
          <c:tx>
            <c:strRef>
              <c:f>'Figure 1.14.2'!$P$5</c:f>
              <c:strCache>
                <c:ptCount val="1"/>
                <c:pt idx="0">
                  <c:v>EM average (excl. China)</c:v>
                </c:pt>
              </c:strCache>
            </c:strRef>
          </c:tx>
          <c:spPr>
            <a:ln>
              <a:noFill/>
            </a:ln>
          </c:spPr>
          <c:marker>
            <c:symbol val="diamond"/>
            <c:size val="18"/>
            <c:spPr>
              <a:solidFill>
                <a:srgbClr val="C00000"/>
              </a:solidFill>
              <a:ln w="22225">
                <a:solidFill>
                  <a:sysClr val="window" lastClr="FFFFFF"/>
                </a:solidFill>
              </a:ln>
            </c:spPr>
          </c:marker>
          <c:cat>
            <c:strRef>
              <c:f>'Figure 1.14.2'!$H$6:$H$36</c:f>
              <c:strCache>
                <c:ptCount val="30"/>
                <c:pt idx="0">
                  <c:v>2000</c:v>
                </c:pt>
                <c:pt idx="5">
                  <c:v>05</c:v>
                </c:pt>
                <c:pt idx="10">
                  <c:v>10</c:v>
                </c:pt>
                <c:pt idx="15">
                  <c:v>15</c:v>
                </c:pt>
                <c:pt idx="20">
                  <c:v>20</c:v>
                </c:pt>
                <c:pt idx="25">
                  <c:v>25</c:v>
                </c:pt>
                <c:pt idx="29">
                  <c:v>29</c:v>
                </c:pt>
              </c:strCache>
            </c:strRef>
          </c:cat>
          <c:val>
            <c:numRef>
              <c:f>'Figure 1.14.2'!$P$6:$P$36</c:f>
              <c:numCache>
                <c:formatCode>0.0</c:formatCode>
                <c:ptCount val="30"/>
                <c:pt idx="0">
                  <c:v>2.1965530000000002</c:v>
                </c:pt>
                <c:pt idx="1">
                  <c:v>0.92337513999999998</c:v>
                </c:pt>
                <c:pt idx="2">
                  <c:v>0.17423541000000001</c:v>
                </c:pt>
                <c:pt idx="3">
                  <c:v>0.89589651000000003</c:v>
                </c:pt>
                <c:pt idx="4">
                  <c:v>2.0932932000000002</c:v>
                </c:pt>
                <c:pt idx="5">
                  <c:v>3.8214114000000001</c:v>
                </c:pt>
                <c:pt idx="6">
                  <c:v>4.0070816000000002</c:v>
                </c:pt>
                <c:pt idx="7">
                  <c:v>3.1582498999999999</c:v>
                </c:pt>
                <c:pt idx="8">
                  <c:v>2.9591037999999998</c:v>
                </c:pt>
                <c:pt idx="9">
                  <c:v>-2.3324064</c:v>
                </c:pt>
                <c:pt idx="10">
                  <c:v>-0.69517898</c:v>
                </c:pt>
                <c:pt idx="11">
                  <c:v>0.99629526999999996</c:v>
                </c:pt>
                <c:pt idx="12">
                  <c:v>0.96389586999999999</c:v>
                </c:pt>
                <c:pt idx="13">
                  <c:v>0.16009771</c:v>
                </c:pt>
                <c:pt idx="14">
                  <c:v>-1.0477466</c:v>
                </c:pt>
                <c:pt idx="15">
                  <c:v>-2.5440933000000001</c:v>
                </c:pt>
                <c:pt idx="16">
                  <c:v>-2.7150458999999998</c:v>
                </c:pt>
                <c:pt idx="17">
                  <c:v>-1.6322840000000001</c:v>
                </c:pt>
                <c:pt idx="18">
                  <c:v>-0.34607251</c:v>
                </c:pt>
                <c:pt idx="19">
                  <c:v>-0.68896369999999996</c:v>
                </c:pt>
                <c:pt idx="20">
                  <c:v>-5.3246447999999997</c:v>
                </c:pt>
                <c:pt idx="21">
                  <c:v>-1.4988653999999999</c:v>
                </c:pt>
                <c:pt idx="22">
                  <c:v>-0.29121794000000001</c:v>
                </c:pt>
                <c:pt idx="23">
                  <c:v>-1.3446437</c:v>
                </c:pt>
                <c:pt idx="24">
                  <c:v>-1.2189515</c:v>
                </c:pt>
                <c:pt idx="25">
                  <c:v>-0.64167485999999996</c:v>
                </c:pt>
                <c:pt idx="26">
                  <c:v>-0.42008520999999999</c:v>
                </c:pt>
                <c:pt idx="27">
                  <c:v>-0.35879523000000002</c:v>
                </c:pt>
                <c:pt idx="28">
                  <c:v>-0.32038190999999999</c:v>
                </c:pt>
                <c:pt idx="29">
                  <c:v>-0.28436914000000002</c:v>
                </c:pt>
              </c:numCache>
            </c:numRef>
          </c:val>
          <c:smooth val="0"/>
          <c:extLst>
            <c:ext xmlns:c16="http://schemas.microsoft.com/office/drawing/2014/chart" uri="{C3380CC4-5D6E-409C-BE32-E72D297353CC}">
              <c16:uniqueId val="{00000009-B8BF-4004-8CA8-321DAC068B57}"/>
            </c:ext>
          </c:extLst>
        </c:ser>
        <c:ser>
          <c:idx val="8"/>
          <c:order val="8"/>
          <c:tx>
            <c:strRef>
              <c:f>'Figure 1.14.2'!$Q$5</c:f>
              <c:strCache>
                <c:ptCount val="1"/>
                <c:pt idx="0">
                  <c:v>China</c:v>
                </c:pt>
              </c:strCache>
            </c:strRef>
          </c:tx>
          <c:spPr>
            <a:ln>
              <a:noFill/>
            </a:ln>
          </c:spPr>
          <c:marker>
            <c:symbol val="square"/>
            <c:size val="14"/>
            <c:spPr>
              <a:solidFill>
                <a:srgbClr val="002060"/>
              </a:solidFill>
              <a:ln>
                <a:noFill/>
              </a:ln>
            </c:spPr>
          </c:marker>
          <c:cat>
            <c:strRef>
              <c:f>'Figure 1.14.2'!$H$6:$H$36</c:f>
              <c:strCache>
                <c:ptCount val="30"/>
                <c:pt idx="0">
                  <c:v>2000</c:v>
                </c:pt>
                <c:pt idx="5">
                  <c:v>05</c:v>
                </c:pt>
                <c:pt idx="10">
                  <c:v>10</c:v>
                </c:pt>
                <c:pt idx="15">
                  <c:v>15</c:v>
                </c:pt>
                <c:pt idx="20">
                  <c:v>20</c:v>
                </c:pt>
                <c:pt idx="25">
                  <c:v>25</c:v>
                </c:pt>
                <c:pt idx="29">
                  <c:v>29</c:v>
                </c:pt>
              </c:strCache>
            </c:strRef>
          </c:cat>
          <c:val>
            <c:numRef>
              <c:f>'Figure 1.14.2'!$Q$6:$Q$36</c:f>
              <c:numCache>
                <c:formatCode>0.0</c:formatCode>
                <c:ptCount val="30"/>
                <c:pt idx="0">
                  <c:v>-2.1136192</c:v>
                </c:pt>
                <c:pt idx="1">
                  <c:v>-1.8720905999999999</c:v>
                </c:pt>
                <c:pt idx="2">
                  <c:v>-2.3242702999999998</c:v>
                </c:pt>
                <c:pt idx="3">
                  <c:v>-1.6914952000000001</c:v>
                </c:pt>
                <c:pt idx="4">
                  <c:v>-1.0414203</c:v>
                </c:pt>
                <c:pt idx="5">
                  <c:v>-0.96717668000000001</c:v>
                </c:pt>
                <c:pt idx="6">
                  <c:v>-0.69952521000000001</c:v>
                </c:pt>
                <c:pt idx="7">
                  <c:v>0.44818213000000001</c:v>
                </c:pt>
                <c:pt idx="8">
                  <c:v>0.38554497999999998</c:v>
                </c:pt>
                <c:pt idx="9">
                  <c:v>-1.3218487999999999</c:v>
                </c:pt>
                <c:pt idx="10">
                  <c:v>8.9481770000000002E-2</c:v>
                </c:pt>
                <c:pt idx="11">
                  <c:v>0.39436956000000001</c:v>
                </c:pt>
                <c:pt idx="12">
                  <c:v>0.18725422999999999</c:v>
                </c:pt>
                <c:pt idx="13">
                  <c:v>-0.32366466999999999</c:v>
                </c:pt>
                <c:pt idx="14">
                  <c:v>-0.12827859</c:v>
                </c:pt>
                <c:pt idx="15">
                  <c:v>-2.0307954000000001</c:v>
                </c:pt>
                <c:pt idx="16">
                  <c:v>-2.7116072999999998</c:v>
                </c:pt>
                <c:pt idx="17">
                  <c:v>-2.6467527999999998</c:v>
                </c:pt>
                <c:pt idx="18">
                  <c:v>-3.4751360999999998</c:v>
                </c:pt>
                <c:pt idx="19">
                  <c:v>-5.2497093000000001</c:v>
                </c:pt>
                <c:pt idx="20">
                  <c:v>-8.7613760000000003</c:v>
                </c:pt>
                <c:pt idx="21">
                  <c:v>-5.1328437999999998</c:v>
                </c:pt>
                <c:pt idx="22">
                  <c:v>-6.5631842000000002</c:v>
                </c:pt>
                <c:pt idx="23">
                  <c:v>-6.1260564999999998</c:v>
                </c:pt>
                <c:pt idx="24">
                  <c:v>-6.2682441999999998</c:v>
                </c:pt>
                <c:pt idx="25">
                  <c:v>-6.3295158000000002</c:v>
                </c:pt>
                <c:pt idx="26">
                  <c:v>-6.3235098000000001</c:v>
                </c:pt>
                <c:pt idx="27">
                  <c:v>-6.1005118999999999</c:v>
                </c:pt>
                <c:pt idx="28">
                  <c:v>-5.9031194999999999</c:v>
                </c:pt>
                <c:pt idx="29">
                  <c:v>-5.7682995000000004</c:v>
                </c:pt>
              </c:numCache>
            </c:numRef>
          </c:val>
          <c:smooth val="0"/>
          <c:extLst>
            <c:ext xmlns:c16="http://schemas.microsoft.com/office/drawing/2014/chart" uri="{C3380CC4-5D6E-409C-BE32-E72D297353CC}">
              <c16:uniqueId val="{0000000A-B8BF-4004-8CA8-321DAC068B57}"/>
            </c:ext>
          </c:extLst>
        </c:ser>
        <c:dLbls>
          <c:showLegendKey val="0"/>
          <c:showVal val="0"/>
          <c:showCatName val="0"/>
          <c:showSerName val="0"/>
          <c:showPercent val="0"/>
          <c:showBubbleSize val="0"/>
        </c:dLbls>
        <c:marker val="1"/>
        <c:smooth val="0"/>
        <c:axId val="674013568"/>
        <c:axId val="674015104"/>
      </c:lineChart>
      <c:catAx>
        <c:axId val="674013568"/>
        <c:scaling>
          <c:orientation val="minMax"/>
        </c:scaling>
        <c:delete val="0"/>
        <c:axPos val="b"/>
        <c:numFmt formatCode="General" sourceLinked="1"/>
        <c:majorTickMark val="none"/>
        <c:minorTickMark val="none"/>
        <c:tickLblPos val="low"/>
        <c:spPr>
          <a:ln w="12700">
            <a:solidFill>
              <a:sysClr val="windowText" lastClr="000000"/>
            </a:solidFill>
            <a:prstDash val="solid"/>
          </a:ln>
        </c:spPr>
        <c:txPr>
          <a:bodyPr rot="0" vert="horz"/>
          <a:lstStyle/>
          <a:p>
            <a:pPr>
              <a:defRPr sz="3200">
                <a:latin typeface="Segoe UI"/>
                <a:ea typeface="Segoe UI"/>
                <a:cs typeface="Segoe UI"/>
              </a:defRPr>
            </a:pPr>
            <a:endParaRPr lang="en-US"/>
          </a:p>
        </c:txPr>
        <c:crossAx val="674015104"/>
        <c:crosses val="autoZero"/>
        <c:auto val="1"/>
        <c:lblAlgn val="ctr"/>
        <c:lblOffset val="100"/>
        <c:tickMarkSkip val="1"/>
        <c:noMultiLvlLbl val="0"/>
      </c:catAx>
      <c:valAx>
        <c:axId val="674015104"/>
        <c:scaling>
          <c:orientation val="minMax"/>
          <c:min val="-12"/>
        </c:scaling>
        <c:delete val="0"/>
        <c:axPos val="l"/>
        <c:numFmt formatCode="General" sourceLinked="0"/>
        <c:majorTickMark val="in"/>
        <c:minorTickMark val="none"/>
        <c:tickLblPos val="nextTo"/>
        <c:spPr>
          <a:ln w="12700">
            <a:noFill/>
            <a:prstDash val="solid"/>
          </a:ln>
        </c:spPr>
        <c:txPr>
          <a:bodyPr rot="0" vert="horz"/>
          <a:lstStyle/>
          <a:p>
            <a:pPr>
              <a:defRPr sz="3200">
                <a:latin typeface="Segoe UI"/>
                <a:ea typeface="Segoe UI"/>
                <a:cs typeface="Segoe UI"/>
              </a:defRPr>
            </a:pPr>
            <a:endParaRPr lang="en-US"/>
          </a:p>
        </c:txPr>
        <c:crossAx val="674013568"/>
        <c:crosses val="autoZero"/>
        <c:crossBetween val="between"/>
        <c:majorUnit val="2"/>
      </c:valAx>
      <c:spPr>
        <a:solidFill>
          <a:srgbClr val="FFFFFF"/>
        </a:solidFill>
        <a:ln w="12700">
          <a:noFill/>
          <a:prstDash val="solid"/>
        </a:ln>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egendEntry>
        <c:idx val="7"/>
        <c:delete val="1"/>
      </c:legendEntry>
      <c:layout>
        <c:manualLayout>
          <c:xMode val="edge"/>
          <c:yMode val="edge"/>
          <c:x val="5.2350427350427352E-2"/>
          <c:y val="0.78767104111985997"/>
          <c:w val="0.94764957264957261"/>
          <c:h val="0.14731594488188976"/>
        </c:manualLayout>
      </c:layout>
      <c:overlay val="0"/>
      <c:spPr>
        <a:noFill/>
        <a:ln w="25400">
          <a:noFill/>
        </a:ln>
      </c:spPr>
      <c:txPr>
        <a:bodyPr/>
        <a:lstStyle/>
        <a:p>
          <a:pPr>
            <a:defRPr sz="2600">
              <a:latin typeface="Segoe UI"/>
              <a:ea typeface="Segoe UI"/>
              <a:cs typeface="Segoe UI"/>
            </a:defRPr>
          </a:pPr>
          <a:endParaRPr lang="en-US"/>
        </a:p>
      </c:txPr>
    </c:legend>
    <c:plotVisOnly val="1"/>
    <c:dispBlanksAs val="span"/>
    <c:showDLblsOverMax val="0"/>
  </c:chart>
  <c:spPr>
    <a:solidFill>
      <a:sysClr val="window" lastClr="FFFFFF"/>
    </a:solid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0350492406705876E-2"/>
          <c:y val="8.7864527724857241E-2"/>
          <c:w val="0.90461948852577201"/>
          <c:h val="0.8473646772956086"/>
        </c:manualLayout>
      </c:layout>
      <c:barChart>
        <c:barDir val="col"/>
        <c:grouping val="stacked"/>
        <c:varyColors val="0"/>
        <c:ser>
          <c:idx val="0"/>
          <c:order val="0"/>
          <c:tx>
            <c:strRef>
              <c:f>'Figure 1.14.3'!$I$5</c:f>
              <c:strCache>
                <c:ptCount val="1"/>
                <c:pt idx="0">
                  <c:v>p75</c:v>
                </c:pt>
              </c:strCache>
            </c:strRef>
          </c:tx>
          <c:spPr>
            <a:solidFill>
              <a:sysClr val="window" lastClr="FFFFFF"/>
            </a:solidFill>
            <a:ln w="3175">
              <a:noFill/>
              <a:prstDash val="solid"/>
            </a:ln>
            <a:effectLst/>
          </c:spPr>
          <c:invertIfNegative val="0"/>
          <c:cat>
            <c:strRef>
              <c:f>'Figure 1.14.3'!$H$6:$H$36</c:f>
              <c:strCache>
                <c:ptCount val="30"/>
                <c:pt idx="0">
                  <c:v>2000</c:v>
                </c:pt>
                <c:pt idx="5">
                  <c:v>05</c:v>
                </c:pt>
                <c:pt idx="10">
                  <c:v>10</c:v>
                </c:pt>
                <c:pt idx="15">
                  <c:v>15</c:v>
                </c:pt>
                <c:pt idx="20">
                  <c:v>20</c:v>
                </c:pt>
                <c:pt idx="25">
                  <c:v>25</c:v>
                </c:pt>
                <c:pt idx="29">
                  <c:v>29</c:v>
                </c:pt>
              </c:strCache>
            </c:strRef>
          </c:cat>
          <c:val>
            <c:numRef>
              <c:f>'Figure 1.14.3'!$I$6:$I$36</c:f>
              <c:numCache>
                <c:formatCode>0.0</c:formatCode>
                <c:ptCount val="30"/>
                <c:pt idx="0">
                  <c:v>0</c:v>
                </c:pt>
                <c:pt idx="1">
                  <c:v>0</c:v>
                </c:pt>
                <c:pt idx="2">
                  <c:v>0</c:v>
                </c:pt>
                <c:pt idx="3">
                  <c:v>0</c:v>
                </c:pt>
                <c:pt idx="4">
                  <c:v>0</c:v>
                </c:pt>
                <c:pt idx="5">
                  <c:v>0</c:v>
                </c:pt>
                <c:pt idx="6">
                  <c:v>0</c:v>
                </c:pt>
                <c:pt idx="7">
                  <c:v>0</c:v>
                </c:pt>
                <c:pt idx="8">
                  <c:v>0</c:v>
                </c:pt>
                <c:pt idx="9">
                  <c:v>-2.9589150000000002E-2</c:v>
                </c:pt>
                <c:pt idx="10">
                  <c:v>0</c:v>
                </c:pt>
                <c:pt idx="11">
                  <c:v>-0.26718751000000002</c:v>
                </c:pt>
                <c:pt idx="12">
                  <c:v>0</c:v>
                </c:pt>
                <c:pt idx="13">
                  <c:v>-0.45846504999999999</c:v>
                </c:pt>
                <c:pt idx="14">
                  <c:v>-0.26753179999999999</c:v>
                </c:pt>
                <c:pt idx="15">
                  <c:v>-0.77872306999999996</c:v>
                </c:pt>
                <c:pt idx="16">
                  <c:v>-0.21688909000000001</c:v>
                </c:pt>
                <c:pt idx="17">
                  <c:v>-3.0182759999999999E-2</c:v>
                </c:pt>
                <c:pt idx="18">
                  <c:v>-0.15128099</c:v>
                </c:pt>
                <c:pt idx="19">
                  <c:v>0</c:v>
                </c:pt>
                <c:pt idx="20">
                  <c:v>-1.8624411000000001</c:v>
                </c:pt>
                <c:pt idx="21">
                  <c:v>-1.3758010000000001</c:v>
                </c:pt>
                <c:pt idx="22">
                  <c:v>-0.98891207000000003</c:v>
                </c:pt>
                <c:pt idx="23">
                  <c:v>-0.15945669000000001</c:v>
                </c:pt>
                <c:pt idx="24">
                  <c:v>0</c:v>
                </c:pt>
                <c:pt idx="25">
                  <c:v>-8.6334549999999996E-2</c:v>
                </c:pt>
                <c:pt idx="26">
                  <c:v>0</c:v>
                </c:pt>
                <c:pt idx="27">
                  <c:v>0</c:v>
                </c:pt>
                <c:pt idx="28">
                  <c:v>0</c:v>
                </c:pt>
                <c:pt idx="29">
                  <c:v>-7.2803010000000001E-2</c:v>
                </c:pt>
              </c:numCache>
            </c:numRef>
          </c:val>
          <c:extLst>
            <c:ext xmlns:c16="http://schemas.microsoft.com/office/drawing/2014/chart" uri="{C3380CC4-5D6E-409C-BE32-E72D297353CC}">
              <c16:uniqueId val="{00000000-E8E8-4155-A88A-DDDB8D82F9EA}"/>
            </c:ext>
          </c:extLst>
        </c:ser>
        <c:ser>
          <c:idx val="1"/>
          <c:order val="1"/>
          <c:tx>
            <c:strRef>
              <c:f>'Figure 1.14.3'!$J$5</c:f>
              <c:strCache>
                <c:ptCount val="1"/>
                <c:pt idx="0">
                  <c:v>25th–75th percentiles</c:v>
                </c:pt>
              </c:strCache>
            </c:strRef>
          </c:tx>
          <c:spPr>
            <a:solidFill>
              <a:srgbClr val="5B9BD5"/>
            </a:solidFill>
            <a:ln w="3175">
              <a:noFill/>
              <a:prstDash val="solid"/>
            </a:ln>
            <a:effectLst/>
          </c:spPr>
          <c:invertIfNegative val="0"/>
          <c:cat>
            <c:strRef>
              <c:f>'Figure 1.14.3'!$H$6:$H$36</c:f>
              <c:strCache>
                <c:ptCount val="30"/>
                <c:pt idx="0">
                  <c:v>2000</c:v>
                </c:pt>
                <c:pt idx="5">
                  <c:v>05</c:v>
                </c:pt>
                <c:pt idx="10">
                  <c:v>10</c:v>
                </c:pt>
                <c:pt idx="15">
                  <c:v>15</c:v>
                </c:pt>
                <c:pt idx="20">
                  <c:v>20</c:v>
                </c:pt>
                <c:pt idx="25">
                  <c:v>25</c:v>
                </c:pt>
                <c:pt idx="29">
                  <c:v>29</c:v>
                </c:pt>
              </c:strCache>
            </c:strRef>
          </c:cat>
          <c:val>
            <c:numRef>
              <c:f>'Figure 1.14.3'!$J$6:$J$36</c:f>
              <c:numCache>
                <c:formatCode>0.0</c:formatCode>
                <c:ptCount val="30"/>
                <c:pt idx="0">
                  <c:v>0</c:v>
                </c:pt>
                <c:pt idx="1">
                  <c:v>0</c:v>
                </c:pt>
                <c:pt idx="2">
                  <c:v>0</c:v>
                </c:pt>
                <c:pt idx="3">
                  <c:v>0</c:v>
                </c:pt>
                <c:pt idx="4">
                  <c:v>0</c:v>
                </c:pt>
                <c:pt idx="5">
                  <c:v>0</c:v>
                </c:pt>
                <c:pt idx="6">
                  <c:v>0</c:v>
                </c:pt>
                <c:pt idx="7">
                  <c:v>0</c:v>
                </c:pt>
                <c:pt idx="8">
                  <c:v>0</c:v>
                </c:pt>
                <c:pt idx="9">
                  <c:v>-3.7662745499999999</c:v>
                </c:pt>
                <c:pt idx="10">
                  <c:v>0</c:v>
                </c:pt>
                <c:pt idx="11">
                  <c:v>-2.31902849</c:v>
                </c:pt>
                <c:pt idx="12">
                  <c:v>0</c:v>
                </c:pt>
                <c:pt idx="13">
                  <c:v>-2.5628015500000001</c:v>
                </c:pt>
                <c:pt idx="14">
                  <c:v>-3.1420952999999998</c:v>
                </c:pt>
                <c:pt idx="15">
                  <c:v>-3.09991693</c:v>
                </c:pt>
                <c:pt idx="16">
                  <c:v>-3.94749931</c:v>
                </c:pt>
                <c:pt idx="17">
                  <c:v>-3.5958231399999998</c:v>
                </c:pt>
                <c:pt idx="18">
                  <c:v>-2.64152371</c:v>
                </c:pt>
                <c:pt idx="19">
                  <c:v>0</c:v>
                </c:pt>
                <c:pt idx="20">
                  <c:v>-2.3461924999999999</c:v>
                </c:pt>
                <c:pt idx="21">
                  <c:v>-3.0814630000000003</c:v>
                </c:pt>
                <c:pt idx="22">
                  <c:v>-3.4016392300000002</c:v>
                </c:pt>
                <c:pt idx="23">
                  <c:v>-3.30014721</c:v>
                </c:pt>
                <c:pt idx="24">
                  <c:v>0</c:v>
                </c:pt>
                <c:pt idx="25">
                  <c:v>-1.8649461500000002</c:v>
                </c:pt>
                <c:pt idx="26">
                  <c:v>0</c:v>
                </c:pt>
                <c:pt idx="27">
                  <c:v>0</c:v>
                </c:pt>
                <c:pt idx="28">
                  <c:v>0</c:v>
                </c:pt>
                <c:pt idx="29">
                  <c:v>-1.5715174900000002</c:v>
                </c:pt>
              </c:numCache>
            </c:numRef>
          </c:val>
          <c:extLst>
            <c:ext xmlns:c16="http://schemas.microsoft.com/office/drawing/2014/chart" uri="{C3380CC4-5D6E-409C-BE32-E72D297353CC}">
              <c16:uniqueId val="{00000001-E8E8-4155-A88A-DDDB8D82F9EA}"/>
            </c:ext>
          </c:extLst>
        </c:ser>
        <c:ser>
          <c:idx val="2"/>
          <c:order val="2"/>
          <c:tx>
            <c:strRef>
              <c:f>'Figure 1.14.3'!$K$5</c:f>
              <c:strCache>
                <c:ptCount val="1"/>
                <c:pt idx="0">
                  <c:v>p25&lt;0</c:v>
                </c:pt>
              </c:strCache>
            </c:strRef>
          </c:tx>
          <c:spPr>
            <a:solidFill>
              <a:srgbClr val="5B9BD5"/>
            </a:solidFill>
            <a:ln>
              <a:noFill/>
            </a:ln>
          </c:spPr>
          <c:invertIfNegative val="0"/>
          <c:cat>
            <c:strRef>
              <c:f>'Figure 1.14.3'!$H$6:$H$36</c:f>
              <c:strCache>
                <c:ptCount val="30"/>
                <c:pt idx="0">
                  <c:v>2000</c:v>
                </c:pt>
                <c:pt idx="5">
                  <c:v>05</c:v>
                </c:pt>
                <c:pt idx="10">
                  <c:v>10</c:v>
                </c:pt>
                <c:pt idx="15">
                  <c:v>15</c:v>
                </c:pt>
                <c:pt idx="20">
                  <c:v>20</c:v>
                </c:pt>
                <c:pt idx="25">
                  <c:v>25</c:v>
                </c:pt>
                <c:pt idx="29">
                  <c:v>29</c:v>
                </c:pt>
              </c:strCache>
            </c:strRef>
          </c:cat>
          <c:val>
            <c:numRef>
              <c:f>'Figure 1.14.3'!$K$6:$K$36</c:f>
              <c:numCache>
                <c:formatCode>0.0</c:formatCode>
                <c:ptCount val="30"/>
                <c:pt idx="0">
                  <c:v>-2.2395160000000001</c:v>
                </c:pt>
                <c:pt idx="1">
                  <c:v>-2.8890269000000002</c:v>
                </c:pt>
                <c:pt idx="2">
                  <c:v>-2.9436686000000001</c:v>
                </c:pt>
                <c:pt idx="3">
                  <c:v>-3.4187894000000001</c:v>
                </c:pt>
                <c:pt idx="4">
                  <c:v>-2.4308817</c:v>
                </c:pt>
                <c:pt idx="5">
                  <c:v>-2.2828548999999998</c:v>
                </c:pt>
                <c:pt idx="6">
                  <c:v>-1.1485574999999999</c:v>
                </c:pt>
                <c:pt idx="7">
                  <c:v>-1.6626190999999999</c:v>
                </c:pt>
                <c:pt idx="8">
                  <c:v>-1.6184130999999999</c:v>
                </c:pt>
                <c:pt idx="9">
                  <c:v>0</c:v>
                </c:pt>
                <c:pt idx="10">
                  <c:v>-3.3172307999999999</c:v>
                </c:pt>
                <c:pt idx="11">
                  <c:v>0</c:v>
                </c:pt>
                <c:pt idx="12">
                  <c:v>-2.9891857000000002</c:v>
                </c:pt>
                <c:pt idx="13">
                  <c:v>0</c:v>
                </c:pt>
                <c:pt idx="14">
                  <c:v>0</c:v>
                </c:pt>
                <c:pt idx="15">
                  <c:v>0</c:v>
                </c:pt>
                <c:pt idx="16">
                  <c:v>0</c:v>
                </c:pt>
                <c:pt idx="17">
                  <c:v>0</c:v>
                </c:pt>
                <c:pt idx="18">
                  <c:v>0</c:v>
                </c:pt>
                <c:pt idx="19">
                  <c:v>-2.5706530999999999</c:v>
                </c:pt>
                <c:pt idx="20">
                  <c:v>0</c:v>
                </c:pt>
                <c:pt idx="21">
                  <c:v>0</c:v>
                </c:pt>
                <c:pt idx="22">
                  <c:v>0</c:v>
                </c:pt>
                <c:pt idx="23">
                  <c:v>0</c:v>
                </c:pt>
              </c:numCache>
            </c:numRef>
          </c:val>
          <c:extLst>
            <c:ext xmlns:c16="http://schemas.microsoft.com/office/drawing/2014/chart" uri="{C3380CC4-5D6E-409C-BE32-E72D297353CC}">
              <c16:uniqueId val="{00000002-E8E8-4155-A88A-DDDB8D82F9EA}"/>
            </c:ext>
          </c:extLst>
        </c:ser>
        <c:ser>
          <c:idx val="3"/>
          <c:order val="3"/>
          <c:tx>
            <c:strRef>
              <c:f>'Figure 1.14.3'!$L$5</c:f>
              <c:strCache>
                <c:ptCount val="1"/>
                <c:pt idx="0">
                  <c:v>p75&gt;0</c:v>
                </c:pt>
              </c:strCache>
            </c:strRef>
          </c:tx>
          <c:spPr>
            <a:solidFill>
              <a:srgbClr val="5B9BD5"/>
            </a:solidFill>
          </c:spPr>
          <c:invertIfNegative val="0"/>
          <c:cat>
            <c:strRef>
              <c:f>'Figure 1.14.3'!$H$6:$H$36</c:f>
              <c:strCache>
                <c:ptCount val="30"/>
                <c:pt idx="0">
                  <c:v>2000</c:v>
                </c:pt>
                <c:pt idx="5">
                  <c:v>05</c:v>
                </c:pt>
                <c:pt idx="10">
                  <c:v>10</c:v>
                </c:pt>
                <c:pt idx="15">
                  <c:v>15</c:v>
                </c:pt>
                <c:pt idx="20">
                  <c:v>20</c:v>
                </c:pt>
                <c:pt idx="25">
                  <c:v>25</c:v>
                </c:pt>
                <c:pt idx="29">
                  <c:v>29</c:v>
                </c:pt>
              </c:strCache>
            </c:strRef>
          </c:cat>
          <c:val>
            <c:numRef>
              <c:f>'Figure 1.14.3'!$L$6:$L$36</c:f>
              <c:numCache>
                <c:formatCode>0.0</c:formatCode>
                <c:ptCount val="30"/>
                <c:pt idx="0">
                  <c:v>1.8244598999999999</c:v>
                </c:pt>
                <c:pt idx="1">
                  <c:v>0.50881926</c:v>
                </c:pt>
                <c:pt idx="2">
                  <c:v>0.38492072999999999</c:v>
                </c:pt>
                <c:pt idx="3">
                  <c:v>0.79446693999999995</c:v>
                </c:pt>
                <c:pt idx="4">
                  <c:v>1.3364393000000001</c:v>
                </c:pt>
                <c:pt idx="5">
                  <c:v>0.98993291000000005</c:v>
                </c:pt>
                <c:pt idx="6">
                  <c:v>3.8847162000000002</c:v>
                </c:pt>
                <c:pt idx="7">
                  <c:v>1.9706824000000001</c:v>
                </c:pt>
                <c:pt idx="8">
                  <c:v>1.2753836999999999</c:v>
                </c:pt>
                <c:pt idx="9">
                  <c:v>0</c:v>
                </c:pt>
                <c:pt idx="10">
                  <c:v>6.4224450000000002E-2</c:v>
                </c:pt>
                <c:pt idx="11">
                  <c:v>0</c:v>
                </c:pt>
                <c:pt idx="12">
                  <c:v>0.19129067999999999</c:v>
                </c:pt>
                <c:pt idx="13">
                  <c:v>0</c:v>
                </c:pt>
                <c:pt idx="14">
                  <c:v>0</c:v>
                </c:pt>
                <c:pt idx="15">
                  <c:v>0</c:v>
                </c:pt>
                <c:pt idx="16">
                  <c:v>0</c:v>
                </c:pt>
                <c:pt idx="17">
                  <c:v>0</c:v>
                </c:pt>
                <c:pt idx="18">
                  <c:v>0</c:v>
                </c:pt>
                <c:pt idx="19">
                  <c:v>0.60293854000000002</c:v>
                </c:pt>
                <c:pt idx="20">
                  <c:v>0</c:v>
                </c:pt>
                <c:pt idx="21">
                  <c:v>0</c:v>
                </c:pt>
                <c:pt idx="22">
                  <c:v>0</c:v>
                </c:pt>
                <c:pt idx="23">
                  <c:v>0</c:v>
                </c:pt>
              </c:numCache>
            </c:numRef>
          </c:val>
          <c:extLst>
            <c:ext xmlns:c16="http://schemas.microsoft.com/office/drawing/2014/chart" uri="{C3380CC4-5D6E-409C-BE32-E72D297353CC}">
              <c16:uniqueId val="{00000003-E8E8-4155-A88A-DDDB8D82F9EA}"/>
            </c:ext>
          </c:extLst>
        </c:ser>
        <c:ser>
          <c:idx val="4"/>
          <c:order val="4"/>
          <c:tx>
            <c:strRef>
              <c:f>'Figure 1.14.3'!$M$5</c:f>
              <c:strCache>
                <c:ptCount val="1"/>
                <c:pt idx="0">
                  <c:v>p25&lt;0</c:v>
                </c:pt>
              </c:strCache>
            </c:strRef>
          </c:tx>
          <c:spPr>
            <a:solidFill>
              <a:sysClr val="window" lastClr="FFFFFF"/>
            </a:solidFill>
          </c:spPr>
          <c:invertIfNegative val="0"/>
          <c:cat>
            <c:strRef>
              <c:f>'Figure 1.14.3'!$H$6:$H$36</c:f>
              <c:strCache>
                <c:ptCount val="30"/>
                <c:pt idx="0">
                  <c:v>2000</c:v>
                </c:pt>
                <c:pt idx="5">
                  <c:v>05</c:v>
                </c:pt>
                <c:pt idx="10">
                  <c:v>10</c:v>
                </c:pt>
                <c:pt idx="15">
                  <c:v>15</c:v>
                </c:pt>
                <c:pt idx="20">
                  <c:v>20</c:v>
                </c:pt>
                <c:pt idx="25">
                  <c:v>25</c:v>
                </c:pt>
                <c:pt idx="29">
                  <c:v>29</c:v>
                </c:pt>
              </c:strCache>
            </c:strRef>
          </c:cat>
          <c:val>
            <c:numRef>
              <c:f>'Figure 1.14.3'!$M$6:$M$36</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E8E8-4155-A88A-DDDB8D82F9EA}"/>
            </c:ext>
          </c:extLst>
        </c:ser>
        <c:ser>
          <c:idx val="5"/>
          <c:order val="5"/>
          <c:tx>
            <c:strRef>
              <c:f>'Figure 1.14.3'!$N$5</c:f>
              <c:strCache>
                <c:ptCount val="1"/>
                <c:pt idx="0">
                  <c:v>p75&gt;0</c:v>
                </c:pt>
              </c:strCache>
            </c:strRef>
          </c:tx>
          <c:spPr>
            <a:solidFill>
              <a:srgbClr val="5B9BD5"/>
            </a:solidFill>
          </c:spPr>
          <c:invertIfNegative val="0"/>
          <c:cat>
            <c:strRef>
              <c:f>'Figure 1.14.3'!$H$6:$H$36</c:f>
              <c:strCache>
                <c:ptCount val="30"/>
                <c:pt idx="0">
                  <c:v>2000</c:v>
                </c:pt>
                <c:pt idx="5">
                  <c:v>05</c:v>
                </c:pt>
                <c:pt idx="10">
                  <c:v>10</c:v>
                </c:pt>
                <c:pt idx="15">
                  <c:v>15</c:v>
                </c:pt>
                <c:pt idx="20">
                  <c:v>20</c:v>
                </c:pt>
                <c:pt idx="25">
                  <c:v>25</c:v>
                </c:pt>
                <c:pt idx="29">
                  <c:v>29</c:v>
                </c:pt>
              </c:strCache>
            </c:strRef>
          </c:cat>
          <c:val>
            <c:numRef>
              <c:f>'Figure 1.14.3'!$N$6:$N$36</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E8E8-4155-A88A-DDDB8D82F9EA}"/>
            </c:ext>
          </c:extLst>
        </c:ser>
        <c:ser>
          <c:idx val="9"/>
          <c:order val="9"/>
          <c:tx>
            <c:strRef>
              <c:f>'Figure 1.14.3'!$R$5</c:f>
              <c:strCache>
                <c:ptCount val="1"/>
                <c:pt idx="0">
                  <c:v>25th–75th percentiles (projections)</c:v>
                </c:pt>
              </c:strCache>
            </c:strRef>
          </c:tx>
          <c:spPr>
            <a:solidFill>
              <a:srgbClr val="5B9BD5">
                <a:lumMod val="40000"/>
                <a:lumOff val="60000"/>
              </a:srgbClr>
            </a:solidFill>
            <a:ln w="28575">
              <a:noFill/>
            </a:ln>
          </c:spPr>
          <c:invertIfNegative val="0"/>
          <c:cat>
            <c:strRef>
              <c:f>'Figure 1.14.3'!$H$6:$H$36</c:f>
              <c:strCache>
                <c:ptCount val="30"/>
                <c:pt idx="0">
                  <c:v>2000</c:v>
                </c:pt>
                <c:pt idx="5">
                  <c:v>05</c:v>
                </c:pt>
                <c:pt idx="10">
                  <c:v>10</c:v>
                </c:pt>
                <c:pt idx="15">
                  <c:v>15</c:v>
                </c:pt>
                <c:pt idx="20">
                  <c:v>20</c:v>
                </c:pt>
                <c:pt idx="25">
                  <c:v>25</c:v>
                </c:pt>
                <c:pt idx="29">
                  <c:v>29</c:v>
                </c:pt>
              </c:strCache>
            </c:strRef>
          </c:cat>
          <c:val>
            <c:numRef>
              <c:f>'Figure 1.14.3'!$R$6:$R$36</c:f>
              <c:numCache>
                <c:formatCode>0.0</c:formatCode>
                <c:ptCount val="30"/>
                <c:pt idx="24">
                  <c:v>-2.9331290999999999</c:v>
                </c:pt>
                <c:pt idx="25">
                  <c:v>0</c:v>
                </c:pt>
                <c:pt idx="26">
                  <c:v>-1.8480664</c:v>
                </c:pt>
                <c:pt idx="27">
                  <c:v>-1.6589593</c:v>
                </c:pt>
                <c:pt idx="28">
                  <c:v>-1.6597032</c:v>
                </c:pt>
                <c:pt idx="29">
                  <c:v>0</c:v>
                </c:pt>
              </c:numCache>
            </c:numRef>
          </c:val>
          <c:extLst>
            <c:ext xmlns:c16="http://schemas.microsoft.com/office/drawing/2014/chart" uri="{C3380CC4-5D6E-409C-BE32-E72D297353CC}">
              <c16:uniqueId val="{00000006-E8E8-4155-A88A-DDDB8D82F9EA}"/>
            </c:ext>
          </c:extLst>
        </c:ser>
        <c:ser>
          <c:idx val="10"/>
          <c:order val="10"/>
          <c:tx>
            <c:strRef>
              <c:f>'Figure 1.14.3'!$S$5</c:f>
              <c:strCache>
                <c:ptCount val="1"/>
              </c:strCache>
            </c:strRef>
          </c:tx>
          <c:spPr>
            <a:solidFill>
              <a:srgbClr val="5B9BD5">
                <a:lumMod val="40000"/>
                <a:lumOff val="60000"/>
              </a:srgbClr>
            </a:solidFill>
            <a:ln w="28575">
              <a:noFill/>
            </a:ln>
          </c:spPr>
          <c:invertIfNegative val="0"/>
          <c:cat>
            <c:strRef>
              <c:f>'Figure 1.14.3'!$H$6:$H$36</c:f>
              <c:strCache>
                <c:ptCount val="30"/>
                <c:pt idx="0">
                  <c:v>2000</c:v>
                </c:pt>
                <c:pt idx="5">
                  <c:v>05</c:v>
                </c:pt>
                <c:pt idx="10">
                  <c:v>10</c:v>
                </c:pt>
                <c:pt idx="15">
                  <c:v>15</c:v>
                </c:pt>
                <c:pt idx="20">
                  <c:v>20</c:v>
                </c:pt>
                <c:pt idx="25">
                  <c:v>25</c:v>
                </c:pt>
                <c:pt idx="29">
                  <c:v>29</c:v>
                </c:pt>
              </c:strCache>
            </c:strRef>
          </c:cat>
          <c:val>
            <c:numRef>
              <c:f>'Figure 1.14.3'!$S$6:$S$36</c:f>
              <c:numCache>
                <c:formatCode>0.0</c:formatCode>
                <c:ptCount val="30"/>
                <c:pt idx="24">
                  <c:v>0.26523269999999999</c:v>
                </c:pt>
                <c:pt idx="25">
                  <c:v>0</c:v>
                </c:pt>
                <c:pt idx="26">
                  <c:v>0.48868232</c:v>
                </c:pt>
                <c:pt idx="27">
                  <c:v>0.34082843000000002</c:v>
                </c:pt>
                <c:pt idx="28">
                  <c:v>0.26680345</c:v>
                </c:pt>
                <c:pt idx="29">
                  <c:v>0</c:v>
                </c:pt>
              </c:numCache>
            </c:numRef>
          </c:val>
          <c:extLst>
            <c:ext xmlns:c16="http://schemas.microsoft.com/office/drawing/2014/chart" uri="{C3380CC4-5D6E-409C-BE32-E72D297353CC}">
              <c16:uniqueId val="{00000007-E8E8-4155-A88A-DDDB8D82F9EA}"/>
            </c:ext>
          </c:extLst>
        </c:ser>
        <c:dLbls>
          <c:showLegendKey val="0"/>
          <c:showVal val="0"/>
          <c:showCatName val="0"/>
          <c:showSerName val="0"/>
          <c:showPercent val="0"/>
          <c:showBubbleSize val="0"/>
        </c:dLbls>
        <c:gapWidth val="20"/>
        <c:overlap val="100"/>
        <c:axId val="674013568"/>
        <c:axId val="674015104"/>
      </c:barChart>
      <c:lineChart>
        <c:grouping val="standard"/>
        <c:varyColors val="0"/>
        <c:ser>
          <c:idx val="6"/>
          <c:order val="6"/>
          <c:tx>
            <c:strRef>
              <c:f>'Figure 1.14.3'!$O$5</c:f>
              <c:strCache>
                <c:ptCount val="1"/>
                <c:pt idx="0">
                  <c:v>Median</c:v>
                </c:pt>
              </c:strCache>
            </c:strRef>
          </c:tx>
          <c:spPr>
            <a:ln>
              <a:noFill/>
            </a:ln>
          </c:spPr>
          <c:marker>
            <c:symbol val="circle"/>
            <c:size val="16"/>
            <c:spPr>
              <a:solidFill>
                <a:srgbClr val="70AD47">
                  <a:lumMod val="75000"/>
                </a:srgbClr>
              </a:solidFill>
              <a:ln w="25400">
                <a:solidFill>
                  <a:sysClr val="window" lastClr="FFFFFF"/>
                </a:solidFill>
              </a:ln>
            </c:spPr>
          </c:marker>
          <c:cat>
            <c:strRef>
              <c:f>'Figure 1.14.3'!$H$6:$H$36</c:f>
              <c:strCache>
                <c:ptCount val="30"/>
                <c:pt idx="0">
                  <c:v>2000</c:v>
                </c:pt>
                <c:pt idx="5">
                  <c:v>05</c:v>
                </c:pt>
                <c:pt idx="10">
                  <c:v>10</c:v>
                </c:pt>
                <c:pt idx="15">
                  <c:v>15</c:v>
                </c:pt>
                <c:pt idx="20">
                  <c:v>20</c:v>
                </c:pt>
                <c:pt idx="25">
                  <c:v>25</c:v>
                </c:pt>
                <c:pt idx="29">
                  <c:v>29</c:v>
                </c:pt>
              </c:strCache>
            </c:strRef>
          </c:cat>
          <c:val>
            <c:numRef>
              <c:f>'Figure 1.14.3'!$O$6:$O$36</c:f>
              <c:numCache>
                <c:formatCode>0.0</c:formatCode>
                <c:ptCount val="30"/>
                <c:pt idx="0">
                  <c:v>-0.69298788</c:v>
                </c:pt>
                <c:pt idx="1">
                  <c:v>-1.4720175</c:v>
                </c:pt>
                <c:pt idx="2">
                  <c:v>-1.4120953000000001</c:v>
                </c:pt>
                <c:pt idx="3">
                  <c:v>-1.0665285</c:v>
                </c:pt>
                <c:pt idx="4">
                  <c:v>-0.93013126000000002</c:v>
                </c:pt>
                <c:pt idx="5">
                  <c:v>-0.37101463000000001</c:v>
                </c:pt>
                <c:pt idx="6">
                  <c:v>0.59638555000000004</c:v>
                </c:pt>
                <c:pt idx="7">
                  <c:v>-0.44044221</c:v>
                </c:pt>
                <c:pt idx="8">
                  <c:v>-6.757763E-2</c:v>
                </c:pt>
                <c:pt idx="9">
                  <c:v>-1.821245</c:v>
                </c:pt>
                <c:pt idx="10">
                  <c:v>-1.0219993999999999</c:v>
                </c:pt>
                <c:pt idx="11">
                  <c:v>-1.3153146</c:v>
                </c:pt>
                <c:pt idx="12">
                  <c:v>-1.2724173000000001</c:v>
                </c:pt>
                <c:pt idx="13">
                  <c:v>-1.6851309000000001</c:v>
                </c:pt>
                <c:pt idx="14">
                  <c:v>-1.9017964999999999</c:v>
                </c:pt>
                <c:pt idx="15">
                  <c:v>-1.6562309</c:v>
                </c:pt>
                <c:pt idx="16">
                  <c:v>-2.0340585</c:v>
                </c:pt>
                <c:pt idx="17">
                  <c:v>-1.5025748999999999</c:v>
                </c:pt>
                <c:pt idx="18">
                  <c:v>-1.3681410000000001</c:v>
                </c:pt>
                <c:pt idx="19">
                  <c:v>-1.112096</c:v>
                </c:pt>
                <c:pt idx="20">
                  <c:v>-3.0010981000000001</c:v>
                </c:pt>
                <c:pt idx="21">
                  <c:v>-2.4937320000000001</c:v>
                </c:pt>
                <c:pt idx="22">
                  <c:v>-2.8114018000000001</c:v>
                </c:pt>
                <c:pt idx="23">
                  <c:v>-1.9294910999999999</c:v>
                </c:pt>
                <c:pt idx="24">
                  <c:v>-1.4572501</c:v>
                </c:pt>
                <c:pt idx="25">
                  <c:v>-0.85693774</c:v>
                </c:pt>
                <c:pt idx="26">
                  <c:v>-0.73141997999999997</c:v>
                </c:pt>
                <c:pt idx="27">
                  <c:v>-0.69034909</c:v>
                </c:pt>
                <c:pt idx="28">
                  <c:v>-0.79442957999999997</c:v>
                </c:pt>
                <c:pt idx="29">
                  <c:v>-0.71054740000000005</c:v>
                </c:pt>
              </c:numCache>
            </c:numRef>
          </c:val>
          <c:smooth val="0"/>
          <c:extLst>
            <c:ext xmlns:c16="http://schemas.microsoft.com/office/drawing/2014/chart" uri="{C3380CC4-5D6E-409C-BE32-E72D297353CC}">
              <c16:uniqueId val="{00000008-E8E8-4155-A88A-DDDB8D82F9EA}"/>
            </c:ext>
          </c:extLst>
        </c:ser>
        <c:ser>
          <c:idx val="7"/>
          <c:order val="7"/>
          <c:tx>
            <c:strRef>
              <c:f>'Figure 1.14.3'!$P$5</c:f>
              <c:strCache>
                <c:ptCount val="1"/>
                <c:pt idx="0">
                  <c:v>LIDC average</c:v>
                </c:pt>
              </c:strCache>
            </c:strRef>
          </c:tx>
          <c:spPr>
            <a:ln>
              <a:noFill/>
            </a:ln>
          </c:spPr>
          <c:marker>
            <c:symbol val="diamond"/>
            <c:size val="18"/>
            <c:spPr>
              <a:solidFill>
                <a:srgbClr val="C00000"/>
              </a:solidFill>
              <a:ln w="22225">
                <a:solidFill>
                  <a:sysClr val="window" lastClr="FFFFFF"/>
                </a:solidFill>
              </a:ln>
            </c:spPr>
          </c:marker>
          <c:cat>
            <c:strRef>
              <c:f>'Figure 1.14.3'!$H$6:$H$36</c:f>
              <c:strCache>
                <c:ptCount val="30"/>
                <c:pt idx="0">
                  <c:v>2000</c:v>
                </c:pt>
                <c:pt idx="5">
                  <c:v>05</c:v>
                </c:pt>
                <c:pt idx="10">
                  <c:v>10</c:v>
                </c:pt>
                <c:pt idx="15">
                  <c:v>15</c:v>
                </c:pt>
                <c:pt idx="20">
                  <c:v>20</c:v>
                </c:pt>
                <c:pt idx="25">
                  <c:v>25</c:v>
                </c:pt>
                <c:pt idx="29">
                  <c:v>29</c:v>
                </c:pt>
              </c:strCache>
            </c:strRef>
          </c:cat>
          <c:val>
            <c:numRef>
              <c:f>'Figure 1.14.3'!$P$6:$P$36</c:f>
              <c:numCache>
                <c:formatCode>0.0</c:formatCode>
                <c:ptCount val="30"/>
                <c:pt idx="0">
                  <c:v>1.3553485000000001</c:v>
                </c:pt>
                <c:pt idx="1">
                  <c:v>-0.45057109000000001</c:v>
                </c:pt>
                <c:pt idx="2">
                  <c:v>9.094431E-2</c:v>
                </c:pt>
                <c:pt idx="3">
                  <c:v>2.13081E-2</c:v>
                </c:pt>
                <c:pt idx="4">
                  <c:v>1.4213146999999999</c:v>
                </c:pt>
                <c:pt idx="5">
                  <c:v>1.6206092999999999</c:v>
                </c:pt>
                <c:pt idx="6">
                  <c:v>4.5991419000000002</c:v>
                </c:pt>
                <c:pt idx="7">
                  <c:v>-0.234874</c:v>
                </c:pt>
                <c:pt idx="8">
                  <c:v>1.9221174999999999</c:v>
                </c:pt>
                <c:pt idx="9">
                  <c:v>-2.5739787999999999</c:v>
                </c:pt>
                <c:pt idx="10">
                  <c:v>-1.7171536000000001</c:v>
                </c:pt>
                <c:pt idx="11">
                  <c:v>-0.24052912000000001</c:v>
                </c:pt>
                <c:pt idx="12">
                  <c:v>-0.55098407999999999</c:v>
                </c:pt>
                <c:pt idx="13">
                  <c:v>-1.8065479</c:v>
                </c:pt>
                <c:pt idx="14">
                  <c:v>-1.6043394</c:v>
                </c:pt>
                <c:pt idx="15">
                  <c:v>-2.3032875000000002</c:v>
                </c:pt>
                <c:pt idx="16">
                  <c:v>-2.3387460999999998</c:v>
                </c:pt>
                <c:pt idx="17">
                  <c:v>-2.5138804000000001</c:v>
                </c:pt>
                <c:pt idx="18">
                  <c:v>-2.0277691</c:v>
                </c:pt>
                <c:pt idx="19">
                  <c:v>-2.3307110999999998</c:v>
                </c:pt>
                <c:pt idx="20">
                  <c:v>-3.5181201</c:v>
                </c:pt>
                <c:pt idx="21">
                  <c:v>-2.6599487000000002</c:v>
                </c:pt>
                <c:pt idx="22">
                  <c:v>-2.3814025000000001</c:v>
                </c:pt>
                <c:pt idx="23">
                  <c:v>-1.8439315000000001</c:v>
                </c:pt>
                <c:pt idx="24">
                  <c:v>-1.5246306000000001</c:v>
                </c:pt>
                <c:pt idx="25">
                  <c:v>-1.1450619</c:v>
                </c:pt>
                <c:pt idx="26">
                  <c:v>-1.0964753</c:v>
                </c:pt>
                <c:pt idx="27">
                  <c:v>-1.0244895000000001</c:v>
                </c:pt>
                <c:pt idx="28">
                  <c:v>-1.0327484</c:v>
                </c:pt>
                <c:pt idx="29">
                  <c:v>-1.0107729999999999</c:v>
                </c:pt>
              </c:numCache>
            </c:numRef>
          </c:val>
          <c:smooth val="0"/>
          <c:extLst>
            <c:ext xmlns:c16="http://schemas.microsoft.com/office/drawing/2014/chart" uri="{C3380CC4-5D6E-409C-BE32-E72D297353CC}">
              <c16:uniqueId val="{00000009-E8E8-4155-A88A-DDDB8D82F9EA}"/>
            </c:ext>
          </c:extLst>
        </c:ser>
        <c:ser>
          <c:idx val="8"/>
          <c:order val="8"/>
          <c:tx>
            <c:strRef>
              <c:f>'Figure 1.14.3'!$Q$5</c:f>
              <c:strCache>
                <c:ptCount val="1"/>
              </c:strCache>
            </c:strRef>
          </c:tx>
          <c:spPr>
            <a:ln>
              <a:noFill/>
            </a:ln>
          </c:spPr>
          <c:marker>
            <c:symbol val="square"/>
            <c:size val="14"/>
            <c:spPr>
              <a:solidFill>
                <a:srgbClr val="002060"/>
              </a:solidFill>
              <a:ln>
                <a:noFill/>
              </a:ln>
            </c:spPr>
          </c:marker>
          <c:cat>
            <c:strRef>
              <c:f>'Figure 1.14.3'!$H$6:$H$36</c:f>
              <c:strCache>
                <c:ptCount val="30"/>
                <c:pt idx="0">
                  <c:v>2000</c:v>
                </c:pt>
                <c:pt idx="5">
                  <c:v>05</c:v>
                </c:pt>
                <c:pt idx="10">
                  <c:v>10</c:v>
                </c:pt>
                <c:pt idx="15">
                  <c:v>15</c:v>
                </c:pt>
                <c:pt idx="20">
                  <c:v>20</c:v>
                </c:pt>
                <c:pt idx="25">
                  <c:v>25</c:v>
                </c:pt>
                <c:pt idx="29">
                  <c:v>29</c:v>
                </c:pt>
              </c:strCache>
            </c:strRef>
          </c:cat>
          <c:val>
            <c:numRef>
              <c:f>'Figure 1.14.3'!$Q$6:$Q$36</c:f>
              <c:numCache>
                <c:formatCode>0.0</c:formatCode>
                <c:ptCount val="30"/>
              </c:numCache>
            </c:numRef>
          </c:val>
          <c:smooth val="0"/>
          <c:extLst>
            <c:ext xmlns:c16="http://schemas.microsoft.com/office/drawing/2014/chart" uri="{C3380CC4-5D6E-409C-BE32-E72D297353CC}">
              <c16:uniqueId val="{0000000A-E8E8-4155-A88A-DDDB8D82F9EA}"/>
            </c:ext>
          </c:extLst>
        </c:ser>
        <c:dLbls>
          <c:showLegendKey val="0"/>
          <c:showVal val="0"/>
          <c:showCatName val="0"/>
          <c:showSerName val="0"/>
          <c:showPercent val="0"/>
          <c:showBubbleSize val="0"/>
        </c:dLbls>
        <c:marker val="1"/>
        <c:smooth val="0"/>
        <c:axId val="674013568"/>
        <c:axId val="674015104"/>
      </c:lineChart>
      <c:catAx>
        <c:axId val="674013568"/>
        <c:scaling>
          <c:orientation val="minMax"/>
        </c:scaling>
        <c:delete val="0"/>
        <c:axPos val="b"/>
        <c:numFmt formatCode="General" sourceLinked="1"/>
        <c:majorTickMark val="none"/>
        <c:minorTickMark val="none"/>
        <c:tickLblPos val="low"/>
        <c:spPr>
          <a:ln w="12700">
            <a:solidFill>
              <a:sysClr val="windowText" lastClr="000000"/>
            </a:solidFill>
            <a:prstDash val="solid"/>
          </a:ln>
        </c:spPr>
        <c:txPr>
          <a:bodyPr rot="0" vert="horz"/>
          <a:lstStyle/>
          <a:p>
            <a:pPr>
              <a:defRPr sz="3200">
                <a:latin typeface="Segoe UI"/>
                <a:ea typeface="Segoe UI"/>
                <a:cs typeface="Segoe UI"/>
              </a:defRPr>
            </a:pPr>
            <a:endParaRPr lang="en-US"/>
          </a:p>
        </c:txPr>
        <c:crossAx val="674015104"/>
        <c:crosses val="autoZero"/>
        <c:auto val="1"/>
        <c:lblAlgn val="ctr"/>
        <c:lblOffset val="100"/>
        <c:tickMarkSkip val="1"/>
        <c:noMultiLvlLbl val="0"/>
      </c:catAx>
      <c:valAx>
        <c:axId val="674015104"/>
        <c:scaling>
          <c:orientation val="minMax"/>
          <c:min val="-12"/>
        </c:scaling>
        <c:delete val="0"/>
        <c:axPos val="l"/>
        <c:numFmt formatCode="General" sourceLinked="0"/>
        <c:majorTickMark val="in"/>
        <c:minorTickMark val="none"/>
        <c:tickLblPos val="nextTo"/>
        <c:spPr>
          <a:ln w="12700">
            <a:noFill/>
            <a:prstDash val="solid"/>
          </a:ln>
        </c:spPr>
        <c:txPr>
          <a:bodyPr rot="0" vert="horz"/>
          <a:lstStyle/>
          <a:p>
            <a:pPr>
              <a:defRPr sz="3200">
                <a:latin typeface="Segoe UI"/>
                <a:ea typeface="Segoe UI"/>
                <a:cs typeface="Segoe UI"/>
              </a:defRPr>
            </a:pPr>
            <a:endParaRPr lang="en-US"/>
          </a:p>
        </c:txPr>
        <c:crossAx val="674013568"/>
        <c:crosses val="autoZero"/>
        <c:crossBetween val="between"/>
        <c:majorUnit val="2"/>
      </c:valAx>
      <c:spPr>
        <a:solidFill>
          <a:srgbClr val="FFFFFF"/>
        </a:solidFill>
        <a:ln w="12700">
          <a:noFill/>
          <a:prstDash val="solid"/>
        </a:ln>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egendEntry>
        <c:idx val="7"/>
        <c:delete val="1"/>
      </c:legendEntry>
      <c:legendEntry>
        <c:idx val="10"/>
        <c:delete val="1"/>
      </c:legendEntry>
      <c:layout>
        <c:manualLayout>
          <c:xMode val="edge"/>
          <c:yMode val="edge"/>
          <c:x val="7.993051349350562E-2"/>
          <c:y val="0.70155993000874894"/>
          <c:w val="0.87455664002308542"/>
          <c:h val="0.20523851706036747"/>
        </c:manualLayout>
      </c:layout>
      <c:overlay val="0"/>
      <c:spPr>
        <a:noFill/>
        <a:ln w="25400">
          <a:noFill/>
        </a:ln>
      </c:spPr>
      <c:txPr>
        <a:bodyPr/>
        <a:lstStyle/>
        <a:p>
          <a:pPr>
            <a:defRPr sz="2600">
              <a:latin typeface="Segoe UI"/>
              <a:ea typeface="Segoe UI"/>
              <a:cs typeface="Segoe UI"/>
            </a:defRPr>
          </a:pPr>
          <a:endParaRPr lang="en-US"/>
        </a:p>
      </c:txPr>
    </c:legend>
    <c:plotVisOnly val="1"/>
    <c:dispBlanksAs val="span"/>
    <c:showDLblsOverMax val="0"/>
  </c:chart>
  <c:spPr>
    <a:solidFill>
      <a:sysClr val="window" lastClr="FFFFFF"/>
    </a:solid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849204817837528E-2"/>
          <c:y val="4.4760416030844984E-2"/>
          <c:w val="0.88150481189851271"/>
          <c:h val="0.86474584426946632"/>
        </c:manualLayout>
      </c:layout>
      <c:lineChart>
        <c:grouping val="standard"/>
        <c:varyColors val="0"/>
        <c:ser>
          <c:idx val="2"/>
          <c:order val="0"/>
          <c:tx>
            <c:strRef>
              <c:f>'Figure 1.14.4'!$D$10</c:f>
              <c:strCache>
                <c:ptCount val="1"/>
                <c:pt idx="0">
                  <c:v>AE average (excl. United States)</c:v>
                </c:pt>
              </c:strCache>
            </c:strRef>
          </c:tx>
          <c:spPr>
            <a:ln w="63500" cap="rnd">
              <a:solidFill>
                <a:srgbClr val="7030A0"/>
              </a:solidFill>
              <a:prstDash val="solid"/>
              <a:round/>
            </a:ln>
            <a:effectLst/>
          </c:spPr>
          <c:marker>
            <c:symbol val="none"/>
          </c:marker>
          <c:cat>
            <c:strRef>
              <c:f>'Figure 1.14.4'!$C$16:$C$45</c:f>
              <c:strCache>
                <c:ptCount val="30"/>
                <c:pt idx="0">
                  <c:v>2000</c:v>
                </c:pt>
                <c:pt idx="5">
                  <c:v>05</c:v>
                </c:pt>
                <c:pt idx="10">
                  <c:v>10</c:v>
                </c:pt>
                <c:pt idx="15">
                  <c:v>15</c:v>
                </c:pt>
                <c:pt idx="20">
                  <c:v>20</c:v>
                </c:pt>
                <c:pt idx="25">
                  <c:v>25</c:v>
                </c:pt>
                <c:pt idx="29">
                  <c:v>29</c:v>
                </c:pt>
              </c:strCache>
            </c:strRef>
          </c:cat>
          <c:val>
            <c:numRef>
              <c:f>'Figure 1.14.4'!$D$16:$D$45</c:f>
              <c:numCache>
                <c:formatCode>General</c:formatCode>
                <c:ptCount val="30"/>
                <c:pt idx="0">
                  <c:v>80.151669999999996</c:v>
                </c:pt>
                <c:pt idx="1">
                  <c:v>80.362589999999997</c:v>
                </c:pt>
                <c:pt idx="2">
                  <c:v>80.414349999999999</c:v>
                </c:pt>
                <c:pt idx="3">
                  <c:v>81.027990000000003</c:v>
                </c:pt>
                <c:pt idx="4">
                  <c:v>82.293040000000005</c:v>
                </c:pt>
                <c:pt idx="5">
                  <c:v>82.024550000000005</c:v>
                </c:pt>
                <c:pt idx="6">
                  <c:v>78.838359999999994</c:v>
                </c:pt>
                <c:pt idx="7">
                  <c:v>74.736649999999997</c:v>
                </c:pt>
                <c:pt idx="8">
                  <c:v>80.175749999999994</c:v>
                </c:pt>
                <c:pt idx="9">
                  <c:v>93.619280000000003</c:v>
                </c:pt>
                <c:pt idx="10">
                  <c:v>98.819360000000003</c:v>
                </c:pt>
                <c:pt idx="11">
                  <c:v>102.5672</c:v>
                </c:pt>
                <c:pt idx="12">
                  <c:v>107.1978</c:v>
                </c:pt>
                <c:pt idx="13">
                  <c:v>104.1067</c:v>
                </c:pt>
                <c:pt idx="14">
                  <c:v>103.35980000000001</c:v>
                </c:pt>
                <c:pt idx="15">
                  <c:v>102.2884</c:v>
                </c:pt>
                <c:pt idx="16">
                  <c:v>105.0352</c:v>
                </c:pt>
                <c:pt idx="17">
                  <c:v>101.75830000000001</c:v>
                </c:pt>
                <c:pt idx="18">
                  <c:v>100.1438</c:v>
                </c:pt>
                <c:pt idx="19">
                  <c:v>101.004</c:v>
                </c:pt>
                <c:pt idx="20">
                  <c:v>115.6276</c:v>
                </c:pt>
                <c:pt idx="21">
                  <c:v>110.09569999999999</c:v>
                </c:pt>
                <c:pt idx="22">
                  <c:v>104.2771</c:v>
                </c:pt>
                <c:pt idx="23">
                  <c:v>102.0749</c:v>
                </c:pt>
              </c:numCache>
            </c:numRef>
          </c:val>
          <c:smooth val="0"/>
          <c:extLst>
            <c:ext xmlns:c16="http://schemas.microsoft.com/office/drawing/2014/chart" uri="{C3380CC4-5D6E-409C-BE32-E72D297353CC}">
              <c16:uniqueId val="{00000000-FB24-4799-B516-55F21337E927}"/>
            </c:ext>
          </c:extLst>
        </c:ser>
        <c:ser>
          <c:idx val="0"/>
          <c:order val="1"/>
          <c:tx>
            <c:strRef>
              <c:f>'Figure 1.14.4'!$E$10</c:f>
              <c:strCache>
                <c:ptCount val="1"/>
                <c:pt idx="0">
                  <c:v>AE average</c:v>
                </c:pt>
              </c:strCache>
            </c:strRef>
          </c:tx>
          <c:spPr>
            <a:ln w="63500" cap="rnd">
              <a:solidFill>
                <a:srgbClr val="002060"/>
              </a:solidFill>
              <a:round/>
            </a:ln>
            <a:effectLst/>
          </c:spPr>
          <c:marker>
            <c:symbol val="none"/>
          </c:marker>
          <c:cat>
            <c:strRef>
              <c:f>'Figure 1.14.4'!$C$16:$C$45</c:f>
              <c:strCache>
                <c:ptCount val="30"/>
                <c:pt idx="0">
                  <c:v>2000</c:v>
                </c:pt>
                <c:pt idx="5">
                  <c:v>05</c:v>
                </c:pt>
                <c:pt idx="10">
                  <c:v>10</c:v>
                </c:pt>
                <c:pt idx="15">
                  <c:v>15</c:v>
                </c:pt>
                <c:pt idx="20">
                  <c:v>20</c:v>
                </c:pt>
                <c:pt idx="25">
                  <c:v>25</c:v>
                </c:pt>
                <c:pt idx="29">
                  <c:v>29</c:v>
                </c:pt>
              </c:strCache>
            </c:strRef>
          </c:cat>
          <c:val>
            <c:numRef>
              <c:f>'Figure 1.14.4'!$E$16:$E$45</c:f>
              <c:numCache>
                <c:formatCode>General</c:formatCode>
                <c:ptCount val="30"/>
                <c:pt idx="1">
                  <c:v>69.545469999999995</c:v>
                </c:pt>
                <c:pt idx="2">
                  <c:v>70.625730000000004</c:v>
                </c:pt>
                <c:pt idx="3">
                  <c:v>72.789469999999994</c:v>
                </c:pt>
                <c:pt idx="4">
                  <c:v>76.569500000000005</c:v>
                </c:pt>
                <c:pt idx="5">
                  <c:v>76.081209999999999</c:v>
                </c:pt>
                <c:pt idx="6">
                  <c:v>73.543899999999994</c:v>
                </c:pt>
                <c:pt idx="7">
                  <c:v>71.216549999999998</c:v>
                </c:pt>
                <c:pt idx="8">
                  <c:v>77.915880000000001</c:v>
                </c:pt>
                <c:pt idx="9">
                  <c:v>91.17604</c:v>
                </c:pt>
                <c:pt idx="10">
                  <c:v>97.551439999999999</c:v>
                </c:pt>
                <c:pt idx="11">
                  <c:v>101.53959999999999</c:v>
                </c:pt>
                <c:pt idx="12">
                  <c:v>105.7513</c:v>
                </c:pt>
                <c:pt idx="13">
                  <c:v>104.1889</c:v>
                </c:pt>
                <c:pt idx="14">
                  <c:v>103.6781</c:v>
                </c:pt>
                <c:pt idx="15">
                  <c:v>103.2366</c:v>
                </c:pt>
                <c:pt idx="16">
                  <c:v>105.65009999999999</c:v>
                </c:pt>
                <c:pt idx="17">
                  <c:v>103.2679</c:v>
                </c:pt>
                <c:pt idx="18">
                  <c:v>102.81950000000001</c:v>
                </c:pt>
                <c:pt idx="19">
                  <c:v>103.9234</c:v>
                </c:pt>
                <c:pt idx="20">
                  <c:v>122.43680000000001</c:v>
                </c:pt>
                <c:pt idx="21">
                  <c:v>116.2363</c:v>
                </c:pt>
                <c:pt idx="22">
                  <c:v>111.25839999999999</c:v>
                </c:pt>
                <c:pt idx="23">
                  <c:v>111.036</c:v>
                </c:pt>
              </c:numCache>
            </c:numRef>
          </c:val>
          <c:smooth val="0"/>
          <c:extLst>
            <c:ext xmlns:c16="http://schemas.microsoft.com/office/drawing/2014/chart" uri="{C3380CC4-5D6E-409C-BE32-E72D297353CC}">
              <c16:uniqueId val="{00000001-FB24-4799-B516-55F21337E927}"/>
            </c:ext>
          </c:extLst>
        </c:ser>
        <c:ser>
          <c:idx val="3"/>
          <c:order val="2"/>
          <c:tx>
            <c:strRef>
              <c:f>'Figure 1.14.4'!$G$10</c:f>
              <c:strCache>
                <c:ptCount val="1"/>
                <c:pt idx="0">
                  <c:v>United States</c:v>
                </c:pt>
              </c:strCache>
            </c:strRef>
          </c:tx>
          <c:spPr>
            <a:ln w="63500" cap="rnd">
              <a:solidFill>
                <a:srgbClr val="0070C0"/>
              </a:solidFill>
              <a:round/>
            </a:ln>
            <a:effectLst/>
          </c:spPr>
          <c:marker>
            <c:symbol val="none"/>
          </c:marker>
          <c:cat>
            <c:strRef>
              <c:f>'Figure 1.14.4'!$C$16:$C$45</c:f>
              <c:strCache>
                <c:ptCount val="30"/>
                <c:pt idx="0">
                  <c:v>2000</c:v>
                </c:pt>
                <c:pt idx="5">
                  <c:v>05</c:v>
                </c:pt>
                <c:pt idx="10">
                  <c:v>10</c:v>
                </c:pt>
                <c:pt idx="15">
                  <c:v>15</c:v>
                </c:pt>
                <c:pt idx="20">
                  <c:v>20</c:v>
                </c:pt>
                <c:pt idx="25">
                  <c:v>25</c:v>
                </c:pt>
                <c:pt idx="29">
                  <c:v>29</c:v>
                </c:pt>
              </c:strCache>
            </c:strRef>
          </c:cat>
          <c:val>
            <c:numRef>
              <c:f>'Figure 1.14.4'!$G$16:$G$45</c:f>
              <c:numCache>
                <c:formatCode>General</c:formatCode>
                <c:ptCount val="30"/>
                <c:pt idx="1">
                  <c:v>53.146247020272774</c:v>
                </c:pt>
                <c:pt idx="2">
                  <c:v>55.537857646100775</c:v>
                </c:pt>
                <c:pt idx="3">
                  <c:v>58.624539015139945</c:v>
                </c:pt>
                <c:pt idx="4">
                  <c:v>66.102040774565324</c:v>
                </c:pt>
                <c:pt idx="5">
                  <c:v>65.449513773851152</c:v>
                </c:pt>
                <c:pt idx="6">
                  <c:v>64.186079504328447</c:v>
                </c:pt>
                <c:pt idx="7">
                  <c:v>64.580499853187561</c:v>
                </c:pt>
                <c:pt idx="8">
                  <c:v>73.427787012054964</c:v>
                </c:pt>
                <c:pt idx="9">
                  <c:v>86.595425488929791</c:v>
                </c:pt>
                <c:pt idx="10">
                  <c:v>95.156832940449434</c:v>
                </c:pt>
                <c:pt idx="11">
                  <c:v>99.493061576405992</c:v>
                </c:pt>
                <c:pt idx="12">
                  <c:v>103.05934865063568</c:v>
                </c:pt>
                <c:pt idx="13">
                  <c:v>104.33518801825163</c:v>
                </c:pt>
                <c:pt idx="14">
                  <c:v>104.2283434494019</c:v>
                </c:pt>
                <c:pt idx="15">
                  <c:v>104.64565181743646</c:v>
                </c:pt>
                <c:pt idx="16">
                  <c:v>106.56303410281363</c:v>
                </c:pt>
                <c:pt idx="17">
                  <c:v>105.51226538718443</c:v>
                </c:pt>
                <c:pt idx="18">
                  <c:v>106.82793451463883</c:v>
                </c:pt>
                <c:pt idx="19">
                  <c:v>108.0736197459273</c:v>
                </c:pt>
                <c:pt idx="20">
                  <c:v>131.99100967620529</c:v>
                </c:pt>
                <c:pt idx="21">
                  <c:v>124.95621565606582</c:v>
                </c:pt>
                <c:pt idx="22">
                  <c:v>120.02583504569979</c:v>
                </c:pt>
                <c:pt idx="23">
                  <c:v>122.14782284604679</c:v>
                </c:pt>
              </c:numCache>
            </c:numRef>
          </c:val>
          <c:smooth val="0"/>
          <c:extLst>
            <c:ext xmlns:c16="http://schemas.microsoft.com/office/drawing/2014/chart" uri="{C3380CC4-5D6E-409C-BE32-E72D297353CC}">
              <c16:uniqueId val="{00000002-FB24-4799-B516-55F21337E927}"/>
            </c:ext>
          </c:extLst>
        </c:ser>
        <c:ser>
          <c:idx val="1"/>
          <c:order val="3"/>
          <c:tx>
            <c:strRef>
              <c:f>'Figure 1.14.4'!$F$10</c:f>
              <c:strCache>
                <c:ptCount val="1"/>
                <c:pt idx="0">
                  <c:v>United Kingdom</c:v>
                </c:pt>
              </c:strCache>
            </c:strRef>
          </c:tx>
          <c:spPr>
            <a:ln w="63500" cap="rnd">
              <a:solidFill>
                <a:schemeClr val="accent4"/>
              </a:solidFill>
              <a:round/>
            </a:ln>
            <a:effectLst/>
          </c:spPr>
          <c:marker>
            <c:symbol val="none"/>
          </c:marker>
          <c:cat>
            <c:strRef>
              <c:f>'Figure 1.14.4'!$C$16:$C$45</c:f>
              <c:strCache>
                <c:ptCount val="30"/>
                <c:pt idx="0">
                  <c:v>2000</c:v>
                </c:pt>
                <c:pt idx="5">
                  <c:v>05</c:v>
                </c:pt>
                <c:pt idx="10">
                  <c:v>10</c:v>
                </c:pt>
                <c:pt idx="15">
                  <c:v>15</c:v>
                </c:pt>
                <c:pt idx="20">
                  <c:v>20</c:v>
                </c:pt>
                <c:pt idx="25">
                  <c:v>25</c:v>
                </c:pt>
                <c:pt idx="29">
                  <c:v>29</c:v>
                </c:pt>
              </c:strCache>
            </c:strRef>
          </c:cat>
          <c:val>
            <c:numRef>
              <c:f>'Figure 1.14.4'!$F$16:$F$45</c:f>
              <c:numCache>
                <c:formatCode>General</c:formatCode>
                <c:ptCount val="30"/>
                <c:pt idx="0">
                  <c:v>37.685691236536478</c:v>
                </c:pt>
                <c:pt idx="1">
                  <c:v>34.957749305273808</c:v>
                </c:pt>
                <c:pt idx="2">
                  <c:v>35.434545956612126</c:v>
                </c:pt>
                <c:pt idx="3">
                  <c:v>36.763689131820328</c:v>
                </c:pt>
                <c:pt idx="4">
                  <c:v>39.801623574722313</c:v>
                </c:pt>
                <c:pt idx="5">
                  <c:v>41.00035102795426</c:v>
                </c:pt>
                <c:pt idx="6">
                  <c:v>42.058357189148651</c:v>
                </c:pt>
                <c:pt idx="7">
                  <c:v>43.173897815473801</c:v>
                </c:pt>
                <c:pt idx="8">
                  <c:v>50.827371987951807</c:v>
                </c:pt>
                <c:pt idx="9">
                  <c:v>64.915011731648079</c:v>
                </c:pt>
                <c:pt idx="10">
                  <c:v>75.860229659824697</c:v>
                </c:pt>
                <c:pt idx="11">
                  <c:v>81.425065710728433</c:v>
                </c:pt>
                <c:pt idx="12">
                  <c:v>84.482600665804981</c:v>
                </c:pt>
                <c:pt idx="13">
                  <c:v>85.316058901031283</c:v>
                </c:pt>
                <c:pt idx="14">
                  <c:v>87.094325197018648</c:v>
                </c:pt>
                <c:pt idx="15">
                  <c:v>87.86668691242302</c:v>
                </c:pt>
                <c:pt idx="16">
                  <c:v>87.825189730097492</c:v>
                </c:pt>
                <c:pt idx="17">
                  <c:v>86.723150548240042</c:v>
                </c:pt>
                <c:pt idx="18">
                  <c:v>86.34546978493745</c:v>
                </c:pt>
                <c:pt idx="19">
                  <c:v>85.657505345981349</c:v>
                </c:pt>
                <c:pt idx="20">
                  <c:v>105.80010911054001</c:v>
                </c:pt>
                <c:pt idx="21">
                  <c:v>105.19609873388794</c:v>
                </c:pt>
                <c:pt idx="22">
                  <c:v>100.4323257039858</c:v>
                </c:pt>
                <c:pt idx="23">
                  <c:v>101.0842483979399</c:v>
                </c:pt>
              </c:numCache>
            </c:numRef>
          </c:val>
          <c:smooth val="0"/>
          <c:extLst>
            <c:ext xmlns:c16="http://schemas.microsoft.com/office/drawing/2014/chart" uri="{C3380CC4-5D6E-409C-BE32-E72D297353CC}">
              <c16:uniqueId val="{00000003-FB24-4799-B516-55F21337E927}"/>
            </c:ext>
          </c:extLst>
        </c:ser>
        <c:ser>
          <c:idx val="4"/>
          <c:order val="4"/>
          <c:tx>
            <c:strRef>
              <c:f>'Figure 1.14.4'!$H$10</c:f>
              <c:strCache>
                <c:ptCount val="1"/>
                <c:pt idx="0">
                  <c:v>Asia</c:v>
                </c:pt>
              </c:strCache>
            </c:strRef>
          </c:tx>
          <c:spPr>
            <a:ln w="63500" cap="rnd">
              <a:solidFill>
                <a:schemeClr val="accent2"/>
              </a:solidFill>
              <a:round/>
            </a:ln>
            <a:effectLst/>
          </c:spPr>
          <c:marker>
            <c:symbol val="none"/>
          </c:marker>
          <c:dPt>
            <c:idx val="22"/>
            <c:marker>
              <c:symbol val="none"/>
            </c:marker>
            <c:bubble3D val="0"/>
            <c:spPr>
              <a:ln w="63500" cap="rnd">
                <a:solidFill>
                  <a:schemeClr val="accent2"/>
                </a:solidFill>
                <a:prstDash val="dash"/>
                <a:round/>
              </a:ln>
              <a:effectLst/>
            </c:spPr>
            <c:extLst>
              <c:ext xmlns:c16="http://schemas.microsoft.com/office/drawing/2014/chart" uri="{C3380CC4-5D6E-409C-BE32-E72D297353CC}">
                <c16:uniqueId val="{00000005-FB24-4799-B516-55F21337E927}"/>
              </c:ext>
            </c:extLst>
          </c:dPt>
          <c:dPt>
            <c:idx val="23"/>
            <c:marker>
              <c:symbol val="none"/>
            </c:marker>
            <c:bubble3D val="0"/>
            <c:spPr>
              <a:ln w="63500" cap="rnd">
                <a:solidFill>
                  <a:schemeClr val="accent2"/>
                </a:solidFill>
                <a:prstDash val="dash"/>
                <a:round/>
              </a:ln>
              <a:effectLst/>
            </c:spPr>
            <c:extLst>
              <c:ext xmlns:c16="http://schemas.microsoft.com/office/drawing/2014/chart" uri="{C3380CC4-5D6E-409C-BE32-E72D297353CC}">
                <c16:uniqueId val="{00000007-FB24-4799-B516-55F21337E927}"/>
              </c:ext>
            </c:extLst>
          </c:dPt>
          <c:cat>
            <c:strRef>
              <c:f>'Figure 1.14.4'!$C$16:$C$45</c:f>
              <c:strCache>
                <c:ptCount val="30"/>
                <c:pt idx="0">
                  <c:v>2000</c:v>
                </c:pt>
                <c:pt idx="5">
                  <c:v>05</c:v>
                </c:pt>
                <c:pt idx="10">
                  <c:v>10</c:v>
                </c:pt>
                <c:pt idx="15">
                  <c:v>15</c:v>
                </c:pt>
                <c:pt idx="20">
                  <c:v>20</c:v>
                </c:pt>
                <c:pt idx="25">
                  <c:v>25</c:v>
                </c:pt>
                <c:pt idx="29">
                  <c:v>29</c:v>
                </c:pt>
              </c:strCache>
            </c:strRef>
          </c:cat>
          <c:val>
            <c:numRef>
              <c:f>'Figure 1.14.4'!$H$16:$H$45</c:f>
              <c:numCache>
                <c:formatCode>General</c:formatCode>
                <c:ptCount val="30"/>
                <c:pt idx="0">
                  <c:v>110.38339679883686</c:v>
                </c:pt>
                <c:pt idx="1">
                  <c:v>116.4940918825454</c:v>
                </c:pt>
                <c:pt idx="2">
                  <c:v>119.42995159025436</c:v>
                </c:pt>
                <c:pt idx="3">
                  <c:v>122.20472448724466</c:v>
                </c:pt>
                <c:pt idx="4">
                  <c:v>124.14106352283289</c:v>
                </c:pt>
                <c:pt idx="5">
                  <c:v>123.43534539432692</c:v>
                </c:pt>
                <c:pt idx="6">
                  <c:v>118.80816891901365</c:v>
                </c:pt>
                <c:pt idx="7">
                  <c:v>112.90065016277109</c:v>
                </c:pt>
                <c:pt idx="8">
                  <c:v>122.03034533987548</c:v>
                </c:pt>
                <c:pt idx="9">
                  <c:v>138.54235043736193</c:v>
                </c:pt>
                <c:pt idx="10">
                  <c:v>139.38794210095961</c:v>
                </c:pt>
                <c:pt idx="11">
                  <c:v>146.48207372843606</c:v>
                </c:pt>
                <c:pt idx="12">
                  <c:v>150.38806444585094</c:v>
                </c:pt>
                <c:pt idx="13">
                  <c:v>143.04956955085115</c:v>
                </c:pt>
                <c:pt idx="14">
                  <c:v>141.59451209206401</c:v>
                </c:pt>
                <c:pt idx="15">
                  <c:v>138.2108974724182</c:v>
                </c:pt>
                <c:pt idx="16">
                  <c:v>145.3470574596324</c:v>
                </c:pt>
                <c:pt idx="17">
                  <c:v>139.99507549576876</c:v>
                </c:pt>
                <c:pt idx="18">
                  <c:v>139.44763761354605</c:v>
                </c:pt>
                <c:pt idx="19">
                  <c:v>145.07205650436865</c:v>
                </c:pt>
                <c:pt idx="20">
                  <c:v>159.84353814728198</c:v>
                </c:pt>
                <c:pt idx="21">
                  <c:v>150.49896776030337</c:v>
                </c:pt>
                <c:pt idx="22">
                  <c:v>144.96153394167408</c:v>
                </c:pt>
                <c:pt idx="23">
                  <c:v>141.37024568502261</c:v>
                </c:pt>
              </c:numCache>
            </c:numRef>
          </c:val>
          <c:smooth val="0"/>
          <c:extLst>
            <c:ext xmlns:c16="http://schemas.microsoft.com/office/drawing/2014/chart" uri="{C3380CC4-5D6E-409C-BE32-E72D297353CC}">
              <c16:uniqueId val="{00000008-FB24-4799-B516-55F21337E927}"/>
            </c:ext>
          </c:extLst>
        </c:ser>
        <c:ser>
          <c:idx val="5"/>
          <c:order val="5"/>
          <c:tx>
            <c:strRef>
              <c:f>'Figure 1.14.4'!$I$10</c:f>
              <c:strCache>
                <c:ptCount val="1"/>
                <c:pt idx="0">
                  <c:v>Europe</c:v>
                </c:pt>
              </c:strCache>
            </c:strRef>
          </c:tx>
          <c:spPr>
            <a:ln w="63500" cap="rnd">
              <a:solidFill>
                <a:schemeClr val="accent6"/>
              </a:solidFill>
              <a:round/>
            </a:ln>
            <a:effectLst/>
          </c:spPr>
          <c:marker>
            <c:symbol val="none"/>
          </c:marker>
          <c:dPt>
            <c:idx val="22"/>
            <c:marker>
              <c:symbol val="none"/>
            </c:marker>
            <c:bubble3D val="0"/>
            <c:spPr>
              <a:ln w="63500" cap="rnd">
                <a:solidFill>
                  <a:schemeClr val="accent6"/>
                </a:solidFill>
                <a:prstDash val="sysDash"/>
                <a:round/>
              </a:ln>
              <a:effectLst/>
            </c:spPr>
            <c:extLst>
              <c:ext xmlns:c16="http://schemas.microsoft.com/office/drawing/2014/chart" uri="{C3380CC4-5D6E-409C-BE32-E72D297353CC}">
                <c16:uniqueId val="{0000000A-FB24-4799-B516-55F21337E927}"/>
              </c:ext>
            </c:extLst>
          </c:dPt>
          <c:dPt>
            <c:idx val="23"/>
            <c:marker>
              <c:symbol val="none"/>
            </c:marker>
            <c:bubble3D val="0"/>
            <c:spPr>
              <a:ln w="63500" cap="rnd">
                <a:solidFill>
                  <a:schemeClr val="accent6"/>
                </a:solidFill>
                <a:prstDash val="dash"/>
                <a:round/>
              </a:ln>
              <a:effectLst/>
            </c:spPr>
            <c:extLst>
              <c:ext xmlns:c16="http://schemas.microsoft.com/office/drawing/2014/chart" uri="{C3380CC4-5D6E-409C-BE32-E72D297353CC}">
                <c16:uniqueId val="{0000000C-FB24-4799-B516-55F21337E927}"/>
              </c:ext>
            </c:extLst>
          </c:dPt>
          <c:cat>
            <c:strRef>
              <c:f>'Figure 1.14.4'!$C$16:$C$45</c:f>
              <c:strCache>
                <c:ptCount val="30"/>
                <c:pt idx="0">
                  <c:v>2000</c:v>
                </c:pt>
                <c:pt idx="5">
                  <c:v>05</c:v>
                </c:pt>
                <c:pt idx="10">
                  <c:v>10</c:v>
                </c:pt>
                <c:pt idx="15">
                  <c:v>15</c:v>
                </c:pt>
                <c:pt idx="20">
                  <c:v>20</c:v>
                </c:pt>
                <c:pt idx="25">
                  <c:v>25</c:v>
                </c:pt>
                <c:pt idx="29">
                  <c:v>29</c:v>
                </c:pt>
              </c:strCache>
            </c:strRef>
          </c:cat>
          <c:val>
            <c:numRef>
              <c:f>'Figure 1.14.4'!$I$16:$I$45</c:f>
              <c:numCache>
                <c:formatCode>General</c:formatCode>
                <c:ptCount val="30"/>
                <c:pt idx="0">
                  <c:v>60.833961405181881</c:v>
                </c:pt>
                <c:pt idx="1">
                  <c:v>59.653268427864639</c:v>
                </c:pt>
                <c:pt idx="2">
                  <c:v>60.007850372417451</c:v>
                </c:pt>
                <c:pt idx="3">
                  <c:v>61.584067411772764</c:v>
                </c:pt>
                <c:pt idx="4">
                  <c:v>62.199298693519388</c:v>
                </c:pt>
                <c:pt idx="5">
                  <c:v>62.546939352202578</c:v>
                </c:pt>
                <c:pt idx="6">
                  <c:v>61.023572133738845</c:v>
                </c:pt>
                <c:pt idx="7">
                  <c:v>59.149322864809591</c:v>
                </c:pt>
                <c:pt idx="8">
                  <c:v>63.389187533064565</c:v>
                </c:pt>
                <c:pt idx="9">
                  <c:v>73.674740846174515</c:v>
                </c:pt>
                <c:pt idx="10">
                  <c:v>79.015399960668134</c:v>
                </c:pt>
                <c:pt idx="11">
                  <c:v>81.009158692573791</c:v>
                </c:pt>
                <c:pt idx="12">
                  <c:v>84.689622194035877</c:v>
                </c:pt>
                <c:pt idx="13">
                  <c:v>86.62518739661391</c:v>
                </c:pt>
                <c:pt idx="14">
                  <c:v>87.304725664435409</c:v>
                </c:pt>
                <c:pt idx="15">
                  <c:v>85.912674258489346</c:v>
                </c:pt>
                <c:pt idx="16">
                  <c:v>85.239928079912673</c:v>
                </c:pt>
                <c:pt idx="17">
                  <c:v>83.27378199365495</c:v>
                </c:pt>
                <c:pt idx="18">
                  <c:v>81.648538512827997</c:v>
                </c:pt>
                <c:pt idx="19">
                  <c:v>79.954439951417555</c:v>
                </c:pt>
                <c:pt idx="20">
                  <c:v>93.059314950397024</c:v>
                </c:pt>
                <c:pt idx="21">
                  <c:v>90.557442335117827</c:v>
                </c:pt>
                <c:pt idx="22">
                  <c:v>86.088751126838829</c:v>
                </c:pt>
                <c:pt idx="23">
                  <c:v>85.354729463594182</c:v>
                </c:pt>
              </c:numCache>
            </c:numRef>
          </c:val>
          <c:smooth val="0"/>
          <c:extLst>
            <c:ext xmlns:c16="http://schemas.microsoft.com/office/drawing/2014/chart" uri="{C3380CC4-5D6E-409C-BE32-E72D297353CC}">
              <c16:uniqueId val="{0000000D-FB24-4799-B516-55F21337E927}"/>
            </c:ext>
          </c:extLst>
        </c:ser>
        <c:ser>
          <c:idx val="6"/>
          <c:order val="6"/>
          <c:tx>
            <c:strRef>
              <c:f>'Figure 1.14.4'!$J$10</c:f>
              <c:strCache>
                <c:ptCount val="1"/>
                <c:pt idx="0">
                  <c:v>AE average (excl. United States)</c:v>
                </c:pt>
              </c:strCache>
            </c:strRef>
          </c:tx>
          <c:spPr>
            <a:ln w="63500" cap="rnd">
              <a:solidFill>
                <a:srgbClr val="7030A0"/>
              </a:solidFill>
              <a:prstDash val="dash"/>
              <a:round/>
            </a:ln>
            <a:effectLst/>
          </c:spPr>
          <c:marker>
            <c:symbol val="none"/>
          </c:marker>
          <c:cat>
            <c:strRef>
              <c:f>'Figure 1.14.4'!$C$16:$C$45</c:f>
              <c:strCache>
                <c:ptCount val="30"/>
                <c:pt idx="0">
                  <c:v>2000</c:v>
                </c:pt>
                <c:pt idx="5">
                  <c:v>05</c:v>
                </c:pt>
                <c:pt idx="10">
                  <c:v>10</c:v>
                </c:pt>
                <c:pt idx="15">
                  <c:v>15</c:v>
                </c:pt>
                <c:pt idx="20">
                  <c:v>20</c:v>
                </c:pt>
                <c:pt idx="25">
                  <c:v>25</c:v>
                </c:pt>
                <c:pt idx="29">
                  <c:v>29</c:v>
                </c:pt>
              </c:strCache>
            </c:strRef>
          </c:cat>
          <c:val>
            <c:numRef>
              <c:f>'Figure 1.14.4'!$J$16:$J$45</c:f>
              <c:numCache>
                <c:formatCode>General</c:formatCode>
                <c:ptCount val="30"/>
                <c:pt idx="23">
                  <c:v>102.0749</c:v>
                </c:pt>
                <c:pt idx="24">
                  <c:v>101.4198</c:v>
                </c:pt>
                <c:pt idx="25">
                  <c:v>101.0463</c:v>
                </c:pt>
                <c:pt idx="26">
                  <c:v>100.7996</c:v>
                </c:pt>
                <c:pt idx="27">
                  <c:v>100.4388</c:v>
                </c:pt>
                <c:pt idx="28">
                  <c:v>100.28570000000001</c:v>
                </c:pt>
                <c:pt idx="29">
                  <c:v>99.86063</c:v>
                </c:pt>
              </c:numCache>
            </c:numRef>
          </c:val>
          <c:smooth val="0"/>
          <c:extLst>
            <c:ext xmlns:c16="http://schemas.microsoft.com/office/drawing/2014/chart" uri="{C3380CC4-5D6E-409C-BE32-E72D297353CC}">
              <c16:uniqueId val="{0000000E-FB24-4799-B516-55F21337E927}"/>
            </c:ext>
          </c:extLst>
        </c:ser>
        <c:ser>
          <c:idx val="7"/>
          <c:order val="7"/>
          <c:tx>
            <c:strRef>
              <c:f>'Figure 1.14.4'!$K$10</c:f>
              <c:strCache>
                <c:ptCount val="1"/>
                <c:pt idx="0">
                  <c:v>AE average</c:v>
                </c:pt>
              </c:strCache>
            </c:strRef>
          </c:tx>
          <c:spPr>
            <a:ln w="63500" cap="rnd">
              <a:solidFill>
                <a:srgbClr val="002060"/>
              </a:solidFill>
              <a:prstDash val="dash"/>
              <a:round/>
            </a:ln>
            <a:effectLst/>
          </c:spPr>
          <c:marker>
            <c:symbol val="none"/>
          </c:marker>
          <c:cat>
            <c:strRef>
              <c:f>'Figure 1.14.4'!$C$16:$C$45</c:f>
              <c:strCache>
                <c:ptCount val="30"/>
                <c:pt idx="0">
                  <c:v>2000</c:v>
                </c:pt>
                <c:pt idx="5">
                  <c:v>05</c:v>
                </c:pt>
                <c:pt idx="10">
                  <c:v>10</c:v>
                </c:pt>
                <c:pt idx="15">
                  <c:v>15</c:v>
                </c:pt>
                <c:pt idx="20">
                  <c:v>20</c:v>
                </c:pt>
                <c:pt idx="25">
                  <c:v>25</c:v>
                </c:pt>
                <c:pt idx="29">
                  <c:v>29</c:v>
                </c:pt>
              </c:strCache>
            </c:strRef>
          </c:cat>
          <c:val>
            <c:numRef>
              <c:f>'Figure 1.14.4'!$K$16:$K$45</c:f>
              <c:numCache>
                <c:formatCode>General</c:formatCode>
                <c:ptCount val="30"/>
                <c:pt idx="23">
                  <c:v>111.036</c:v>
                </c:pt>
                <c:pt idx="24">
                  <c:v>111.2804</c:v>
                </c:pt>
                <c:pt idx="25">
                  <c:v>112.5275</c:v>
                </c:pt>
                <c:pt idx="26">
                  <c:v>113.4344</c:v>
                </c:pt>
                <c:pt idx="27">
                  <c:v>114.0685</c:v>
                </c:pt>
                <c:pt idx="28">
                  <c:v>114.8365</c:v>
                </c:pt>
                <c:pt idx="29">
                  <c:v>115.22620000000001</c:v>
                </c:pt>
              </c:numCache>
            </c:numRef>
          </c:val>
          <c:smooth val="0"/>
          <c:extLst>
            <c:ext xmlns:c16="http://schemas.microsoft.com/office/drawing/2014/chart" uri="{C3380CC4-5D6E-409C-BE32-E72D297353CC}">
              <c16:uniqueId val="{0000000F-FB24-4799-B516-55F21337E927}"/>
            </c:ext>
          </c:extLst>
        </c:ser>
        <c:ser>
          <c:idx val="8"/>
          <c:order val="8"/>
          <c:tx>
            <c:strRef>
              <c:f>'Figure 1.14.4'!$L$10</c:f>
              <c:strCache>
                <c:ptCount val="1"/>
                <c:pt idx="0">
                  <c:v>United Kingdom</c:v>
                </c:pt>
              </c:strCache>
            </c:strRef>
          </c:tx>
          <c:spPr>
            <a:ln w="63500" cap="rnd">
              <a:solidFill>
                <a:schemeClr val="accent4"/>
              </a:solidFill>
              <a:prstDash val="dash"/>
              <a:round/>
            </a:ln>
            <a:effectLst/>
          </c:spPr>
          <c:marker>
            <c:symbol val="none"/>
          </c:marker>
          <c:cat>
            <c:strRef>
              <c:f>'Figure 1.14.4'!$C$16:$C$45</c:f>
              <c:strCache>
                <c:ptCount val="30"/>
                <c:pt idx="0">
                  <c:v>2000</c:v>
                </c:pt>
                <c:pt idx="5">
                  <c:v>05</c:v>
                </c:pt>
                <c:pt idx="10">
                  <c:v>10</c:v>
                </c:pt>
                <c:pt idx="15">
                  <c:v>15</c:v>
                </c:pt>
                <c:pt idx="20">
                  <c:v>20</c:v>
                </c:pt>
                <c:pt idx="25">
                  <c:v>25</c:v>
                </c:pt>
                <c:pt idx="29">
                  <c:v>29</c:v>
                </c:pt>
              </c:strCache>
            </c:strRef>
          </c:cat>
          <c:val>
            <c:numRef>
              <c:f>'Figure 1.14.4'!$L$16:$L$45</c:f>
              <c:numCache>
                <c:formatCode>General</c:formatCode>
                <c:ptCount val="30"/>
                <c:pt idx="23">
                  <c:v>101.0842483979399</c:v>
                </c:pt>
                <c:pt idx="24">
                  <c:v>104.34655722976558</c:v>
                </c:pt>
                <c:pt idx="25">
                  <c:v>106.40681893796906</c:v>
                </c:pt>
                <c:pt idx="26">
                  <c:v>107.33461087436811</c:v>
                </c:pt>
                <c:pt idx="27">
                  <c:v>108.27337073011252</c:v>
                </c:pt>
                <c:pt idx="28">
                  <c:v>109.23068259050181</c:v>
                </c:pt>
                <c:pt idx="29">
                  <c:v>110.08097228200518</c:v>
                </c:pt>
              </c:numCache>
            </c:numRef>
          </c:val>
          <c:smooth val="0"/>
          <c:extLst>
            <c:ext xmlns:c16="http://schemas.microsoft.com/office/drawing/2014/chart" uri="{C3380CC4-5D6E-409C-BE32-E72D297353CC}">
              <c16:uniqueId val="{00000010-FB24-4799-B516-55F21337E927}"/>
            </c:ext>
          </c:extLst>
        </c:ser>
        <c:ser>
          <c:idx val="9"/>
          <c:order val="9"/>
          <c:tx>
            <c:strRef>
              <c:f>'Figure 1.14.4'!$M$10</c:f>
              <c:strCache>
                <c:ptCount val="1"/>
                <c:pt idx="0">
                  <c:v>United States</c:v>
                </c:pt>
              </c:strCache>
            </c:strRef>
          </c:tx>
          <c:spPr>
            <a:ln w="63500" cap="rnd">
              <a:solidFill>
                <a:schemeClr val="accent1"/>
              </a:solidFill>
              <a:prstDash val="dash"/>
              <a:round/>
            </a:ln>
            <a:effectLst/>
          </c:spPr>
          <c:marker>
            <c:symbol val="none"/>
          </c:marker>
          <c:cat>
            <c:strRef>
              <c:f>'Figure 1.14.4'!$C$16:$C$45</c:f>
              <c:strCache>
                <c:ptCount val="30"/>
                <c:pt idx="0">
                  <c:v>2000</c:v>
                </c:pt>
                <c:pt idx="5">
                  <c:v>05</c:v>
                </c:pt>
                <c:pt idx="10">
                  <c:v>10</c:v>
                </c:pt>
                <c:pt idx="15">
                  <c:v>15</c:v>
                </c:pt>
                <c:pt idx="20">
                  <c:v>20</c:v>
                </c:pt>
                <c:pt idx="25">
                  <c:v>25</c:v>
                </c:pt>
                <c:pt idx="29">
                  <c:v>29</c:v>
                </c:pt>
              </c:strCache>
            </c:strRef>
          </c:cat>
          <c:val>
            <c:numRef>
              <c:f>'Figure 1.14.4'!$M$16:$M$45</c:f>
              <c:numCache>
                <c:formatCode>General</c:formatCode>
                <c:ptCount val="30"/>
                <c:pt idx="23">
                  <c:v>122.14782284604679</c:v>
                </c:pt>
                <c:pt idx="24">
                  <c:v>123.25550634322771</c:v>
                </c:pt>
                <c:pt idx="25">
                  <c:v>126.55193289906678</c:v>
                </c:pt>
                <c:pt idx="26">
                  <c:v>128.89269576130886</c:v>
                </c:pt>
                <c:pt idx="27">
                  <c:v>130.70292302323986</c:v>
                </c:pt>
                <c:pt idx="28">
                  <c:v>132.57448621040197</c:v>
                </c:pt>
                <c:pt idx="29">
                  <c:v>133.87599515625556</c:v>
                </c:pt>
              </c:numCache>
            </c:numRef>
          </c:val>
          <c:smooth val="0"/>
          <c:extLst>
            <c:ext xmlns:c16="http://schemas.microsoft.com/office/drawing/2014/chart" uri="{C3380CC4-5D6E-409C-BE32-E72D297353CC}">
              <c16:uniqueId val="{00000011-FB24-4799-B516-55F21337E927}"/>
            </c:ext>
          </c:extLst>
        </c:ser>
        <c:ser>
          <c:idx val="10"/>
          <c:order val="10"/>
          <c:tx>
            <c:strRef>
              <c:f>'Figure 1.14.4'!$N$10</c:f>
              <c:strCache>
                <c:ptCount val="1"/>
                <c:pt idx="0">
                  <c:v>Asia</c:v>
                </c:pt>
              </c:strCache>
            </c:strRef>
          </c:tx>
          <c:spPr>
            <a:ln w="63500" cap="rnd">
              <a:solidFill>
                <a:schemeClr val="accent2"/>
              </a:solidFill>
              <a:prstDash val="dash"/>
              <a:round/>
            </a:ln>
            <a:effectLst/>
          </c:spPr>
          <c:marker>
            <c:symbol val="none"/>
          </c:marker>
          <c:dPt>
            <c:idx val="24"/>
            <c:marker>
              <c:symbol val="none"/>
            </c:marker>
            <c:bubble3D val="0"/>
            <c:spPr>
              <a:ln w="63500" cap="rnd">
                <a:solidFill>
                  <a:schemeClr val="accent2"/>
                </a:solidFill>
                <a:prstDash val="dash"/>
                <a:round/>
              </a:ln>
              <a:effectLst/>
            </c:spPr>
            <c:extLst>
              <c:ext xmlns:c16="http://schemas.microsoft.com/office/drawing/2014/chart" uri="{C3380CC4-5D6E-409C-BE32-E72D297353CC}">
                <c16:uniqueId val="{00000013-FB24-4799-B516-55F21337E927}"/>
              </c:ext>
            </c:extLst>
          </c:dPt>
          <c:dPt>
            <c:idx val="25"/>
            <c:marker>
              <c:symbol val="none"/>
            </c:marker>
            <c:bubble3D val="0"/>
            <c:spPr>
              <a:ln w="63500" cap="rnd">
                <a:solidFill>
                  <a:schemeClr val="accent2"/>
                </a:solidFill>
                <a:prstDash val="dash"/>
                <a:round/>
              </a:ln>
              <a:effectLst/>
            </c:spPr>
            <c:extLst>
              <c:ext xmlns:c16="http://schemas.microsoft.com/office/drawing/2014/chart" uri="{C3380CC4-5D6E-409C-BE32-E72D297353CC}">
                <c16:uniqueId val="{00000015-FB24-4799-B516-55F21337E927}"/>
              </c:ext>
            </c:extLst>
          </c:dPt>
          <c:dPt>
            <c:idx val="26"/>
            <c:marker>
              <c:symbol val="none"/>
            </c:marker>
            <c:bubble3D val="0"/>
            <c:spPr>
              <a:ln w="63500" cap="rnd">
                <a:solidFill>
                  <a:schemeClr val="accent2"/>
                </a:solidFill>
                <a:prstDash val="dash"/>
                <a:round/>
              </a:ln>
              <a:effectLst/>
            </c:spPr>
            <c:extLst>
              <c:ext xmlns:c16="http://schemas.microsoft.com/office/drawing/2014/chart" uri="{C3380CC4-5D6E-409C-BE32-E72D297353CC}">
                <c16:uniqueId val="{00000017-FB24-4799-B516-55F21337E927}"/>
              </c:ext>
            </c:extLst>
          </c:dPt>
          <c:dPt>
            <c:idx val="27"/>
            <c:marker>
              <c:symbol val="none"/>
            </c:marker>
            <c:bubble3D val="0"/>
            <c:spPr>
              <a:ln w="63500" cap="rnd">
                <a:solidFill>
                  <a:schemeClr val="accent2"/>
                </a:solidFill>
                <a:prstDash val="dash"/>
                <a:round/>
              </a:ln>
              <a:effectLst/>
            </c:spPr>
            <c:extLst>
              <c:ext xmlns:c16="http://schemas.microsoft.com/office/drawing/2014/chart" uri="{C3380CC4-5D6E-409C-BE32-E72D297353CC}">
                <c16:uniqueId val="{00000019-FB24-4799-B516-55F21337E927}"/>
              </c:ext>
            </c:extLst>
          </c:dPt>
          <c:cat>
            <c:strRef>
              <c:f>'Figure 1.14.4'!$C$16:$C$45</c:f>
              <c:strCache>
                <c:ptCount val="30"/>
                <c:pt idx="0">
                  <c:v>2000</c:v>
                </c:pt>
                <c:pt idx="5">
                  <c:v>05</c:v>
                </c:pt>
                <c:pt idx="10">
                  <c:v>10</c:v>
                </c:pt>
                <c:pt idx="15">
                  <c:v>15</c:v>
                </c:pt>
                <c:pt idx="20">
                  <c:v>20</c:v>
                </c:pt>
                <c:pt idx="25">
                  <c:v>25</c:v>
                </c:pt>
                <c:pt idx="29">
                  <c:v>29</c:v>
                </c:pt>
              </c:strCache>
            </c:strRef>
          </c:cat>
          <c:val>
            <c:numRef>
              <c:f>'Figure 1.14.4'!$N$16:$N$45</c:f>
              <c:numCache>
                <c:formatCode>General</c:formatCode>
                <c:ptCount val="30"/>
                <c:pt idx="23">
                  <c:v>141.37024568502261</c:v>
                </c:pt>
                <c:pt idx="24">
                  <c:v>139.38302464760335</c:v>
                </c:pt>
                <c:pt idx="25">
                  <c:v>138.54455435994421</c:v>
                </c:pt>
                <c:pt idx="26">
                  <c:v>137.86035648220286</c:v>
                </c:pt>
                <c:pt idx="27">
                  <c:v>137.03594613831638</c:v>
                </c:pt>
                <c:pt idx="28">
                  <c:v>136.62968718659218</c:v>
                </c:pt>
                <c:pt idx="29">
                  <c:v>135.66903666292299</c:v>
                </c:pt>
              </c:numCache>
            </c:numRef>
          </c:val>
          <c:smooth val="0"/>
          <c:extLst>
            <c:ext xmlns:c16="http://schemas.microsoft.com/office/drawing/2014/chart" uri="{C3380CC4-5D6E-409C-BE32-E72D297353CC}">
              <c16:uniqueId val="{0000001A-FB24-4799-B516-55F21337E927}"/>
            </c:ext>
          </c:extLst>
        </c:ser>
        <c:ser>
          <c:idx val="11"/>
          <c:order val="11"/>
          <c:tx>
            <c:strRef>
              <c:f>'Figure 1.14.4'!$O$10</c:f>
              <c:strCache>
                <c:ptCount val="1"/>
                <c:pt idx="0">
                  <c:v>Europe</c:v>
                </c:pt>
              </c:strCache>
            </c:strRef>
          </c:tx>
          <c:spPr>
            <a:ln w="63500" cap="rnd">
              <a:solidFill>
                <a:schemeClr val="accent6"/>
              </a:solidFill>
              <a:prstDash val="dash"/>
              <a:round/>
            </a:ln>
            <a:effectLst/>
          </c:spPr>
          <c:marker>
            <c:symbol val="none"/>
          </c:marker>
          <c:dPt>
            <c:idx val="24"/>
            <c:marker>
              <c:symbol val="none"/>
            </c:marker>
            <c:bubble3D val="0"/>
            <c:spPr>
              <a:ln w="63500" cap="rnd">
                <a:solidFill>
                  <a:schemeClr val="accent6"/>
                </a:solidFill>
                <a:prstDash val="dash"/>
                <a:round/>
              </a:ln>
              <a:effectLst/>
            </c:spPr>
            <c:extLst>
              <c:ext xmlns:c16="http://schemas.microsoft.com/office/drawing/2014/chart" uri="{C3380CC4-5D6E-409C-BE32-E72D297353CC}">
                <c16:uniqueId val="{0000001C-FB24-4799-B516-55F21337E927}"/>
              </c:ext>
            </c:extLst>
          </c:dPt>
          <c:dPt>
            <c:idx val="25"/>
            <c:marker>
              <c:symbol val="none"/>
            </c:marker>
            <c:bubble3D val="0"/>
            <c:spPr>
              <a:ln w="63500" cap="rnd">
                <a:solidFill>
                  <a:schemeClr val="accent6"/>
                </a:solidFill>
                <a:prstDash val="dash"/>
                <a:round/>
              </a:ln>
              <a:effectLst/>
            </c:spPr>
            <c:extLst>
              <c:ext xmlns:c16="http://schemas.microsoft.com/office/drawing/2014/chart" uri="{C3380CC4-5D6E-409C-BE32-E72D297353CC}">
                <c16:uniqueId val="{0000001E-FB24-4799-B516-55F21337E927}"/>
              </c:ext>
            </c:extLst>
          </c:dPt>
          <c:dPt>
            <c:idx val="26"/>
            <c:marker>
              <c:symbol val="none"/>
            </c:marker>
            <c:bubble3D val="0"/>
            <c:spPr>
              <a:ln w="63500" cap="rnd">
                <a:solidFill>
                  <a:schemeClr val="accent6"/>
                </a:solidFill>
                <a:prstDash val="dash"/>
                <a:round/>
              </a:ln>
              <a:effectLst/>
            </c:spPr>
            <c:extLst>
              <c:ext xmlns:c16="http://schemas.microsoft.com/office/drawing/2014/chart" uri="{C3380CC4-5D6E-409C-BE32-E72D297353CC}">
                <c16:uniqueId val="{00000020-FB24-4799-B516-55F21337E927}"/>
              </c:ext>
            </c:extLst>
          </c:dPt>
          <c:dPt>
            <c:idx val="27"/>
            <c:marker>
              <c:symbol val="none"/>
            </c:marker>
            <c:bubble3D val="0"/>
            <c:spPr>
              <a:ln w="63500" cap="rnd">
                <a:solidFill>
                  <a:schemeClr val="accent6"/>
                </a:solidFill>
                <a:prstDash val="dash"/>
                <a:round/>
              </a:ln>
              <a:effectLst/>
            </c:spPr>
            <c:extLst>
              <c:ext xmlns:c16="http://schemas.microsoft.com/office/drawing/2014/chart" uri="{C3380CC4-5D6E-409C-BE32-E72D297353CC}">
                <c16:uniqueId val="{00000022-FB24-4799-B516-55F21337E927}"/>
              </c:ext>
            </c:extLst>
          </c:dPt>
          <c:cat>
            <c:strRef>
              <c:f>'Figure 1.14.4'!$C$16:$C$45</c:f>
              <c:strCache>
                <c:ptCount val="30"/>
                <c:pt idx="0">
                  <c:v>2000</c:v>
                </c:pt>
                <c:pt idx="5">
                  <c:v>05</c:v>
                </c:pt>
                <c:pt idx="10">
                  <c:v>10</c:v>
                </c:pt>
                <c:pt idx="15">
                  <c:v>15</c:v>
                </c:pt>
                <c:pt idx="20">
                  <c:v>20</c:v>
                </c:pt>
                <c:pt idx="25">
                  <c:v>25</c:v>
                </c:pt>
                <c:pt idx="29">
                  <c:v>29</c:v>
                </c:pt>
              </c:strCache>
            </c:strRef>
          </c:cat>
          <c:val>
            <c:numRef>
              <c:f>'Figure 1.14.4'!$O$16:$O$45</c:f>
              <c:numCache>
                <c:formatCode>General</c:formatCode>
                <c:ptCount val="30"/>
                <c:pt idx="23">
                  <c:v>85.354729463594182</c:v>
                </c:pt>
                <c:pt idx="24">
                  <c:v>85.706861784309694</c:v>
                </c:pt>
                <c:pt idx="25">
                  <c:v>85.618108822908809</c:v>
                </c:pt>
                <c:pt idx="26">
                  <c:v>85.615834815046981</c:v>
                </c:pt>
                <c:pt idx="27">
                  <c:v>85.541826295508045</c:v>
                </c:pt>
                <c:pt idx="28">
                  <c:v>85.579050815337325</c:v>
                </c:pt>
                <c:pt idx="29">
                  <c:v>85.545964666304911</c:v>
                </c:pt>
              </c:numCache>
            </c:numRef>
          </c:val>
          <c:smooth val="0"/>
          <c:extLst>
            <c:ext xmlns:c16="http://schemas.microsoft.com/office/drawing/2014/chart" uri="{C3380CC4-5D6E-409C-BE32-E72D297353CC}">
              <c16:uniqueId val="{00000023-FB24-4799-B516-55F21337E927}"/>
            </c:ext>
          </c:extLst>
        </c:ser>
        <c:dLbls>
          <c:showLegendKey val="0"/>
          <c:showVal val="0"/>
          <c:showCatName val="0"/>
          <c:showSerName val="0"/>
          <c:showPercent val="0"/>
          <c:showBubbleSize val="0"/>
        </c:dLbls>
        <c:smooth val="0"/>
        <c:axId val="172471775"/>
        <c:axId val="6747007"/>
      </c:lineChart>
      <c:dateAx>
        <c:axId val="172471775"/>
        <c:scaling>
          <c:orientation val="minMax"/>
        </c:scaling>
        <c:delete val="0"/>
        <c:axPos val="b"/>
        <c:numFmt formatCode="yyyy" sourceLinked="0"/>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3000" b="0" i="0" u="none" strike="noStrike" kern="1200" baseline="0">
                <a:solidFill>
                  <a:schemeClr val="tx1"/>
                </a:solidFill>
                <a:latin typeface="HelveticaNeueLT Std" panose="020B0604020202020204"/>
                <a:ea typeface="+mn-ea"/>
                <a:cs typeface="+mn-cs"/>
              </a:defRPr>
            </a:pPr>
            <a:endParaRPr lang="en-US"/>
          </a:p>
        </c:txPr>
        <c:crossAx val="6747007"/>
        <c:crosses val="autoZero"/>
        <c:auto val="0"/>
        <c:lblOffset val="100"/>
        <c:baseTimeUnit val="years"/>
        <c:majorUnit val="1"/>
        <c:majorTimeUnit val="years"/>
        <c:minorUnit val="1"/>
      </c:dateAx>
      <c:valAx>
        <c:axId val="6747007"/>
        <c:scaling>
          <c:orientation val="minMax"/>
          <c:max val="1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0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crossAx val="172471775"/>
        <c:crosses val="autoZero"/>
        <c:crossBetween val="between"/>
      </c:valAx>
      <c:spPr>
        <a:noFill/>
        <a:ln>
          <a:noFill/>
        </a:ln>
        <a:effectLst/>
      </c:spPr>
    </c:plotArea>
    <c:legend>
      <c:legendPos val="r"/>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5.7499321941958233E-2"/>
          <c:y val="4.1262711013582308E-3"/>
          <c:w val="0.94250067805804172"/>
          <c:h val="0.15200791390437901"/>
        </c:manualLayout>
      </c:layout>
      <c:overlay val="1"/>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HelveticaNeueLT Std" panose="020B0604020202020204"/>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chemeClr val="tx1"/>
          </a:solidFill>
          <a:latin typeface="HelveticaNeueLT Std" panose="020B060402020202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849204817837528E-2"/>
          <c:y val="4.4760416030844984E-2"/>
          <c:w val="0.88150481189851271"/>
          <c:h val="0.86474584426946632"/>
        </c:manualLayout>
      </c:layout>
      <c:lineChart>
        <c:grouping val="standard"/>
        <c:varyColors val="0"/>
        <c:ser>
          <c:idx val="0"/>
          <c:order val="0"/>
          <c:tx>
            <c:strRef>
              <c:f>'Figure 1.14.5'!$C$5</c:f>
              <c:strCache>
                <c:ptCount val="1"/>
                <c:pt idx="0">
                  <c:v>EM average</c:v>
                </c:pt>
              </c:strCache>
            </c:strRef>
          </c:tx>
          <c:spPr>
            <a:ln w="63500" cap="rnd">
              <a:solidFill>
                <a:srgbClr val="7030A0"/>
              </a:solidFill>
              <a:prstDash val="solid"/>
              <a:round/>
            </a:ln>
            <a:effectLst/>
          </c:spPr>
          <c:marker>
            <c:symbol val="none"/>
          </c:marker>
          <c:cat>
            <c:strRef>
              <c:f>'Figure 1.14.5'!$B$6:$B$35</c:f>
              <c:strCache>
                <c:ptCount val="30"/>
                <c:pt idx="0">
                  <c:v>2000</c:v>
                </c:pt>
                <c:pt idx="5">
                  <c:v>05</c:v>
                </c:pt>
                <c:pt idx="10">
                  <c:v>10</c:v>
                </c:pt>
                <c:pt idx="15">
                  <c:v>15</c:v>
                </c:pt>
                <c:pt idx="20">
                  <c:v>20</c:v>
                </c:pt>
                <c:pt idx="25">
                  <c:v>25</c:v>
                </c:pt>
                <c:pt idx="29">
                  <c:v>29</c:v>
                </c:pt>
              </c:strCache>
            </c:strRef>
          </c:cat>
          <c:val>
            <c:numRef>
              <c:f>'Figure 1.14.5'!$C$6:$C$35</c:f>
              <c:numCache>
                <c:formatCode>General</c:formatCode>
                <c:ptCount val="30"/>
                <c:pt idx="0">
                  <c:v>45.108040000000003</c:v>
                </c:pt>
                <c:pt idx="1">
                  <c:v>46.33522</c:v>
                </c:pt>
                <c:pt idx="2">
                  <c:v>49.851010000000002</c:v>
                </c:pt>
                <c:pt idx="3">
                  <c:v>48.246639999999999</c:v>
                </c:pt>
                <c:pt idx="4">
                  <c:v>45.695509999999999</c:v>
                </c:pt>
                <c:pt idx="5">
                  <c:v>41.131</c:v>
                </c:pt>
                <c:pt idx="6">
                  <c:v>37.09937</c:v>
                </c:pt>
                <c:pt idx="7">
                  <c:v>35.855899999999998</c:v>
                </c:pt>
                <c:pt idx="8">
                  <c:v>33.70102</c:v>
                </c:pt>
                <c:pt idx="9">
                  <c:v>39.025539999999999</c:v>
                </c:pt>
                <c:pt idx="10">
                  <c:v>37.957659999999997</c:v>
                </c:pt>
                <c:pt idx="11">
                  <c:v>37.160310000000003</c:v>
                </c:pt>
                <c:pt idx="12">
                  <c:v>37.094070000000002</c:v>
                </c:pt>
                <c:pt idx="13">
                  <c:v>38.409120000000001</c:v>
                </c:pt>
                <c:pt idx="14">
                  <c:v>40.437890000000003</c:v>
                </c:pt>
                <c:pt idx="15">
                  <c:v>44.259230000000002</c:v>
                </c:pt>
                <c:pt idx="16">
                  <c:v>49.781480000000002</c:v>
                </c:pt>
                <c:pt idx="17">
                  <c:v>51.861130000000003</c:v>
                </c:pt>
                <c:pt idx="18">
                  <c:v>53.179049999999997</c:v>
                </c:pt>
                <c:pt idx="19">
                  <c:v>55.748620000000003</c:v>
                </c:pt>
                <c:pt idx="20">
                  <c:v>65.746179999999995</c:v>
                </c:pt>
                <c:pt idx="21">
                  <c:v>64.946860000000001</c:v>
                </c:pt>
                <c:pt idx="22">
                  <c:v>65.085430000000002</c:v>
                </c:pt>
                <c:pt idx="23">
                  <c:v>69.007009999999994</c:v>
                </c:pt>
              </c:numCache>
            </c:numRef>
          </c:val>
          <c:smooth val="0"/>
          <c:extLst>
            <c:ext xmlns:c16="http://schemas.microsoft.com/office/drawing/2014/chart" uri="{C3380CC4-5D6E-409C-BE32-E72D297353CC}">
              <c16:uniqueId val="{00000000-DF6B-4F5C-A344-33FBD0383379}"/>
            </c:ext>
          </c:extLst>
        </c:ser>
        <c:ser>
          <c:idx val="2"/>
          <c:order val="1"/>
          <c:tx>
            <c:strRef>
              <c:f>'Figure 1.14.5'!$D$5</c:f>
              <c:strCache>
                <c:ptCount val="1"/>
                <c:pt idx="0">
                  <c:v>EM average (ex. China)</c:v>
                </c:pt>
              </c:strCache>
            </c:strRef>
          </c:tx>
          <c:spPr>
            <a:ln w="63500" cap="rnd">
              <a:solidFill>
                <a:srgbClr val="002060"/>
              </a:solidFill>
              <a:prstDash val="solid"/>
              <a:round/>
            </a:ln>
            <a:effectLst/>
          </c:spPr>
          <c:marker>
            <c:symbol val="none"/>
          </c:marker>
          <c:cat>
            <c:strRef>
              <c:f>'Figure 1.14.5'!$B$6:$B$35</c:f>
              <c:strCache>
                <c:ptCount val="30"/>
                <c:pt idx="0">
                  <c:v>2000</c:v>
                </c:pt>
                <c:pt idx="5">
                  <c:v>05</c:v>
                </c:pt>
                <c:pt idx="10">
                  <c:v>10</c:v>
                </c:pt>
                <c:pt idx="15">
                  <c:v>15</c:v>
                </c:pt>
                <c:pt idx="20">
                  <c:v>20</c:v>
                </c:pt>
                <c:pt idx="25">
                  <c:v>25</c:v>
                </c:pt>
                <c:pt idx="29">
                  <c:v>29</c:v>
                </c:pt>
              </c:strCache>
            </c:strRef>
          </c:cat>
          <c:val>
            <c:numRef>
              <c:f>'Figure 1.14.5'!$D$6:$D$35</c:f>
              <c:numCache>
                <c:formatCode>General</c:formatCode>
                <c:ptCount val="30"/>
                <c:pt idx="0">
                  <c:v>49.935110000000002</c:v>
                </c:pt>
                <c:pt idx="1">
                  <c:v>51.678069999999998</c:v>
                </c:pt>
                <c:pt idx="2">
                  <c:v>56.579770000000003</c:v>
                </c:pt>
                <c:pt idx="3">
                  <c:v>54.279960000000003</c:v>
                </c:pt>
                <c:pt idx="4">
                  <c:v>51.03922</c:v>
                </c:pt>
                <c:pt idx="5">
                  <c:v>45.13926</c:v>
                </c:pt>
                <c:pt idx="6">
                  <c:v>40.280799999999999</c:v>
                </c:pt>
                <c:pt idx="7">
                  <c:v>37.811599999999999</c:v>
                </c:pt>
                <c:pt idx="8">
                  <c:v>35.797919999999998</c:v>
                </c:pt>
                <c:pt idx="9">
                  <c:v>40.786940000000001</c:v>
                </c:pt>
                <c:pt idx="10">
                  <c:v>39.516330000000004</c:v>
                </c:pt>
                <c:pt idx="11">
                  <c:v>38.565480000000001</c:v>
                </c:pt>
                <c:pt idx="12">
                  <c:v>38.341799999999999</c:v>
                </c:pt>
                <c:pt idx="13">
                  <c:v>39.105229999999999</c:v>
                </c:pt>
                <c:pt idx="14">
                  <c:v>40.698549999999997</c:v>
                </c:pt>
                <c:pt idx="15">
                  <c:v>46.125529999999998</c:v>
                </c:pt>
                <c:pt idx="16">
                  <c:v>49.154069999999997</c:v>
                </c:pt>
                <c:pt idx="17">
                  <c:v>49.776409999999998</c:v>
                </c:pt>
                <c:pt idx="18">
                  <c:v>50.58764</c:v>
                </c:pt>
                <c:pt idx="19">
                  <c:v>52.177849999999999</c:v>
                </c:pt>
                <c:pt idx="20">
                  <c:v>61.861060000000002</c:v>
                </c:pt>
                <c:pt idx="21">
                  <c:v>58.699979999999996</c:v>
                </c:pt>
                <c:pt idx="22">
                  <c:v>55.336590000000001</c:v>
                </c:pt>
                <c:pt idx="23">
                  <c:v>57.76643</c:v>
                </c:pt>
              </c:numCache>
            </c:numRef>
          </c:val>
          <c:smooth val="0"/>
          <c:extLst>
            <c:ext xmlns:c16="http://schemas.microsoft.com/office/drawing/2014/chart" uri="{C3380CC4-5D6E-409C-BE32-E72D297353CC}">
              <c16:uniqueId val="{00000001-DF6B-4F5C-A344-33FBD0383379}"/>
            </c:ext>
          </c:extLst>
        </c:ser>
        <c:ser>
          <c:idx val="3"/>
          <c:order val="2"/>
          <c:tx>
            <c:strRef>
              <c:f>'Figure 1.14.5'!$E$5</c:f>
              <c:strCache>
                <c:ptCount val="1"/>
                <c:pt idx="0">
                  <c:v>China</c:v>
                </c:pt>
              </c:strCache>
            </c:strRef>
          </c:tx>
          <c:spPr>
            <a:ln w="63500" cap="rnd" cmpd="sng">
              <a:solidFill>
                <a:schemeClr val="accent1"/>
              </a:solidFill>
              <a:prstDash val="solid"/>
              <a:round/>
            </a:ln>
            <a:effectLst/>
          </c:spPr>
          <c:marker>
            <c:symbol val="none"/>
          </c:marker>
          <c:cat>
            <c:strRef>
              <c:f>'Figure 1.14.5'!$B$6:$B$35</c:f>
              <c:strCache>
                <c:ptCount val="30"/>
                <c:pt idx="0">
                  <c:v>2000</c:v>
                </c:pt>
                <c:pt idx="5">
                  <c:v>05</c:v>
                </c:pt>
                <c:pt idx="10">
                  <c:v>10</c:v>
                </c:pt>
                <c:pt idx="15">
                  <c:v>15</c:v>
                </c:pt>
                <c:pt idx="20">
                  <c:v>20</c:v>
                </c:pt>
                <c:pt idx="25">
                  <c:v>25</c:v>
                </c:pt>
                <c:pt idx="29">
                  <c:v>29</c:v>
                </c:pt>
              </c:strCache>
            </c:strRef>
          </c:cat>
          <c:val>
            <c:numRef>
              <c:f>'Figure 1.14.5'!$E$6:$E$35</c:f>
              <c:numCache>
                <c:formatCode>General</c:formatCode>
                <c:ptCount val="30"/>
                <c:pt idx="0">
                  <c:v>22.986706999999999</c:v>
                </c:pt>
                <c:pt idx="1">
                  <c:v>24.574619999999999</c:v>
                </c:pt>
                <c:pt idx="2">
                  <c:v>25.915545999999999</c:v>
                </c:pt>
                <c:pt idx="3">
                  <c:v>26.800321</c:v>
                </c:pt>
                <c:pt idx="4">
                  <c:v>26.393225999999999</c:v>
                </c:pt>
                <c:pt idx="5">
                  <c:v>26.311661000000001</c:v>
                </c:pt>
                <c:pt idx="6">
                  <c:v>25.567920000000001</c:v>
                </c:pt>
                <c:pt idx="7">
                  <c:v>29.164339999999999</c:v>
                </c:pt>
                <c:pt idx="8">
                  <c:v>27.158798000000001</c:v>
                </c:pt>
                <c:pt idx="9">
                  <c:v>34.567022999999999</c:v>
                </c:pt>
                <c:pt idx="10">
                  <c:v>33.924286000000002</c:v>
                </c:pt>
                <c:pt idx="11">
                  <c:v>33.771605999999998</c:v>
                </c:pt>
                <c:pt idx="12">
                  <c:v>34.393062</c:v>
                </c:pt>
                <c:pt idx="13">
                  <c:v>37.035285000000002</c:v>
                </c:pt>
                <c:pt idx="14">
                  <c:v>39.969240999999997</c:v>
                </c:pt>
                <c:pt idx="15">
                  <c:v>41.488824000000001</c:v>
                </c:pt>
                <c:pt idx="16">
                  <c:v>50.700901000000002</c:v>
                </c:pt>
                <c:pt idx="17">
                  <c:v>54.950620000000001</c:v>
                </c:pt>
                <c:pt idx="18">
                  <c:v>56.659269000000002</c:v>
                </c:pt>
                <c:pt idx="19">
                  <c:v>60.403606000000003</c:v>
                </c:pt>
                <c:pt idx="20">
                  <c:v>70.137467999999998</c:v>
                </c:pt>
                <c:pt idx="21">
                  <c:v>71.835981000000004</c:v>
                </c:pt>
                <c:pt idx="22">
                  <c:v>77.087708000000006</c:v>
                </c:pt>
                <c:pt idx="23">
                  <c:v>83.643690000000007</c:v>
                </c:pt>
              </c:numCache>
            </c:numRef>
          </c:val>
          <c:smooth val="0"/>
          <c:extLst>
            <c:ext xmlns:c16="http://schemas.microsoft.com/office/drawing/2014/chart" uri="{C3380CC4-5D6E-409C-BE32-E72D297353CC}">
              <c16:uniqueId val="{00000002-DF6B-4F5C-A344-33FBD0383379}"/>
            </c:ext>
          </c:extLst>
        </c:ser>
        <c:ser>
          <c:idx val="1"/>
          <c:order val="3"/>
          <c:tx>
            <c:strRef>
              <c:f>'Figure 1.14.5'!$F$5</c:f>
              <c:strCache>
                <c:ptCount val="1"/>
                <c:pt idx="0">
                  <c:v>Asia</c:v>
                </c:pt>
              </c:strCache>
            </c:strRef>
          </c:tx>
          <c:spPr>
            <a:ln w="63500" cap="rnd">
              <a:solidFill>
                <a:schemeClr val="accent2"/>
              </a:solidFill>
              <a:prstDash val="solid"/>
              <a:round/>
            </a:ln>
            <a:effectLst/>
          </c:spPr>
          <c:marker>
            <c:symbol val="none"/>
          </c:marker>
          <c:dPt>
            <c:idx val="23"/>
            <c:marker>
              <c:symbol val="none"/>
            </c:marker>
            <c:bubble3D val="0"/>
            <c:spPr>
              <a:ln w="63500" cap="rnd">
                <a:solidFill>
                  <a:schemeClr val="accent2"/>
                </a:solidFill>
                <a:prstDash val="solid"/>
                <a:round/>
              </a:ln>
              <a:effectLst/>
            </c:spPr>
            <c:extLst>
              <c:ext xmlns:c16="http://schemas.microsoft.com/office/drawing/2014/chart" uri="{C3380CC4-5D6E-409C-BE32-E72D297353CC}">
                <c16:uniqueId val="{00000004-DF6B-4F5C-A344-33FBD0383379}"/>
              </c:ext>
            </c:extLst>
          </c:dPt>
          <c:dPt>
            <c:idx val="24"/>
            <c:marker>
              <c:symbol val="none"/>
            </c:marker>
            <c:bubble3D val="0"/>
            <c:spPr>
              <a:ln w="63500" cap="rnd">
                <a:solidFill>
                  <a:schemeClr val="accent2"/>
                </a:solidFill>
                <a:prstDash val="solid"/>
                <a:round/>
              </a:ln>
              <a:effectLst/>
            </c:spPr>
            <c:extLst>
              <c:ext xmlns:c16="http://schemas.microsoft.com/office/drawing/2014/chart" uri="{C3380CC4-5D6E-409C-BE32-E72D297353CC}">
                <c16:uniqueId val="{00000006-DF6B-4F5C-A344-33FBD0383379}"/>
              </c:ext>
            </c:extLst>
          </c:dPt>
          <c:dPt>
            <c:idx val="25"/>
            <c:marker>
              <c:symbol val="none"/>
            </c:marker>
            <c:bubble3D val="0"/>
            <c:spPr>
              <a:ln w="63500" cap="rnd">
                <a:solidFill>
                  <a:schemeClr val="accent2"/>
                </a:solidFill>
                <a:prstDash val="solid"/>
                <a:round/>
              </a:ln>
              <a:effectLst/>
            </c:spPr>
            <c:extLst>
              <c:ext xmlns:c16="http://schemas.microsoft.com/office/drawing/2014/chart" uri="{C3380CC4-5D6E-409C-BE32-E72D297353CC}">
                <c16:uniqueId val="{00000008-DF6B-4F5C-A344-33FBD0383379}"/>
              </c:ext>
            </c:extLst>
          </c:dPt>
          <c:dPt>
            <c:idx val="26"/>
            <c:marker>
              <c:symbol val="none"/>
            </c:marker>
            <c:bubble3D val="0"/>
            <c:spPr>
              <a:ln w="63500" cap="rnd">
                <a:solidFill>
                  <a:schemeClr val="accent2"/>
                </a:solidFill>
                <a:prstDash val="solid"/>
                <a:round/>
              </a:ln>
              <a:effectLst/>
            </c:spPr>
            <c:extLst>
              <c:ext xmlns:c16="http://schemas.microsoft.com/office/drawing/2014/chart" uri="{C3380CC4-5D6E-409C-BE32-E72D297353CC}">
                <c16:uniqueId val="{0000000A-DF6B-4F5C-A344-33FBD0383379}"/>
              </c:ext>
            </c:extLst>
          </c:dPt>
          <c:cat>
            <c:strRef>
              <c:f>'Figure 1.14.5'!$B$6:$B$35</c:f>
              <c:strCache>
                <c:ptCount val="30"/>
                <c:pt idx="0">
                  <c:v>2000</c:v>
                </c:pt>
                <c:pt idx="5">
                  <c:v>05</c:v>
                </c:pt>
                <c:pt idx="10">
                  <c:v>10</c:v>
                </c:pt>
                <c:pt idx="15">
                  <c:v>15</c:v>
                </c:pt>
                <c:pt idx="20">
                  <c:v>20</c:v>
                </c:pt>
                <c:pt idx="25">
                  <c:v>25</c:v>
                </c:pt>
                <c:pt idx="29">
                  <c:v>29</c:v>
                </c:pt>
              </c:strCache>
            </c:strRef>
          </c:cat>
          <c:val>
            <c:numRef>
              <c:f>'Figure 1.14.5'!$F$6:$F$35</c:f>
              <c:numCache>
                <c:formatCode>General</c:formatCode>
                <c:ptCount val="30"/>
                <c:pt idx="0">
                  <c:v>43.572569999999999</c:v>
                </c:pt>
                <c:pt idx="1">
                  <c:v>43.745730000000002</c:v>
                </c:pt>
                <c:pt idx="2">
                  <c:v>44.593110000000003</c:v>
                </c:pt>
                <c:pt idx="3">
                  <c:v>45.054119999999998</c:v>
                </c:pt>
                <c:pt idx="4">
                  <c:v>43.983829999999998</c:v>
                </c:pt>
                <c:pt idx="5">
                  <c:v>42.185809999999996</c:v>
                </c:pt>
                <c:pt idx="6">
                  <c:v>39.33473</c:v>
                </c:pt>
                <c:pt idx="7">
                  <c:v>40.813380000000002</c:v>
                </c:pt>
                <c:pt idx="8">
                  <c:v>36.896140000000003</c:v>
                </c:pt>
                <c:pt idx="9">
                  <c:v>41.851019999999998</c:v>
                </c:pt>
                <c:pt idx="10">
                  <c:v>40.539059999999999</c:v>
                </c:pt>
                <c:pt idx="11">
                  <c:v>39.670229999999997</c:v>
                </c:pt>
                <c:pt idx="12">
                  <c:v>39.642629999999997</c:v>
                </c:pt>
                <c:pt idx="13">
                  <c:v>41.333500000000001</c:v>
                </c:pt>
                <c:pt idx="14">
                  <c:v>43.41572</c:v>
                </c:pt>
                <c:pt idx="15">
                  <c:v>44.954770000000003</c:v>
                </c:pt>
                <c:pt idx="16">
                  <c:v>51.73995</c:v>
                </c:pt>
                <c:pt idx="17">
                  <c:v>55.111870000000003</c:v>
                </c:pt>
                <c:pt idx="18">
                  <c:v>56.51773</c:v>
                </c:pt>
                <c:pt idx="19">
                  <c:v>59.83802</c:v>
                </c:pt>
                <c:pt idx="20">
                  <c:v>70.162859999999995</c:v>
                </c:pt>
                <c:pt idx="21">
                  <c:v>71.359039999999993</c:v>
                </c:pt>
                <c:pt idx="22">
                  <c:v>74.894559999999998</c:v>
                </c:pt>
                <c:pt idx="23">
                  <c:v>79.707970000000003</c:v>
                </c:pt>
              </c:numCache>
            </c:numRef>
          </c:val>
          <c:smooth val="0"/>
          <c:extLst>
            <c:ext xmlns:c16="http://schemas.microsoft.com/office/drawing/2014/chart" uri="{C3380CC4-5D6E-409C-BE32-E72D297353CC}">
              <c16:uniqueId val="{0000000B-DF6B-4F5C-A344-33FBD0383379}"/>
            </c:ext>
          </c:extLst>
        </c:ser>
        <c:ser>
          <c:idx val="4"/>
          <c:order val="4"/>
          <c:tx>
            <c:strRef>
              <c:f>'Figure 1.14.5'!$G$5</c:f>
              <c:strCache>
                <c:ptCount val="1"/>
                <c:pt idx="0">
                  <c:v>Europe</c:v>
                </c:pt>
              </c:strCache>
            </c:strRef>
          </c:tx>
          <c:spPr>
            <a:ln w="63500" cap="rnd">
              <a:solidFill>
                <a:schemeClr val="accent6"/>
              </a:solidFill>
              <a:prstDash val="solid"/>
              <a:round/>
            </a:ln>
            <a:effectLst/>
          </c:spPr>
          <c:marker>
            <c:symbol val="none"/>
          </c:marker>
          <c:dPt>
            <c:idx val="23"/>
            <c:marker>
              <c:symbol val="none"/>
            </c:marker>
            <c:bubble3D val="0"/>
            <c:spPr>
              <a:ln w="63500" cap="rnd">
                <a:solidFill>
                  <a:schemeClr val="accent6"/>
                </a:solidFill>
                <a:prstDash val="solid"/>
                <a:round/>
              </a:ln>
              <a:effectLst/>
            </c:spPr>
            <c:extLst>
              <c:ext xmlns:c16="http://schemas.microsoft.com/office/drawing/2014/chart" uri="{C3380CC4-5D6E-409C-BE32-E72D297353CC}">
                <c16:uniqueId val="{0000000D-DF6B-4F5C-A344-33FBD0383379}"/>
              </c:ext>
            </c:extLst>
          </c:dPt>
          <c:dPt>
            <c:idx val="24"/>
            <c:marker>
              <c:symbol val="none"/>
            </c:marker>
            <c:bubble3D val="0"/>
            <c:spPr>
              <a:ln w="63500" cap="rnd">
                <a:solidFill>
                  <a:schemeClr val="accent6"/>
                </a:solidFill>
                <a:prstDash val="solid"/>
                <a:round/>
              </a:ln>
              <a:effectLst/>
            </c:spPr>
            <c:extLst>
              <c:ext xmlns:c16="http://schemas.microsoft.com/office/drawing/2014/chart" uri="{C3380CC4-5D6E-409C-BE32-E72D297353CC}">
                <c16:uniqueId val="{0000000F-DF6B-4F5C-A344-33FBD0383379}"/>
              </c:ext>
            </c:extLst>
          </c:dPt>
          <c:dPt>
            <c:idx val="25"/>
            <c:marker>
              <c:symbol val="none"/>
            </c:marker>
            <c:bubble3D val="0"/>
            <c:spPr>
              <a:ln w="63500" cap="rnd">
                <a:solidFill>
                  <a:schemeClr val="accent6"/>
                </a:solidFill>
                <a:prstDash val="solid"/>
                <a:round/>
              </a:ln>
              <a:effectLst/>
            </c:spPr>
            <c:extLst>
              <c:ext xmlns:c16="http://schemas.microsoft.com/office/drawing/2014/chart" uri="{C3380CC4-5D6E-409C-BE32-E72D297353CC}">
                <c16:uniqueId val="{00000011-DF6B-4F5C-A344-33FBD0383379}"/>
              </c:ext>
            </c:extLst>
          </c:dPt>
          <c:dPt>
            <c:idx val="26"/>
            <c:marker>
              <c:symbol val="none"/>
            </c:marker>
            <c:bubble3D val="0"/>
            <c:spPr>
              <a:ln w="63500" cap="rnd">
                <a:solidFill>
                  <a:schemeClr val="accent6"/>
                </a:solidFill>
                <a:prstDash val="solid"/>
                <a:round/>
              </a:ln>
              <a:effectLst/>
            </c:spPr>
            <c:extLst>
              <c:ext xmlns:c16="http://schemas.microsoft.com/office/drawing/2014/chart" uri="{C3380CC4-5D6E-409C-BE32-E72D297353CC}">
                <c16:uniqueId val="{00000013-DF6B-4F5C-A344-33FBD0383379}"/>
              </c:ext>
            </c:extLst>
          </c:dPt>
          <c:cat>
            <c:strRef>
              <c:f>'Figure 1.14.5'!$B$6:$B$35</c:f>
              <c:strCache>
                <c:ptCount val="30"/>
                <c:pt idx="0">
                  <c:v>2000</c:v>
                </c:pt>
                <c:pt idx="5">
                  <c:v>05</c:v>
                </c:pt>
                <c:pt idx="10">
                  <c:v>10</c:v>
                </c:pt>
                <c:pt idx="15">
                  <c:v>15</c:v>
                </c:pt>
                <c:pt idx="20">
                  <c:v>20</c:v>
                </c:pt>
                <c:pt idx="25">
                  <c:v>25</c:v>
                </c:pt>
                <c:pt idx="29">
                  <c:v>29</c:v>
                </c:pt>
              </c:strCache>
            </c:strRef>
          </c:cat>
          <c:val>
            <c:numRef>
              <c:f>'Figure 1.14.5'!$G$6:$G$35</c:f>
              <c:numCache>
                <c:formatCode>General</c:formatCode>
                <c:ptCount val="30"/>
                <c:pt idx="0">
                  <c:v>48.136690000000002</c:v>
                </c:pt>
                <c:pt idx="1">
                  <c:v>54.055259999999997</c:v>
                </c:pt>
                <c:pt idx="2">
                  <c:v>54.22063</c:v>
                </c:pt>
                <c:pt idx="3">
                  <c:v>53.468640000000001</c:v>
                </c:pt>
                <c:pt idx="4">
                  <c:v>49.457470000000001</c:v>
                </c:pt>
                <c:pt idx="5">
                  <c:v>46.160110000000003</c:v>
                </c:pt>
                <c:pt idx="6">
                  <c:v>42.593969999999999</c:v>
                </c:pt>
                <c:pt idx="7">
                  <c:v>38.22916</c:v>
                </c:pt>
                <c:pt idx="8">
                  <c:v>39.35651</c:v>
                </c:pt>
                <c:pt idx="9">
                  <c:v>44.416550000000001</c:v>
                </c:pt>
                <c:pt idx="10">
                  <c:v>45.412230000000001</c:v>
                </c:pt>
                <c:pt idx="11">
                  <c:v>44.636780000000002</c:v>
                </c:pt>
                <c:pt idx="12">
                  <c:v>43.086880000000001</c:v>
                </c:pt>
                <c:pt idx="13">
                  <c:v>43.551290000000002</c:v>
                </c:pt>
                <c:pt idx="14">
                  <c:v>41.885480000000001</c:v>
                </c:pt>
                <c:pt idx="15">
                  <c:v>40.928330000000003</c:v>
                </c:pt>
                <c:pt idx="16">
                  <c:v>41.860779999999998</c:v>
                </c:pt>
                <c:pt idx="17">
                  <c:v>40.651449999999997</c:v>
                </c:pt>
                <c:pt idx="18">
                  <c:v>41.322150000000001</c:v>
                </c:pt>
                <c:pt idx="19">
                  <c:v>41.108620000000002</c:v>
                </c:pt>
                <c:pt idx="20">
                  <c:v>50.981000000000002</c:v>
                </c:pt>
                <c:pt idx="21">
                  <c:v>50.00414</c:v>
                </c:pt>
                <c:pt idx="22">
                  <c:v>43.737400000000001</c:v>
                </c:pt>
                <c:pt idx="23">
                  <c:v>42.93235</c:v>
                </c:pt>
              </c:numCache>
            </c:numRef>
          </c:val>
          <c:smooth val="0"/>
          <c:extLst>
            <c:ext xmlns:c16="http://schemas.microsoft.com/office/drawing/2014/chart" uri="{C3380CC4-5D6E-409C-BE32-E72D297353CC}">
              <c16:uniqueId val="{00000014-DF6B-4F5C-A344-33FBD0383379}"/>
            </c:ext>
          </c:extLst>
        </c:ser>
        <c:ser>
          <c:idx val="5"/>
          <c:order val="5"/>
          <c:tx>
            <c:strRef>
              <c:f>'Figure 1.14.5'!$H$5</c:f>
              <c:strCache>
                <c:ptCount val="1"/>
                <c:pt idx="0">
                  <c:v>Middle East and North Africa</c:v>
                </c:pt>
              </c:strCache>
            </c:strRef>
          </c:tx>
          <c:spPr>
            <a:ln w="63500" cap="rnd">
              <a:solidFill>
                <a:schemeClr val="accent4"/>
              </a:solidFill>
              <a:round/>
            </a:ln>
            <a:effectLst/>
          </c:spPr>
          <c:marker>
            <c:symbol val="none"/>
          </c:marker>
          <c:cat>
            <c:strRef>
              <c:f>'Figure 1.14.5'!$B$6:$B$35</c:f>
              <c:strCache>
                <c:ptCount val="30"/>
                <c:pt idx="0">
                  <c:v>2000</c:v>
                </c:pt>
                <c:pt idx="5">
                  <c:v>05</c:v>
                </c:pt>
                <c:pt idx="10">
                  <c:v>10</c:v>
                </c:pt>
                <c:pt idx="15">
                  <c:v>15</c:v>
                </c:pt>
                <c:pt idx="20">
                  <c:v>20</c:v>
                </c:pt>
                <c:pt idx="25">
                  <c:v>25</c:v>
                </c:pt>
                <c:pt idx="29">
                  <c:v>29</c:v>
                </c:pt>
              </c:strCache>
            </c:strRef>
          </c:cat>
          <c:val>
            <c:numRef>
              <c:f>'Figure 1.14.5'!$H$6:$H$35</c:f>
              <c:numCache>
                <c:formatCode>General</c:formatCode>
                <c:ptCount val="30"/>
                <c:pt idx="0">
                  <c:v>47.164299999999997</c:v>
                </c:pt>
                <c:pt idx="1">
                  <c:v>50.821390000000001</c:v>
                </c:pt>
                <c:pt idx="2">
                  <c:v>57.273339999999997</c:v>
                </c:pt>
                <c:pt idx="3">
                  <c:v>51.865870000000001</c:v>
                </c:pt>
                <c:pt idx="4">
                  <c:v>53.319830000000003</c:v>
                </c:pt>
                <c:pt idx="5">
                  <c:v>40.968710000000002</c:v>
                </c:pt>
                <c:pt idx="6">
                  <c:v>33.052799999999998</c:v>
                </c:pt>
                <c:pt idx="7">
                  <c:v>28.652349999999998</c:v>
                </c:pt>
                <c:pt idx="8">
                  <c:v>24.117270000000001</c:v>
                </c:pt>
                <c:pt idx="9">
                  <c:v>30.157430000000002</c:v>
                </c:pt>
                <c:pt idx="10">
                  <c:v>26.941960000000002</c:v>
                </c:pt>
                <c:pt idx="11">
                  <c:v>25.04494</c:v>
                </c:pt>
                <c:pt idx="12">
                  <c:v>25.302810000000001</c:v>
                </c:pt>
                <c:pt idx="13">
                  <c:v>25.548359999999999</c:v>
                </c:pt>
                <c:pt idx="14">
                  <c:v>25.679300000000001</c:v>
                </c:pt>
                <c:pt idx="15">
                  <c:v>35.463009999999997</c:v>
                </c:pt>
                <c:pt idx="16">
                  <c:v>42.919809999999998</c:v>
                </c:pt>
                <c:pt idx="17">
                  <c:v>43.006459999999997</c:v>
                </c:pt>
                <c:pt idx="18">
                  <c:v>41.786299999999997</c:v>
                </c:pt>
                <c:pt idx="19">
                  <c:v>45.761200000000002</c:v>
                </c:pt>
                <c:pt idx="20">
                  <c:v>56.23348</c:v>
                </c:pt>
                <c:pt idx="21">
                  <c:v>53.162730000000003</c:v>
                </c:pt>
                <c:pt idx="22">
                  <c:v>45.942860000000003</c:v>
                </c:pt>
                <c:pt idx="23">
                  <c:v>44.523299999999999</c:v>
                </c:pt>
              </c:numCache>
            </c:numRef>
          </c:val>
          <c:smooth val="0"/>
          <c:extLst>
            <c:ext xmlns:c16="http://schemas.microsoft.com/office/drawing/2014/chart" uri="{C3380CC4-5D6E-409C-BE32-E72D297353CC}">
              <c16:uniqueId val="{00000015-DF6B-4F5C-A344-33FBD0383379}"/>
            </c:ext>
          </c:extLst>
        </c:ser>
        <c:ser>
          <c:idx val="6"/>
          <c:order val="6"/>
          <c:tx>
            <c:strRef>
              <c:f>'Figure 1.14.5'!$I$5</c:f>
              <c:strCache>
                <c:ptCount val="1"/>
                <c:pt idx="0">
                  <c:v>Latin America</c:v>
                </c:pt>
              </c:strCache>
            </c:strRef>
          </c:tx>
          <c:spPr>
            <a:ln w="63500" cap="rnd">
              <a:solidFill>
                <a:srgbClr val="C00000"/>
              </a:solidFill>
              <a:prstDash val="solid"/>
              <a:round/>
            </a:ln>
            <a:effectLst/>
          </c:spPr>
          <c:marker>
            <c:symbol val="none"/>
          </c:marker>
          <c:cat>
            <c:strRef>
              <c:f>'Figure 1.14.5'!$B$6:$B$35</c:f>
              <c:strCache>
                <c:ptCount val="30"/>
                <c:pt idx="0">
                  <c:v>2000</c:v>
                </c:pt>
                <c:pt idx="5">
                  <c:v>05</c:v>
                </c:pt>
                <c:pt idx="10">
                  <c:v>10</c:v>
                </c:pt>
                <c:pt idx="15">
                  <c:v>15</c:v>
                </c:pt>
                <c:pt idx="20">
                  <c:v>20</c:v>
                </c:pt>
                <c:pt idx="25">
                  <c:v>25</c:v>
                </c:pt>
                <c:pt idx="29">
                  <c:v>29</c:v>
                </c:pt>
              </c:strCache>
            </c:strRef>
          </c:cat>
          <c:val>
            <c:numRef>
              <c:f>'Figure 1.14.5'!$I$6:$I$35</c:f>
              <c:numCache>
                <c:formatCode>General</c:formatCode>
                <c:ptCount val="30"/>
                <c:pt idx="0">
                  <c:v>44.03631</c:v>
                </c:pt>
                <c:pt idx="1">
                  <c:v>46.312530000000002</c:v>
                </c:pt>
                <c:pt idx="2">
                  <c:v>56.641979999999997</c:v>
                </c:pt>
                <c:pt idx="3">
                  <c:v>57.216459999999998</c:v>
                </c:pt>
                <c:pt idx="4">
                  <c:v>53.365830000000003</c:v>
                </c:pt>
                <c:pt idx="5">
                  <c:v>49.304009999999998</c:v>
                </c:pt>
                <c:pt idx="6">
                  <c:v>46.67624</c:v>
                </c:pt>
                <c:pt idx="7">
                  <c:v>45.49915</c:v>
                </c:pt>
                <c:pt idx="8">
                  <c:v>45.493749999999999</c:v>
                </c:pt>
                <c:pt idx="9">
                  <c:v>48.544640000000001</c:v>
                </c:pt>
                <c:pt idx="10">
                  <c:v>47.592399999999998</c:v>
                </c:pt>
                <c:pt idx="11">
                  <c:v>47.67465</c:v>
                </c:pt>
                <c:pt idx="12">
                  <c:v>47.800040000000003</c:v>
                </c:pt>
                <c:pt idx="13">
                  <c:v>48.973219999999998</c:v>
                </c:pt>
                <c:pt idx="14">
                  <c:v>50.944780000000002</c:v>
                </c:pt>
                <c:pt idx="15">
                  <c:v>56.88776</c:v>
                </c:pt>
                <c:pt idx="16">
                  <c:v>60.571559999999998</c:v>
                </c:pt>
                <c:pt idx="17">
                  <c:v>62.85745</c:v>
                </c:pt>
                <c:pt idx="18">
                  <c:v>66.631469999999993</c:v>
                </c:pt>
                <c:pt idx="19">
                  <c:v>67.564499999999995</c:v>
                </c:pt>
                <c:pt idx="20">
                  <c:v>76.547150000000002</c:v>
                </c:pt>
                <c:pt idx="21">
                  <c:v>70.797839999999994</c:v>
                </c:pt>
                <c:pt idx="22">
                  <c:v>68.260980000000004</c:v>
                </c:pt>
                <c:pt idx="23">
                  <c:v>74.138819999999996</c:v>
                </c:pt>
              </c:numCache>
            </c:numRef>
          </c:val>
          <c:smooth val="0"/>
          <c:extLst>
            <c:ext xmlns:c16="http://schemas.microsoft.com/office/drawing/2014/chart" uri="{C3380CC4-5D6E-409C-BE32-E72D297353CC}">
              <c16:uniqueId val="{00000016-DF6B-4F5C-A344-33FBD0383379}"/>
            </c:ext>
          </c:extLst>
        </c:ser>
        <c:ser>
          <c:idx val="7"/>
          <c:order val="7"/>
          <c:tx>
            <c:strRef>
              <c:f>'Figure 1.14.5'!$J$5</c:f>
              <c:strCache>
                <c:ptCount val="1"/>
                <c:pt idx="0">
                  <c:v>EM average</c:v>
                </c:pt>
              </c:strCache>
            </c:strRef>
          </c:tx>
          <c:spPr>
            <a:ln w="63500" cap="rnd">
              <a:solidFill>
                <a:srgbClr val="7030A0"/>
              </a:solidFill>
              <a:prstDash val="dash"/>
              <a:round/>
            </a:ln>
            <a:effectLst/>
          </c:spPr>
          <c:marker>
            <c:symbol val="none"/>
          </c:marker>
          <c:cat>
            <c:strRef>
              <c:f>'Figure 1.14.5'!$B$6:$B$35</c:f>
              <c:strCache>
                <c:ptCount val="30"/>
                <c:pt idx="0">
                  <c:v>2000</c:v>
                </c:pt>
                <c:pt idx="5">
                  <c:v>05</c:v>
                </c:pt>
                <c:pt idx="10">
                  <c:v>10</c:v>
                </c:pt>
                <c:pt idx="15">
                  <c:v>15</c:v>
                </c:pt>
                <c:pt idx="20">
                  <c:v>20</c:v>
                </c:pt>
                <c:pt idx="25">
                  <c:v>25</c:v>
                </c:pt>
                <c:pt idx="29">
                  <c:v>29</c:v>
                </c:pt>
              </c:strCache>
            </c:strRef>
          </c:cat>
          <c:val>
            <c:numRef>
              <c:f>'Figure 1.14.5'!$J$6:$J$35</c:f>
              <c:numCache>
                <c:formatCode>General</c:formatCode>
                <c:ptCount val="30"/>
                <c:pt idx="23">
                  <c:v>69.007009999999994</c:v>
                </c:pt>
                <c:pt idx="24">
                  <c:v>69.978030000000004</c:v>
                </c:pt>
                <c:pt idx="25">
                  <c:v>72.225800000000007</c:v>
                </c:pt>
                <c:pt idx="26">
                  <c:v>74.592250000000007</c:v>
                </c:pt>
                <c:pt idx="27">
                  <c:v>76.554699999999997</c:v>
                </c:pt>
                <c:pt idx="28">
                  <c:v>78.499290000000002</c:v>
                </c:pt>
                <c:pt idx="29">
                  <c:v>80.207989999999995</c:v>
                </c:pt>
              </c:numCache>
            </c:numRef>
          </c:val>
          <c:smooth val="0"/>
          <c:extLst>
            <c:ext xmlns:c16="http://schemas.microsoft.com/office/drawing/2014/chart" uri="{C3380CC4-5D6E-409C-BE32-E72D297353CC}">
              <c16:uniqueId val="{00000017-DF6B-4F5C-A344-33FBD0383379}"/>
            </c:ext>
          </c:extLst>
        </c:ser>
        <c:ser>
          <c:idx val="8"/>
          <c:order val="8"/>
          <c:tx>
            <c:strRef>
              <c:f>'Figure 1.14.5'!$K$5</c:f>
              <c:strCache>
                <c:ptCount val="1"/>
                <c:pt idx="0">
                  <c:v>EM average (ex. China)</c:v>
                </c:pt>
              </c:strCache>
            </c:strRef>
          </c:tx>
          <c:spPr>
            <a:ln w="63500" cap="rnd">
              <a:solidFill>
                <a:srgbClr val="002060"/>
              </a:solidFill>
              <a:prstDash val="dash"/>
              <a:round/>
            </a:ln>
            <a:effectLst/>
          </c:spPr>
          <c:marker>
            <c:symbol val="none"/>
          </c:marker>
          <c:cat>
            <c:strRef>
              <c:f>'Figure 1.14.5'!$B$6:$B$35</c:f>
              <c:strCache>
                <c:ptCount val="30"/>
                <c:pt idx="0">
                  <c:v>2000</c:v>
                </c:pt>
                <c:pt idx="5">
                  <c:v>05</c:v>
                </c:pt>
                <c:pt idx="10">
                  <c:v>10</c:v>
                </c:pt>
                <c:pt idx="15">
                  <c:v>15</c:v>
                </c:pt>
                <c:pt idx="20">
                  <c:v>20</c:v>
                </c:pt>
                <c:pt idx="25">
                  <c:v>25</c:v>
                </c:pt>
                <c:pt idx="29">
                  <c:v>29</c:v>
                </c:pt>
              </c:strCache>
            </c:strRef>
          </c:cat>
          <c:val>
            <c:numRef>
              <c:f>'Figure 1.14.5'!$K$6:$K$35</c:f>
              <c:numCache>
                <c:formatCode>General</c:formatCode>
                <c:ptCount val="30"/>
                <c:pt idx="23">
                  <c:v>57.76643</c:v>
                </c:pt>
                <c:pt idx="24">
                  <c:v>55.831440000000001</c:v>
                </c:pt>
                <c:pt idx="25">
                  <c:v>56.201050000000002</c:v>
                </c:pt>
                <c:pt idx="26">
                  <c:v>56.85163</c:v>
                </c:pt>
                <c:pt idx="27">
                  <c:v>57.068240000000003</c:v>
                </c:pt>
                <c:pt idx="28">
                  <c:v>57.279490000000003</c:v>
                </c:pt>
                <c:pt idx="29">
                  <c:v>57.334470000000003</c:v>
                </c:pt>
              </c:numCache>
            </c:numRef>
          </c:val>
          <c:smooth val="0"/>
          <c:extLst>
            <c:ext xmlns:c16="http://schemas.microsoft.com/office/drawing/2014/chart" uri="{C3380CC4-5D6E-409C-BE32-E72D297353CC}">
              <c16:uniqueId val="{00000018-DF6B-4F5C-A344-33FBD0383379}"/>
            </c:ext>
          </c:extLst>
        </c:ser>
        <c:ser>
          <c:idx val="9"/>
          <c:order val="9"/>
          <c:tx>
            <c:strRef>
              <c:f>'Figure 1.14.5'!$L$5</c:f>
              <c:strCache>
                <c:ptCount val="1"/>
                <c:pt idx="0">
                  <c:v>China</c:v>
                </c:pt>
              </c:strCache>
            </c:strRef>
          </c:tx>
          <c:spPr>
            <a:ln w="63500" cap="rnd">
              <a:solidFill>
                <a:schemeClr val="accent1"/>
              </a:solidFill>
              <a:prstDash val="dash"/>
              <a:round/>
            </a:ln>
            <a:effectLst/>
          </c:spPr>
          <c:marker>
            <c:symbol val="none"/>
          </c:marker>
          <c:cat>
            <c:strRef>
              <c:f>'Figure 1.14.5'!$B$6:$B$35</c:f>
              <c:strCache>
                <c:ptCount val="30"/>
                <c:pt idx="0">
                  <c:v>2000</c:v>
                </c:pt>
                <c:pt idx="5">
                  <c:v>05</c:v>
                </c:pt>
                <c:pt idx="10">
                  <c:v>10</c:v>
                </c:pt>
                <c:pt idx="15">
                  <c:v>15</c:v>
                </c:pt>
                <c:pt idx="20">
                  <c:v>20</c:v>
                </c:pt>
                <c:pt idx="25">
                  <c:v>25</c:v>
                </c:pt>
                <c:pt idx="29">
                  <c:v>29</c:v>
                </c:pt>
              </c:strCache>
            </c:strRef>
          </c:cat>
          <c:val>
            <c:numRef>
              <c:f>'Figure 1.14.5'!$L$6:$L$35</c:f>
              <c:numCache>
                <c:formatCode>General</c:formatCode>
                <c:ptCount val="30"/>
                <c:pt idx="23">
                  <c:v>83.643690000000007</c:v>
                </c:pt>
                <c:pt idx="24">
                  <c:v>88.581079000000003</c:v>
                </c:pt>
                <c:pt idx="25">
                  <c:v>92.994226999999995</c:v>
                </c:pt>
                <c:pt idx="26">
                  <c:v>97.479598999999993</c:v>
                </c:pt>
                <c:pt idx="27">
                  <c:v>101.76646</c:v>
                </c:pt>
                <c:pt idx="28">
                  <c:v>106.01447</c:v>
                </c:pt>
                <c:pt idx="29">
                  <c:v>110.07308</c:v>
                </c:pt>
              </c:numCache>
            </c:numRef>
          </c:val>
          <c:smooth val="0"/>
          <c:extLst>
            <c:ext xmlns:c16="http://schemas.microsoft.com/office/drawing/2014/chart" uri="{C3380CC4-5D6E-409C-BE32-E72D297353CC}">
              <c16:uniqueId val="{00000019-DF6B-4F5C-A344-33FBD0383379}"/>
            </c:ext>
          </c:extLst>
        </c:ser>
        <c:ser>
          <c:idx val="10"/>
          <c:order val="10"/>
          <c:tx>
            <c:strRef>
              <c:f>'Figure 1.14.5'!$M$5</c:f>
              <c:strCache>
                <c:ptCount val="1"/>
                <c:pt idx="0">
                  <c:v>Asia</c:v>
                </c:pt>
              </c:strCache>
            </c:strRef>
          </c:tx>
          <c:spPr>
            <a:ln w="63500" cap="rnd">
              <a:solidFill>
                <a:schemeClr val="accent2"/>
              </a:solidFill>
              <a:prstDash val="dash"/>
              <a:round/>
            </a:ln>
            <a:effectLst/>
          </c:spPr>
          <c:marker>
            <c:symbol val="none"/>
          </c:marker>
          <c:cat>
            <c:strRef>
              <c:f>'Figure 1.14.5'!$B$6:$B$35</c:f>
              <c:strCache>
                <c:ptCount val="30"/>
                <c:pt idx="0">
                  <c:v>2000</c:v>
                </c:pt>
                <c:pt idx="5">
                  <c:v>05</c:v>
                </c:pt>
                <c:pt idx="10">
                  <c:v>10</c:v>
                </c:pt>
                <c:pt idx="15">
                  <c:v>15</c:v>
                </c:pt>
                <c:pt idx="20">
                  <c:v>20</c:v>
                </c:pt>
                <c:pt idx="25">
                  <c:v>25</c:v>
                </c:pt>
                <c:pt idx="29">
                  <c:v>29</c:v>
                </c:pt>
              </c:strCache>
            </c:strRef>
          </c:cat>
          <c:val>
            <c:numRef>
              <c:f>'Figure 1.14.5'!$M$6:$M$35</c:f>
              <c:numCache>
                <c:formatCode>General</c:formatCode>
                <c:ptCount val="30"/>
                <c:pt idx="23">
                  <c:v>79.707970000000003</c:v>
                </c:pt>
                <c:pt idx="24">
                  <c:v>83.206119999999999</c:v>
                </c:pt>
                <c:pt idx="25">
                  <c:v>86.248040000000003</c:v>
                </c:pt>
                <c:pt idx="26">
                  <c:v>89.228740000000002</c:v>
                </c:pt>
                <c:pt idx="27">
                  <c:v>91.952960000000004</c:v>
                </c:pt>
                <c:pt idx="28">
                  <c:v>94.544390000000007</c:v>
                </c:pt>
                <c:pt idx="29">
                  <c:v>96.874110000000002</c:v>
                </c:pt>
              </c:numCache>
            </c:numRef>
          </c:val>
          <c:smooth val="0"/>
          <c:extLst>
            <c:ext xmlns:c16="http://schemas.microsoft.com/office/drawing/2014/chart" uri="{C3380CC4-5D6E-409C-BE32-E72D297353CC}">
              <c16:uniqueId val="{0000001A-DF6B-4F5C-A344-33FBD0383379}"/>
            </c:ext>
          </c:extLst>
        </c:ser>
        <c:ser>
          <c:idx val="11"/>
          <c:order val="11"/>
          <c:tx>
            <c:strRef>
              <c:f>'Figure 1.14.5'!$N$5</c:f>
              <c:strCache>
                <c:ptCount val="1"/>
                <c:pt idx="0">
                  <c:v>Europe</c:v>
                </c:pt>
              </c:strCache>
            </c:strRef>
          </c:tx>
          <c:spPr>
            <a:ln w="63500" cap="rnd">
              <a:solidFill>
                <a:schemeClr val="accent6"/>
              </a:solidFill>
              <a:prstDash val="dash"/>
              <a:round/>
            </a:ln>
            <a:effectLst/>
          </c:spPr>
          <c:marker>
            <c:symbol val="none"/>
          </c:marker>
          <c:cat>
            <c:strRef>
              <c:f>'Figure 1.14.5'!$B$6:$B$35</c:f>
              <c:strCache>
                <c:ptCount val="30"/>
                <c:pt idx="0">
                  <c:v>2000</c:v>
                </c:pt>
                <c:pt idx="5">
                  <c:v>05</c:v>
                </c:pt>
                <c:pt idx="10">
                  <c:v>10</c:v>
                </c:pt>
                <c:pt idx="15">
                  <c:v>15</c:v>
                </c:pt>
                <c:pt idx="20">
                  <c:v>20</c:v>
                </c:pt>
                <c:pt idx="25">
                  <c:v>25</c:v>
                </c:pt>
                <c:pt idx="29">
                  <c:v>29</c:v>
                </c:pt>
              </c:strCache>
            </c:strRef>
          </c:cat>
          <c:val>
            <c:numRef>
              <c:f>'Figure 1.14.5'!$N$6:$N$35</c:f>
              <c:numCache>
                <c:formatCode>General</c:formatCode>
                <c:ptCount val="30"/>
                <c:pt idx="23">
                  <c:v>42.93235</c:v>
                </c:pt>
                <c:pt idx="24">
                  <c:v>45.52657</c:v>
                </c:pt>
                <c:pt idx="25">
                  <c:v>47.00367</c:v>
                </c:pt>
                <c:pt idx="26">
                  <c:v>48.304780000000001</c:v>
                </c:pt>
                <c:pt idx="27">
                  <c:v>49.222000000000001</c:v>
                </c:pt>
                <c:pt idx="28">
                  <c:v>50.152380000000001</c:v>
                </c:pt>
                <c:pt idx="29">
                  <c:v>50.942050000000002</c:v>
                </c:pt>
              </c:numCache>
            </c:numRef>
          </c:val>
          <c:smooth val="0"/>
          <c:extLst>
            <c:ext xmlns:c16="http://schemas.microsoft.com/office/drawing/2014/chart" uri="{C3380CC4-5D6E-409C-BE32-E72D297353CC}">
              <c16:uniqueId val="{0000001B-DF6B-4F5C-A344-33FBD0383379}"/>
            </c:ext>
          </c:extLst>
        </c:ser>
        <c:ser>
          <c:idx val="12"/>
          <c:order val="12"/>
          <c:tx>
            <c:strRef>
              <c:f>'Figure 1.14.5'!$O$5</c:f>
              <c:strCache>
                <c:ptCount val="1"/>
                <c:pt idx="0">
                  <c:v>Middle East and North Africa</c:v>
                </c:pt>
              </c:strCache>
            </c:strRef>
          </c:tx>
          <c:spPr>
            <a:ln w="63500" cap="rnd">
              <a:solidFill>
                <a:schemeClr val="accent4"/>
              </a:solidFill>
              <a:prstDash val="dash"/>
              <a:round/>
            </a:ln>
            <a:effectLst/>
          </c:spPr>
          <c:marker>
            <c:symbol val="none"/>
          </c:marker>
          <c:cat>
            <c:strRef>
              <c:f>'Figure 1.14.5'!$B$6:$B$35</c:f>
              <c:strCache>
                <c:ptCount val="30"/>
                <c:pt idx="0">
                  <c:v>2000</c:v>
                </c:pt>
                <c:pt idx="5">
                  <c:v>05</c:v>
                </c:pt>
                <c:pt idx="10">
                  <c:v>10</c:v>
                </c:pt>
                <c:pt idx="15">
                  <c:v>15</c:v>
                </c:pt>
                <c:pt idx="20">
                  <c:v>20</c:v>
                </c:pt>
                <c:pt idx="25">
                  <c:v>25</c:v>
                </c:pt>
                <c:pt idx="29">
                  <c:v>29</c:v>
                </c:pt>
              </c:strCache>
            </c:strRef>
          </c:cat>
          <c:val>
            <c:numRef>
              <c:f>'Figure 1.14.5'!$O$6:$O$35</c:f>
              <c:numCache>
                <c:formatCode>General</c:formatCode>
                <c:ptCount val="30"/>
                <c:pt idx="23">
                  <c:v>44.523299999999999</c:v>
                </c:pt>
                <c:pt idx="24">
                  <c:v>43.449590000000001</c:v>
                </c:pt>
                <c:pt idx="25">
                  <c:v>42.557040000000001</c:v>
                </c:pt>
                <c:pt idx="26">
                  <c:v>43.098140000000001</c:v>
                </c:pt>
                <c:pt idx="27">
                  <c:v>43.519449999999999</c:v>
                </c:pt>
                <c:pt idx="28">
                  <c:v>44.228230000000003</c:v>
                </c:pt>
                <c:pt idx="29">
                  <c:v>44.642719999999997</c:v>
                </c:pt>
              </c:numCache>
            </c:numRef>
          </c:val>
          <c:smooth val="0"/>
          <c:extLst>
            <c:ext xmlns:c16="http://schemas.microsoft.com/office/drawing/2014/chart" uri="{C3380CC4-5D6E-409C-BE32-E72D297353CC}">
              <c16:uniqueId val="{0000001C-DF6B-4F5C-A344-33FBD0383379}"/>
            </c:ext>
          </c:extLst>
        </c:ser>
        <c:ser>
          <c:idx val="13"/>
          <c:order val="13"/>
          <c:tx>
            <c:strRef>
              <c:f>'Figure 1.14.5'!$P$5</c:f>
              <c:strCache>
                <c:ptCount val="1"/>
                <c:pt idx="0">
                  <c:v>Latin America</c:v>
                </c:pt>
              </c:strCache>
            </c:strRef>
          </c:tx>
          <c:spPr>
            <a:ln w="63500" cap="rnd">
              <a:solidFill>
                <a:srgbClr val="C00000"/>
              </a:solidFill>
              <a:prstDash val="dash"/>
              <a:round/>
            </a:ln>
            <a:effectLst/>
          </c:spPr>
          <c:marker>
            <c:symbol val="none"/>
          </c:marker>
          <c:cat>
            <c:strRef>
              <c:f>'Figure 1.14.5'!$B$6:$B$35</c:f>
              <c:strCache>
                <c:ptCount val="30"/>
                <c:pt idx="0">
                  <c:v>2000</c:v>
                </c:pt>
                <c:pt idx="5">
                  <c:v>05</c:v>
                </c:pt>
                <c:pt idx="10">
                  <c:v>10</c:v>
                </c:pt>
                <c:pt idx="15">
                  <c:v>15</c:v>
                </c:pt>
                <c:pt idx="20">
                  <c:v>20</c:v>
                </c:pt>
                <c:pt idx="25">
                  <c:v>25</c:v>
                </c:pt>
                <c:pt idx="29">
                  <c:v>29</c:v>
                </c:pt>
              </c:strCache>
            </c:strRef>
          </c:cat>
          <c:val>
            <c:numRef>
              <c:f>'Figure 1.14.5'!$P$6:$P$35</c:f>
              <c:numCache>
                <c:formatCode>General</c:formatCode>
                <c:ptCount val="30"/>
                <c:pt idx="23">
                  <c:v>74.138819999999996</c:v>
                </c:pt>
                <c:pt idx="24">
                  <c:v>65.391109999999998</c:v>
                </c:pt>
                <c:pt idx="25">
                  <c:v>65.467160000000007</c:v>
                </c:pt>
                <c:pt idx="26">
                  <c:v>66.304419999999993</c:v>
                </c:pt>
                <c:pt idx="27">
                  <c:v>66.14443</c:v>
                </c:pt>
                <c:pt idx="28">
                  <c:v>65.974459999999993</c:v>
                </c:pt>
                <c:pt idx="29">
                  <c:v>65.687420000000003</c:v>
                </c:pt>
              </c:numCache>
            </c:numRef>
          </c:val>
          <c:smooth val="0"/>
          <c:extLst>
            <c:ext xmlns:c16="http://schemas.microsoft.com/office/drawing/2014/chart" uri="{C3380CC4-5D6E-409C-BE32-E72D297353CC}">
              <c16:uniqueId val="{0000001D-DF6B-4F5C-A344-33FBD0383379}"/>
            </c:ext>
          </c:extLst>
        </c:ser>
        <c:dLbls>
          <c:showLegendKey val="0"/>
          <c:showVal val="0"/>
          <c:showCatName val="0"/>
          <c:showSerName val="0"/>
          <c:showPercent val="0"/>
          <c:showBubbleSize val="0"/>
        </c:dLbls>
        <c:smooth val="0"/>
        <c:axId val="172471775"/>
        <c:axId val="6747007"/>
      </c:lineChart>
      <c:dateAx>
        <c:axId val="172471775"/>
        <c:scaling>
          <c:orientation val="minMax"/>
        </c:scaling>
        <c:delete val="0"/>
        <c:axPos val="b"/>
        <c:numFmt formatCode="yyyy" sourceLinked="0"/>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3000" b="0" i="0" u="none" strike="noStrike" kern="1200" baseline="0">
                <a:solidFill>
                  <a:schemeClr val="tx1"/>
                </a:solidFill>
                <a:latin typeface="HelveticaNeueLT Std" panose="020B0604020202020204"/>
                <a:ea typeface="+mn-ea"/>
                <a:cs typeface="+mn-cs"/>
              </a:defRPr>
            </a:pPr>
            <a:endParaRPr lang="en-US"/>
          </a:p>
        </c:txPr>
        <c:crossAx val="6747007"/>
        <c:crosses val="autoZero"/>
        <c:auto val="0"/>
        <c:lblOffset val="100"/>
        <c:baseTimeUnit val="years"/>
        <c:majorUnit val="1"/>
        <c:majorTimeUnit val="years"/>
        <c:minorUnit val="1"/>
      </c:dateAx>
      <c:valAx>
        <c:axId val="6747007"/>
        <c:scaling>
          <c:orientation val="minMax"/>
          <c:max val="1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0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crossAx val="172471775"/>
        <c:crosses val="autoZero"/>
        <c:crossBetween val="between"/>
      </c:valAx>
      <c:spPr>
        <a:noFill/>
        <a:ln>
          <a:noFill/>
        </a:ln>
        <a:effectLst/>
      </c:spPr>
    </c:plotArea>
    <c:legend>
      <c:legendPos val="t"/>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8.6981290800188432E-2"/>
          <c:y val="0"/>
          <c:w val="0.89120835857056324"/>
          <c:h val="0.22480275071998973"/>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HelveticaNeueLT Std" panose="020B0604020202020204"/>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chemeClr val="tx1"/>
          </a:solidFill>
          <a:latin typeface="HelveticaNeueLT Std" panose="020B060402020202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849204817837528E-2"/>
          <c:y val="4.4760416030844984E-2"/>
          <c:w val="0.88150481189851271"/>
          <c:h val="0.86474584426946632"/>
        </c:manualLayout>
      </c:layout>
      <c:lineChart>
        <c:grouping val="standard"/>
        <c:varyColors val="0"/>
        <c:ser>
          <c:idx val="0"/>
          <c:order val="0"/>
          <c:tx>
            <c:strRef>
              <c:f>'Figure 1.14.6'!$C$3</c:f>
              <c:strCache>
                <c:ptCount val="1"/>
                <c:pt idx="0">
                  <c:v>LIDC average</c:v>
                </c:pt>
              </c:strCache>
            </c:strRef>
          </c:tx>
          <c:spPr>
            <a:ln w="63500" cap="rnd">
              <a:solidFill>
                <a:schemeClr val="tx1"/>
              </a:solidFill>
              <a:prstDash val="solid"/>
              <a:round/>
            </a:ln>
            <a:effectLst/>
          </c:spPr>
          <c:marker>
            <c:symbol val="none"/>
          </c:marker>
          <c:dPt>
            <c:idx val="27"/>
            <c:marker>
              <c:symbol val="none"/>
            </c:marker>
            <c:bubble3D val="0"/>
            <c:spPr>
              <a:ln w="63500" cap="rnd">
                <a:solidFill>
                  <a:schemeClr val="tx1"/>
                </a:solidFill>
                <a:prstDash val="solid"/>
                <a:round/>
              </a:ln>
              <a:effectLst/>
            </c:spPr>
            <c:extLst>
              <c:ext xmlns:c16="http://schemas.microsoft.com/office/drawing/2014/chart" uri="{C3380CC4-5D6E-409C-BE32-E72D297353CC}">
                <c16:uniqueId val="{00000001-97E8-43D2-84FA-6EFCBAB86BC7}"/>
              </c:ext>
            </c:extLst>
          </c:dPt>
          <c:dPt>
            <c:idx val="28"/>
            <c:marker>
              <c:symbol val="none"/>
            </c:marker>
            <c:bubble3D val="0"/>
            <c:spPr>
              <a:ln w="63500" cap="rnd">
                <a:solidFill>
                  <a:schemeClr val="tx1"/>
                </a:solidFill>
                <a:prstDash val="solid"/>
                <a:round/>
              </a:ln>
              <a:effectLst/>
            </c:spPr>
            <c:extLst>
              <c:ext xmlns:c16="http://schemas.microsoft.com/office/drawing/2014/chart" uri="{C3380CC4-5D6E-409C-BE32-E72D297353CC}">
                <c16:uniqueId val="{00000003-97E8-43D2-84FA-6EFCBAB86BC7}"/>
              </c:ext>
            </c:extLst>
          </c:dPt>
          <c:dPt>
            <c:idx val="29"/>
            <c:marker>
              <c:symbol val="none"/>
            </c:marker>
            <c:bubble3D val="0"/>
            <c:spPr>
              <a:ln w="63500" cap="rnd">
                <a:solidFill>
                  <a:schemeClr val="tx1"/>
                </a:solidFill>
                <a:prstDash val="solid"/>
                <a:round/>
              </a:ln>
              <a:effectLst/>
            </c:spPr>
            <c:extLst>
              <c:ext xmlns:c16="http://schemas.microsoft.com/office/drawing/2014/chart" uri="{C3380CC4-5D6E-409C-BE32-E72D297353CC}">
                <c16:uniqueId val="{00000005-97E8-43D2-84FA-6EFCBAB86BC7}"/>
              </c:ext>
            </c:extLst>
          </c:dPt>
          <c:cat>
            <c:strRef>
              <c:f>'Figure 1.14.6'!$B$4:$B$33</c:f>
              <c:strCache>
                <c:ptCount val="30"/>
                <c:pt idx="0">
                  <c:v>2000</c:v>
                </c:pt>
                <c:pt idx="5">
                  <c:v>05</c:v>
                </c:pt>
                <c:pt idx="10">
                  <c:v>10</c:v>
                </c:pt>
                <c:pt idx="15">
                  <c:v>15</c:v>
                </c:pt>
                <c:pt idx="20">
                  <c:v>20</c:v>
                </c:pt>
                <c:pt idx="25">
                  <c:v>25</c:v>
                </c:pt>
                <c:pt idx="29">
                  <c:v>29</c:v>
                </c:pt>
              </c:strCache>
            </c:strRef>
          </c:cat>
          <c:val>
            <c:numRef>
              <c:f>'Figure 1.14.6'!$C$4:$C$33</c:f>
              <c:numCache>
                <c:formatCode>General</c:formatCode>
                <c:ptCount val="30"/>
                <c:pt idx="0">
                  <c:v>78.146619999999999</c:v>
                </c:pt>
                <c:pt idx="1">
                  <c:v>75.463070000000002</c:v>
                </c:pt>
                <c:pt idx="2">
                  <c:v>71.070580000000007</c:v>
                </c:pt>
                <c:pt idx="3">
                  <c:v>61.543329999999997</c:v>
                </c:pt>
                <c:pt idx="4">
                  <c:v>55.587029999999999</c:v>
                </c:pt>
                <c:pt idx="5">
                  <c:v>45.484690000000001</c:v>
                </c:pt>
                <c:pt idx="6">
                  <c:v>33.187820000000002</c:v>
                </c:pt>
                <c:pt idx="7">
                  <c:v>28.761389999999999</c:v>
                </c:pt>
                <c:pt idx="8">
                  <c:v>27.012180000000001</c:v>
                </c:pt>
                <c:pt idx="9">
                  <c:v>28.678850000000001</c:v>
                </c:pt>
                <c:pt idx="10">
                  <c:v>26.815809999999999</c:v>
                </c:pt>
                <c:pt idx="11">
                  <c:v>28.269179999999999</c:v>
                </c:pt>
                <c:pt idx="12">
                  <c:v>28.589220000000001</c:v>
                </c:pt>
                <c:pt idx="13">
                  <c:v>29.409009999999999</c:v>
                </c:pt>
                <c:pt idx="14">
                  <c:v>29.453009999999999</c:v>
                </c:pt>
                <c:pt idx="15">
                  <c:v>33.949689999999997</c:v>
                </c:pt>
                <c:pt idx="16">
                  <c:v>37.198419999999999</c:v>
                </c:pt>
                <c:pt idx="17">
                  <c:v>40.110680000000002</c:v>
                </c:pt>
                <c:pt idx="18">
                  <c:v>41.147089999999999</c:v>
                </c:pt>
                <c:pt idx="19">
                  <c:v>42.85089</c:v>
                </c:pt>
                <c:pt idx="20">
                  <c:v>49.231810000000003</c:v>
                </c:pt>
                <c:pt idx="21">
                  <c:v>49.024050000000003</c:v>
                </c:pt>
                <c:pt idx="22">
                  <c:v>50.313029999999998</c:v>
                </c:pt>
                <c:pt idx="23">
                  <c:v>53.049019999999999</c:v>
                </c:pt>
              </c:numCache>
            </c:numRef>
          </c:val>
          <c:smooth val="0"/>
          <c:extLst>
            <c:ext xmlns:c16="http://schemas.microsoft.com/office/drawing/2014/chart" uri="{C3380CC4-5D6E-409C-BE32-E72D297353CC}">
              <c16:uniqueId val="{00000006-97E8-43D2-84FA-6EFCBAB86BC7}"/>
            </c:ext>
          </c:extLst>
        </c:ser>
        <c:ser>
          <c:idx val="2"/>
          <c:order val="1"/>
          <c:tx>
            <c:strRef>
              <c:f>'Figure 1.14.6'!$D$3</c:f>
              <c:strCache>
                <c:ptCount val="1"/>
                <c:pt idx="0">
                  <c:v>Asia</c:v>
                </c:pt>
              </c:strCache>
            </c:strRef>
          </c:tx>
          <c:spPr>
            <a:ln w="63500" cap="rnd">
              <a:solidFill>
                <a:schemeClr val="accent2"/>
              </a:solidFill>
              <a:prstDash val="solid"/>
              <a:round/>
            </a:ln>
            <a:effectLst/>
          </c:spPr>
          <c:marker>
            <c:symbol val="none"/>
          </c:marker>
          <c:dPt>
            <c:idx val="27"/>
            <c:marker>
              <c:symbol val="none"/>
            </c:marker>
            <c:bubble3D val="0"/>
            <c:spPr>
              <a:ln w="63500" cap="rnd">
                <a:solidFill>
                  <a:schemeClr val="accent2"/>
                </a:solidFill>
                <a:prstDash val="solid"/>
                <a:round/>
              </a:ln>
              <a:effectLst/>
            </c:spPr>
            <c:extLst>
              <c:ext xmlns:c16="http://schemas.microsoft.com/office/drawing/2014/chart" uri="{C3380CC4-5D6E-409C-BE32-E72D297353CC}">
                <c16:uniqueId val="{00000008-97E8-43D2-84FA-6EFCBAB86BC7}"/>
              </c:ext>
            </c:extLst>
          </c:dPt>
          <c:dPt>
            <c:idx val="28"/>
            <c:marker>
              <c:symbol val="none"/>
            </c:marker>
            <c:bubble3D val="0"/>
            <c:spPr>
              <a:ln w="63500" cap="rnd">
                <a:solidFill>
                  <a:schemeClr val="accent2"/>
                </a:solidFill>
                <a:prstDash val="solid"/>
                <a:round/>
              </a:ln>
              <a:effectLst/>
            </c:spPr>
            <c:extLst>
              <c:ext xmlns:c16="http://schemas.microsoft.com/office/drawing/2014/chart" uri="{C3380CC4-5D6E-409C-BE32-E72D297353CC}">
                <c16:uniqueId val="{0000000A-97E8-43D2-84FA-6EFCBAB86BC7}"/>
              </c:ext>
            </c:extLst>
          </c:dPt>
          <c:dPt>
            <c:idx val="29"/>
            <c:marker>
              <c:symbol val="none"/>
            </c:marker>
            <c:bubble3D val="0"/>
            <c:spPr>
              <a:ln w="63500" cap="rnd">
                <a:solidFill>
                  <a:schemeClr val="accent2"/>
                </a:solidFill>
                <a:prstDash val="solid"/>
                <a:round/>
              </a:ln>
              <a:effectLst/>
            </c:spPr>
            <c:extLst>
              <c:ext xmlns:c16="http://schemas.microsoft.com/office/drawing/2014/chart" uri="{C3380CC4-5D6E-409C-BE32-E72D297353CC}">
                <c16:uniqueId val="{0000000C-97E8-43D2-84FA-6EFCBAB86BC7}"/>
              </c:ext>
            </c:extLst>
          </c:dPt>
          <c:cat>
            <c:strRef>
              <c:f>'Figure 1.14.6'!$B$4:$B$33</c:f>
              <c:strCache>
                <c:ptCount val="30"/>
                <c:pt idx="0">
                  <c:v>2000</c:v>
                </c:pt>
                <c:pt idx="5">
                  <c:v>05</c:v>
                </c:pt>
                <c:pt idx="10">
                  <c:v>10</c:v>
                </c:pt>
                <c:pt idx="15">
                  <c:v>15</c:v>
                </c:pt>
                <c:pt idx="20">
                  <c:v>20</c:v>
                </c:pt>
                <c:pt idx="25">
                  <c:v>25</c:v>
                </c:pt>
                <c:pt idx="29">
                  <c:v>29</c:v>
                </c:pt>
              </c:strCache>
            </c:strRef>
          </c:cat>
          <c:val>
            <c:numRef>
              <c:f>'Figure 1.14.6'!$D$4:$D$33</c:f>
              <c:numCache>
                <c:formatCode>General</c:formatCode>
                <c:ptCount val="30"/>
                <c:pt idx="0">
                  <c:v>82.434809999999999</c:v>
                </c:pt>
                <c:pt idx="1">
                  <c:v>107.3147</c:v>
                </c:pt>
                <c:pt idx="2">
                  <c:v>87.939490000000006</c:v>
                </c:pt>
                <c:pt idx="3">
                  <c:v>49.021349999999998</c:v>
                </c:pt>
                <c:pt idx="4">
                  <c:v>47.455269999999999</c:v>
                </c:pt>
                <c:pt idx="5">
                  <c:v>45.226210000000002</c:v>
                </c:pt>
                <c:pt idx="6">
                  <c:v>42.55189</c:v>
                </c:pt>
                <c:pt idx="7">
                  <c:v>39.42313</c:v>
                </c:pt>
                <c:pt idx="8">
                  <c:v>36.853140000000003</c:v>
                </c:pt>
                <c:pt idx="9">
                  <c:v>36.461869999999998</c:v>
                </c:pt>
                <c:pt idx="10">
                  <c:v>33.675899999999999</c:v>
                </c:pt>
                <c:pt idx="11">
                  <c:v>32.988849999999999</c:v>
                </c:pt>
                <c:pt idx="12">
                  <c:v>33.03922</c:v>
                </c:pt>
                <c:pt idx="13">
                  <c:v>32.413939999999997</c:v>
                </c:pt>
                <c:pt idx="14">
                  <c:v>30.488109999999999</c:v>
                </c:pt>
                <c:pt idx="15">
                  <c:v>30.263480000000001</c:v>
                </c:pt>
                <c:pt idx="16">
                  <c:v>30.289380000000001</c:v>
                </c:pt>
                <c:pt idx="17">
                  <c:v>30.853570000000001</c:v>
                </c:pt>
                <c:pt idx="18">
                  <c:v>32.268839999999997</c:v>
                </c:pt>
                <c:pt idx="19">
                  <c:v>34.044899999999998</c:v>
                </c:pt>
                <c:pt idx="20">
                  <c:v>37.554380000000002</c:v>
                </c:pt>
                <c:pt idx="21">
                  <c:v>41.093159999999997</c:v>
                </c:pt>
                <c:pt idx="22">
                  <c:v>42.638829999999999</c:v>
                </c:pt>
                <c:pt idx="23">
                  <c:v>43.569470000000003</c:v>
                </c:pt>
              </c:numCache>
            </c:numRef>
          </c:val>
          <c:smooth val="0"/>
          <c:extLst>
            <c:ext xmlns:c16="http://schemas.microsoft.com/office/drawing/2014/chart" uri="{C3380CC4-5D6E-409C-BE32-E72D297353CC}">
              <c16:uniqueId val="{0000000D-97E8-43D2-84FA-6EFCBAB86BC7}"/>
            </c:ext>
          </c:extLst>
        </c:ser>
        <c:ser>
          <c:idx val="3"/>
          <c:order val="2"/>
          <c:tx>
            <c:strRef>
              <c:f>'Figure 1.14.6'!$E$3</c:f>
              <c:strCache>
                <c:ptCount val="1"/>
                <c:pt idx="0">
                  <c:v>Commonwealth of Independent States</c:v>
                </c:pt>
              </c:strCache>
            </c:strRef>
          </c:tx>
          <c:spPr>
            <a:ln w="63500" cap="rnd">
              <a:solidFill>
                <a:srgbClr val="92D050"/>
              </a:solidFill>
              <a:round/>
            </a:ln>
            <a:effectLst/>
          </c:spPr>
          <c:marker>
            <c:symbol val="none"/>
          </c:marker>
          <c:cat>
            <c:strRef>
              <c:f>'Figure 1.14.6'!$B$4:$B$33</c:f>
              <c:strCache>
                <c:ptCount val="30"/>
                <c:pt idx="0">
                  <c:v>2000</c:v>
                </c:pt>
                <c:pt idx="5">
                  <c:v>05</c:v>
                </c:pt>
                <c:pt idx="10">
                  <c:v>10</c:v>
                </c:pt>
                <c:pt idx="15">
                  <c:v>15</c:v>
                </c:pt>
                <c:pt idx="20">
                  <c:v>20</c:v>
                </c:pt>
                <c:pt idx="25">
                  <c:v>25</c:v>
                </c:pt>
                <c:pt idx="29">
                  <c:v>29</c:v>
                </c:pt>
              </c:strCache>
            </c:strRef>
          </c:cat>
          <c:val>
            <c:numRef>
              <c:f>'Figure 1.14.6'!$E$4:$E$33</c:f>
              <c:numCache>
                <c:formatCode>General</c:formatCode>
                <c:ptCount val="30"/>
                <c:pt idx="0">
                  <c:v>43.275910000000003</c:v>
                </c:pt>
                <c:pt idx="1">
                  <c:v>56.338839999999998</c:v>
                </c:pt>
                <c:pt idx="2">
                  <c:v>56.074129999999997</c:v>
                </c:pt>
                <c:pt idx="3">
                  <c:v>46.818939999999998</c:v>
                </c:pt>
                <c:pt idx="4">
                  <c:v>38.311279999999996</c:v>
                </c:pt>
                <c:pt idx="5">
                  <c:v>31.688099999999999</c:v>
                </c:pt>
                <c:pt idx="6">
                  <c:v>23.676069999999999</c:v>
                </c:pt>
                <c:pt idx="7">
                  <c:v>18.5212</c:v>
                </c:pt>
                <c:pt idx="8">
                  <c:v>16.101790000000001</c:v>
                </c:pt>
                <c:pt idx="9">
                  <c:v>16.507899999999999</c:v>
                </c:pt>
                <c:pt idx="10">
                  <c:v>14.895440000000001</c:v>
                </c:pt>
                <c:pt idx="11">
                  <c:v>13.850849999999999</c:v>
                </c:pt>
                <c:pt idx="12">
                  <c:v>14.47476</c:v>
                </c:pt>
                <c:pt idx="13">
                  <c:v>13.552339999999999</c:v>
                </c:pt>
                <c:pt idx="14">
                  <c:v>13.84764</c:v>
                </c:pt>
                <c:pt idx="15">
                  <c:v>17.689150000000001</c:v>
                </c:pt>
                <c:pt idx="16">
                  <c:v>15.954269999999999</c:v>
                </c:pt>
                <c:pt idx="17">
                  <c:v>26.910039999999999</c:v>
                </c:pt>
                <c:pt idx="18">
                  <c:v>27.413989999999998</c:v>
                </c:pt>
                <c:pt idx="19">
                  <c:v>31.935220000000001</c:v>
                </c:pt>
                <c:pt idx="20">
                  <c:v>40.918759999999999</c:v>
                </c:pt>
                <c:pt idx="21">
                  <c:v>37.548229999999997</c:v>
                </c:pt>
                <c:pt idx="22">
                  <c:v>35.380899999999997</c:v>
                </c:pt>
                <c:pt idx="23">
                  <c:v>36.910080000000001</c:v>
                </c:pt>
              </c:numCache>
            </c:numRef>
          </c:val>
          <c:smooth val="0"/>
          <c:extLst>
            <c:ext xmlns:c16="http://schemas.microsoft.com/office/drawing/2014/chart" uri="{C3380CC4-5D6E-409C-BE32-E72D297353CC}">
              <c16:uniqueId val="{0000000E-97E8-43D2-84FA-6EFCBAB86BC7}"/>
            </c:ext>
          </c:extLst>
        </c:ser>
        <c:ser>
          <c:idx val="1"/>
          <c:order val="3"/>
          <c:tx>
            <c:strRef>
              <c:f>'Figure 1.14.6'!$F$3</c:f>
              <c:strCache>
                <c:ptCount val="1"/>
                <c:pt idx="0">
                  <c:v>Latin America</c:v>
                </c:pt>
              </c:strCache>
            </c:strRef>
          </c:tx>
          <c:spPr>
            <a:ln w="63500" cap="rnd">
              <a:solidFill>
                <a:srgbClr val="C00000"/>
              </a:solidFill>
              <a:prstDash val="solid"/>
              <a:round/>
            </a:ln>
            <a:effectLst/>
          </c:spPr>
          <c:marker>
            <c:symbol val="none"/>
          </c:marker>
          <c:cat>
            <c:strRef>
              <c:f>'Figure 1.14.6'!$B$4:$B$33</c:f>
              <c:strCache>
                <c:ptCount val="30"/>
                <c:pt idx="0">
                  <c:v>2000</c:v>
                </c:pt>
                <c:pt idx="5">
                  <c:v>05</c:v>
                </c:pt>
                <c:pt idx="10">
                  <c:v>10</c:v>
                </c:pt>
                <c:pt idx="15">
                  <c:v>15</c:v>
                </c:pt>
                <c:pt idx="20">
                  <c:v>20</c:v>
                </c:pt>
                <c:pt idx="25">
                  <c:v>25</c:v>
                </c:pt>
                <c:pt idx="29">
                  <c:v>29</c:v>
                </c:pt>
              </c:strCache>
            </c:strRef>
          </c:cat>
          <c:val>
            <c:numRef>
              <c:f>'Figure 1.14.6'!$F$4:$F$33</c:f>
              <c:numCache>
                <c:formatCode>General</c:formatCode>
                <c:ptCount val="30"/>
                <c:pt idx="0">
                  <c:v>61.74859</c:v>
                </c:pt>
                <c:pt idx="1">
                  <c:v>58.772799999999997</c:v>
                </c:pt>
                <c:pt idx="2">
                  <c:v>66.60745</c:v>
                </c:pt>
                <c:pt idx="3">
                  <c:v>71.913929999999993</c:v>
                </c:pt>
                <c:pt idx="4">
                  <c:v>58.498559999999998</c:v>
                </c:pt>
                <c:pt idx="5">
                  <c:v>50.595759999999999</c:v>
                </c:pt>
                <c:pt idx="6">
                  <c:v>40.313949999999998</c:v>
                </c:pt>
                <c:pt idx="7">
                  <c:v>25.902560000000001</c:v>
                </c:pt>
                <c:pt idx="8">
                  <c:v>26.973790000000001</c:v>
                </c:pt>
                <c:pt idx="9">
                  <c:v>23.5855</c:v>
                </c:pt>
                <c:pt idx="10">
                  <c:v>24.817489999999999</c:v>
                </c:pt>
                <c:pt idx="11">
                  <c:v>24.8919</c:v>
                </c:pt>
                <c:pt idx="12">
                  <c:v>26.303699999999999</c:v>
                </c:pt>
                <c:pt idx="13">
                  <c:v>31.119019999999999</c:v>
                </c:pt>
                <c:pt idx="14">
                  <c:v>29.076350000000001</c:v>
                </c:pt>
                <c:pt idx="15">
                  <c:v>31.441089999999999</c:v>
                </c:pt>
                <c:pt idx="16">
                  <c:v>32.820439999999998</c:v>
                </c:pt>
                <c:pt idx="17">
                  <c:v>33.862189999999998</c:v>
                </c:pt>
                <c:pt idx="18">
                  <c:v>35.559510000000003</c:v>
                </c:pt>
                <c:pt idx="19">
                  <c:v>37.868639999999999</c:v>
                </c:pt>
                <c:pt idx="20">
                  <c:v>42.581119999999999</c:v>
                </c:pt>
                <c:pt idx="21">
                  <c:v>42.259329999999999</c:v>
                </c:pt>
                <c:pt idx="22">
                  <c:v>41.993850000000002</c:v>
                </c:pt>
                <c:pt idx="23">
                  <c:v>38.333660000000002</c:v>
                </c:pt>
              </c:numCache>
            </c:numRef>
          </c:val>
          <c:smooth val="0"/>
          <c:extLst>
            <c:ext xmlns:c16="http://schemas.microsoft.com/office/drawing/2014/chart" uri="{C3380CC4-5D6E-409C-BE32-E72D297353CC}">
              <c16:uniqueId val="{0000000F-97E8-43D2-84FA-6EFCBAB86BC7}"/>
            </c:ext>
          </c:extLst>
        </c:ser>
        <c:ser>
          <c:idx val="10"/>
          <c:order val="5"/>
          <c:tx>
            <c:strRef>
              <c:f>'Figure 1.14.6'!$H$3</c:f>
              <c:strCache>
                <c:ptCount val="1"/>
                <c:pt idx="0">
                  <c:v>Sub-saharan Africa</c:v>
                </c:pt>
              </c:strCache>
            </c:strRef>
          </c:tx>
          <c:spPr>
            <a:ln w="63500" cap="rnd">
              <a:solidFill>
                <a:srgbClr val="0070C0"/>
              </a:solidFill>
              <a:round/>
            </a:ln>
            <a:effectLst/>
          </c:spPr>
          <c:marker>
            <c:symbol val="none"/>
          </c:marker>
          <c:val>
            <c:numRef>
              <c:f>'Figure 1.14.6'!$H$4:$H$27</c:f>
              <c:numCache>
                <c:formatCode>General</c:formatCode>
                <c:ptCount val="24"/>
                <c:pt idx="0">
                  <c:v>79.572100000000006</c:v>
                </c:pt>
                <c:pt idx="1">
                  <c:v>72.001239999999996</c:v>
                </c:pt>
                <c:pt idx="2">
                  <c:v>63.06841</c:v>
                </c:pt>
                <c:pt idx="3">
                  <c:v>59.284230000000001</c:v>
                </c:pt>
                <c:pt idx="4">
                  <c:v>53.43967</c:v>
                </c:pt>
                <c:pt idx="5">
                  <c:v>41.199939999999998</c:v>
                </c:pt>
                <c:pt idx="6">
                  <c:v>28.089880000000001</c:v>
                </c:pt>
                <c:pt idx="7">
                  <c:v>23.906880000000001</c:v>
                </c:pt>
                <c:pt idx="8">
                  <c:v>22.3978</c:v>
                </c:pt>
                <c:pt idx="9">
                  <c:v>23.664269999999998</c:v>
                </c:pt>
                <c:pt idx="10">
                  <c:v>21.677050000000001</c:v>
                </c:pt>
                <c:pt idx="11">
                  <c:v>24.415620000000001</c:v>
                </c:pt>
                <c:pt idx="12">
                  <c:v>24.071269999999998</c:v>
                </c:pt>
                <c:pt idx="13">
                  <c:v>25.93451</c:v>
                </c:pt>
                <c:pt idx="14">
                  <c:v>27.33297</c:v>
                </c:pt>
                <c:pt idx="15">
                  <c:v>32.846539999999997</c:v>
                </c:pt>
                <c:pt idx="16">
                  <c:v>37.007739999999998</c:v>
                </c:pt>
                <c:pt idx="17">
                  <c:v>39.796779999999998</c:v>
                </c:pt>
                <c:pt idx="18">
                  <c:v>41.552770000000002</c:v>
                </c:pt>
                <c:pt idx="19">
                  <c:v>43.041719999999998</c:v>
                </c:pt>
                <c:pt idx="20">
                  <c:v>49.196489999999997</c:v>
                </c:pt>
                <c:pt idx="21">
                  <c:v>50.244520000000001</c:v>
                </c:pt>
                <c:pt idx="22">
                  <c:v>52.41816</c:v>
                </c:pt>
                <c:pt idx="23">
                  <c:v>54.552819999999997</c:v>
                </c:pt>
              </c:numCache>
            </c:numRef>
          </c:val>
          <c:smooth val="0"/>
          <c:extLst>
            <c:ext xmlns:c16="http://schemas.microsoft.com/office/drawing/2014/chart" uri="{C3380CC4-5D6E-409C-BE32-E72D297353CC}">
              <c16:uniqueId val="{00000010-97E8-43D2-84FA-6EFCBAB86BC7}"/>
            </c:ext>
          </c:extLst>
        </c:ser>
        <c:ser>
          <c:idx val="5"/>
          <c:order val="6"/>
          <c:tx>
            <c:strRef>
              <c:f>'Figure 1.14.6'!$I$3</c:f>
              <c:strCache>
                <c:ptCount val="1"/>
                <c:pt idx="0">
                  <c:v>LIDC average</c:v>
                </c:pt>
              </c:strCache>
            </c:strRef>
          </c:tx>
          <c:spPr>
            <a:ln w="63500" cap="rnd">
              <a:solidFill>
                <a:schemeClr val="tx1"/>
              </a:solidFill>
              <a:prstDash val="dash"/>
              <a:round/>
            </a:ln>
            <a:effectLst/>
          </c:spPr>
          <c:marker>
            <c:symbol val="none"/>
          </c:marker>
          <c:cat>
            <c:strRef>
              <c:f>'Figure 1.14.6'!$B$4:$B$33</c:f>
              <c:strCache>
                <c:ptCount val="30"/>
                <c:pt idx="0">
                  <c:v>2000</c:v>
                </c:pt>
                <c:pt idx="5">
                  <c:v>05</c:v>
                </c:pt>
                <c:pt idx="10">
                  <c:v>10</c:v>
                </c:pt>
                <c:pt idx="15">
                  <c:v>15</c:v>
                </c:pt>
                <c:pt idx="20">
                  <c:v>20</c:v>
                </c:pt>
                <c:pt idx="25">
                  <c:v>25</c:v>
                </c:pt>
                <c:pt idx="29">
                  <c:v>29</c:v>
                </c:pt>
              </c:strCache>
            </c:strRef>
          </c:cat>
          <c:val>
            <c:numRef>
              <c:f>'Figure 1.14.6'!$I$4:$I$33</c:f>
              <c:numCache>
                <c:formatCode>General</c:formatCode>
                <c:ptCount val="30"/>
                <c:pt idx="23">
                  <c:v>53.049019999999999</c:v>
                </c:pt>
                <c:pt idx="24">
                  <c:v>50.905500000000004</c:v>
                </c:pt>
                <c:pt idx="25">
                  <c:v>49.145820000000001</c:v>
                </c:pt>
                <c:pt idx="26">
                  <c:v>48.179580000000001</c:v>
                </c:pt>
                <c:pt idx="27">
                  <c:v>46.608040000000003</c:v>
                </c:pt>
                <c:pt idx="28">
                  <c:v>45.61083</c:v>
                </c:pt>
                <c:pt idx="29">
                  <c:v>44.540860000000002</c:v>
                </c:pt>
              </c:numCache>
            </c:numRef>
          </c:val>
          <c:smooth val="0"/>
          <c:extLst>
            <c:ext xmlns:c16="http://schemas.microsoft.com/office/drawing/2014/chart" uri="{C3380CC4-5D6E-409C-BE32-E72D297353CC}">
              <c16:uniqueId val="{00000011-97E8-43D2-84FA-6EFCBAB86BC7}"/>
            </c:ext>
          </c:extLst>
        </c:ser>
        <c:ser>
          <c:idx val="6"/>
          <c:order val="7"/>
          <c:tx>
            <c:strRef>
              <c:f>'Figure 1.14.6'!$J$3</c:f>
              <c:strCache>
                <c:ptCount val="1"/>
                <c:pt idx="0">
                  <c:v>Asia</c:v>
                </c:pt>
              </c:strCache>
            </c:strRef>
          </c:tx>
          <c:spPr>
            <a:ln w="63500" cap="rnd">
              <a:solidFill>
                <a:schemeClr val="accent2"/>
              </a:solidFill>
              <a:prstDash val="dash"/>
              <a:round/>
            </a:ln>
            <a:effectLst/>
          </c:spPr>
          <c:marker>
            <c:symbol val="none"/>
          </c:marker>
          <c:cat>
            <c:strRef>
              <c:f>'Figure 1.14.6'!$B$4:$B$33</c:f>
              <c:strCache>
                <c:ptCount val="30"/>
                <c:pt idx="0">
                  <c:v>2000</c:v>
                </c:pt>
                <c:pt idx="5">
                  <c:v>05</c:v>
                </c:pt>
                <c:pt idx="10">
                  <c:v>10</c:v>
                </c:pt>
                <c:pt idx="15">
                  <c:v>15</c:v>
                </c:pt>
                <c:pt idx="20">
                  <c:v>20</c:v>
                </c:pt>
                <c:pt idx="25">
                  <c:v>25</c:v>
                </c:pt>
                <c:pt idx="29">
                  <c:v>29</c:v>
                </c:pt>
              </c:strCache>
            </c:strRef>
          </c:cat>
          <c:val>
            <c:numRef>
              <c:f>'Figure 1.14.6'!$J$4:$J$33</c:f>
              <c:numCache>
                <c:formatCode>General</c:formatCode>
                <c:ptCount val="30"/>
                <c:pt idx="23">
                  <c:v>43.569470000000003</c:v>
                </c:pt>
                <c:pt idx="24">
                  <c:v>44.600459999999998</c:v>
                </c:pt>
                <c:pt idx="25">
                  <c:v>44.749040000000001</c:v>
                </c:pt>
                <c:pt idx="26">
                  <c:v>44.930100000000003</c:v>
                </c:pt>
                <c:pt idx="27">
                  <c:v>44.842820000000003</c:v>
                </c:pt>
                <c:pt idx="28">
                  <c:v>44.895620000000001</c:v>
                </c:pt>
                <c:pt idx="29">
                  <c:v>44.94558</c:v>
                </c:pt>
              </c:numCache>
            </c:numRef>
          </c:val>
          <c:smooth val="0"/>
          <c:extLst>
            <c:ext xmlns:c16="http://schemas.microsoft.com/office/drawing/2014/chart" uri="{C3380CC4-5D6E-409C-BE32-E72D297353CC}">
              <c16:uniqueId val="{00000012-97E8-43D2-84FA-6EFCBAB86BC7}"/>
            </c:ext>
          </c:extLst>
        </c:ser>
        <c:ser>
          <c:idx val="7"/>
          <c:order val="8"/>
          <c:tx>
            <c:strRef>
              <c:f>'Figure 1.14.6'!$K$3</c:f>
              <c:strCache>
                <c:ptCount val="1"/>
                <c:pt idx="0">
                  <c:v>Commonwealth of Independent States</c:v>
                </c:pt>
              </c:strCache>
            </c:strRef>
          </c:tx>
          <c:spPr>
            <a:ln w="63500" cap="rnd">
              <a:solidFill>
                <a:srgbClr val="92D050"/>
              </a:solidFill>
              <a:prstDash val="dash"/>
              <a:round/>
            </a:ln>
            <a:effectLst/>
          </c:spPr>
          <c:marker>
            <c:symbol val="none"/>
          </c:marker>
          <c:cat>
            <c:strRef>
              <c:f>'Figure 1.14.6'!$B$4:$B$33</c:f>
              <c:strCache>
                <c:ptCount val="30"/>
                <c:pt idx="0">
                  <c:v>2000</c:v>
                </c:pt>
                <c:pt idx="5">
                  <c:v>05</c:v>
                </c:pt>
                <c:pt idx="10">
                  <c:v>10</c:v>
                </c:pt>
                <c:pt idx="15">
                  <c:v>15</c:v>
                </c:pt>
                <c:pt idx="20">
                  <c:v>20</c:v>
                </c:pt>
                <c:pt idx="25">
                  <c:v>25</c:v>
                </c:pt>
                <c:pt idx="29">
                  <c:v>29</c:v>
                </c:pt>
              </c:strCache>
            </c:strRef>
          </c:cat>
          <c:val>
            <c:numRef>
              <c:f>'Figure 1.14.6'!$K$4:$K$33</c:f>
              <c:numCache>
                <c:formatCode>General</c:formatCode>
                <c:ptCount val="30"/>
                <c:pt idx="23">
                  <c:v>36.910080000000001</c:v>
                </c:pt>
                <c:pt idx="24">
                  <c:v>36.77261</c:v>
                </c:pt>
                <c:pt idx="25">
                  <c:v>35.556739999999998</c:v>
                </c:pt>
                <c:pt idx="26">
                  <c:v>34.354210000000002</c:v>
                </c:pt>
                <c:pt idx="27">
                  <c:v>33.319499999999998</c:v>
                </c:pt>
                <c:pt idx="28">
                  <c:v>32.759929999999997</c:v>
                </c:pt>
                <c:pt idx="29">
                  <c:v>32.37753</c:v>
                </c:pt>
              </c:numCache>
            </c:numRef>
          </c:val>
          <c:smooth val="0"/>
          <c:extLst>
            <c:ext xmlns:c16="http://schemas.microsoft.com/office/drawing/2014/chart" uri="{C3380CC4-5D6E-409C-BE32-E72D297353CC}">
              <c16:uniqueId val="{00000013-97E8-43D2-84FA-6EFCBAB86BC7}"/>
            </c:ext>
          </c:extLst>
        </c:ser>
        <c:ser>
          <c:idx val="8"/>
          <c:order val="9"/>
          <c:tx>
            <c:strRef>
              <c:f>'Figure 1.14.6'!$L$3</c:f>
              <c:strCache>
                <c:ptCount val="1"/>
                <c:pt idx="0">
                  <c:v>Latin America</c:v>
                </c:pt>
              </c:strCache>
            </c:strRef>
          </c:tx>
          <c:spPr>
            <a:ln w="63500" cap="rnd">
              <a:solidFill>
                <a:srgbClr val="C00000"/>
              </a:solidFill>
              <a:prstDash val="dash"/>
              <a:round/>
            </a:ln>
            <a:effectLst/>
          </c:spPr>
          <c:marker>
            <c:symbol val="none"/>
          </c:marker>
          <c:cat>
            <c:strRef>
              <c:f>'Figure 1.14.6'!$B$4:$B$33</c:f>
              <c:strCache>
                <c:ptCount val="30"/>
                <c:pt idx="0">
                  <c:v>2000</c:v>
                </c:pt>
                <c:pt idx="5">
                  <c:v>05</c:v>
                </c:pt>
                <c:pt idx="10">
                  <c:v>10</c:v>
                </c:pt>
                <c:pt idx="15">
                  <c:v>15</c:v>
                </c:pt>
                <c:pt idx="20">
                  <c:v>20</c:v>
                </c:pt>
                <c:pt idx="25">
                  <c:v>25</c:v>
                </c:pt>
                <c:pt idx="29">
                  <c:v>29</c:v>
                </c:pt>
              </c:strCache>
            </c:strRef>
          </c:cat>
          <c:val>
            <c:numRef>
              <c:f>'Figure 1.14.6'!$L$4:$L$33</c:f>
              <c:numCache>
                <c:formatCode>General</c:formatCode>
                <c:ptCount val="30"/>
                <c:pt idx="23">
                  <c:v>38.333660000000002</c:v>
                </c:pt>
                <c:pt idx="24">
                  <c:v>34.411929999999998</c:v>
                </c:pt>
                <c:pt idx="25">
                  <c:v>34.216250000000002</c:v>
                </c:pt>
                <c:pt idx="26">
                  <c:v>34.096089999999997</c:v>
                </c:pt>
                <c:pt idx="27">
                  <c:v>34.047699999999999</c:v>
                </c:pt>
                <c:pt idx="28">
                  <c:v>33.854559999999999</c:v>
                </c:pt>
                <c:pt idx="29">
                  <c:v>32.198169999999998</c:v>
                </c:pt>
              </c:numCache>
            </c:numRef>
          </c:val>
          <c:smooth val="0"/>
          <c:extLst>
            <c:ext xmlns:c16="http://schemas.microsoft.com/office/drawing/2014/chart" uri="{C3380CC4-5D6E-409C-BE32-E72D297353CC}">
              <c16:uniqueId val="{00000014-97E8-43D2-84FA-6EFCBAB86BC7}"/>
            </c:ext>
          </c:extLst>
        </c:ser>
        <c:ser>
          <c:idx val="11"/>
          <c:order val="11"/>
          <c:tx>
            <c:v/>
          </c:tx>
          <c:spPr>
            <a:ln w="63500" cap="rnd">
              <a:solidFill>
                <a:srgbClr val="0070C0"/>
              </a:solidFill>
              <a:prstDash val="dash"/>
              <a:round/>
            </a:ln>
            <a:effectLst/>
          </c:spPr>
          <c:marker>
            <c:symbol val="none"/>
          </c:marker>
          <c:val>
            <c:numRef>
              <c:f>'Figure 1.14.6'!$N$4:$N$33</c:f>
              <c:numCache>
                <c:formatCode>General</c:formatCode>
                <c:ptCount val="30"/>
                <c:pt idx="23">
                  <c:v>54.552819999999997</c:v>
                </c:pt>
                <c:pt idx="24">
                  <c:v>51.568939999999998</c:v>
                </c:pt>
                <c:pt idx="25">
                  <c:v>49.332380000000001</c:v>
                </c:pt>
                <c:pt idx="26">
                  <c:v>47.739640000000001</c:v>
                </c:pt>
                <c:pt idx="27">
                  <c:v>45.981589999999997</c:v>
                </c:pt>
                <c:pt idx="28">
                  <c:v>44.431849999999997</c:v>
                </c:pt>
                <c:pt idx="29">
                  <c:v>42.778289999999998</c:v>
                </c:pt>
              </c:numCache>
            </c:numRef>
          </c:val>
          <c:smooth val="0"/>
          <c:extLst>
            <c:ext xmlns:c16="http://schemas.microsoft.com/office/drawing/2014/chart" uri="{C3380CC4-5D6E-409C-BE32-E72D297353CC}">
              <c16:uniqueId val="{00000015-97E8-43D2-84FA-6EFCBAB86BC7}"/>
            </c:ext>
          </c:extLst>
        </c:ser>
        <c:dLbls>
          <c:showLegendKey val="0"/>
          <c:showVal val="0"/>
          <c:showCatName val="0"/>
          <c:showSerName val="0"/>
          <c:showPercent val="0"/>
          <c:showBubbleSize val="0"/>
        </c:dLbls>
        <c:smooth val="0"/>
        <c:axId val="172471775"/>
        <c:axId val="6747007"/>
        <c:extLst>
          <c:ext xmlns:c15="http://schemas.microsoft.com/office/drawing/2012/chart" uri="{02D57815-91ED-43cb-92C2-25804820EDAC}">
            <c15:filteredLineSeries>
              <c15:ser>
                <c:idx val="4"/>
                <c:order val="4"/>
                <c:tx>
                  <c:strRef>
                    <c:extLst>
                      <c:ext uri="{02D57815-91ED-43cb-92C2-25804820EDAC}">
                        <c15:formulaRef>
                          <c15:sqref>'Figure 1.14.6'!$G$3</c15:sqref>
                        </c15:formulaRef>
                      </c:ext>
                    </c:extLst>
                    <c:strCache>
                      <c:ptCount val="1"/>
                      <c:pt idx="0">
                        <c:v>Middle East, North Africa, &amp; Pakistan</c:v>
                      </c:pt>
                    </c:strCache>
                  </c:strRef>
                </c:tx>
                <c:spPr>
                  <a:ln w="63500" cap="rnd">
                    <a:solidFill>
                      <a:srgbClr val="002060"/>
                    </a:solidFill>
                    <a:prstDash val="solid"/>
                    <a:round/>
                  </a:ln>
                  <a:effectLst/>
                </c:spPr>
                <c:marker>
                  <c:symbol val="none"/>
                </c:marker>
                <c:cat>
                  <c:strRef>
                    <c:extLst>
                      <c:ext uri="{02D57815-91ED-43cb-92C2-25804820EDAC}">
                        <c15:formulaRef>
                          <c15:sqref>'Figure 1.14.6'!$B$4:$B$33</c15:sqref>
                        </c15:formulaRef>
                      </c:ext>
                    </c:extLst>
                    <c:strCache>
                      <c:ptCount val="30"/>
                      <c:pt idx="0">
                        <c:v>2000</c:v>
                      </c:pt>
                      <c:pt idx="5">
                        <c:v>05</c:v>
                      </c:pt>
                      <c:pt idx="10">
                        <c:v>10</c:v>
                      </c:pt>
                      <c:pt idx="15">
                        <c:v>15</c:v>
                      </c:pt>
                      <c:pt idx="20">
                        <c:v>20</c:v>
                      </c:pt>
                      <c:pt idx="25">
                        <c:v>25</c:v>
                      </c:pt>
                      <c:pt idx="29">
                        <c:v>29</c:v>
                      </c:pt>
                    </c:strCache>
                  </c:strRef>
                </c:cat>
                <c:val>
                  <c:numRef>
                    <c:extLst>
                      <c:ext uri="{02D57815-91ED-43cb-92C2-25804820EDAC}">
                        <c15:formulaRef>
                          <c15:sqref>'Figure 1.14.6'!$G$4:$G$33</c15:sqref>
                        </c15:formulaRef>
                      </c:ext>
                    </c:extLst>
                    <c:numCache>
                      <c:formatCode>General</c:formatCode>
                      <c:ptCount val="30"/>
                      <c:pt idx="0">
                        <c:v>43.275910000000003</c:v>
                      </c:pt>
                      <c:pt idx="1">
                        <c:v>56.338839999999998</c:v>
                      </c:pt>
                      <c:pt idx="2">
                        <c:v>56.074129999999997</c:v>
                      </c:pt>
                      <c:pt idx="3">
                        <c:v>46.818939999999998</c:v>
                      </c:pt>
                      <c:pt idx="4">
                        <c:v>38.311279999999996</c:v>
                      </c:pt>
                      <c:pt idx="5">
                        <c:v>31.688099999999999</c:v>
                      </c:pt>
                      <c:pt idx="6">
                        <c:v>23.676069999999999</c:v>
                      </c:pt>
                      <c:pt idx="7">
                        <c:v>18.5212</c:v>
                      </c:pt>
                      <c:pt idx="8">
                        <c:v>16.101790000000001</c:v>
                      </c:pt>
                      <c:pt idx="9">
                        <c:v>16.507899999999999</c:v>
                      </c:pt>
                      <c:pt idx="10">
                        <c:v>14.895440000000001</c:v>
                      </c:pt>
                      <c:pt idx="11">
                        <c:v>13.850849999999999</c:v>
                      </c:pt>
                      <c:pt idx="12">
                        <c:v>14.47476</c:v>
                      </c:pt>
                      <c:pt idx="13">
                        <c:v>13.552339999999999</c:v>
                      </c:pt>
                      <c:pt idx="14">
                        <c:v>13.84764</c:v>
                      </c:pt>
                      <c:pt idx="15">
                        <c:v>17.689150000000001</c:v>
                      </c:pt>
                      <c:pt idx="16">
                        <c:v>15.954269999999999</c:v>
                      </c:pt>
                      <c:pt idx="17">
                        <c:v>26.910039999999999</c:v>
                      </c:pt>
                      <c:pt idx="18">
                        <c:v>27.413989999999998</c:v>
                      </c:pt>
                      <c:pt idx="19">
                        <c:v>31.935220000000001</c:v>
                      </c:pt>
                      <c:pt idx="20">
                        <c:v>40.918759999999999</c:v>
                      </c:pt>
                      <c:pt idx="21">
                        <c:v>37.548229999999997</c:v>
                      </c:pt>
                      <c:pt idx="22">
                        <c:v>35.380899999999997</c:v>
                      </c:pt>
                      <c:pt idx="23">
                        <c:v>36.910080000000001</c:v>
                      </c:pt>
                    </c:numCache>
                  </c:numRef>
                </c:val>
                <c:smooth val="0"/>
                <c:extLst>
                  <c:ext xmlns:c16="http://schemas.microsoft.com/office/drawing/2014/chart" uri="{C3380CC4-5D6E-409C-BE32-E72D297353CC}">
                    <c16:uniqueId val="{00000016-97E8-43D2-84FA-6EFCBAB86BC7}"/>
                  </c:ext>
                </c:extLst>
              </c15:ser>
            </c15:filteredLineSeries>
            <c15:filteredLineSeries>
              <c15:ser>
                <c:idx val="9"/>
                <c:order val="10"/>
                <c:tx>
                  <c:strRef>
                    <c:extLst xmlns:c15="http://schemas.microsoft.com/office/drawing/2012/chart">
                      <c:ext xmlns:c15="http://schemas.microsoft.com/office/drawing/2012/chart" uri="{02D57815-91ED-43cb-92C2-25804820EDAC}">
                        <c15:formulaRef>
                          <c15:sqref>'Figure 1.14.6'!$M$3</c15:sqref>
                        </c15:formulaRef>
                      </c:ext>
                    </c:extLst>
                    <c:strCache>
                      <c:ptCount val="1"/>
                      <c:pt idx="0">
                        <c:v>Middle East, North Africa, &amp; Pakistan</c:v>
                      </c:pt>
                    </c:strCache>
                  </c:strRef>
                </c:tx>
                <c:spPr>
                  <a:ln w="63500" cap="rnd">
                    <a:solidFill>
                      <a:srgbClr val="002060"/>
                    </a:solidFill>
                    <a:prstDash val="dash"/>
                    <a:round/>
                  </a:ln>
                  <a:effectLst/>
                </c:spPr>
                <c:marker>
                  <c:symbol val="none"/>
                </c:marker>
                <c:cat>
                  <c:strRef>
                    <c:extLst xmlns:c15="http://schemas.microsoft.com/office/drawing/2012/chart">
                      <c:ext xmlns:c15="http://schemas.microsoft.com/office/drawing/2012/chart" uri="{02D57815-91ED-43cb-92C2-25804820EDAC}">
                        <c15:formulaRef>
                          <c15:sqref>'Figure 1.14.6'!$B$4:$B$33</c15:sqref>
                        </c15:formulaRef>
                      </c:ext>
                    </c:extLst>
                    <c:strCache>
                      <c:ptCount val="30"/>
                      <c:pt idx="0">
                        <c:v>2000</c:v>
                      </c:pt>
                      <c:pt idx="5">
                        <c:v>05</c:v>
                      </c:pt>
                      <c:pt idx="10">
                        <c:v>10</c:v>
                      </c:pt>
                      <c:pt idx="15">
                        <c:v>15</c:v>
                      </c:pt>
                      <c:pt idx="20">
                        <c:v>20</c:v>
                      </c:pt>
                      <c:pt idx="25">
                        <c:v>25</c:v>
                      </c:pt>
                      <c:pt idx="29">
                        <c:v>29</c:v>
                      </c:pt>
                    </c:strCache>
                  </c:strRef>
                </c:cat>
                <c:val>
                  <c:numRef>
                    <c:extLst xmlns:c15="http://schemas.microsoft.com/office/drawing/2012/chart">
                      <c:ext xmlns:c15="http://schemas.microsoft.com/office/drawing/2012/chart" uri="{02D57815-91ED-43cb-92C2-25804820EDAC}">
                        <c15:formulaRef>
                          <c15:sqref>'Figure 1.14.6'!$M$4:$M$33</c15:sqref>
                        </c15:formulaRef>
                      </c:ext>
                    </c:extLst>
                    <c:numCache>
                      <c:formatCode>General</c:formatCode>
                      <c:ptCount val="30"/>
                      <c:pt idx="23">
                        <c:v>36.910080000000001</c:v>
                      </c:pt>
                      <c:pt idx="24">
                        <c:v>36.77261</c:v>
                      </c:pt>
                      <c:pt idx="25">
                        <c:v>35.556739999999998</c:v>
                      </c:pt>
                      <c:pt idx="26">
                        <c:v>34.354210000000002</c:v>
                      </c:pt>
                      <c:pt idx="27">
                        <c:v>33.319499999999998</c:v>
                      </c:pt>
                      <c:pt idx="28">
                        <c:v>32.759929999999997</c:v>
                      </c:pt>
                      <c:pt idx="29">
                        <c:v>32.37753</c:v>
                      </c:pt>
                    </c:numCache>
                  </c:numRef>
                </c:val>
                <c:smooth val="0"/>
                <c:extLst xmlns:c15="http://schemas.microsoft.com/office/drawing/2012/chart">
                  <c:ext xmlns:c16="http://schemas.microsoft.com/office/drawing/2014/chart" uri="{C3380CC4-5D6E-409C-BE32-E72D297353CC}">
                    <c16:uniqueId val="{00000017-97E8-43D2-84FA-6EFCBAB86BC7}"/>
                  </c:ext>
                </c:extLst>
              </c15:ser>
            </c15:filteredLineSeries>
          </c:ext>
        </c:extLst>
      </c:lineChart>
      <c:dateAx>
        <c:axId val="172471775"/>
        <c:scaling>
          <c:orientation val="minMax"/>
        </c:scaling>
        <c:delete val="0"/>
        <c:axPos val="b"/>
        <c:numFmt formatCode="yyyy" sourceLinked="0"/>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3000" b="0" i="0" u="none" strike="noStrike" kern="1200" baseline="0">
                <a:solidFill>
                  <a:schemeClr val="tx1"/>
                </a:solidFill>
                <a:latin typeface="HelveticaNeueLT Std" panose="020B0604020202020204"/>
                <a:ea typeface="+mn-ea"/>
                <a:cs typeface="+mn-cs"/>
              </a:defRPr>
            </a:pPr>
            <a:endParaRPr lang="en-US"/>
          </a:p>
        </c:txPr>
        <c:crossAx val="6747007"/>
        <c:crosses val="autoZero"/>
        <c:auto val="0"/>
        <c:lblOffset val="100"/>
        <c:baseTimeUnit val="years"/>
        <c:majorUnit val="1"/>
        <c:majorTimeUnit val="years"/>
        <c:minorUnit val="1"/>
      </c:dateAx>
      <c:valAx>
        <c:axId val="6747007"/>
        <c:scaling>
          <c:orientation val="minMax"/>
          <c:max val="1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0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n-US"/>
          </a:p>
        </c:txPr>
        <c:crossAx val="172471775"/>
        <c:crosses val="autoZero"/>
        <c:crossBetween val="between"/>
      </c:valAx>
      <c:spPr>
        <a:noFill/>
        <a:ln>
          <a:noFill/>
        </a:ln>
        <a:effectLst/>
      </c:spPr>
    </c:plotArea>
    <c:legend>
      <c:legendPos val="t"/>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8.1267426535384019E-2"/>
          <c:y val="1.2499951701620894E-2"/>
          <c:w val="0.6610351736177148"/>
          <c:h val="0.32714021157449957"/>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HelveticaNeueLT Std" panose="020B0604020202020204"/>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chemeClr val="tx1"/>
          </a:solidFill>
          <a:latin typeface="HelveticaNeueLT Std" panose="020B060402020202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58651764644896E-2"/>
          <c:y val="2.6243594317176152E-2"/>
          <c:w val="0.91657873323794981"/>
          <c:h val="0.88074660511461911"/>
        </c:manualLayout>
      </c:layout>
      <c:barChart>
        <c:barDir val="col"/>
        <c:grouping val="stacked"/>
        <c:varyColors val="0"/>
        <c:ser>
          <c:idx val="2"/>
          <c:order val="0"/>
          <c:tx>
            <c:strRef>
              <c:f>'Figure 1.15'!$C$1</c:f>
              <c:strCache>
                <c:ptCount val="1"/>
                <c:pt idx="0">
                  <c:v>upq</c:v>
                </c:pt>
              </c:strCache>
            </c:strRef>
          </c:tx>
          <c:spPr>
            <a:noFill/>
            <a:ln>
              <a:noFill/>
            </a:ln>
            <a:effectLst/>
          </c:spPr>
          <c:invertIfNegative val="0"/>
          <c:dPt>
            <c:idx val="1"/>
            <c:invertIfNegative val="0"/>
            <c:bubble3D val="0"/>
            <c:spPr>
              <a:solidFill>
                <a:schemeClr val="accent4"/>
              </a:solidFill>
              <a:ln>
                <a:noFill/>
              </a:ln>
              <a:effectLst/>
            </c:spPr>
            <c:extLst>
              <c:ext xmlns:c16="http://schemas.microsoft.com/office/drawing/2014/chart" uri="{C3380CC4-5D6E-409C-BE32-E72D297353CC}">
                <c16:uniqueId val="{00000001-EDE8-491C-85A7-E82EC0C70ECC}"/>
              </c:ext>
            </c:extLst>
          </c:dPt>
          <c:errBars>
            <c:errBarType val="plus"/>
            <c:errValType val="cust"/>
            <c:noEndCap val="0"/>
            <c:plus>
              <c:numRef>
                <c:f>'Figure 1.15'!$F$9:$F$13</c:f>
                <c:numCache>
                  <c:formatCode>0.000</c:formatCode>
                  <c:ptCount val="5"/>
                  <c:pt idx="0">
                    <c:v>10.907516360282898</c:v>
                  </c:pt>
                  <c:pt idx="1">
                    <c:v>10.727327823638916</c:v>
                  </c:pt>
                  <c:pt idx="2">
                    <c:v>12.08852481842041</c:v>
                  </c:pt>
                  <c:pt idx="3">
                    <c:v>12.515009880065918</c:v>
                  </c:pt>
                  <c:pt idx="4">
                    <c:v>20.476134777069092</c:v>
                  </c:pt>
                </c:numCache>
              </c:numRef>
            </c:plus>
            <c:minus>
              <c:numRef>
                <c:f>'Figure 1.15'!$C$9:$C$13</c:f>
                <c:numCache>
                  <c:formatCode>0</c:formatCode>
                  <c:ptCount val="5"/>
                  <c:pt idx="0">
                    <c:v>-3.1530405282974243</c:v>
                  </c:pt>
                  <c:pt idx="1">
                    <c:v>-2.4685856103897095</c:v>
                  </c:pt>
                  <c:pt idx="2">
                    <c:v>-2.4890122413635254</c:v>
                  </c:pt>
                  <c:pt idx="3">
                    <c:v>-3.1695489883422852</c:v>
                  </c:pt>
                  <c:pt idx="4">
                    <c:v>-3.6182723045349121</c:v>
                  </c:pt>
                </c:numCache>
              </c:numRef>
            </c:minus>
            <c:spPr>
              <a:noFill/>
              <a:ln w="19050" cap="flat" cmpd="sng" algn="ctr">
                <a:solidFill>
                  <a:schemeClr val="tx1">
                    <a:lumMod val="65000"/>
                    <a:lumOff val="35000"/>
                  </a:schemeClr>
                </a:solidFill>
                <a:round/>
              </a:ln>
              <a:effectLst/>
            </c:spPr>
          </c:errBars>
          <c:cat>
            <c:numRef>
              <c:f>'Figure 1.15'!$A$2:$A$6</c:f>
              <c:numCache>
                <c:formatCode>0</c:formatCode>
                <c:ptCount val="5"/>
                <c:pt idx="0">
                  <c:v>2019</c:v>
                </c:pt>
                <c:pt idx="1">
                  <c:v>20</c:v>
                </c:pt>
                <c:pt idx="2">
                  <c:v>21</c:v>
                </c:pt>
                <c:pt idx="3">
                  <c:v>22</c:v>
                </c:pt>
                <c:pt idx="4">
                  <c:v>23</c:v>
                </c:pt>
              </c:numCache>
            </c:numRef>
          </c:cat>
          <c:val>
            <c:numRef>
              <c:f>'Figure 1.15'!$C$2:$C$6</c:f>
              <c:numCache>
                <c:formatCode>0</c:formatCode>
                <c:ptCount val="5"/>
                <c:pt idx="0">
                  <c:v>-1.8386315107345581</c:v>
                </c:pt>
                <c:pt idx="1">
                  <c:v>1.1697945594787598</c:v>
                </c:pt>
                <c:pt idx="2">
                  <c:v>-4.0536031723022461</c:v>
                </c:pt>
                <c:pt idx="3">
                  <c:v>-7.0911598205566406</c:v>
                </c:pt>
                <c:pt idx="4">
                  <c:v>-4.988431453704834</c:v>
                </c:pt>
              </c:numCache>
            </c:numRef>
          </c:val>
          <c:extLst>
            <c:ext xmlns:c16="http://schemas.microsoft.com/office/drawing/2014/chart" uri="{C3380CC4-5D6E-409C-BE32-E72D297353CC}">
              <c16:uniqueId val="{00000002-EDE8-491C-85A7-E82EC0C70ECC}"/>
            </c:ext>
          </c:extLst>
        </c:ser>
        <c:ser>
          <c:idx val="0"/>
          <c:order val="1"/>
          <c:tx>
            <c:strRef>
              <c:f>'Figure 1.15'!$C$8</c:f>
              <c:strCache>
                <c:ptCount val="1"/>
                <c:pt idx="0">
                  <c:v>25th–50th percentiles</c:v>
                </c:pt>
              </c:strCache>
            </c:strRef>
          </c:tx>
          <c:spPr>
            <a:solidFill>
              <a:schemeClr val="accent4"/>
            </a:solidFill>
            <a:ln>
              <a:noFill/>
            </a:ln>
            <a:effectLst/>
          </c:spPr>
          <c:invertIfNegative val="0"/>
          <c:val>
            <c:numRef>
              <c:f>'Figure 1.15'!$C$9:$C$13</c:f>
              <c:numCache>
                <c:formatCode>0</c:formatCode>
                <c:ptCount val="5"/>
                <c:pt idx="0">
                  <c:v>-3.1530405282974243</c:v>
                </c:pt>
                <c:pt idx="1">
                  <c:v>-2.4685856103897095</c:v>
                </c:pt>
                <c:pt idx="2">
                  <c:v>-2.4890122413635254</c:v>
                </c:pt>
                <c:pt idx="3">
                  <c:v>-3.1695489883422852</c:v>
                </c:pt>
                <c:pt idx="4">
                  <c:v>-3.6182723045349121</c:v>
                </c:pt>
              </c:numCache>
            </c:numRef>
          </c:val>
          <c:extLst>
            <c:ext xmlns:c16="http://schemas.microsoft.com/office/drawing/2014/chart" uri="{C3380CC4-5D6E-409C-BE32-E72D297353CC}">
              <c16:uniqueId val="{00000003-EDE8-491C-85A7-E82EC0C70ECC}"/>
            </c:ext>
          </c:extLst>
        </c:ser>
        <c:ser>
          <c:idx val="1"/>
          <c:order val="2"/>
          <c:tx>
            <c:strRef>
              <c:f>'Figure 1.15'!$D$8</c:f>
              <c:strCache>
                <c:ptCount val="1"/>
                <c:pt idx="0">
                  <c:v>50th–75th percentiles</c:v>
                </c:pt>
              </c:strCache>
            </c:strRef>
          </c:tx>
          <c:spPr>
            <a:solidFill>
              <a:schemeClr val="accent6"/>
            </a:solidFill>
            <a:ln>
              <a:noFill/>
            </a:ln>
            <a:effectLst/>
          </c:spPr>
          <c:invertIfNegative val="0"/>
          <c:errBars>
            <c:errBarType val="minus"/>
            <c:errValType val="cust"/>
            <c:noEndCap val="0"/>
            <c:plus>
              <c:numRef>
                <c:f>'Figure 1.15'!$D$2:$D$6</c:f>
                <c:numCache>
                  <c:formatCode>0</c:formatCode>
                  <c:ptCount val="5"/>
                  <c:pt idx="0">
                    <c:v>-9.1103086471557617</c:v>
                  </c:pt>
                  <c:pt idx="1">
                    <c:v>-5.9817571640014648</c:v>
                  </c:pt>
                  <c:pt idx="2">
                    <c:v>-12.112619400024414</c:v>
                  </c:pt>
                  <c:pt idx="3">
                    <c:v>-15.434499740600586</c:v>
                  </c:pt>
                  <c:pt idx="4">
                    <c:v>-18.639188766479492</c:v>
                  </c:pt>
                </c:numCache>
              </c:numRef>
            </c:plus>
            <c:minus>
              <c:numRef>
                <c:f>'Figure 1.15'!$G$9:$G$13</c:f>
                <c:numCache>
                  <c:formatCode>0.000</c:formatCode>
                  <c:ptCount val="5"/>
                  <c:pt idx="0">
                    <c:v>10.907515525817871</c:v>
                  </c:pt>
                  <c:pt idx="1">
                    <c:v>10.727328300476074</c:v>
                  </c:pt>
                  <c:pt idx="2">
                    <c:v>12.088523864746094</c:v>
                  </c:pt>
                  <c:pt idx="3">
                    <c:v>12.515008926391602</c:v>
                  </c:pt>
                  <c:pt idx="4">
                    <c:v>20.476137161254883</c:v>
                  </c:pt>
                </c:numCache>
              </c:numRef>
            </c:minus>
            <c:spPr>
              <a:noFill/>
              <a:ln w="19050" cap="flat" cmpd="sng" algn="ctr">
                <a:solidFill>
                  <a:schemeClr val="tx1">
                    <a:lumMod val="65000"/>
                    <a:lumOff val="35000"/>
                  </a:schemeClr>
                </a:solidFill>
                <a:round/>
              </a:ln>
              <a:effectLst/>
            </c:spPr>
          </c:errBars>
          <c:val>
            <c:numRef>
              <c:f>'Figure 1.15'!$D$9:$D$13</c:f>
              <c:numCache>
                <c:formatCode>0</c:formatCode>
                <c:ptCount val="5"/>
                <c:pt idx="0">
                  <c:v>-4.1186366081237793</c:v>
                </c:pt>
                <c:pt idx="1">
                  <c:v>-4.6829661130905151</c:v>
                </c:pt>
                <c:pt idx="2">
                  <c:v>-5.5700039863586426</c:v>
                </c:pt>
                <c:pt idx="3">
                  <c:v>-5.1737909317016602</c:v>
                </c:pt>
                <c:pt idx="4">
                  <c:v>-10.032485008239746</c:v>
                </c:pt>
              </c:numCache>
            </c:numRef>
          </c:val>
          <c:extLst>
            <c:ext xmlns:c16="http://schemas.microsoft.com/office/drawing/2014/chart" uri="{C3380CC4-5D6E-409C-BE32-E72D297353CC}">
              <c16:uniqueId val="{00000004-EDE8-491C-85A7-E82EC0C70ECC}"/>
            </c:ext>
          </c:extLst>
        </c:ser>
        <c:ser>
          <c:idx val="3"/>
          <c:order val="3"/>
          <c:tx>
            <c:strRef>
              <c:f>'Figure 1.15'!$D$1</c:f>
              <c:strCache>
                <c:ptCount val="1"/>
                <c:pt idx="0">
                  <c:v>loq</c:v>
                </c:pt>
              </c:strCache>
            </c:strRef>
          </c:tx>
          <c:spPr>
            <a:noFill/>
            <a:ln>
              <a:noFill/>
            </a:ln>
            <a:effectLst/>
          </c:spPr>
          <c:invertIfNegative val="0"/>
          <c:cat>
            <c:numRef>
              <c:f>'Figure 1.15'!$A$2:$A$6</c:f>
              <c:numCache>
                <c:formatCode>0</c:formatCode>
                <c:ptCount val="5"/>
                <c:pt idx="0">
                  <c:v>2019</c:v>
                </c:pt>
                <c:pt idx="1">
                  <c:v>20</c:v>
                </c:pt>
                <c:pt idx="2">
                  <c:v>21</c:v>
                </c:pt>
                <c:pt idx="3">
                  <c:v>22</c:v>
                </c:pt>
                <c:pt idx="4">
                  <c:v>23</c:v>
                </c:pt>
              </c:numCache>
            </c:numRef>
          </c:cat>
          <c:val>
            <c:numRef>
              <c:f>'Figure 1.15'!$D$2:$D$6</c:f>
              <c:numCache>
                <c:formatCode>0</c:formatCode>
                <c:ptCount val="5"/>
                <c:pt idx="0">
                  <c:v>-9.1103086471557617</c:v>
                </c:pt>
                <c:pt idx="1">
                  <c:v>-5.9817571640014648</c:v>
                </c:pt>
                <c:pt idx="2">
                  <c:v>-12.112619400024414</c:v>
                </c:pt>
                <c:pt idx="3">
                  <c:v>-15.434499740600586</c:v>
                </c:pt>
                <c:pt idx="4">
                  <c:v>-18.639188766479492</c:v>
                </c:pt>
              </c:numCache>
            </c:numRef>
          </c:val>
          <c:extLst>
            <c:ext xmlns:c16="http://schemas.microsoft.com/office/drawing/2014/chart" uri="{C3380CC4-5D6E-409C-BE32-E72D297353CC}">
              <c16:uniqueId val="{00000005-EDE8-491C-85A7-E82EC0C70ECC}"/>
            </c:ext>
          </c:extLst>
        </c:ser>
        <c:dLbls>
          <c:showLegendKey val="0"/>
          <c:showVal val="0"/>
          <c:showCatName val="0"/>
          <c:showSerName val="0"/>
          <c:showPercent val="0"/>
          <c:showBubbleSize val="0"/>
        </c:dLbls>
        <c:gapWidth val="150"/>
        <c:overlap val="100"/>
        <c:axId val="722205599"/>
        <c:axId val="1754305552"/>
      </c:barChart>
      <c:barChart>
        <c:barDir val="col"/>
        <c:grouping val="stacked"/>
        <c:varyColors val="0"/>
        <c:ser>
          <c:idx val="5"/>
          <c:order val="5"/>
          <c:tx>
            <c:v> </c:v>
          </c:tx>
          <c:spPr>
            <a:noFill/>
            <a:ln>
              <a:noFill/>
            </a:ln>
            <a:effectLst/>
          </c:spPr>
          <c:invertIfNegative val="0"/>
          <c:cat>
            <c:numLit>
              <c:formatCode>General</c:formatCode>
              <c:ptCount val="1"/>
              <c:pt idx="0">
                <c:v>0</c:v>
              </c:pt>
            </c:numLit>
          </c:cat>
          <c:val>
            <c:numLit>
              <c:formatCode>General</c:formatCode>
              <c:ptCount val="1"/>
              <c:pt idx="0">
                <c:v>1</c:v>
              </c:pt>
            </c:numLit>
          </c:val>
          <c:extLst>
            <c:ext xmlns:c16="http://schemas.microsoft.com/office/drawing/2014/chart" uri="{C3380CC4-5D6E-409C-BE32-E72D297353CC}">
              <c16:uniqueId val="{00000006-EDE8-491C-85A7-E82EC0C70ECC}"/>
            </c:ext>
          </c:extLst>
        </c:ser>
        <c:dLbls>
          <c:showLegendKey val="0"/>
          <c:showVal val="0"/>
          <c:showCatName val="0"/>
          <c:showSerName val="0"/>
          <c:showPercent val="0"/>
          <c:showBubbleSize val="0"/>
        </c:dLbls>
        <c:gapWidth val="150"/>
        <c:overlap val="100"/>
        <c:axId val="205609151"/>
        <c:axId val="295913423"/>
      </c:barChart>
      <c:scatterChart>
        <c:scatterStyle val="lineMarker"/>
        <c:varyColors val="0"/>
        <c:ser>
          <c:idx val="4"/>
          <c:order val="4"/>
          <c:tx>
            <c:v>Weighted mean</c:v>
          </c:tx>
          <c:spPr>
            <a:ln w="25400" cap="rnd">
              <a:noFill/>
              <a:round/>
            </a:ln>
            <a:effectLst/>
          </c:spPr>
          <c:marker>
            <c:symbol val="diamond"/>
            <c:size val="18"/>
            <c:spPr>
              <a:solidFill>
                <a:srgbClr val="C00000"/>
              </a:solidFill>
              <a:ln w="9525">
                <a:noFill/>
              </a:ln>
              <a:effectLst/>
            </c:spPr>
          </c:marker>
          <c:yVal>
            <c:numRef>
              <c:f>'Figure 1.15'!$G$2:$G$6</c:f>
              <c:numCache>
                <c:formatCode>0</c:formatCode>
                <c:ptCount val="5"/>
                <c:pt idx="0">
                  <c:v>-11.032994270324707</c:v>
                </c:pt>
                <c:pt idx="1">
                  <c:v>-13.412943840026855</c:v>
                </c:pt>
                <c:pt idx="2">
                  <c:v>-16.008831024169922</c:v>
                </c:pt>
                <c:pt idx="3">
                  <c:v>-16.228521347045898</c:v>
                </c:pt>
                <c:pt idx="4">
                  <c:v>-24.317155838012695</c:v>
                </c:pt>
              </c:numCache>
            </c:numRef>
          </c:yVal>
          <c:smooth val="0"/>
          <c:extLst>
            <c:ext xmlns:c16="http://schemas.microsoft.com/office/drawing/2014/chart" uri="{C3380CC4-5D6E-409C-BE32-E72D297353CC}">
              <c16:uniqueId val="{00000007-EDE8-491C-85A7-E82EC0C70ECC}"/>
            </c:ext>
          </c:extLst>
        </c:ser>
        <c:dLbls>
          <c:showLegendKey val="0"/>
          <c:showVal val="0"/>
          <c:showCatName val="0"/>
          <c:showSerName val="0"/>
          <c:showPercent val="0"/>
          <c:showBubbleSize val="0"/>
        </c:dLbls>
        <c:axId val="722205599"/>
        <c:axId val="1754305552"/>
      </c:scatterChart>
      <c:catAx>
        <c:axId val="722205599"/>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754305552"/>
        <c:crosses val="autoZero"/>
        <c:auto val="1"/>
        <c:lblAlgn val="ctr"/>
        <c:lblOffset val="100"/>
        <c:noMultiLvlLbl val="0"/>
      </c:catAx>
      <c:valAx>
        <c:axId val="17543055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722205599"/>
        <c:crosses val="autoZero"/>
        <c:crossBetween val="between"/>
      </c:valAx>
      <c:valAx>
        <c:axId val="295913423"/>
        <c:scaling>
          <c:orientation val="minMax"/>
          <c:max val="20"/>
          <c:min val="-25"/>
        </c:scaling>
        <c:delete val="1"/>
        <c:axPos val="r"/>
        <c:numFmt formatCode="0" sourceLinked="0"/>
        <c:majorTickMark val="none"/>
        <c:minorTickMark val="none"/>
        <c:tickLblPos val="nextTo"/>
        <c:crossAx val="205609151"/>
        <c:crosses val="max"/>
        <c:crossBetween val="between"/>
        <c:majorUnit val="5"/>
        <c:minorUnit val="1"/>
      </c:valAx>
      <c:catAx>
        <c:axId val="205609151"/>
        <c:scaling>
          <c:orientation val="minMax"/>
        </c:scaling>
        <c:delete val="1"/>
        <c:axPos val="b"/>
        <c:numFmt formatCode="General" sourceLinked="1"/>
        <c:majorTickMark val="out"/>
        <c:minorTickMark val="none"/>
        <c:tickLblPos val="nextTo"/>
        <c:crossAx val="295913423"/>
        <c:crosses val="autoZero"/>
        <c:auto val="1"/>
        <c:lblAlgn val="ctr"/>
        <c:lblOffset val="100"/>
        <c:noMultiLvlLbl val="0"/>
      </c:catAx>
      <c:spPr>
        <a:noFill/>
        <a:ln>
          <a:noFill/>
        </a:ln>
        <a:effectLst/>
      </c:spPr>
    </c:plotArea>
    <c:legend>
      <c:legendPos val="r"/>
      <c:legendEntry>
        <c:idx val="0"/>
        <c:delete val="1"/>
      </c:legendEntry>
      <c:legendEntry>
        <c:idx val="3"/>
        <c:delete val="1"/>
      </c:legendEntry>
      <c:legendEntry>
        <c:idx val="4"/>
        <c:delete val="1"/>
      </c:legendEntry>
      <c:layout>
        <c:manualLayout>
          <c:xMode val="edge"/>
          <c:yMode val="edge"/>
          <c:x val="5.7522784429567174E-2"/>
          <c:y val="0.79127459908543263"/>
          <c:w val="0.90722076754046943"/>
          <c:h val="0.10869373220893998"/>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24682909495074"/>
          <c:y val="2.5885334645669292E-2"/>
          <c:w val="0.83921306570658383"/>
          <c:h val="0.88225656167979005"/>
        </c:manualLayout>
      </c:layout>
      <c:barChart>
        <c:barDir val="col"/>
        <c:grouping val="stacked"/>
        <c:varyColors val="0"/>
        <c:ser>
          <c:idx val="2"/>
          <c:order val="0"/>
          <c:tx>
            <c:strRef>
              <c:f>'Figure 1.16.1'!$D$1</c:f>
              <c:strCache>
                <c:ptCount val="1"/>
                <c:pt idx="0">
                  <c:v>ub_b90</c:v>
                </c:pt>
              </c:strCache>
            </c:strRef>
          </c:tx>
          <c:spPr>
            <a:noFill/>
            <a:ln w="25400">
              <a:noFill/>
            </a:ln>
          </c:spPr>
          <c:invertIfNegative val="0"/>
          <c:errBars>
            <c:errBarType val="minus"/>
            <c:errValType val="cust"/>
            <c:noEndCap val="0"/>
            <c:minus>
              <c:numRef>
                <c:f>'Figure 1.16.1'!$E$2:$E$4</c:f>
                <c:numCache>
                  <c:formatCode>0.0000</c:formatCode>
                  <c:ptCount val="3"/>
                  <c:pt idx="0">
                    <c:v>2.9535112902522101E-2</c:v>
                  </c:pt>
                  <c:pt idx="2">
                    <c:v>3.6779817193746567E-2</c:v>
                  </c:pt>
                </c:numCache>
              </c:numRef>
            </c:minus>
          </c:errBars>
          <c:cat>
            <c:strRef>
              <c:f>'Figure 1.16.1'!$A$2:$A$4</c:f>
              <c:strCache>
                <c:ptCount val="3"/>
                <c:pt idx="0">
                  <c:v>Deficit outturn</c:v>
                </c:pt>
                <c:pt idx="2">
                  <c:v>Deficit surprise</c:v>
                </c:pt>
              </c:strCache>
            </c:strRef>
          </c:cat>
          <c:val>
            <c:numRef>
              <c:f>'Figure 1.16.1'!$D$2:$D$4</c:f>
              <c:numCache>
                <c:formatCode>0.0000</c:formatCode>
                <c:ptCount val="3"/>
                <c:pt idx="0">
                  <c:v>7.8167736530303955E-2</c:v>
                </c:pt>
                <c:pt idx="2">
                  <c:v>9.6629418432712555E-2</c:v>
                </c:pt>
              </c:numCache>
            </c:numRef>
          </c:val>
          <c:extLst>
            <c:ext xmlns:c16="http://schemas.microsoft.com/office/drawing/2014/chart" uri="{C3380CC4-5D6E-409C-BE32-E72D297353CC}">
              <c16:uniqueId val="{00000000-8C52-455F-AF7E-0F228957A149}"/>
            </c:ext>
          </c:extLst>
        </c:ser>
        <c:ser>
          <c:idx val="0"/>
          <c:order val="1"/>
          <c:tx>
            <c:strRef>
              <c:f>'Figure 1.16.1'!$C$1</c:f>
              <c:strCache>
                <c:ptCount val="1"/>
                <c:pt idx="0">
                  <c:v>90 percent confidence interval</c:v>
                </c:pt>
              </c:strCache>
            </c:strRef>
          </c:tx>
          <c:spPr>
            <a:solidFill>
              <a:srgbClr val="FFC000"/>
            </a:solidFill>
            <a:ln w="25400">
              <a:noFill/>
            </a:ln>
          </c:spPr>
          <c:invertIfNegative val="0"/>
          <c:errBars>
            <c:errBarType val="plus"/>
            <c:errValType val="cust"/>
            <c:noEndCap val="0"/>
            <c:plus>
              <c:numRef>
                <c:f>'Figure 1.16.1'!$G$2:$G$4</c:f>
                <c:numCache>
                  <c:formatCode>0.0000</c:formatCode>
                  <c:ptCount val="3"/>
                  <c:pt idx="0">
                    <c:v>4.8632621765136386E-2</c:v>
                  </c:pt>
                  <c:pt idx="2">
                    <c:v>5.984961986541748E-2</c:v>
                  </c:pt>
                </c:numCache>
              </c:numRef>
            </c:plus>
            <c:minus>
              <c:numLit>
                <c:formatCode>General</c:formatCode>
                <c:ptCount val="1"/>
                <c:pt idx="0">
                  <c:v>1</c:v>
                </c:pt>
              </c:numLit>
            </c:minus>
            <c:spPr>
              <a:solidFill>
                <a:srgbClr val="FFC000"/>
              </a:solidFill>
              <a:ln w="12700">
                <a:solidFill>
                  <a:sysClr val="windowText" lastClr="000000"/>
                </a:solidFill>
              </a:ln>
            </c:spPr>
          </c:errBars>
          <c:cat>
            <c:strRef>
              <c:f>'Figure 1.16.1'!$A$2:$A$4</c:f>
              <c:strCache>
                <c:ptCount val="3"/>
                <c:pt idx="0">
                  <c:v>Deficit outturn</c:v>
                </c:pt>
                <c:pt idx="2">
                  <c:v>Deficit surprise</c:v>
                </c:pt>
              </c:strCache>
            </c:strRef>
          </c:cat>
          <c:val>
            <c:numRef>
              <c:f>'Figure 1.16.1'!$C$2:$C$4</c:f>
              <c:numCache>
                <c:formatCode>0.0000</c:formatCode>
                <c:ptCount val="3"/>
                <c:pt idx="0">
                  <c:v>0.50794076919555664</c:v>
                </c:pt>
                <c:pt idx="2">
                  <c:v>0.62509580701589584</c:v>
                </c:pt>
              </c:numCache>
            </c:numRef>
          </c:val>
          <c:extLst>
            <c:ext xmlns:c16="http://schemas.microsoft.com/office/drawing/2014/chart" uri="{C3380CC4-5D6E-409C-BE32-E72D297353CC}">
              <c16:uniqueId val="{00000001-8C52-455F-AF7E-0F228957A149}"/>
            </c:ext>
          </c:extLst>
        </c:ser>
        <c:ser>
          <c:idx val="3"/>
          <c:order val="2"/>
          <c:spPr>
            <a:noFill/>
            <a:ln w="25400">
              <a:noFill/>
            </a:ln>
          </c:spPr>
          <c:invertIfNegative val="0"/>
          <c:errBars>
            <c:errBarType val="both"/>
            <c:errValType val="stdErr"/>
            <c:noEndCap val="0"/>
          </c:errBars>
          <c:cat>
            <c:strRef>
              <c:f>'Figure 1.16.1'!$A$2:$A$4</c:f>
              <c:strCache>
                <c:ptCount val="3"/>
                <c:pt idx="0">
                  <c:v>Deficit outturn</c:v>
                </c:pt>
                <c:pt idx="2">
                  <c:v>Deficit surprise</c:v>
                </c:pt>
              </c:strCache>
            </c:strRef>
          </c:cat>
          <c:val>
            <c:numLit>
              <c:formatCode>General</c:formatCode>
              <c:ptCount val="1"/>
              <c:pt idx="0">
                <c:v>0</c:v>
              </c:pt>
            </c:numLit>
          </c:val>
          <c:extLst>
            <c:ext xmlns:c16="http://schemas.microsoft.com/office/drawing/2014/chart" uri="{C3380CC4-5D6E-409C-BE32-E72D297353CC}">
              <c16:uniqueId val="{00000002-8C52-455F-AF7E-0F228957A149}"/>
            </c:ext>
          </c:extLst>
        </c:ser>
        <c:dLbls>
          <c:showLegendKey val="0"/>
          <c:showVal val="0"/>
          <c:showCatName val="0"/>
          <c:showSerName val="0"/>
          <c:showPercent val="0"/>
          <c:showBubbleSize val="0"/>
        </c:dLbls>
        <c:gapWidth val="500"/>
        <c:overlap val="100"/>
        <c:axId val="424842512"/>
        <c:axId val="1"/>
      </c:barChart>
      <c:barChart>
        <c:barDir val="col"/>
        <c:grouping val="stacked"/>
        <c:varyColors val="0"/>
        <c:ser>
          <c:idx val="1"/>
          <c:order val="4"/>
          <c:tx>
            <c:v> </c:v>
          </c:tx>
          <c:spPr>
            <a:noFill/>
          </c:spPr>
          <c:invertIfNegative val="0"/>
          <c:errBars>
            <c:errBarType val="both"/>
            <c:errValType val="stdErr"/>
            <c:noEndCap val="0"/>
          </c:errBars>
          <c:cat>
            <c:numLit>
              <c:formatCode>General</c:formatCode>
              <c:ptCount val="1"/>
              <c:pt idx="0">
                <c:v>0</c:v>
              </c:pt>
            </c:numLit>
          </c:cat>
          <c:val>
            <c:numLit>
              <c:formatCode>General</c:formatCode>
              <c:ptCount val="1"/>
              <c:pt idx="0">
                <c:v>1</c:v>
              </c:pt>
            </c:numLit>
          </c:val>
          <c:extLst>
            <c:ext xmlns:c16="http://schemas.microsoft.com/office/drawing/2014/chart" uri="{C3380CC4-5D6E-409C-BE32-E72D297353CC}">
              <c16:uniqueId val="{00000003-8C52-455F-AF7E-0F228957A149}"/>
            </c:ext>
          </c:extLst>
        </c:ser>
        <c:dLbls>
          <c:showLegendKey val="0"/>
          <c:showVal val="0"/>
          <c:showCatName val="0"/>
          <c:showSerName val="0"/>
          <c:showPercent val="0"/>
          <c:showBubbleSize val="0"/>
        </c:dLbls>
        <c:gapWidth val="49"/>
        <c:overlap val="-100"/>
        <c:axId val="3"/>
        <c:axId val="4"/>
      </c:barChart>
      <c:scatterChart>
        <c:scatterStyle val="lineMarker"/>
        <c:varyColors val="0"/>
        <c:ser>
          <c:idx val="4"/>
          <c:order val="3"/>
          <c:tx>
            <c:strRef>
              <c:f>'Figure 1.16.1'!$B$1</c:f>
              <c:strCache>
                <c:ptCount val="1"/>
                <c:pt idx="0">
                  <c:v>Point estimate</c:v>
                </c:pt>
              </c:strCache>
            </c:strRef>
          </c:tx>
          <c:spPr>
            <a:ln w="19050">
              <a:noFill/>
            </a:ln>
          </c:spPr>
          <c:marker>
            <c:symbol val="diamond"/>
            <c:size val="20"/>
            <c:spPr>
              <a:solidFill>
                <a:srgbClr val="C00000"/>
              </a:solidFill>
              <a:ln w="6350">
                <a:noFill/>
              </a:ln>
            </c:spPr>
          </c:marker>
          <c:yVal>
            <c:numRef>
              <c:f>'Figure 1.16.1'!$B$2:$B$4</c:f>
              <c:numCache>
                <c:formatCode>0.0000</c:formatCode>
                <c:ptCount val="3"/>
                <c:pt idx="0">
                  <c:v>0.33213812112808228</c:v>
                </c:pt>
                <c:pt idx="2">
                  <c:v>0.40917733311653137</c:v>
                </c:pt>
              </c:numCache>
            </c:numRef>
          </c:yVal>
          <c:smooth val="0"/>
          <c:extLst>
            <c:ext xmlns:c16="http://schemas.microsoft.com/office/drawing/2014/chart" uri="{C3380CC4-5D6E-409C-BE32-E72D297353CC}">
              <c16:uniqueId val="{00000004-8C52-455F-AF7E-0F228957A149}"/>
            </c:ext>
          </c:extLst>
        </c:ser>
        <c:dLbls>
          <c:showLegendKey val="0"/>
          <c:showVal val="0"/>
          <c:showCatName val="0"/>
          <c:showSerName val="0"/>
          <c:showPercent val="0"/>
          <c:showBubbleSize val="0"/>
        </c:dLbls>
        <c:axId val="424842512"/>
        <c:axId val="1"/>
      </c:scatterChart>
      <c:catAx>
        <c:axId val="42484251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
        <c:crosses val="autoZero"/>
        <c:auto val="1"/>
        <c:lblAlgn val="ctr"/>
        <c:lblOffset val="100"/>
        <c:noMultiLvlLbl val="0"/>
      </c:catAx>
      <c:valAx>
        <c:axId val="1"/>
        <c:scaling>
          <c:orientation val="minMax"/>
          <c:max val="0.9"/>
        </c:scaling>
        <c:delete val="0"/>
        <c:axPos val="l"/>
        <c:numFmt formatCode="0.0" sourceLinked="0"/>
        <c:majorTickMark val="none"/>
        <c:minorTickMark val="none"/>
        <c:tickLblPos val="nextTo"/>
        <c:spPr>
          <a:ln w="6350">
            <a:noFill/>
          </a:ln>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424842512"/>
        <c:crosses val="autoZero"/>
        <c:crossBetween val="between"/>
        <c:majorUnit val="0.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
          <c:min val="0"/>
        </c:scaling>
        <c:delete val="1"/>
        <c:axPos val="r"/>
        <c:numFmt formatCode="0.0" sourceLinked="0"/>
        <c:majorTickMark val="none"/>
        <c:minorTickMark val="none"/>
        <c:tickLblPos val="nextTo"/>
        <c:crossAx val="3"/>
        <c:crosses val="max"/>
        <c:crossBetween val="between"/>
        <c:majorUnit val="0.1"/>
        <c:minorUnit val="0.02"/>
      </c:valAx>
      <c:spPr>
        <a:noFill/>
        <a:ln w="25400">
          <a:noFill/>
        </a:ln>
      </c:spPr>
    </c:plotArea>
    <c:legend>
      <c:legendPos val="r"/>
      <c:legendEntry>
        <c:idx val="0"/>
        <c:delete val="1"/>
      </c:legendEntry>
      <c:legendEntry>
        <c:idx val="2"/>
        <c:delete val="1"/>
      </c:legendEntry>
      <c:legendEntry>
        <c:idx val="3"/>
        <c:delete val="1"/>
      </c:legendEntry>
      <c:layout>
        <c:manualLayout>
          <c:xMode val="edge"/>
          <c:yMode val="edge"/>
          <c:x val="0.11781270847617081"/>
          <c:y val="1.1186140999390783E-2"/>
          <c:w val="0.87332243459672088"/>
          <c:h val="7.648926083192481E-2"/>
        </c:manualLayout>
      </c:layout>
      <c:overlay val="0"/>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5849206244154"/>
          <c:y val="2.6505496550050651E-2"/>
          <c:w val="0.81166181875540477"/>
          <c:h val="0.80068937342374291"/>
        </c:manualLayout>
      </c:layout>
      <c:barChart>
        <c:barDir val="col"/>
        <c:grouping val="stacked"/>
        <c:varyColors val="0"/>
        <c:ser>
          <c:idx val="2"/>
          <c:order val="0"/>
          <c:tx>
            <c:strRef>
              <c:f>'Figure 1.16.2'!$C$1</c:f>
              <c:strCache>
                <c:ptCount val="1"/>
                <c:pt idx="0">
                  <c:v>lb_b90</c:v>
                </c:pt>
              </c:strCache>
            </c:strRef>
          </c:tx>
          <c:spPr>
            <a:solidFill>
              <a:schemeClr val="bg1"/>
            </a:solidFill>
            <a:ln w="25400">
              <a:noFill/>
            </a:ln>
          </c:spPr>
          <c:invertIfNegative val="0"/>
          <c:cat>
            <c:strRef>
              <c:f>'Figure 1.16.2'!$A$2:$A$8</c:f>
              <c:strCache>
                <c:ptCount val="5"/>
                <c:pt idx="0">
                  <c:v>Primary 
deficit</c:v>
                </c:pt>
                <c:pt idx="2">
                  <c:v>Public 
consumption</c:v>
                </c:pt>
                <c:pt idx="4">
                  <c:v>Tax 
revenues</c:v>
                </c:pt>
              </c:strCache>
            </c:strRef>
          </c:cat>
          <c:val>
            <c:numRef>
              <c:f>'Figure 1.16.2'!$B$11:$B$17</c:f>
              <c:numCache>
                <c:formatCode>0.00000</c:formatCode>
                <c:ptCount val="5"/>
                <c:pt idx="0">
                  <c:v>1.3615553267300129E-2</c:v>
                </c:pt>
                <c:pt idx="2">
                  <c:v>7.9279839992523193E-2</c:v>
                </c:pt>
                <c:pt idx="4">
                  <c:v>-2.9728982597589493E-2</c:v>
                </c:pt>
              </c:numCache>
            </c:numRef>
          </c:val>
          <c:extLst>
            <c:ext xmlns:c16="http://schemas.microsoft.com/office/drawing/2014/chart" uri="{C3380CC4-5D6E-409C-BE32-E72D297353CC}">
              <c16:uniqueId val="{00000000-AF3B-4FA9-AF5F-798397BC65AB}"/>
            </c:ext>
          </c:extLst>
        </c:ser>
        <c:ser>
          <c:idx val="5"/>
          <c:order val="1"/>
          <c:tx>
            <c:strRef>
              <c:f>'Figure 1.16.2'!$C$10</c:f>
              <c:strCache>
                <c:ptCount val="1"/>
                <c:pt idx="0">
                  <c:v>25-50th Percentile</c:v>
                </c:pt>
              </c:strCache>
            </c:strRef>
          </c:tx>
          <c:spPr>
            <a:solidFill>
              <a:schemeClr val="bg1"/>
            </a:solidFill>
            <a:ln w="19050">
              <a:noFill/>
            </a:ln>
          </c:spPr>
          <c:invertIfNegative val="0"/>
          <c:errBars>
            <c:errBarType val="minus"/>
            <c:errValType val="cust"/>
            <c:noEndCap val="0"/>
            <c:minus>
              <c:numRef>
                <c:f>'Figure 1.16.2'!$C$11:$C$17</c:f>
                <c:numCache>
                  <c:formatCode>0.00000</c:formatCode>
                  <c:ptCount val="5"/>
                  <c:pt idx="0">
                    <c:v>4.6932279132306576E-2</c:v>
                  </c:pt>
                  <c:pt idx="2">
                    <c:v>2.0945236086845398E-2</c:v>
                  </c:pt>
                  <c:pt idx="4">
                    <c:v>-1.8487844616174698E-2</c:v>
                  </c:pt>
                </c:numCache>
              </c:numRef>
            </c:minus>
            <c:spPr>
              <a:ln w="19050"/>
            </c:spPr>
          </c:errBars>
          <c:cat>
            <c:strRef>
              <c:f>'Figure 1.16.2'!$A$2:$A$8</c:f>
              <c:strCache>
                <c:ptCount val="5"/>
                <c:pt idx="0">
                  <c:v>Primary 
deficit</c:v>
                </c:pt>
                <c:pt idx="2">
                  <c:v>Public 
consumption</c:v>
                </c:pt>
                <c:pt idx="4">
                  <c:v>Tax 
revenues</c:v>
                </c:pt>
              </c:strCache>
            </c:strRef>
          </c:cat>
          <c:val>
            <c:numRef>
              <c:f>'Figure 1.16.2'!$C$11:$C$17</c:f>
              <c:numCache>
                <c:formatCode>0.00000</c:formatCode>
                <c:ptCount val="5"/>
                <c:pt idx="0">
                  <c:v>4.6932279132306576E-2</c:v>
                </c:pt>
                <c:pt idx="2">
                  <c:v>2.0945236086845398E-2</c:v>
                </c:pt>
                <c:pt idx="4">
                  <c:v>-1.8487844616174698E-2</c:v>
                </c:pt>
              </c:numCache>
            </c:numRef>
          </c:val>
          <c:extLst>
            <c:ext xmlns:c16="http://schemas.microsoft.com/office/drawing/2014/chart" uri="{C3380CC4-5D6E-409C-BE32-E72D297353CC}">
              <c16:uniqueId val="{00000001-AF3B-4FA9-AF5F-798397BC65AB}"/>
            </c:ext>
          </c:extLst>
        </c:ser>
        <c:ser>
          <c:idx val="0"/>
          <c:order val="2"/>
          <c:tx>
            <c:strRef>
              <c:f>'Figure 1.16.2'!$D$10</c:f>
              <c:strCache>
                <c:ptCount val="1"/>
                <c:pt idx="0">
                  <c:v>90 percent confidence interval</c:v>
                </c:pt>
              </c:strCache>
            </c:strRef>
          </c:tx>
          <c:spPr>
            <a:solidFill>
              <a:schemeClr val="accent4"/>
            </a:solidFill>
            <a:ln w="25400">
              <a:noFill/>
            </a:ln>
          </c:spPr>
          <c:invertIfNegative val="0"/>
          <c:errBars>
            <c:errBarType val="plus"/>
            <c:errValType val="cust"/>
            <c:noEndCap val="0"/>
            <c:plus>
              <c:numRef>
                <c:f>'Figure 1.16.2'!$E$11:$E$17</c:f>
                <c:numCache>
                  <c:formatCode>0.00000</c:formatCode>
                  <c:ptCount val="5"/>
                  <c:pt idx="0">
                    <c:v>4.693228006362915E-2</c:v>
                  </c:pt>
                  <c:pt idx="2">
                    <c:v>2.0945221185684204E-2</c:v>
                  </c:pt>
                  <c:pt idx="4">
                    <c:v>-1.8487840890884399E-2</c:v>
                  </c:pt>
                </c:numCache>
              </c:numRef>
            </c:plus>
            <c:spPr>
              <a:solidFill>
                <a:schemeClr val="accent4"/>
              </a:solidFill>
              <a:ln w="19050">
                <a:solidFill>
                  <a:sysClr val="windowText" lastClr="000000"/>
                </a:solidFill>
              </a:ln>
            </c:spPr>
          </c:errBars>
          <c:cat>
            <c:strRef>
              <c:f>'Figure 1.16.2'!$A$2:$A$8</c:f>
              <c:strCache>
                <c:ptCount val="5"/>
                <c:pt idx="0">
                  <c:v>Primary 
deficit</c:v>
                </c:pt>
                <c:pt idx="2">
                  <c:v>Public 
consumption</c:v>
                </c:pt>
                <c:pt idx="4">
                  <c:v>Tax 
revenues</c:v>
                </c:pt>
              </c:strCache>
            </c:strRef>
          </c:cat>
          <c:val>
            <c:numRef>
              <c:f>'Figure 1.16.2'!$D$11:$D$17</c:f>
              <c:numCache>
                <c:formatCode>0.00000</c:formatCode>
                <c:ptCount val="5"/>
                <c:pt idx="0">
                  <c:v>0.49018156155943871</c:v>
                </c:pt>
                <c:pt idx="2">
                  <c:v>0.21876133978366852</c:v>
                </c:pt>
                <c:pt idx="4">
                  <c:v>-0.19309525936841965</c:v>
                </c:pt>
              </c:numCache>
            </c:numRef>
          </c:val>
          <c:extLst>
            <c:ext xmlns:c16="http://schemas.microsoft.com/office/drawing/2014/chart" uri="{C3380CC4-5D6E-409C-BE32-E72D297353CC}">
              <c16:uniqueId val="{00000002-AF3B-4FA9-AF5F-798397BC65AB}"/>
            </c:ext>
          </c:extLst>
        </c:ser>
        <c:ser>
          <c:idx val="3"/>
          <c:order val="3"/>
          <c:spPr>
            <a:noFill/>
            <a:ln w="25400">
              <a:noFill/>
            </a:ln>
          </c:spPr>
          <c:invertIfNegative val="0"/>
          <c:errBars>
            <c:errBarType val="both"/>
            <c:errValType val="stdErr"/>
            <c:noEndCap val="0"/>
          </c:errBars>
          <c:cat>
            <c:strRef>
              <c:f>'Figure 1.16.2'!$A$2:$A$8</c:f>
              <c:strCache>
                <c:ptCount val="5"/>
                <c:pt idx="0">
                  <c:v>Primary 
deficit</c:v>
                </c:pt>
                <c:pt idx="2">
                  <c:v>Public 
consumption</c:v>
                </c:pt>
                <c:pt idx="4">
                  <c:v>Tax 
revenues</c:v>
                </c:pt>
              </c:strCache>
            </c:strRef>
          </c:cat>
          <c:val>
            <c:numLit>
              <c:formatCode>General</c:formatCode>
              <c:ptCount val="1"/>
              <c:pt idx="0">
                <c:v>0</c:v>
              </c:pt>
            </c:numLit>
          </c:val>
          <c:extLst>
            <c:ext xmlns:c16="http://schemas.microsoft.com/office/drawing/2014/chart" uri="{C3380CC4-5D6E-409C-BE32-E72D297353CC}">
              <c16:uniqueId val="{00000003-AF3B-4FA9-AF5F-798397BC65AB}"/>
            </c:ext>
          </c:extLst>
        </c:ser>
        <c:dLbls>
          <c:showLegendKey val="0"/>
          <c:showVal val="0"/>
          <c:showCatName val="0"/>
          <c:showSerName val="0"/>
          <c:showPercent val="0"/>
          <c:showBubbleSize val="0"/>
        </c:dLbls>
        <c:gapWidth val="350"/>
        <c:overlap val="100"/>
        <c:axId val="1060920015"/>
        <c:axId val="1"/>
      </c:barChart>
      <c:barChart>
        <c:barDir val="col"/>
        <c:grouping val="stacked"/>
        <c:varyColors val="0"/>
        <c:ser>
          <c:idx val="1"/>
          <c:order val="5"/>
          <c:tx>
            <c:v> </c:v>
          </c:tx>
          <c:spPr>
            <a:noFill/>
          </c:spPr>
          <c:invertIfNegative val="0"/>
          <c:cat>
            <c:numLit>
              <c:formatCode>General</c:formatCode>
              <c:ptCount val="1"/>
              <c:pt idx="0">
                <c:v>0</c:v>
              </c:pt>
            </c:numLit>
          </c:cat>
          <c:val>
            <c:numLit>
              <c:formatCode>General</c:formatCode>
              <c:ptCount val="1"/>
              <c:pt idx="0">
                <c:v>1</c:v>
              </c:pt>
            </c:numLit>
          </c:val>
          <c:extLst>
            <c:ext xmlns:c16="http://schemas.microsoft.com/office/drawing/2014/chart" uri="{C3380CC4-5D6E-409C-BE32-E72D297353CC}">
              <c16:uniqueId val="{00000004-AF3B-4FA9-AF5F-798397BC65AB}"/>
            </c:ext>
          </c:extLst>
        </c:ser>
        <c:dLbls>
          <c:showLegendKey val="0"/>
          <c:showVal val="0"/>
          <c:showCatName val="0"/>
          <c:showSerName val="0"/>
          <c:showPercent val="0"/>
          <c:showBubbleSize val="0"/>
        </c:dLbls>
        <c:gapWidth val="350"/>
        <c:overlap val="100"/>
        <c:axId val="3"/>
        <c:axId val="4"/>
      </c:barChart>
      <c:scatterChart>
        <c:scatterStyle val="lineMarker"/>
        <c:varyColors val="0"/>
        <c:ser>
          <c:idx val="4"/>
          <c:order val="4"/>
          <c:tx>
            <c:strRef>
              <c:f>'Figure 1.16.2'!$B$1</c:f>
              <c:strCache>
                <c:ptCount val="1"/>
                <c:pt idx="0">
                  <c:v>Point estimate</c:v>
                </c:pt>
              </c:strCache>
            </c:strRef>
          </c:tx>
          <c:spPr>
            <a:ln w="19050">
              <a:noFill/>
            </a:ln>
          </c:spPr>
          <c:marker>
            <c:symbol val="diamond"/>
            <c:size val="15"/>
            <c:spPr>
              <a:solidFill>
                <a:srgbClr val="C00000"/>
              </a:solidFill>
              <a:ln w="6350">
                <a:noFill/>
              </a:ln>
            </c:spPr>
          </c:marker>
          <c:yVal>
            <c:numRef>
              <c:f>'Figure 1.16.2'!$B$2:$B$8</c:f>
              <c:numCache>
                <c:formatCode>0.0000</c:formatCode>
                <c:ptCount val="5"/>
                <c:pt idx="0">
                  <c:v>0.3056386411190033</c:v>
                </c:pt>
                <c:pt idx="2">
                  <c:v>0.20960573852062225</c:v>
                </c:pt>
                <c:pt idx="4">
                  <c:v>-0.14476445317268372</c:v>
                </c:pt>
              </c:numCache>
            </c:numRef>
          </c:yVal>
          <c:smooth val="0"/>
          <c:extLst>
            <c:ext xmlns:c16="http://schemas.microsoft.com/office/drawing/2014/chart" uri="{C3380CC4-5D6E-409C-BE32-E72D297353CC}">
              <c16:uniqueId val="{00000005-AF3B-4FA9-AF5F-798397BC65AB}"/>
            </c:ext>
          </c:extLst>
        </c:ser>
        <c:dLbls>
          <c:showLegendKey val="0"/>
          <c:showVal val="0"/>
          <c:showCatName val="0"/>
          <c:showSerName val="0"/>
          <c:showPercent val="0"/>
          <c:showBubbleSize val="0"/>
        </c:dLbls>
        <c:axId val="1060920015"/>
        <c:axId val="1"/>
      </c:scatterChart>
      <c:catAx>
        <c:axId val="106092001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
        <c:crosses val="autoZero"/>
        <c:auto val="1"/>
        <c:lblAlgn val="ctr"/>
        <c:lblOffset val="100"/>
        <c:noMultiLvlLbl val="0"/>
      </c:catAx>
      <c:valAx>
        <c:axId val="1"/>
        <c:scaling>
          <c:orientation val="minMax"/>
          <c:max val="0.60000000000000009"/>
          <c:min val="-0.30000000000000004"/>
        </c:scaling>
        <c:delete val="0"/>
        <c:axPos val="l"/>
        <c:numFmt formatCode="0.0" sourceLinked="0"/>
        <c:majorTickMark val="none"/>
        <c:minorTickMark val="none"/>
        <c:tickLblPos val="nextTo"/>
        <c:spPr>
          <a:ln w="6350">
            <a:noFill/>
          </a:ln>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060920015"/>
        <c:crosses val="autoZero"/>
        <c:crossBetween val="between"/>
        <c:majorUnit val="0.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8"/>
          <c:min val="-0.30000000000000004"/>
        </c:scaling>
        <c:delete val="1"/>
        <c:axPos val="r"/>
        <c:numFmt formatCode="0.0" sourceLinked="0"/>
        <c:majorTickMark val="none"/>
        <c:minorTickMark val="none"/>
        <c:tickLblPos val="nextTo"/>
        <c:crossAx val="3"/>
        <c:crosses val="max"/>
        <c:crossBetween val="between"/>
        <c:majorUnit val="0.2"/>
        <c:minorUnit val="0.04"/>
      </c:valAx>
      <c:spPr>
        <a:noFill/>
        <a:ln w="25400">
          <a:noFill/>
        </a:ln>
      </c:spPr>
    </c:plotArea>
    <c:legend>
      <c:legendPos val="r"/>
      <c:legendEntry>
        <c:idx val="0"/>
        <c:delete val="1"/>
      </c:legendEntry>
      <c:legendEntry>
        <c:idx val="2"/>
        <c:delete val="1"/>
      </c:legendEntry>
      <c:legendEntry>
        <c:idx val="3"/>
        <c:delete val="1"/>
      </c:legendEntry>
      <c:legendEntry>
        <c:idx val="4"/>
        <c:delete val="1"/>
      </c:legendEntry>
      <c:layout>
        <c:manualLayout>
          <c:xMode val="edge"/>
          <c:yMode val="edge"/>
          <c:x val="0.38208986339810447"/>
          <c:y val="2.622289530414311E-2"/>
          <c:w val="0.52576689701668633"/>
          <c:h val="0.13788808494951324"/>
        </c:manualLayout>
      </c:layout>
      <c:overlay val="0"/>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2309631907963093E-2"/>
          <c:y val="0.17792905889635097"/>
          <c:w val="0.87869975090432351"/>
          <c:h val="0.52330656219849336"/>
        </c:manualLayout>
      </c:layout>
      <c:barChart>
        <c:barDir val="col"/>
        <c:grouping val="stacked"/>
        <c:varyColors val="0"/>
        <c:ser>
          <c:idx val="1"/>
          <c:order val="1"/>
          <c:tx>
            <c:strRef>
              <c:f>'Figure 1.2.1'!$E$6</c:f>
              <c:strCache>
                <c:ptCount val="1"/>
                <c:pt idx="0">
                  <c:v>Revenue</c:v>
                </c:pt>
              </c:strCache>
            </c:strRef>
          </c:tx>
          <c:spPr>
            <a:solidFill>
              <a:srgbClr val="0070C0"/>
            </a:solidFill>
            <a:ln w="3175">
              <a:noFill/>
              <a:prstDash val="solid"/>
            </a:ln>
            <a:effectLst/>
          </c:spPr>
          <c:invertIfNegative val="0"/>
          <c:cat>
            <c:multiLvlStrRef>
              <c:f>'Figure 1.2.1'!$J$8:$K$21</c:f>
              <c:multiLvlStrCache>
                <c:ptCount val="14"/>
                <c:lvl>
                  <c:pt idx="0">
                    <c:v>2023</c:v>
                  </c:pt>
                  <c:pt idx="1">
                    <c:v>24</c:v>
                  </c:pt>
                  <c:pt idx="3">
                    <c:v>2023</c:v>
                  </c:pt>
                  <c:pt idx="4">
                    <c:v>24</c:v>
                  </c:pt>
                  <c:pt idx="6">
                    <c:v>2023</c:v>
                  </c:pt>
                  <c:pt idx="7">
                    <c:v>24</c:v>
                  </c:pt>
                  <c:pt idx="9">
                    <c:v>2023</c:v>
                  </c:pt>
                  <c:pt idx="10">
                    <c:v>24</c:v>
                  </c:pt>
                  <c:pt idx="12">
                    <c:v>2023</c:v>
                  </c:pt>
                  <c:pt idx="13">
                    <c:v>24</c:v>
                  </c:pt>
                </c:lvl>
                <c:lvl>
                  <c:pt idx="0">
                    <c:v>United States</c:v>
                  </c:pt>
                  <c:pt idx="3">
                    <c:v>Advanced economies excl. United States</c:v>
                  </c:pt>
                  <c:pt idx="6">
                    <c:v>China</c:v>
                  </c:pt>
                  <c:pt idx="9">
                    <c:v>Emerging markets excl. China</c:v>
                  </c:pt>
                  <c:pt idx="12">
                    <c:v>Low-income developing countries</c:v>
                  </c:pt>
                </c:lvl>
              </c:multiLvlStrCache>
            </c:multiLvlStrRef>
          </c:cat>
          <c:val>
            <c:numRef>
              <c:f>'Figure 1.2.1'!$E$8:$E$21</c:f>
              <c:numCache>
                <c:formatCode>General</c:formatCode>
                <c:ptCount val="14"/>
                <c:pt idx="0">
                  <c:v>2.1244290000000001</c:v>
                </c:pt>
                <c:pt idx="1">
                  <c:v>1.1544810000000001</c:v>
                </c:pt>
                <c:pt idx="3">
                  <c:v>-1.1076589999999999</c:v>
                </c:pt>
                <c:pt idx="4">
                  <c:v>-1.042222</c:v>
                </c:pt>
                <c:pt idx="6">
                  <c:v>1.4735259999999999</c:v>
                </c:pt>
                <c:pt idx="7">
                  <c:v>1.8037920000000001</c:v>
                </c:pt>
                <c:pt idx="9">
                  <c:v>-1.9415549999999999</c:v>
                </c:pt>
                <c:pt idx="10">
                  <c:v>-1.977276</c:v>
                </c:pt>
                <c:pt idx="12">
                  <c:v>0.20523730000000001</c:v>
                </c:pt>
                <c:pt idx="13">
                  <c:v>-0.60710949999999997</c:v>
                </c:pt>
              </c:numCache>
            </c:numRef>
          </c:val>
          <c:extLst>
            <c:ext xmlns:c16="http://schemas.microsoft.com/office/drawing/2014/chart" uri="{C3380CC4-5D6E-409C-BE32-E72D297353CC}">
              <c16:uniqueId val="{00000000-CDB5-42F9-B5B3-D38DDC801DE4}"/>
            </c:ext>
          </c:extLst>
        </c:ser>
        <c:ser>
          <c:idx val="2"/>
          <c:order val="2"/>
          <c:tx>
            <c:strRef>
              <c:f>'Figure 1.2.1'!$F$6</c:f>
              <c:strCache>
                <c:ptCount val="1"/>
                <c:pt idx="0">
                  <c:v>Interest expenses</c:v>
                </c:pt>
              </c:strCache>
            </c:strRef>
          </c:tx>
          <c:spPr>
            <a:solidFill>
              <a:srgbClr val="C00000"/>
            </a:solidFill>
          </c:spPr>
          <c:invertIfNegative val="0"/>
          <c:cat>
            <c:multiLvlStrRef>
              <c:f>'Figure 1.2.1'!$J$8:$K$21</c:f>
              <c:multiLvlStrCache>
                <c:ptCount val="14"/>
                <c:lvl>
                  <c:pt idx="0">
                    <c:v>2023</c:v>
                  </c:pt>
                  <c:pt idx="1">
                    <c:v>24</c:v>
                  </c:pt>
                  <c:pt idx="3">
                    <c:v>2023</c:v>
                  </c:pt>
                  <c:pt idx="4">
                    <c:v>24</c:v>
                  </c:pt>
                  <c:pt idx="6">
                    <c:v>2023</c:v>
                  </c:pt>
                  <c:pt idx="7">
                    <c:v>24</c:v>
                  </c:pt>
                  <c:pt idx="9">
                    <c:v>2023</c:v>
                  </c:pt>
                  <c:pt idx="10">
                    <c:v>24</c:v>
                  </c:pt>
                  <c:pt idx="12">
                    <c:v>2023</c:v>
                  </c:pt>
                  <c:pt idx="13">
                    <c:v>24</c:v>
                  </c:pt>
                </c:lvl>
                <c:lvl>
                  <c:pt idx="0">
                    <c:v>United States</c:v>
                  </c:pt>
                  <c:pt idx="3">
                    <c:v>Advanced economies excl. United States</c:v>
                  </c:pt>
                  <c:pt idx="6">
                    <c:v>China</c:v>
                  </c:pt>
                  <c:pt idx="9">
                    <c:v>Emerging markets excl. China</c:v>
                  </c:pt>
                  <c:pt idx="12">
                    <c:v>Low-income developing countries</c:v>
                  </c:pt>
                </c:lvl>
              </c:multiLvlStrCache>
            </c:multiLvlStrRef>
          </c:cat>
          <c:val>
            <c:numRef>
              <c:f>'Figure 1.2.1'!$F$8:$F$21</c:f>
              <c:numCache>
                <c:formatCode>General</c:formatCode>
                <c:ptCount val="14"/>
                <c:pt idx="0">
                  <c:v>0.76945090000000005</c:v>
                </c:pt>
                <c:pt idx="1">
                  <c:v>1.168371</c:v>
                </c:pt>
                <c:pt idx="3">
                  <c:v>0.3529775</c:v>
                </c:pt>
                <c:pt idx="4">
                  <c:v>0.46172289999999999</c:v>
                </c:pt>
                <c:pt idx="6">
                  <c:v>-0.51427400000000001</c:v>
                </c:pt>
                <c:pt idx="7">
                  <c:v>-0.42563990000000002</c:v>
                </c:pt>
                <c:pt idx="9">
                  <c:v>0.20455799999999999</c:v>
                </c:pt>
                <c:pt idx="10">
                  <c:v>0.31618400000000002</c:v>
                </c:pt>
                <c:pt idx="12">
                  <c:v>0.33702769999999999</c:v>
                </c:pt>
                <c:pt idx="13">
                  <c:v>0.24970120000000001</c:v>
                </c:pt>
              </c:numCache>
            </c:numRef>
          </c:val>
          <c:extLst>
            <c:ext xmlns:c16="http://schemas.microsoft.com/office/drawing/2014/chart" uri="{C3380CC4-5D6E-409C-BE32-E72D297353CC}">
              <c16:uniqueId val="{00000001-CDB5-42F9-B5B3-D38DDC801DE4}"/>
            </c:ext>
          </c:extLst>
        </c:ser>
        <c:ser>
          <c:idx val="3"/>
          <c:order val="3"/>
          <c:tx>
            <c:strRef>
              <c:f>'Figure 1.2.1'!$G$6</c:f>
              <c:strCache>
                <c:ptCount val="1"/>
                <c:pt idx="0">
                  <c:v>Social benefits</c:v>
                </c:pt>
              </c:strCache>
            </c:strRef>
          </c:tx>
          <c:spPr>
            <a:solidFill>
              <a:srgbClr val="ED7D31"/>
            </a:solidFill>
          </c:spPr>
          <c:invertIfNegative val="0"/>
          <c:cat>
            <c:multiLvlStrRef>
              <c:f>'Figure 1.2.1'!$J$8:$K$21</c:f>
              <c:multiLvlStrCache>
                <c:ptCount val="14"/>
                <c:lvl>
                  <c:pt idx="0">
                    <c:v>2023</c:v>
                  </c:pt>
                  <c:pt idx="1">
                    <c:v>24</c:v>
                  </c:pt>
                  <c:pt idx="3">
                    <c:v>2023</c:v>
                  </c:pt>
                  <c:pt idx="4">
                    <c:v>24</c:v>
                  </c:pt>
                  <c:pt idx="6">
                    <c:v>2023</c:v>
                  </c:pt>
                  <c:pt idx="7">
                    <c:v>24</c:v>
                  </c:pt>
                  <c:pt idx="9">
                    <c:v>2023</c:v>
                  </c:pt>
                  <c:pt idx="10">
                    <c:v>24</c:v>
                  </c:pt>
                  <c:pt idx="12">
                    <c:v>2023</c:v>
                  </c:pt>
                  <c:pt idx="13">
                    <c:v>24</c:v>
                  </c:pt>
                </c:lvl>
                <c:lvl>
                  <c:pt idx="0">
                    <c:v>United States</c:v>
                  </c:pt>
                  <c:pt idx="3">
                    <c:v>Advanced economies excl. United States</c:v>
                  </c:pt>
                  <c:pt idx="6">
                    <c:v>China</c:v>
                  </c:pt>
                  <c:pt idx="9">
                    <c:v>Emerging markets excl. China</c:v>
                  </c:pt>
                  <c:pt idx="12">
                    <c:v>Low-income developing countries</c:v>
                  </c:pt>
                </c:lvl>
              </c:multiLvlStrCache>
            </c:multiLvlStrRef>
          </c:cat>
          <c:val>
            <c:numRef>
              <c:f>'Figure 1.2.1'!$G$8:$G$21</c:f>
              <c:numCache>
                <c:formatCode>General</c:formatCode>
                <c:ptCount val="14"/>
                <c:pt idx="0">
                  <c:v>2.5907900000000001</c:v>
                </c:pt>
                <c:pt idx="1">
                  <c:v>2.6391810000000002</c:v>
                </c:pt>
                <c:pt idx="3">
                  <c:v>-0.41096310000000003</c:v>
                </c:pt>
                <c:pt idx="4">
                  <c:v>-0.43461420000000001</c:v>
                </c:pt>
                <c:pt idx="6">
                  <c:v>0</c:v>
                </c:pt>
                <c:pt idx="7">
                  <c:v>0</c:v>
                </c:pt>
                <c:pt idx="9">
                  <c:v>1.389229</c:v>
                </c:pt>
                <c:pt idx="10">
                  <c:v>1.3264050000000001</c:v>
                </c:pt>
                <c:pt idx="12">
                  <c:v>0.32250649999999997</c:v>
                </c:pt>
                <c:pt idx="13">
                  <c:v>0.2335653</c:v>
                </c:pt>
              </c:numCache>
            </c:numRef>
          </c:val>
          <c:extLst>
            <c:ext xmlns:c16="http://schemas.microsoft.com/office/drawing/2014/chart" uri="{C3380CC4-5D6E-409C-BE32-E72D297353CC}">
              <c16:uniqueId val="{00000002-CDB5-42F9-B5B3-D38DDC801DE4}"/>
            </c:ext>
          </c:extLst>
        </c:ser>
        <c:ser>
          <c:idx val="4"/>
          <c:order val="4"/>
          <c:tx>
            <c:strRef>
              <c:f>'Figure 1.2.1'!$H$6</c:f>
              <c:strCache>
                <c:ptCount val="1"/>
                <c:pt idx="0">
                  <c:v>Other expenditure</c:v>
                </c:pt>
              </c:strCache>
            </c:strRef>
          </c:tx>
          <c:spPr>
            <a:solidFill>
              <a:srgbClr val="FFC000"/>
            </a:solidFill>
            <a:ln w="28575">
              <a:noFill/>
            </a:ln>
          </c:spPr>
          <c:invertIfNegative val="0"/>
          <c:cat>
            <c:multiLvlStrRef>
              <c:f>'Figure 1.2.1'!$J$8:$K$21</c:f>
              <c:multiLvlStrCache>
                <c:ptCount val="14"/>
                <c:lvl>
                  <c:pt idx="0">
                    <c:v>2023</c:v>
                  </c:pt>
                  <c:pt idx="1">
                    <c:v>24</c:v>
                  </c:pt>
                  <c:pt idx="3">
                    <c:v>2023</c:v>
                  </c:pt>
                  <c:pt idx="4">
                    <c:v>24</c:v>
                  </c:pt>
                  <c:pt idx="6">
                    <c:v>2023</c:v>
                  </c:pt>
                  <c:pt idx="7">
                    <c:v>24</c:v>
                  </c:pt>
                  <c:pt idx="9">
                    <c:v>2023</c:v>
                  </c:pt>
                  <c:pt idx="10">
                    <c:v>24</c:v>
                  </c:pt>
                  <c:pt idx="12">
                    <c:v>2023</c:v>
                  </c:pt>
                  <c:pt idx="13">
                    <c:v>24</c:v>
                  </c:pt>
                </c:lvl>
                <c:lvl>
                  <c:pt idx="0">
                    <c:v>United States</c:v>
                  </c:pt>
                  <c:pt idx="3">
                    <c:v>Advanced economies excl. United States</c:v>
                  </c:pt>
                  <c:pt idx="6">
                    <c:v>China</c:v>
                  </c:pt>
                  <c:pt idx="9">
                    <c:v>Emerging markets excl. China</c:v>
                  </c:pt>
                  <c:pt idx="12">
                    <c:v>Low-income developing countries</c:v>
                  </c:pt>
                </c:lvl>
              </c:multiLvlStrCache>
            </c:multiLvlStrRef>
          </c:cat>
          <c:val>
            <c:numRef>
              <c:f>'Figure 1.2.1'!$H$8:$H$21</c:f>
              <c:numCache>
                <c:formatCode>General</c:formatCode>
                <c:ptCount val="14"/>
                <c:pt idx="0">
                  <c:v>-2.0379049</c:v>
                </c:pt>
                <c:pt idx="1">
                  <c:v>-3.5269220000000003</c:v>
                </c:pt>
                <c:pt idx="3">
                  <c:v>3.4269135999999998</c:v>
                </c:pt>
                <c:pt idx="4">
                  <c:v>2.9358483</c:v>
                </c:pt>
                <c:pt idx="6">
                  <c:v>-7.5101899999999944E-2</c:v>
                </c:pt>
                <c:pt idx="7">
                  <c:v>-0.11473919999999999</c:v>
                </c:pt>
                <c:pt idx="9">
                  <c:v>0.81833500000000003</c:v>
                </c:pt>
                <c:pt idx="10">
                  <c:v>0.92939099999999986</c:v>
                </c:pt>
                <c:pt idx="12">
                  <c:v>-0.48278329999999997</c:v>
                </c:pt>
                <c:pt idx="13">
                  <c:v>0.19804430000000001</c:v>
                </c:pt>
              </c:numCache>
            </c:numRef>
          </c:val>
          <c:extLst>
            <c:ext xmlns:c16="http://schemas.microsoft.com/office/drawing/2014/chart" uri="{C3380CC4-5D6E-409C-BE32-E72D297353CC}">
              <c16:uniqueId val="{00000003-CDB5-42F9-B5B3-D38DDC801DE4}"/>
            </c:ext>
          </c:extLst>
        </c:ser>
        <c:dLbls>
          <c:showLegendKey val="0"/>
          <c:showVal val="0"/>
          <c:showCatName val="0"/>
          <c:showSerName val="0"/>
          <c:showPercent val="0"/>
          <c:showBubbleSize val="0"/>
        </c:dLbls>
        <c:gapWidth val="54"/>
        <c:overlap val="100"/>
        <c:axId val="674013568"/>
        <c:axId val="674015104"/>
      </c:barChart>
      <c:barChart>
        <c:barDir val="col"/>
        <c:grouping val="stacked"/>
        <c:varyColors val="0"/>
        <c:ser>
          <c:idx val="5"/>
          <c:order val="5"/>
          <c:tx>
            <c:v> </c:v>
          </c:tx>
          <c:spPr>
            <a:noFill/>
          </c:spPr>
          <c:invertIfNegative val="0"/>
          <c:val>
            <c:numLit>
              <c:formatCode>General</c:formatCode>
              <c:ptCount val="1"/>
              <c:pt idx="0">
                <c:v>1</c:v>
              </c:pt>
            </c:numLit>
          </c:val>
          <c:extLst>
            <c:ext xmlns:c16="http://schemas.microsoft.com/office/drawing/2014/chart" uri="{C3380CC4-5D6E-409C-BE32-E72D297353CC}">
              <c16:uniqueId val="{00000004-CDB5-42F9-B5B3-D38DDC801DE4}"/>
            </c:ext>
          </c:extLst>
        </c:ser>
        <c:dLbls>
          <c:showLegendKey val="0"/>
          <c:showVal val="0"/>
          <c:showCatName val="0"/>
          <c:showSerName val="0"/>
          <c:showPercent val="0"/>
          <c:showBubbleSize val="0"/>
        </c:dLbls>
        <c:gapWidth val="54"/>
        <c:overlap val="100"/>
        <c:axId val="671623231"/>
        <c:axId val="535793568"/>
      </c:barChart>
      <c:lineChart>
        <c:grouping val="standard"/>
        <c:varyColors val="0"/>
        <c:ser>
          <c:idx val="0"/>
          <c:order val="0"/>
          <c:tx>
            <c:strRef>
              <c:f>'Figure 1.2.1'!$D$6</c:f>
              <c:strCache>
                <c:ptCount val="1"/>
                <c:pt idx="0">
                  <c:v>Fiscal deficit</c:v>
                </c:pt>
              </c:strCache>
            </c:strRef>
          </c:tx>
          <c:spPr>
            <a:ln w="38100">
              <a:noFill/>
              <a:prstDash val="solid"/>
            </a:ln>
            <a:effectLst/>
          </c:spPr>
          <c:marker>
            <c:symbol val="diamond"/>
            <c:size val="15"/>
            <c:spPr>
              <a:solidFill>
                <a:sysClr val="windowText" lastClr="000000"/>
              </a:solidFill>
              <a:ln w="28575">
                <a:noFill/>
              </a:ln>
            </c:spPr>
          </c:marker>
          <c:cat>
            <c:multiLvlStrRef>
              <c:f>'Figure 1.2.1'!$J$8:$K$21</c:f>
              <c:multiLvlStrCache>
                <c:ptCount val="14"/>
                <c:lvl>
                  <c:pt idx="0">
                    <c:v>2023</c:v>
                  </c:pt>
                  <c:pt idx="1">
                    <c:v>24</c:v>
                  </c:pt>
                  <c:pt idx="3">
                    <c:v>2023</c:v>
                  </c:pt>
                  <c:pt idx="4">
                    <c:v>24</c:v>
                  </c:pt>
                  <c:pt idx="6">
                    <c:v>2023</c:v>
                  </c:pt>
                  <c:pt idx="7">
                    <c:v>24</c:v>
                  </c:pt>
                  <c:pt idx="9">
                    <c:v>2023</c:v>
                  </c:pt>
                  <c:pt idx="10">
                    <c:v>24</c:v>
                  </c:pt>
                  <c:pt idx="12">
                    <c:v>2023</c:v>
                  </c:pt>
                  <c:pt idx="13">
                    <c:v>24</c:v>
                  </c:pt>
                </c:lvl>
                <c:lvl>
                  <c:pt idx="0">
                    <c:v>United States</c:v>
                  </c:pt>
                  <c:pt idx="3">
                    <c:v>Advanced economies excl. United States</c:v>
                  </c:pt>
                  <c:pt idx="6">
                    <c:v>China</c:v>
                  </c:pt>
                  <c:pt idx="9">
                    <c:v>Emerging markets excl. China</c:v>
                  </c:pt>
                  <c:pt idx="12">
                    <c:v>Low-income developing countries</c:v>
                  </c:pt>
                </c:lvl>
              </c:multiLvlStrCache>
            </c:multiLvlStrRef>
          </c:cat>
          <c:val>
            <c:numRef>
              <c:f>'Figure 1.2.1'!$D$8:$D$21</c:f>
              <c:numCache>
                <c:formatCode>General</c:formatCode>
                <c:ptCount val="14"/>
                <c:pt idx="0">
                  <c:v>3.4467650000000001</c:v>
                </c:pt>
                <c:pt idx="1">
                  <c:v>1.435111</c:v>
                </c:pt>
                <c:pt idx="3">
                  <c:v>2.261269</c:v>
                </c:pt>
                <c:pt idx="4">
                  <c:v>1.9207350000000001</c:v>
                </c:pt>
                <c:pt idx="6">
                  <c:v>0.88414999999999999</c:v>
                </c:pt>
                <c:pt idx="7">
                  <c:v>1.2634129999999999</c:v>
                </c:pt>
                <c:pt idx="9">
                  <c:v>0.47056680000000001</c:v>
                </c:pt>
                <c:pt idx="10">
                  <c:v>0.59470319999999999</c:v>
                </c:pt>
                <c:pt idx="12">
                  <c:v>0.39751130000000001</c:v>
                </c:pt>
                <c:pt idx="13">
                  <c:v>8.8692199999999999E-2</c:v>
                </c:pt>
              </c:numCache>
            </c:numRef>
          </c:val>
          <c:smooth val="0"/>
          <c:extLst>
            <c:ext xmlns:c16="http://schemas.microsoft.com/office/drawing/2014/chart" uri="{C3380CC4-5D6E-409C-BE32-E72D297353CC}">
              <c16:uniqueId val="{00000005-CDB5-42F9-B5B3-D38DDC801DE4}"/>
            </c:ext>
          </c:extLst>
        </c:ser>
        <c:dLbls>
          <c:showLegendKey val="0"/>
          <c:showVal val="0"/>
          <c:showCatName val="0"/>
          <c:showSerName val="0"/>
          <c:showPercent val="0"/>
          <c:showBubbleSize val="0"/>
        </c:dLbls>
        <c:marker val="1"/>
        <c:smooth val="0"/>
        <c:axId val="674013568"/>
        <c:axId val="674015104"/>
      </c:lineChart>
      <c:catAx>
        <c:axId val="674013568"/>
        <c:scaling>
          <c:orientation val="minMax"/>
        </c:scaling>
        <c:delete val="0"/>
        <c:axPos val="b"/>
        <c:numFmt formatCode="General" sourceLinked="1"/>
        <c:majorTickMark val="none"/>
        <c:minorTickMark val="none"/>
        <c:tickLblPos val="low"/>
        <c:spPr>
          <a:ln w="12700">
            <a:solidFill>
              <a:sysClr val="windowText" lastClr="000000"/>
            </a:solidFill>
            <a:prstDash val="solid"/>
          </a:ln>
        </c:spPr>
        <c:txPr>
          <a:bodyPr rot="-5400000" vert="horz"/>
          <a:lstStyle/>
          <a:p>
            <a:pPr>
              <a:defRPr/>
            </a:pPr>
            <a:endParaRPr lang="en-US"/>
          </a:p>
        </c:txPr>
        <c:crossAx val="674015104"/>
        <c:crosses val="autoZero"/>
        <c:auto val="1"/>
        <c:lblAlgn val="ctr"/>
        <c:lblOffset val="100"/>
        <c:tickMarkSkip val="1"/>
        <c:noMultiLvlLbl val="0"/>
      </c:catAx>
      <c:valAx>
        <c:axId val="674015104"/>
        <c:scaling>
          <c:orientation val="minMax"/>
          <c:max val="4"/>
        </c:scaling>
        <c:delete val="0"/>
        <c:axPos val="l"/>
        <c:numFmt formatCode="General" sourceLinked="0"/>
        <c:majorTickMark val="none"/>
        <c:minorTickMark val="none"/>
        <c:tickLblPos val="nextTo"/>
        <c:spPr>
          <a:ln w="12700">
            <a:noFill/>
            <a:prstDash val="solid"/>
          </a:ln>
        </c:spPr>
        <c:txPr>
          <a:bodyPr rot="0" vert="horz"/>
          <a:lstStyle/>
          <a:p>
            <a:pPr>
              <a:defRPr/>
            </a:pPr>
            <a:endParaRPr lang="en-US"/>
          </a:p>
        </c:txPr>
        <c:crossAx val="674013568"/>
        <c:crosses val="autoZero"/>
        <c:crossBetween val="between"/>
        <c:majorUnit val="1"/>
        <c:minorUnit val="0.5"/>
      </c:valAx>
      <c:valAx>
        <c:axId val="535793568"/>
        <c:scaling>
          <c:orientation val="minMax"/>
          <c:max val="4"/>
          <c:min val="-3"/>
        </c:scaling>
        <c:delete val="1"/>
        <c:axPos val="r"/>
        <c:numFmt formatCode="General" sourceLinked="0"/>
        <c:majorTickMark val="none"/>
        <c:minorTickMark val="none"/>
        <c:tickLblPos val="nextTo"/>
        <c:crossAx val="671623231"/>
        <c:crosses val="max"/>
        <c:crossBetween val="between"/>
        <c:majorUnit val="1"/>
        <c:minorUnit val="0.5"/>
      </c:valAx>
      <c:catAx>
        <c:axId val="671623231"/>
        <c:scaling>
          <c:orientation val="minMax"/>
        </c:scaling>
        <c:delete val="1"/>
        <c:axPos val="b"/>
        <c:majorTickMark val="out"/>
        <c:minorTickMark val="none"/>
        <c:tickLblPos val="nextTo"/>
        <c:crossAx val="535793568"/>
        <c:crosses val="autoZero"/>
        <c:auto val="1"/>
        <c:lblAlgn val="ctr"/>
        <c:lblOffset val="100"/>
        <c:noMultiLvlLbl val="0"/>
      </c:catAx>
      <c:spPr>
        <a:solidFill>
          <a:srgbClr val="FFFFFF"/>
        </a:solidFill>
        <a:ln w="12700">
          <a:noFill/>
          <a:prstDash val="solid"/>
        </a:ln>
      </c:spPr>
    </c:plotArea>
    <c:legend>
      <c:legendPos val="r"/>
      <c:legendEntry>
        <c:idx val="4"/>
        <c:delete val="1"/>
      </c:legendEntry>
      <c:layout>
        <c:manualLayout>
          <c:xMode val="edge"/>
          <c:yMode val="edge"/>
          <c:x val="3.8797079743398674E-2"/>
          <c:y val="2.545821618820579E-2"/>
          <c:w val="0.93994626657396307"/>
          <c:h val="0.14286378158413388"/>
        </c:manualLayout>
      </c:layout>
      <c:overlay val="0"/>
      <c:txPr>
        <a:bodyPr/>
        <a:lstStyle/>
        <a:p>
          <a:pPr>
            <a:defRPr sz="2400"/>
          </a:pPr>
          <a:endParaRPr lang="en-US"/>
        </a:p>
      </c:txPr>
    </c:legend>
    <c:plotVisOnly val="1"/>
    <c:dispBlanksAs val="gap"/>
    <c:showDLblsOverMax val="0"/>
  </c:chart>
  <c:spPr>
    <a:solidFill>
      <a:sysClr val="window" lastClr="FFFFFF"/>
    </a:solidFill>
    <a:ln w="25400">
      <a:noFill/>
    </a:ln>
  </c:spPr>
  <c:txPr>
    <a:bodyPr/>
    <a:lstStyle/>
    <a:p>
      <a:pPr>
        <a:defRPr sz="2000" b="0" i="0" u="none" strike="noStrike" baseline="0">
          <a:solidFill>
            <a:srgbClr val="000000"/>
          </a:solidFill>
          <a:latin typeface="HelveticaNeueLT Std" panose="020B0604020202020204"/>
          <a:ea typeface="Frutiger LT Std 45 Light"/>
          <a:cs typeface="Segoe UI" pitchFamily="34" charset="0"/>
        </a:defRPr>
      </a:pPr>
      <a:endParaRPr lang="en-US"/>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72041672596733E-2"/>
          <c:y val="4.284786440212416E-2"/>
          <c:w val="0.87038779279324008"/>
          <c:h val="0.83791299797554375"/>
        </c:manualLayout>
      </c:layout>
      <c:lineChart>
        <c:grouping val="standard"/>
        <c:varyColors val="0"/>
        <c:ser>
          <c:idx val="1"/>
          <c:order val="0"/>
          <c:tx>
            <c:v>Advanced economies</c:v>
          </c:tx>
          <c:spPr>
            <a:ln w="57150" cap="rnd">
              <a:solidFill>
                <a:schemeClr val="accent2"/>
              </a:solidFill>
              <a:round/>
            </a:ln>
            <a:effectLst/>
          </c:spPr>
          <c:marker>
            <c:symbol val="none"/>
          </c:marker>
          <c:cat>
            <c:strRef>
              <c:f>'Figure 1.17.1'!$D$2:$D$17</c:f>
              <c:strCache>
                <c:ptCount val="16"/>
                <c:pt idx="0">
                  <c:v>1960</c:v>
                </c:pt>
                <c:pt idx="1">
                  <c:v>64</c:v>
                </c:pt>
                <c:pt idx="2">
                  <c:v>68</c:v>
                </c:pt>
                <c:pt idx="3">
                  <c:v>72</c:v>
                </c:pt>
                <c:pt idx="4">
                  <c:v>76</c:v>
                </c:pt>
                <c:pt idx="5">
                  <c:v>80</c:v>
                </c:pt>
                <c:pt idx="6">
                  <c:v>84</c:v>
                </c:pt>
                <c:pt idx="7">
                  <c:v>88</c:v>
                </c:pt>
                <c:pt idx="8">
                  <c:v>92</c:v>
                </c:pt>
                <c:pt idx="9">
                  <c:v>96</c:v>
                </c:pt>
                <c:pt idx="10">
                  <c:v>2000</c:v>
                </c:pt>
                <c:pt idx="11">
                  <c:v>04</c:v>
                </c:pt>
                <c:pt idx="12">
                  <c:v>08</c:v>
                </c:pt>
                <c:pt idx="13">
                  <c:v>12</c:v>
                </c:pt>
                <c:pt idx="14">
                  <c:v>16</c:v>
                </c:pt>
                <c:pt idx="15">
                  <c:v>20</c:v>
                </c:pt>
              </c:strCache>
            </c:strRef>
          </c:cat>
          <c:val>
            <c:numRef>
              <c:f>'Figure 1.17.1'!$E$2:$E$17</c:f>
              <c:numCache>
                <c:formatCode>0</c:formatCode>
                <c:ptCount val="16"/>
                <c:pt idx="0">
                  <c:v>11.09381103515625</c:v>
                </c:pt>
                <c:pt idx="1">
                  <c:v>11.779677391052246</c:v>
                </c:pt>
                <c:pt idx="2">
                  <c:v>10.641663551330566</c:v>
                </c:pt>
                <c:pt idx="3">
                  <c:v>10.566142082214355</c:v>
                </c:pt>
                <c:pt idx="4">
                  <c:v>10.390915870666504</c:v>
                </c:pt>
                <c:pt idx="5">
                  <c:v>9.8754348754882813</c:v>
                </c:pt>
                <c:pt idx="6">
                  <c:v>10.773670196533203</c:v>
                </c:pt>
                <c:pt idx="7">
                  <c:v>10.830885887145996</c:v>
                </c:pt>
                <c:pt idx="8">
                  <c:v>11.171333312988281</c:v>
                </c:pt>
                <c:pt idx="9">
                  <c:v>13.094804763793945</c:v>
                </c:pt>
                <c:pt idx="10">
                  <c:v>15.181795120239258</c:v>
                </c:pt>
                <c:pt idx="11">
                  <c:v>16.617679595947266</c:v>
                </c:pt>
                <c:pt idx="12">
                  <c:v>14.19191837310791</c:v>
                </c:pt>
                <c:pt idx="13">
                  <c:v>15.695596694946289</c:v>
                </c:pt>
                <c:pt idx="14">
                  <c:v>16.65667724609375</c:v>
                </c:pt>
                <c:pt idx="15">
                  <c:v>18.709272384643555</c:v>
                </c:pt>
              </c:numCache>
            </c:numRef>
          </c:val>
          <c:smooth val="0"/>
          <c:extLst>
            <c:ext xmlns:c16="http://schemas.microsoft.com/office/drawing/2014/chart" uri="{C3380CC4-5D6E-409C-BE32-E72D297353CC}">
              <c16:uniqueId val="{00000000-9C27-40A1-902B-586857D1B276}"/>
            </c:ext>
          </c:extLst>
        </c:ser>
        <c:ser>
          <c:idx val="2"/>
          <c:order val="1"/>
          <c:tx>
            <c:v>Emerging market and developing economies</c:v>
          </c:tx>
          <c:spPr>
            <a:ln w="57150" cap="rnd">
              <a:solidFill>
                <a:schemeClr val="accent4"/>
              </a:solidFill>
              <a:prstDash val="sysDash"/>
              <a:round/>
            </a:ln>
            <a:effectLst/>
          </c:spPr>
          <c:marker>
            <c:symbol val="none"/>
          </c:marker>
          <c:cat>
            <c:strRef>
              <c:f>'Figure 1.17.1'!$D$2:$D$17</c:f>
              <c:strCache>
                <c:ptCount val="16"/>
                <c:pt idx="0">
                  <c:v>1960</c:v>
                </c:pt>
                <c:pt idx="1">
                  <c:v>64</c:v>
                </c:pt>
                <c:pt idx="2">
                  <c:v>68</c:v>
                </c:pt>
                <c:pt idx="3">
                  <c:v>72</c:v>
                </c:pt>
                <c:pt idx="4">
                  <c:v>76</c:v>
                </c:pt>
                <c:pt idx="5">
                  <c:v>80</c:v>
                </c:pt>
                <c:pt idx="6">
                  <c:v>84</c:v>
                </c:pt>
                <c:pt idx="7">
                  <c:v>88</c:v>
                </c:pt>
                <c:pt idx="8">
                  <c:v>92</c:v>
                </c:pt>
                <c:pt idx="9">
                  <c:v>96</c:v>
                </c:pt>
                <c:pt idx="10">
                  <c:v>2000</c:v>
                </c:pt>
                <c:pt idx="11">
                  <c:v>04</c:v>
                </c:pt>
                <c:pt idx="12">
                  <c:v>08</c:v>
                </c:pt>
                <c:pt idx="13">
                  <c:v>12</c:v>
                </c:pt>
                <c:pt idx="14">
                  <c:v>16</c:v>
                </c:pt>
                <c:pt idx="15">
                  <c:v>20</c:v>
                </c:pt>
              </c:strCache>
            </c:strRef>
          </c:cat>
          <c:val>
            <c:numRef>
              <c:f>'Figure 1.17.1'!$E$18:$E$33</c:f>
              <c:numCache>
                <c:formatCode>0</c:formatCode>
                <c:ptCount val="16"/>
                <c:pt idx="7">
                  <c:v>8.370387077331543</c:v>
                </c:pt>
                <c:pt idx="8">
                  <c:v>9.5753450393676758</c:v>
                </c:pt>
                <c:pt idx="9">
                  <c:v>12.67705249786377</c:v>
                </c:pt>
                <c:pt idx="10">
                  <c:v>11.836616516113281</c:v>
                </c:pt>
                <c:pt idx="11">
                  <c:v>14.873334884643555</c:v>
                </c:pt>
                <c:pt idx="12">
                  <c:v>15.542169570922852</c:v>
                </c:pt>
                <c:pt idx="13">
                  <c:v>16.327985763549805</c:v>
                </c:pt>
                <c:pt idx="14">
                  <c:v>16.00584602355957</c:v>
                </c:pt>
                <c:pt idx="15">
                  <c:v>15.642746925354004</c:v>
                </c:pt>
              </c:numCache>
            </c:numRef>
          </c:val>
          <c:smooth val="0"/>
          <c:extLst>
            <c:ext xmlns:c16="http://schemas.microsoft.com/office/drawing/2014/chart" uri="{C3380CC4-5D6E-409C-BE32-E72D297353CC}">
              <c16:uniqueId val="{00000001-9C27-40A1-902B-586857D1B276}"/>
            </c:ext>
          </c:extLst>
        </c:ser>
        <c:dLbls>
          <c:showLegendKey val="0"/>
          <c:showVal val="0"/>
          <c:showCatName val="0"/>
          <c:showSerName val="0"/>
          <c:showPercent val="0"/>
          <c:showBubbleSize val="0"/>
        </c:dLbls>
        <c:marker val="1"/>
        <c:smooth val="0"/>
        <c:axId val="1454939520"/>
        <c:axId val="886481599"/>
      </c:lineChart>
      <c:lineChart>
        <c:grouping val="standard"/>
        <c:varyColors val="0"/>
        <c:ser>
          <c:idx val="0"/>
          <c:order val="2"/>
          <c:tx>
            <c:v>Advanced economies</c:v>
          </c:tx>
          <c:spPr>
            <a:ln w="57150" cap="rnd">
              <a:solidFill>
                <a:srgbClr val="7030A0"/>
              </a:solidFill>
              <a:round/>
            </a:ln>
            <a:effectLst/>
          </c:spPr>
          <c:marker>
            <c:symbol val="none"/>
          </c:marker>
          <c:val>
            <c:numRef>
              <c:f>'Figure 1.17.1'!$F$2:$F$17</c:f>
              <c:numCache>
                <c:formatCode>0</c:formatCode>
                <c:ptCount val="16"/>
                <c:pt idx="0">
                  <c:v>3.4163134098052979</c:v>
                </c:pt>
                <c:pt idx="1">
                  <c:v>2.5900843143463135</c:v>
                </c:pt>
                <c:pt idx="2">
                  <c:v>2.5991790294647217</c:v>
                </c:pt>
                <c:pt idx="3">
                  <c:v>3.570389986038208</c:v>
                </c:pt>
                <c:pt idx="4">
                  <c:v>3.1226804256439209</c:v>
                </c:pt>
                <c:pt idx="5">
                  <c:v>4.2256054878234863</c:v>
                </c:pt>
                <c:pt idx="6">
                  <c:v>3.56907057762146</c:v>
                </c:pt>
                <c:pt idx="7">
                  <c:v>2.4683265686035156</c:v>
                </c:pt>
                <c:pt idx="8">
                  <c:v>3.1306829452514648</c:v>
                </c:pt>
                <c:pt idx="9">
                  <c:v>2.9242813587188721</c:v>
                </c:pt>
                <c:pt idx="10">
                  <c:v>2.067131519317627</c:v>
                </c:pt>
                <c:pt idx="11">
                  <c:v>1.7642018795013428</c:v>
                </c:pt>
                <c:pt idx="12">
                  <c:v>2.8065173625946045</c:v>
                </c:pt>
                <c:pt idx="13">
                  <c:v>2.8387596607208252</c:v>
                </c:pt>
                <c:pt idx="14">
                  <c:v>1.8230359554290771</c:v>
                </c:pt>
                <c:pt idx="15">
                  <c:v>1.3130819797515869</c:v>
                </c:pt>
              </c:numCache>
            </c:numRef>
          </c:val>
          <c:smooth val="0"/>
          <c:extLst>
            <c:ext xmlns:c16="http://schemas.microsoft.com/office/drawing/2014/chart" uri="{C3380CC4-5D6E-409C-BE32-E72D297353CC}">
              <c16:uniqueId val="{00000002-9C27-40A1-902B-586857D1B276}"/>
            </c:ext>
          </c:extLst>
        </c:ser>
        <c:ser>
          <c:idx val="3"/>
          <c:order val="3"/>
          <c:tx>
            <c:v>Emerging market and developing economies</c:v>
          </c:tx>
          <c:spPr>
            <a:ln w="57150" cap="rnd">
              <a:solidFill>
                <a:srgbClr val="0070C0"/>
              </a:solidFill>
              <a:prstDash val="sysDash"/>
              <a:round/>
            </a:ln>
            <a:effectLst/>
          </c:spPr>
          <c:marker>
            <c:symbol val="none"/>
          </c:marker>
          <c:val>
            <c:numRef>
              <c:f>'Figure 1.17.1'!$F$18:$F$33</c:f>
              <c:numCache>
                <c:formatCode>0</c:formatCode>
                <c:ptCount val="16"/>
                <c:pt idx="7">
                  <c:v>2.4009294509887695</c:v>
                </c:pt>
                <c:pt idx="8">
                  <c:v>2.2520930767059326</c:v>
                </c:pt>
                <c:pt idx="9">
                  <c:v>2.7011613845825195</c:v>
                </c:pt>
                <c:pt idx="10">
                  <c:v>2.0720968246459961</c:v>
                </c:pt>
                <c:pt idx="11">
                  <c:v>1.9234569072723389</c:v>
                </c:pt>
                <c:pt idx="12">
                  <c:v>1.1900931596755981</c:v>
                </c:pt>
                <c:pt idx="13">
                  <c:v>1.633150577545166</c:v>
                </c:pt>
                <c:pt idx="14">
                  <c:v>1.6882586479187012</c:v>
                </c:pt>
                <c:pt idx="15">
                  <c:v>1.3735378980636597</c:v>
                </c:pt>
              </c:numCache>
            </c:numRef>
          </c:val>
          <c:smooth val="0"/>
          <c:extLst>
            <c:ext xmlns:c16="http://schemas.microsoft.com/office/drawing/2014/chart" uri="{C3380CC4-5D6E-409C-BE32-E72D297353CC}">
              <c16:uniqueId val="{00000003-9C27-40A1-902B-586857D1B276}"/>
            </c:ext>
          </c:extLst>
        </c:ser>
        <c:dLbls>
          <c:showLegendKey val="0"/>
          <c:showVal val="0"/>
          <c:showCatName val="0"/>
          <c:showSerName val="0"/>
          <c:showPercent val="0"/>
          <c:showBubbleSize val="0"/>
        </c:dLbls>
        <c:marker val="1"/>
        <c:smooth val="0"/>
        <c:axId val="1153840239"/>
        <c:axId val="571243823"/>
      </c:lineChart>
      <c:catAx>
        <c:axId val="1454939520"/>
        <c:scaling>
          <c:orientation val="minMax"/>
        </c:scaling>
        <c:delete val="0"/>
        <c:axPos val="b"/>
        <c:numFmt formatCode="yyyy" sourceLinked="0"/>
        <c:majorTickMark val="in"/>
        <c:minorTickMark val="in"/>
        <c:tickLblPos val="nextTo"/>
        <c:spPr>
          <a:noFill/>
          <a:ln w="9525" cap="flat" cmpd="sng" algn="ctr">
            <a:solidFill>
              <a:schemeClr val="tx1"/>
            </a:solidFill>
            <a:round/>
          </a:ln>
          <a:effectLst/>
        </c:spPr>
        <c:txPr>
          <a:bodyPr rot="0" spcFirstLastPara="1" vertOverflow="ellipsis" wrap="square" anchor="ctr" anchorCtr="1"/>
          <a:lstStyle/>
          <a:p>
            <a:pPr>
              <a:defRPr sz="2000" b="0" i="0" u="none" strike="noStrike" kern="1200" baseline="0">
                <a:solidFill>
                  <a:sysClr val="windowText" lastClr="000000"/>
                </a:solidFill>
                <a:latin typeface="HelveticaNeueLT Std"/>
                <a:ea typeface="+mn-ea"/>
                <a:cs typeface="Arial" panose="020B0604020202020204" pitchFamily="34" charset="0"/>
              </a:defRPr>
            </a:pPr>
            <a:endParaRPr lang="en-US"/>
          </a:p>
        </c:txPr>
        <c:crossAx val="886481599"/>
        <c:crosses val="autoZero"/>
        <c:auto val="1"/>
        <c:lblAlgn val="ctr"/>
        <c:lblOffset val="100"/>
        <c:tickLblSkip val="2"/>
        <c:tickMarkSkip val="1"/>
        <c:noMultiLvlLbl val="1"/>
      </c:catAx>
      <c:valAx>
        <c:axId val="886481599"/>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Arial" panose="020B0604020202020204" pitchFamily="34" charset="0"/>
              </a:defRPr>
            </a:pPr>
            <a:endParaRPr lang="en-US"/>
          </a:p>
        </c:txPr>
        <c:crossAx val="1454939520"/>
        <c:crosses val="autoZero"/>
        <c:crossBetween val="between"/>
        <c:majorUnit val="4"/>
      </c:valAx>
      <c:valAx>
        <c:axId val="57124382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Arial" panose="020B0604020202020204" pitchFamily="34" charset="0"/>
              </a:defRPr>
            </a:pPr>
            <a:endParaRPr lang="en-US"/>
          </a:p>
        </c:txPr>
        <c:crossAx val="1153840239"/>
        <c:crosses val="max"/>
        <c:crossBetween val="between"/>
        <c:majorUnit val="1"/>
      </c:valAx>
      <c:catAx>
        <c:axId val="1153840239"/>
        <c:scaling>
          <c:orientation val="minMax"/>
        </c:scaling>
        <c:delete val="1"/>
        <c:axPos val="b"/>
        <c:majorTickMark val="out"/>
        <c:minorTickMark val="none"/>
        <c:tickLblPos val="nextTo"/>
        <c:crossAx val="571243823"/>
        <c:crosses val="autoZero"/>
        <c:auto val="1"/>
        <c:lblAlgn val="ctr"/>
        <c:lblOffset val="100"/>
        <c:noMultiLvlLbl val="0"/>
      </c:catAx>
      <c:spPr>
        <a:noFill/>
        <a:ln>
          <a:noFill/>
        </a:ln>
        <a:effectLst/>
      </c:spPr>
    </c:plotArea>
    <c:legend>
      <c:legendPos val="b"/>
      <c:layout>
        <c:manualLayout>
          <c:xMode val="edge"/>
          <c:yMode val="edge"/>
          <c:x val="0.37036009995130481"/>
          <c:y val="0.6769383307233946"/>
          <c:w val="0.54799271535029348"/>
          <c:h val="0.1571614681668054"/>
        </c:manualLayout>
      </c:layout>
      <c:overlay val="1"/>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a:cs typeface="Arial" panose="020B0604020202020204" pitchFamily="34" charset="0"/>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6008057132393334E-3"/>
          <c:w val="1"/>
          <c:h val="0.98406901081405518"/>
        </c:manualLayout>
      </c:layout>
      <c:areaChart>
        <c:grouping val="standard"/>
        <c:varyColors val="0"/>
        <c:ser>
          <c:idx val="4"/>
          <c:order val="1"/>
          <c:tx>
            <c:strRef>
              <c:f>'Figure 1.17.2'!$H$1</c:f>
              <c:strCache>
                <c:ptCount val="1"/>
                <c:pt idx="0">
                  <c:v>Firm incentives</c:v>
                </c:pt>
              </c:strCache>
            </c:strRef>
          </c:tx>
          <c:spPr>
            <a:solidFill>
              <a:schemeClr val="accent4"/>
            </a:solidFill>
            <a:ln>
              <a:noFill/>
            </a:ln>
            <a:effectLst/>
          </c:spPr>
          <c:cat>
            <c:strRef>
              <c:f>'Figure 1.17.2'!$C$2:$C$17</c:f>
              <c:strCache>
                <c:ptCount val="16"/>
                <c:pt idx="0">
                  <c:v>1960</c:v>
                </c:pt>
                <c:pt idx="1">
                  <c:v>64</c:v>
                </c:pt>
                <c:pt idx="2">
                  <c:v>68</c:v>
                </c:pt>
                <c:pt idx="3">
                  <c:v>72</c:v>
                </c:pt>
                <c:pt idx="4">
                  <c:v>76</c:v>
                </c:pt>
                <c:pt idx="5">
                  <c:v>80</c:v>
                </c:pt>
                <c:pt idx="6">
                  <c:v>84</c:v>
                </c:pt>
                <c:pt idx="7">
                  <c:v>88</c:v>
                </c:pt>
                <c:pt idx="8">
                  <c:v>92</c:v>
                </c:pt>
                <c:pt idx="9">
                  <c:v>96</c:v>
                </c:pt>
                <c:pt idx="10">
                  <c:v>2000</c:v>
                </c:pt>
                <c:pt idx="11">
                  <c:v>04</c:v>
                </c:pt>
                <c:pt idx="12">
                  <c:v>08</c:v>
                </c:pt>
                <c:pt idx="13">
                  <c:v>12</c:v>
                </c:pt>
                <c:pt idx="14">
                  <c:v>16</c:v>
                </c:pt>
                <c:pt idx="15">
                  <c:v>20</c:v>
                </c:pt>
              </c:strCache>
            </c:strRef>
          </c:cat>
          <c:val>
            <c:numRef>
              <c:f>'Figure 1.17.2'!$H$2:$H$17</c:f>
              <c:numCache>
                <c:formatCode>0</c:formatCode>
                <c:ptCount val="16"/>
                <c:pt idx="0">
                  <c:v>22.772659301757813</c:v>
                </c:pt>
                <c:pt idx="1">
                  <c:v>22.430641174316406</c:v>
                </c:pt>
                <c:pt idx="2">
                  <c:v>21.866325378417969</c:v>
                </c:pt>
                <c:pt idx="3">
                  <c:v>21.149410247802734</c:v>
                </c:pt>
                <c:pt idx="4">
                  <c:v>21.781291961669922</c:v>
                </c:pt>
                <c:pt idx="5">
                  <c:v>23.076568603515625</c:v>
                </c:pt>
                <c:pt idx="6">
                  <c:v>24.908975601196289</c:v>
                </c:pt>
                <c:pt idx="7">
                  <c:v>26.488386154174805</c:v>
                </c:pt>
                <c:pt idx="8">
                  <c:v>25.018205642700195</c:v>
                </c:pt>
                <c:pt idx="9">
                  <c:v>27.084354400634766</c:v>
                </c:pt>
                <c:pt idx="10">
                  <c:v>29.81024169921875</c:v>
                </c:pt>
                <c:pt idx="11">
                  <c:v>32.851528167724609</c:v>
                </c:pt>
                <c:pt idx="12">
                  <c:v>29.958492279052734</c:v>
                </c:pt>
                <c:pt idx="13">
                  <c:v>32.137729644775391</c:v>
                </c:pt>
                <c:pt idx="14">
                  <c:v>36.483646392822266</c:v>
                </c:pt>
                <c:pt idx="15">
                  <c:v>38.988548278808594</c:v>
                </c:pt>
              </c:numCache>
            </c:numRef>
          </c:val>
          <c:extLst>
            <c:ext xmlns:c16="http://schemas.microsoft.com/office/drawing/2014/chart" uri="{C3380CC4-5D6E-409C-BE32-E72D297353CC}">
              <c16:uniqueId val="{00000000-D86E-4EE5-B7AB-E38AFCEA6DF3}"/>
            </c:ext>
          </c:extLst>
        </c:ser>
        <c:ser>
          <c:idx val="3"/>
          <c:order val="2"/>
          <c:tx>
            <c:strRef>
              <c:f>'Figure 1.17.2'!$G$1</c:f>
              <c:strCache>
                <c:ptCount val="1"/>
                <c:pt idx="0">
                  <c:v>Environment</c:v>
                </c:pt>
              </c:strCache>
            </c:strRef>
          </c:tx>
          <c:spPr>
            <a:solidFill>
              <a:schemeClr val="accent6"/>
            </a:solidFill>
            <a:ln>
              <a:noFill/>
            </a:ln>
            <a:effectLst/>
          </c:spPr>
          <c:cat>
            <c:strRef>
              <c:f>'Figure 1.17.2'!$C$2:$C$17</c:f>
              <c:strCache>
                <c:ptCount val="16"/>
                <c:pt idx="0">
                  <c:v>1960</c:v>
                </c:pt>
                <c:pt idx="1">
                  <c:v>64</c:v>
                </c:pt>
                <c:pt idx="2">
                  <c:v>68</c:v>
                </c:pt>
                <c:pt idx="3">
                  <c:v>72</c:v>
                </c:pt>
                <c:pt idx="4">
                  <c:v>76</c:v>
                </c:pt>
                <c:pt idx="5">
                  <c:v>80</c:v>
                </c:pt>
                <c:pt idx="6">
                  <c:v>84</c:v>
                </c:pt>
                <c:pt idx="7">
                  <c:v>88</c:v>
                </c:pt>
                <c:pt idx="8">
                  <c:v>92</c:v>
                </c:pt>
                <c:pt idx="9">
                  <c:v>96</c:v>
                </c:pt>
                <c:pt idx="10">
                  <c:v>2000</c:v>
                </c:pt>
                <c:pt idx="11">
                  <c:v>04</c:v>
                </c:pt>
                <c:pt idx="12">
                  <c:v>08</c:v>
                </c:pt>
                <c:pt idx="13">
                  <c:v>12</c:v>
                </c:pt>
                <c:pt idx="14">
                  <c:v>16</c:v>
                </c:pt>
                <c:pt idx="15">
                  <c:v>20</c:v>
                </c:pt>
              </c:strCache>
            </c:strRef>
          </c:cat>
          <c:val>
            <c:numRef>
              <c:f>'Figure 1.17.2'!$G$2:$G$17</c:f>
              <c:numCache>
                <c:formatCode>0</c:formatCode>
                <c:ptCount val="16"/>
                <c:pt idx="0">
                  <c:v>19.165327072143555</c:v>
                </c:pt>
                <c:pt idx="1">
                  <c:v>20.356374740600586</c:v>
                </c:pt>
                <c:pt idx="2">
                  <c:v>19.31907844543457</c:v>
                </c:pt>
                <c:pt idx="3">
                  <c:v>18.798076629638672</c:v>
                </c:pt>
                <c:pt idx="4">
                  <c:v>19.107555389404297</c:v>
                </c:pt>
                <c:pt idx="5">
                  <c:v>20.481548309326172</c:v>
                </c:pt>
                <c:pt idx="6">
                  <c:v>22.100788116455078</c:v>
                </c:pt>
                <c:pt idx="7">
                  <c:v>24.097644805908203</c:v>
                </c:pt>
                <c:pt idx="8">
                  <c:v>21.68885612487793</c:v>
                </c:pt>
                <c:pt idx="9">
                  <c:v>24.319610595703125</c:v>
                </c:pt>
                <c:pt idx="10">
                  <c:v>27.095516204833984</c:v>
                </c:pt>
                <c:pt idx="11">
                  <c:v>30.348642349243164</c:v>
                </c:pt>
                <c:pt idx="12">
                  <c:v>27.007686614990234</c:v>
                </c:pt>
                <c:pt idx="13">
                  <c:v>29.257951736450195</c:v>
                </c:pt>
                <c:pt idx="14">
                  <c:v>33.849983215332031</c:v>
                </c:pt>
                <c:pt idx="15">
                  <c:v>36.226066589355469</c:v>
                </c:pt>
              </c:numCache>
            </c:numRef>
          </c:val>
          <c:extLst>
            <c:ext xmlns:c16="http://schemas.microsoft.com/office/drawing/2014/chart" uri="{C3380CC4-5D6E-409C-BE32-E72D297353CC}">
              <c16:uniqueId val="{00000001-D86E-4EE5-B7AB-E38AFCEA6DF3}"/>
            </c:ext>
          </c:extLst>
        </c:ser>
        <c:ser>
          <c:idx val="2"/>
          <c:order val="3"/>
          <c:tx>
            <c:strRef>
              <c:f>'Figure 1.17.2'!$F$1</c:f>
              <c:strCache>
                <c:ptCount val="1"/>
                <c:pt idx="0">
                  <c:v>Defense</c:v>
                </c:pt>
              </c:strCache>
            </c:strRef>
          </c:tx>
          <c:spPr>
            <a:solidFill>
              <a:schemeClr val="accent2"/>
            </a:solidFill>
            <a:ln>
              <a:noFill/>
            </a:ln>
            <a:effectLst/>
          </c:spPr>
          <c:cat>
            <c:strRef>
              <c:f>'Figure 1.17.2'!$C$2:$C$17</c:f>
              <c:strCache>
                <c:ptCount val="16"/>
                <c:pt idx="0">
                  <c:v>1960</c:v>
                </c:pt>
                <c:pt idx="1">
                  <c:v>64</c:v>
                </c:pt>
                <c:pt idx="2">
                  <c:v>68</c:v>
                </c:pt>
                <c:pt idx="3">
                  <c:v>72</c:v>
                </c:pt>
                <c:pt idx="4">
                  <c:v>76</c:v>
                </c:pt>
                <c:pt idx="5">
                  <c:v>80</c:v>
                </c:pt>
                <c:pt idx="6">
                  <c:v>84</c:v>
                </c:pt>
                <c:pt idx="7">
                  <c:v>88</c:v>
                </c:pt>
                <c:pt idx="8">
                  <c:v>92</c:v>
                </c:pt>
                <c:pt idx="9">
                  <c:v>96</c:v>
                </c:pt>
                <c:pt idx="10">
                  <c:v>2000</c:v>
                </c:pt>
                <c:pt idx="11">
                  <c:v>04</c:v>
                </c:pt>
                <c:pt idx="12">
                  <c:v>08</c:v>
                </c:pt>
                <c:pt idx="13">
                  <c:v>12</c:v>
                </c:pt>
                <c:pt idx="14">
                  <c:v>16</c:v>
                </c:pt>
                <c:pt idx="15">
                  <c:v>20</c:v>
                </c:pt>
              </c:strCache>
            </c:strRef>
          </c:cat>
          <c:val>
            <c:numRef>
              <c:f>'Figure 1.17.2'!$F$2:$F$17</c:f>
              <c:numCache>
                <c:formatCode>0</c:formatCode>
                <c:ptCount val="16"/>
                <c:pt idx="0">
                  <c:v>18.374309539794922</c:v>
                </c:pt>
                <c:pt idx="1">
                  <c:v>19.149465560913086</c:v>
                </c:pt>
                <c:pt idx="2">
                  <c:v>16.968393325805664</c:v>
                </c:pt>
                <c:pt idx="3">
                  <c:v>15.528017044067383</c:v>
                </c:pt>
                <c:pt idx="4">
                  <c:v>15.592972755432129</c:v>
                </c:pt>
                <c:pt idx="5">
                  <c:v>16.286920547485352</c:v>
                </c:pt>
                <c:pt idx="6">
                  <c:v>16.963275909423828</c:v>
                </c:pt>
                <c:pt idx="7">
                  <c:v>16.2064208984375</c:v>
                </c:pt>
                <c:pt idx="8">
                  <c:v>16.315174102783203</c:v>
                </c:pt>
                <c:pt idx="9">
                  <c:v>19.388738632202148</c:v>
                </c:pt>
                <c:pt idx="10">
                  <c:v>22.036943435668945</c:v>
                </c:pt>
                <c:pt idx="11">
                  <c:v>24.261165618896484</c:v>
                </c:pt>
                <c:pt idx="12">
                  <c:v>20.868762969970703</c:v>
                </c:pt>
                <c:pt idx="13">
                  <c:v>22.980613708496094</c:v>
                </c:pt>
                <c:pt idx="14">
                  <c:v>25.34712028503418</c:v>
                </c:pt>
                <c:pt idx="15">
                  <c:v>26.945819854736328</c:v>
                </c:pt>
              </c:numCache>
            </c:numRef>
          </c:val>
          <c:extLst>
            <c:ext xmlns:c16="http://schemas.microsoft.com/office/drawing/2014/chart" uri="{C3380CC4-5D6E-409C-BE32-E72D297353CC}">
              <c16:uniqueId val="{00000002-D86E-4EE5-B7AB-E38AFCEA6DF3}"/>
            </c:ext>
          </c:extLst>
        </c:ser>
        <c:ser>
          <c:idx val="1"/>
          <c:order val="4"/>
          <c:tx>
            <c:strRef>
              <c:f>'Figure 1.17.2'!$E$1</c:f>
              <c:strCache>
                <c:ptCount val="1"/>
                <c:pt idx="0">
                  <c:v>Infrastructure</c:v>
                </c:pt>
              </c:strCache>
            </c:strRef>
          </c:tx>
          <c:spPr>
            <a:solidFill>
              <a:srgbClr val="0070C0"/>
            </a:solidFill>
            <a:ln>
              <a:noFill/>
            </a:ln>
            <a:effectLst/>
          </c:spPr>
          <c:cat>
            <c:strRef>
              <c:f>'Figure 1.17.2'!$C$2:$C$17</c:f>
              <c:strCache>
                <c:ptCount val="16"/>
                <c:pt idx="0">
                  <c:v>1960</c:v>
                </c:pt>
                <c:pt idx="1">
                  <c:v>64</c:v>
                </c:pt>
                <c:pt idx="2">
                  <c:v>68</c:v>
                </c:pt>
                <c:pt idx="3">
                  <c:v>72</c:v>
                </c:pt>
                <c:pt idx="4">
                  <c:v>76</c:v>
                </c:pt>
                <c:pt idx="5">
                  <c:v>80</c:v>
                </c:pt>
                <c:pt idx="6">
                  <c:v>84</c:v>
                </c:pt>
                <c:pt idx="7">
                  <c:v>88</c:v>
                </c:pt>
                <c:pt idx="8">
                  <c:v>92</c:v>
                </c:pt>
                <c:pt idx="9">
                  <c:v>96</c:v>
                </c:pt>
                <c:pt idx="10">
                  <c:v>2000</c:v>
                </c:pt>
                <c:pt idx="11">
                  <c:v>04</c:v>
                </c:pt>
                <c:pt idx="12">
                  <c:v>08</c:v>
                </c:pt>
                <c:pt idx="13">
                  <c:v>12</c:v>
                </c:pt>
                <c:pt idx="14">
                  <c:v>16</c:v>
                </c:pt>
                <c:pt idx="15">
                  <c:v>20</c:v>
                </c:pt>
              </c:strCache>
            </c:strRef>
          </c:cat>
          <c:val>
            <c:numRef>
              <c:f>'Figure 1.17.2'!$E$2:$E$17</c:f>
              <c:numCache>
                <c:formatCode>0</c:formatCode>
                <c:ptCount val="16"/>
                <c:pt idx="0">
                  <c:v>16.033212661743164</c:v>
                </c:pt>
                <c:pt idx="1">
                  <c:v>16.86646842956543</c:v>
                </c:pt>
                <c:pt idx="2">
                  <c:v>15.04890251159668</c:v>
                </c:pt>
                <c:pt idx="3">
                  <c:v>13.864921569824219</c:v>
                </c:pt>
                <c:pt idx="4">
                  <c:v>14.262968063354492</c:v>
                </c:pt>
                <c:pt idx="5">
                  <c:v>14.812739372253418</c:v>
                </c:pt>
                <c:pt idx="6">
                  <c:v>15.189347267150879</c:v>
                </c:pt>
                <c:pt idx="7">
                  <c:v>14.655940055847168</c:v>
                </c:pt>
                <c:pt idx="8">
                  <c:v>15.243354797363281</c:v>
                </c:pt>
                <c:pt idx="9">
                  <c:v>17.593805313110352</c:v>
                </c:pt>
                <c:pt idx="10">
                  <c:v>20.510082244873047</c:v>
                </c:pt>
                <c:pt idx="11">
                  <c:v>22.727060317993164</c:v>
                </c:pt>
                <c:pt idx="12">
                  <c:v>19.670631408691406</c:v>
                </c:pt>
                <c:pt idx="13">
                  <c:v>21.259420394897461</c:v>
                </c:pt>
                <c:pt idx="14">
                  <c:v>23.38081169128418</c:v>
                </c:pt>
                <c:pt idx="15">
                  <c:v>24.688240051269531</c:v>
                </c:pt>
              </c:numCache>
            </c:numRef>
          </c:val>
          <c:extLst>
            <c:ext xmlns:c16="http://schemas.microsoft.com/office/drawing/2014/chart" uri="{C3380CC4-5D6E-409C-BE32-E72D297353CC}">
              <c16:uniqueId val="{00000003-D86E-4EE5-B7AB-E38AFCEA6DF3}"/>
            </c:ext>
          </c:extLst>
        </c:ser>
        <c:ser>
          <c:idx val="0"/>
          <c:order val="5"/>
          <c:tx>
            <c:strRef>
              <c:f>'Figure 1.17.2'!$D$1</c:f>
              <c:strCache>
                <c:ptCount val="1"/>
                <c:pt idx="0">
                  <c:v>Social</c:v>
                </c:pt>
              </c:strCache>
            </c:strRef>
          </c:tx>
          <c:spPr>
            <a:solidFill>
              <a:srgbClr val="7030A0"/>
            </a:solidFill>
            <a:ln>
              <a:noFill/>
            </a:ln>
            <a:effectLst/>
          </c:spPr>
          <c:cat>
            <c:strRef>
              <c:f>'Figure 1.17.2'!$C$2:$C$17</c:f>
              <c:strCache>
                <c:ptCount val="16"/>
                <c:pt idx="0">
                  <c:v>1960</c:v>
                </c:pt>
                <c:pt idx="1">
                  <c:v>64</c:v>
                </c:pt>
                <c:pt idx="2">
                  <c:v>68</c:v>
                </c:pt>
                <c:pt idx="3">
                  <c:v>72</c:v>
                </c:pt>
                <c:pt idx="4">
                  <c:v>76</c:v>
                </c:pt>
                <c:pt idx="5">
                  <c:v>80</c:v>
                </c:pt>
                <c:pt idx="6">
                  <c:v>84</c:v>
                </c:pt>
                <c:pt idx="7">
                  <c:v>88</c:v>
                </c:pt>
                <c:pt idx="8">
                  <c:v>92</c:v>
                </c:pt>
                <c:pt idx="9">
                  <c:v>96</c:v>
                </c:pt>
                <c:pt idx="10">
                  <c:v>2000</c:v>
                </c:pt>
                <c:pt idx="11">
                  <c:v>04</c:v>
                </c:pt>
                <c:pt idx="12">
                  <c:v>08</c:v>
                </c:pt>
                <c:pt idx="13">
                  <c:v>12</c:v>
                </c:pt>
                <c:pt idx="14">
                  <c:v>16</c:v>
                </c:pt>
                <c:pt idx="15">
                  <c:v>20</c:v>
                </c:pt>
              </c:strCache>
            </c:strRef>
          </c:cat>
          <c:val>
            <c:numRef>
              <c:f>'Figure 1.17.2'!$D$2:$D$17</c:f>
              <c:numCache>
                <c:formatCode>0</c:formatCode>
                <c:ptCount val="16"/>
                <c:pt idx="0">
                  <c:v>11.09381103515625</c:v>
                </c:pt>
                <c:pt idx="1">
                  <c:v>11.779677391052246</c:v>
                </c:pt>
                <c:pt idx="2">
                  <c:v>10.641663551330566</c:v>
                </c:pt>
                <c:pt idx="3">
                  <c:v>10.566142082214355</c:v>
                </c:pt>
                <c:pt idx="4">
                  <c:v>10.390915870666504</c:v>
                </c:pt>
                <c:pt idx="5">
                  <c:v>9.8754348754882813</c:v>
                </c:pt>
                <c:pt idx="6">
                  <c:v>10.773670196533203</c:v>
                </c:pt>
                <c:pt idx="7">
                  <c:v>10.830885887145996</c:v>
                </c:pt>
                <c:pt idx="8">
                  <c:v>11.171333312988281</c:v>
                </c:pt>
                <c:pt idx="9">
                  <c:v>13.094804763793945</c:v>
                </c:pt>
                <c:pt idx="10">
                  <c:v>15.181795120239258</c:v>
                </c:pt>
                <c:pt idx="11">
                  <c:v>16.617679595947266</c:v>
                </c:pt>
                <c:pt idx="12">
                  <c:v>14.19191837310791</c:v>
                </c:pt>
                <c:pt idx="13">
                  <c:v>15.695596694946289</c:v>
                </c:pt>
                <c:pt idx="14">
                  <c:v>16.65667724609375</c:v>
                </c:pt>
                <c:pt idx="15">
                  <c:v>18.709272384643555</c:v>
                </c:pt>
              </c:numCache>
            </c:numRef>
          </c:val>
          <c:extLst>
            <c:ext xmlns:c16="http://schemas.microsoft.com/office/drawing/2014/chart" uri="{C3380CC4-5D6E-409C-BE32-E72D297353CC}">
              <c16:uniqueId val="{00000004-D86E-4EE5-B7AB-E38AFCEA6DF3}"/>
            </c:ext>
          </c:extLst>
        </c:ser>
        <c:dLbls>
          <c:showLegendKey val="0"/>
          <c:showVal val="0"/>
          <c:showCatName val="0"/>
          <c:showSerName val="0"/>
          <c:showPercent val="0"/>
          <c:showBubbleSize val="0"/>
        </c:dLbls>
        <c:axId val="1172759760"/>
        <c:axId val="868048880"/>
      </c:areaChart>
      <c:areaChart>
        <c:grouping val="standard"/>
        <c:varyColors val="0"/>
        <c:ser>
          <c:idx val="6"/>
          <c:order val="6"/>
          <c:tx>
            <c:v> </c:v>
          </c:tx>
          <c:spPr>
            <a:noFill/>
            <a:ln w="25400">
              <a:noFill/>
            </a:ln>
            <a:effectLst/>
          </c:spPr>
          <c:val>
            <c:numLit>
              <c:formatCode>General</c:formatCode>
              <c:ptCount val="1"/>
              <c:pt idx="0">
                <c:v>1</c:v>
              </c:pt>
            </c:numLit>
          </c:val>
          <c:extLst>
            <c:ext xmlns:c16="http://schemas.microsoft.com/office/drawing/2014/chart" uri="{C3380CC4-5D6E-409C-BE32-E72D297353CC}">
              <c16:uniqueId val="{00000005-D86E-4EE5-B7AB-E38AFCEA6DF3}"/>
            </c:ext>
          </c:extLst>
        </c:ser>
        <c:dLbls>
          <c:showLegendKey val="0"/>
          <c:showVal val="0"/>
          <c:showCatName val="0"/>
          <c:showSerName val="0"/>
          <c:showPercent val="0"/>
          <c:showBubbleSize val="0"/>
        </c:dLbls>
        <c:axId val="970470527"/>
        <c:axId val="108637551"/>
      </c:areaChart>
      <c:lineChart>
        <c:grouping val="standard"/>
        <c:varyColors val="0"/>
        <c:ser>
          <c:idx val="5"/>
          <c:order val="0"/>
          <c:tx>
            <c:strRef>
              <c:f>'Figure 1.17.2'!$I$1</c:f>
              <c:strCache>
                <c:ptCount val="1"/>
                <c:pt idx="0">
                  <c:v>Total</c:v>
                </c:pt>
              </c:strCache>
            </c:strRef>
          </c:tx>
          <c:spPr>
            <a:ln w="57150" cap="rnd">
              <a:solidFill>
                <a:srgbClr val="C00000"/>
              </a:solidFill>
              <a:round/>
            </a:ln>
            <a:effectLst/>
          </c:spPr>
          <c:marker>
            <c:symbol val="none"/>
          </c:marker>
          <c:cat>
            <c:strRef>
              <c:f>[247]Data!$C$2:$C$17</c:f>
              <c:strCache>
                <c:ptCount val="16"/>
                <c:pt idx="0">
                  <c:v>1960</c:v>
                </c:pt>
                <c:pt idx="1">
                  <c:v>64</c:v>
                </c:pt>
                <c:pt idx="2">
                  <c:v>68</c:v>
                </c:pt>
                <c:pt idx="3">
                  <c:v>72</c:v>
                </c:pt>
                <c:pt idx="4">
                  <c:v>76</c:v>
                </c:pt>
                <c:pt idx="5">
                  <c:v>80</c:v>
                </c:pt>
                <c:pt idx="6">
                  <c:v>84</c:v>
                </c:pt>
                <c:pt idx="7">
                  <c:v>88</c:v>
                </c:pt>
                <c:pt idx="8">
                  <c:v>92</c:v>
                </c:pt>
                <c:pt idx="9">
                  <c:v>96</c:v>
                </c:pt>
                <c:pt idx="10">
                  <c:v>2000</c:v>
                </c:pt>
                <c:pt idx="11">
                  <c:v>04</c:v>
                </c:pt>
                <c:pt idx="12">
                  <c:v>08</c:v>
                </c:pt>
                <c:pt idx="13">
                  <c:v>12</c:v>
                </c:pt>
                <c:pt idx="14">
                  <c:v>16</c:v>
                </c:pt>
                <c:pt idx="15">
                  <c:v>20</c:v>
                </c:pt>
              </c:strCache>
            </c:strRef>
          </c:cat>
          <c:val>
            <c:numRef>
              <c:f>'Figure 1.17.2'!$I$2:$I$17</c:f>
              <c:numCache>
                <c:formatCode>0</c:formatCode>
                <c:ptCount val="16"/>
                <c:pt idx="0">
                  <c:v>22.772659301757813</c:v>
                </c:pt>
                <c:pt idx="1">
                  <c:v>22.430641174316406</c:v>
                </c:pt>
                <c:pt idx="2">
                  <c:v>21.866325378417969</c:v>
                </c:pt>
                <c:pt idx="3">
                  <c:v>21.149410247802734</c:v>
                </c:pt>
                <c:pt idx="4">
                  <c:v>21.781291961669922</c:v>
                </c:pt>
                <c:pt idx="5">
                  <c:v>23.076568603515625</c:v>
                </c:pt>
                <c:pt idx="6">
                  <c:v>24.908975601196289</c:v>
                </c:pt>
                <c:pt idx="7">
                  <c:v>26.488386154174805</c:v>
                </c:pt>
                <c:pt idx="8">
                  <c:v>25.018205642700195</c:v>
                </c:pt>
                <c:pt idx="9">
                  <c:v>27.084354400634766</c:v>
                </c:pt>
                <c:pt idx="10">
                  <c:v>29.81024169921875</c:v>
                </c:pt>
                <c:pt idx="11">
                  <c:v>32.851528167724609</c:v>
                </c:pt>
                <c:pt idx="12">
                  <c:v>29.958492279052734</c:v>
                </c:pt>
                <c:pt idx="13">
                  <c:v>32.137729644775391</c:v>
                </c:pt>
                <c:pt idx="14">
                  <c:v>36.483646392822266</c:v>
                </c:pt>
                <c:pt idx="15">
                  <c:v>38.988548278808594</c:v>
                </c:pt>
              </c:numCache>
            </c:numRef>
          </c:val>
          <c:smooth val="0"/>
          <c:extLst>
            <c:ext xmlns:c16="http://schemas.microsoft.com/office/drawing/2014/chart" uri="{C3380CC4-5D6E-409C-BE32-E72D297353CC}">
              <c16:uniqueId val="{00000006-D86E-4EE5-B7AB-E38AFCEA6DF3}"/>
            </c:ext>
          </c:extLst>
        </c:ser>
        <c:dLbls>
          <c:showLegendKey val="0"/>
          <c:showVal val="0"/>
          <c:showCatName val="0"/>
          <c:showSerName val="0"/>
          <c:showPercent val="0"/>
          <c:showBubbleSize val="0"/>
        </c:dLbls>
        <c:marker val="1"/>
        <c:smooth val="0"/>
        <c:axId val="1172759760"/>
        <c:axId val="868048880"/>
      </c:lineChart>
      <c:dateAx>
        <c:axId val="1172759760"/>
        <c:scaling>
          <c:orientation val="minMax"/>
        </c:scaling>
        <c:delete val="0"/>
        <c:axPos val="b"/>
        <c:numFmt formatCode="yy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868048880"/>
        <c:crosses val="autoZero"/>
        <c:auto val="0"/>
        <c:lblOffset val="100"/>
        <c:baseTimeUnit val="years"/>
        <c:majorUnit val="2"/>
        <c:majorTimeUnit val="years"/>
      </c:dateAx>
      <c:valAx>
        <c:axId val="868048880"/>
        <c:scaling>
          <c:orientation val="minMax"/>
          <c:max val="4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172759760"/>
        <c:crosses val="autoZero"/>
        <c:crossBetween val="midCat"/>
      </c:valAx>
      <c:valAx>
        <c:axId val="108637551"/>
        <c:scaling>
          <c:orientation val="minMax"/>
          <c:max val="40"/>
          <c:min val="0"/>
        </c:scaling>
        <c:delete val="1"/>
        <c:axPos val="r"/>
        <c:numFmt formatCode="0" sourceLinked="0"/>
        <c:majorTickMark val="none"/>
        <c:minorTickMark val="none"/>
        <c:tickLblPos val="nextTo"/>
        <c:crossAx val="970470527"/>
        <c:crosses val="max"/>
        <c:crossBetween val="between"/>
        <c:majorUnit val="5"/>
        <c:minorUnit val="1"/>
      </c:valAx>
      <c:catAx>
        <c:axId val="970470527"/>
        <c:scaling>
          <c:orientation val="minMax"/>
        </c:scaling>
        <c:delete val="1"/>
        <c:axPos val="b"/>
        <c:majorTickMark val="out"/>
        <c:minorTickMark val="none"/>
        <c:tickLblPos val="nextTo"/>
        <c:crossAx val="108637551"/>
        <c:crosses val="autoZero"/>
        <c:auto val="1"/>
        <c:lblAlgn val="ctr"/>
        <c:lblOffset val="100"/>
        <c:noMultiLvlLbl val="0"/>
      </c:catAx>
      <c:spPr>
        <a:noFill/>
        <a:ln>
          <a:noFill/>
        </a:ln>
        <a:effectLst/>
      </c:spPr>
    </c:plotArea>
    <c:legend>
      <c:legendPos val="r"/>
      <c:layout>
        <c:manualLayout>
          <c:xMode val="edge"/>
          <c:yMode val="edge"/>
          <c:x val="5.3550914785300559E-2"/>
          <c:y val="1.6664091588842078E-2"/>
          <c:w val="0.9080559149666857"/>
          <c:h val="0.19753406096766973"/>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571208104426711"/>
          <c:y val="4.3899770256821513E-2"/>
          <c:w val="0.58843035955032696"/>
          <c:h val="0.72767711381028366"/>
        </c:manualLayout>
      </c:layout>
      <c:barChart>
        <c:barDir val="bar"/>
        <c:grouping val="stacked"/>
        <c:varyColors val="0"/>
        <c:ser>
          <c:idx val="7"/>
          <c:order val="0"/>
          <c:tx>
            <c:strRef>
              <c:f>'Figure 1.18'!$B$12</c:f>
              <c:strCache>
                <c:ptCount val="1"/>
                <c:pt idx="0">
                  <c:v>Interest payments</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'Figure 1.18'!$C$4:$M$4</c15:sqref>
                  </c15:fullRef>
                </c:ext>
              </c:extLst>
              <c:f>('Figure 1.18'!$C$4,'Figure 1.18'!$G$4,'Figure 1.18'!$K$4:$M$4)</c:f>
              <c:strCache>
                <c:ptCount val="3"/>
                <c:pt idx="0">
                  <c:v>Low-income 
developing countries</c:v>
                </c:pt>
                <c:pt idx="1">
                  <c:v>Emerging markets</c:v>
                </c:pt>
                <c:pt idx="2">
                  <c:v>Advanced economies</c:v>
                </c:pt>
              </c:strCache>
            </c:strRef>
          </c:cat>
          <c:val>
            <c:numRef>
              <c:extLst>
                <c:ext xmlns:c15="http://schemas.microsoft.com/office/drawing/2012/chart" uri="{02D57815-91ED-43cb-92C2-25804820EDAC}">
                  <c15:fullRef>
                    <c15:sqref>'Figure 1.18'!$C$12:$M$12</c15:sqref>
                  </c15:fullRef>
                </c:ext>
              </c:extLst>
              <c:f>('Figure 1.18'!$C$12,'Figure 1.18'!$G$12,'Figure 1.18'!$K$12:$M$12)</c:f>
              <c:numCache>
                <c:formatCode>0.0</c:formatCode>
                <c:ptCount val="5"/>
                <c:pt idx="0">
                  <c:v>0.28000000000000025</c:v>
                </c:pt>
                <c:pt idx="1">
                  <c:v>0.55999999999999983</c:v>
                </c:pt>
                <c:pt idx="2">
                  <c:v>0.97999999999999976</c:v>
                </c:pt>
              </c:numCache>
            </c:numRef>
          </c:val>
          <c:extLst>
            <c:ext xmlns:c16="http://schemas.microsoft.com/office/drawing/2014/chart" uri="{C3380CC4-5D6E-409C-BE32-E72D297353CC}">
              <c16:uniqueId val="{00000000-B82B-44BD-8E33-04984253E86E}"/>
            </c:ext>
          </c:extLst>
        </c:ser>
        <c:ser>
          <c:idx val="5"/>
          <c:order val="1"/>
          <c:tx>
            <c:strRef>
              <c:f>'Figure 1.18'!$B$10</c:f>
              <c:strCache>
                <c:ptCount val="1"/>
                <c:pt idx="0">
                  <c:v>Pension and health care
</c:v>
                </c:pt>
              </c:strCache>
            </c:strRef>
          </c:tx>
          <c:spPr>
            <a:solidFill>
              <a:schemeClr val="accent4"/>
            </a:solidFill>
            <a:ln>
              <a:noFill/>
            </a:ln>
            <a:effectLst/>
          </c:spPr>
          <c:invertIfNegative val="0"/>
          <c:cat>
            <c:strRef>
              <c:extLst>
                <c:ext xmlns:c15="http://schemas.microsoft.com/office/drawing/2012/chart" uri="{02D57815-91ED-43cb-92C2-25804820EDAC}">
                  <c15:fullRef>
                    <c15:sqref>'Figure 1.18'!$C$4:$M$4</c15:sqref>
                  </c15:fullRef>
                </c:ext>
              </c:extLst>
              <c:f>('Figure 1.18'!$C$4,'Figure 1.18'!$G$4,'Figure 1.18'!$K$4:$M$4)</c:f>
              <c:strCache>
                <c:ptCount val="3"/>
                <c:pt idx="0">
                  <c:v>Low-income 
developing countries</c:v>
                </c:pt>
                <c:pt idx="1">
                  <c:v>Emerging markets</c:v>
                </c:pt>
                <c:pt idx="2">
                  <c:v>Advanced economies</c:v>
                </c:pt>
              </c:strCache>
            </c:strRef>
          </c:cat>
          <c:val>
            <c:numRef>
              <c:extLst>
                <c:ext xmlns:c15="http://schemas.microsoft.com/office/drawing/2012/chart" uri="{02D57815-91ED-43cb-92C2-25804820EDAC}">
                  <c15:fullRef>
                    <c15:sqref>'Figure 1.18'!$C$10:$M$10</c15:sqref>
                  </c15:fullRef>
                </c:ext>
              </c:extLst>
              <c:f>('Figure 1.18'!$C$10,'Figure 1.18'!$G$10,'Figure 1.18'!$K$10:$M$10)</c:f>
              <c:numCache>
                <c:formatCode>0.0</c:formatCode>
                <c:ptCount val="5"/>
                <c:pt idx="0">
                  <c:v>0.7</c:v>
                </c:pt>
                <c:pt idx="1">
                  <c:v>2</c:v>
                </c:pt>
                <c:pt idx="2">
                  <c:v>2.9</c:v>
                </c:pt>
              </c:numCache>
            </c:numRef>
          </c:val>
          <c:extLst>
            <c:ext xmlns:c16="http://schemas.microsoft.com/office/drawing/2014/chart" uri="{C3380CC4-5D6E-409C-BE32-E72D297353CC}">
              <c16:uniqueId val="{00000001-B82B-44BD-8E33-04984253E86E}"/>
            </c:ext>
          </c:extLst>
        </c:ser>
        <c:ser>
          <c:idx val="3"/>
          <c:order val="2"/>
          <c:tx>
            <c:strRef>
              <c:f>'Figure 1.18'!$B$8</c:f>
              <c:strCache>
                <c:ptCount val="1"/>
                <c:pt idx="0">
                  <c:v>Defense</c:v>
                </c:pt>
              </c:strCache>
            </c:strRef>
          </c:tx>
          <c:spPr>
            <a:solidFill>
              <a:srgbClr val="C00000"/>
            </a:solidFill>
            <a:ln>
              <a:noFill/>
            </a:ln>
            <a:effectLst/>
          </c:spPr>
          <c:invertIfNegative val="0"/>
          <c:cat>
            <c:strRef>
              <c:extLst>
                <c:ext xmlns:c15="http://schemas.microsoft.com/office/drawing/2012/chart" uri="{02D57815-91ED-43cb-92C2-25804820EDAC}">
                  <c15:fullRef>
                    <c15:sqref>'Figure 1.18'!$C$4:$M$4</c15:sqref>
                  </c15:fullRef>
                </c:ext>
              </c:extLst>
              <c:f>('Figure 1.18'!$C$4,'Figure 1.18'!$G$4,'Figure 1.18'!$K$4:$M$4)</c:f>
              <c:strCache>
                <c:ptCount val="3"/>
                <c:pt idx="0">
                  <c:v>Low-income 
developing countries</c:v>
                </c:pt>
                <c:pt idx="1">
                  <c:v>Emerging markets</c:v>
                </c:pt>
                <c:pt idx="2">
                  <c:v>Advanced economies</c:v>
                </c:pt>
              </c:strCache>
            </c:strRef>
          </c:cat>
          <c:val>
            <c:numRef>
              <c:extLst>
                <c:ext xmlns:c15="http://schemas.microsoft.com/office/drawing/2012/chart" uri="{02D57815-91ED-43cb-92C2-25804820EDAC}">
                  <c15:fullRef>
                    <c15:sqref>'Figure 1.18'!$C$8:$M$8</c15:sqref>
                  </c15:fullRef>
                </c:ext>
              </c:extLst>
              <c:f>('Figure 1.18'!$C$8,'Figure 1.18'!$G$8,'Figure 1.18'!$K$8:$M$8)</c:f>
              <c:numCache>
                <c:formatCode>0.0</c:formatCode>
                <c:ptCount val="5"/>
                <c:pt idx="0">
                  <c:v>0</c:v>
                </c:pt>
                <c:pt idx="1">
                  <c:v>0.32574617862701394</c:v>
                </c:pt>
                <c:pt idx="2">
                  <c:v>0.60332322120666504</c:v>
                </c:pt>
              </c:numCache>
            </c:numRef>
          </c:val>
          <c:extLst>
            <c:ext xmlns:c16="http://schemas.microsoft.com/office/drawing/2014/chart" uri="{C3380CC4-5D6E-409C-BE32-E72D297353CC}">
              <c16:uniqueId val="{00000002-B82B-44BD-8E33-04984253E86E}"/>
            </c:ext>
          </c:extLst>
        </c:ser>
        <c:ser>
          <c:idx val="6"/>
          <c:order val="3"/>
          <c:tx>
            <c:strRef>
              <c:f>'Figure 1.18'!$B$11</c:f>
              <c:strCache>
                <c:ptCount val="1"/>
                <c:pt idx="0">
                  <c:v>Climate policies</c:v>
                </c:pt>
              </c:strCache>
            </c:strRef>
          </c:tx>
          <c:spPr>
            <a:solidFill>
              <a:srgbClr val="7030A0"/>
            </a:solidFill>
            <a:ln>
              <a:noFill/>
            </a:ln>
            <a:effectLst/>
          </c:spPr>
          <c:invertIfNegative val="0"/>
          <c:cat>
            <c:strRef>
              <c:extLst>
                <c:ext xmlns:c15="http://schemas.microsoft.com/office/drawing/2012/chart" uri="{02D57815-91ED-43cb-92C2-25804820EDAC}">
                  <c15:fullRef>
                    <c15:sqref>'Figure 1.18'!$C$4:$M$4</c15:sqref>
                  </c15:fullRef>
                </c:ext>
              </c:extLst>
              <c:f>('Figure 1.18'!$C$4,'Figure 1.18'!$G$4,'Figure 1.18'!$K$4:$M$4)</c:f>
              <c:strCache>
                <c:ptCount val="3"/>
                <c:pt idx="0">
                  <c:v>Low-income 
developing countries</c:v>
                </c:pt>
                <c:pt idx="1">
                  <c:v>Emerging markets</c:v>
                </c:pt>
                <c:pt idx="2">
                  <c:v>Advanced economies</c:v>
                </c:pt>
              </c:strCache>
            </c:strRef>
          </c:cat>
          <c:val>
            <c:numRef>
              <c:extLst>
                <c:ext xmlns:c15="http://schemas.microsoft.com/office/drawing/2012/chart" uri="{02D57815-91ED-43cb-92C2-25804820EDAC}">
                  <c15:fullRef>
                    <c15:sqref>'Figure 1.18'!$C$11:$M$11</c15:sqref>
                  </c15:fullRef>
                </c:ext>
              </c:extLst>
              <c:f>('Figure 1.18'!$C$11,'Figure 1.18'!$G$11,'Figure 1.18'!$K$11:$M$11)</c:f>
              <c:numCache>
                <c:formatCode>0.0</c:formatCode>
                <c:ptCount val="5"/>
                <c:pt idx="0">
                  <c:v>0.7</c:v>
                </c:pt>
                <c:pt idx="1">
                  <c:v>2</c:v>
                </c:pt>
                <c:pt idx="2">
                  <c:v>2</c:v>
                </c:pt>
              </c:numCache>
            </c:numRef>
          </c:val>
          <c:extLst>
            <c:ext xmlns:c16="http://schemas.microsoft.com/office/drawing/2014/chart" uri="{C3380CC4-5D6E-409C-BE32-E72D297353CC}">
              <c16:uniqueId val="{00000003-B82B-44BD-8E33-04984253E86E}"/>
            </c:ext>
          </c:extLst>
        </c:ser>
        <c:ser>
          <c:idx val="2"/>
          <c:order val="4"/>
          <c:tx>
            <c:strRef>
              <c:f>'Figure 1.18'!$B$7</c:f>
              <c:strCache>
                <c:ptCount val="1"/>
                <c:pt idx="0">
                  <c:v>Industrial policy </c:v>
                </c:pt>
              </c:strCache>
            </c:strRef>
          </c:tx>
          <c:spPr>
            <a:solidFill>
              <a:srgbClr val="0070C0"/>
            </a:solidFill>
            <a:ln>
              <a:noFill/>
            </a:ln>
            <a:effectLst/>
          </c:spPr>
          <c:invertIfNegative val="0"/>
          <c:cat>
            <c:strRef>
              <c:extLst>
                <c:ext xmlns:c15="http://schemas.microsoft.com/office/drawing/2012/chart" uri="{02D57815-91ED-43cb-92C2-25804820EDAC}">
                  <c15:fullRef>
                    <c15:sqref>'Figure 1.18'!$C$4:$M$4</c15:sqref>
                  </c15:fullRef>
                </c:ext>
              </c:extLst>
              <c:f>('Figure 1.18'!$C$4,'Figure 1.18'!$G$4,'Figure 1.18'!$K$4:$M$4)</c:f>
              <c:strCache>
                <c:ptCount val="3"/>
                <c:pt idx="0">
                  <c:v>Low-income 
developing countries</c:v>
                </c:pt>
                <c:pt idx="1">
                  <c:v>Emerging markets</c:v>
                </c:pt>
                <c:pt idx="2">
                  <c:v>Advanced economies</c:v>
                </c:pt>
              </c:strCache>
            </c:strRef>
          </c:cat>
          <c:val>
            <c:numRef>
              <c:extLst>
                <c:ext xmlns:c15="http://schemas.microsoft.com/office/drawing/2012/chart" uri="{02D57815-91ED-43cb-92C2-25804820EDAC}">
                  <c15:fullRef>
                    <c15:sqref>'Figure 1.18'!$C$7:$M$7</c15:sqref>
                  </c15:fullRef>
                </c:ext>
              </c:extLst>
              <c:f>('Figure 1.18'!$C$7,'Figure 1.18'!$G$7,'Figure 1.18'!$K$7:$M$7)</c:f>
              <c:numCache>
                <c:formatCode>0.0</c:formatCode>
                <c:ptCount val="5"/>
                <c:pt idx="0">
                  <c:v>0</c:v>
                </c:pt>
                <c:pt idx="1" formatCode="General">
                  <c:v>0.2</c:v>
                </c:pt>
                <c:pt idx="2" formatCode="General">
                  <c:v>0.8</c:v>
                </c:pt>
              </c:numCache>
            </c:numRef>
          </c:val>
          <c:extLst>
            <c:ext xmlns:c16="http://schemas.microsoft.com/office/drawing/2014/chart" uri="{C3380CC4-5D6E-409C-BE32-E72D297353CC}">
              <c16:uniqueId val="{00000004-B82B-44BD-8E33-04984253E86E}"/>
            </c:ext>
          </c:extLst>
        </c:ser>
        <c:ser>
          <c:idx val="0"/>
          <c:order val="5"/>
          <c:tx>
            <c:strRef>
              <c:f>'[248]EXP pressures to 2023'!$B$5</c:f>
              <c:strCache>
                <c:ptCount val="1"/>
                <c:pt idx="0">
                  <c:v>Total (relative to 2023 spending levels)</c:v>
                </c:pt>
              </c:strCache>
            </c:strRef>
          </c:tx>
          <c:spPr>
            <a:solidFill>
              <a:schemeClr val="accent1"/>
            </a:solidFill>
            <a:ln>
              <a:noFill/>
            </a:ln>
            <a:effectLst/>
          </c:spPr>
          <c:invertIfNegative val="0"/>
          <c:cat>
            <c:strRef>
              <c:extLst>
                <c:ext xmlns:c15="http://schemas.microsoft.com/office/drawing/2012/chart" uri="{02D57815-91ED-43cb-92C2-25804820EDAC}">
                  <c15:fullRef>
                    <c15:sqref>'[251]EXP pressures to 2023'!$C$4:$M$4</c15:sqref>
                  </c15:fullRef>
                </c:ext>
              </c:extLst>
              <c:f>('[0]EXP pressures to 2023'!$C$4,'[0]EXP pressures to 2023'!$G$4,'[0]EXP pressures to 2023'!$K$4:$M$4)</c:f>
              <c:strCache>
                <c:ptCount val="5"/>
              </c:strCache>
            </c:strRef>
          </c:cat>
          <c:val>
            <c:numRef>
              <c:extLst>
                <c:ext xmlns:c15="http://schemas.microsoft.com/office/drawing/2012/chart" uri="{02D57815-91ED-43cb-92C2-25804820EDAC}">
                  <c15:fullRef>
                    <c15:sqref>'[251]EXP pressures to 2023'!$F$5:$M$5</c15:sqref>
                  </c15:fullRef>
                </c:ext>
              </c:extLst>
              <c:f>('[0]EXP pressures to 2023'!$F$5,'[0]EXP pressures to 2023'!$J$5)</c:f>
              <c:numCache>
                <c:formatCode>General</c:formatCode>
                <c:ptCount val="2"/>
              </c:numCache>
            </c:numRef>
          </c:val>
          <c:extLst>
            <c:ext xmlns:c16="http://schemas.microsoft.com/office/drawing/2014/chart" uri="{C3380CC4-5D6E-409C-BE32-E72D297353CC}">
              <c16:uniqueId val="{00000005-B82B-44BD-8E33-04984253E86E}"/>
            </c:ext>
          </c:extLst>
        </c:ser>
        <c:ser>
          <c:idx val="4"/>
          <c:order val="6"/>
          <c:tx>
            <c:strRef>
              <c:f>'Figure 1.18'!$B$9</c:f>
              <c:strCache>
                <c:ptCount val="1"/>
                <c:pt idx="0">
                  <c:v>SDGs</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'Figure 1.18'!$C$4:$M$4</c15:sqref>
                  </c15:fullRef>
                </c:ext>
              </c:extLst>
              <c:f>('Figure 1.18'!$C$4,'Figure 1.18'!$G$4,'Figure 1.18'!$K$4:$M$4)</c:f>
              <c:strCache>
                <c:ptCount val="3"/>
                <c:pt idx="0">
                  <c:v>Low-income 
developing countries</c:v>
                </c:pt>
                <c:pt idx="1">
                  <c:v>Emerging markets</c:v>
                </c:pt>
                <c:pt idx="2">
                  <c:v>Advanced economies</c:v>
                </c:pt>
              </c:strCache>
            </c:strRef>
          </c:cat>
          <c:val>
            <c:numRef>
              <c:extLst>
                <c:ext xmlns:c15="http://schemas.microsoft.com/office/drawing/2012/chart" uri="{02D57815-91ED-43cb-92C2-25804820EDAC}">
                  <c15:fullRef>
                    <c15:sqref>'Figure 1.18'!$C$9:$M$9</c15:sqref>
                  </c15:fullRef>
                </c:ext>
              </c:extLst>
              <c:f>('Figure 1.18'!$C$9,'Figure 1.18'!$G$9,'Figure 1.18'!$K$9:$M$9)</c:f>
              <c:numCache>
                <c:formatCode>0.0</c:formatCode>
                <c:ptCount val="5"/>
                <c:pt idx="0">
                  <c:v>12.075000000000001</c:v>
                </c:pt>
                <c:pt idx="1" formatCode="General">
                  <c:v>3.5999999999999996</c:v>
                </c:pt>
                <c:pt idx="2">
                  <c:v>0.15000000000000002</c:v>
                </c:pt>
              </c:numCache>
            </c:numRef>
          </c:val>
          <c:extLst>
            <c:ext xmlns:c16="http://schemas.microsoft.com/office/drawing/2014/chart" uri="{C3380CC4-5D6E-409C-BE32-E72D297353CC}">
              <c16:uniqueId val="{00000006-B82B-44BD-8E33-04984253E86E}"/>
            </c:ext>
          </c:extLst>
        </c:ser>
        <c:ser>
          <c:idx val="1"/>
          <c:order val="7"/>
          <c:tx>
            <c:strRef>
              <c:f>'[248]EXP pressures to 2023'!$B$6</c:f>
              <c:strCache>
                <c:ptCount val="1"/>
                <c:pt idx="0">
                  <c:v>Total (relative to baseline)</c:v>
                </c:pt>
              </c:strCache>
            </c:strRef>
          </c:tx>
          <c:spPr>
            <a:solidFill>
              <a:schemeClr val="accent2"/>
            </a:solidFill>
            <a:ln>
              <a:noFill/>
            </a:ln>
            <a:effectLst/>
          </c:spPr>
          <c:invertIfNegative val="0"/>
          <c:cat>
            <c:strRef>
              <c:extLst>
                <c:ext xmlns:c15="http://schemas.microsoft.com/office/drawing/2012/chart" uri="{02D57815-91ED-43cb-92C2-25804820EDAC}">
                  <c15:fullRef>
                    <c15:sqref>'[251]EXP pressures to 2023'!$C$4:$M$4</c15:sqref>
                  </c15:fullRef>
                </c:ext>
              </c:extLst>
              <c:f>('[0]EXP pressures to 2023'!$C$4,'[0]EXP pressures to 2023'!$G$4,'[0]EXP pressures to 2023'!$K$4:$M$4)</c:f>
              <c:strCache>
                <c:ptCount val="5"/>
              </c:strCache>
            </c:strRef>
          </c:cat>
          <c:val>
            <c:numRef>
              <c:extLst>
                <c:ext xmlns:c15="http://schemas.microsoft.com/office/drawing/2012/chart" uri="{02D57815-91ED-43cb-92C2-25804820EDAC}">
                  <c15:fullRef>
                    <c15:sqref>'[251]EXP pressures to 2023'!$F$6:$M$6</c15:sqref>
                  </c15:fullRef>
                </c:ext>
              </c:extLst>
              <c:f>('[0]EXP pressures to 2023'!$F$6,'[0]EXP pressures to 2023'!$J$6)</c:f>
              <c:numCache>
                <c:formatCode>General</c:formatCode>
                <c:ptCount val="2"/>
              </c:numCache>
            </c:numRef>
          </c:val>
          <c:extLst>
            <c:ext xmlns:c16="http://schemas.microsoft.com/office/drawing/2014/chart" uri="{C3380CC4-5D6E-409C-BE32-E72D297353CC}">
              <c16:uniqueId val="{00000007-B82B-44BD-8E33-04984253E86E}"/>
            </c:ext>
          </c:extLst>
        </c:ser>
        <c:dLbls>
          <c:showLegendKey val="0"/>
          <c:showVal val="0"/>
          <c:showCatName val="0"/>
          <c:showSerName val="0"/>
          <c:showPercent val="0"/>
          <c:showBubbleSize val="0"/>
        </c:dLbls>
        <c:gapWidth val="150"/>
        <c:overlap val="100"/>
        <c:axId val="2068113872"/>
        <c:axId val="42694304"/>
      </c:barChart>
      <c:catAx>
        <c:axId val="2068113872"/>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42694304"/>
        <c:crosses val="autoZero"/>
        <c:auto val="1"/>
        <c:lblAlgn val="ctr"/>
        <c:lblOffset val="100"/>
        <c:noMultiLvlLbl val="0"/>
      </c:catAx>
      <c:valAx>
        <c:axId val="42694304"/>
        <c:scaling>
          <c:orientation val="minMax"/>
        </c:scaling>
        <c:delete val="0"/>
        <c:axPos val="b"/>
        <c:title>
          <c:tx>
            <c:rich>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r>
                  <a:rPr lang="en-US" sz="2000"/>
                  <a:t>Pressures for public spending</a:t>
                </a:r>
              </a:p>
              <a:p>
                <a:pPr>
                  <a:defRPr sz="2000"/>
                </a:pPr>
                <a:r>
                  <a:rPr lang="en-US" sz="2000"/>
                  <a:t>(potential increases by 2030)</a:t>
                </a:r>
              </a:p>
            </c:rich>
          </c:tx>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2068113872"/>
        <c:crosses val="autoZero"/>
        <c:crossBetween val="between"/>
      </c:valAx>
      <c:spPr>
        <a:noFill/>
        <a:ln>
          <a:noFill/>
        </a:ln>
        <a:effectLst/>
      </c:spPr>
    </c:plotArea>
    <c:legend>
      <c:legendPos val="b"/>
      <c:legendEntry>
        <c:idx val="5"/>
        <c:delete val="1"/>
      </c:legendEntry>
      <c:legendEntry>
        <c:idx val="7"/>
        <c:delete val="1"/>
      </c:legendEntry>
      <c:layout>
        <c:manualLayout>
          <c:xMode val="edge"/>
          <c:yMode val="edge"/>
          <c:x val="0.7079853751540448"/>
          <c:y val="3.5871204116288448E-2"/>
          <c:w val="0.29027582712072492"/>
          <c:h val="0.487561216421801"/>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HelveticaNeueLT Std"/>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2127513187065"/>
          <c:y val="0.13139311536159226"/>
          <c:w val="0.82888855592080113"/>
          <c:h val="0.69632712141465825"/>
        </c:manualLayout>
      </c:layout>
      <c:lineChart>
        <c:grouping val="standard"/>
        <c:varyColors val="0"/>
        <c:ser>
          <c:idx val="0"/>
          <c:order val="0"/>
          <c:tx>
            <c:v>axis</c:v>
          </c:tx>
          <c:spPr>
            <a:ln w="28575" cap="rnd">
              <a:noFill/>
              <a:round/>
            </a:ln>
            <a:effectLst/>
          </c:spPr>
          <c:marker>
            <c:symbol val="none"/>
          </c:marker>
          <c:cat>
            <c:numRef>
              <c:f>'Figure 1.19.1'!$H$22:$H$62</c:f>
              <c:numCache>
                <c:formatCode>0</c:formatCode>
                <c:ptCount val="41"/>
              </c:numCache>
            </c:numRef>
          </c:cat>
          <c:val>
            <c:numRef>
              <c:f>'Figure 1.19.1'!$G$22:$G$62</c:f>
              <c:numCache>
                <c:formatCode>0</c:formatCode>
                <c:ptCount val="41"/>
              </c:numCache>
            </c:numRef>
          </c:val>
          <c:smooth val="0"/>
          <c:extLst>
            <c:ext xmlns:c16="http://schemas.microsoft.com/office/drawing/2014/chart" uri="{C3380CC4-5D6E-409C-BE32-E72D297353CC}">
              <c16:uniqueId val="{00000000-6F58-418A-9BC1-63EB2712B8F8}"/>
            </c:ext>
          </c:extLst>
        </c:ser>
        <c:dLbls>
          <c:showLegendKey val="0"/>
          <c:showVal val="0"/>
          <c:showCatName val="0"/>
          <c:showSerName val="0"/>
          <c:showPercent val="0"/>
          <c:showBubbleSize val="0"/>
        </c:dLbls>
        <c:marker val="1"/>
        <c:smooth val="0"/>
        <c:axId val="198334991"/>
        <c:axId val="1059414640"/>
      </c:lineChart>
      <c:lineChart>
        <c:grouping val="standard"/>
        <c:varyColors val="0"/>
        <c:ser>
          <c:idx val="1"/>
          <c:order val="1"/>
          <c:tx>
            <c:strRef>
              <c:f>'Figure 1.19.1'!$B$1</c:f>
              <c:strCache>
                <c:ptCount val="1"/>
                <c:pt idx="0">
                  <c:v>Cumulative distribution 2023</c:v>
                </c:pt>
              </c:strCache>
            </c:strRef>
          </c:tx>
          <c:spPr>
            <a:ln w="57150" cap="rnd">
              <a:solidFill>
                <a:srgbClr val="C00000"/>
              </a:solidFill>
              <a:round/>
            </a:ln>
            <a:effectLst/>
          </c:spPr>
          <c:marker>
            <c:symbol val="none"/>
          </c:marker>
          <c:cat>
            <c:numRef>
              <c:f>'Figure 1.19.1'!$A$2:$A$10219</c:f>
              <c:numCache>
                <c:formatCode>0</c:formatCode>
                <c:ptCount val="10218"/>
                <c:pt idx="0">
                  <c:v>-19.996000289916992</c:v>
                </c:pt>
                <c:pt idx="1">
                  <c:v>-19.992000579833984</c:v>
                </c:pt>
                <c:pt idx="2">
                  <c:v>-19.988000869750977</c:v>
                </c:pt>
                <c:pt idx="3">
                  <c:v>-19.983999252319336</c:v>
                </c:pt>
                <c:pt idx="4">
                  <c:v>-19.979999542236328</c:v>
                </c:pt>
                <c:pt idx="5">
                  <c:v>-19.97599983215332</c:v>
                </c:pt>
                <c:pt idx="6">
                  <c:v>-19.972000122070313</c:v>
                </c:pt>
                <c:pt idx="7">
                  <c:v>-19.968000411987305</c:v>
                </c:pt>
                <c:pt idx="8">
                  <c:v>-19.964000701904297</c:v>
                </c:pt>
                <c:pt idx="9">
                  <c:v>-19.959999084472656</c:v>
                </c:pt>
                <c:pt idx="10">
                  <c:v>-19.955999374389648</c:v>
                </c:pt>
                <c:pt idx="11">
                  <c:v>-19.951999664306641</c:v>
                </c:pt>
                <c:pt idx="12">
                  <c:v>-19.947999954223633</c:v>
                </c:pt>
                <c:pt idx="13">
                  <c:v>-19.944000244140625</c:v>
                </c:pt>
                <c:pt idx="14">
                  <c:v>-19.940000534057617</c:v>
                </c:pt>
                <c:pt idx="15">
                  <c:v>-19.936000823974609</c:v>
                </c:pt>
                <c:pt idx="16">
                  <c:v>-19.931999206542969</c:v>
                </c:pt>
                <c:pt idx="17">
                  <c:v>-19.927999496459961</c:v>
                </c:pt>
                <c:pt idx="18">
                  <c:v>-19.923999786376953</c:v>
                </c:pt>
                <c:pt idx="19">
                  <c:v>-19.920000076293945</c:v>
                </c:pt>
                <c:pt idx="20">
                  <c:v>-19.916000366210938</c:v>
                </c:pt>
                <c:pt idx="21">
                  <c:v>-19.91200065612793</c:v>
                </c:pt>
                <c:pt idx="22">
                  <c:v>-19.908000946044922</c:v>
                </c:pt>
                <c:pt idx="23">
                  <c:v>-19.903999328613281</c:v>
                </c:pt>
                <c:pt idx="24">
                  <c:v>-19.899999618530273</c:v>
                </c:pt>
                <c:pt idx="25">
                  <c:v>-19.895999908447266</c:v>
                </c:pt>
                <c:pt idx="26">
                  <c:v>-19.892000198364258</c:v>
                </c:pt>
                <c:pt idx="27">
                  <c:v>-19.88800048828125</c:v>
                </c:pt>
                <c:pt idx="28">
                  <c:v>-19.884000778198242</c:v>
                </c:pt>
                <c:pt idx="29">
                  <c:v>-19.879999160766602</c:v>
                </c:pt>
                <c:pt idx="30">
                  <c:v>-19.875999450683594</c:v>
                </c:pt>
                <c:pt idx="31">
                  <c:v>-19.871999740600586</c:v>
                </c:pt>
                <c:pt idx="32">
                  <c:v>-19.868000030517578</c:v>
                </c:pt>
                <c:pt idx="33">
                  <c:v>-19.86400032043457</c:v>
                </c:pt>
                <c:pt idx="34">
                  <c:v>-19.860000610351563</c:v>
                </c:pt>
                <c:pt idx="35">
                  <c:v>-19.856000900268555</c:v>
                </c:pt>
                <c:pt idx="36">
                  <c:v>-19.851999282836914</c:v>
                </c:pt>
                <c:pt idx="37">
                  <c:v>-19.847999572753906</c:v>
                </c:pt>
                <c:pt idx="38">
                  <c:v>-19.843999862670898</c:v>
                </c:pt>
                <c:pt idx="39">
                  <c:v>-19.840000152587891</c:v>
                </c:pt>
                <c:pt idx="40">
                  <c:v>-19.836000442504883</c:v>
                </c:pt>
                <c:pt idx="41">
                  <c:v>-19.832000732421875</c:v>
                </c:pt>
                <c:pt idx="42">
                  <c:v>-19.827999114990234</c:v>
                </c:pt>
                <c:pt idx="43">
                  <c:v>-19.823999404907227</c:v>
                </c:pt>
                <c:pt idx="44">
                  <c:v>-19.819999694824219</c:v>
                </c:pt>
                <c:pt idx="45">
                  <c:v>-19.815999984741211</c:v>
                </c:pt>
                <c:pt idx="46">
                  <c:v>-19.812000274658203</c:v>
                </c:pt>
                <c:pt idx="47">
                  <c:v>-19.808000564575195</c:v>
                </c:pt>
                <c:pt idx="48">
                  <c:v>-19.804000854492188</c:v>
                </c:pt>
                <c:pt idx="49">
                  <c:v>-19.799999237060547</c:v>
                </c:pt>
                <c:pt idx="50">
                  <c:v>-19.795999526977539</c:v>
                </c:pt>
                <c:pt idx="51">
                  <c:v>-19.791999816894531</c:v>
                </c:pt>
                <c:pt idx="52">
                  <c:v>-19.788000106811523</c:v>
                </c:pt>
                <c:pt idx="53">
                  <c:v>-19.784000396728516</c:v>
                </c:pt>
                <c:pt idx="54">
                  <c:v>-19.780000686645508</c:v>
                </c:pt>
                <c:pt idx="55">
                  <c:v>-19.775999069213867</c:v>
                </c:pt>
                <c:pt idx="56">
                  <c:v>-19.771999359130859</c:v>
                </c:pt>
                <c:pt idx="57">
                  <c:v>-19.767999649047852</c:v>
                </c:pt>
                <c:pt idx="58">
                  <c:v>-19.763999938964844</c:v>
                </c:pt>
                <c:pt idx="59">
                  <c:v>-19.760000228881836</c:v>
                </c:pt>
                <c:pt idx="60">
                  <c:v>-19.756000518798828</c:v>
                </c:pt>
                <c:pt idx="61">
                  <c:v>-19.75200080871582</c:v>
                </c:pt>
                <c:pt idx="62">
                  <c:v>-19.74799919128418</c:v>
                </c:pt>
                <c:pt idx="63">
                  <c:v>-19.743999481201172</c:v>
                </c:pt>
                <c:pt idx="64">
                  <c:v>-19.739999771118164</c:v>
                </c:pt>
                <c:pt idx="65">
                  <c:v>-19.736000061035156</c:v>
                </c:pt>
                <c:pt idx="66">
                  <c:v>-19.732000350952148</c:v>
                </c:pt>
                <c:pt idx="67">
                  <c:v>-19.728000640869141</c:v>
                </c:pt>
                <c:pt idx="68">
                  <c:v>-19.724000930786133</c:v>
                </c:pt>
                <c:pt idx="69">
                  <c:v>-19.719999313354492</c:v>
                </c:pt>
                <c:pt idx="70">
                  <c:v>-19.715999603271484</c:v>
                </c:pt>
                <c:pt idx="71">
                  <c:v>-19.711999893188477</c:v>
                </c:pt>
                <c:pt idx="72">
                  <c:v>-19.708000183105469</c:v>
                </c:pt>
                <c:pt idx="73">
                  <c:v>-19.704000473022461</c:v>
                </c:pt>
                <c:pt idx="74">
                  <c:v>-19.700000762939453</c:v>
                </c:pt>
                <c:pt idx="75">
                  <c:v>-19.695999145507813</c:v>
                </c:pt>
                <c:pt idx="76">
                  <c:v>-19.691999435424805</c:v>
                </c:pt>
                <c:pt idx="77">
                  <c:v>-19.687999725341797</c:v>
                </c:pt>
                <c:pt idx="78">
                  <c:v>-19.684000015258789</c:v>
                </c:pt>
                <c:pt idx="79">
                  <c:v>-19.680000305175781</c:v>
                </c:pt>
                <c:pt idx="80">
                  <c:v>-19.676000595092773</c:v>
                </c:pt>
                <c:pt idx="81">
                  <c:v>-19.672000885009766</c:v>
                </c:pt>
                <c:pt idx="82">
                  <c:v>-19.667999267578125</c:v>
                </c:pt>
                <c:pt idx="83">
                  <c:v>-19.663999557495117</c:v>
                </c:pt>
                <c:pt idx="84">
                  <c:v>-19.659999847412109</c:v>
                </c:pt>
                <c:pt idx="85">
                  <c:v>-19.656000137329102</c:v>
                </c:pt>
                <c:pt idx="86">
                  <c:v>-19.652000427246094</c:v>
                </c:pt>
                <c:pt idx="87">
                  <c:v>-19.648000717163086</c:v>
                </c:pt>
                <c:pt idx="88">
                  <c:v>-19.643999099731445</c:v>
                </c:pt>
                <c:pt idx="89">
                  <c:v>-19.639999389648438</c:v>
                </c:pt>
                <c:pt idx="90">
                  <c:v>-19.63599967956543</c:v>
                </c:pt>
                <c:pt idx="91">
                  <c:v>-19.631999969482422</c:v>
                </c:pt>
                <c:pt idx="92">
                  <c:v>-19.628000259399414</c:v>
                </c:pt>
                <c:pt idx="93">
                  <c:v>-19.624000549316406</c:v>
                </c:pt>
                <c:pt idx="94">
                  <c:v>-19.620000839233398</c:v>
                </c:pt>
                <c:pt idx="95">
                  <c:v>-19.615999221801758</c:v>
                </c:pt>
                <c:pt idx="96">
                  <c:v>-19.61199951171875</c:v>
                </c:pt>
                <c:pt idx="97">
                  <c:v>-19.610000610351563</c:v>
                </c:pt>
                <c:pt idx="98">
                  <c:v>-19.607999801635742</c:v>
                </c:pt>
                <c:pt idx="99">
                  <c:v>-19.604000091552734</c:v>
                </c:pt>
                <c:pt idx="100">
                  <c:v>-19.600000381469727</c:v>
                </c:pt>
                <c:pt idx="101">
                  <c:v>-19.596000671386719</c:v>
                </c:pt>
                <c:pt idx="102">
                  <c:v>-19.591999053955078</c:v>
                </c:pt>
                <c:pt idx="103">
                  <c:v>-19.58799934387207</c:v>
                </c:pt>
                <c:pt idx="104">
                  <c:v>-19.583999633789063</c:v>
                </c:pt>
                <c:pt idx="105">
                  <c:v>-19.579999923706055</c:v>
                </c:pt>
                <c:pt idx="106">
                  <c:v>-19.576000213623047</c:v>
                </c:pt>
                <c:pt idx="107">
                  <c:v>-19.572000503540039</c:v>
                </c:pt>
                <c:pt idx="108">
                  <c:v>-19.568000793457031</c:v>
                </c:pt>
                <c:pt idx="109">
                  <c:v>-19.563999176025391</c:v>
                </c:pt>
                <c:pt idx="110">
                  <c:v>-19.559999465942383</c:v>
                </c:pt>
                <c:pt idx="111">
                  <c:v>-19.555999755859375</c:v>
                </c:pt>
                <c:pt idx="112">
                  <c:v>-19.552000045776367</c:v>
                </c:pt>
                <c:pt idx="113">
                  <c:v>-19.548000335693359</c:v>
                </c:pt>
                <c:pt idx="114">
                  <c:v>-19.544000625610352</c:v>
                </c:pt>
                <c:pt idx="115">
                  <c:v>-19.540000915527344</c:v>
                </c:pt>
                <c:pt idx="116">
                  <c:v>-19.535999298095703</c:v>
                </c:pt>
                <c:pt idx="117">
                  <c:v>-19.531999588012695</c:v>
                </c:pt>
                <c:pt idx="118">
                  <c:v>-19.527999877929688</c:v>
                </c:pt>
                <c:pt idx="119">
                  <c:v>-19.52400016784668</c:v>
                </c:pt>
                <c:pt idx="120">
                  <c:v>-19.520000457763672</c:v>
                </c:pt>
                <c:pt idx="121">
                  <c:v>-19.516000747680664</c:v>
                </c:pt>
                <c:pt idx="122">
                  <c:v>-19.511999130249023</c:v>
                </c:pt>
                <c:pt idx="123">
                  <c:v>-19.507999420166016</c:v>
                </c:pt>
                <c:pt idx="124">
                  <c:v>-19.503999710083008</c:v>
                </c:pt>
                <c:pt idx="125">
                  <c:v>-19.5</c:v>
                </c:pt>
                <c:pt idx="126">
                  <c:v>-19.496000289916992</c:v>
                </c:pt>
                <c:pt idx="127">
                  <c:v>-19.492000579833984</c:v>
                </c:pt>
                <c:pt idx="128">
                  <c:v>-19.488000869750977</c:v>
                </c:pt>
                <c:pt idx="129">
                  <c:v>-19.483999252319336</c:v>
                </c:pt>
                <c:pt idx="130">
                  <c:v>-19.479999542236328</c:v>
                </c:pt>
                <c:pt idx="131">
                  <c:v>-19.47599983215332</c:v>
                </c:pt>
                <c:pt idx="132">
                  <c:v>-19.472000122070313</c:v>
                </c:pt>
                <c:pt idx="133">
                  <c:v>-19.468000411987305</c:v>
                </c:pt>
                <c:pt idx="134">
                  <c:v>-19.464000701904297</c:v>
                </c:pt>
                <c:pt idx="135">
                  <c:v>-19.459999084472656</c:v>
                </c:pt>
                <c:pt idx="136">
                  <c:v>-19.455999374389648</c:v>
                </c:pt>
                <c:pt idx="137">
                  <c:v>-19.451999664306641</c:v>
                </c:pt>
                <c:pt idx="138">
                  <c:v>-19.447999954223633</c:v>
                </c:pt>
                <c:pt idx="139">
                  <c:v>-19.444000244140625</c:v>
                </c:pt>
                <c:pt idx="140">
                  <c:v>-19.440000534057617</c:v>
                </c:pt>
                <c:pt idx="141">
                  <c:v>-19.436000823974609</c:v>
                </c:pt>
                <c:pt idx="142">
                  <c:v>-19.431999206542969</c:v>
                </c:pt>
                <c:pt idx="143">
                  <c:v>-19.427999496459961</c:v>
                </c:pt>
                <c:pt idx="144">
                  <c:v>-19.423999786376953</c:v>
                </c:pt>
                <c:pt idx="145">
                  <c:v>-19.420000076293945</c:v>
                </c:pt>
                <c:pt idx="146">
                  <c:v>-19.416000366210938</c:v>
                </c:pt>
                <c:pt idx="147">
                  <c:v>-19.41200065612793</c:v>
                </c:pt>
                <c:pt idx="148">
                  <c:v>-19.407999038696289</c:v>
                </c:pt>
                <c:pt idx="149">
                  <c:v>-19.403999328613281</c:v>
                </c:pt>
                <c:pt idx="150">
                  <c:v>-19.399999618530273</c:v>
                </c:pt>
                <c:pt idx="151">
                  <c:v>-19.395999908447266</c:v>
                </c:pt>
                <c:pt idx="152">
                  <c:v>-19.392000198364258</c:v>
                </c:pt>
                <c:pt idx="153">
                  <c:v>-19.38800048828125</c:v>
                </c:pt>
                <c:pt idx="154">
                  <c:v>-19.384000778198242</c:v>
                </c:pt>
                <c:pt idx="155">
                  <c:v>-19.379999160766602</c:v>
                </c:pt>
                <c:pt idx="156">
                  <c:v>-19.375999450683594</c:v>
                </c:pt>
                <c:pt idx="157">
                  <c:v>-19.371999740600586</c:v>
                </c:pt>
                <c:pt idx="158">
                  <c:v>-19.368000030517578</c:v>
                </c:pt>
                <c:pt idx="159">
                  <c:v>-19.36400032043457</c:v>
                </c:pt>
                <c:pt idx="160">
                  <c:v>-19.360000610351563</c:v>
                </c:pt>
                <c:pt idx="161">
                  <c:v>-19.356000900268555</c:v>
                </c:pt>
                <c:pt idx="162">
                  <c:v>-19.351999282836914</c:v>
                </c:pt>
                <c:pt idx="163">
                  <c:v>-19.347999572753906</c:v>
                </c:pt>
                <c:pt idx="164">
                  <c:v>-19.343999862670898</c:v>
                </c:pt>
                <c:pt idx="165">
                  <c:v>-19.340000152587891</c:v>
                </c:pt>
                <c:pt idx="166">
                  <c:v>-19.336000442504883</c:v>
                </c:pt>
                <c:pt idx="167">
                  <c:v>-19.332000732421875</c:v>
                </c:pt>
                <c:pt idx="168">
                  <c:v>-19.327999114990234</c:v>
                </c:pt>
                <c:pt idx="169">
                  <c:v>-19.323999404907227</c:v>
                </c:pt>
                <c:pt idx="170">
                  <c:v>-19.319999694824219</c:v>
                </c:pt>
                <c:pt idx="171">
                  <c:v>-19.315999984741211</c:v>
                </c:pt>
                <c:pt idx="172">
                  <c:v>-19.312000274658203</c:v>
                </c:pt>
                <c:pt idx="173">
                  <c:v>-19.308000564575195</c:v>
                </c:pt>
                <c:pt idx="174">
                  <c:v>-19.304000854492188</c:v>
                </c:pt>
                <c:pt idx="175">
                  <c:v>-19.299999237060547</c:v>
                </c:pt>
                <c:pt idx="176">
                  <c:v>-19.295999526977539</c:v>
                </c:pt>
                <c:pt idx="177">
                  <c:v>-19.291999816894531</c:v>
                </c:pt>
                <c:pt idx="178">
                  <c:v>-19.288000106811523</c:v>
                </c:pt>
                <c:pt idx="179">
                  <c:v>-19.284000396728516</c:v>
                </c:pt>
                <c:pt idx="180">
                  <c:v>-19.280000686645508</c:v>
                </c:pt>
                <c:pt idx="181">
                  <c:v>-19.275999069213867</c:v>
                </c:pt>
                <c:pt idx="182">
                  <c:v>-19.271999359130859</c:v>
                </c:pt>
                <c:pt idx="183">
                  <c:v>-19.267999649047852</c:v>
                </c:pt>
                <c:pt idx="184">
                  <c:v>-19.263999938964844</c:v>
                </c:pt>
                <c:pt idx="185">
                  <c:v>-19.260000228881836</c:v>
                </c:pt>
                <c:pt idx="186">
                  <c:v>-19.256000518798828</c:v>
                </c:pt>
                <c:pt idx="187">
                  <c:v>-19.25200080871582</c:v>
                </c:pt>
                <c:pt idx="188">
                  <c:v>-19.24799919128418</c:v>
                </c:pt>
                <c:pt idx="189">
                  <c:v>-19.243999481201172</c:v>
                </c:pt>
                <c:pt idx="190">
                  <c:v>-19.239999771118164</c:v>
                </c:pt>
                <c:pt idx="191">
                  <c:v>-19.236000061035156</c:v>
                </c:pt>
                <c:pt idx="192">
                  <c:v>-19.232000350952148</c:v>
                </c:pt>
                <c:pt idx="193">
                  <c:v>-19.228000640869141</c:v>
                </c:pt>
                <c:pt idx="194">
                  <c:v>-19.2239990234375</c:v>
                </c:pt>
                <c:pt idx="195">
                  <c:v>-19.219999313354492</c:v>
                </c:pt>
                <c:pt idx="196">
                  <c:v>-19.215999603271484</c:v>
                </c:pt>
                <c:pt idx="197">
                  <c:v>-19.211999893188477</c:v>
                </c:pt>
                <c:pt idx="198">
                  <c:v>-19.208000183105469</c:v>
                </c:pt>
                <c:pt idx="199">
                  <c:v>-19.204000473022461</c:v>
                </c:pt>
                <c:pt idx="200">
                  <c:v>-19.200000762939453</c:v>
                </c:pt>
                <c:pt idx="201">
                  <c:v>-19.195999145507813</c:v>
                </c:pt>
                <c:pt idx="202">
                  <c:v>-19.191999435424805</c:v>
                </c:pt>
                <c:pt idx="203">
                  <c:v>-19.187999725341797</c:v>
                </c:pt>
                <c:pt idx="204">
                  <c:v>-19.184000015258789</c:v>
                </c:pt>
                <c:pt idx="205">
                  <c:v>-19.180000305175781</c:v>
                </c:pt>
                <c:pt idx="206">
                  <c:v>-19.176000595092773</c:v>
                </c:pt>
                <c:pt idx="207">
                  <c:v>-19.172000885009766</c:v>
                </c:pt>
                <c:pt idx="208">
                  <c:v>-19.167999267578125</c:v>
                </c:pt>
                <c:pt idx="209">
                  <c:v>-19.163999557495117</c:v>
                </c:pt>
                <c:pt idx="210">
                  <c:v>-19.159999847412109</c:v>
                </c:pt>
                <c:pt idx="211">
                  <c:v>-19.156000137329102</c:v>
                </c:pt>
                <c:pt idx="212">
                  <c:v>-19.152000427246094</c:v>
                </c:pt>
                <c:pt idx="213">
                  <c:v>-19.148000717163086</c:v>
                </c:pt>
                <c:pt idx="214">
                  <c:v>-19.143999099731445</c:v>
                </c:pt>
                <c:pt idx="215">
                  <c:v>-19.139999389648438</c:v>
                </c:pt>
                <c:pt idx="216">
                  <c:v>-19.13599967956543</c:v>
                </c:pt>
                <c:pt idx="217">
                  <c:v>-19.131999969482422</c:v>
                </c:pt>
                <c:pt idx="218">
                  <c:v>-19.128000259399414</c:v>
                </c:pt>
                <c:pt idx="219">
                  <c:v>-19.124000549316406</c:v>
                </c:pt>
                <c:pt idx="220">
                  <c:v>-19.120000839233398</c:v>
                </c:pt>
                <c:pt idx="221">
                  <c:v>-19.115999221801758</c:v>
                </c:pt>
                <c:pt idx="222">
                  <c:v>-19.11199951171875</c:v>
                </c:pt>
                <c:pt idx="223">
                  <c:v>-19.107999801635742</c:v>
                </c:pt>
                <c:pt idx="224">
                  <c:v>-19.104000091552734</c:v>
                </c:pt>
                <c:pt idx="225">
                  <c:v>-19.100000381469727</c:v>
                </c:pt>
                <c:pt idx="226">
                  <c:v>-19.096000671386719</c:v>
                </c:pt>
                <c:pt idx="227">
                  <c:v>-19.091999053955078</c:v>
                </c:pt>
                <c:pt idx="228">
                  <c:v>-19.08799934387207</c:v>
                </c:pt>
                <c:pt idx="229">
                  <c:v>-19.083999633789063</c:v>
                </c:pt>
                <c:pt idx="230">
                  <c:v>-19.079999923706055</c:v>
                </c:pt>
                <c:pt idx="231">
                  <c:v>-19.076000213623047</c:v>
                </c:pt>
                <c:pt idx="232">
                  <c:v>-19.072000503540039</c:v>
                </c:pt>
                <c:pt idx="233">
                  <c:v>-19.068000793457031</c:v>
                </c:pt>
                <c:pt idx="234">
                  <c:v>-19.063999176025391</c:v>
                </c:pt>
                <c:pt idx="235">
                  <c:v>-19.059999465942383</c:v>
                </c:pt>
                <c:pt idx="236">
                  <c:v>-19.055999755859375</c:v>
                </c:pt>
                <c:pt idx="237">
                  <c:v>-19.052000045776367</c:v>
                </c:pt>
                <c:pt idx="238">
                  <c:v>-19.048000335693359</c:v>
                </c:pt>
                <c:pt idx="239">
                  <c:v>-19.044000625610352</c:v>
                </c:pt>
                <c:pt idx="240">
                  <c:v>-19.039999008178711</c:v>
                </c:pt>
                <c:pt idx="241">
                  <c:v>-19.035999298095703</c:v>
                </c:pt>
                <c:pt idx="242">
                  <c:v>-19.031999588012695</c:v>
                </c:pt>
                <c:pt idx="243">
                  <c:v>-19.027999877929688</c:v>
                </c:pt>
                <c:pt idx="244">
                  <c:v>-19.02400016784668</c:v>
                </c:pt>
                <c:pt idx="245">
                  <c:v>-19.020000457763672</c:v>
                </c:pt>
                <c:pt idx="246">
                  <c:v>-19.016000747680664</c:v>
                </c:pt>
                <c:pt idx="247">
                  <c:v>-19.011999130249023</c:v>
                </c:pt>
                <c:pt idx="248">
                  <c:v>-19.007999420166016</c:v>
                </c:pt>
                <c:pt idx="249">
                  <c:v>-19.003999710083008</c:v>
                </c:pt>
                <c:pt idx="250">
                  <c:v>-19</c:v>
                </c:pt>
                <c:pt idx="251">
                  <c:v>-18.996000289916992</c:v>
                </c:pt>
                <c:pt idx="252">
                  <c:v>-18.992000579833984</c:v>
                </c:pt>
                <c:pt idx="253">
                  <c:v>-18.988000869750977</c:v>
                </c:pt>
                <c:pt idx="254">
                  <c:v>-18.983999252319336</c:v>
                </c:pt>
                <c:pt idx="255">
                  <c:v>-18.979999542236328</c:v>
                </c:pt>
                <c:pt idx="256">
                  <c:v>-18.97599983215332</c:v>
                </c:pt>
                <c:pt idx="257">
                  <c:v>-18.972000122070313</c:v>
                </c:pt>
                <c:pt idx="258">
                  <c:v>-18.968000411987305</c:v>
                </c:pt>
                <c:pt idx="259">
                  <c:v>-18.964000701904297</c:v>
                </c:pt>
                <c:pt idx="260">
                  <c:v>-18.959999084472656</c:v>
                </c:pt>
                <c:pt idx="261">
                  <c:v>-18.955999374389648</c:v>
                </c:pt>
                <c:pt idx="262">
                  <c:v>-18.951999664306641</c:v>
                </c:pt>
                <c:pt idx="263">
                  <c:v>-18.947999954223633</c:v>
                </c:pt>
                <c:pt idx="264">
                  <c:v>-18.944000244140625</c:v>
                </c:pt>
                <c:pt idx="265">
                  <c:v>-18.940000534057617</c:v>
                </c:pt>
                <c:pt idx="266">
                  <c:v>-18.936000823974609</c:v>
                </c:pt>
                <c:pt idx="267">
                  <c:v>-18.931999206542969</c:v>
                </c:pt>
                <c:pt idx="268">
                  <c:v>-18.927999496459961</c:v>
                </c:pt>
                <c:pt idx="269">
                  <c:v>-18.923999786376953</c:v>
                </c:pt>
                <c:pt idx="270">
                  <c:v>-18.920000076293945</c:v>
                </c:pt>
                <c:pt idx="271">
                  <c:v>-18.916000366210938</c:v>
                </c:pt>
                <c:pt idx="272">
                  <c:v>-18.91200065612793</c:v>
                </c:pt>
                <c:pt idx="273">
                  <c:v>-18.907999038696289</c:v>
                </c:pt>
                <c:pt idx="274">
                  <c:v>-18.903999328613281</c:v>
                </c:pt>
                <c:pt idx="275">
                  <c:v>-18.899999618530273</c:v>
                </c:pt>
                <c:pt idx="276">
                  <c:v>-18.895999908447266</c:v>
                </c:pt>
                <c:pt idx="277">
                  <c:v>-18.892000198364258</c:v>
                </c:pt>
                <c:pt idx="278">
                  <c:v>-18.88800048828125</c:v>
                </c:pt>
                <c:pt idx="279">
                  <c:v>-18.884000778198242</c:v>
                </c:pt>
                <c:pt idx="280">
                  <c:v>-18.879999160766602</c:v>
                </c:pt>
                <c:pt idx="281">
                  <c:v>-18.875999450683594</c:v>
                </c:pt>
                <c:pt idx="282">
                  <c:v>-18.871999740600586</c:v>
                </c:pt>
                <c:pt idx="283">
                  <c:v>-18.868000030517578</c:v>
                </c:pt>
                <c:pt idx="284">
                  <c:v>-18.86400032043457</c:v>
                </c:pt>
                <c:pt idx="285">
                  <c:v>-18.860000610351563</c:v>
                </c:pt>
                <c:pt idx="286">
                  <c:v>-18.855998992919922</c:v>
                </c:pt>
                <c:pt idx="287">
                  <c:v>-18.851999282836914</c:v>
                </c:pt>
                <c:pt idx="288">
                  <c:v>-18.847999572753906</c:v>
                </c:pt>
                <c:pt idx="289">
                  <c:v>-18.843999862670898</c:v>
                </c:pt>
                <c:pt idx="290">
                  <c:v>-18.840000152587891</c:v>
                </c:pt>
                <c:pt idx="291">
                  <c:v>-18.836000442504883</c:v>
                </c:pt>
                <c:pt idx="292">
                  <c:v>-18.832000732421875</c:v>
                </c:pt>
                <c:pt idx="293">
                  <c:v>-18.827999114990234</c:v>
                </c:pt>
                <c:pt idx="294">
                  <c:v>-18.823999404907227</c:v>
                </c:pt>
                <c:pt idx="295">
                  <c:v>-18.819999694824219</c:v>
                </c:pt>
                <c:pt idx="296">
                  <c:v>-18.815999984741211</c:v>
                </c:pt>
                <c:pt idx="297">
                  <c:v>-18.812000274658203</c:v>
                </c:pt>
                <c:pt idx="298">
                  <c:v>-18.808000564575195</c:v>
                </c:pt>
                <c:pt idx="299">
                  <c:v>-18.804000854492188</c:v>
                </c:pt>
                <c:pt idx="300">
                  <c:v>-18.799999237060547</c:v>
                </c:pt>
                <c:pt idx="301">
                  <c:v>-18.795999526977539</c:v>
                </c:pt>
                <c:pt idx="302">
                  <c:v>-18.791999816894531</c:v>
                </c:pt>
                <c:pt idx="303">
                  <c:v>-18.788000106811523</c:v>
                </c:pt>
                <c:pt idx="304">
                  <c:v>-18.784000396728516</c:v>
                </c:pt>
                <c:pt idx="305">
                  <c:v>-18.780000686645508</c:v>
                </c:pt>
                <c:pt idx="306">
                  <c:v>-18.775999069213867</c:v>
                </c:pt>
                <c:pt idx="307">
                  <c:v>-18.771999359130859</c:v>
                </c:pt>
                <c:pt idx="308">
                  <c:v>-18.767999649047852</c:v>
                </c:pt>
                <c:pt idx="309">
                  <c:v>-18.763999938964844</c:v>
                </c:pt>
                <c:pt idx="310">
                  <c:v>-18.760000228881836</c:v>
                </c:pt>
                <c:pt idx="311">
                  <c:v>-18.756000518798828</c:v>
                </c:pt>
                <c:pt idx="312">
                  <c:v>-18.75200080871582</c:v>
                </c:pt>
                <c:pt idx="313">
                  <c:v>-18.74799919128418</c:v>
                </c:pt>
                <c:pt idx="314">
                  <c:v>-18.743999481201172</c:v>
                </c:pt>
                <c:pt idx="315">
                  <c:v>-18.739999771118164</c:v>
                </c:pt>
                <c:pt idx="316">
                  <c:v>-18.736000061035156</c:v>
                </c:pt>
                <c:pt idx="317">
                  <c:v>-18.732000350952148</c:v>
                </c:pt>
                <c:pt idx="318">
                  <c:v>-18.728000640869141</c:v>
                </c:pt>
                <c:pt idx="319">
                  <c:v>-18.7239990234375</c:v>
                </c:pt>
                <c:pt idx="320">
                  <c:v>-18.719999313354492</c:v>
                </c:pt>
                <c:pt idx="321">
                  <c:v>-18.715999603271484</c:v>
                </c:pt>
                <c:pt idx="322">
                  <c:v>-18.711999893188477</c:v>
                </c:pt>
                <c:pt idx="323">
                  <c:v>-18.708000183105469</c:v>
                </c:pt>
                <c:pt idx="324">
                  <c:v>-18.704000473022461</c:v>
                </c:pt>
                <c:pt idx="325">
                  <c:v>-18.700000762939453</c:v>
                </c:pt>
                <c:pt idx="326">
                  <c:v>-18.695999145507813</c:v>
                </c:pt>
                <c:pt idx="327">
                  <c:v>-18.691999435424805</c:v>
                </c:pt>
                <c:pt idx="328">
                  <c:v>-18.687999725341797</c:v>
                </c:pt>
                <c:pt idx="329">
                  <c:v>-18.684000015258789</c:v>
                </c:pt>
                <c:pt idx="330">
                  <c:v>-18.680000305175781</c:v>
                </c:pt>
                <c:pt idx="331">
                  <c:v>-18.676000595092773</c:v>
                </c:pt>
                <c:pt idx="332">
                  <c:v>-18.672000885009766</c:v>
                </c:pt>
                <c:pt idx="333">
                  <c:v>-18.670000076293945</c:v>
                </c:pt>
                <c:pt idx="334">
                  <c:v>-18.667999267578125</c:v>
                </c:pt>
                <c:pt idx="335">
                  <c:v>-18.663999557495117</c:v>
                </c:pt>
                <c:pt idx="336">
                  <c:v>-18.659999847412109</c:v>
                </c:pt>
                <c:pt idx="337">
                  <c:v>-18.656000137329102</c:v>
                </c:pt>
                <c:pt idx="338">
                  <c:v>-18.652000427246094</c:v>
                </c:pt>
                <c:pt idx="339">
                  <c:v>-18.648000717163086</c:v>
                </c:pt>
                <c:pt idx="340">
                  <c:v>-18.643999099731445</c:v>
                </c:pt>
                <c:pt idx="341">
                  <c:v>-18.639999389648438</c:v>
                </c:pt>
                <c:pt idx="342">
                  <c:v>-18.63599967956543</c:v>
                </c:pt>
                <c:pt idx="343">
                  <c:v>-18.631999969482422</c:v>
                </c:pt>
                <c:pt idx="344">
                  <c:v>-18.628000259399414</c:v>
                </c:pt>
                <c:pt idx="345">
                  <c:v>-18.624000549316406</c:v>
                </c:pt>
                <c:pt idx="346">
                  <c:v>-18.620000839233398</c:v>
                </c:pt>
                <c:pt idx="347">
                  <c:v>-18.615999221801758</c:v>
                </c:pt>
                <c:pt idx="348">
                  <c:v>-18.61199951171875</c:v>
                </c:pt>
                <c:pt idx="349">
                  <c:v>-18.607999801635742</c:v>
                </c:pt>
                <c:pt idx="350">
                  <c:v>-18.604000091552734</c:v>
                </c:pt>
                <c:pt idx="351">
                  <c:v>-18.600000381469727</c:v>
                </c:pt>
                <c:pt idx="352">
                  <c:v>-18.596000671386719</c:v>
                </c:pt>
                <c:pt idx="353">
                  <c:v>-18.591999053955078</c:v>
                </c:pt>
                <c:pt idx="354">
                  <c:v>-18.58799934387207</c:v>
                </c:pt>
                <c:pt idx="355">
                  <c:v>-18.583999633789063</c:v>
                </c:pt>
                <c:pt idx="356">
                  <c:v>-18.579999923706055</c:v>
                </c:pt>
                <c:pt idx="357">
                  <c:v>-18.576000213623047</c:v>
                </c:pt>
                <c:pt idx="358">
                  <c:v>-18.572000503540039</c:v>
                </c:pt>
                <c:pt idx="359">
                  <c:v>-18.568000793457031</c:v>
                </c:pt>
                <c:pt idx="360">
                  <c:v>-18.563999176025391</c:v>
                </c:pt>
                <c:pt idx="361">
                  <c:v>-18.559999465942383</c:v>
                </c:pt>
                <c:pt idx="362">
                  <c:v>-18.555999755859375</c:v>
                </c:pt>
                <c:pt idx="363">
                  <c:v>-18.552000045776367</c:v>
                </c:pt>
                <c:pt idx="364">
                  <c:v>-18.548000335693359</c:v>
                </c:pt>
                <c:pt idx="365">
                  <c:v>-18.544000625610352</c:v>
                </c:pt>
                <c:pt idx="366">
                  <c:v>-18.539999008178711</c:v>
                </c:pt>
                <c:pt idx="367">
                  <c:v>-18.535999298095703</c:v>
                </c:pt>
                <c:pt idx="368">
                  <c:v>-18.531999588012695</c:v>
                </c:pt>
                <c:pt idx="369">
                  <c:v>-18.527999877929688</c:v>
                </c:pt>
                <c:pt idx="370">
                  <c:v>-18.52400016784668</c:v>
                </c:pt>
                <c:pt idx="371">
                  <c:v>-18.520000457763672</c:v>
                </c:pt>
                <c:pt idx="372">
                  <c:v>-18.516000747680664</c:v>
                </c:pt>
                <c:pt idx="373">
                  <c:v>-18.511999130249023</c:v>
                </c:pt>
                <c:pt idx="374">
                  <c:v>-18.507999420166016</c:v>
                </c:pt>
                <c:pt idx="375">
                  <c:v>-18.503999710083008</c:v>
                </c:pt>
                <c:pt idx="376">
                  <c:v>-18.5</c:v>
                </c:pt>
                <c:pt idx="377">
                  <c:v>-18.496000289916992</c:v>
                </c:pt>
                <c:pt idx="378">
                  <c:v>-18.492000579833984</c:v>
                </c:pt>
                <c:pt idx="379">
                  <c:v>-18.488000869750977</c:v>
                </c:pt>
                <c:pt idx="380">
                  <c:v>-18.483999252319336</c:v>
                </c:pt>
                <c:pt idx="381">
                  <c:v>-18.479999542236328</c:v>
                </c:pt>
                <c:pt idx="382">
                  <c:v>-18.47599983215332</c:v>
                </c:pt>
                <c:pt idx="383">
                  <c:v>-18.472000122070313</c:v>
                </c:pt>
                <c:pt idx="384">
                  <c:v>-18.468000411987305</c:v>
                </c:pt>
                <c:pt idx="385">
                  <c:v>-18.464000701904297</c:v>
                </c:pt>
                <c:pt idx="386">
                  <c:v>-18.459999084472656</c:v>
                </c:pt>
                <c:pt idx="387">
                  <c:v>-18.455999374389648</c:v>
                </c:pt>
                <c:pt idx="388">
                  <c:v>-18.451999664306641</c:v>
                </c:pt>
                <c:pt idx="389">
                  <c:v>-18.447999954223633</c:v>
                </c:pt>
                <c:pt idx="390">
                  <c:v>-18.444000244140625</c:v>
                </c:pt>
                <c:pt idx="391">
                  <c:v>-18.440000534057617</c:v>
                </c:pt>
                <c:pt idx="392">
                  <c:v>-18.436000823974609</c:v>
                </c:pt>
                <c:pt idx="393">
                  <c:v>-18.431999206542969</c:v>
                </c:pt>
                <c:pt idx="394">
                  <c:v>-18.427999496459961</c:v>
                </c:pt>
                <c:pt idx="395">
                  <c:v>-18.423999786376953</c:v>
                </c:pt>
                <c:pt idx="396">
                  <c:v>-18.420000076293945</c:v>
                </c:pt>
                <c:pt idx="397">
                  <c:v>-18.416000366210938</c:v>
                </c:pt>
                <c:pt idx="398">
                  <c:v>-18.41200065612793</c:v>
                </c:pt>
                <c:pt idx="399">
                  <c:v>-18.407999038696289</c:v>
                </c:pt>
                <c:pt idx="400">
                  <c:v>-18.403999328613281</c:v>
                </c:pt>
                <c:pt idx="401">
                  <c:v>-18.399999618530273</c:v>
                </c:pt>
                <c:pt idx="402">
                  <c:v>-18.395999908447266</c:v>
                </c:pt>
                <c:pt idx="403">
                  <c:v>-18.392000198364258</c:v>
                </c:pt>
                <c:pt idx="404">
                  <c:v>-18.38800048828125</c:v>
                </c:pt>
                <c:pt idx="405">
                  <c:v>-18.384000778198242</c:v>
                </c:pt>
                <c:pt idx="406">
                  <c:v>-18.379999160766602</c:v>
                </c:pt>
                <c:pt idx="407">
                  <c:v>-18.375999450683594</c:v>
                </c:pt>
                <c:pt idx="408">
                  <c:v>-18.371999740600586</c:v>
                </c:pt>
                <c:pt idx="409">
                  <c:v>-18.368000030517578</c:v>
                </c:pt>
                <c:pt idx="410">
                  <c:v>-18.36400032043457</c:v>
                </c:pt>
                <c:pt idx="411">
                  <c:v>-18.360000610351563</c:v>
                </c:pt>
                <c:pt idx="412">
                  <c:v>-18.355998992919922</c:v>
                </c:pt>
                <c:pt idx="413">
                  <c:v>-18.351999282836914</c:v>
                </c:pt>
                <c:pt idx="414">
                  <c:v>-18.347999572753906</c:v>
                </c:pt>
                <c:pt idx="415">
                  <c:v>-18.343999862670898</c:v>
                </c:pt>
                <c:pt idx="416">
                  <c:v>-18.340000152587891</c:v>
                </c:pt>
                <c:pt idx="417">
                  <c:v>-18.336000442504883</c:v>
                </c:pt>
                <c:pt idx="418">
                  <c:v>-18.332000732421875</c:v>
                </c:pt>
                <c:pt idx="419">
                  <c:v>-18.327999114990234</c:v>
                </c:pt>
                <c:pt idx="420">
                  <c:v>-18.323999404907227</c:v>
                </c:pt>
                <c:pt idx="421">
                  <c:v>-18.319999694824219</c:v>
                </c:pt>
                <c:pt idx="422">
                  <c:v>-18.315999984741211</c:v>
                </c:pt>
                <c:pt idx="423">
                  <c:v>-18.312000274658203</c:v>
                </c:pt>
                <c:pt idx="424">
                  <c:v>-18.308000564575195</c:v>
                </c:pt>
                <c:pt idx="425">
                  <c:v>-18.304000854492188</c:v>
                </c:pt>
                <c:pt idx="426">
                  <c:v>-18.299999237060547</c:v>
                </c:pt>
                <c:pt idx="427">
                  <c:v>-18.295999526977539</c:v>
                </c:pt>
                <c:pt idx="428">
                  <c:v>-18.291999816894531</c:v>
                </c:pt>
                <c:pt idx="429">
                  <c:v>-18.288000106811523</c:v>
                </c:pt>
                <c:pt idx="430">
                  <c:v>-18.284000396728516</c:v>
                </c:pt>
                <c:pt idx="431">
                  <c:v>-18.280000686645508</c:v>
                </c:pt>
                <c:pt idx="432">
                  <c:v>-18.275999069213867</c:v>
                </c:pt>
                <c:pt idx="433">
                  <c:v>-18.271999359130859</c:v>
                </c:pt>
                <c:pt idx="434">
                  <c:v>-18.267999649047852</c:v>
                </c:pt>
                <c:pt idx="435">
                  <c:v>-18.263999938964844</c:v>
                </c:pt>
                <c:pt idx="436">
                  <c:v>-18.260000228881836</c:v>
                </c:pt>
                <c:pt idx="437">
                  <c:v>-18.256000518798828</c:v>
                </c:pt>
                <c:pt idx="438">
                  <c:v>-18.25200080871582</c:v>
                </c:pt>
                <c:pt idx="439">
                  <c:v>-18.24799919128418</c:v>
                </c:pt>
                <c:pt idx="440">
                  <c:v>-18.243999481201172</c:v>
                </c:pt>
                <c:pt idx="441">
                  <c:v>-18.239999771118164</c:v>
                </c:pt>
                <c:pt idx="442">
                  <c:v>-18.236000061035156</c:v>
                </c:pt>
                <c:pt idx="443">
                  <c:v>-18.232000350952148</c:v>
                </c:pt>
                <c:pt idx="444">
                  <c:v>-18.228000640869141</c:v>
                </c:pt>
                <c:pt idx="445">
                  <c:v>-18.2239990234375</c:v>
                </c:pt>
                <c:pt idx="446">
                  <c:v>-18.219999313354492</c:v>
                </c:pt>
                <c:pt idx="447">
                  <c:v>-18.215999603271484</c:v>
                </c:pt>
                <c:pt idx="448">
                  <c:v>-18.211999893188477</c:v>
                </c:pt>
                <c:pt idx="449">
                  <c:v>-18.208000183105469</c:v>
                </c:pt>
                <c:pt idx="450">
                  <c:v>-18.204000473022461</c:v>
                </c:pt>
                <c:pt idx="451">
                  <c:v>-18.200000762939453</c:v>
                </c:pt>
                <c:pt idx="452">
                  <c:v>-18.195999145507813</c:v>
                </c:pt>
                <c:pt idx="453">
                  <c:v>-18.191999435424805</c:v>
                </c:pt>
                <c:pt idx="454">
                  <c:v>-18.187999725341797</c:v>
                </c:pt>
                <c:pt idx="455">
                  <c:v>-18.184000015258789</c:v>
                </c:pt>
                <c:pt idx="456">
                  <c:v>-18.180000305175781</c:v>
                </c:pt>
                <c:pt idx="457">
                  <c:v>-18.176000595092773</c:v>
                </c:pt>
                <c:pt idx="458">
                  <c:v>-18.171998977661133</c:v>
                </c:pt>
                <c:pt idx="459">
                  <c:v>-18.167999267578125</c:v>
                </c:pt>
                <c:pt idx="460">
                  <c:v>-18.163999557495117</c:v>
                </c:pt>
                <c:pt idx="461">
                  <c:v>-18.159999847412109</c:v>
                </c:pt>
                <c:pt idx="462">
                  <c:v>-18.156000137329102</c:v>
                </c:pt>
                <c:pt idx="463">
                  <c:v>-18.152000427246094</c:v>
                </c:pt>
                <c:pt idx="464">
                  <c:v>-18.148000717163086</c:v>
                </c:pt>
                <c:pt idx="465">
                  <c:v>-18.143999099731445</c:v>
                </c:pt>
                <c:pt idx="466">
                  <c:v>-18.139999389648438</c:v>
                </c:pt>
                <c:pt idx="467">
                  <c:v>-18.13599967956543</c:v>
                </c:pt>
                <c:pt idx="468">
                  <c:v>-18.131999969482422</c:v>
                </c:pt>
                <c:pt idx="469">
                  <c:v>-18.128000259399414</c:v>
                </c:pt>
                <c:pt idx="470">
                  <c:v>-18.124000549316406</c:v>
                </c:pt>
                <c:pt idx="471">
                  <c:v>-18.120000839233398</c:v>
                </c:pt>
                <c:pt idx="472">
                  <c:v>-18.115999221801758</c:v>
                </c:pt>
                <c:pt idx="473">
                  <c:v>-18.11199951171875</c:v>
                </c:pt>
                <c:pt idx="474">
                  <c:v>-18.107999801635742</c:v>
                </c:pt>
                <c:pt idx="475">
                  <c:v>-18.104000091552734</c:v>
                </c:pt>
                <c:pt idx="476">
                  <c:v>-18.100000381469727</c:v>
                </c:pt>
                <c:pt idx="477">
                  <c:v>-18.096000671386719</c:v>
                </c:pt>
                <c:pt idx="478">
                  <c:v>-18.091999053955078</c:v>
                </c:pt>
                <c:pt idx="479">
                  <c:v>-18.08799934387207</c:v>
                </c:pt>
                <c:pt idx="480">
                  <c:v>-18.083999633789063</c:v>
                </c:pt>
                <c:pt idx="481">
                  <c:v>-18.079999923706055</c:v>
                </c:pt>
                <c:pt idx="482">
                  <c:v>-18.076000213623047</c:v>
                </c:pt>
                <c:pt idx="483">
                  <c:v>-18.072000503540039</c:v>
                </c:pt>
                <c:pt idx="484">
                  <c:v>-18.068000793457031</c:v>
                </c:pt>
                <c:pt idx="485">
                  <c:v>-18.063999176025391</c:v>
                </c:pt>
                <c:pt idx="486">
                  <c:v>-18.059999465942383</c:v>
                </c:pt>
                <c:pt idx="487">
                  <c:v>-18.055999755859375</c:v>
                </c:pt>
                <c:pt idx="488">
                  <c:v>-18.052000045776367</c:v>
                </c:pt>
                <c:pt idx="489">
                  <c:v>-18.048000335693359</c:v>
                </c:pt>
                <c:pt idx="490">
                  <c:v>-18.044000625610352</c:v>
                </c:pt>
                <c:pt idx="491">
                  <c:v>-18.039999008178711</c:v>
                </c:pt>
                <c:pt idx="492">
                  <c:v>-18.035999298095703</c:v>
                </c:pt>
                <c:pt idx="493">
                  <c:v>-18.031999588012695</c:v>
                </c:pt>
                <c:pt idx="494">
                  <c:v>-18.027999877929688</c:v>
                </c:pt>
                <c:pt idx="495">
                  <c:v>-18.02400016784668</c:v>
                </c:pt>
                <c:pt idx="496">
                  <c:v>-18.020000457763672</c:v>
                </c:pt>
                <c:pt idx="497">
                  <c:v>-18.016000747680664</c:v>
                </c:pt>
                <c:pt idx="498">
                  <c:v>-18.011999130249023</c:v>
                </c:pt>
                <c:pt idx="499">
                  <c:v>-18.007999420166016</c:v>
                </c:pt>
                <c:pt idx="500">
                  <c:v>-18.003999710083008</c:v>
                </c:pt>
                <c:pt idx="501">
                  <c:v>-18</c:v>
                </c:pt>
                <c:pt idx="502">
                  <c:v>-17.996000289916992</c:v>
                </c:pt>
                <c:pt idx="503">
                  <c:v>-17.992000579833984</c:v>
                </c:pt>
                <c:pt idx="504">
                  <c:v>-17.987998962402344</c:v>
                </c:pt>
                <c:pt idx="505">
                  <c:v>-17.983999252319336</c:v>
                </c:pt>
                <c:pt idx="506">
                  <c:v>-17.979999542236328</c:v>
                </c:pt>
                <c:pt idx="507">
                  <c:v>-17.97599983215332</c:v>
                </c:pt>
                <c:pt idx="508">
                  <c:v>-17.972000122070313</c:v>
                </c:pt>
                <c:pt idx="509">
                  <c:v>-17.968000411987305</c:v>
                </c:pt>
                <c:pt idx="510">
                  <c:v>-17.964000701904297</c:v>
                </c:pt>
                <c:pt idx="511">
                  <c:v>-17.959999084472656</c:v>
                </c:pt>
                <c:pt idx="512">
                  <c:v>-17.955999374389648</c:v>
                </c:pt>
                <c:pt idx="513">
                  <c:v>-17.951999664306641</c:v>
                </c:pt>
                <c:pt idx="514">
                  <c:v>-17.947999954223633</c:v>
                </c:pt>
                <c:pt idx="515">
                  <c:v>-17.944000244140625</c:v>
                </c:pt>
                <c:pt idx="516">
                  <c:v>-17.940000534057617</c:v>
                </c:pt>
                <c:pt idx="517">
                  <c:v>-17.936000823974609</c:v>
                </c:pt>
                <c:pt idx="518">
                  <c:v>-17.931999206542969</c:v>
                </c:pt>
                <c:pt idx="519">
                  <c:v>-17.927999496459961</c:v>
                </c:pt>
                <c:pt idx="520">
                  <c:v>-17.923999786376953</c:v>
                </c:pt>
                <c:pt idx="521">
                  <c:v>-17.920000076293945</c:v>
                </c:pt>
                <c:pt idx="522">
                  <c:v>-17.916000366210938</c:v>
                </c:pt>
                <c:pt idx="523">
                  <c:v>-17.91200065612793</c:v>
                </c:pt>
                <c:pt idx="524">
                  <c:v>-17.907999038696289</c:v>
                </c:pt>
                <c:pt idx="525">
                  <c:v>-17.903999328613281</c:v>
                </c:pt>
                <c:pt idx="526">
                  <c:v>-17.899999618530273</c:v>
                </c:pt>
                <c:pt idx="527">
                  <c:v>-17.895999908447266</c:v>
                </c:pt>
                <c:pt idx="528">
                  <c:v>-17.892000198364258</c:v>
                </c:pt>
                <c:pt idx="529">
                  <c:v>-17.88800048828125</c:v>
                </c:pt>
                <c:pt idx="530">
                  <c:v>-17.884000778198242</c:v>
                </c:pt>
                <c:pt idx="531">
                  <c:v>-17.879999160766602</c:v>
                </c:pt>
                <c:pt idx="532">
                  <c:v>-17.875999450683594</c:v>
                </c:pt>
                <c:pt idx="533">
                  <c:v>-17.871999740600586</c:v>
                </c:pt>
                <c:pt idx="534">
                  <c:v>-17.868000030517578</c:v>
                </c:pt>
                <c:pt idx="535">
                  <c:v>-17.86400032043457</c:v>
                </c:pt>
                <c:pt idx="536">
                  <c:v>-17.860000610351563</c:v>
                </c:pt>
                <c:pt idx="537">
                  <c:v>-17.855998992919922</c:v>
                </c:pt>
                <c:pt idx="538">
                  <c:v>-17.851999282836914</c:v>
                </c:pt>
                <c:pt idx="539">
                  <c:v>-17.847999572753906</c:v>
                </c:pt>
                <c:pt idx="540">
                  <c:v>-17.843999862670898</c:v>
                </c:pt>
                <c:pt idx="541">
                  <c:v>-17.840000152587891</c:v>
                </c:pt>
                <c:pt idx="542">
                  <c:v>-17.836000442504883</c:v>
                </c:pt>
                <c:pt idx="543">
                  <c:v>-17.832000732421875</c:v>
                </c:pt>
                <c:pt idx="544">
                  <c:v>-17.827999114990234</c:v>
                </c:pt>
                <c:pt idx="545">
                  <c:v>-17.823999404907227</c:v>
                </c:pt>
                <c:pt idx="546">
                  <c:v>-17.819999694824219</c:v>
                </c:pt>
                <c:pt idx="547">
                  <c:v>-17.815999984741211</c:v>
                </c:pt>
                <c:pt idx="548">
                  <c:v>-17.812000274658203</c:v>
                </c:pt>
                <c:pt idx="549">
                  <c:v>-17.808000564575195</c:v>
                </c:pt>
                <c:pt idx="550">
                  <c:v>-17.803998947143555</c:v>
                </c:pt>
                <c:pt idx="551">
                  <c:v>-17.799999237060547</c:v>
                </c:pt>
                <c:pt idx="552">
                  <c:v>-17.795999526977539</c:v>
                </c:pt>
                <c:pt idx="553">
                  <c:v>-17.791999816894531</c:v>
                </c:pt>
                <c:pt idx="554">
                  <c:v>-17.788000106811523</c:v>
                </c:pt>
                <c:pt idx="555">
                  <c:v>-17.784000396728516</c:v>
                </c:pt>
                <c:pt idx="556">
                  <c:v>-17.780000686645508</c:v>
                </c:pt>
                <c:pt idx="557">
                  <c:v>-17.775999069213867</c:v>
                </c:pt>
                <c:pt idx="558">
                  <c:v>-17.771999359130859</c:v>
                </c:pt>
                <c:pt idx="559">
                  <c:v>-17.767999649047852</c:v>
                </c:pt>
                <c:pt idx="560">
                  <c:v>-17.763999938964844</c:v>
                </c:pt>
                <c:pt idx="561">
                  <c:v>-17.760000228881836</c:v>
                </c:pt>
                <c:pt idx="562">
                  <c:v>-17.756000518798828</c:v>
                </c:pt>
                <c:pt idx="563">
                  <c:v>-17.75200080871582</c:v>
                </c:pt>
                <c:pt idx="564">
                  <c:v>-17.74799919128418</c:v>
                </c:pt>
                <c:pt idx="565">
                  <c:v>-17.743999481201172</c:v>
                </c:pt>
                <c:pt idx="566">
                  <c:v>-17.739999771118164</c:v>
                </c:pt>
                <c:pt idx="567">
                  <c:v>-17.736000061035156</c:v>
                </c:pt>
                <c:pt idx="568">
                  <c:v>-17.732000350952148</c:v>
                </c:pt>
                <c:pt idx="569">
                  <c:v>-17.728000640869141</c:v>
                </c:pt>
                <c:pt idx="570">
                  <c:v>-17.7239990234375</c:v>
                </c:pt>
                <c:pt idx="571">
                  <c:v>-17.719999313354492</c:v>
                </c:pt>
                <c:pt idx="572">
                  <c:v>-17.715999603271484</c:v>
                </c:pt>
                <c:pt idx="573">
                  <c:v>-17.711999893188477</c:v>
                </c:pt>
                <c:pt idx="574">
                  <c:v>-17.708000183105469</c:v>
                </c:pt>
                <c:pt idx="575">
                  <c:v>-17.704000473022461</c:v>
                </c:pt>
                <c:pt idx="576">
                  <c:v>-17.700000762939453</c:v>
                </c:pt>
                <c:pt idx="577">
                  <c:v>-17.695999145507813</c:v>
                </c:pt>
                <c:pt idx="578">
                  <c:v>-17.691999435424805</c:v>
                </c:pt>
                <c:pt idx="579">
                  <c:v>-17.687999725341797</c:v>
                </c:pt>
                <c:pt idx="580">
                  <c:v>-17.684000015258789</c:v>
                </c:pt>
                <c:pt idx="581">
                  <c:v>-17.680000305175781</c:v>
                </c:pt>
                <c:pt idx="582">
                  <c:v>-17.676000595092773</c:v>
                </c:pt>
                <c:pt idx="583">
                  <c:v>-17.671998977661133</c:v>
                </c:pt>
                <c:pt idx="584">
                  <c:v>-17.667999267578125</c:v>
                </c:pt>
                <c:pt idx="585">
                  <c:v>-17.663999557495117</c:v>
                </c:pt>
                <c:pt idx="586">
                  <c:v>-17.659999847412109</c:v>
                </c:pt>
                <c:pt idx="587">
                  <c:v>-17.656000137329102</c:v>
                </c:pt>
                <c:pt idx="588">
                  <c:v>-17.652000427246094</c:v>
                </c:pt>
                <c:pt idx="589">
                  <c:v>-17.648000717163086</c:v>
                </c:pt>
                <c:pt idx="590">
                  <c:v>-17.643999099731445</c:v>
                </c:pt>
                <c:pt idx="591">
                  <c:v>-17.639999389648438</c:v>
                </c:pt>
                <c:pt idx="592">
                  <c:v>-17.63599967956543</c:v>
                </c:pt>
                <c:pt idx="593">
                  <c:v>-17.631999969482422</c:v>
                </c:pt>
                <c:pt idx="594">
                  <c:v>-17.628000259399414</c:v>
                </c:pt>
                <c:pt idx="595">
                  <c:v>-17.624000549316406</c:v>
                </c:pt>
                <c:pt idx="596">
                  <c:v>-17.620000839233398</c:v>
                </c:pt>
                <c:pt idx="597">
                  <c:v>-17.615999221801758</c:v>
                </c:pt>
                <c:pt idx="598">
                  <c:v>-17.61199951171875</c:v>
                </c:pt>
                <c:pt idx="599">
                  <c:v>-17.607999801635742</c:v>
                </c:pt>
                <c:pt idx="600">
                  <c:v>-17.604000091552734</c:v>
                </c:pt>
                <c:pt idx="601">
                  <c:v>-17.600000381469727</c:v>
                </c:pt>
                <c:pt idx="602">
                  <c:v>-17.596000671386719</c:v>
                </c:pt>
                <c:pt idx="603">
                  <c:v>-17.591999053955078</c:v>
                </c:pt>
                <c:pt idx="604">
                  <c:v>-17.58799934387207</c:v>
                </c:pt>
                <c:pt idx="605">
                  <c:v>-17.583999633789063</c:v>
                </c:pt>
                <c:pt idx="606">
                  <c:v>-17.579999923706055</c:v>
                </c:pt>
                <c:pt idx="607">
                  <c:v>-17.576000213623047</c:v>
                </c:pt>
                <c:pt idx="608">
                  <c:v>-17.572000503540039</c:v>
                </c:pt>
                <c:pt idx="609">
                  <c:v>-17.568000793457031</c:v>
                </c:pt>
                <c:pt idx="610">
                  <c:v>-17.563999176025391</c:v>
                </c:pt>
                <c:pt idx="611">
                  <c:v>-17.559999465942383</c:v>
                </c:pt>
                <c:pt idx="612">
                  <c:v>-17.555999755859375</c:v>
                </c:pt>
                <c:pt idx="613">
                  <c:v>-17.552000045776367</c:v>
                </c:pt>
                <c:pt idx="614">
                  <c:v>-17.548000335693359</c:v>
                </c:pt>
                <c:pt idx="615">
                  <c:v>-17.544000625610352</c:v>
                </c:pt>
                <c:pt idx="616">
                  <c:v>-17.539999008178711</c:v>
                </c:pt>
                <c:pt idx="617">
                  <c:v>-17.535999298095703</c:v>
                </c:pt>
                <c:pt idx="618">
                  <c:v>-17.531999588012695</c:v>
                </c:pt>
                <c:pt idx="619">
                  <c:v>-17.527999877929688</c:v>
                </c:pt>
                <c:pt idx="620">
                  <c:v>-17.52400016784668</c:v>
                </c:pt>
                <c:pt idx="621">
                  <c:v>-17.520000457763672</c:v>
                </c:pt>
                <c:pt idx="622">
                  <c:v>-17.516000747680664</c:v>
                </c:pt>
                <c:pt idx="623">
                  <c:v>-17.511999130249023</c:v>
                </c:pt>
                <c:pt idx="624">
                  <c:v>-17.507999420166016</c:v>
                </c:pt>
                <c:pt idx="625">
                  <c:v>-17.503999710083008</c:v>
                </c:pt>
                <c:pt idx="626">
                  <c:v>-17.5</c:v>
                </c:pt>
                <c:pt idx="627">
                  <c:v>-17.496000289916992</c:v>
                </c:pt>
                <c:pt idx="628">
                  <c:v>-17.492000579833984</c:v>
                </c:pt>
                <c:pt idx="629">
                  <c:v>-17.487998962402344</c:v>
                </c:pt>
                <c:pt idx="630">
                  <c:v>-17.483999252319336</c:v>
                </c:pt>
                <c:pt idx="631">
                  <c:v>-17.479999542236328</c:v>
                </c:pt>
                <c:pt idx="632">
                  <c:v>-17.47599983215332</c:v>
                </c:pt>
                <c:pt idx="633">
                  <c:v>-17.472000122070313</c:v>
                </c:pt>
                <c:pt idx="634">
                  <c:v>-17.468000411987305</c:v>
                </c:pt>
                <c:pt idx="635">
                  <c:v>-17.464000701904297</c:v>
                </c:pt>
                <c:pt idx="636">
                  <c:v>-17.459999084472656</c:v>
                </c:pt>
                <c:pt idx="637">
                  <c:v>-17.455999374389648</c:v>
                </c:pt>
                <c:pt idx="638">
                  <c:v>-17.451999664306641</c:v>
                </c:pt>
                <c:pt idx="639">
                  <c:v>-17.447999954223633</c:v>
                </c:pt>
                <c:pt idx="640">
                  <c:v>-17.444000244140625</c:v>
                </c:pt>
                <c:pt idx="641">
                  <c:v>-17.440000534057617</c:v>
                </c:pt>
                <c:pt idx="642">
                  <c:v>-17.436000823974609</c:v>
                </c:pt>
                <c:pt idx="643">
                  <c:v>-17.431999206542969</c:v>
                </c:pt>
                <c:pt idx="644">
                  <c:v>-17.427999496459961</c:v>
                </c:pt>
                <c:pt idx="645">
                  <c:v>-17.423999786376953</c:v>
                </c:pt>
                <c:pt idx="646">
                  <c:v>-17.420000076293945</c:v>
                </c:pt>
                <c:pt idx="647">
                  <c:v>-17.416000366210938</c:v>
                </c:pt>
                <c:pt idx="648">
                  <c:v>-17.41200065612793</c:v>
                </c:pt>
                <c:pt idx="649">
                  <c:v>-17.407999038696289</c:v>
                </c:pt>
                <c:pt idx="650">
                  <c:v>-17.403999328613281</c:v>
                </c:pt>
                <c:pt idx="651">
                  <c:v>-17.399999618530273</c:v>
                </c:pt>
                <c:pt idx="652">
                  <c:v>-17.395999908447266</c:v>
                </c:pt>
                <c:pt idx="653">
                  <c:v>-17.392000198364258</c:v>
                </c:pt>
                <c:pt idx="654">
                  <c:v>-17.38800048828125</c:v>
                </c:pt>
                <c:pt idx="655">
                  <c:v>-17.384000778198242</c:v>
                </c:pt>
                <c:pt idx="656">
                  <c:v>-17.379999160766602</c:v>
                </c:pt>
                <c:pt idx="657">
                  <c:v>-17.375999450683594</c:v>
                </c:pt>
                <c:pt idx="658">
                  <c:v>-17.371999740600586</c:v>
                </c:pt>
                <c:pt idx="659">
                  <c:v>-17.368000030517578</c:v>
                </c:pt>
                <c:pt idx="660">
                  <c:v>-17.36400032043457</c:v>
                </c:pt>
                <c:pt idx="661">
                  <c:v>-17.360000610351563</c:v>
                </c:pt>
                <c:pt idx="662">
                  <c:v>-17.355998992919922</c:v>
                </c:pt>
                <c:pt idx="663">
                  <c:v>-17.351999282836914</c:v>
                </c:pt>
                <c:pt idx="664">
                  <c:v>-17.347999572753906</c:v>
                </c:pt>
                <c:pt idx="665">
                  <c:v>-17.343999862670898</c:v>
                </c:pt>
                <c:pt idx="666">
                  <c:v>-17.340000152587891</c:v>
                </c:pt>
                <c:pt idx="667">
                  <c:v>-17.336000442504883</c:v>
                </c:pt>
                <c:pt idx="668">
                  <c:v>-17.332000732421875</c:v>
                </c:pt>
                <c:pt idx="669">
                  <c:v>-17.327999114990234</c:v>
                </c:pt>
                <c:pt idx="670">
                  <c:v>-17.323999404907227</c:v>
                </c:pt>
                <c:pt idx="671">
                  <c:v>-17.319999694824219</c:v>
                </c:pt>
                <c:pt idx="672">
                  <c:v>-17.315999984741211</c:v>
                </c:pt>
                <c:pt idx="673">
                  <c:v>-17.312000274658203</c:v>
                </c:pt>
                <c:pt idx="674">
                  <c:v>-17.308000564575195</c:v>
                </c:pt>
                <c:pt idx="675">
                  <c:v>-17.303998947143555</c:v>
                </c:pt>
                <c:pt idx="676">
                  <c:v>-17.299999237060547</c:v>
                </c:pt>
                <c:pt idx="677">
                  <c:v>-17.295999526977539</c:v>
                </c:pt>
                <c:pt idx="678">
                  <c:v>-17.291999816894531</c:v>
                </c:pt>
                <c:pt idx="679">
                  <c:v>-17.288000106811523</c:v>
                </c:pt>
                <c:pt idx="680">
                  <c:v>-17.284000396728516</c:v>
                </c:pt>
                <c:pt idx="681">
                  <c:v>-17.280000686645508</c:v>
                </c:pt>
                <c:pt idx="682">
                  <c:v>-17.275999069213867</c:v>
                </c:pt>
                <c:pt idx="683">
                  <c:v>-17.271999359130859</c:v>
                </c:pt>
                <c:pt idx="684">
                  <c:v>-17.267999649047852</c:v>
                </c:pt>
                <c:pt idx="685">
                  <c:v>-17.263999938964844</c:v>
                </c:pt>
                <c:pt idx="686">
                  <c:v>-17.260000228881836</c:v>
                </c:pt>
                <c:pt idx="687">
                  <c:v>-17.256000518798828</c:v>
                </c:pt>
                <c:pt idx="688">
                  <c:v>-17.25200080871582</c:v>
                </c:pt>
                <c:pt idx="689">
                  <c:v>-17.24799919128418</c:v>
                </c:pt>
                <c:pt idx="690">
                  <c:v>-17.243999481201172</c:v>
                </c:pt>
                <c:pt idx="691">
                  <c:v>-17.239999771118164</c:v>
                </c:pt>
                <c:pt idx="692">
                  <c:v>-17.236000061035156</c:v>
                </c:pt>
                <c:pt idx="693">
                  <c:v>-17.232000350952148</c:v>
                </c:pt>
                <c:pt idx="694">
                  <c:v>-17.229999542236328</c:v>
                </c:pt>
                <c:pt idx="695">
                  <c:v>-17.228000640869141</c:v>
                </c:pt>
                <c:pt idx="696">
                  <c:v>-17.2239990234375</c:v>
                </c:pt>
                <c:pt idx="697">
                  <c:v>-17.219999313354492</c:v>
                </c:pt>
                <c:pt idx="698">
                  <c:v>-17.215999603271484</c:v>
                </c:pt>
                <c:pt idx="699">
                  <c:v>-17.211999893188477</c:v>
                </c:pt>
                <c:pt idx="700">
                  <c:v>-17.208000183105469</c:v>
                </c:pt>
                <c:pt idx="701">
                  <c:v>-17.204000473022461</c:v>
                </c:pt>
                <c:pt idx="702">
                  <c:v>-17.200000762939453</c:v>
                </c:pt>
                <c:pt idx="703">
                  <c:v>-17.195999145507813</c:v>
                </c:pt>
                <c:pt idx="704">
                  <c:v>-17.191999435424805</c:v>
                </c:pt>
                <c:pt idx="705">
                  <c:v>-17.187999725341797</c:v>
                </c:pt>
                <c:pt idx="706">
                  <c:v>-17.184000015258789</c:v>
                </c:pt>
                <c:pt idx="707">
                  <c:v>-17.180000305175781</c:v>
                </c:pt>
                <c:pt idx="708">
                  <c:v>-17.176000595092773</c:v>
                </c:pt>
                <c:pt idx="709">
                  <c:v>-17.171998977661133</c:v>
                </c:pt>
                <c:pt idx="710">
                  <c:v>-17.167999267578125</c:v>
                </c:pt>
                <c:pt idx="711">
                  <c:v>-17.163999557495117</c:v>
                </c:pt>
                <c:pt idx="712">
                  <c:v>-17.159999847412109</c:v>
                </c:pt>
                <c:pt idx="713">
                  <c:v>-17.156000137329102</c:v>
                </c:pt>
                <c:pt idx="714">
                  <c:v>-17.152000427246094</c:v>
                </c:pt>
                <c:pt idx="715">
                  <c:v>-17.148000717163086</c:v>
                </c:pt>
                <c:pt idx="716">
                  <c:v>-17.143999099731445</c:v>
                </c:pt>
                <c:pt idx="717">
                  <c:v>-17.139999389648438</c:v>
                </c:pt>
                <c:pt idx="718">
                  <c:v>-17.13599967956543</c:v>
                </c:pt>
                <c:pt idx="719">
                  <c:v>-17.131999969482422</c:v>
                </c:pt>
                <c:pt idx="720">
                  <c:v>-17.128000259399414</c:v>
                </c:pt>
                <c:pt idx="721">
                  <c:v>-17.124000549316406</c:v>
                </c:pt>
                <c:pt idx="722">
                  <c:v>-17.119998931884766</c:v>
                </c:pt>
                <c:pt idx="723">
                  <c:v>-17.115999221801758</c:v>
                </c:pt>
                <c:pt idx="724">
                  <c:v>-17.11199951171875</c:v>
                </c:pt>
                <c:pt idx="725">
                  <c:v>-17.107999801635742</c:v>
                </c:pt>
                <c:pt idx="726">
                  <c:v>-17.104000091552734</c:v>
                </c:pt>
                <c:pt idx="727">
                  <c:v>-17.100000381469727</c:v>
                </c:pt>
                <c:pt idx="728">
                  <c:v>-17.096000671386719</c:v>
                </c:pt>
                <c:pt idx="729">
                  <c:v>-17.091999053955078</c:v>
                </c:pt>
                <c:pt idx="730">
                  <c:v>-17.08799934387207</c:v>
                </c:pt>
                <c:pt idx="731">
                  <c:v>-17.083999633789063</c:v>
                </c:pt>
                <c:pt idx="732">
                  <c:v>-17.079999923706055</c:v>
                </c:pt>
                <c:pt idx="733">
                  <c:v>-17.076000213623047</c:v>
                </c:pt>
                <c:pt idx="734">
                  <c:v>-17.072000503540039</c:v>
                </c:pt>
                <c:pt idx="735">
                  <c:v>-17.068000793457031</c:v>
                </c:pt>
                <c:pt idx="736">
                  <c:v>-17.063999176025391</c:v>
                </c:pt>
                <c:pt idx="737">
                  <c:v>-17.059999465942383</c:v>
                </c:pt>
                <c:pt idx="738">
                  <c:v>-17.055999755859375</c:v>
                </c:pt>
                <c:pt idx="739">
                  <c:v>-17.052000045776367</c:v>
                </c:pt>
                <c:pt idx="740">
                  <c:v>-17.048000335693359</c:v>
                </c:pt>
                <c:pt idx="741">
                  <c:v>-17.044000625610352</c:v>
                </c:pt>
                <c:pt idx="742">
                  <c:v>-17.039999008178711</c:v>
                </c:pt>
                <c:pt idx="743">
                  <c:v>-17.035999298095703</c:v>
                </c:pt>
                <c:pt idx="744">
                  <c:v>-17.031999588012695</c:v>
                </c:pt>
                <c:pt idx="745">
                  <c:v>-17.027999877929688</c:v>
                </c:pt>
                <c:pt idx="746">
                  <c:v>-17.02400016784668</c:v>
                </c:pt>
                <c:pt idx="747">
                  <c:v>-17.020000457763672</c:v>
                </c:pt>
                <c:pt idx="748">
                  <c:v>-17.016000747680664</c:v>
                </c:pt>
                <c:pt idx="749">
                  <c:v>-17.011999130249023</c:v>
                </c:pt>
                <c:pt idx="750">
                  <c:v>-17.007999420166016</c:v>
                </c:pt>
                <c:pt idx="751">
                  <c:v>-17.003999710083008</c:v>
                </c:pt>
                <c:pt idx="752">
                  <c:v>-17</c:v>
                </c:pt>
                <c:pt idx="753">
                  <c:v>-16.996000289916992</c:v>
                </c:pt>
                <c:pt idx="754">
                  <c:v>-16.992000579833984</c:v>
                </c:pt>
                <c:pt idx="755">
                  <c:v>-16.987998962402344</c:v>
                </c:pt>
                <c:pt idx="756">
                  <c:v>-16.983999252319336</c:v>
                </c:pt>
                <c:pt idx="757">
                  <c:v>-16.979999542236328</c:v>
                </c:pt>
                <c:pt idx="758">
                  <c:v>-16.97599983215332</c:v>
                </c:pt>
                <c:pt idx="759">
                  <c:v>-16.972000122070313</c:v>
                </c:pt>
                <c:pt idx="760">
                  <c:v>-16.968000411987305</c:v>
                </c:pt>
                <c:pt idx="761">
                  <c:v>-16.964000701904297</c:v>
                </c:pt>
                <c:pt idx="762">
                  <c:v>-16.959999084472656</c:v>
                </c:pt>
                <c:pt idx="763">
                  <c:v>-16.955999374389648</c:v>
                </c:pt>
                <c:pt idx="764">
                  <c:v>-16.951999664306641</c:v>
                </c:pt>
                <c:pt idx="765">
                  <c:v>-16.947999954223633</c:v>
                </c:pt>
                <c:pt idx="766">
                  <c:v>-16.944000244140625</c:v>
                </c:pt>
                <c:pt idx="767">
                  <c:v>-16.940000534057617</c:v>
                </c:pt>
                <c:pt idx="768">
                  <c:v>-16.935998916625977</c:v>
                </c:pt>
                <c:pt idx="769">
                  <c:v>-16.931999206542969</c:v>
                </c:pt>
                <c:pt idx="770">
                  <c:v>-16.927999496459961</c:v>
                </c:pt>
                <c:pt idx="771">
                  <c:v>-16.923999786376953</c:v>
                </c:pt>
                <c:pt idx="772">
                  <c:v>-16.920000076293945</c:v>
                </c:pt>
                <c:pt idx="773">
                  <c:v>-16.916000366210938</c:v>
                </c:pt>
                <c:pt idx="774">
                  <c:v>-16.91200065612793</c:v>
                </c:pt>
                <c:pt idx="775">
                  <c:v>-16.907999038696289</c:v>
                </c:pt>
                <c:pt idx="776">
                  <c:v>-16.903999328613281</c:v>
                </c:pt>
                <c:pt idx="777">
                  <c:v>-16.899999618530273</c:v>
                </c:pt>
                <c:pt idx="778">
                  <c:v>-16.895999908447266</c:v>
                </c:pt>
                <c:pt idx="779">
                  <c:v>-16.892000198364258</c:v>
                </c:pt>
                <c:pt idx="780">
                  <c:v>-16.88800048828125</c:v>
                </c:pt>
                <c:pt idx="781">
                  <c:v>-16.884000778198242</c:v>
                </c:pt>
                <c:pt idx="782">
                  <c:v>-16.879999160766602</c:v>
                </c:pt>
                <c:pt idx="783">
                  <c:v>-16.875999450683594</c:v>
                </c:pt>
                <c:pt idx="784">
                  <c:v>-16.871999740600586</c:v>
                </c:pt>
                <c:pt idx="785">
                  <c:v>-16.868000030517578</c:v>
                </c:pt>
                <c:pt idx="786">
                  <c:v>-16.86400032043457</c:v>
                </c:pt>
                <c:pt idx="787">
                  <c:v>-16.860000610351563</c:v>
                </c:pt>
                <c:pt idx="788">
                  <c:v>-16.855998992919922</c:v>
                </c:pt>
                <c:pt idx="789">
                  <c:v>-16.851999282836914</c:v>
                </c:pt>
                <c:pt idx="790">
                  <c:v>-16.847999572753906</c:v>
                </c:pt>
                <c:pt idx="791">
                  <c:v>-16.843999862670898</c:v>
                </c:pt>
                <c:pt idx="792">
                  <c:v>-16.840000152587891</c:v>
                </c:pt>
                <c:pt idx="793">
                  <c:v>-16.836000442504883</c:v>
                </c:pt>
                <c:pt idx="794">
                  <c:v>-16.832000732421875</c:v>
                </c:pt>
                <c:pt idx="795">
                  <c:v>-16.827999114990234</c:v>
                </c:pt>
                <c:pt idx="796">
                  <c:v>-16.823999404907227</c:v>
                </c:pt>
                <c:pt idx="797">
                  <c:v>-16.819999694824219</c:v>
                </c:pt>
                <c:pt idx="798">
                  <c:v>-16.815999984741211</c:v>
                </c:pt>
                <c:pt idx="799">
                  <c:v>-16.812000274658203</c:v>
                </c:pt>
                <c:pt idx="800">
                  <c:v>-16.808000564575195</c:v>
                </c:pt>
                <c:pt idx="801">
                  <c:v>-16.803998947143555</c:v>
                </c:pt>
                <c:pt idx="802">
                  <c:v>-16.799999237060547</c:v>
                </c:pt>
                <c:pt idx="803">
                  <c:v>-16.795999526977539</c:v>
                </c:pt>
                <c:pt idx="804">
                  <c:v>-16.791999816894531</c:v>
                </c:pt>
                <c:pt idx="805">
                  <c:v>-16.788000106811523</c:v>
                </c:pt>
                <c:pt idx="806">
                  <c:v>-16.784000396728516</c:v>
                </c:pt>
                <c:pt idx="807">
                  <c:v>-16.780000686645508</c:v>
                </c:pt>
                <c:pt idx="808">
                  <c:v>-16.775999069213867</c:v>
                </c:pt>
                <c:pt idx="809">
                  <c:v>-16.771999359130859</c:v>
                </c:pt>
                <c:pt idx="810">
                  <c:v>-16.767999649047852</c:v>
                </c:pt>
                <c:pt idx="811">
                  <c:v>-16.763999938964844</c:v>
                </c:pt>
                <c:pt idx="812">
                  <c:v>-16.760000228881836</c:v>
                </c:pt>
                <c:pt idx="813">
                  <c:v>-16.756000518798828</c:v>
                </c:pt>
                <c:pt idx="814">
                  <c:v>-16.751998901367188</c:v>
                </c:pt>
                <c:pt idx="815">
                  <c:v>-16.74799919128418</c:v>
                </c:pt>
                <c:pt idx="816">
                  <c:v>-16.743999481201172</c:v>
                </c:pt>
                <c:pt idx="817">
                  <c:v>-16.739999771118164</c:v>
                </c:pt>
                <c:pt idx="818">
                  <c:v>-16.736000061035156</c:v>
                </c:pt>
                <c:pt idx="819">
                  <c:v>-16.732000350952148</c:v>
                </c:pt>
                <c:pt idx="820">
                  <c:v>-16.728000640869141</c:v>
                </c:pt>
                <c:pt idx="821">
                  <c:v>-16.7239990234375</c:v>
                </c:pt>
                <c:pt idx="822">
                  <c:v>-16.719999313354492</c:v>
                </c:pt>
                <c:pt idx="823">
                  <c:v>-16.715999603271484</c:v>
                </c:pt>
                <c:pt idx="824">
                  <c:v>-16.711999893188477</c:v>
                </c:pt>
                <c:pt idx="825">
                  <c:v>-16.708000183105469</c:v>
                </c:pt>
                <c:pt idx="826">
                  <c:v>-16.704000473022461</c:v>
                </c:pt>
                <c:pt idx="827">
                  <c:v>-16.700000762939453</c:v>
                </c:pt>
                <c:pt idx="828">
                  <c:v>-16.695999145507813</c:v>
                </c:pt>
                <c:pt idx="829">
                  <c:v>-16.691999435424805</c:v>
                </c:pt>
                <c:pt idx="830">
                  <c:v>-16.687999725341797</c:v>
                </c:pt>
                <c:pt idx="831">
                  <c:v>-16.684000015258789</c:v>
                </c:pt>
                <c:pt idx="832">
                  <c:v>-16.680000305175781</c:v>
                </c:pt>
                <c:pt idx="833">
                  <c:v>-16.676000595092773</c:v>
                </c:pt>
                <c:pt idx="834">
                  <c:v>-16.671998977661133</c:v>
                </c:pt>
                <c:pt idx="835">
                  <c:v>-16.667999267578125</c:v>
                </c:pt>
                <c:pt idx="836">
                  <c:v>-16.663999557495117</c:v>
                </c:pt>
                <c:pt idx="837">
                  <c:v>-16.659999847412109</c:v>
                </c:pt>
                <c:pt idx="838">
                  <c:v>-16.656000137329102</c:v>
                </c:pt>
                <c:pt idx="839">
                  <c:v>-16.652000427246094</c:v>
                </c:pt>
                <c:pt idx="840">
                  <c:v>-16.648000717163086</c:v>
                </c:pt>
                <c:pt idx="841">
                  <c:v>-16.643999099731445</c:v>
                </c:pt>
                <c:pt idx="842">
                  <c:v>-16.639999389648438</c:v>
                </c:pt>
                <c:pt idx="843">
                  <c:v>-16.63599967956543</c:v>
                </c:pt>
                <c:pt idx="844">
                  <c:v>-16.631999969482422</c:v>
                </c:pt>
                <c:pt idx="845">
                  <c:v>-16.628000259399414</c:v>
                </c:pt>
                <c:pt idx="846">
                  <c:v>-16.624000549316406</c:v>
                </c:pt>
                <c:pt idx="847">
                  <c:v>-16.619998931884766</c:v>
                </c:pt>
                <c:pt idx="848">
                  <c:v>-16.615999221801758</c:v>
                </c:pt>
                <c:pt idx="849">
                  <c:v>-16.61199951171875</c:v>
                </c:pt>
                <c:pt idx="850">
                  <c:v>-16.607999801635742</c:v>
                </c:pt>
                <c:pt idx="851">
                  <c:v>-16.604000091552734</c:v>
                </c:pt>
                <c:pt idx="852">
                  <c:v>-16.600000381469727</c:v>
                </c:pt>
                <c:pt idx="853">
                  <c:v>-16.596000671386719</c:v>
                </c:pt>
                <c:pt idx="854">
                  <c:v>-16.591999053955078</c:v>
                </c:pt>
                <c:pt idx="855">
                  <c:v>-16.58799934387207</c:v>
                </c:pt>
                <c:pt idx="856">
                  <c:v>-16.583999633789063</c:v>
                </c:pt>
                <c:pt idx="857">
                  <c:v>-16.579999923706055</c:v>
                </c:pt>
                <c:pt idx="858">
                  <c:v>-16.576000213623047</c:v>
                </c:pt>
                <c:pt idx="859">
                  <c:v>-16.572000503540039</c:v>
                </c:pt>
                <c:pt idx="860">
                  <c:v>-16.567998886108398</c:v>
                </c:pt>
                <c:pt idx="861">
                  <c:v>-16.563999176025391</c:v>
                </c:pt>
                <c:pt idx="862">
                  <c:v>-16.559999465942383</c:v>
                </c:pt>
                <c:pt idx="863">
                  <c:v>-16.555999755859375</c:v>
                </c:pt>
                <c:pt idx="864">
                  <c:v>-16.552000045776367</c:v>
                </c:pt>
                <c:pt idx="865">
                  <c:v>-16.548000335693359</c:v>
                </c:pt>
                <c:pt idx="866">
                  <c:v>-16.544000625610352</c:v>
                </c:pt>
                <c:pt idx="867">
                  <c:v>-16.539999008178711</c:v>
                </c:pt>
                <c:pt idx="868">
                  <c:v>-16.535999298095703</c:v>
                </c:pt>
                <c:pt idx="869">
                  <c:v>-16.531999588012695</c:v>
                </c:pt>
                <c:pt idx="870">
                  <c:v>-16.527999877929688</c:v>
                </c:pt>
                <c:pt idx="871">
                  <c:v>-16.52400016784668</c:v>
                </c:pt>
                <c:pt idx="872">
                  <c:v>-16.520000457763672</c:v>
                </c:pt>
                <c:pt idx="873">
                  <c:v>-16.516000747680664</c:v>
                </c:pt>
                <c:pt idx="874">
                  <c:v>-16.511999130249023</c:v>
                </c:pt>
                <c:pt idx="875">
                  <c:v>-16.507999420166016</c:v>
                </c:pt>
                <c:pt idx="876">
                  <c:v>-16.503999710083008</c:v>
                </c:pt>
                <c:pt idx="877">
                  <c:v>-16.5</c:v>
                </c:pt>
                <c:pt idx="878">
                  <c:v>-16.496000289916992</c:v>
                </c:pt>
                <c:pt idx="879">
                  <c:v>-16.492000579833984</c:v>
                </c:pt>
                <c:pt idx="880">
                  <c:v>-16.487998962402344</c:v>
                </c:pt>
                <c:pt idx="881">
                  <c:v>-16.483999252319336</c:v>
                </c:pt>
                <c:pt idx="882">
                  <c:v>-16.479999542236328</c:v>
                </c:pt>
                <c:pt idx="883">
                  <c:v>-16.47599983215332</c:v>
                </c:pt>
                <c:pt idx="884">
                  <c:v>-16.472000122070313</c:v>
                </c:pt>
                <c:pt idx="885">
                  <c:v>-16.469999313354492</c:v>
                </c:pt>
                <c:pt idx="886">
                  <c:v>-16.468000411987305</c:v>
                </c:pt>
                <c:pt idx="887">
                  <c:v>-16.464000701904297</c:v>
                </c:pt>
                <c:pt idx="888">
                  <c:v>-16.459999084472656</c:v>
                </c:pt>
                <c:pt idx="889">
                  <c:v>-16.455999374389648</c:v>
                </c:pt>
                <c:pt idx="890">
                  <c:v>-16.451999664306641</c:v>
                </c:pt>
                <c:pt idx="891">
                  <c:v>-16.450000762939453</c:v>
                </c:pt>
                <c:pt idx="892">
                  <c:v>-16.447999954223633</c:v>
                </c:pt>
                <c:pt idx="893">
                  <c:v>-16.444000244140625</c:v>
                </c:pt>
                <c:pt idx="894">
                  <c:v>-16.440000534057617</c:v>
                </c:pt>
                <c:pt idx="895">
                  <c:v>-16.435998916625977</c:v>
                </c:pt>
                <c:pt idx="896">
                  <c:v>-16.431999206542969</c:v>
                </c:pt>
                <c:pt idx="897">
                  <c:v>-16.427999496459961</c:v>
                </c:pt>
                <c:pt idx="898">
                  <c:v>-16.423999786376953</c:v>
                </c:pt>
                <c:pt idx="899">
                  <c:v>-16.420000076293945</c:v>
                </c:pt>
                <c:pt idx="900">
                  <c:v>-16.416000366210938</c:v>
                </c:pt>
                <c:pt idx="901">
                  <c:v>-16.41200065612793</c:v>
                </c:pt>
                <c:pt idx="902">
                  <c:v>-16.407999038696289</c:v>
                </c:pt>
                <c:pt idx="903">
                  <c:v>-16.403999328613281</c:v>
                </c:pt>
                <c:pt idx="904">
                  <c:v>-16.399999618530273</c:v>
                </c:pt>
                <c:pt idx="905">
                  <c:v>-16.395999908447266</c:v>
                </c:pt>
                <c:pt idx="906">
                  <c:v>-16.392000198364258</c:v>
                </c:pt>
                <c:pt idx="907">
                  <c:v>-16.38800048828125</c:v>
                </c:pt>
                <c:pt idx="908">
                  <c:v>-16.384000778198242</c:v>
                </c:pt>
                <c:pt idx="909">
                  <c:v>-16.379999160766602</c:v>
                </c:pt>
                <c:pt idx="910">
                  <c:v>-16.375999450683594</c:v>
                </c:pt>
                <c:pt idx="911">
                  <c:v>-16.371999740600586</c:v>
                </c:pt>
                <c:pt idx="912">
                  <c:v>-16.368000030517578</c:v>
                </c:pt>
                <c:pt idx="913">
                  <c:v>-16.36400032043457</c:v>
                </c:pt>
                <c:pt idx="914">
                  <c:v>-16.360000610351563</c:v>
                </c:pt>
                <c:pt idx="915">
                  <c:v>-16.355998992919922</c:v>
                </c:pt>
                <c:pt idx="916">
                  <c:v>-16.351999282836914</c:v>
                </c:pt>
                <c:pt idx="917">
                  <c:v>-16.347999572753906</c:v>
                </c:pt>
                <c:pt idx="918">
                  <c:v>-16.343999862670898</c:v>
                </c:pt>
                <c:pt idx="919">
                  <c:v>-16.340000152587891</c:v>
                </c:pt>
                <c:pt idx="920">
                  <c:v>-16.336000442504883</c:v>
                </c:pt>
                <c:pt idx="921">
                  <c:v>-16.332000732421875</c:v>
                </c:pt>
                <c:pt idx="922">
                  <c:v>-16.327999114990234</c:v>
                </c:pt>
                <c:pt idx="923">
                  <c:v>-16.323999404907227</c:v>
                </c:pt>
                <c:pt idx="924">
                  <c:v>-16.319999694824219</c:v>
                </c:pt>
                <c:pt idx="925">
                  <c:v>-16.315999984741211</c:v>
                </c:pt>
                <c:pt idx="926">
                  <c:v>-16.312000274658203</c:v>
                </c:pt>
                <c:pt idx="927">
                  <c:v>-16.308000564575195</c:v>
                </c:pt>
                <c:pt idx="928">
                  <c:v>-16.303998947143555</c:v>
                </c:pt>
                <c:pt idx="929">
                  <c:v>-16.299999237060547</c:v>
                </c:pt>
                <c:pt idx="930">
                  <c:v>-16.295999526977539</c:v>
                </c:pt>
                <c:pt idx="931">
                  <c:v>-16.291999816894531</c:v>
                </c:pt>
                <c:pt idx="932">
                  <c:v>-16.288000106811523</c:v>
                </c:pt>
                <c:pt idx="933">
                  <c:v>-16.284000396728516</c:v>
                </c:pt>
                <c:pt idx="934">
                  <c:v>-16.280000686645508</c:v>
                </c:pt>
                <c:pt idx="935">
                  <c:v>-16.275999069213867</c:v>
                </c:pt>
                <c:pt idx="936">
                  <c:v>-16.271999359130859</c:v>
                </c:pt>
                <c:pt idx="937">
                  <c:v>-16.267999649047852</c:v>
                </c:pt>
                <c:pt idx="938">
                  <c:v>-16.263999938964844</c:v>
                </c:pt>
                <c:pt idx="939">
                  <c:v>-16.260000228881836</c:v>
                </c:pt>
                <c:pt idx="940">
                  <c:v>-16.256000518798828</c:v>
                </c:pt>
                <c:pt idx="941">
                  <c:v>-16.251998901367188</c:v>
                </c:pt>
                <c:pt idx="942">
                  <c:v>-16.24799919128418</c:v>
                </c:pt>
                <c:pt idx="943">
                  <c:v>-16.243999481201172</c:v>
                </c:pt>
                <c:pt idx="944">
                  <c:v>-16.239999771118164</c:v>
                </c:pt>
                <c:pt idx="945">
                  <c:v>-16.236000061035156</c:v>
                </c:pt>
                <c:pt idx="946">
                  <c:v>-16.232000350952148</c:v>
                </c:pt>
                <c:pt idx="947">
                  <c:v>-16.228000640869141</c:v>
                </c:pt>
                <c:pt idx="948">
                  <c:v>-16.2239990234375</c:v>
                </c:pt>
                <c:pt idx="949">
                  <c:v>-16.219999313354492</c:v>
                </c:pt>
                <c:pt idx="950">
                  <c:v>-16.215999603271484</c:v>
                </c:pt>
                <c:pt idx="951">
                  <c:v>-16.211999893188477</c:v>
                </c:pt>
                <c:pt idx="952">
                  <c:v>-16.208000183105469</c:v>
                </c:pt>
                <c:pt idx="953">
                  <c:v>-16.204000473022461</c:v>
                </c:pt>
                <c:pt idx="954">
                  <c:v>-16.200000762939453</c:v>
                </c:pt>
                <c:pt idx="955">
                  <c:v>-16.195999145507813</c:v>
                </c:pt>
                <c:pt idx="956">
                  <c:v>-16.191999435424805</c:v>
                </c:pt>
                <c:pt idx="957">
                  <c:v>-16.187999725341797</c:v>
                </c:pt>
                <c:pt idx="958">
                  <c:v>-16.184000015258789</c:v>
                </c:pt>
                <c:pt idx="959">
                  <c:v>-16.180000305175781</c:v>
                </c:pt>
                <c:pt idx="960">
                  <c:v>-16.176000595092773</c:v>
                </c:pt>
                <c:pt idx="961">
                  <c:v>-16.171998977661133</c:v>
                </c:pt>
                <c:pt idx="962">
                  <c:v>-16.167999267578125</c:v>
                </c:pt>
                <c:pt idx="963">
                  <c:v>-16.163999557495117</c:v>
                </c:pt>
                <c:pt idx="964">
                  <c:v>-16.159999847412109</c:v>
                </c:pt>
                <c:pt idx="965">
                  <c:v>-16.156000137329102</c:v>
                </c:pt>
                <c:pt idx="966">
                  <c:v>-16.152000427246094</c:v>
                </c:pt>
                <c:pt idx="967">
                  <c:v>-16.148000717163086</c:v>
                </c:pt>
                <c:pt idx="968">
                  <c:v>-16.143999099731445</c:v>
                </c:pt>
                <c:pt idx="969">
                  <c:v>-16.139999389648438</c:v>
                </c:pt>
                <c:pt idx="970">
                  <c:v>-16.13599967956543</c:v>
                </c:pt>
                <c:pt idx="971">
                  <c:v>-16.131999969482422</c:v>
                </c:pt>
                <c:pt idx="972">
                  <c:v>-16.128000259399414</c:v>
                </c:pt>
                <c:pt idx="973">
                  <c:v>-16.124000549316406</c:v>
                </c:pt>
                <c:pt idx="974">
                  <c:v>-16.119998931884766</c:v>
                </c:pt>
                <c:pt idx="975">
                  <c:v>-16.115999221801758</c:v>
                </c:pt>
                <c:pt idx="976">
                  <c:v>-16.11199951171875</c:v>
                </c:pt>
                <c:pt idx="977">
                  <c:v>-16.107999801635742</c:v>
                </c:pt>
                <c:pt idx="978">
                  <c:v>-16.104000091552734</c:v>
                </c:pt>
                <c:pt idx="979">
                  <c:v>-16.100000381469727</c:v>
                </c:pt>
                <c:pt idx="980">
                  <c:v>-16.096000671386719</c:v>
                </c:pt>
                <c:pt idx="981">
                  <c:v>-16.091999053955078</c:v>
                </c:pt>
                <c:pt idx="982">
                  <c:v>-16.08799934387207</c:v>
                </c:pt>
                <c:pt idx="983">
                  <c:v>-16.083999633789063</c:v>
                </c:pt>
                <c:pt idx="984">
                  <c:v>-16.079999923706055</c:v>
                </c:pt>
                <c:pt idx="985">
                  <c:v>-16.076000213623047</c:v>
                </c:pt>
                <c:pt idx="986">
                  <c:v>-16.072000503540039</c:v>
                </c:pt>
                <c:pt idx="987">
                  <c:v>-16.067998886108398</c:v>
                </c:pt>
                <c:pt idx="988">
                  <c:v>-16.063999176025391</c:v>
                </c:pt>
                <c:pt idx="989">
                  <c:v>-16.059999465942383</c:v>
                </c:pt>
                <c:pt idx="990">
                  <c:v>-16.055999755859375</c:v>
                </c:pt>
                <c:pt idx="991">
                  <c:v>-16.052000045776367</c:v>
                </c:pt>
                <c:pt idx="992">
                  <c:v>-16.048000335693359</c:v>
                </c:pt>
                <c:pt idx="993">
                  <c:v>-16.044000625610352</c:v>
                </c:pt>
                <c:pt idx="994">
                  <c:v>-16.039999008178711</c:v>
                </c:pt>
                <c:pt idx="995">
                  <c:v>-16.035999298095703</c:v>
                </c:pt>
                <c:pt idx="996">
                  <c:v>-16.031999588012695</c:v>
                </c:pt>
                <c:pt idx="997">
                  <c:v>-16.027999877929688</c:v>
                </c:pt>
                <c:pt idx="998">
                  <c:v>-16.02400016784668</c:v>
                </c:pt>
                <c:pt idx="999">
                  <c:v>-16.020000457763672</c:v>
                </c:pt>
                <c:pt idx="1000">
                  <c:v>-16.016000747680664</c:v>
                </c:pt>
                <c:pt idx="1001">
                  <c:v>-16.011999130249023</c:v>
                </c:pt>
                <c:pt idx="1002">
                  <c:v>-16.007999420166016</c:v>
                </c:pt>
                <c:pt idx="1003">
                  <c:v>-16.003999710083008</c:v>
                </c:pt>
                <c:pt idx="1004">
                  <c:v>-16</c:v>
                </c:pt>
                <c:pt idx="1005">
                  <c:v>-15.995999336242676</c:v>
                </c:pt>
                <c:pt idx="1006">
                  <c:v>-15.991999626159668</c:v>
                </c:pt>
                <c:pt idx="1007">
                  <c:v>-15.98799991607666</c:v>
                </c:pt>
                <c:pt idx="1008">
                  <c:v>-15.984000205993652</c:v>
                </c:pt>
                <c:pt idx="1009">
                  <c:v>-15.979999542236328</c:v>
                </c:pt>
                <c:pt idx="1010">
                  <c:v>-15.97599983215332</c:v>
                </c:pt>
                <c:pt idx="1011">
                  <c:v>-15.972000122070313</c:v>
                </c:pt>
                <c:pt idx="1012">
                  <c:v>-15.967999458312988</c:v>
                </c:pt>
                <c:pt idx="1013">
                  <c:v>-15.96399974822998</c:v>
                </c:pt>
                <c:pt idx="1014">
                  <c:v>-15.960000038146973</c:v>
                </c:pt>
                <c:pt idx="1015">
                  <c:v>-15.955999374389648</c:v>
                </c:pt>
                <c:pt idx="1016">
                  <c:v>-15.951999664306641</c:v>
                </c:pt>
                <c:pt idx="1017">
                  <c:v>-15.949999809265137</c:v>
                </c:pt>
                <c:pt idx="1018">
                  <c:v>-15.947999954223633</c:v>
                </c:pt>
                <c:pt idx="1019">
                  <c:v>-15.944000244140625</c:v>
                </c:pt>
                <c:pt idx="1020">
                  <c:v>-15.939999580383301</c:v>
                </c:pt>
                <c:pt idx="1021">
                  <c:v>-15.935999870300293</c:v>
                </c:pt>
                <c:pt idx="1022">
                  <c:v>-15.932000160217285</c:v>
                </c:pt>
                <c:pt idx="1023">
                  <c:v>-15.927999496459961</c:v>
                </c:pt>
                <c:pt idx="1024">
                  <c:v>-15.923999786376953</c:v>
                </c:pt>
                <c:pt idx="1025">
                  <c:v>-15.920000076293945</c:v>
                </c:pt>
                <c:pt idx="1026">
                  <c:v>-15.915999412536621</c:v>
                </c:pt>
                <c:pt idx="1027">
                  <c:v>-15.911999702453613</c:v>
                </c:pt>
                <c:pt idx="1028">
                  <c:v>-15.907999992370605</c:v>
                </c:pt>
                <c:pt idx="1029">
                  <c:v>-15.903999328613281</c:v>
                </c:pt>
                <c:pt idx="1030">
                  <c:v>-15.899999618530273</c:v>
                </c:pt>
                <c:pt idx="1031">
                  <c:v>-15.895999908447266</c:v>
                </c:pt>
                <c:pt idx="1032">
                  <c:v>-15.892000198364258</c:v>
                </c:pt>
                <c:pt idx="1033">
                  <c:v>-15.887999534606934</c:v>
                </c:pt>
                <c:pt idx="1034">
                  <c:v>-15.883999824523926</c:v>
                </c:pt>
                <c:pt idx="1035">
                  <c:v>-15.880000114440918</c:v>
                </c:pt>
                <c:pt idx="1036">
                  <c:v>-15.875999450683594</c:v>
                </c:pt>
                <c:pt idx="1037">
                  <c:v>-15.871999740600586</c:v>
                </c:pt>
                <c:pt idx="1038">
                  <c:v>-15.868000030517578</c:v>
                </c:pt>
                <c:pt idx="1039">
                  <c:v>-15.863999366760254</c:v>
                </c:pt>
                <c:pt idx="1040">
                  <c:v>-15.859999656677246</c:v>
                </c:pt>
                <c:pt idx="1041">
                  <c:v>-15.855999946594238</c:v>
                </c:pt>
                <c:pt idx="1042">
                  <c:v>-15.85200023651123</c:v>
                </c:pt>
                <c:pt idx="1043">
                  <c:v>-15.847999572753906</c:v>
                </c:pt>
                <c:pt idx="1044">
                  <c:v>-15.843999862670898</c:v>
                </c:pt>
                <c:pt idx="1045">
                  <c:v>-15.840000152587891</c:v>
                </c:pt>
                <c:pt idx="1046">
                  <c:v>-15.835999488830566</c:v>
                </c:pt>
                <c:pt idx="1047">
                  <c:v>-15.831999778747559</c:v>
                </c:pt>
                <c:pt idx="1048">
                  <c:v>-15.828000068664551</c:v>
                </c:pt>
                <c:pt idx="1049">
                  <c:v>-15.823999404907227</c:v>
                </c:pt>
                <c:pt idx="1050">
                  <c:v>-15.819999694824219</c:v>
                </c:pt>
                <c:pt idx="1051">
                  <c:v>-15.815999984741211</c:v>
                </c:pt>
                <c:pt idx="1052">
                  <c:v>-15.812000274658203</c:v>
                </c:pt>
                <c:pt idx="1053">
                  <c:v>-15.807999610900879</c:v>
                </c:pt>
                <c:pt idx="1054">
                  <c:v>-15.803999900817871</c:v>
                </c:pt>
                <c:pt idx="1055">
                  <c:v>-15.800000190734863</c:v>
                </c:pt>
                <c:pt idx="1056">
                  <c:v>-15.795999526977539</c:v>
                </c:pt>
                <c:pt idx="1057">
                  <c:v>-15.791999816894531</c:v>
                </c:pt>
                <c:pt idx="1058">
                  <c:v>-15.788000106811523</c:v>
                </c:pt>
                <c:pt idx="1059">
                  <c:v>-15.783999443054199</c:v>
                </c:pt>
                <c:pt idx="1060">
                  <c:v>-15.779999732971191</c:v>
                </c:pt>
                <c:pt idx="1061">
                  <c:v>-15.776000022888184</c:v>
                </c:pt>
                <c:pt idx="1062">
                  <c:v>-15.771999359130859</c:v>
                </c:pt>
                <c:pt idx="1063">
                  <c:v>-15.767999649047852</c:v>
                </c:pt>
                <c:pt idx="1064">
                  <c:v>-15.763999938964844</c:v>
                </c:pt>
                <c:pt idx="1065">
                  <c:v>-15.760000228881836</c:v>
                </c:pt>
                <c:pt idx="1066">
                  <c:v>-15.755999565124512</c:v>
                </c:pt>
                <c:pt idx="1067">
                  <c:v>-15.751999855041504</c:v>
                </c:pt>
                <c:pt idx="1068">
                  <c:v>-15.748000144958496</c:v>
                </c:pt>
                <c:pt idx="1069">
                  <c:v>-15.743999481201172</c:v>
                </c:pt>
                <c:pt idx="1070">
                  <c:v>-15.739999771118164</c:v>
                </c:pt>
                <c:pt idx="1071">
                  <c:v>-15.736000061035156</c:v>
                </c:pt>
                <c:pt idx="1072">
                  <c:v>-15.731999397277832</c:v>
                </c:pt>
                <c:pt idx="1073">
                  <c:v>-15.727999687194824</c:v>
                </c:pt>
                <c:pt idx="1074">
                  <c:v>-15.723999977111816</c:v>
                </c:pt>
                <c:pt idx="1075">
                  <c:v>-15.720000267028809</c:v>
                </c:pt>
                <c:pt idx="1076">
                  <c:v>-15.715999603271484</c:v>
                </c:pt>
                <c:pt idx="1077">
                  <c:v>-15.711999893188477</c:v>
                </c:pt>
                <c:pt idx="1078">
                  <c:v>-15.708000183105469</c:v>
                </c:pt>
                <c:pt idx="1079">
                  <c:v>-15.703999519348145</c:v>
                </c:pt>
                <c:pt idx="1080">
                  <c:v>-15.699999809265137</c:v>
                </c:pt>
                <c:pt idx="1081">
                  <c:v>-15.696000099182129</c:v>
                </c:pt>
                <c:pt idx="1082">
                  <c:v>-15.691999435424805</c:v>
                </c:pt>
                <c:pt idx="1083">
                  <c:v>-15.687999725341797</c:v>
                </c:pt>
                <c:pt idx="1084">
                  <c:v>-15.684000015258789</c:v>
                </c:pt>
                <c:pt idx="1085">
                  <c:v>-15.679999351501465</c:v>
                </c:pt>
                <c:pt idx="1086">
                  <c:v>-15.675999641418457</c:v>
                </c:pt>
                <c:pt idx="1087">
                  <c:v>-15.671999931335449</c:v>
                </c:pt>
                <c:pt idx="1088">
                  <c:v>-15.668000221252441</c:v>
                </c:pt>
                <c:pt idx="1089">
                  <c:v>-15.663999557495117</c:v>
                </c:pt>
                <c:pt idx="1090">
                  <c:v>-15.659999847412109</c:v>
                </c:pt>
                <c:pt idx="1091">
                  <c:v>-15.656000137329102</c:v>
                </c:pt>
                <c:pt idx="1092">
                  <c:v>-15.651999473571777</c:v>
                </c:pt>
                <c:pt idx="1093">
                  <c:v>-15.64799976348877</c:v>
                </c:pt>
                <c:pt idx="1094">
                  <c:v>-15.644000053405762</c:v>
                </c:pt>
                <c:pt idx="1095">
                  <c:v>-15.639999389648438</c:v>
                </c:pt>
                <c:pt idx="1096">
                  <c:v>-15.63599967956543</c:v>
                </c:pt>
                <c:pt idx="1097">
                  <c:v>-15.631999969482422</c:v>
                </c:pt>
                <c:pt idx="1098">
                  <c:v>-15.628000259399414</c:v>
                </c:pt>
                <c:pt idx="1099">
                  <c:v>-15.62399959564209</c:v>
                </c:pt>
                <c:pt idx="1100">
                  <c:v>-15.619999885559082</c:v>
                </c:pt>
                <c:pt idx="1101">
                  <c:v>-15.616000175476074</c:v>
                </c:pt>
                <c:pt idx="1102">
                  <c:v>-15.61199951171875</c:v>
                </c:pt>
                <c:pt idx="1103">
                  <c:v>-15.607999801635742</c:v>
                </c:pt>
                <c:pt idx="1104">
                  <c:v>-15.604000091552734</c:v>
                </c:pt>
                <c:pt idx="1105">
                  <c:v>-15.59999942779541</c:v>
                </c:pt>
                <c:pt idx="1106">
                  <c:v>-15.595999717712402</c:v>
                </c:pt>
                <c:pt idx="1107">
                  <c:v>-15.592000007629395</c:v>
                </c:pt>
                <c:pt idx="1108">
                  <c:v>-15.58799934387207</c:v>
                </c:pt>
                <c:pt idx="1109">
                  <c:v>-15.583999633789063</c:v>
                </c:pt>
                <c:pt idx="1110">
                  <c:v>-15.579999923706055</c:v>
                </c:pt>
                <c:pt idx="1111">
                  <c:v>-15.576000213623047</c:v>
                </c:pt>
                <c:pt idx="1112">
                  <c:v>-15.571999549865723</c:v>
                </c:pt>
                <c:pt idx="1113">
                  <c:v>-15.567999839782715</c:v>
                </c:pt>
                <c:pt idx="1114">
                  <c:v>-15.564000129699707</c:v>
                </c:pt>
                <c:pt idx="1115">
                  <c:v>-15.559999465942383</c:v>
                </c:pt>
                <c:pt idx="1116">
                  <c:v>-15.555999755859375</c:v>
                </c:pt>
                <c:pt idx="1117">
                  <c:v>-15.552000045776367</c:v>
                </c:pt>
                <c:pt idx="1118">
                  <c:v>-15.547999382019043</c:v>
                </c:pt>
                <c:pt idx="1119">
                  <c:v>-15.543999671936035</c:v>
                </c:pt>
                <c:pt idx="1120">
                  <c:v>-15.539999961853027</c:v>
                </c:pt>
                <c:pt idx="1121">
                  <c:v>-15.53600025177002</c:v>
                </c:pt>
                <c:pt idx="1122">
                  <c:v>-15.531999588012695</c:v>
                </c:pt>
                <c:pt idx="1123">
                  <c:v>-15.527999877929688</c:v>
                </c:pt>
                <c:pt idx="1124">
                  <c:v>-15.52400016784668</c:v>
                </c:pt>
                <c:pt idx="1125">
                  <c:v>-15.519999504089355</c:v>
                </c:pt>
                <c:pt idx="1126">
                  <c:v>-15.515999794006348</c:v>
                </c:pt>
                <c:pt idx="1127">
                  <c:v>-15.51200008392334</c:v>
                </c:pt>
                <c:pt idx="1128">
                  <c:v>-15.507999420166016</c:v>
                </c:pt>
                <c:pt idx="1129">
                  <c:v>-15.503999710083008</c:v>
                </c:pt>
                <c:pt idx="1130">
                  <c:v>-15.5</c:v>
                </c:pt>
                <c:pt idx="1131">
                  <c:v>-15.495999336242676</c:v>
                </c:pt>
                <c:pt idx="1132">
                  <c:v>-15.491999626159668</c:v>
                </c:pt>
                <c:pt idx="1133">
                  <c:v>-15.48799991607666</c:v>
                </c:pt>
                <c:pt idx="1134">
                  <c:v>-15.484000205993652</c:v>
                </c:pt>
                <c:pt idx="1135">
                  <c:v>-15.479999542236328</c:v>
                </c:pt>
                <c:pt idx="1136">
                  <c:v>-15.47599983215332</c:v>
                </c:pt>
                <c:pt idx="1137">
                  <c:v>-15.472000122070313</c:v>
                </c:pt>
                <c:pt idx="1138">
                  <c:v>-15.467999458312988</c:v>
                </c:pt>
                <c:pt idx="1139">
                  <c:v>-15.46399974822998</c:v>
                </c:pt>
                <c:pt idx="1140">
                  <c:v>-15.460000038146973</c:v>
                </c:pt>
                <c:pt idx="1141">
                  <c:v>-15.455999374389648</c:v>
                </c:pt>
                <c:pt idx="1142">
                  <c:v>-15.451999664306641</c:v>
                </c:pt>
                <c:pt idx="1143">
                  <c:v>-15.447999954223633</c:v>
                </c:pt>
                <c:pt idx="1144">
                  <c:v>-15.444000244140625</c:v>
                </c:pt>
                <c:pt idx="1145">
                  <c:v>-15.439999580383301</c:v>
                </c:pt>
                <c:pt idx="1146">
                  <c:v>-15.435999870300293</c:v>
                </c:pt>
                <c:pt idx="1147">
                  <c:v>-15.432000160217285</c:v>
                </c:pt>
                <c:pt idx="1148">
                  <c:v>-15.427999496459961</c:v>
                </c:pt>
                <c:pt idx="1149">
                  <c:v>-15.423999786376953</c:v>
                </c:pt>
                <c:pt idx="1150">
                  <c:v>-15.420000076293945</c:v>
                </c:pt>
                <c:pt idx="1151">
                  <c:v>-15.415999412536621</c:v>
                </c:pt>
                <c:pt idx="1152">
                  <c:v>-15.411999702453613</c:v>
                </c:pt>
                <c:pt idx="1153">
                  <c:v>-15.407999992370605</c:v>
                </c:pt>
                <c:pt idx="1154">
                  <c:v>-15.403999328613281</c:v>
                </c:pt>
                <c:pt idx="1155">
                  <c:v>-15.399999618530273</c:v>
                </c:pt>
                <c:pt idx="1156">
                  <c:v>-15.395999908447266</c:v>
                </c:pt>
                <c:pt idx="1157">
                  <c:v>-15.392000198364258</c:v>
                </c:pt>
                <c:pt idx="1158">
                  <c:v>-15.387999534606934</c:v>
                </c:pt>
                <c:pt idx="1159">
                  <c:v>-15.383999824523926</c:v>
                </c:pt>
                <c:pt idx="1160">
                  <c:v>-15.380000114440918</c:v>
                </c:pt>
                <c:pt idx="1161">
                  <c:v>-15.375999450683594</c:v>
                </c:pt>
                <c:pt idx="1162">
                  <c:v>-15.371999740600586</c:v>
                </c:pt>
                <c:pt idx="1163">
                  <c:v>-15.368000030517578</c:v>
                </c:pt>
                <c:pt idx="1164">
                  <c:v>-15.363999366760254</c:v>
                </c:pt>
                <c:pt idx="1165">
                  <c:v>-15.359999656677246</c:v>
                </c:pt>
                <c:pt idx="1166">
                  <c:v>-15.355999946594238</c:v>
                </c:pt>
                <c:pt idx="1167">
                  <c:v>-15.35200023651123</c:v>
                </c:pt>
                <c:pt idx="1168">
                  <c:v>-15.347999572753906</c:v>
                </c:pt>
                <c:pt idx="1169">
                  <c:v>-15.343999862670898</c:v>
                </c:pt>
                <c:pt idx="1170">
                  <c:v>-15.340000152587891</c:v>
                </c:pt>
                <c:pt idx="1171">
                  <c:v>-15.335999488830566</c:v>
                </c:pt>
                <c:pt idx="1172">
                  <c:v>-15.331999778747559</c:v>
                </c:pt>
                <c:pt idx="1173">
                  <c:v>-15.328000068664551</c:v>
                </c:pt>
                <c:pt idx="1174">
                  <c:v>-15.323999404907227</c:v>
                </c:pt>
                <c:pt idx="1175">
                  <c:v>-15.319999694824219</c:v>
                </c:pt>
                <c:pt idx="1176">
                  <c:v>-15.315999984741211</c:v>
                </c:pt>
                <c:pt idx="1177">
                  <c:v>-15.311999320983887</c:v>
                </c:pt>
                <c:pt idx="1178">
                  <c:v>-15.307999610900879</c:v>
                </c:pt>
                <c:pt idx="1179">
                  <c:v>-15.303999900817871</c:v>
                </c:pt>
                <c:pt idx="1180">
                  <c:v>-15.300000190734863</c:v>
                </c:pt>
                <c:pt idx="1181">
                  <c:v>-15.295999526977539</c:v>
                </c:pt>
                <c:pt idx="1182">
                  <c:v>-15.291999816894531</c:v>
                </c:pt>
                <c:pt idx="1183">
                  <c:v>-15.288000106811523</c:v>
                </c:pt>
                <c:pt idx="1184">
                  <c:v>-15.283999443054199</c:v>
                </c:pt>
                <c:pt idx="1185">
                  <c:v>-15.279999732971191</c:v>
                </c:pt>
                <c:pt idx="1186">
                  <c:v>-15.276000022888184</c:v>
                </c:pt>
                <c:pt idx="1187">
                  <c:v>-15.271999359130859</c:v>
                </c:pt>
                <c:pt idx="1188">
                  <c:v>-15.267999649047852</c:v>
                </c:pt>
                <c:pt idx="1189">
                  <c:v>-15.263999938964844</c:v>
                </c:pt>
                <c:pt idx="1190">
                  <c:v>-15.260000228881836</c:v>
                </c:pt>
                <c:pt idx="1191">
                  <c:v>-15.255999565124512</c:v>
                </c:pt>
                <c:pt idx="1192">
                  <c:v>-15.251999855041504</c:v>
                </c:pt>
                <c:pt idx="1193">
                  <c:v>-15.248000144958496</c:v>
                </c:pt>
                <c:pt idx="1194">
                  <c:v>-15.243999481201172</c:v>
                </c:pt>
                <c:pt idx="1195">
                  <c:v>-15.239999771118164</c:v>
                </c:pt>
                <c:pt idx="1196">
                  <c:v>-15.236000061035156</c:v>
                </c:pt>
                <c:pt idx="1197">
                  <c:v>-15.231999397277832</c:v>
                </c:pt>
                <c:pt idx="1198">
                  <c:v>-15.227999687194824</c:v>
                </c:pt>
                <c:pt idx="1199">
                  <c:v>-15.223999977111816</c:v>
                </c:pt>
                <c:pt idx="1200">
                  <c:v>-15.219999313354492</c:v>
                </c:pt>
                <c:pt idx="1201">
                  <c:v>-15.215999603271484</c:v>
                </c:pt>
                <c:pt idx="1202">
                  <c:v>-15.211999893188477</c:v>
                </c:pt>
                <c:pt idx="1203">
                  <c:v>-15.208000183105469</c:v>
                </c:pt>
                <c:pt idx="1204">
                  <c:v>-15.203999519348145</c:v>
                </c:pt>
                <c:pt idx="1205">
                  <c:v>-15.199999809265137</c:v>
                </c:pt>
                <c:pt idx="1206">
                  <c:v>-15.196000099182129</c:v>
                </c:pt>
                <c:pt idx="1207">
                  <c:v>-15.191999435424805</c:v>
                </c:pt>
                <c:pt idx="1208">
                  <c:v>-15.187999725341797</c:v>
                </c:pt>
                <c:pt idx="1209">
                  <c:v>-15.184000015258789</c:v>
                </c:pt>
                <c:pt idx="1210">
                  <c:v>-15.179999351501465</c:v>
                </c:pt>
                <c:pt idx="1211">
                  <c:v>-15.175999641418457</c:v>
                </c:pt>
                <c:pt idx="1212">
                  <c:v>-15.171999931335449</c:v>
                </c:pt>
                <c:pt idx="1213">
                  <c:v>-15.168000221252441</c:v>
                </c:pt>
                <c:pt idx="1214">
                  <c:v>-15.163999557495117</c:v>
                </c:pt>
                <c:pt idx="1215">
                  <c:v>-15.159999847412109</c:v>
                </c:pt>
                <c:pt idx="1216">
                  <c:v>-15.156000137329102</c:v>
                </c:pt>
                <c:pt idx="1217">
                  <c:v>-15.151999473571777</c:v>
                </c:pt>
                <c:pt idx="1218">
                  <c:v>-15.14799976348877</c:v>
                </c:pt>
                <c:pt idx="1219">
                  <c:v>-15.144000053405762</c:v>
                </c:pt>
                <c:pt idx="1220">
                  <c:v>-15.139999389648438</c:v>
                </c:pt>
                <c:pt idx="1221">
                  <c:v>-15.13599967956543</c:v>
                </c:pt>
                <c:pt idx="1222">
                  <c:v>-15.131999969482422</c:v>
                </c:pt>
                <c:pt idx="1223">
                  <c:v>-15.130000114440918</c:v>
                </c:pt>
                <c:pt idx="1224">
                  <c:v>-15.127999305725098</c:v>
                </c:pt>
                <c:pt idx="1225">
                  <c:v>-15.12399959564209</c:v>
                </c:pt>
                <c:pt idx="1226">
                  <c:v>-15.119999885559082</c:v>
                </c:pt>
                <c:pt idx="1227">
                  <c:v>-15.116000175476074</c:v>
                </c:pt>
                <c:pt idx="1228">
                  <c:v>-15.11199951171875</c:v>
                </c:pt>
                <c:pt idx="1229">
                  <c:v>-15.107999801635742</c:v>
                </c:pt>
                <c:pt idx="1230">
                  <c:v>-15.104000091552734</c:v>
                </c:pt>
                <c:pt idx="1231">
                  <c:v>-15.09999942779541</c:v>
                </c:pt>
                <c:pt idx="1232">
                  <c:v>-15.095999717712402</c:v>
                </c:pt>
                <c:pt idx="1233">
                  <c:v>-15.092000007629395</c:v>
                </c:pt>
                <c:pt idx="1234">
                  <c:v>-15.08799934387207</c:v>
                </c:pt>
                <c:pt idx="1235">
                  <c:v>-15.083999633789063</c:v>
                </c:pt>
                <c:pt idx="1236">
                  <c:v>-15.079999923706055</c:v>
                </c:pt>
                <c:pt idx="1237">
                  <c:v>-15.076000213623047</c:v>
                </c:pt>
                <c:pt idx="1238">
                  <c:v>-15.071999549865723</c:v>
                </c:pt>
                <c:pt idx="1239">
                  <c:v>-15.067999839782715</c:v>
                </c:pt>
                <c:pt idx="1240">
                  <c:v>-15.064000129699707</c:v>
                </c:pt>
                <c:pt idx="1241">
                  <c:v>-15.059999465942383</c:v>
                </c:pt>
                <c:pt idx="1242">
                  <c:v>-15.055999755859375</c:v>
                </c:pt>
                <c:pt idx="1243">
                  <c:v>-15.052000045776367</c:v>
                </c:pt>
                <c:pt idx="1244">
                  <c:v>-15.047999382019043</c:v>
                </c:pt>
                <c:pt idx="1245">
                  <c:v>-15.043999671936035</c:v>
                </c:pt>
                <c:pt idx="1246">
                  <c:v>-15.039999961853027</c:v>
                </c:pt>
                <c:pt idx="1247">
                  <c:v>-15.035999298095703</c:v>
                </c:pt>
                <c:pt idx="1248">
                  <c:v>-15.031999588012695</c:v>
                </c:pt>
                <c:pt idx="1249">
                  <c:v>-15.027999877929688</c:v>
                </c:pt>
                <c:pt idx="1250">
                  <c:v>-15.02400016784668</c:v>
                </c:pt>
                <c:pt idx="1251">
                  <c:v>-15.019999504089355</c:v>
                </c:pt>
                <c:pt idx="1252">
                  <c:v>-15.015999794006348</c:v>
                </c:pt>
                <c:pt idx="1253">
                  <c:v>-15.01200008392334</c:v>
                </c:pt>
                <c:pt idx="1254">
                  <c:v>-15.007999420166016</c:v>
                </c:pt>
                <c:pt idx="1255">
                  <c:v>-15.003999710083008</c:v>
                </c:pt>
                <c:pt idx="1256">
                  <c:v>-15</c:v>
                </c:pt>
                <c:pt idx="1257">
                  <c:v>-14.995999336242676</c:v>
                </c:pt>
                <c:pt idx="1258">
                  <c:v>-14.991999626159668</c:v>
                </c:pt>
                <c:pt idx="1259">
                  <c:v>-14.98799991607666</c:v>
                </c:pt>
                <c:pt idx="1260">
                  <c:v>-14.984000205993652</c:v>
                </c:pt>
                <c:pt idx="1261">
                  <c:v>-14.979999542236328</c:v>
                </c:pt>
                <c:pt idx="1262">
                  <c:v>-14.97599983215332</c:v>
                </c:pt>
                <c:pt idx="1263">
                  <c:v>-14.972000122070313</c:v>
                </c:pt>
                <c:pt idx="1264">
                  <c:v>-14.967999458312988</c:v>
                </c:pt>
                <c:pt idx="1265">
                  <c:v>-14.96399974822998</c:v>
                </c:pt>
                <c:pt idx="1266">
                  <c:v>-14.960000038146973</c:v>
                </c:pt>
                <c:pt idx="1267">
                  <c:v>-14.955999374389648</c:v>
                </c:pt>
                <c:pt idx="1268">
                  <c:v>-14.951999664306641</c:v>
                </c:pt>
                <c:pt idx="1269">
                  <c:v>-14.947999954223633</c:v>
                </c:pt>
                <c:pt idx="1270">
                  <c:v>-14.943999290466309</c:v>
                </c:pt>
                <c:pt idx="1271">
                  <c:v>-14.939999580383301</c:v>
                </c:pt>
                <c:pt idx="1272">
                  <c:v>-14.935999870300293</c:v>
                </c:pt>
                <c:pt idx="1273">
                  <c:v>-14.932000160217285</c:v>
                </c:pt>
                <c:pt idx="1274">
                  <c:v>-14.927999496459961</c:v>
                </c:pt>
                <c:pt idx="1275">
                  <c:v>-14.923999786376953</c:v>
                </c:pt>
                <c:pt idx="1276">
                  <c:v>-14.920000076293945</c:v>
                </c:pt>
                <c:pt idx="1277">
                  <c:v>-14.915999412536621</c:v>
                </c:pt>
                <c:pt idx="1278">
                  <c:v>-14.911999702453613</c:v>
                </c:pt>
                <c:pt idx="1279">
                  <c:v>-14.907999992370605</c:v>
                </c:pt>
                <c:pt idx="1280">
                  <c:v>-14.903999328613281</c:v>
                </c:pt>
                <c:pt idx="1281">
                  <c:v>-14.899999618530273</c:v>
                </c:pt>
                <c:pt idx="1282">
                  <c:v>-14.895999908447266</c:v>
                </c:pt>
                <c:pt idx="1283">
                  <c:v>-14.892000198364258</c:v>
                </c:pt>
                <c:pt idx="1284">
                  <c:v>-14.887999534606934</c:v>
                </c:pt>
                <c:pt idx="1285">
                  <c:v>-14.883999824523926</c:v>
                </c:pt>
                <c:pt idx="1286">
                  <c:v>-14.880000114440918</c:v>
                </c:pt>
                <c:pt idx="1287">
                  <c:v>-14.875999450683594</c:v>
                </c:pt>
                <c:pt idx="1288">
                  <c:v>-14.871999740600586</c:v>
                </c:pt>
                <c:pt idx="1289">
                  <c:v>-14.868000030517578</c:v>
                </c:pt>
                <c:pt idx="1290">
                  <c:v>-14.863999366760254</c:v>
                </c:pt>
                <c:pt idx="1291">
                  <c:v>-14.859999656677246</c:v>
                </c:pt>
                <c:pt idx="1292">
                  <c:v>-14.855999946594238</c:v>
                </c:pt>
                <c:pt idx="1293">
                  <c:v>-14.851999282836914</c:v>
                </c:pt>
                <c:pt idx="1294">
                  <c:v>-14.847999572753906</c:v>
                </c:pt>
                <c:pt idx="1295">
                  <c:v>-14.843999862670898</c:v>
                </c:pt>
                <c:pt idx="1296">
                  <c:v>-14.840000152587891</c:v>
                </c:pt>
                <c:pt idx="1297">
                  <c:v>-14.835999488830566</c:v>
                </c:pt>
                <c:pt idx="1298">
                  <c:v>-14.831999778747559</c:v>
                </c:pt>
                <c:pt idx="1299">
                  <c:v>-14.828000068664551</c:v>
                </c:pt>
                <c:pt idx="1300">
                  <c:v>-14.823999404907227</c:v>
                </c:pt>
                <c:pt idx="1301">
                  <c:v>-14.819999694824219</c:v>
                </c:pt>
                <c:pt idx="1302">
                  <c:v>-14.815999984741211</c:v>
                </c:pt>
                <c:pt idx="1303">
                  <c:v>-14.811999320983887</c:v>
                </c:pt>
                <c:pt idx="1304">
                  <c:v>-14.807999610900879</c:v>
                </c:pt>
                <c:pt idx="1305">
                  <c:v>-14.803999900817871</c:v>
                </c:pt>
                <c:pt idx="1306">
                  <c:v>-14.800000190734863</c:v>
                </c:pt>
                <c:pt idx="1307">
                  <c:v>-14.795999526977539</c:v>
                </c:pt>
                <c:pt idx="1308">
                  <c:v>-14.791999816894531</c:v>
                </c:pt>
                <c:pt idx="1309">
                  <c:v>-14.788000106811523</c:v>
                </c:pt>
                <c:pt idx="1310">
                  <c:v>-14.783999443054199</c:v>
                </c:pt>
                <c:pt idx="1311">
                  <c:v>-14.779999732971191</c:v>
                </c:pt>
                <c:pt idx="1312">
                  <c:v>-14.776000022888184</c:v>
                </c:pt>
                <c:pt idx="1313">
                  <c:v>-14.771999359130859</c:v>
                </c:pt>
                <c:pt idx="1314">
                  <c:v>-14.767999649047852</c:v>
                </c:pt>
                <c:pt idx="1315">
                  <c:v>-14.763999938964844</c:v>
                </c:pt>
                <c:pt idx="1316">
                  <c:v>-14.75999927520752</c:v>
                </c:pt>
                <c:pt idx="1317">
                  <c:v>-14.755999565124512</c:v>
                </c:pt>
                <c:pt idx="1318">
                  <c:v>-14.751999855041504</c:v>
                </c:pt>
                <c:pt idx="1319">
                  <c:v>-14.748000144958496</c:v>
                </c:pt>
                <c:pt idx="1320">
                  <c:v>-14.743999481201172</c:v>
                </c:pt>
                <c:pt idx="1321">
                  <c:v>-14.739999771118164</c:v>
                </c:pt>
                <c:pt idx="1322">
                  <c:v>-14.736000061035156</c:v>
                </c:pt>
                <c:pt idx="1323">
                  <c:v>-14.731999397277832</c:v>
                </c:pt>
                <c:pt idx="1324">
                  <c:v>-14.727999687194824</c:v>
                </c:pt>
                <c:pt idx="1325">
                  <c:v>-14.723999977111816</c:v>
                </c:pt>
                <c:pt idx="1326">
                  <c:v>-14.719999313354492</c:v>
                </c:pt>
                <c:pt idx="1327">
                  <c:v>-14.715999603271484</c:v>
                </c:pt>
                <c:pt idx="1328">
                  <c:v>-14.711999893188477</c:v>
                </c:pt>
                <c:pt idx="1329">
                  <c:v>-14.708000183105469</c:v>
                </c:pt>
                <c:pt idx="1330">
                  <c:v>-14.703999519348145</c:v>
                </c:pt>
                <c:pt idx="1331">
                  <c:v>-14.699999809265137</c:v>
                </c:pt>
                <c:pt idx="1332">
                  <c:v>-14.696000099182129</c:v>
                </c:pt>
                <c:pt idx="1333">
                  <c:v>-14.691999435424805</c:v>
                </c:pt>
                <c:pt idx="1334">
                  <c:v>-14.687999725341797</c:v>
                </c:pt>
                <c:pt idx="1335">
                  <c:v>-14.684000015258789</c:v>
                </c:pt>
                <c:pt idx="1336">
                  <c:v>-14.679999351501465</c:v>
                </c:pt>
                <c:pt idx="1337">
                  <c:v>-14.675999641418457</c:v>
                </c:pt>
                <c:pt idx="1338">
                  <c:v>-14.671999931335449</c:v>
                </c:pt>
                <c:pt idx="1339">
                  <c:v>-14.668000221252441</c:v>
                </c:pt>
                <c:pt idx="1340">
                  <c:v>-14.663999557495117</c:v>
                </c:pt>
                <c:pt idx="1341">
                  <c:v>-14.659999847412109</c:v>
                </c:pt>
                <c:pt idx="1342">
                  <c:v>-14.656000137329102</c:v>
                </c:pt>
                <c:pt idx="1343">
                  <c:v>-14.651999473571777</c:v>
                </c:pt>
                <c:pt idx="1344">
                  <c:v>-14.649999618530273</c:v>
                </c:pt>
                <c:pt idx="1345">
                  <c:v>-14.64799976348877</c:v>
                </c:pt>
                <c:pt idx="1346">
                  <c:v>-14.644000053405762</c:v>
                </c:pt>
                <c:pt idx="1347">
                  <c:v>-14.639999389648438</c:v>
                </c:pt>
                <c:pt idx="1348">
                  <c:v>-14.63599967956543</c:v>
                </c:pt>
                <c:pt idx="1349">
                  <c:v>-14.631999969482422</c:v>
                </c:pt>
                <c:pt idx="1350">
                  <c:v>-14.627999305725098</c:v>
                </c:pt>
                <c:pt idx="1351">
                  <c:v>-14.62399959564209</c:v>
                </c:pt>
                <c:pt idx="1352">
                  <c:v>-14.619999885559082</c:v>
                </c:pt>
                <c:pt idx="1353">
                  <c:v>-14.616000175476074</c:v>
                </c:pt>
                <c:pt idx="1354">
                  <c:v>-14.61199951171875</c:v>
                </c:pt>
                <c:pt idx="1355">
                  <c:v>-14.607999801635742</c:v>
                </c:pt>
                <c:pt idx="1356">
                  <c:v>-14.604000091552734</c:v>
                </c:pt>
                <c:pt idx="1357">
                  <c:v>-14.59999942779541</c:v>
                </c:pt>
                <c:pt idx="1358">
                  <c:v>-14.595999717712402</c:v>
                </c:pt>
                <c:pt idx="1359">
                  <c:v>-14.592000007629395</c:v>
                </c:pt>
                <c:pt idx="1360">
                  <c:v>-14.58799934387207</c:v>
                </c:pt>
                <c:pt idx="1361">
                  <c:v>-14.583999633789063</c:v>
                </c:pt>
                <c:pt idx="1362">
                  <c:v>-14.579999923706055</c:v>
                </c:pt>
                <c:pt idx="1363">
                  <c:v>-14.576000213623047</c:v>
                </c:pt>
                <c:pt idx="1364">
                  <c:v>-14.571999549865723</c:v>
                </c:pt>
                <c:pt idx="1365">
                  <c:v>-14.567999839782715</c:v>
                </c:pt>
                <c:pt idx="1366">
                  <c:v>-14.564000129699707</c:v>
                </c:pt>
                <c:pt idx="1367">
                  <c:v>-14.559999465942383</c:v>
                </c:pt>
                <c:pt idx="1368">
                  <c:v>-14.555999755859375</c:v>
                </c:pt>
                <c:pt idx="1369">
                  <c:v>-14.552000045776367</c:v>
                </c:pt>
                <c:pt idx="1370">
                  <c:v>-14.547999382019043</c:v>
                </c:pt>
                <c:pt idx="1371">
                  <c:v>-14.543999671936035</c:v>
                </c:pt>
                <c:pt idx="1372">
                  <c:v>-14.539999961853027</c:v>
                </c:pt>
                <c:pt idx="1373">
                  <c:v>-14.535999298095703</c:v>
                </c:pt>
                <c:pt idx="1374">
                  <c:v>-14.531999588012695</c:v>
                </c:pt>
                <c:pt idx="1375">
                  <c:v>-14.527999877929688</c:v>
                </c:pt>
                <c:pt idx="1376">
                  <c:v>-14.52400016784668</c:v>
                </c:pt>
                <c:pt idx="1377">
                  <c:v>-14.519999504089355</c:v>
                </c:pt>
                <c:pt idx="1378">
                  <c:v>-14.515999794006348</c:v>
                </c:pt>
                <c:pt idx="1379">
                  <c:v>-14.51200008392334</c:v>
                </c:pt>
                <c:pt idx="1380">
                  <c:v>-14.507999420166016</c:v>
                </c:pt>
                <c:pt idx="1381">
                  <c:v>-14.503999710083008</c:v>
                </c:pt>
                <c:pt idx="1382">
                  <c:v>-14.5</c:v>
                </c:pt>
                <c:pt idx="1383">
                  <c:v>-14.495999336242676</c:v>
                </c:pt>
                <c:pt idx="1384">
                  <c:v>-14.491999626159668</c:v>
                </c:pt>
                <c:pt idx="1385">
                  <c:v>-14.48799991607666</c:v>
                </c:pt>
                <c:pt idx="1386">
                  <c:v>-14.484000205993652</c:v>
                </c:pt>
                <c:pt idx="1387">
                  <c:v>-14.479999542236328</c:v>
                </c:pt>
                <c:pt idx="1388">
                  <c:v>-14.47599983215332</c:v>
                </c:pt>
                <c:pt idx="1389">
                  <c:v>-14.472000122070313</c:v>
                </c:pt>
                <c:pt idx="1390">
                  <c:v>-14.467999458312988</c:v>
                </c:pt>
                <c:pt idx="1391">
                  <c:v>-14.46399974822998</c:v>
                </c:pt>
                <c:pt idx="1392">
                  <c:v>-14.460000038146973</c:v>
                </c:pt>
                <c:pt idx="1393">
                  <c:v>-14.455999374389648</c:v>
                </c:pt>
                <c:pt idx="1394">
                  <c:v>-14.451999664306641</c:v>
                </c:pt>
                <c:pt idx="1395">
                  <c:v>-14.447999954223633</c:v>
                </c:pt>
                <c:pt idx="1396">
                  <c:v>-14.443999290466309</c:v>
                </c:pt>
                <c:pt idx="1397">
                  <c:v>-14.439999580383301</c:v>
                </c:pt>
                <c:pt idx="1398">
                  <c:v>-14.435999870300293</c:v>
                </c:pt>
                <c:pt idx="1399">
                  <c:v>-14.432000160217285</c:v>
                </c:pt>
                <c:pt idx="1400">
                  <c:v>-14.427999496459961</c:v>
                </c:pt>
                <c:pt idx="1401">
                  <c:v>-14.423999786376953</c:v>
                </c:pt>
                <c:pt idx="1402">
                  <c:v>-14.420000076293945</c:v>
                </c:pt>
                <c:pt idx="1403">
                  <c:v>-14.415999412536621</c:v>
                </c:pt>
                <c:pt idx="1404">
                  <c:v>-14.411999702453613</c:v>
                </c:pt>
                <c:pt idx="1405">
                  <c:v>-14.407999992370605</c:v>
                </c:pt>
                <c:pt idx="1406">
                  <c:v>-14.403999328613281</c:v>
                </c:pt>
                <c:pt idx="1407">
                  <c:v>-14.399999618530273</c:v>
                </c:pt>
                <c:pt idx="1408">
                  <c:v>-14.395999908447266</c:v>
                </c:pt>
                <c:pt idx="1409">
                  <c:v>-14.392000198364258</c:v>
                </c:pt>
                <c:pt idx="1410">
                  <c:v>-14.387999534606934</c:v>
                </c:pt>
                <c:pt idx="1411">
                  <c:v>-14.383999824523926</c:v>
                </c:pt>
                <c:pt idx="1412">
                  <c:v>-14.380000114440918</c:v>
                </c:pt>
                <c:pt idx="1413">
                  <c:v>-14.375999450683594</c:v>
                </c:pt>
                <c:pt idx="1414">
                  <c:v>-14.371999740600586</c:v>
                </c:pt>
                <c:pt idx="1415">
                  <c:v>-14.368000030517578</c:v>
                </c:pt>
                <c:pt idx="1416">
                  <c:v>-14.363999366760254</c:v>
                </c:pt>
                <c:pt idx="1417">
                  <c:v>-14.359999656677246</c:v>
                </c:pt>
                <c:pt idx="1418">
                  <c:v>-14.355999946594238</c:v>
                </c:pt>
                <c:pt idx="1419">
                  <c:v>-14.351999282836914</c:v>
                </c:pt>
                <c:pt idx="1420">
                  <c:v>-14.347999572753906</c:v>
                </c:pt>
                <c:pt idx="1421">
                  <c:v>-14.343999862670898</c:v>
                </c:pt>
                <c:pt idx="1422">
                  <c:v>-14.340000152587891</c:v>
                </c:pt>
                <c:pt idx="1423">
                  <c:v>-14.335999488830566</c:v>
                </c:pt>
                <c:pt idx="1424">
                  <c:v>-14.331999778747559</c:v>
                </c:pt>
                <c:pt idx="1425">
                  <c:v>-14.328000068664551</c:v>
                </c:pt>
                <c:pt idx="1426">
                  <c:v>-14.323999404907227</c:v>
                </c:pt>
                <c:pt idx="1427">
                  <c:v>-14.319999694824219</c:v>
                </c:pt>
                <c:pt idx="1428">
                  <c:v>-14.315999984741211</c:v>
                </c:pt>
                <c:pt idx="1429">
                  <c:v>-14.311999320983887</c:v>
                </c:pt>
                <c:pt idx="1430">
                  <c:v>-14.307999610900879</c:v>
                </c:pt>
                <c:pt idx="1431">
                  <c:v>-14.303999900817871</c:v>
                </c:pt>
                <c:pt idx="1432">
                  <c:v>-14.300000190734863</c:v>
                </c:pt>
                <c:pt idx="1433">
                  <c:v>-14.295999526977539</c:v>
                </c:pt>
                <c:pt idx="1434">
                  <c:v>-14.291999816894531</c:v>
                </c:pt>
                <c:pt idx="1435">
                  <c:v>-14.288000106811523</c:v>
                </c:pt>
                <c:pt idx="1436">
                  <c:v>-14.283999443054199</c:v>
                </c:pt>
                <c:pt idx="1437">
                  <c:v>-14.279999732971191</c:v>
                </c:pt>
                <c:pt idx="1438">
                  <c:v>-14.276000022888184</c:v>
                </c:pt>
                <c:pt idx="1439">
                  <c:v>-14.271999359130859</c:v>
                </c:pt>
                <c:pt idx="1440">
                  <c:v>-14.267999649047852</c:v>
                </c:pt>
                <c:pt idx="1441">
                  <c:v>-14.263999938964844</c:v>
                </c:pt>
                <c:pt idx="1442">
                  <c:v>-14.25999927520752</c:v>
                </c:pt>
                <c:pt idx="1443">
                  <c:v>-14.255999565124512</c:v>
                </c:pt>
                <c:pt idx="1444">
                  <c:v>-14.251999855041504</c:v>
                </c:pt>
                <c:pt idx="1445">
                  <c:v>-14.248000144958496</c:v>
                </c:pt>
                <c:pt idx="1446">
                  <c:v>-14.243999481201172</c:v>
                </c:pt>
                <c:pt idx="1447">
                  <c:v>-14.239999771118164</c:v>
                </c:pt>
                <c:pt idx="1448">
                  <c:v>-14.236000061035156</c:v>
                </c:pt>
                <c:pt idx="1449">
                  <c:v>-14.231999397277832</c:v>
                </c:pt>
                <c:pt idx="1450">
                  <c:v>-14.227999687194824</c:v>
                </c:pt>
                <c:pt idx="1451">
                  <c:v>-14.223999977111816</c:v>
                </c:pt>
                <c:pt idx="1452">
                  <c:v>-14.219999313354492</c:v>
                </c:pt>
                <c:pt idx="1453">
                  <c:v>-14.215999603271484</c:v>
                </c:pt>
                <c:pt idx="1454">
                  <c:v>-14.211999893188477</c:v>
                </c:pt>
                <c:pt idx="1455">
                  <c:v>-14.208000183105469</c:v>
                </c:pt>
                <c:pt idx="1456">
                  <c:v>-14.203999519348145</c:v>
                </c:pt>
                <c:pt idx="1457">
                  <c:v>-14.199999809265137</c:v>
                </c:pt>
                <c:pt idx="1458">
                  <c:v>-14.196000099182129</c:v>
                </c:pt>
                <c:pt idx="1459">
                  <c:v>-14.191999435424805</c:v>
                </c:pt>
                <c:pt idx="1460">
                  <c:v>-14.187999725341797</c:v>
                </c:pt>
                <c:pt idx="1461">
                  <c:v>-14.184000015258789</c:v>
                </c:pt>
                <c:pt idx="1462">
                  <c:v>-14.179999351501465</c:v>
                </c:pt>
                <c:pt idx="1463">
                  <c:v>-14.175999641418457</c:v>
                </c:pt>
                <c:pt idx="1464">
                  <c:v>-14.171999931335449</c:v>
                </c:pt>
                <c:pt idx="1465">
                  <c:v>-14.167999267578125</c:v>
                </c:pt>
                <c:pt idx="1466">
                  <c:v>-14.163999557495117</c:v>
                </c:pt>
                <c:pt idx="1467">
                  <c:v>-14.159999847412109</c:v>
                </c:pt>
                <c:pt idx="1468">
                  <c:v>-14.156000137329102</c:v>
                </c:pt>
                <c:pt idx="1469">
                  <c:v>-14.151999473571777</c:v>
                </c:pt>
                <c:pt idx="1470">
                  <c:v>-14.14799976348877</c:v>
                </c:pt>
                <c:pt idx="1471">
                  <c:v>-14.144000053405762</c:v>
                </c:pt>
                <c:pt idx="1472">
                  <c:v>-14.139999389648438</c:v>
                </c:pt>
                <c:pt idx="1473">
                  <c:v>-14.13599967956543</c:v>
                </c:pt>
                <c:pt idx="1474">
                  <c:v>-14.131999969482422</c:v>
                </c:pt>
                <c:pt idx="1475">
                  <c:v>-14.127999305725098</c:v>
                </c:pt>
                <c:pt idx="1476">
                  <c:v>-14.12399959564209</c:v>
                </c:pt>
                <c:pt idx="1477">
                  <c:v>-14.119999885559082</c:v>
                </c:pt>
                <c:pt idx="1478">
                  <c:v>-14.116000175476074</c:v>
                </c:pt>
                <c:pt idx="1479">
                  <c:v>-14.11199951171875</c:v>
                </c:pt>
                <c:pt idx="1480">
                  <c:v>-14.107999801635742</c:v>
                </c:pt>
                <c:pt idx="1481">
                  <c:v>-14.104000091552734</c:v>
                </c:pt>
                <c:pt idx="1482">
                  <c:v>-14.09999942779541</c:v>
                </c:pt>
                <c:pt idx="1483">
                  <c:v>-14.095999717712402</c:v>
                </c:pt>
                <c:pt idx="1484">
                  <c:v>-14.092000007629395</c:v>
                </c:pt>
                <c:pt idx="1485">
                  <c:v>-14.08799934387207</c:v>
                </c:pt>
                <c:pt idx="1486">
                  <c:v>-14.083999633789063</c:v>
                </c:pt>
                <c:pt idx="1487">
                  <c:v>-14.079999923706055</c:v>
                </c:pt>
                <c:pt idx="1488">
                  <c:v>-14.07599925994873</c:v>
                </c:pt>
                <c:pt idx="1489">
                  <c:v>-14.071999549865723</c:v>
                </c:pt>
                <c:pt idx="1490">
                  <c:v>-14.067999839782715</c:v>
                </c:pt>
                <c:pt idx="1491">
                  <c:v>-14.064000129699707</c:v>
                </c:pt>
                <c:pt idx="1492">
                  <c:v>-14.059999465942383</c:v>
                </c:pt>
                <c:pt idx="1493">
                  <c:v>-14.055999755859375</c:v>
                </c:pt>
                <c:pt idx="1494">
                  <c:v>-14.052000045776367</c:v>
                </c:pt>
                <c:pt idx="1495">
                  <c:v>-14.050000190734863</c:v>
                </c:pt>
                <c:pt idx="1496">
                  <c:v>-14.047999382019043</c:v>
                </c:pt>
                <c:pt idx="1497">
                  <c:v>-14.043999671936035</c:v>
                </c:pt>
                <c:pt idx="1498">
                  <c:v>-14.039999961853027</c:v>
                </c:pt>
                <c:pt idx="1499">
                  <c:v>-14.035999298095703</c:v>
                </c:pt>
                <c:pt idx="1500">
                  <c:v>-14.031999588012695</c:v>
                </c:pt>
                <c:pt idx="1501">
                  <c:v>-14.027999877929688</c:v>
                </c:pt>
                <c:pt idx="1502">
                  <c:v>-14.02400016784668</c:v>
                </c:pt>
                <c:pt idx="1503">
                  <c:v>-14.019999504089355</c:v>
                </c:pt>
                <c:pt idx="1504">
                  <c:v>-14.015999794006348</c:v>
                </c:pt>
                <c:pt idx="1505">
                  <c:v>-14.01200008392334</c:v>
                </c:pt>
                <c:pt idx="1506">
                  <c:v>-14.007999420166016</c:v>
                </c:pt>
                <c:pt idx="1507">
                  <c:v>-14.003999710083008</c:v>
                </c:pt>
                <c:pt idx="1508">
                  <c:v>-14</c:v>
                </c:pt>
                <c:pt idx="1509">
                  <c:v>-13.995999336242676</c:v>
                </c:pt>
                <c:pt idx="1510">
                  <c:v>-13.991999626159668</c:v>
                </c:pt>
                <c:pt idx="1511">
                  <c:v>-13.98799991607666</c:v>
                </c:pt>
                <c:pt idx="1512">
                  <c:v>-13.983999252319336</c:v>
                </c:pt>
                <c:pt idx="1513">
                  <c:v>-13.979999542236328</c:v>
                </c:pt>
                <c:pt idx="1514">
                  <c:v>-13.97599983215332</c:v>
                </c:pt>
                <c:pt idx="1515">
                  <c:v>-13.972000122070313</c:v>
                </c:pt>
                <c:pt idx="1516">
                  <c:v>-13.967999458312988</c:v>
                </c:pt>
                <c:pt idx="1517">
                  <c:v>-13.96399974822998</c:v>
                </c:pt>
                <c:pt idx="1518">
                  <c:v>-13.960000038146973</c:v>
                </c:pt>
                <c:pt idx="1519">
                  <c:v>-13.955999374389648</c:v>
                </c:pt>
                <c:pt idx="1520">
                  <c:v>-13.951999664306641</c:v>
                </c:pt>
                <c:pt idx="1521">
                  <c:v>-13.947999954223633</c:v>
                </c:pt>
                <c:pt idx="1522">
                  <c:v>-13.943999290466309</c:v>
                </c:pt>
                <c:pt idx="1523">
                  <c:v>-13.939999580383301</c:v>
                </c:pt>
                <c:pt idx="1524">
                  <c:v>-13.935999870300293</c:v>
                </c:pt>
                <c:pt idx="1525">
                  <c:v>-13.932000160217285</c:v>
                </c:pt>
                <c:pt idx="1526">
                  <c:v>-13.927999496459961</c:v>
                </c:pt>
                <c:pt idx="1527">
                  <c:v>-13.923999786376953</c:v>
                </c:pt>
                <c:pt idx="1528">
                  <c:v>-13.920000076293945</c:v>
                </c:pt>
                <c:pt idx="1529">
                  <c:v>-13.915999412536621</c:v>
                </c:pt>
                <c:pt idx="1530">
                  <c:v>-13.911999702453613</c:v>
                </c:pt>
                <c:pt idx="1531">
                  <c:v>-13.907999992370605</c:v>
                </c:pt>
                <c:pt idx="1532">
                  <c:v>-13.903999328613281</c:v>
                </c:pt>
                <c:pt idx="1533">
                  <c:v>-13.899999618530273</c:v>
                </c:pt>
                <c:pt idx="1534">
                  <c:v>-13.895999908447266</c:v>
                </c:pt>
                <c:pt idx="1535">
                  <c:v>-13.891999244689941</c:v>
                </c:pt>
                <c:pt idx="1536">
                  <c:v>-13.887999534606934</c:v>
                </c:pt>
                <c:pt idx="1537">
                  <c:v>-13.883999824523926</c:v>
                </c:pt>
                <c:pt idx="1538">
                  <c:v>-13.880000114440918</c:v>
                </c:pt>
                <c:pt idx="1539">
                  <c:v>-13.875999450683594</c:v>
                </c:pt>
                <c:pt idx="1540">
                  <c:v>-13.871999740600586</c:v>
                </c:pt>
                <c:pt idx="1541">
                  <c:v>-13.868000030517578</c:v>
                </c:pt>
                <c:pt idx="1542">
                  <c:v>-13.863999366760254</c:v>
                </c:pt>
                <c:pt idx="1543">
                  <c:v>-13.859999656677246</c:v>
                </c:pt>
                <c:pt idx="1544">
                  <c:v>-13.855999946594238</c:v>
                </c:pt>
                <c:pt idx="1545">
                  <c:v>-13.851999282836914</c:v>
                </c:pt>
                <c:pt idx="1546">
                  <c:v>-13.847999572753906</c:v>
                </c:pt>
                <c:pt idx="1547">
                  <c:v>-13.843999862670898</c:v>
                </c:pt>
                <c:pt idx="1548">
                  <c:v>-13.840000152587891</c:v>
                </c:pt>
                <c:pt idx="1549">
                  <c:v>-13.835999488830566</c:v>
                </c:pt>
                <c:pt idx="1550">
                  <c:v>-13.831999778747559</c:v>
                </c:pt>
                <c:pt idx="1551">
                  <c:v>-13.828000068664551</c:v>
                </c:pt>
                <c:pt idx="1552">
                  <c:v>-13.823999404907227</c:v>
                </c:pt>
                <c:pt idx="1553">
                  <c:v>-13.819999694824219</c:v>
                </c:pt>
                <c:pt idx="1554">
                  <c:v>-13.815999984741211</c:v>
                </c:pt>
                <c:pt idx="1555">
                  <c:v>-13.811999320983887</c:v>
                </c:pt>
                <c:pt idx="1556">
                  <c:v>-13.807999610900879</c:v>
                </c:pt>
                <c:pt idx="1557">
                  <c:v>-13.803999900817871</c:v>
                </c:pt>
                <c:pt idx="1558">
                  <c:v>-13.799999237060547</c:v>
                </c:pt>
                <c:pt idx="1559">
                  <c:v>-13.795999526977539</c:v>
                </c:pt>
                <c:pt idx="1560">
                  <c:v>-13.791999816894531</c:v>
                </c:pt>
                <c:pt idx="1561">
                  <c:v>-13.788000106811523</c:v>
                </c:pt>
                <c:pt idx="1562">
                  <c:v>-13.783999443054199</c:v>
                </c:pt>
                <c:pt idx="1563">
                  <c:v>-13.779999732971191</c:v>
                </c:pt>
                <c:pt idx="1564">
                  <c:v>-13.776000022888184</c:v>
                </c:pt>
                <c:pt idx="1565">
                  <c:v>-13.771999359130859</c:v>
                </c:pt>
                <c:pt idx="1566">
                  <c:v>-13.767999649047852</c:v>
                </c:pt>
                <c:pt idx="1567">
                  <c:v>-13.763999938964844</c:v>
                </c:pt>
                <c:pt idx="1568">
                  <c:v>-13.75999927520752</c:v>
                </c:pt>
                <c:pt idx="1569">
                  <c:v>-13.755999565124512</c:v>
                </c:pt>
                <c:pt idx="1570">
                  <c:v>-13.751999855041504</c:v>
                </c:pt>
                <c:pt idx="1571">
                  <c:v>-13.748000144958496</c:v>
                </c:pt>
                <c:pt idx="1572">
                  <c:v>-13.743999481201172</c:v>
                </c:pt>
                <c:pt idx="1573">
                  <c:v>-13.739999771118164</c:v>
                </c:pt>
                <c:pt idx="1574">
                  <c:v>-13.736000061035156</c:v>
                </c:pt>
                <c:pt idx="1575">
                  <c:v>-13.731999397277832</c:v>
                </c:pt>
                <c:pt idx="1576">
                  <c:v>-13.727999687194824</c:v>
                </c:pt>
                <c:pt idx="1577">
                  <c:v>-13.723999977111816</c:v>
                </c:pt>
                <c:pt idx="1578">
                  <c:v>-13.719999313354492</c:v>
                </c:pt>
                <c:pt idx="1579">
                  <c:v>-13.715999603271484</c:v>
                </c:pt>
                <c:pt idx="1580">
                  <c:v>-13.711999893188477</c:v>
                </c:pt>
                <c:pt idx="1581">
                  <c:v>-13.707999229431152</c:v>
                </c:pt>
                <c:pt idx="1582">
                  <c:v>-13.703999519348145</c:v>
                </c:pt>
                <c:pt idx="1583">
                  <c:v>-13.699999809265137</c:v>
                </c:pt>
                <c:pt idx="1584">
                  <c:v>-13.696000099182129</c:v>
                </c:pt>
                <c:pt idx="1585">
                  <c:v>-13.691999435424805</c:v>
                </c:pt>
                <c:pt idx="1586">
                  <c:v>-13.687999725341797</c:v>
                </c:pt>
                <c:pt idx="1587">
                  <c:v>-13.684000015258789</c:v>
                </c:pt>
                <c:pt idx="1588">
                  <c:v>-13.679999351501465</c:v>
                </c:pt>
                <c:pt idx="1589">
                  <c:v>-13.675999641418457</c:v>
                </c:pt>
                <c:pt idx="1590">
                  <c:v>-13.671999931335449</c:v>
                </c:pt>
                <c:pt idx="1591">
                  <c:v>-13.667999267578125</c:v>
                </c:pt>
                <c:pt idx="1592">
                  <c:v>-13.663999557495117</c:v>
                </c:pt>
                <c:pt idx="1593">
                  <c:v>-13.659999847412109</c:v>
                </c:pt>
                <c:pt idx="1594">
                  <c:v>-13.656000137329102</c:v>
                </c:pt>
                <c:pt idx="1595">
                  <c:v>-13.651999473571777</c:v>
                </c:pt>
                <c:pt idx="1596">
                  <c:v>-13.64799976348877</c:v>
                </c:pt>
                <c:pt idx="1597">
                  <c:v>-13.644000053405762</c:v>
                </c:pt>
                <c:pt idx="1598">
                  <c:v>-13.639999389648438</c:v>
                </c:pt>
                <c:pt idx="1599">
                  <c:v>-13.63599967956543</c:v>
                </c:pt>
                <c:pt idx="1600">
                  <c:v>-13.631999969482422</c:v>
                </c:pt>
                <c:pt idx="1601">
                  <c:v>-13.627999305725098</c:v>
                </c:pt>
                <c:pt idx="1602">
                  <c:v>-13.62399959564209</c:v>
                </c:pt>
                <c:pt idx="1603">
                  <c:v>-13.619999885559082</c:v>
                </c:pt>
                <c:pt idx="1604">
                  <c:v>-13.615999221801758</c:v>
                </c:pt>
                <c:pt idx="1605">
                  <c:v>-13.61199951171875</c:v>
                </c:pt>
                <c:pt idx="1606">
                  <c:v>-13.607999801635742</c:v>
                </c:pt>
                <c:pt idx="1607">
                  <c:v>-13.604000091552734</c:v>
                </c:pt>
                <c:pt idx="1608">
                  <c:v>-13.59999942779541</c:v>
                </c:pt>
                <c:pt idx="1609">
                  <c:v>-13.595999717712402</c:v>
                </c:pt>
                <c:pt idx="1610">
                  <c:v>-13.592000007629395</c:v>
                </c:pt>
                <c:pt idx="1611">
                  <c:v>-13.58799934387207</c:v>
                </c:pt>
                <c:pt idx="1612">
                  <c:v>-13.583999633789063</c:v>
                </c:pt>
                <c:pt idx="1613">
                  <c:v>-13.579999923706055</c:v>
                </c:pt>
                <c:pt idx="1614">
                  <c:v>-13.57599925994873</c:v>
                </c:pt>
                <c:pt idx="1615">
                  <c:v>-13.571999549865723</c:v>
                </c:pt>
                <c:pt idx="1616">
                  <c:v>-13.567999839782715</c:v>
                </c:pt>
                <c:pt idx="1617">
                  <c:v>-13.564000129699707</c:v>
                </c:pt>
                <c:pt idx="1618">
                  <c:v>-13.559999465942383</c:v>
                </c:pt>
                <c:pt idx="1619">
                  <c:v>-13.555999755859375</c:v>
                </c:pt>
                <c:pt idx="1620">
                  <c:v>-13.552000045776367</c:v>
                </c:pt>
                <c:pt idx="1621">
                  <c:v>-13.547999382019043</c:v>
                </c:pt>
                <c:pt idx="1622">
                  <c:v>-13.543999671936035</c:v>
                </c:pt>
                <c:pt idx="1623">
                  <c:v>-13.539999961853027</c:v>
                </c:pt>
                <c:pt idx="1624">
                  <c:v>-13.535999298095703</c:v>
                </c:pt>
                <c:pt idx="1625">
                  <c:v>-13.531999588012695</c:v>
                </c:pt>
                <c:pt idx="1626">
                  <c:v>-13.527999877929688</c:v>
                </c:pt>
                <c:pt idx="1627">
                  <c:v>-13.52400016784668</c:v>
                </c:pt>
                <c:pt idx="1628">
                  <c:v>-13.519999504089355</c:v>
                </c:pt>
                <c:pt idx="1629">
                  <c:v>-13.515999794006348</c:v>
                </c:pt>
                <c:pt idx="1630">
                  <c:v>-13.51200008392334</c:v>
                </c:pt>
                <c:pt idx="1631">
                  <c:v>-13.507999420166016</c:v>
                </c:pt>
                <c:pt idx="1632">
                  <c:v>-13.503999710083008</c:v>
                </c:pt>
                <c:pt idx="1633">
                  <c:v>-13.5</c:v>
                </c:pt>
                <c:pt idx="1634">
                  <c:v>-13.495999336242676</c:v>
                </c:pt>
                <c:pt idx="1635">
                  <c:v>-13.491999626159668</c:v>
                </c:pt>
                <c:pt idx="1636">
                  <c:v>-13.48799991607666</c:v>
                </c:pt>
                <c:pt idx="1637">
                  <c:v>-13.483999252319336</c:v>
                </c:pt>
                <c:pt idx="1638">
                  <c:v>-13.479999542236328</c:v>
                </c:pt>
                <c:pt idx="1639">
                  <c:v>-13.47599983215332</c:v>
                </c:pt>
                <c:pt idx="1640">
                  <c:v>-13.472000122070313</c:v>
                </c:pt>
                <c:pt idx="1641">
                  <c:v>-13.467999458312988</c:v>
                </c:pt>
                <c:pt idx="1642">
                  <c:v>-13.46399974822998</c:v>
                </c:pt>
                <c:pt idx="1643">
                  <c:v>-13.460000038146973</c:v>
                </c:pt>
                <c:pt idx="1644">
                  <c:v>-13.455999374389648</c:v>
                </c:pt>
                <c:pt idx="1645">
                  <c:v>-13.451999664306641</c:v>
                </c:pt>
                <c:pt idx="1646">
                  <c:v>-13.447999954223633</c:v>
                </c:pt>
                <c:pt idx="1647">
                  <c:v>-13.443999290466309</c:v>
                </c:pt>
                <c:pt idx="1648">
                  <c:v>-13.439999580383301</c:v>
                </c:pt>
                <c:pt idx="1649">
                  <c:v>-13.435999870300293</c:v>
                </c:pt>
                <c:pt idx="1650">
                  <c:v>-13.432000160217285</c:v>
                </c:pt>
                <c:pt idx="1651">
                  <c:v>-13.427999496459961</c:v>
                </c:pt>
                <c:pt idx="1652">
                  <c:v>-13.423999786376953</c:v>
                </c:pt>
                <c:pt idx="1653">
                  <c:v>-13.420000076293945</c:v>
                </c:pt>
                <c:pt idx="1654">
                  <c:v>-13.415999412536621</c:v>
                </c:pt>
                <c:pt idx="1655">
                  <c:v>-13.411999702453613</c:v>
                </c:pt>
                <c:pt idx="1656">
                  <c:v>-13.407999992370605</c:v>
                </c:pt>
                <c:pt idx="1657">
                  <c:v>-13.403999328613281</c:v>
                </c:pt>
                <c:pt idx="1658">
                  <c:v>-13.399999618530273</c:v>
                </c:pt>
                <c:pt idx="1659">
                  <c:v>-13.395999908447266</c:v>
                </c:pt>
                <c:pt idx="1660">
                  <c:v>-13.391999244689941</c:v>
                </c:pt>
                <c:pt idx="1661">
                  <c:v>-13.387999534606934</c:v>
                </c:pt>
                <c:pt idx="1662">
                  <c:v>-13.383999824523926</c:v>
                </c:pt>
                <c:pt idx="1663">
                  <c:v>-13.380000114440918</c:v>
                </c:pt>
                <c:pt idx="1664">
                  <c:v>-13.375999450683594</c:v>
                </c:pt>
                <c:pt idx="1665">
                  <c:v>-13.371999740600586</c:v>
                </c:pt>
                <c:pt idx="1666">
                  <c:v>-13.368000030517578</c:v>
                </c:pt>
                <c:pt idx="1667">
                  <c:v>-13.363999366760254</c:v>
                </c:pt>
                <c:pt idx="1668">
                  <c:v>-13.359999656677246</c:v>
                </c:pt>
                <c:pt idx="1669">
                  <c:v>-13.355999946594238</c:v>
                </c:pt>
                <c:pt idx="1670">
                  <c:v>-13.351999282836914</c:v>
                </c:pt>
                <c:pt idx="1671">
                  <c:v>-13.347999572753906</c:v>
                </c:pt>
                <c:pt idx="1672">
                  <c:v>-13.343999862670898</c:v>
                </c:pt>
                <c:pt idx="1673">
                  <c:v>-13.340000152587891</c:v>
                </c:pt>
                <c:pt idx="1674">
                  <c:v>-13.335999488830566</c:v>
                </c:pt>
                <c:pt idx="1675">
                  <c:v>-13.331999778747559</c:v>
                </c:pt>
                <c:pt idx="1676">
                  <c:v>-13.328000068664551</c:v>
                </c:pt>
                <c:pt idx="1677">
                  <c:v>-13.323999404907227</c:v>
                </c:pt>
                <c:pt idx="1678">
                  <c:v>-13.319999694824219</c:v>
                </c:pt>
                <c:pt idx="1679">
                  <c:v>-13.315999984741211</c:v>
                </c:pt>
                <c:pt idx="1680">
                  <c:v>-13.311999320983887</c:v>
                </c:pt>
                <c:pt idx="1681">
                  <c:v>-13.307999610900879</c:v>
                </c:pt>
                <c:pt idx="1682">
                  <c:v>-13.303999900817871</c:v>
                </c:pt>
                <c:pt idx="1683">
                  <c:v>-13.299999237060547</c:v>
                </c:pt>
                <c:pt idx="1684">
                  <c:v>-13.295999526977539</c:v>
                </c:pt>
                <c:pt idx="1685">
                  <c:v>-13.291999816894531</c:v>
                </c:pt>
                <c:pt idx="1686">
                  <c:v>-13.288000106811523</c:v>
                </c:pt>
                <c:pt idx="1687">
                  <c:v>-13.283999443054199</c:v>
                </c:pt>
                <c:pt idx="1688">
                  <c:v>-13.279999732971191</c:v>
                </c:pt>
                <c:pt idx="1689">
                  <c:v>-13.276000022888184</c:v>
                </c:pt>
                <c:pt idx="1690">
                  <c:v>-13.271999359130859</c:v>
                </c:pt>
                <c:pt idx="1691">
                  <c:v>-13.267999649047852</c:v>
                </c:pt>
                <c:pt idx="1692">
                  <c:v>-13.263999938964844</c:v>
                </c:pt>
                <c:pt idx="1693">
                  <c:v>-13.25999927520752</c:v>
                </c:pt>
                <c:pt idx="1694">
                  <c:v>-13.255999565124512</c:v>
                </c:pt>
                <c:pt idx="1695">
                  <c:v>-13.251999855041504</c:v>
                </c:pt>
                <c:pt idx="1696">
                  <c:v>-13.248000144958496</c:v>
                </c:pt>
                <c:pt idx="1697">
                  <c:v>-13.243999481201172</c:v>
                </c:pt>
                <c:pt idx="1698">
                  <c:v>-13.239999771118164</c:v>
                </c:pt>
                <c:pt idx="1699">
                  <c:v>-13.236000061035156</c:v>
                </c:pt>
                <c:pt idx="1700">
                  <c:v>-13.231999397277832</c:v>
                </c:pt>
                <c:pt idx="1701">
                  <c:v>-13.227999687194824</c:v>
                </c:pt>
                <c:pt idx="1702">
                  <c:v>-13.223999977111816</c:v>
                </c:pt>
                <c:pt idx="1703">
                  <c:v>-13.219999313354492</c:v>
                </c:pt>
                <c:pt idx="1704">
                  <c:v>-13.215999603271484</c:v>
                </c:pt>
                <c:pt idx="1705">
                  <c:v>-13.211999893188477</c:v>
                </c:pt>
                <c:pt idx="1706">
                  <c:v>-13.207999229431152</c:v>
                </c:pt>
                <c:pt idx="1707">
                  <c:v>-13.203999519348145</c:v>
                </c:pt>
                <c:pt idx="1708">
                  <c:v>-13.199999809265137</c:v>
                </c:pt>
                <c:pt idx="1709">
                  <c:v>-13.196000099182129</c:v>
                </c:pt>
                <c:pt idx="1710">
                  <c:v>-13.191999435424805</c:v>
                </c:pt>
                <c:pt idx="1711">
                  <c:v>-13.187999725341797</c:v>
                </c:pt>
                <c:pt idx="1712">
                  <c:v>-13.184000015258789</c:v>
                </c:pt>
                <c:pt idx="1713">
                  <c:v>-13.179999351501465</c:v>
                </c:pt>
                <c:pt idx="1714">
                  <c:v>-13.175999641418457</c:v>
                </c:pt>
                <c:pt idx="1715">
                  <c:v>-13.171999931335449</c:v>
                </c:pt>
                <c:pt idx="1716">
                  <c:v>-13.167999267578125</c:v>
                </c:pt>
                <c:pt idx="1717">
                  <c:v>-13.163999557495117</c:v>
                </c:pt>
                <c:pt idx="1718">
                  <c:v>-13.159999847412109</c:v>
                </c:pt>
                <c:pt idx="1719">
                  <c:v>-13.156000137329102</c:v>
                </c:pt>
                <c:pt idx="1720">
                  <c:v>-13.151999473571777</c:v>
                </c:pt>
                <c:pt idx="1721">
                  <c:v>-13.14799976348877</c:v>
                </c:pt>
                <c:pt idx="1722">
                  <c:v>-13.144000053405762</c:v>
                </c:pt>
                <c:pt idx="1723">
                  <c:v>-13.139999389648438</c:v>
                </c:pt>
                <c:pt idx="1724">
                  <c:v>-13.13599967956543</c:v>
                </c:pt>
                <c:pt idx="1725">
                  <c:v>-13.131999969482422</c:v>
                </c:pt>
                <c:pt idx="1726">
                  <c:v>-13.127999305725098</c:v>
                </c:pt>
                <c:pt idx="1727">
                  <c:v>-13.12399959564209</c:v>
                </c:pt>
                <c:pt idx="1728">
                  <c:v>-13.119999885559082</c:v>
                </c:pt>
                <c:pt idx="1729">
                  <c:v>-13.115999221801758</c:v>
                </c:pt>
                <c:pt idx="1730">
                  <c:v>-13.11199951171875</c:v>
                </c:pt>
                <c:pt idx="1731">
                  <c:v>-13.107999801635742</c:v>
                </c:pt>
                <c:pt idx="1732">
                  <c:v>-13.104000091552734</c:v>
                </c:pt>
                <c:pt idx="1733">
                  <c:v>-13.09999942779541</c:v>
                </c:pt>
                <c:pt idx="1734">
                  <c:v>-13.095999717712402</c:v>
                </c:pt>
                <c:pt idx="1735">
                  <c:v>-13.092000007629395</c:v>
                </c:pt>
                <c:pt idx="1736">
                  <c:v>-13.08799934387207</c:v>
                </c:pt>
                <c:pt idx="1737">
                  <c:v>-13.083999633789063</c:v>
                </c:pt>
                <c:pt idx="1738">
                  <c:v>-13.079999923706055</c:v>
                </c:pt>
                <c:pt idx="1739">
                  <c:v>-13.07599925994873</c:v>
                </c:pt>
                <c:pt idx="1740">
                  <c:v>-13.071999549865723</c:v>
                </c:pt>
                <c:pt idx="1741">
                  <c:v>-13.067999839782715</c:v>
                </c:pt>
                <c:pt idx="1742">
                  <c:v>-13.064000129699707</c:v>
                </c:pt>
                <c:pt idx="1743">
                  <c:v>-13.059999465942383</c:v>
                </c:pt>
                <c:pt idx="1744">
                  <c:v>-13.055999755859375</c:v>
                </c:pt>
                <c:pt idx="1745">
                  <c:v>-13.052000045776367</c:v>
                </c:pt>
                <c:pt idx="1746">
                  <c:v>-13.047999382019043</c:v>
                </c:pt>
                <c:pt idx="1747">
                  <c:v>-13.043999671936035</c:v>
                </c:pt>
                <c:pt idx="1748">
                  <c:v>-13.039999961853027</c:v>
                </c:pt>
                <c:pt idx="1749">
                  <c:v>-13.035999298095703</c:v>
                </c:pt>
                <c:pt idx="1750">
                  <c:v>-13.031999588012695</c:v>
                </c:pt>
                <c:pt idx="1751">
                  <c:v>-13.027999877929688</c:v>
                </c:pt>
                <c:pt idx="1752">
                  <c:v>-13.023999214172363</c:v>
                </c:pt>
                <c:pt idx="1753">
                  <c:v>-13.019999504089355</c:v>
                </c:pt>
                <c:pt idx="1754">
                  <c:v>-13.015999794006348</c:v>
                </c:pt>
                <c:pt idx="1755">
                  <c:v>-13.01200008392334</c:v>
                </c:pt>
                <c:pt idx="1756">
                  <c:v>-13.007999420166016</c:v>
                </c:pt>
                <c:pt idx="1757">
                  <c:v>-13.003999710083008</c:v>
                </c:pt>
                <c:pt idx="1758">
                  <c:v>-13</c:v>
                </c:pt>
                <c:pt idx="1759">
                  <c:v>-12.995999336242676</c:v>
                </c:pt>
                <c:pt idx="1760">
                  <c:v>-12.991999626159668</c:v>
                </c:pt>
                <c:pt idx="1761">
                  <c:v>-12.98799991607666</c:v>
                </c:pt>
                <c:pt idx="1762">
                  <c:v>-12.983999252319336</c:v>
                </c:pt>
                <c:pt idx="1763">
                  <c:v>-12.979999542236328</c:v>
                </c:pt>
                <c:pt idx="1764">
                  <c:v>-12.97599983215332</c:v>
                </c:pt>
                <c:pt idx="1765">
                  <c:v>-12.972000122070313</c:v>
                </c:pt>
                <c:pt idx="1766">
                  <c:v>-12.967999458312988</c:v>
                </c:pt>
                <c:pt idx="1767">
                  <c:v>-12.96399974822998</c:v>
                </c:pt>
                <c:pt idx="1768">
                  <c:v>-12.960000038146973</c:v>
                </c:pt>
                <c:pt idx="1769">
                  <c:v>-12.955999374389648</c:v>
                </c:pt>
                <c:pt idx="1770">
                  <c:v>-12.951999664306641</c:v>
                </c:pt>
                <c:pt idx="1771">
                  <c:v>-12.947999954223633</c:v>
                </c:pt>
                <c:pt idx="1772">
                  <c:v>-12.943999290466309</c:v>
                </c:pt>
                <c:pt idx="1773">
                  <c:v>-12.939999580383301</c:v>
                </c:pt>
                <c:pt idx="1774">
                  <c:v>-12.935999870300293</c:v>
                </c:pt>
                <c:pt idx="1775">
                  <c:v>-12.931999206542969</c:v>
                </c:pt>
                <c:pt idx="1776">
                  <c:v>-12.927999496459961</c:v>
                </c:pt>
                <c:pt idx="1777">
                  <c:v>-12.923999786376953</c:v>
                </c:pt>
                <c:pt idx="1778">
                  <c:v>-12.920000076293945</c:v>
                </c:pt>
                <c:pt idx="1779">
                  <c:v>-12.915999412536621</c:v>
                </c:pt>
                <c:pt idx="1780">
                  <c:v>-12.911999702453613</c:v>
                </c:pt>
                <c:pt idx="1781">
                  <c:v>-12.907999992370605</c:v>
                </c:pt>
                <c:pt idx="1782">
                  <c:v>-12.903999328613281</c:v>
                </c:pt>
                <c:pt idx="1783">
                  <c:v>-12.899999618530273</c:v>
                </c:pt>
                <c:pt idx="1784">
                  <c:v>-12.895999908447266</c:v>
                </c:pt>
                <c:pt idx="1785">
                  <c:v>-12.891999244689941</c:v>
                </c:pt>
                <c:pt idx="1786">
                  <c:v>-12.890000343322754</c:v>
                </c:pt>
                <c:pt idx="1787">
                  <c:v>-12.887999534606934</c:v>
                </c:pt>
                <c:pt idx="1788">
                  <c:v>-12.883999824523926</c:v>
                </c:pt>
                <c:pt idx="1789">
                  <c:v>-12.880000114440918</c:v>
                </c:pt>
                <c:pt idx="1790">
                  <c:v>-12.875999450683594</c:v>
                </c:pt>
                <c:pt idx="1791">
                  <c:v>-12.871999740600586</c:v>
                </c:pt>
                <c:pt idx="1792">
                  <c:v>-12.868000030517578</c:v>
                </c:pt>
                <c:pt idx="1793">
                  <c:v>-12.863999366760254</c:v>
                </c:pt>
                <c:pt idx="1794">
                  <c:v>-12.859999656677246</c:v>
                </c:pt>
                <c:pt idx="1795">
                  <c:v>-12.855999946594238</c:v>
                </c:pt>
                <c:pt idx="1796">
                  <c:v>-12.851999282836914</c:v>
                </c:pt>
                <c:pt idx="1797">
                  <c:v>-12.847999572753906</c:v>
                </c:pt>
                <c:pt idx="1798">
                  <c:v>-12.843999862670898</c:v>
                </c:pt>
                <c:pt idx="1799">
                  <c:v>-12.839999198913574</c:v>
                </c:pt>
                <c:pt idx="1800">
                  <c:v>-12.835999488830566</c:v>
                </c:pt>
                <c:pt idx="1801">
                  <c:v>-12.831999778747559</c:v>
                </c:pt>
                <c:pt idx="1802">
                  <c:v>-12.828000068664551</c:v>
                </c:pt>
                <c:pt idx="1803">
                  <c:v>-12.823999404907227</c:v>
                </c:pt>
                <c:pt idx="1804">
                  <c:v>-12.819999694824219</c:v>
                </c:pt>
                <c:pt idx="1805">
                  <c:v>-12.815999984741211</c:v>
                </c:pt>
                <c:pt idx="1806">
                  <c:v>-12.811999320983887</c:v>
                </c:pt>
                <c:pt idx="1807">
                  <c:v>-12.807999610900879</c:v>
                </c:pt>
                <c:pt idx="1808">
                  <c:v>-12.803999900817871</c:v>
                </c:pt>
                <c:pt idx="1809">
                  <c:v>-12.799999237060547</c:v>
                </c:pt>
                <c:pt idx="1810">
                  <c:v>-12.795999526977539</c:v>
                </c:pt>
                <c:pt idx="1811">
                  <c:v>-12.791999816894531</c:v>
                </c:pt>
                <c:pt idx="1812">
                  <c:v>-12.788000106811523</c:v>
                </c:pt>
                <c:pt idx="1813">
                  <c:v>-12.783999443054199</c:v>
                </c:pt>
                <c:pt idx="1814">
                  <c:v>-12.779999732971191</c:v>
                </c:pt>
                <c:pt idx="1815">
                  <c:v>-12.776000022888184</c:v>
                </c:pt>
                <c:pt idx="1816">
                  <c:v>-12.771999359130859</c:v>
                </c:pt>
                <c:pt idx="1817">
                  <c:v>-12.767999649047852</c:v>
                </c:pt>
                <c:pt idx="1818">
                  <c:v>-12.763999938964844</c:v>
                </c:pt>
                <c:pt idx="1819">
                  <c:v>-12.75999927520752</c:v>
                </c:pt>
                <c:pt idx="1820">
                  <c:v>-12.755999565124512</c:v>
                </c:pt>
                <c:pt idx="1821">
                  <c:v>-12.751999855041504</c:v>
                </c:pt>
                <c:pt idx="1822">
                  <c:v>-12.74799919128418</c:v>
                </c:pt>
                <c:pt idx="1823">
                  <c:v>-12.743999481201172</c:v>
                </c:pt>
                <c:pt idx="1824">
                  <c:v>-12.739999771118164</c:v>
                </c:pt>
                <c:pt idx="1825">
                  <c:v>-12.736000061035156</c:v>
                </c:pt>
                <c:pt idx="1826">
                  <c:v>-12.731999397277832</c:v>
                </c:pt>
                <c:pt idx="1827">
                  <c:v>-12.727999687194824</c:v>
                </c:pt>
                <c:pt idx="1828">
                  <c:v>-12.723999977111816</c:v>
                </c:pt>
                <c:pt idx="1829">
                  <c:v>-12.719999313354492</c:v>
                </c:pt>
                <c:pt idx="1830">
                  <c:v>-12.715999603271484</c:v>
                </c:pt>
                <c:pt idx="1831">
                  <c:v>-12.711999893188477</c:v>
                </c:pt>
                <c:pt idx="1832">
                  <c:v>-12.707999229431152</c:v>
                </c:pt>
                <c:pt idx="1833">
                  <c:v>-12.703999519348145</c:v>
                </c:pt>
                <c:pt idx="1834">
                  <c:v>-12.699999809265137</c:v>
                </c:pt>
                <c:pt idx="1835">
                  <c:v>-12.696000099182129</c:v>
                </c:pt>
                <c:pt idx="1836">
                  <c:v>-12.691999435424805</c:v>
                </c:pt>
                <c:pt idx="1837">
                  <c:v>-12.687999725341797</c:v>
                </c:pt>
                <c:pt idx="1838">
                  <c:v>-12.684000015258789</c:v>
                </c:pt>
                <c:pt idx="1839">
                  <c:v>-12.679999351501465</c:v>
                </c:pt>
                <c:pt idx="1840">
                  <c:v>-12.675999641418457</c:v>
                </c:pt>
                <c:pt idx="1841">
                  <c:v>-12.671999931335449</c:v>
                </c:pt>
                <c:pt idx="1842">
                  <c:v>-12.667999267578125</c:v>
                </c:pt>
                <c:pt idx="1843">
                  <c:v>-12.663999557495117</c:v>
                </c:pt>
                <c:pt idx="1844">
                  <c:v>-12.659999847412109</c:v>
                </c:pt>
                <c:pt idx="1845">
                  <c:v>-12.655999183654785</c:v>
                </c:pt>
                <c:pt idx="1846">
                  <c:v>-12.651999473571777</c:v>
                </c:pt>
                <c:pt idx="1847">
                  <c:v>-12.64799976348877</c:v>
                </c:pt>
                <c:pt idx="1848">
                  <c:v>-12.644000053405762</c:v>
                </c:pt>
                <c:pt idx="1849">
                  <c:v>-12.639999389648438</c:v>
                </c:pt>
                <c:pt idx="1850">
                  <c:v>-12.63599967956543</c:v>
                </c:pt>
                <c:pt idx="1851">
                  <c:v>-12.631999969482422</c:v>
                </c:pt>
                <c:pt idx="1852">
                  <c:v>-12.627999305725098</c:v>
                </c:pt>
                <c:pt idx="1853">
                  <c:v>-12.62399959564209</c:v>
                </c:pt>
                <c:pt idx="1854">
                  <c:v>-12.619999885559082</c:v>
                </c:pt>
                <c:pt idx="1855">
                  <c:v>-12.615999221801758</c:v>
                </c:pt>
                <c:pt idx="1856">
                  <c:v>-12.61199951171875</c:v>
                </c:pt>
                <c:pt idx="1857">
                  <c:v>-12.607999801635742</c:v>
                </c:pt>
                <c:pt idx="1858">
                  <c:v>-12.604000091552734</c:v>
                </c:pt>
                <c:pt idx="1859">
                  <c:v>-12.59999942779541</c:v>
                </c:pt>
                <c:pt idx="1860">
                  <c:v>-12.595999717712402</c:v>
                </c:pt>
                <c:pt idx="1861">
                  <c:v>-12.592000007629395</c:v>
                </c:pt>
                <c:pt idx="1862">
                  <c:v>-12.58799934387207</c:v>
                </c:pt>
                <c:pt idx="1863">
                  <c:v>-12.583999633789063</c:v>
                </c:pt>
                <c:pt idx="1864">
                  <c:v>-12.579999923706055</c:v>
                </c:pt>
                <c:pt idx="1865">
                  <c:v>-12.57599925994873</c:v>
                </c:pt>
                <c:pt idx="1866">
                  <c:v>-12.571999549865723</c:v>
                </c:pt>
                <c:pt idx="1867">
                  <c:v>-12.567999839782715</c:v>
                </c:pt>
                <c:pt idx="1868">
                  <c:v>-12.563999176025391</c:v>
                </c:pt>
                <c:pt idx="1869">
                  <c:v>-12.559999465942383</c:v>
                </c:pt>
                <c:pt idx="1870">
                  <c:v>-12.555999755859375</c:v>
                </c:pt>
                <c:pt idx="1871">
                  <c:v>-12.552000045776367</c:v>
                </c:pt>
                <c:pt idx="1872">
                  <c:v>-12.547999382019043</c:v>
                </c:pt>
                <c:pt idx="1873">
                  <c:v>-12.543999671936035</c:v>
                </c:pt>
                <c:pt idx="1874">
                  <c:v>-12.539999961853027</c:v>
                </c:pt>
                <c:pt idx="1875">
                  <c:v>-12.535999298095703</c:v>
                </c:pt>
                <c:pt idx="1876">
                  <c:v>-12.531999588012695</c:v>
                </c:pt>
                <c:pt idx="1877">
                  <c:v>-12.527999877929688</c:v>
                </c:pt>
                <c:pt idx="1878">
                  <c:v>-12.523999214172363</c:v>
                </c:pt>
                <c:pt idx="1879">
                  <c:v>-12.519999504089355</c:v>
                </c:pt>
                <c:pt idx="1880">
                  <c:v>-12.515999794006348</c:v>
                </c:pt>
                <c:pt idx="1881">
                  <c:v>-12.51200008392334</c:v>
                </c:pt>
                <c:pt idx="1882">
                  <c:v>-12.507999420166016</c:v>
                </c:pt>
                <c:pt idx="1883">
                  <c:v>-12.503999710083008</c:v>
                </c:pt>
                <c:pt idx="1884">
                  <c:v>-12.5</c:v>
                </c:pt>
                <c:pt idx="1885">
                  <c:v>-12.495999336242676</c:v>
                </c:pt>
                <c:pt idx="1886">
                  <c:v>-12.491999626159668</c:v>
                </c:pt>
                <c:pt idx="1887">
                  <c:v>-12.489999771118164</c:v>
                </c:pt>
                <c:pt idx="1888">
                  <c:v>-12.48799991607666</c:v>
                </c:pt>
                <c:pt idx="1889">
                  <c:v>-12.483999252319336</c:v>
                </c:pt>
                <c:pt idx="1890">
                  <c:v>-12.479999542236328</c:v>
                </c:pt>
                <c:pt idx="1891">
                  <c:v>-12.47599983215332</c:v>
                </c:pt>
                <c:pt idx="1892">
                  <c:v>-12.471999168395996</c:v>
                </c:pt>
                <c:pt idx="1893">
                  <c:v>-12.467999458312988</c:v>
                </c:pt>
                <c:pt idx="1894">
                  <c:v>-12.46399974822998</c:v>
                </c:pt>
                <c:pt idx="1895">
                  <c:v>-12.460000038146973</c:v>
                </c:pt>
                <c:pt idx="1896">
                  <c:v>-12.455999374389648</c:v>
                </c:pt>
                <c:pt idx="1897">
                  <c:v>-12.451999664306641</c:v>
                </c:pt>
                <c:pt idx="1898">
                  <c:v>-12.447999954223633</c:v>
                </c:pt>
                <c:pt idx="1899">
                  <c:v>-12.443999290466309</c:v>
                </c:pt>
                <c:pt idx="1900">
                  <c:v>-12.439999580383301</c:v>
                </c:pt>
                <c:pt idx="1901">
                  <c:v>-12.435999870300293</c:v>
                </c:pt>
                <c:pt idx="1902">
                  <c:v>-12.431999206542969</c:v>
                </c:pt>
                <c:pt idx="1903">
                  <c:v>-12.427999496459961</c:v>
                </c:pt>
                <c:pt idx="1904">
                  <c:v>-12.423999786376953</c:v>
                </c:pt>
                <c:pt idx="1905">
                  <c:v>-12.420000076293945</c:v>
                </c:pt>
                <c:pt idx="1906">
                  <c:v>-12.415999412536621</c:v>
                </c:pt>
                <c:pt idx="1907">
                  <c:v>-12.411999702453613</c:v>
                </c:pt>
                <c:pt idx="1908">
                  <c:v>-12.407999992370605</c:v>
                </c:pt>
                <c:pt idx="1909">
                  <c:v>-12.403999328613281</c:v>
                </c:pt>
                <c:pt idx="1910">
                  <c:v>-12.399999618530273</c:v>
                </c:pt>
                <c:pt idx="1911">
                  <c:v>-12.395999908447266</c:v>
                </c:pt>
                <c:pt idx="1912">
                  <c:v>-12.391999244689941</c:v>
                </c:pt>
                <c:pt idx="1913">
                  <c:v>-12.387999534606934</c:v>
                </c:pt>
                <c:pt idx="1914">
                  <c:v>-12.383999824523926</c:v>
                </c:pt>
                <c:pt idx="1915">
                  <c:v>-12.380000114440918</c:v>
                </c:pt>
                <c:pt idx="1916">
                  <c:v>-12.375999450683594</c:v>
                </c:pt>
                <c:pt idx="1917">
                  <c:v>-12.371999740600586</c:v>
                </c:pt>
                <c:pt idx="1918">
                  <c:v>-12.368000030517578</c:v>
                </c:pt>
                <c:pt idx="1919">
                  <c:v>-12.363999366760254</c:v>
                </c:pt>
                <c:pt idx="1920">
                  <c:v>-12.359999656677246</c:v>
                </c:pt>
                <c:pt idx="1921">
                  <c:v>-12.355999946594238</c:v>
                </c:pt>
                <c:pt idx="1922">
                  <c:v>-12.351999282836914</c:v>
                </c:pt>
                <c:pt idx="1923">
                  <c:v>-12.347999572753906</c:v>
                </c:pt>
                <c:pt idx="1924">
                  <c:v>-12.343999862670898</c:v>
                </c:pt>
                <c:pt idx="1925">
                  <c:v>-12.339999198913574</c:v>
                </c:pt>
                <c:pt idx="1926">
                  <c:v>-12.335999488830566</c:v>
                </c:pt>
                <c:pt idx="1927">
                  <c:v>-12.331999778747559</c:v>
                </c:pt>
                <c:pt idx="1928">
                  <c:v>-12.328000068664551</c:v>
                </c:pt>
                <c:pt idx="1929">
                  <c:v>-12.323999404907227</c:v>
                </c:pt>
                <c:pt idx="1930">
                  <c:v>-12.319999694824219</c:v>
                </c:pt>
                <c:pt idx="1931">
                  <c:v>-12.315999984741211</c:v>
                </c:pt>
                <c:pt idx="1932">
                  <c:v>-12.311999320983887</c:v>
                </c:pt>
                <c:pt idx="1933">
                  <c:v>-12.307999610900879</c:v>
                </c:pt>
                <c:pt idx="1934">
                  <c:v>-12.303999900817871</c:v>
                </c:pt>
                <c:pt idx="1935">
                  <c:v>-12.299999237060547</c:v>
                </c:pt>
                <c:pt idx="1936">
                  <c:v>-12.295999526977539</c:v>
                </c:pt>
                <c:pt idx="1937">
                  <c:v>-12.291999816894531</c:v>
                </c:pt>
                <c:pt idx="1938">
                  <c:v>-12.288000106811523</c:v>
                </c:pt>
                <c:pt idx="1939">
                  <c:v>-12.283999443054199</c:v>
                </c:pt>
                <c:pt idx="1940">
                  <c:v>-12.279999732971191</c:v>
                </c:pt>
                <c:pt idx="1941">
                  <c:v>-12.276000022888184</c:v>
                </c:pt>
                <c:pt idx="1942">
                  <c:v>-12.271999359130859</c:v>
                </c:pt>
                <c:pt idx="1943">
                  <c:v>-12.267999649047852</c:v>
                </c:pt>
                <c:pt idx="1944">
                  <c:v>-12.263999938964844</c:v>
                </c:pt>
                <c:pt idx="1945">
                  <c:v>-12.25999927520752</c:v>
                </c:pt>
                <c:pt idx="1946">
                  <c:v>-12.255999565124512</c:v>
                </c:pt>
                <c:pt idx="1947">
                  <c:v>-12.251999855041504</c:v>
                </c:pt>
                <c:pt idx="1948">
                  <c:v>-12.24799919128418</c:v>
                </c:pt>
                <c:pt idx="1949">
                  <c:v>-12.243999481201172</c:v>
                </c:pt>
                <c:pt idx="1950">
                  <c:v>-12.239999771118164</c:v>
                </c:pt>
                <c:pt idx="1951">
                  <c:v>-12.236000061035156</c:v>
                </c:pt>
                <c:pt idx="1952">
                  <c:v>-12.231999397277832</c:v>
                </c:pt>
                <c:pt idx="1953">
                  <c:v>-12.227999687194824</c:v>
                </c:pt>
                <c:pt idx="1954">
                  <c:v>-12.223999977111816</c:v>
                </c:pt>
                <c:pt idx="1955">
                  <c:v>-12.219999313354492</c:v>
                </c:pt>
                <c:pt idx="1956">
                  <c:v>-12.215999603271484</c:v>
                </c:pt>
                <c:pt idx="1957">
                  <c:v>-12.211999893188477</c:v>
                </c:pt>
                <c:pt idx="1958">
                  <c:v>-12.207999229431152</c:v>
                </c:pt>
                <c:pt idx="1959">
                  <c:v>-12.203999519348145</c:v>
                </c:pt>
                <c:pt idx="1960">
                  <c:v>-12.199999809265137</c:v>
                </c:pt>
                <c:pt idx="1961">
                  <c:v>-12.196000099182129</c:v>
                </c:pt>
                <c:pt idx="1962">
                  <c:v>-12.191999435424805</c:v>
                </c:pt>
                <c:pt idx="1963">
                  <c:v>-12.187999725341797</c:v>
                </c:pt>
                <c:pt idx="1964">
                  <c:v>-12.184000015258789</c:v>
                </c:pt>
                <c:pt idx="1965">
                  <c:v>-12.179999351501465</c:v>
                </c:pt>
                <c:pt idx="1966">
                  <c:v>-12.175999641418457</c:v>
                </c:pt>
                <c:pt idx="1967">
                  <c:v>-12.171999931335449</c:v>
                </c:pt>
                <c:pt idx="1968">
                  <c:v>-12.167999267578125</c:v>
                </c:pt>
                <c:pt idx="1969">
                  <c:v>-12.163999557495117</c:v>
                </c:pt>
                <c:pt idx="1970">
                  <c:v>-12.159999847412109</c:v>
                </c:pt>
                <c:pt idx="1971">
                  <c:v>-12.155999183654785</c:v>
                </c:pt>
                <c:pt idx="1972">
                  <c:v>-12.151999473571777</c:v>
                </c:pt>
                <c:pt idx="1973">
                  <c:v>-12.14799976348877</c:v>
                </c:pt>
                <c:pt idx="1974">
                  <c:v>-12.144000053405762</c:v>
                </c:pt>
                <c:pt idx="1975">
                  <c:v>-12.139999389648438</c:v>
                </c:pt>
                <c:pt idx="1976">
                  <c:v>-12.13599967956543</c:v>
                </c:pt>
                <c:pt idx="1977">
                  <c:v>-12.131999969482422</c:v>
                </c:pt>
                <c:pt idx="1978">
                  <c:v>-12.127999305725098</c:v>
                </c:pt>
                <c:pt idx="1979">
                  <c:v>-12.12399959564209</c:v>
                </c:pt>
                <c:pt idx="1980">
                  <c:v>-12.119999885559082</c:v>
                </c:pt>
                <c:pt idx="1981">
                  <c:v>-12.115999221801758</c:v>
                </c:pt>
                <c:pt idx="1982">
                  <c:v>-12.11199951171875</c:v>
                </c:pt>
                <c:pt idx="1983">
                  <c:v>-12.107999801635742</c:v>
                </c:pt>
                <c:pt idx="1984">
                  <c:v>-12.104000091552734</c:v>
                </c:pt>
                <c:pt idx="1985">
                  <c:v>-12.09999942779541</c:v>
                </c:pt>
                <c:pt idx="1986">
                  <c:v>-12.095999717712402</c:v>
                </c:pt>
                <c:pt idx="1987">
                  <c:v>-12.092000007629395</c:v>
                </c:pt>
                <c:pt idx="1988">
                  <c:v>-12.08799934387207</c:v>
                </c:pt>
                <c:pt idx="1989">
                  <c:v>-12.083999633789063</c:v>
                </c:pt>
                <c:pt idx="1990">
                  <c:v>-12.079999923706055</c:v>
                </c:pt>
                <c:pt idx="1991">
                  <c:v>-12.07599925994873</c:v>
                </c:pt>
                <c:pt idx="1992">
                  <c:v>-12.071999549865723</c:v>
                </c:pt>
                <c:pt idx="1993">
                  <c:v>-12.067999839782715</c:v>
                </c:pt>
                <c:pt idx="1994">
                  <c:v>-12.063999176025391</c:v>
                </c:pt>
                <c:pt idx="1995">
                  <c:v>-12.059999465942383</c:v>
                </c:pt>
                <c:pt idx="1996">
                  <c:v>-12.055999755859375</c:v>
                </c:pt>
                <c:pt idx="1997">
                  <c:v>-12.052000045776367</c:v>
                </c:pt>
                <c:pt idx="1998">
                  <c:v>-12.047999382019043</c:v>
                </c:pt>
                <c:pt idx="1999">
                  <c:v>-12.043999671936035</c:v>
                </c:pt>
                <c:pt idx="2000">
                  <c:v>-12.039999961853027</c:v>
                </c:pt>
                <c:pt idx="2001">
                  <c:v>-12.035999298095703</c:v>
                </c:pt>
                <c:pt idx="2002">
                  <c:v>-12.031999588012695</c:v>
                </c:pt>
                <c:pt idx="2003">
                  <c:v>-12.027999877929688</c:v>
                </c:pt>
                <c:pt idx="2004">
                  <c:v>-12.023999214172363</c:v>
                </c:pt>
                <c:pt idx="2005">
                  <c:v>-12.019999504089355</c:v>
                </c:pt>
                <c:pt idx="2006">
                  <c:v>-12.015999794006348</c:v>
                </c:pt>
                <c:pt idx="2007">
                  <c:v>-12.01200008392334</c:v>
                </c:pt>
                <c:pt idx="2008">
                  <c:v>-12.007999420166016</c:v>
                </c:pt>
                <c:pt idx="2009">
                  <c:v>-12.003999710083008</c:v>
                </c:pt>
                <c:pt idx="2010">
                  <c:v>-12</c:v>
                </c:pt>
                <c:pt idx="2011">
                  <c:v>-11.995999336242676</c:v>
                </c:pt>
                <c:pt idx="2012">
                  <c:v>-11.991999626159668</c:v>
                </c:pt>
                <c:pt idx="2013">
                  <c:v>-11.98799991607666</c:v>
                </c:pt>
                <c:pt idx="2014">
                  <c:v>-11.983999252319336</c:v>
                </c:pt>
                <c:pt idx="2015">
                  <c:v>-11.979999542236328</c:v>
                </c:pt>
                <c:pt idx="2016">
                  <c:v>-11.97599983215332</c:v>
                </c:pt>
                <c:pt idx="2017">
                  <c:v>-11.971999168395996</c:v>
                </c:pt>
                <c:pt idx="2018">
                  <c:v>-11.967999458312988</c:v>
                </c:pt>
                <c:pt idx="2019">
                  <c:v>-11.96399974822998</c:v>
                </c:pt>
                <c:pt idx="2020">
                  <c:v>-11.960000038146973</c:v>
                </c:pt>
                <c:pt idx="2021">
                  <c:v>-11.955999374389648</c:v>
                </c:pt>
                <c:pt idx="2022">
                  <c:v>-11.951999664306641</c:v>
                </c:pt>
                <c:pt idx="2023">
                  <c:v>-11.947999954223633</c:v>
                </c:pt>
                <c:pt idx="2024">
                  <c:v>-11.943999290466309</c:v>
                </c:pt>
                <c:pt idx="2025">
                  <c:v>-11.939999580383301</c:v>
                </c:pt>
                <c:pt idx="2026">
                  <c:v>-11.935999870300293</c:v>
                </c:pt>
                <c:pt idx="2027">
                  <c:v>-11.931999206542969</c:v>
                </c:pt>
                <c:pt idx="2028">
                  <c:v>-11.927999496459961</c:v>
                </c:pt>
                <c:pt idx="2029">
                  <c:v>-11.923999786376953</c:v>
                </c:pt>
                <c:pt idx="2030">
                  <c:v>-11.920000076293945</c:v>
                </c:pt>
                <c:pt idx="2031">
                  <c:v>-11.915999412536621</c:v>
                </c:pt>
                <c:pt idx="2032">
                  <c:v>-11.911999702453613</c:v>
                </c:pt>
                <c:pt idx="2033">
                  <c:v>-11.907999992370605</c:v>
                </c:pt>
                <c:pt idx="2034">
                  <c:v>-11.903999328613281</c:v>
                </c:pt>
                <c:pt idx="2035">
                  <c:v>-11.899999618530273</c:v>
                </c:pt>
                <c:pt idx="2036">
                  <c:v>-11.895999908447266</c:v>
                </c:pt>
                <c:pt idx="2037">
                  <c:v>-11.891999244689941</c:v>
                </c:pt>
                <c:pt idx="2038">
                  <c:v>-11.887999534606934</c:v>
                </c:pt>
                <c:pt idx="2039">
                  <c:v>-11.883999824523926</c:v>
                </c:pt>
                <c:pt idx="2040">
                  <c:v>-11.879999160766602</c:v>
                </c:pt>
                <c:pt idx="2041">
                  <c:v>-11.875999450683594</c:v>
                </c:pt>
                <c:pt idx="2042">
                  <c:v>-11.871999740600586</c:v>
                </c:pt>
                <c:pt idx="2043">
                  <c:v>-11.868000030517578</c:v>
                </c:pt>
                <c:pt idx="2044">
                  <c:v>-11.863999366760254</c:v>
                </c:pt>
                <c:pt idx="2045">
                  <c:v>-11.859999656677246</c:v>
                </c:pt>
                <c:pt idx="2046">
                  <c:v>-11.855999946594238</c:v>
                </c:pt>
                <c:pt idx="2047">
                  <c:v>-11.851999282836914</c:v>
                </c:pt>
                <c:pt idx="2048">
                  <c:v>-11.847999572753906</c:v>
                </c:pt>
                <c:pt idx="2049">
                  <c:v>-11.843999862670898</c:v>
                </c:pt>
                <c:pt idx="2050">
                  <c:v>-11.840000152587891</c:v>
                </c:pt>
                <c:pt idx="2051">
                  <c:v>-11.839999198913574</c:v>
                </c:pt>
                <c:pt idx="2052">
                  <c:v>-11.835999488830566</c:v>
                </c:pt>
                <c:pt idx="2053">
                  <c:v>-11.831999778747559</c:v>
                </c:pt>
                <c:pt idx="2054">
                  <c:v>-11.828000068664551</c:v>
                </c:pt>
                <c:pt idx="2055">
                  <c:v>-11.823999404907227</c:v>
                </c:pt>
                <c:pt idx="2056">
                  <c:v>-11.819999694824219</c:v>
                </c:pt>
                <c:pt idx="2057">
                  <c:v>-11.815999984741211</c:v>
                </c:pt>
                <c:pt idx="2058">
                  <c:v>-11.811999320983887</c:v>
                </c:pt>
                <c:pt idx="2059">
                  <c:v>-11.807999610900879</c:v>
                </c:pt>
                <c:pt idx="2060">
                  <c:v>-11.803999900817871</c:v>
                </c:pt>
                <c:pt idx="2061">
                  <c:v>-11.799999237060547</c:v>
                </c:pt>
                <c:pt idx="2062">
                  <c:v>-11.795999526977539</c:v>
                </c:pt>
                <c:pt idx="2063">
                  <c:v>-11.791999816894531</c:v>
                </c:pt>
                <c:pt idx="2064">
                  <c:v>-11.789999961853027</c:v>
                </c:pt>
                <c:pt idx="2065">
                  <c:v>-11.787999153137207</c:v>
                </c:pt>
                <c:pt idx="2066">
                  <c:v>-11.783999443054199</c:v>
                </c:pt>
                <c:pt idx="2067">
                  <c:v>-11.779999732971191</c:v>
                </c:pt>
                <c:pt idx="2068">
                  <c:v>-11.776000022888184</c:v>
                </c:pt>
                <c:pt idx="2069">
                  <c:v>-11.771999359130859</c:v>
                </c:pt>
                <c:pt idx="2070">
                  <c:v>-11.767999649047852</c:v>
                </c:pt>
                <c:pt idx="2071">
                  <c:v>-11.763999938964844</c:v>
                </c:pt>
                <c:pt idx="2072">
                  <c:v>-11.75999927520752</c:v>
                </c:pt>
                <c:pt idx="2073">
                  <c:v>-11.755999565124512</c:v>
                </c:pt>
                <c:pt idx="2074">
                  <c:v>-11.751999855041504</c:v>
                </c:pt>
                <c:pt idx="2075">
                  <c:v>-11.74799919128418</c:v>
                </c:pt>
                <c:pt idx="2076">
                  <c:v>-11.743999481201172</c:v>
                </c:pt>
                <c:pt idx="2077">
                  <c:v>-11.739999771118164</c:v>
                </c:pt>
                <c:pt idx="2078">
                  <c:v>-11.736000061035156</c:v>
                </c:pt>
                <c:pt idx="2079">
                  <c:v>-11.731999397277832</c:v>
                </c:pt>
                <c:pt idx="2080">
                  <c:v>-11.727999687194824</c:v>
                </c:pt>
                <c:pt idx="2081">
                  <c:v>-11.723999977111816</c:v>
                </c:pt>
                <c:pt idx="2082">
                  <c:v>-11.719999313354492</c:v>
                </c:pt>
                <c:pt idx="2083">
                  <c:v>-11.715999603271484</c:v>
                </c:pt>
                <c:pt idx="2084">
                  <c:v>-11.711999893188477</c:v>
                </c:pt>
                <c:pt idx="2085">
                  <c:v>-11.707999229431152</c:v>
                </c:pt>
                <c:pt idx="2086">
                  <c:v>-11.703999519348145</c:v>
                </c:pt>
                <c:pt idx="2087">
                  <c:v>-11.699999809265137</c:v>
                </c:pt>
                <c:pt idx="2088">
                  <c:v>-11.695999145507813</c:v>
                </c:pt>
                <c:pt idx="2089">
                  <c:v>-11.691999435424805</c:v>
                </c:pt>
                <c:pt idx="2090">
                  <c:v>-11.687999725341797</c:v>
                </c:pt>
                <c:pt idx="2091">
                  <c:v>-11.684000015258789</c:v>
                </c:pt>
                <c:pt idx="2092">
                  <c:v>-11.679999351501465</c:v>
                </c:pt>
                <c:pt idx="2093">
                  <c:v>-11.675999641418457</c:v>
                </c:pt>
                <c:pt idx="2094">
                  <c:v>-11.671999931335449</c:v>
                </c:pt>
                <c:pt idx="2095">
                  <c:v>-11.667999267578125</c:v>
                </c:pt>
                <c:pt idx="2096">
                  <c:v>-11.663999557495117</c:v>
                </c:pt>
                <c:pt idx="2097">
                  <c:v>-11.659999847412109</c:v>
                </c:pt>
                <c:pt idx="2098">
                  <c:v>-11.655999183654785</c:v>
                </c:pt>
                <c:pt idx="2099">
                  <c:v>-11.651999473571777</c:v>
                </c:pt>
                <c:pt idx="2100">
                  <c:v>-11.64799976348877</c:v>
                </c:pt>
                <c:pt idx="2101">
                  <c:v>-11.644000053405762</c:v>
                </c:pt>
                <c:pt idx="2102">
                  <c:v>-11.639999389648438</c:v>
                </c:pt>
                <c:pt idx="2103">
                  <c:v>-11.63599967956543</c:v>
                </c:pt>
                <c:pt idx="2104">
                  <c:v>-11.631999969482422</c:v>
                </c:pt>
                <c:pt idx="2105">
                  <c:v>-11.627999305725098</c:v>
                </c:pt>
                <c:pt idx="2106">
                  <c:v>-11.62399959564209</c:v>
                </c:pt>
                <c:pt idx="2107">
                  <c:v>-11.619999885559082</c:v>
                </c:pt>
                <c:pt idx="2108">
                  <c:v>-11.615999221801758</c:v>
                </c:pt>
                <c:pt idx="2109">
                  <c:v>-11.61199951171875</c:v>
                </c:pt>
                <c:pt idx="2110">
                  <c:v>-11.607999801635742</c:v>
                </c:pt>
                <c:pt idx="2111">
                  <c:v>-11.603999137878418</c:v>
                </c:pt>
                <c:pt idx="2112">
                  <c:v>-11.59999942779541</c:v>
                </c:pt>
                <c:pt idx="2113">
                  <c:v>-11.595999717712402</c:v>
                </c:pt>
                <c:pt idx="2114">
                  <c:v>-11.592000007629395</c:v>
                </c:pt>
                <c:pt idx="2115">
                  <c:v>-11.58799934387207</c:v>
                </c:pt>
                <c:pt idx="2116">
                  <c:v>-11.583999633789063</c:v>
                </c:pt>
                <c:pt idx="2117">
                  <c:v>-11.579999923706055</c:v>
                </c:pt>
                <c:pt idx="2118">
                  <c:v>-11.57599925994873</c:v>
                </c:pt>
                <c:pt idx="2119">
                  <c:v>-11.571999549865723</c:v>
                </c:pt>
                <c:pt idx="2120">
                  <c:v>-11.567999839782715</c:v>
                </c:pt>
                <c:pt idx="2121">
                  <c:v>-11.563999176025391</c:v>
                </c:pt>
                <c:pt idx="2122">
                  <c:v>-11.559999465942383</c:v>
                </c:pt>
                <c:pt idx="2123">
                  <c:v>-11.555999755859375</c:v>
                </c:pt>
                <c:pt idx="2124">
                  <c:v>-11.552000045776367</c:v>
                </c:pt>
                <c:pt idx="2125">
                  <c:v>-11.547999382019043</c:v>
                </c:pt>
                <c:pt idx="2126">
                  <c:v>-11.543999671936035</c:v>
                </c:pt>
                <c:pt idx="2127">
                  <c:v>-11.539999961853027</c:v>
                </c:pt>
                <c:pt idx="2128">
                  <c:v>-11.535999298095703</c:v>
                </c:pt>
                <c:pt idx="2129">
                  <c:v>-11.531999588012695</c:v>
                </c:pt>
                <c:pt idx="2130">
                  <c:v>-11.527999877929688</c:v>
                </c:pt>
                <c:pt idx="2131">
                  <c:v>-11.523999214172363</c:v>
                </c:pt>
                <c:pt idx="2132">
                  <c:v>-11.519999504089355</c:v>
                </c:pt>
                <c:pt idx="2133">
                  <c:v>-11.515999794006348</c:v>
                </c:pt>
                <c:pt idx="2134">
                  <c:v>-11.511999130249023</c:v>
                </c:pt>
                <c:pt idx="2135">
                  <c:v>-11.507999420166016</c:v>
                </c:pt>
                <c:pt idx="2136">
                  <c:v>-11.503999710083008</c:v>
                </c:pt>
                <c:pt idx="2137">
                  <c:v>-11.5</c:v>
                </c:pt>
                <c:pt idx="2138">
                  <c:v>-11.495999336242676</c:v>
                </c:pt>
                <c:pt idx="2139">
                  <c:v>-11.491999626159668</c:v>
                </c:pt>
                <c:pt idx="2140">
                  <c:v>-11.48799991607666</c:v>
                </c:pt>
                <c:pt idx="2141">
                  <c:v>-11.483999252319336</c:v>
                </c:pt>
                <c:pt idx="2142">
                  <c:v>-11.479999542236328</c:v>
                </c:pt>
                <c:pt idx="2143">
                  <c:v>-11.47599983215332</c:v>
                </c:pt>
                <c:pt idx="2144">
                  <c:v>-11.471999168395996</c:v>
                </c:pt>
                <c:pt idx="2145">
                  <c:v>-11.467999458312988</c:v>
                </c:pt>
                <c:pt idx="2146">
                  <c:v>-11.46399974822998</c:v>
                </c:pt>
                <c:pt idx="2147">
                  <c:v>-11.460000038146973</c:v>
                </c:pt>
                <c:pt idx="2148">
                  <c:v>-11.455999374389648</c:v>
                </c:pt>
                <c:pt idx="2149">
                  <c:v>-11.451999664306641</c:v>
                </c:pt>
                <c:pt idx="2150">
                  <c:v>-11.447999954223633</c:v>
                </c:pt>
                <c:pt idx="2151">
                  <c:v>-11.443999290466309</c:v>
                </c:pt>
                <c:pt idx="2152">
                  <c:v>-11.439999580383301</c:v>
                </c:pt>
                <c:pt idx="2153">
                  <c:v>-11.435999870300293</c:v>
                </c:pt>
                <c:pt idx="2154">
                  <c:v>-11.431999206542969</c:v>
                </c:pt>
                <c:pt idx="2155">
                  <c:v>-11.427999496459961</c:v>
                </c:pt>
                <c:pt idx="2156">
                  <c:v>-11.423999786376953</c:v>
                </c:pt>
                <c:pt idx="2157">
                  <c:v>-11.420000076293945</c:v>
                </c:pt>
                <c:pt idx="2158">
                  <c:v>-11.419999122619629</c:v>
                </c:pt>
                <c:pt idx="2159">
                  <c:v>-11.415999412536621</c:v>
                </c:pt>
                <c:pt idx="2160">
                  <c:v>-11.411999702453613</c:v>
                </c:pt>
                <c:pt idx="2161">
                  <c:v>-11.407999992370605</c:v>
                </c:pt>
                <c:pt idx="2162">
                  <c:v>-11.403999328613281</c:v>
                </c:pt>
                <c:pt idx="2163">
                  <c:v>-11.399999618530273</c:v>
                </c:pt>
                <c:pt idx="2164">
                  <c:v>-11.395999908447266</c:v>
                </c:pt>
                <c:pt idx="2165">
                  <c:v>-11.391999244689941</c:v>
                </c:pt>
                <c:pt idx="2166">
                  <c:v>-11.387999534606934</c:v>
                </c:pt>
                <c:pt idx="2167">
                  <c:v>-11.383999824523926</c:v>
                </c:pt>
                <c:pt idx="2168">
                  <c:v>-11.379999160766602</c:v>
                </c:pt>
                <c:pt idx="2169">
                  <c:v>-11.375999450683594</c:v>
                </c:pt>
                <c:pt idx="2170">
                  <c:v>-11.371999740600586</c:v>
                </c:pt>
                <c:pt idx="2171">
                  <c:v>-11.368000030517578</c:v>
                </c:pt>
                <c:pt idx="2172">
                  <c:v>-11.363999366760254</c:v>
                </c:pt>
                <c:pt idx="2173">
                  <c:v>-11.359999656677246</c:v>
                </c:pt>
                <c:pt idx="2174">
                  <c:v>-11.355999946594238</c:v>
                </c:pt>
                <c:pt idx="2175">
                  <c:v>-11.351999282836914</c:v>
                </c:pt>
                <c:pt idx="2176">
                  <c:v>-11.347999572753906</c:v>
                </c:pt>
                <c:pt idx="2177">
                  <c:v>-11.343999862670898</c:v>
                </c:pt>
                <c:pt idx="2178">
                  <c:v>-11.339999198913574</c:v>
                </c:pt>
                <c:pt idx="2179">
                  <c:v>-11.335999488830566</c:v>
                </c:pt>
                <c:pt idx="2180">
                  <c:v>-11.331999778747559</c:v>
                </c:pt>
                <c:pt idx="2181">
                  <c:v>-11.327999114990234</c:v>
                </c:pt>
                <c:pt idx="2182">
                  <c:v>-11.323999404907227</c:v>
                </c:pt>
                <c:pt idx="2183">
                  <c:v>-11.319999694824219</c:v>
                </c:pt>
                <c:pt idx="2184">
                  <c:v>-11.315999984741211</c:v>
                </c:pt>
                <c:pt idx="2185">
                  <c:v>-11.311999320983887</c:v>
                </c:pt>
                <c:pt idx="2186">
                  <c:v>-11.307999610900879</c:v>
                </c:pt>
                <c:pt idx="2187">
                  <c:v>-11.303999900817871</c:v>
                </c:pt>
                <c:pt idx="2188">
                  <c:v>-11.299999237060547</c:v>
                </c:pt>
                <c:pt idx="2189">
                  <c:v>-11.295999526977539</c:v>
                </c:pt>
                <c:pt idx="2190">
                  <c:v>-11.291999816894531</c:v>
                </c:pt>
                <c:pt idx="2191">
                  <c:v>-11.287999153137207</c:v>
                </c:pt>
                <c:pt idx="2192">
                  <c:v>-11.283999443054199</c:v>
                </c:pt>
                <c:pt idx="2193">
                  <c:v>-11.279999732971191</c:v>
                </c:pt>
                <c:pt idx="2194">
                  <c:v>-11.276000022888184</c:v>
                </c:pt>
                <c:pt idx="2195">
                  <c:v>-11.271999359130859</c:v>
                </c:pt>
                <c:pt idx="2196">
                  <c:v>-11.267999649047852</c:v>
                </c:pt>
                <c:pt idx="2197">
                  <c:v>-11.263999938964844</c:v>
                </c:pt>
                <c:pt idx="2198">
                  <c:v>-11.25999927520752</c:v>
                </c:pt>
                <c:pt idx="2199">
                  <c:v>-11.255999565124512</c:v>
                </c:pt>
                <c:pt idx="2200">
                  <c:v>-11.251999855041504</c:v>
                </c:pt>
                <c:pt idx="2201">
                  <c:v>-11.24799919128418</c:v>
                </c:pt>
                <c:pt idx="2202">
                  <c:v>-11.243999481201172</c:v>
                </c:pt>
                <c:pt idx="2203">
                  <c:v>-11.239999771118164</c:v>
                </c:pt>
                <c:pt idx="2204">
                  <c:v>-11.23599910736084</c:v>
                </c:pt>
                <c:pt idx="2205">
                  <c:v>-11.231999397277832</c:v>
                </c:pt>
                <c:pt idx="2206">
                  <c:v>-11.227999687194824</c:v>
                </c:pt>
                <c:pt idx="2207">
                  <c:v>-11.223999977111816</c:v>
                </c:pt>
                <c:pt idx="2208">
                  <c:v>-11.219999313354492</c:v>
                </c:pt>
                <c:pt idx="2209">
                  <c:v>-11.215999603271484</c:v>
                </c:pt>
                <c:pt idx="2210">
                  <c:v>-11.211999893188477</c:v>
                </c:pt>
                <c:pt idx="2211">
                  <c:v>-11.207999229431152</c:v>
                </c:pt>
                <c:pt idx="2212">
                  <c:v>-11.203999519348145</c:v>
                </c:pt>
                <c:pt idx="2213">
                  <c:v>-11.199999809265137</c:v>
                </c:pt>
                <c:pt idx="2214">
                  <c:v>-11.195999145507813</c:v>
                </c:pt>
                <c:pt idx="2215">
                  <c:v>-11.191999435424805</c:v>
                </c:pt>
                <c:pt idx="2216">
                  <c:v>-11.187999725341797</c:v>
                </c:pt>
                <c:pt idx="2217">
                  <c:v>-11.184000015258789</c:v>
                </c:pt>
                <c:pt idx="2218">
                  <c:v>-11.179999351501465</c:v>
                </c:pt>
                <c:pt idx="2219">
                  <c:v>-11.175999641418457</c:v>
                </c:pt>
                <c:pt idx="2220">
                  <c:v>-11.171999931335449</c:v>
                </c:pt>
                <c:pt idx="2221">
                  <c:v>-11.167999267578125</c:v>
                </c:pt>
                <c:pt idx="2222">
                  <c:v>-11.163999557495117</c:v>
                </c:pt>
                <c:pt idx="2223">
                  <c:v>-11.159999847412109</c:v>
                </c:pt>
                <c:pt idx="2224">
                  <c:v>-11.155999183654785</c:v>
                </c:pt>
                <c:pt idx="2225">
                  <c:v>-11.151999473571777</c:v>
                </c:pt>
                <c:pt idx="2226">
                  <c:v>-11.14799976348877</c:v>
                </c:pt>
                <c:pt idx="2227">
                  <c:v>-11.144000053405762</c:v>
                </c:pt>
                <c:pt idx="2228">
                  <c:v>-11.139999389648438</c:v>
                </c:pt>
                <c:pt idx="2229">
                  <c:v>-11.13599967956543</c:v>
                </c:pt>
                <c:pt idx="2230">
                  <c:v>-11.131999969482422</c:v>
                </c:pt>
                <c:pt idx="2231">
                  <c:v>-11.127999305725098</c:v>
                </c:pt>
                <c:pt idx="2232">
                  <c:v>-11.12399959564209</c:v>
                </c:pt>
                <c:pt idx="2233">
                  <c:v>-11.119999885559082</c:v>
                </c:pt>
                <c:pt idx="2234">
                  <c:v>-11.115999221801758</c:v>
                </c:pt>
                <c:pt idx="2235">
                  <c:v>-11.11199951171875</c:v>
                </c:pt>
                <c:pt idx="2236">
                  <c:v>-11.107999801635742</c:v>
                </c:pt>
                <c:pt idx="2237">
                  <c:v>-11.103999137878418</c:v>
                </c:pt>
                <c:pt idx="2238">
                  <c:v>-11.09999942779541</c:v>
                </c:pt>
                <c:pt idx="2239">
                  <c:v>-11.095999717712402</c:v>
                </c:pt>
                <c:pt idx="2240">
                  <c:v>-11.092000007629395</c:v>
                </c:pt>
                <c:pt idx="2241">
                  <c:v>-11.08799934387207</c:v>
                </c:pt>
                <c:pt idx="2242">
                  <c:v>-11.083999633789063</c:v>
                </c:pt>
                <c:pt idx="2243">
                  <c:v>-11.079999923706055</c:v>
                </c:pt>
                <c:pt idx="2244">
                  <c:v>-11.07599925994873</c:v>
                </c:pt>
                <c:pt idx="2245">
                  <c:v>-11.071999549865723</c:v>
                </c:pt>
                <c:pt idx="2246">
                  <c:v>-11.069999694824219</c:v>
                </c:pt>
                <c:pt idx="2247">
                  <c:v>-11.067999839782715</c:v>
                </c:pt>
                <c:pt idx="2248">
                  <c:v>-11.063999176025391</c:v>
                </c:pt>
                <c:pt idx="2249">
                  <c:v>-11.059999465942383</c:v>
                </c:pt>
                <c:pt idx="2250">
                  <c:v>-11.055999755859375</c:v>
                </c:pt>
                <c:pt idx="2251">
                  <c:v>-11.052000045776367</c:v>
                </c:pt>
                <c:pt idx="2252">
                  <c:v>-11.047999382019043</c:v>
                </c:pt>
                <c:pt idx="2253">
                  <c:v>-11.043999671936035</c:v>
                </c:pt>
                <c:pt idx="2254">
                  <c:v>-11.039999961853027</c:v>
                </c:pt>
                <c:pt idx="2255">
                  <c:v>-11.035999298095703</c:v>
                </c:pt>
                <c:pt idx="2256">
                  <c:v>-11.031999588012695</c:v>
                </c:pt>
                <c:pt idx="2257">
                  <c:v>-11.027999877929688</c:v>
                </c:pt>
                <c:pt idx="2258">
                  <c:v>-11.023999214172363</c:v>
                </c:pt>
                <c:pt idx="2259">
                  <c:v>-11.019999504089355</c:v>
                </c:pt>
                <c:pt idx="2260">
                  <c:v>-11.015999794006348</c:v>
                </c:pt>
                <c:pt idx="2261">
                  <c:v>-11.011999130249023</c:v>
                </c:pt>
                <c:pt idx="2262">
                  <c:v>-11.007999420166016</c:v>
                </c:pt>
                <c:pt idx="2263">
                  <c:v>-11.003999710083008</c:v>
                </c:pt>
                <c:pt idx="2264">
                  <c:v>-11</c:v>
                </c:pt>
                <c:pt idx="2265">
                  <c:v>-10.995999336242676</c:v>
                </c:pt>
                <c:pt idx="2266">
                  <c:v>-10.991999626159668</c:v>
                </c:pt>
                <c:pt idx="2267">
                  <c:v>-10.98799991607666</c:v>
                </c:pt>
                <c:pt idx="2268">
                  <c:v>-10.983999252319336</c:v>
                </c:pt>
                <c:pt idx="2269">
                  <c:v>-10.979999542236328</c:v>
                </c:pt>
                <c:pt idx="2270">
                  <c:v>-10.97599983215332</c:v>
                </c:pt>
                <c:pt idx="2271">
                  <c:v>-10.971999168395996</c:v>
                </c:pt>
                <c:pt idx="2272">
                  <c:v>-10.967999458312988</c:v>
                </c:pt>
                <c:pt idx="2273">
                  <c:v>-10.96399974822998</c:v>
                </c:pt>
                <c:pt idx="2274">
                  <c:v>-10.960000038146973</c:v>
                </c:pt>
                <c:pt idx="2275">
                  <c:v>-10.955999374389648</c:v>
                </c:pt>
                <c:pt idx="2276">
                  <c:v>-10.951999664306641</c:v>
                </c:pt>
                <c:pt idx="2277">
                  <c:v>-10.947999954223633</c:v>
                </c:pt>
                <c:pt idx="2278">
                  <c:v>-10.943999290466309</c:v>
                </c:pt>
                <c:pt idx="2279">
                  <c:v>-10.939999580383301</c:v>
                </c:pt>
                <c:pt idx="2280">
                  <c:v>-10.935999870300293</c:v>
                </c:pt>
                <c:pt idx="2281">
                  <c:v>-10.931999206542969</c:v>
                </c:pt>
                <c:pt idx="2282">
                  <c:v>-10.927999496459961</c:v>
                </c:pt>
                <c:pt idx="2283">
                  <c:v>-10.923999786376953</c:v>
                </c:pt>
                <c:pt idx="2284">
                  <c:v>-10.919999122619629</c:v>
                </c:pt>
                <c:pt idx="2285">
                  <c:v>-10.915999412536621</c:v>
                </c:pt>
                <c:pt idx="2286">
                  <c:v>-10.911999702453613</c:v>
                </c:pt>
                <c:pt idx="2287">
                  <c:v>-10.907999992370605</c:v>
                </c:pt>
                <c:pt idx="2288">
                  <c:v>-10.903999328613281</c:v>
                </c:pt>
                <c:pt idx="2289">
                  <c:v>-10.899999618530273</c:v>
                </c:pt>
                <c:pt idx="2290">
                  <c:v>-10.895999908447266</c:v>
                </c:pt>
                <c:pt idx="2291">
                  <c:v>-10.891999244689941</c:v>
                </c:pt>
                <c:pt idx="2292">
                  <c:v>-10.887999534606934</c:v>
                </c:pt>
                <c:pt idx="2293">
                  <c:v>-10.883999824523926</c:v>
                </c:pt>
                <c:pt idx="2294">
                  <c:v>-10.879999160766602</c:v>
                </c:pt>
                <c:pt idx="2295">
                  <c:v>-10.875999450683594</c:v>
                </c:pt>
                <c:pt idx="2296">
                  <c:v>-10.871999740600586</c:v>
                </c:pt>
                <c:pt idx="2297">
                  <c:v>-10.868000030517578</c:v>
                </c:pt>
                <c:pt idx="2298">
                  <c:v>-10.863999366760254</c:v>
                </c:pt>
                <c:pt idx="2299">
                  <c:v>-10.859999656677246</c:v>
                </c:pt>
                <c:pt idx="2300">
                  <c:v>-10.855999946594238</c:v>
                </c:pt>
                <c:pt idx="2301">
                  <c:v>-10.851999282836914</c:v>
                </c:pt>
                <c:pt idx="2302">
                  <c:v>-10.847999572753906</c:v>
                </c:pt>
                <c:pt idx="2303">
                  <c:v>-10.843999862670898</c:v>
                </c:pt>
                <c:pt idx="2304">
                  <c:v>-10.839999198913574</c:v>
                </c:pt>
                <c:pt idx="2305">
                  <c:v>-10.835999488830566</c:v>
                </c:pt>
                <c:pt idx="2306">
                  <c:v>-10.831999778747559</c:v>
                </c:pt>
                <c:pt idx="2307">
                  <c:v>-10.827999114990234</c:v>
                </c:pt>
                <c:pt idx="2308">
                  <c:v>-10.823999404907227</c:v>
                </c:pt>
                <c:pt idx="2309">
                  <c:v>-10.819999694824219</c:v>
                </c:pt>
                <c:pt idx="2310">
                  <c:v>-10.815999984741211</c:v>
                </c:pt>
                <c:pt idx="2311">
                  <c:v>-10.811999320983887</c:v>
                </c:pt>
                <c:pt idx="2312">
                  <c:v>-10.810000419616699</c:v>
                </c:pt>
                <c:pt idx="2313">
                  <c:v>-10.807999610900879</c:v>
                </c:pt>
                <c:pt idx="2314">
                  <c:v>-10.803999900817871</c:v>
                </c:pt>
                <c:pt idx="2315">
                  <c:v>-10.799999237060547</c:v>
                </c:pt>
                <c:pt idx="2316">
                  <c:v>-10.795999526977539</c:v>
                </c:pt>
                <c:pt idx="2317">
                  <c:v>-10.791999816894531</c:v>
                </c:pt>
                <c:pt idx="2318">
                  <c:v>-10.787999153137207</c:v>
                </c:pt>
                <c:pt idx="2319">
                  <c:v>-10.783999443054199</c:v>
                </c:pt>
                <c:pt idx="2320">
                  <c:v>-10.779999732971191</c:v>
                </c:pt>
                <c:pt idx="2321">
                  <c:v>-10.776000022888184</c:v>
                </c:pt>
                <c:pt idx="2322">
                  <c:v>-10.771999359130859</c:v>
                </c:pt>
                <c:pt idx="2323">
                  <c:v>-10.767999649047852</c:v>
                </c:pt>
                <c:pt idx="2324">
                  <c:v>-10.763999938964844</c:v>
                </c:pt>
                <c:pt idx="2325">
                  <c:v>-10.75999927520752</c:v>
                </c:pt>
                <c:pt idx="2326">
                  <c:v>-10.755999565124512</c:v>
                </c:pt>
                <c:pt idx="2327">
                  <c:v>-10.751999855041504</c:v>
                </c:pt>
                <c:pt idx="2328">
                  <c:v>-10.74799919128418</c:v>
                </c:pt>
                <c:pt idx="2329">
                  <c:v>-10.743999481201172</c:v>
                </c:pt>
                <c:pt idx="2330">
                  <c:v>-10.739999771118164</c:v>
                </c:pt>
                <c:pt idx="2331">
                  <c:v>-10.73599910736084</c:v>
                </c:pt>
                <c:pt idx="2332">
                  <c:v>-10.731999397277832</c:v>
                </c:pt>
                <c:pt idx="2333">
                  <c:v>-10.727999687194824</c:v>
                </c:pt>
                <c:pt idx="2334">
                  <c:v>-10.723999977111816</c:v>
                </c:pt>
                <c:pt idx="2335">
                  <c:v>-10.719999313354492</c:v>
                </c:pt>
                <c:pt idx="2336">
                  <c:v>-10.715999603271484</c:v>
                </c:pt>
                <c:pt idx="2337">
                  <c:v>-10.711999893188477</c:v>
                </c:pt>
                <c:pt idx="2338">
                  <c:v>-10.707999229431152</c:v>
                </c:pt>
                <c:pt idx="2339">
                  <c:v>-10.703999519348145</c:v>
                </c:pt>
                <c:pt idx="2340">
                  <c:v>-10.699999809265137</c:v>
                </c:pt>
                <c:pt idx="2341">
                  <c:v>-10.695999145507813</c:v>
                </c:pt>
                <c:pt idx="2342">
                  <c:v>-10.691999435424805</c:v>
                </c:pt>
                <c:pt idx="2343">
                  <c:v>-10.687999725341797</c:v>
                </c:pt>
                <c:pt idx="2344">
                  <c:v>-10.684000015258789</c:v>
                </c:pt>
                <c:pt idx="2345">
                  <c:v>-10.679999351501465</c:v>
                </c:pt>
                <c:pt idx="2346">
                  <c:v>-10.675999641418457</c:v>
                </c:pt>
                <c:pt idx="2347">
                  <c:v>-10.671999931335449</c:v>
                </c:pt>
                <c:pt idx="2348">
                  <c:v>-10.667999267578125</c:v>
                </c:pt>
                <c:pt idx="2349">
                  <c:v>-10.663999557495117</c:v>
                </c:pt>
                <c:pt idx="2350">
                  <c:v>-10.659999847412109</c:v>
                </c:pt>
                <c:pt idx="2351">
                  <c:v>-10.655999183654785</c:v>
                </c:pt>
                <c:pt idx="2352">
                  <c:v>-10.651999473571777</c:v>
                </c:pt>
                <c:pt idx="2353">
                  <c:v>-10.64799976348877</c:v>
                </c:pt>
                <c:pt idx="2354">
                  <c:v>-10.643999099731445</c:v>
                </c:pt>
                <c:pt idx="2355">
                  <c:v>-10.639999389648438</c:v>
                </c:pt>
                <c:pt idx="2356">
                  <c:v>-10.63599967956543</c:v>
                </c:pt>
                <c:pt idx="2357">
                  <c:v>-10.631999969482422</c:v>
                </c:pt>
                <c:pt idx="2358">
                  <c:v>-10.627999305725098</c:v>
                </c:pt>
                <c:pt idx="2359">
                  <c:v>-10.62399959564209</c:v>
                </c:pt>
                <c:pt idx="2360">
                  <c:v>-10.619999885559082</c:v>
                </c:pt>
                <c:pt idx="2361">
                  <c:v>-10.615999221801758</c:v>
                </c:pt>
                <c:pt idx="2362">
                  <c:v>-10.61199951171875</c:v>
                </c:pt>
                <c:pt idx="2363">
                  <c:v>-10.607999801635742</c:v>
                </c:pt>
                <c:pt idx="2364">
                  <c:v>-10.603999137878418</c:v>
                </c:pt>
                <c:pt idx="2365">
                  <c:v>-10.59999942779541</c:v>
                </c:pt>
                <c:pt idx="2366">
                  <c:v>-10.595999717712402</c:v>
                </c:pt>
                <c:pt idx="2367">
                  <c:v>-10.592000007629395</c:v>
                </c:pt>
                <c:pt idx="2368">
                  <c:v>-10.58799934387207</c:v>
                </c:pt>
                <c:pt idx="2369">
                  <c:v>-10.583999633789063</c:v>
                </c:pt>
                <c:pt idx="2370">
                  <c:v>-10.579999923706055</c:v>
                </c:pt>
                <c:pt idx="2371">
                  <c:v>-10.57599925994873</c:v>
                </c:pt>
                <c:pt idx="2372">
                  <c:v>-10.571999549865723</c:v>
                </c:pt>
                <c:pt idx="2373">
                  <c:v>-10.567999839782715</c:v>
                </c:pt>
                <c:pt idx="2374">
                  <c:v>-10.563999176025391</c:v>
                </c:pt>
                <c:pt idx="2375">
                  <c:v>-10.559999465942383</c:v>
                </c:pt>
                <c:pt idx="2376">
                  <c:v>-10.555999755859375</c:v>
                </c:pt>
                <c:pt idx="2377">
                  <c:v>-10.551999092102051</c:v>
                </c:pt>
                <c:pt idx="2378">
                  <c:v>-10.547999382019043</c:v>
                </c:pt>
                <c:pt idx="2379">
                  <c:v>-10.543999671936035</c:v>
                </c:pt>
                <c:pt idx="2380">
                  <c:v>-10.539999961853027</c:v>
                </c:pt>
                <c:pt idx="2381">
                  <c:v>-10.535999298095703</c:v>
                </c:pt>
                <c:pt idx="2382">
                  <c:v>-10.531999588012695</c:v>
                </c:pt>
                <c:pt idx="2383">
                  <c:v>-10.527999877929688</c:v>
                </c:pt>
                <c:pt idx="2384">
                  <c:v>-10.523999214172363</c:v>
                </c:pt>
                <c:pt idx="2385">
                  <c:v>-10.519999504089355</c:v>
                </c:pt>
                <c:pt idx="2386">
                  <c:v>-10.515999794006348</c:v>
                </c:pt>
                <c:pt idx="2387">
                  <c:v>-10.511999130249023</c:v>
                </c:pt>
                <c:pt idx="2388">
                  <c:v>-10.507999420166016</c:v>
                </c:pt>
                <c:pt idx="2389">
                  <c:v>-10.503999710083008</c:v>
                </c:pt>
                <c:pt idx="2390">
                  <c:v>-10.5</c:v>
                </c:pt>
                <c:pt idx="2391">
                  <c:v>-10.495999336242676</c:v>
                </c:pt>
                <c:pt idx="2392">
                  <c:v>-10.491999626159668</c:v>
                </c:pt>
                <c:pt idx="2393">
                  <c:v>-10.48799991607666</c:v>
                </c:pt>
                <c:pt idx="2394">
                  <c:v>-10.483999252319336</c:v>
                </c:pt>
                <c:pt idx="2395">
                  <c:v>-10.479999542236328</c:v>
                </c:pt>
                <c:pt idx="2396">
                  <c:v>-10.47599983215332</c:v>
                </c:pt>
                <c:pt idx="2397">
                  <c:v>-10.471999168395996</c:v>
                </c:pt>
                <c:pt idx="2398">
                  <c:v>-10.467999458312988</c:v>
                </c:pt>
                <c:pt idx="2399">
                  <c:v>-10.46399974822998</c:v>
                </c:pt>
                <c:pt idx="2400">
                  <c:v>-10.459999084472656</c:v>
                </c:pt>
                <c:pt idx="2401">
                  <c:v>-10.455999374389648</c:v>
                </c:pt>
                <c:pt idx="2402">
                  <c:v>-10.451999664306641</c:v>
                </c:pt>
                <c:pt idx="2403">
                  <c:v>-10.447999954223633</c:v>
                </c:pt>
                <c:pt idx="2404">
                  <c:v>-10.443999290466309</c:v>
                </c:pt>
                <c:pt idx="2405">
                  <c:v>-10.439999580383301</c:v>
                </c:pt>
                <c:pt idx="2406">
                  <c:v>-10.435999870300293</c:v>
                </c:pt>
                <c:pt idx="2407">
                  <c:v>-10.431999206542969</c:v>
                </c:pt>
                <c:pt idx="2408">
                  <c:v>-10.427999496459961</c:v>
                </c:pt>
                <c:pt idx="2409">
                  <c:v>-10.423999786376953</c:v>
                </c:pt>
                <c:pt idx="2410">
                  <c:v>-10.419999122619629</c:v>
                </c:pt>
                <c:pt idx="2411">
                  <c:v>-10.415999412536621</c:v>
                </c:pt>
                <c:pt idx="2412">
                  <c:v>-10.411999702453613</c:v>
                </c:pt>
                <c:pt idx="2413">
                  <c:v>-10.407999992370605</c:v>
                </c:pt>
                <c:pt idx="2414">
                  <c:v>-10.403999328613281</c:v>
                </c:pt>
                <c:pt idx="2415">
                  <c:v>-10.399999618530273</c:v>
                </c:pt>
                <c:pt idx="2416">
                  <c:v>-10.395999908447266</c:v>
                </c:pt>
                <c:pt idx="2417">
                  <c:v>-10.391999244689941</c:v>
                </c:pt>
                <c:pt idx="2418">
                  <c:v>-10.387999534606934</c:v>
                </c:pt>
                <c:pt idx="2419">
                  <c:v>-10.383999824523926</c:v>
                </c:pt>
                <c:pt idx="2420">
                  <c:v>-10.380000114440918</c:v>
                </c:pt>
                <c:pt idx="2421">
                  <c:v>-10.379999160766602</c:v>
                </c:pt>
                <c:pt idx="2422">
                  <c:v>-10.375999450683594</c:v>
                </c:pt>
                <c:pt idx="2423">
                  <c:v>-10.371999740600586</c:v>
                </c:pt>
                <c:pt idx="2424">
                  <c:v>-10.367999076843262</c:v>
                </c:pt>
                <c:pt idx="2425">
                  <c:v>-10.363999366760254</c:v>
                </c:pt>
                <c:pt idx="2426">
                  <c:v>-10.359999656677246</c:v>
                </c:pt>
                <c:pt idx="2427">
                  <c:v>-10.355999946594238</c:v>
                </c:pt>
                <c:pt idx="2428">
                  <c:v>-10.351999282836914</c:v>
                </c:pt>
                <c:pt idx="2429">
                  <c:v>-10.347999572753906</c:v>
                </c:pt>
                <c:pt idx="2430">
                  <c:v>-10.343999862670898</c:v>
                </c:pt>
                <c:pt idx="2431">
                  <c:v>-10.339999198913574</c:v>
                </c:pt>
                <c:pt idx="2432">
                  <c:v>-10.335999488830566</c:v>
                </c:pt>
                <c:pt idx="2433">
                  <c:v>-10.331999778747559</c:v>
                </c:pt>
                <c:pt idx="2434">
                  <c:v>-10.327999114990234</c:v>
                </c:pt>
                <c:pt idx="2435">
                  <c:v>-10.323999404907227</c:v>
                </c:pt>
                <c:pt idx="2436">
                  <c:v>-10.319999694824219</c:v>
                </c:pt>
                <c:pt idx="2437">
                  <c:v>-10.315999984741211</c:v>
                </c:pt>
                <c:pt idx="2438">
                  <c:v>-10.311999320983887</c:v>
                </c:pt>
                <c:pt idx="2439">
                  <c:v>-10.307999610900879</c:v>
                </c:pt>
                <c:pt idx="2440">
                  <c:v>-10.303999900817871</c:v>
                </c:pt>
                <c:pt idx="2441">
                  <c:v>-10.299999237060547</c:v>
                </c:pt>
                <c:pt idx="2442">
                  <c:v>-10.295999526977539</c:v>
                </c:pt>
                <c:pt idx="2443">
                  <c:v>-10.291999816894531</c:v>
                </c:pt>
                <c:pt idx="2444">
                  <c:v>-10.287999153137207</c:v>
                </c:pt>
                <c:pt idx="2445">
                  <c:v>-10.283999443054199</c:v>
                </c:pt>
                <c:pt idx="2446">
                  <c:v>-10.279999732971191</c:v>
                </c:pt>
                <c:pt idx="2447">
                  <c:v>-10.275999069213867</c:v>
                </c:pt>
                <c:pt idx="2448">
                  <c:v>-10.271999359130859</c:v>
                </c:pt>
                <c:pt idx="2449">
                  <c:v>-10.267999649047852</c:v>
                </c:pt>
                <c:pt idx="2450">
                  <c:v>-10.263999938964844</c:v>
                </c:pt>
                <c:pt idx="2451">
                  <c:v>-10.25999927520752</c:v>
                </c:pt>
                <c:pt idx="2452">
                  <c:v>-10.255999565124512</c:v>
                </c:pt>
                <c:pt idx="2453">
                  <c:v>-10.251999855041504</c:v>
                </c:pt>
                <c:pt idx="2454">
                  <c:v>-10.24799919128418</c:v>
                </c:pt>
                <c:pt idx="2455">
                  <c:v>-10.243999481201172</c:v>
                </c:pt>
                <c:pt idx="2456">
                  <c:v>-10.239999771118164</c:v>
                </c:pt>
                <c:pt idx="2457">
                  <c:v>-10.23599910736084</c:v>
                </c:pt>
                <c:pt idx="2458">
                  <c:v>-10.231999397277832</c:v>
                </c:pt>
                <c:pt idx="2459">
                  <c:v>-10.227999687194824</c:v>
                </c:pt>
                <c:pt idx="2460">
                  <c:v>-10.223999977111816</c:v>
                </c:pt>
                <c:pt idx="2461">
                  <c:v>-10.219999313354492</c:v>
                </c:pt>
                <c:pt idx="2462">
                  <c:v>-10.215999603271484</c:v>
                </c:pt>
                <c:pt idx="2463">
                  <c:v>-10.211999893188477</c:v>
                </c:pt>
                <c:pt idx="2464">
                  <c:v>-10.207999229431152</c:v>
                </c:pt>
                <c:pt idx="2465">
                  <c:v>-10.203999519348145</c:v>
                </c:pt>
                <c:pt idx="2466">
                  <c:v>-10.199999809265137</c:v>
                </c:pt>
                <c:pt idx="2467">
                  <c:v>-10.195999145507813</c:v>
                </c:pt>
                <c:pt idx="2468">
                  <c:v>-10.191999435424805</c:v>
                </c:pt>
                <c:pt idx="2469">
                  <c:v>-10.187999725341797</c:v>
                </c:pt>
                <c:pt idx="2470">
                  <c:v>-10.183999061584473</c:v>
                </c:pt>
                <c:pt idx="2471">
                  <c:v>-10.179999351501465</c:v>
                </c:pt>
                <c:pt idx="2472">
                  <c:v>-10.175999641418457</c:v>
                </c:pt>
                <c:pt idx="2473">
                  <c:v>-10.171999931335449</c:v>
                </c:pt>
                <c:pt idx="2474">
                  <c:v>-10.167999267578125</c:v>
                </c:pt>
                <c:pt idx="2475">
                  <c:v>-10.163999557495117</c:v>
                </c:pt>
                <c:pt idx="2476">
                  <c:v>-10.159999847412109</c:v>
                </c:pt>
                <c:pt idx="2477">
                  <c:v>-10.155999183654785</c:v>
                </c:pt>
                <c:pt idx="2478">
                  <c:v>-10.151999473571777</c:v>
                </c:pt>
                <c:pt idx="2479">
                  <c:v>-10.14799976348877</c:v>
                </c:pt>
                <c:pt idx="2480">
                  <c:v>-10.143999099731445</c:v>
                </c:pt>
                <c:pt idx="2481">
                  <c:v>-10.139999389648438</c:v>
                </c:pt>
                <c:pt idx="2482">
                  <c:v>-10.13599967956543</c:v>
                </c:pt>
                <c:pt idx="2483">
                  <c:v>-10.131999969482422</c:v>
                </c:pt>
                <c:pt idx="2484">
                  <c:v>-10.127999305725098</c:v>
                </c:pt>
                <c:pt idx="2485">
                  <c:v>-10.12399959564209</c:v>
                </c:pt>
                <c:pt idx="2486">
                  <c:v>-10.119999885559082</c:v>
                </c:pt>
                <c:pt idx="2487">
                  <c:v>-10.115999221801758</c:v>
                </c:pt>
                <c:pt idx="2488">
                  <c:v>-10.11199951171875</c:v>
                </c:pt>
                <c:pt idx="2489">
                  <c:v>-10.107999801635742</c:v>
                </c:pt>
                <c:pt idx="2490">
                  <c:v>-10.103999137878418</c:v>
                </c:pt>
                <c:pt idx="2491">
                  <c:v>-10.09999942779541</c:v>
                </c:pt>
                <c:pt idx="2492">
                  <c:v>-10.095999717712402</c:v>
                </c:pt>
                <c:pt idx="2493">
                  <c:v>-10.091999053955078</c:v>
                </c:pt>
                <c:pt idx="2494">
                  <c:v>-10.08799934387207</c:v>
                </c:pt>
                <c:pt idx="2495">
                  <c:v>-10.083999633789063</c:v>
                </c:pt>
                <c:pt idx="2496">
                  <c:v>-10.079999923706055</c:v>
                </c:pt>
                <c:pt idx="2497">
                  <c:v>-10.07599925994873</c:v>
                </c:pt>
                <c:pt idx="2498">
                  <c:v>-10.071999549865723</c:v>
                </c:pt>
                <c:pt idx="2499">
                  <c:v>-10.067999839782715</c:v>
                </c:pt>
                <c:pt idx="2500">
                  <c:v>-10.063999176025391</c:v>
                </c:pt>
                <c:pt idx="2501">
                  <c:v>-10.059999465942383</c:v>
                </c:pt>
                <c:pt idx="2502">
                  <c:v>-10.055999755859375</c:v>
                </c:pt>
                <c:pt idx="2503">
                  <c:v>-10.051999092102051</c:v>
                </c:pt>
                <c:pt idx="2504">
                  <c:v>-10.050000190734863</c:v>
                </c:pt>
                <c:pt idx="2505">
                  <c:v>-10.047999382019043</c:v>
                </c:pt>
                <c:pt idx="2506">
                  <c:v>-10.043999671936035</c:v>
                </c:pt>
                <c:pt idx="2507">
                  <c:v>-10.039999961853027</c:v>
                </c:pt>
                <c:pt idx="2508">
                  <c:v>-10.035999298095703</c:v>
                </c:pt>
                <c:pt idx="2509">
                  <c:v>-10.031999588012695</c:v>
                </c:pt>
                <c:pt idx="2510">
                  <c:v>-10.027999877929688</c:v>
                </c:pt>
                <c:pt idx="2511">
                  <c:v>-10.023999214172363</c:v>
                </c:pt>
                <c:pt idx="2512">
                  <c:v>-10.019999504089355</c:v>
                </c:pt>
                <c:pt idx="2513">
                  <c:v>-10.015999794006348</c:v>
                </c:pt>
                <c:pt idx="2514">
                  <c:v>-10.011999130249023</c:v>
                </c:pt>
                <c:pt idx="2515">
                  <c:v>-10.007999420166016</c:v>
                </c:pt>
                <c:pt idx="2516">
                  <c:v>-10.003999710083008</c:v>
                </c:pt>
                <c:pt idx="2517">
                  <c:v>-10</c:v>
                </c:pt>
                <c:pt idx="2518">
                  <c:v>-9.9959993362426758</c:v>
                </c:pt>
                <c:pt idx="2519">
                  <c:v>-9.991999626159668</c:v>
                </c:pt>
                <c:pt idx="2520">
                  <c:v>-9.9879999160766602</c:v>
                </c:pt>
                <c:pt idx="2521">
                  <c:v>-9.9839992523193359</c:v>
                </c:pt>
                <c:pt idx="2522">
                  <c:v>-9.9799995422363281</c:v>
                </c:pt>
                <c:pt idx="2523">
                  <c:v>-9.9759998321533203</c:v>
                </c:pt>
                <c:pt idx="2524">
                  <c:v>-9.9719991683959961</c:v>
                </c:pt>
                <c:pt idx="2525">
                  <c:v>-9.9679994583129883</c:v>
                </c:pt>
                <c:pt idx="2526">
                  <c:v>-9.9639997482299805</c:v>
                </c:pt>
                <c:pt idx="2527">
                  <c:v>-9.9599990844726563</c:v>
                </c:pt>
                <c:pt idx="2528">
                  <c:v>-9.9559993743896484</c:v>
                </c:pt>
                <c:pt idx="2529">
                  <c:v>-9.9519996643066406</c:v>
                </c:pt>
                <c:pt idx="2530">
                  <c:v>-9.9479999542236328</c:v>
                </c:pt>
                <c:pt idx="2531">
                  <c:v>-9.9439992904663086</c:v>
                </c:pt>
                <c:pt idx="2532">
                  <c:v>-9.9399995803833008</c:v>
                </c:pt>
                <c:pt idx="2533">
                  <c:v>-9.935999870300293</c:v>
                </c:pt>
                <c:pt idx="2534">
                  <c:v>-9.9319992065429688</c:v>
                </c:pt>
                <c:pt idx="2535">
                  <c:v>-9.9279994964599609</c:v>
                </c:pt>
                <c:pt idx="2536">
                  <c:v>-9.9239997863769531</c:v>
                </c:pt>
                <c:pt idx="2537">
                  <c:v>-9.9199991226196289</c:v>
                </c:pt>
                <c:pt idx="2538">
                  <c:v>-9.9159994125366211</c:v>
                </c:pt>
                <c:pt idx="2539">
                  <c:v>-9.9119997024536133</c:v>
                </c:pt>
                <c:pt idx="2540">
                  <c:v>-9.9079999923706055</c:v>
                </c:pt>
                <c:pt idx="2541">
                  <c:v>-9.9039993286132813</c:v>
                </c:pt>
                <c:pt idx="2542">
                  <c:v>-9.8999996185302734</c:v>
                </c:pt>
                <c:pt idx="2543">
                  <c:v>-9.8959999084472656</c:v>
                </c:pt>
                <c:pt idx="2544">
                  <c:v>-9.8919992446899414</c:v>
                </c:pt>
                <c:pt idx="2545">
                  <c:v>-9.8879995346069336</c:v>
                </c:pt>
                <c:pt idx="2546">
                  <c:v>-9.8839998245239258</c:v>
                </c:pt>
                <c:pt idx="2547">
                  <c:v>-9.8799991607666016</c:v>
                </c:pt>
                <c:pt idx="2548">
                  <c:v>-9.8759994506835938</c:v>
                </c:pt>
                <c:pt idx="2549">
                  <c:v>-9.8719997406005859</c:v>
                </c:pt>
                <c:pt idx="2550">
                  <c:v>-9.8679990768432617</c:v>
                </c:pt>
                <c:pt idx="2551">
                  <c:v>-9.8639993667602539</c:v>
                </c:pt>
                <c:pt idx="2552">
                  <c:v>-9.8599996566772461</c:v>
                </c:pt>
                <c:pt idx="2553">
                  <c:v>-9.8559999465942383</c:v>
                </c:pt>
                <c:pt idx="2554">
                  <c:v>-9.8519992828369141</c:v>
                </c:pt>
                <c:pt idx="2555">
                  <c:v>-9.8479995727539063</c:v>
                </c:pt>
                <c:pt idx="2556">
                  <c:v>-9.8439998626708984</c:v>
                </c:pt>
                <c:pt idx="2557">
                  <c:v>-9.8399991989135742</c:v>
                </c:pt>
                <c:pt idx="2558">
                  <c:v>-9.8359994888305664</c:v>
                </c:pt>
                <c:pt idx="2559">
                  <c:v>-9.8319997787475586</c:v>
                </c:pt>
                <c:pt idx="2560">
                  <c:v>-9.8279991149902344</c:v>
                </c:pt>
                <c:pt idx="2561">
                  <c:v>-9.8239994049072266</c:v>
                </c:pt>
                <c:pt idx="2562">
                  <c:v>-9.8199996948242188</c:v>
                </c:pt>
                <c:pt idx="2563">
                  <c:v>-9.8159999847412109</c:v>
                </c:pt>
                <c:pt idx="2564">
                  <c:v>-9.8119993209838867</c:v>
                </c:pt>
                <c:pt idx="2565">
                  <c:v>-9.8079996109008789</c:v>
                </c:pt>
                <c:pt idx="2566">
                  <c:v>-9.8039999008178711</c:v>
                </c:pt>
                <c:pt idx="2567">
                  <c:v>-9.7999992370605469</c:v>
                </c:pt>
                <c:pt idx="2568">
                  <c:v>-9.7959995269775391</c:v>
                </c:pt>
                <c:pt idx="2569">
                  <c:v>-9.7919998168945313</c:v>
                </c:pt>
                <c:pt idx="2570">
                  <c:v>-9.787999153137207</c:v>
                </c:pt>
                <c:pt idx="2571">
                  <c:v>-9.7839994430541992</c:v>
                </c:pt>
                <c:pt idx="2572">
                  <c:v>-9.7799997329711914</c:v>
                </c:pt>
                <c:pt idx="2573">
                  <c:v>-9.7759990692138672</c:v>
                </c:pt>
                <c:pt idx="2574">
                  <c:v>-9.7719993591308594</c:v>
                </c:pt>
                <c:pt idx="2575">
                  <c:v>-9.7679996490478516</c:v>
                </c:pt>
                <c:pt idx="2576">
                  <c:v>-9.7639999389648438</c:v>
                </c:pt>
                <c:pt idx="2577">
                  <c:v>-9.7599992752075195</c:v>
                </c:pt>
                <c:pt idx="2578">
                  <c:v>-9.7559995651245117</c:v>
                </c:pt>
                <c:pt idx="2579">
                  <c:v>-9.7519998550415039</c:v>
                </c:pt>
                <c:pt idx="2580">
                  <c:v>-9.7479991912841797</c:v>
                </c:pt>
                <c:pt idx="2581">
                  <c:v>-9.7439994812011719</c:v>
                </c:pt>
                <c:pt idx="2582">
                  <c:v>-9.7399997711181641</c:v>
                </c:pt>
                <c:pt idx="2583">
                  <c:v>-9.7359991073608398</c:v>
                </c:pt>
                <c:pt idx="2584">
                  <c:v>-9.731999397277832</c:v>
                </c:pt>
                <c:pt idx="2585">
                  <c:v>-9.7279996871948242</c:v>
                </c:pt>
                <c:pt idx="2586">
                  <c:v>-9.7239999771118164</c:v>
                </c:pt>
                <c:pt idx="2587">
                  <c:v>-9.7199993133544922</c:v>
                </c:pt>
                <c:pt idx="2588">
                  <c:v>-9.7159996032714844</c:v>
                </c:pt>
                <c:pt idx="2589">
                  <c:v>-9.7119998931884766</c:v>
                </c:pt>
                <c:pt idx="2590">
                  <c:v>-9.7079992294311523</c:v>
                </c:pt>
                <c:pt idx="2591">
                  <c:v>-9.7039995193481445</c:v>
                </c:pt>
                <c:pt idx="2592">
                  <c:v>-9.6999998092651367</c:v>
                </c:pt>
                <c:pt idx="2593">
                  <c:v>-9.6959991455078125</c:v>
                </c:pt>
                <c:pt idx="2594">
                  <c:v>-9.6919994354248047</c:v>
                </c:pt>
                <c:pt idx="2595">
                  <c:v>-9.6879997253417969</c:v>
                </c:pt>
                <c:pt idx="2596">
                  <c:v>-9.6839990615844727</c:v>
                </c:pt>
                <c:pt idx="2597">
                  <c:v>-9.6799993515014648</c:v>
                </c:pt>
                <c:pt idx="2598">
                  <c:v>-9.675999641418457</c:v>
                </c:pt>
                <c:pt idx="2599">
                  <c:v>-9.6719999313354492</c:v>
                </c:pt>
                <c:pt idx="2600">
                  <c:v>-9.667999267578125</c:v>
                </c:pt>
                <c:pt idx="2601">
                  <c:v>-9.6639995574951172</c:v>
                </c:pt>
                <c:pt idx="2602">
                  <c:v>-9.6599998474121094</c:v>
                </c:pt>
                <c:pt idx="2603">
                  <c:v>-9.6559991836547852</c:v>
                </c:pt>
                <c:pt idx="2604">
                  <c:v>-9.6519994735717773</c:v>
                </c:pt>
                <c:pt idx="2605">
                  <c:v>-9.6479997634887695</c:v>
                </c:pt>
                <c:pt idx="2606">
                  <c:v>-9.6439990997314453</c:v>
                </c:pt>
                <c:pt idx="2607">
                  <c:v>-9.6399993896484375</c:v>
                </c:pt>
                <c:pt idx="2608">
                  <c:v>-9.6359996795654297</c:v>
                </c:pt>
                <c:pt idx="2609">
                  <c:v>-9.6319999694824219</c:v>
                </c:pt>
                <c:pt idx="2610">
                  <c:v>-9.6279993057250977</c:v>
                </c:pt>
                <c:pt idx="2611">
                  <c:v>-9.6239995956420898</c:v>
                </c:pt>
                <c:pt idx="2612">
                  <c:v>-9.619999885559082</c:v>
                </c:pt>
                <c:pt idx="2613">
                  <c:v>-9.6159992218017578</c:v>
                </c:pt>
                <c:pt idx="2614">
                  <c:v>-9.61199951171875</c:v>
                </c:pt>
                <c:pt idx="2615">
                  <c:v>-9.6099996566772461</c:v>
                </c:pt>
                <c:pt idx="2616">
                  <c:v>-9.6079998016357422</c:v>
                </c:pt>
                <c:pt idx="2617">
                  <c:v>-9.603999137878418</c:v>
                </c:pt>
                <c:pt idx="2618">
                  <c:v>-9.5999994277954102</c:v>
                </c:pt>
                <c:pt idx="2619">
                  <c:v>-9.5959997177124023</c:v>
                </c:pt>
                <c:pt idx="2620">
                  <c:v>-9.5919990539550781</c:v>
                </c:pt>
                <c:pt idx="2621">
                  <c:v>-9.5900001525878906</c:v>
                </c:pt>
                <c:pt idx="2622">
                  <c:v>-9.5879993438720703</c:v>
                </c:pt>
                <c:pt idx="2623">
                  <c:v>-9.5839996337890625</c:v>
                </c:pt>
                <c:pt idx="2624">
                  <c:v>-9.5799999237060547</c:v>
                </c:pt>
                <c:pt idx="2625">
                  <c:v>-9.5759992599487305</c:v>
                </c:pt>
                <c:pt idx="2626">
                  <c:v>-9.5719995498657227</c:v>
                </c:pt>
                <c:pt idx="2627">
                  <c:v>-9.5679998397827148</c:v>
                </c:pt>
                <c:pt idx="2628">
                  <c:v>-9.5639991760253906</c:v>
                </c:pt>
                <c:pt idx="2629">
                  <c:v>-9.5600004196166992</c:v>
                </c:pt>
                <c:pt idx="2630">
                  <c:v>-9.5599994659423828</c:v>
                </c:pt>
                <c:pt idx="2631">
                  <c:v>-9.555999755859375</c:v>
                </c:pt>
                <c:pt idx="2632">
                  <c:v>-9.5519990921020508</c:v>
                </c:pt>
                <c:pt idx="2633">
                  <c:v>-9.5500001907348633</c:v>
                </c:pt>
                <c:pt idx="2634">
                  <c:v>-9.547999382019043</c:v>
                </c:pt>
                <c:pt idx="2635">
                  <c:v>-9.5439996719360352</c:v>
                </c:pt>
                <c:pt idx="2636">
                  <c:v>-9.5399999618530273</c:v>
                </c:pt>
                <c:pt idx="2637">
                  <c:v>-9.5359992980957031</c:v>
                </c:pt>
                <c:pt idx="2638">
                  <c:v>-9.5319995880126953</c:v>
                </c:pt>
                <c:pt idx="2639">
                  <c:v>-9.5279998779296875</c:v>
                </c:pt>
                <c:pt idx="2640">
                  <c:v>-9.5239992141723633</c:v>
                </c:pt>
                <c:pt idx="2641">
                  <c:v>-9.5199995040893555</c:v>
                </c:pt>
                <c:pt idx="2642">
                  <c:v>-9.5159997940063477</c:v>
                </c:pt>
                <c:pt idx="2643">
                  <c:v>-9.5119991302490234</c:v>
                </c:pt>
                <c:pt idx="2644">
                  <c:v>-9.5079994201660156</c:v>
                </c:pt>
                <c:pt idx="2645">
                  <c:v>-9.5039997100830078</c:v>
                </c:pt>
                <c:pt idx="2646">
                  <c:v>-9.4999990463256836</c:v>
                </c:pt>
                <c:pt idx="2647">
                  <c:v>-9.4959993362426758</c:v>
                </c:pt>
                <c:pt idx="2648">
                  <c:v>-9.491999626159668</c:v>
                </c:pt>
                <c:pt idx="2649">
                  <c:v>-9.4879999160766602</c:v>
                </c:pt>
                <c:pt idx="2650">
                  <c:v>-9.4839992523193359</c:v>
                </c:pt>
                <c:pt idx="2651">
                  <c:v>-9.4799995422363281</c:v>
                </c:pt>
                <c:pt idx="2652">
                  <c:v>-9.4759998321533203</c:v>
                </c:pt>
                <c:pt idx="2653">
                  <c:v>-9.4719991683959961</c:v>
                </c:pt>
                <c:pt idx="2654">
                  <c:v>-9.4679994583129883</c:v>
                </c:pt>
                <c:pt idx="2655">
                  <c:v>-9.4639997482299805</c:v>
                </c:pt>
                <c:pt idx="2656">
                  <c:v>-9.4599990844726563</c:v>
                </c:pt>
                <c:pt idx="2657">
                  <c:v>-9.4559993743896484</c:v>
                </c:pt>
                <c:pt idx="2658">
                  <c:v>-9.4519996643066406</c:v>
                </c:pt>
                <c:pt idx="2659">
                  <c:v>-9.4479999542236328</c:v>
                </c:pt>
                <c:pt idx="2660">
                  <c:v>-9.4439992904663086</c:v>
                </c:pt>
                <c:pt idx="2661">
                  <c:v>-9.4399995803833008</c:v>
                </c:pt>
                <c:pt idx="2662">
                  <c:v>-9.435999870300293</c:v>
                </c:pt>
                <c:pt idx="2663">
                  <c:v>-9.4319992065429688</c:v>
                </c:pt>
                <c:pt idx="2664">
                  <c:v>-9.4300003051757813</c:v>
                </c:pt>
                <c:pt idx="2665">
                  <c:v>-9.4279994964599609</c:v>
                </c:pt>
                <c:pt idx="2666">
                  <c:v>-9.4239997863769531</c:v>
                </c:pt>
                <c:pt idx="2667">
                  <c:v>-9.4199991226196289</c:v>
                </c:pt>
                <c:pt idx="2668">
                  <c:v>-9.4159994125366211</c:v>
                </c:pt>
                <c:pt idx="2669">
                  <c:v>-9.4119997024536133</c:v>
                </c:pt>
                <c:pt idx="2670">
                  <c:v>-9.4079990386962891</c:v>
                </c:pt>
                <c:pt idx="2671">
                  <c:v>-9.4039993286132813</c:v>
                </c:pt>
                <c:pt idx="2672">
                  <c:v>-9.3999996185302734</c:v>
                </c:pt>
                <c:pt idx="2673">
                  <c:v>-9.3959999084472656</c:v>
                </c:pt>
                <c:pt idx="2674">
                  <c:v>-9.3919992446899414</c:v>
                </c:pt>
                <c:pt idx="2675">
                  <c:v>-9.3879995346069336</c:v>
                </c:pt>
                <c:pt idx="2676">
                  <c:v>-9.3839998245239258</c:v>
                </c:pt>
                <c:pt idx="2677">
                  <c:v>-9.3799991607666016</c:v>
                </c:pt>
                <c:pt idx="2678">
                  <c:v>-9.3759994506835938</c:v>
                </c:pt>
                <c:pt idx="2679">
                  <c:v>-9.3719997406005859</c:v>
                </c:pt>
                <c:pt idx="2680">
                  <c:v>-9.3679990768432617</c:v>
                </c:pt>
                <c:pt idx="2681">
                  <c:v>-9.3639993667602539</c:v>
                </c:pt>
                <c:pt idx="2682">
                  <c:v>-9.3599996566772461</c:v>
                </c:pt>
                <c:pt idx="2683">
                  <c:v>-9.3559999465942383</c:v>
                </c:pt>
                <c:pt idx="2684">
                  <c:v>-9.3519992828369141</c:v>
                </c:pt>
                <c:pt idx="2685">
                  <c:v>-9.3479995727539063</c:v>
                </c:pt>
                <c:pt idx="2686">
                  <c:v>-9.3439998626708984</c:v>
                </c:pt>
                <c:pt idx="2687">
                  <c:v>-9.3399991989135742</c:v>
                </c:pt>
                <c:pt idx="2688">
                  <c:v>-9.3359994888305664</c:v>
                </c:pt>
                <c:pt idx="2689">
                  <c:v>-9.3319997787475586</c:v>
                </c:pt>
                <c:pt idx="2690">
                  <c:v>-9.3279991149902344</c:v>
                </c:pt>
                <c:pt idx="2691">
                  <c:v>-9.3239994049072266</c:v>
                </c:pt>
                <c:pt idx="2692">
                  <c:v>-9.3199996948242188</c:v>
                </c:pt>
                <c:pt idx="2693">
                  <c:v>-9.3159990310668945</c:v>
                </c:pt>
                <c:pt idx="2694">
                  <c:v>-9.3119993209838867</c:v>
                </c:pt>
                <c:pt idx="2695">
                  <c:v>-9.3079996109008789</c:v>
                </c:pt>
                <c:pt idx="2696">
                  <c:v>-9.3039999008178711</c:v>
                </c:pt>
                <c:pt idx="2697">
                  <c:v>-9.2999992370605469</c:v>
                </c:pt>
                <c:pt idx="2698">
                  <c:v>-9.2959995269775391</c:v>
                </c:pt>
                <c:pt idx="2699">
                  <c:v>-9.2919998168945313</c:v>
                </c:pt>
                <c:pt idx="2700">
                  <c:v>-9.287999153137207</c:v>
                </c:pt>
                <c:pt idx="2701">
                  <c:v>-9.2839994430541992</c:v>
                </c:pt>
                <c:pt idx="2702">
                  <c:v>-9.2799997329711914</c:v>
                </c:pt>
                <c:pt idx="2703">
                  <c:v>-9.2759990692138672</c:v>
                </c:pt>
                <c:pt idx="2704">
                  <c:v>-9.2719993591308594</c:v>
                </c:pt>
                <c:pt idx="2705">
                  <c:v>-9.2679996490478516</c:v>
                </c:pt>
                <c:pt idx="2706">
                  <c:v>-9.2639999389648438</c:v>
                </c:pt>
                <c:pt idx="2707">
                  <c:v>-9.2599992752075195</c:v>
                </c:pt>
                <c:pt idx="2708">
                  <c:v>-9.2559995651245117</c:v>
                </c:pt>
                <c:pt idx="2709">
                  <c:v>-9.2519998550415039</c:v>
                </c:pt>
                <c:pt idx="2710">
                  <c:v>-9.2479991912841797</c:v>
                </c:pt>
                <c:pt idx="2711">
                  <c:v>-9.2439994812011719</c:v>
                </c:pt>
                <c:pt idx="2712">
                  <c:v>-9.2399997711181641</c:v>
                </c:pt>
                <c:pt idx="2713">
                  <c:v>-9.2359991073608398</c:v>
                </c:pt>
                <c:pt idx="2714">
                  <c:v>-9.231999397277832</c:v>
                </c:pt>
                <c:pt idx="2715">
                  <c:v>-9.2279996871948242</c:v>
                </c:pt>
                <c:pt idx="2716">
                  <c:v>-9.2239990234375</c:v>
                </c:pt>
                <c:pt idx="2717">
                  <c:v>-9.2199993133544922</c:v>
                </c:pt>
                <c:pt idx="2718">
                  <c:v>-9.2159996032714844</c:v>
                </c:pt>
                <c:pt idx="2719">
                  <c:v>-9.2119998931884766</c:v>
                </c:pt>
                <c:pt idx="2720">
                  <c:v>-9.2079992294311523</c:v>
                </c:pt>
                <c:pt idx="2721">
                  <c:v>-9.2039995193481445</c:v>
                </c:pt>
                <c:pt idx="2722">
                  <c:v>-9.1999998092651367</c:v>
                </c:pt>
                <c:pt idx="2723">
                  <c:v>-9.1959991455078125</c:v>
                </c:pt>
                <c:pt idx="2724">
                  <c:v>-9.1919994354248047</c:v>
                </c:pt>
                <c:pt idx="2725">
                  <c:v>-9.1879997253417969</c:v>
                </c:pt>
                <c:pt idx="2726">
                  <c:v>-9.1839990615844727</c:v>
                </c:pt>
                <c:pt idx="2727">
                  <c:v>-9.1800003051757813</c:v>
                </c:pt>
                <c:pt idx="2728">
                  <c:v>-9.1799993515014648</c:v>
                </c:pt>
                <c:pt idx="2729">
                  <c:v>-9.175999641418457</c:v>
                </c:pt>
                <c:pt idx="2730">
                  <c:v>-9.1719999313354492</c:v>
                </c:pt>
                <c:pt idx="2731">
                  <c:v>-9.167999267578125</c:v>
                </c:pt>
                <c:pt idx="2732">
                  <c:v>-9.1639995574951172</c:v>
                </c:pt>
                <c:pt idx="2733">
                  <c:v>-9.1599998474121094</c:v>
                </c:pt>
                <c:pt idx="2734">
                  <c:v>-9.1559991836547852</c:v>
                </c:pt>
                <c:pt idx="2735">
                  <c:v>-9.1519994735717773</c:v>
                </c:pt>
                <c:pt idx="2736">
                  <c:v>-9.1479997634887695</c:v>
                </c:pt>
                <c:pt idx="2737">
                  <c:v>-9.1439990997314453</c:v>
                </c:pt>
                <c:pt idx="2738">
                  <c:v>-9.1399993896484375</c:v>
                </c:pt>
                <c:pt idx="2739">
                  <c:v>-9.1359996795654297</c:v>
                </c:pt>
                <c:pt idx="2740">
                  <c:v>-9.1319990158081055</c:v>
                </c:pt>
                <c:pt idx="2741">
                  <c:v>-9.1279993057250977</c:v>
                </c:pt>
                <c:pt idx="2742">
                  <c:v>-9.1239995956420898</c:v>
                </c:pt>
                <c:pt idx="2743">
                  <c:v>-9.119999885559082</c:v>
                </c:pt>
                <c:pt idx="2744">
                  <c:v>-9.1159992218017578</c:v>
                </c:pt>
                <c:pt idx="2745">
                  <c:v>-9.11199951171875</c:v>
                </c:pt>
                <c:pt idx="2746">
                  <c:v>-9.1079998016357422</c:v>
                </c:pt>
                <c:pt idx="2747">
                  <c:v>-9.103999137878418</c:v>
                </c:pt>
                <c:pt idx="2748">
                  <c:v>-9.0999994277954102</c:v>
                </c:pt>
                <c:pt idx="2749">
                  <c:v>-9.0959997177124023</c:v>
                </c:pt>
                <c:pt idx="2750">
                  <c:v>-9.0919990539550781</c:v>
                </c:pt>
                <c:pt idx="2751">
                  <c:v>-9.0900001525878906</c:v>
                </c:pt>
                <c:pt idx="2752">
                  <c:v>-9.0879993438720703</c:v>
                </c:pt>
                <c:pt idx="2753">
                  <c:v>-9.0839996337890625</c:v>
                </c:pt>
                <c:pt idx="2754">
                  <c:v>-9.0799999237060547</c:v>
                </c:pt>
                <c:pt idx="2755">
                  <c:v>-9.0759992599487305</c:v>
                </c:pt>
                <c:pt idx="2756">
                  <c:v>-9.0719995498657227</c:v>
                </c:pt>
                <c:pt idx="2757">
                  <c:v>-9.0679998397827148</c:v>
                </c:pt>
                <c:pt idx="2758">
                  <c:v>-9.0639991760253906</c:v>
                </c:pt>
                <c:pt idx="2759">
                  <c:v>-9.0599994659423828</c:v>
                </c:pt>
                <c:pt idx="2760">
                  <c:v>-9.055999755859375</c:v>
                </c:pt>
                <c:pt idx="2761">
                  <c:v>-9.0519990921020508</c:v>
                </c:pt>
                <c:pt idx="2762">
                  <c:v>-9.047999382019043</c:v>
                </c:pt>
                <c:pt idx="2763">
                  <c:v>-9.0439996719360352</c:v>
                </c:pt>
                <c:pt idx="2764">
                  <c:v>-9.0399990081787109</c:v>
                </c:pt>
                <c:pt idx="2765">
                  <c:v>-9.0359992980957031</c:v>
                </c:pt>
                <c:pt idx="2766">
                  <c:v>-9.0319995880126953</c:v>
                </c:pt>
                <c:pt idx="2767">
                  <c:v>-9.0279998779296875</c:v>
                </c:pt>
                <c:pt idx="2768">
                  <c:v>-9.0239992141723633</c:v>
                </c:pt>
                <c:pt idx="2769">
                  <c:v>-9.0199995040893555</c:v>
                </c:pt>
                <c:pt idx="2770">
                  <c:v>-9.0159997940063477</c:v>
                </c:pt>
                <c:pt idx="2771">
                  <c:v>-9.0119991302490234</c:v>
                </c:pt>
                <c:pt idx="2772">
                  <c:v>-9.0079994201660156</c:v>
                </c:pt>
                <c:pt idx="2773">
                  <c:v>-9.0039997100830078</c:v>
                </c:pt>
                <c:pt idx="2774">
                  <c:v>-8.9999990463256836</c:v>
                </c:pt>
                <c:pt idx="2775">
                  <c:v>-8.9959993362426758</c:v>
                </c:pt>
                <c:pt idx="2776">
                  <c:v>-8.991999626159668</c:v>
                </c:pt>
                <c:pt idx="2777">
                  <c:v>-8.9879999160766602</c:v>
                </c:pt>
                <c:pt idx="2778">
                  <c:v>-8.9839992523193359</c:v>
                </c:pt>
                <c:pt idx="2779">
                  <c:v>-8.9799995422363281</c:v>
                </c:pt>
                <c:pt idx="2780">
                  <c:v>-8.9759998321533203</c:v>
                </c:pt>
                <c:pt idx="2781">
                  <c:v>-8.9719991683959961</c:v>
                </c:pt>
                <c:pt idx="2782">
                  <c:v>-8.9679994583129883</c:v>
                </c:pt>
                <c:pt idx="2783">
                  <c:v>-8.9639997482299805</c:v>
                </c:pt>
                <c:pt idx="2784">
                  <c:v>-8.9599990844726563</c:v>
                </c:pt>
                <c:pt idx="2785">
                  <c:v>-8.9559993743896484</c:v>
                </c:pt>
                <c:pt idx="2786">
                  <c:v>-8.9519996643066406</c:v>
                </c:pt>
                <c:pt idx="2787">
                  <c:v>-8.9479990005493164</c:v>
                </c:pt>
                <c:pt idx="2788">
                  <c:v>-8.9439992904663086</c:v>
                </c:pt>
                <c:pt idx="2789">
                  <c:v>-8.9399995803833008</c:v>
                </c:pt>
                <c:pt idx="2790">
                  <c:v>-8.935999870300293</c:v>
                </c:pt>
                <c:pt idx="2791">
                  <c:v>-8.9319992065429688</c:v>
                </c:pt>
                <c:pt idx="2792">
                  <c:v>-8.9279994964599609</c:v>
                </c:pt>
                <c:pt idx="2793">
                  <c:v>-8.9239997863769531</c:v>
                </c:pt>
                <c:pt idx="2794">
                  <c:v>-8.9199991226196289</c:v>
                </c:pt>
                <c:pt idx="2795">
                  <c:v>-8.9159994125366211</c:v>
                </c:pt>
                <c:pt idx="2796">
                  <c:v>-8.9119997024536133</c:v>
                </c:pt>
                <c:pt idx="2797">
                  <c:v>-8.9079990386962891</c:v>
                </c:pt>
                <c:pt idx="2798">
                  <c:v>-8.9039993286132813</c:v>
                </c:pt>
                <c:pt idx="2799">
                  <c:v>-8.8999996185302734</c:v>
                </c:pt>
                <c:pt idx="2800">
                  <c:v>-8.8959999084472656</c:v>
                </c:pt>
                <c:pt idx="2801">
                  <c:v>-8.8919992446899414</c:v>
                </c:pt>
                <c:pt idx="2802">
                  <c:v>-8.8879995346069336</c:v>
                </c:pt>
                <c:pt idx="2803">
                  <c:v>-8.8839998245239258</c:v>
                </c:pt>
                <c:pt idx="2804">
                  <c:v>-8.8799991607666016</c:v>
                </c:pt>
                <c:pt idx="2805">
                  <c:v>-8.8759994506835938</c:v>
                </c:pt>
                <c:pt idx="2806">
                  <c:v>-8.8719997406005859</c:v>
                </c:pt>
                <c:pt idx="2807">
                  <c:v>-8.8679990768432617</c:v>
                </c:pt>
                <c:pt idx="2808">
                  <c:v>-8.8639993667602539</c:v>
                </c:pt>
                <c:pt idx="2809">
                  <c:v>-8.8599996566772461</c:v>
                </c:pt>
                <c:pt idx="2810">
                  <c:v>-8.8559999465942383</c:v>
                </c:pt>
                <c:pt idx="2811">
                  <c:v>-8.8519992828369141</c:v>
                </c:pt>
                <c:pt idx="2812">
                  <c:v>-8.8479995727539063</c:v>
                </c:pt>
                <c:pt idx="2813">
                  <c:v>-8.8439998626708984</c:v>
                </c:pt>
                <c:pt idx="2814">
                  <c:v>-8.8399991989135742</c:v>
                </c:pt>
                <c:pt idx="2815">
                  <c:v>-8.8359994888305664</c:v>
                </c:pt>
                <c:pt idx="2816">
                  <c:v>-8.8319997787475586</c:v>
                </c:pt>
                <c:pt idx="2817">
                  <c:v>-8.8279991149902344</c:v>
                </c:pt>
                <c:pt idx="2818">
                  <c:v>-8.8239994049072266</c:v>
                </c:pt>
                <c:pt idx="2819">
                  <c:v>-8.8199996948242188</c:v>
                </c:pt>
                <c:pt idx="2820">
                  <c:v>-8.8159990310668945</c:v>
                </c:pt>
                <c:pt idx="2821">
                  <c:v>-8.8119993209838867</c:v>
                </c:pt>
                <c:pt idx="2822">
                  <c:v>-8.8079996109008789</c:v>
                </c:pt>
                <c:pt idx="2823">
                  <c:v>-8.8039999008178711</c:v>
                </c:pt>
                <c:pt idx="2824">
                  <c:v>-8.7999992370605469</c:v>
                </c:pt>
                <c:pt idx="2825">
                  <c:v>-8.7959995269775391</c:v>
                </c:pt>
                <c:pt idx="2826">
                  <c:v>-8.7919998168945313</c:v>
                </c:pt>
                <c:pt idx="2827">
                  <c:v>-8.787999153137207</c:v>
                </c:pt>
                <c:pt idx="2828">
                  <c:v>-8.7839994430541992</c:v>
                </c:pt>
                <c:pt idx="2829">
                  <c:v>-8.7799997329711914</c:v>
                </c:pt>
                <c:pt idx="2830">
                  <c:v>-8.7759990692138672</c:v>
                </c:pt>
                <c:pt idx="2831">
                  <c:v>-8.7719993591308594</c:v>
                </c:pt>
                <c:pt idx="2832">
                  <c:v>-8.7679996490478516</c:v>
                </c:pt>
                <c:pt idx="2833">
                  <c:v>-8.7639999389648438</c:v>
                </c:pt>
                <c:pt idx="2834">
                  <c:v>-8.7599992752075195</c:v>
                </c:pt>
                <c:pt idx="2835">
                  <c:v>-8.7559995651245117</c:v>
                </c:pt>
                <c:pt idx="2836">
                  <c:v>-8.7519998550415039</c:v>
                </c:pt>
                <c:pt idx="2837">
                  <c:v>-8.7479991912841797</c:v>
                </c:pt>
                <c:pt idx="2838">
                  <c:v>-8.7439994812011719</c:v>
                </c:pt>
                <c:pt idx="2839">
                  <c:v>-8.7399997711181641</c:v>
                </c:pt>
                <c:pt idx="2840">
                  <c:v>-8.7359991073608398</c:v>
                </c:pt>
                <c:pt idx="2841">
                  <c:v>-8.731999397277832</c:v>
                </c:pt>
                <c:pt idx="2842">
                  <c:v>-8.7279996871948242</c:v>
                </c:pt>
                <c:pt idx="2843">
                  <c:v>-8.7239990234375</c:v>
                </c:pt>
                <c:pt idx="2844">
                  <c:v>-8.7199993133544922</c:v>
                </c:pt>
                <c:pt idx="2845">
                  <c:v>-8.7159996032714844</c:v>
                </c:pt>
                <c:pt idx="2846">
                  <c:v>-8.7119998931884766</c:v>
                </c:pt>
                <c:pt idx="2847">
                  <c:v>-8.7079992294311523</c:v>
                </c:pt>
                <c:pt idx="2848">
                  <c:v>-8.7039995193481445</c:v>
                </c:pt>
                <c:pt idx="2849">
                  <c:v>-8.6999998092651367</c:v>
                </c:pt>
                <c:pt idx="2850">
                  <c:v>-8.6959991455078125</c:v>
                </c:pt>
                <c:pt idx="2851">
                  <c:v>-8.6919994354248047</c:v>
                </c:pt>
                <c:pt idx="2852">
                  <c:v>-8.6879997253417969</c:v>
                </c:pt>
                <c:pt idx="2853">
                  <c:v>-8.6839990615844727</c:v>
                </c:pt>
                <c:pt idx="2854">
                  <c:v>-8.6799993515014648</c:v>
                </c:pt>
                <c:pt idx="2855">
                  <c:v>-8.675999641418457</c:v>
                </c:pt>
                <c:pt idx="2856">
                  <c:v>-8.6719999313354492</c:v>
                </c:pt>
                <c:pt idx="2857">
                  <c:v>-8.667999267578125</c:v>
                </c:pt>
                <c:pt idx="2858">
                  <c:v>-8.6639995574951172</c:v>
                </c:pt>
                <c:pt idx="2859">
                  <c:v>-8.6599998474121094</c:v>
                </c:pt>
                <c:pt idx="2860">
                  <c:v>-8.6559991836547852</c:v>
                </c:pt>
                <c:pt idx="2861">
                  <c:v>-8.6519994735717773</c:v>
                </c:pt>
                <c:pt idx="2862">
                  <c:v>-8.6499996185302734</c:v>
                </c:pt>
                <c:pt idx="2863">
                  <c:v>-8.6479997634887695</c:v>
                </c:pt>
                <c:pt idx="2864">
                  <c:v>-8.6439990997314453</c:v>
                </c:pt>
                <c:pt idx="2865">
                  <c:v>-8.6399993896484375</c:v>
                </c:pt>
                <c:pt idx="2866">
                  <c:v>-8.6359996795654297</c:v>
                </c:pt>
                <c:pt idx="2867">
                  <c:v>-8.6319990158081055</c:v>
                </c:pt>
                <c:pt idx="2868">
                  <c:v>-8.6279993057250977</c:v>
                </c:pt>
                <c:pt idx="2869">
                  <c:v>-8.6239995956420898</c:v>
                </c:pt>
                <c:pt idx="2870">
                  <c:v>-8.619999885559082</c:v>
                </c:pt>
                <c:pt idx="2871">
                  <c:v>-8.6159992218017578</c:v>
                </c:pt>
                <c:pt idx="2872">
                  <c:v>-8.61199951171875</c:v>
                </c:pt>
                <c:pt idx="2873">
                  <c:v>-8.6079998016357422</c:v>
                </c:pt>
                <c:pt idx="2874">
                  <c:v>-8.603999137878418</c:v>
                </c:pt>
                <c:pt idx="2875">
                  <c:v>-8.5999994277954102</c:v>
                </c:pt>
                <c:pt idx="2876">
                  <c:v>-8.5959997177124023</c:v>
                </c:pt>
                <c:pt idx="2877">
                  <c:v>-8.5919990539550781</c:v>
                </c:pt>
                <c:pt idx="2878">
                  <c:v>-8.5879993438720703</c:v>
                </c:pt>
                <c:pt idx="2879">
                  <c:v>-8.5839996337890625</c:v>
                </c:pt>
                <c:pt idx="2880">
                  <c:v>-8.5799999237060547</c:v>
                </c:pt>
                <c:pt idx="2881">
                  <c:v>-8.5759992599487305</c:v>
                </c:pt>
                <c:pt idx="2882">
                  <c:v>-8.5719995498657227</c:v>
                </c:pt>
                <c:pt idx="2883">
                  <c:v>-8.5679998397827148</c:v>
                </c:pt>
                <c:pt idx="2884">
                  <c:v>-8.5639991760253906</c:v>
                </c:pt>
                <c:pt idx="2885">
                  <c:v>-8.5599994659423828</c:v>
                </c:pt>
                <c:pt idx="2886">
                  <c:v>-8.555999755859375</c:v>
                </c:pt>
                <c:pt idx="2887">
                  <c:v>-8.5519990921020508</c:v>
                </c:pt>
                <c:pt idx="2888">
                  <c:v>-8.547999382019043</c:v>
                </c:pt>
                <c:pt idx="2889">
                  <c:v>-8.5439996719360352</c:v>
                </c:pt>
                <c:pt idx="2890">
                  <c:v>-8.5399990081787109</c:v>
                </c:pt>
                <c:pt idx="2891">
                  <c:v>-8.5359992980957031</c:v>
                </c:pt>
                <c:pt idx="2892">
                  <c:v>-8.5319995880126953</c:v>
                </c:pt>
                <c:pt idx="2893">
                  <c:v>-8.5279998779296875</c:v>
                </c:pt>
                <c:pt idx="2894">
                  <c:v>-8.5239992141723633</c:v>
                </c:pt>
                <c:pt idx="2895">
                  <c:v>-8.5199995040893555</c:v>
                </c:pt>
                <c:pt idx="2896">
                  <c:v>-8.5159997940063477</c:v>
                </c:pt>
                <c:pt idx="2897">
                  <c:v>-8.5119991302490234</c:v>
                </c:pt>
                <c:pt idx="2898">
                  <c:v>-8.5079994201660156</c:v>
                </c:pt>
                <c:pt idx="2899">
                  <c:v>-8.5039997100830078</c:v>
                </c:pt>
                <c:pt idx="2900">
                  <c:v>-8.4999990463256836</c:v>
                </c:pt>
                <c:pt idx="2901">
                  <c:v>-8.4959993362426758</c:v>
                </c:pt>
                <c:pt idx="2902">
                  <c:v>-8.491999626159668</c:v>
                </c:pt>
                <c:pt idx="2903">
                  <c:v>-8.4879999160766602</c:v>
                </c:pt>
                <c:pt idx="2904">
                  <c:v>-8.4839992523193359</c:v>
                </c:pt>
                <c:pt idx="2905">
                  <c:v>-8.4799995422363281</c:v>
                </c:pt>
                <c:pt idx="2906">
                  <c:v>-8.4759998321533203</c:v>
                </c:pt>
                <c:pt idx="2907">
                  <c:v>-8.4719991683959961</c:v>
                </c:pt>
                <c:pt idx="2908">
                  <c:v>-8.4679994583129883</c:v>
                </c:pt>
                <c:pt idx="2909">
                  <c:v>-8.4639997482299805</c:v>
                </c:pt>
                <c:pt idx="2910">
                  <c:v>-8.4599990844726563</c:v>
                </c:pt>
                <c:pt idx="2911">
                  <c:v>-8.4559993743896484</c:v>
                </c:pt>
                <c:pt idx="2912">
                  <c:v>-8.4519996643066406</c:v>
                </c:pt>
                <c:pt idx="2913">
                  <c:v>-8.4479990005493164</c:v>
                </c:pt>
                <c:pt idx="2914">
                  <c:v>-8.4439992904663086</c:v>
                </c:pt>
                <c:pt idx="2915">
                  <c:v>-8.4399995803833008</c:v>
                </c:pt>
                <c:pt idx="2916">
                  <c:v>-8.435999870300293</c:v>
                </c:pt>
                <c:pt idx="2917">
                  <c:v>-8.4319992065429688</c:v>
                </c:pt>
                <c:pt idx="2918">
                  <c:v>-8.4279994964599609</c:v>
                </c:pt>
                <c:pt idx="2919">
                  <c:v>-8.4239997863769531</c:v>
                </c:pt>
                <c:pt idx="2920">
                  <c:v>-8.4199991226196289</c:v>
                </c:pt>
                <c:pt idx="2921">
                  <c:v>-8.4159994125366211</c:v>
                </c:pt>
                <c:pt idx="2922">
                  <c:v>-8.4119997024536133</c:v>
                </c:pt>
                <c:pt idx="2923">
                  <c:v>-8.4079990386962891</c:v>
                </c:pt>
                <c:pt idx="2924">
                  <c:v>-8.4039993286132813</c:v>
                </c:pt>
                <c:pt idx="2925">
                  <c:v>-8.3999996185302734</c:v>
                </c:pt>
                <c:pt idx="2926">
                  <c:v>-8.3959999084472656</c:v>
                </c:pt>
                <c:pt idx="2927">
                  <c:v>-8.3919992446899414</c:v>
                </c:pt>
                <c:pt idx="2928">
                  <c:v>-8.3879995346069336</c:v>
                </c:pt>
                <c:pt idx="2929">
                  <c:v>-8.3839998245239258</c:v>
                </c:pt>
                <c:pt idx="2930">
                  <c:v>-8.3799991607666016</c:v>
                </c:pt>
                <c:pt idx="2931">
                  <c:v>-8.3759994506835938</c:v>
                </c:pt>
                <c:pt idx="2932">
                  <c:v>-8.3719997406005859</c:v>
                </c:pt>
                <c:pt idx="2933">
                  <c:v>-8.3679990768432617</c:v>
                </c:pt>
                <c:pt idx="2934">
                  <c:v>-8.3639993667602539</c:v>
                </c:pt>
                <c:pt idx="2935">
                  <c:v>-8.3599996566772461</c:v>
                </c:pt>
                <c:pt idx="2936">
                  <c:v>-8.3559989929199219</c:v>
                </c:pt>
                <c:pt idx="2937">
                  <c:v>-8.3519992828369141</c:v>
                </c:pt>
                <c:pt idx="2938">
                  <c:v>-8.3479995727539063</c:v>
                </c:pt>
                <c:pt idx="2939">
                  <c:v>-8.3439998626708984</c:v>
                </c:pt>
                <c:pt idx="2940">
                  <c:v>-8.3399991989135742</c:v>
                </c:pt>
                <c:pt idx="2941">
                  <c:v>-8.3359994888305664</c:v>
                </c:pt>
                <c:pt idx="2942">
                  <c:v>-8.3319997787475586</c:v>
                </c:pt>
                <c:pt idx="2943">
                  <c:v>-8.3279991149902344</c:v>
                </c:pt>
                <c:pt idx="2944">
                  <c:v>-8.3239994049072266</c:v>
                </c:pt>
                <c:pt idx="2945">
                  <c:v>-8.3199996948242188</c:v>
                </c:pt>
                <c:pt idx="2946">
                  <c:v>-8.3159990310668945</c:v>
                </c:pt>
                <c:pt idx="2947">
                  <c:v>-8.3119993209838867</c:v>
                </c:pt>
                <c:pt idx="2948">
                  <c:v>-8.3079996109008789</c:v>
                </c:pt>
                <c:pt idx="2949">
                  <c:v>-8.3039999008178711</c:v>
                </c:pt>
                <c:pt idx="2950">
                  <c:v>-8.2999992370605469</c:v>
                </c:pt>
                <c:pt idx="2951">
                  <c:v>-8.2959995269775391</c:v>
                </c:pt>
                <c:pt idx="2952">
                  <c:v>-8.2919998168945313</c:v>
                </c:pt>
                <c:pt idx="2953">
                  <c:v>-8.287999153137207</c:v>
                </c:pt>
                <c:pt idx="2954">
                  <c:v>-8.2839994430541992</c:v>
                </c:pt>
                <c:pt idx="2955">
                  <c:v>-8.2799997329711914</c:v>
                </c:pt>
                <c:pt idx="2956">
                  <c:v>-8.2759990692138672</c:v>
                </c:pt>
                <c:pt idx="2957">
                  <c:v>-8.2719993591308594</c:v>
                </c:pt>
                <c:pt idx="2958">
                  <c:v>-8.2679996490478516</c:v>
                </c:pt>
                <c:pt idx="2959">
                  <c:v>-8.2639989852905273</c:v>
                </c:pt>
                <c:pt idx="2960">
                  <c:v>-8.2599992752075195</c:v>
                </c:pt>
                <c:pt idx="2961">
                  <c:v>-8.2559995651245117</c:v>
                </c:pt>
                <c:pt idx="2962">
                  <c:v>-8.2519998550415039</c:v>
                </c:pt>
                <c:pt idx="2963">
                  <c:v>-8.2479991912841797</c:v>
                </c:pt>
                <c:pt idx="2964">
                  <c:v>-8.2439994812011719</c:v>
                </c:pt>
                <c:pt idx="2965">
                  <c:v>-8.2399997711181641</c:v>
                </c:pt>
                <c:pt idx="2966">
                  <c:v>-8.2359991073608398</c:v>
                </c:pt>
                <c:pt idx="2967">
                  <c:v>-8.231999397277832</c:v>
                </c:pt>
                <c:pt idx="2968">
                  <c:v>-8.2279996871948242</c:v>
                </c:pt>
                <c:pt idx="2969">
                  <c:v>-8.2239990234375</c:v>
                </c:pt>
                <c:pt idx="2970">
                  <c:v>-8.2199993133544922</c:v>
                </c:pt>
                <c:pt idx="2971">
                  <c:v>-8.2159996032714844</c:v>
                </c:pt>
                <c:pt idx="2972">
                  <c:v>-8.2119998931884766</c:v>
                </c:pt>
                <c:pt idx="2973">
                  <c:v>-8.2079992294311523</c:v>
                </c:pt>
                <c:pt idx="2974">
                  <c:v>-8.2039995193481445</c:v>
                </c:pt>
                <c:pt idx="2975">
                  <c:v>-8.1999998092651367</c:v>
                </c:pt>
                <c:pt idx="2976">
                  <c:v>-8.1959991455078125</c:v>
                </c:pt>
                <c:pt idx="2977">
                  <c:v>-8.1919994354248047</c:v>
                </c:pt>
                <c:pt idx="2978">
                  <c:v>-8.1879997253417969</c:v>
                </c:pt>
                <c:pt idx="2979">
                  <c:v>-8.1839990615844727</c:v>
                </c:pt>
                <c:pt idx="2980">
                  <c:v>-8.1799993515014648</c:v>
                </c:pt>
                <c:pt idx="2981">
                  <c:v>-8.175999641418457</c:v>
                </c:pt>
                <c:pt idx="2982">
                  <c:v>-8.1719989776611328</c:v>
                </c:pt>
                <c:pt idx="2983">
                  <c:v>-8.167999267578125</c:v>
                </c:pt>
                <c:pt idx="2984">
                  <c:v>-8.1639995574951172</c:v>
                </c:pt>
                <c:pt idx="2985">
                  <c:v>-8.1599998474121094</c:v>
                </c:pt>
                <c:pt idx="2986">
                  <c:v>-8.1559991836547852</c:v>
                </c:pt>
                <c:pt idx="2987">
                  <c:v>-8.1519994735717773</c:v>
                </c:pt>
                <c:pt idx="2988">
                  <c:v>-8.1479997634887695</c:v>
                </c:pt>
                <c:pt idx="2989">
                  <c:v>-8.1439990997314453</c:v>
                </c:pt>
                <c:pt idx="2990">
                  <c:v>-8.1399993896484375</c:v>
                </c:pt>
                <c:pt idx="2991">
                  <c:v>-8.1359996795654297</c:v>
                </c:pt>
                <c:pt idx="2992">
                  <c:v>-8.1319990158081055</c:v>
                </c:pt>
                <c:pt idx="2993">
                  <c:v>-8.1279993057250977</c:v>
                </c:pt>
                <c:pt idx="2994">
                  <c:v>-8.1239995956420898</c:v>
                </c:pt>
                <c:pt idx="2995">
                  <c:v>-8.119999885559082</c:v>
                </c:pt>
                <c:pt idx="2996">
                  <c:v>-8.1159992218017578</c:v>
                </c:pt>
                <c:pt idx="2997">
                  <c:v>-8.11199951171875</c:v>
                </c:pt>
                <c:pt idx="2998">
                  <c:v>-8.1079998016357422</c:v>
                </c:pt>
                <c:pt idx="2999">
                  <c:v>-8.103999137878418</c:v>
                </c:pt>
                <c:pt idx="3000">
                  <c:v>-8.0999994277954102</c:v>
                </c:pt>
                <c:pt idx="3001">
                  <c:v>-8.0959997177124023</c:v>
                </c:pt>
                <c:pt idx="3002">
                  <c:v>-8.0919990539550781</c:v>
                </c:pt>
                <c:pt idx="3003">
                  <c:v>-8.0879993438720703</c:v>
                </c:pt>
                <c:pt idx="3004">
                  <c:v>-8.0839996337890625</c:v>
                </c:pt>
                <c:pt idx="3005">
                  <c:v>-8.0799989700317383</c:v>
                </c:pt>
                <c:pt idx="3006">
                  <c:v>-8.0759992599487305</c:v>
                </c:pt>
                <c:pt idx="3007">
                  <c:v>-8.0719995498657227</c:v>
                </c:pt>
                <c:pt idx="3008">
                  <c:v>-8.0679998397827148</c:v>
                </c:pt>
                <c:pt idx="3009">
                  <c:v>-8.0639991760253906</c:v>
                </c:pt>
                <c:pt idx="3010">
                  <c:v>-8.0599994659423828</c:v>
                </c:pt>
                <c:pt idx="3011">
                  <c:v>-8.055999755859375</c:v>
                </c:pt>
                <c:pt idx="3012">
                  <c:v>-8.0519990921020508</c:v>
                </c:pt>
                <c:pt idx="3013">
                  <c:v>-8.047999382019043</c:v>
                </c:pt>
                <c:pt idx="3014">
                  <c:v>-8.0439996719360352</c:v>
                </c:pt>
                <c:pt idx="3015">
                  <c:v>-8.0399990081787109</c:v>
                </c:pt>
                <c:pt idx="3016">
                  <c:v>-8.0359992980957031</c:v>
                </c:pt>
                <c:pt idx="3017">
                  <c:v>-8.0319995880126953</c:v>
                </c:pt>
                <c:pt idx="3018">
                  <c:v>-8.0279998779296875</c:v>
                </c:pt>
                <c:pt idx="3019">
                  <c:v>-8.0239992141723633</c:v>
                </c:pt>
                <c:pt idx="3020">
                  <c:v>-8.0199995040893555</c:v>
                </c:pt>
                <c:pt idx="3021">
                  <c:v>-8.0159997940063477</c:v>
                </c:pt>
                <c:pt idx="3022">
                  <c:v>-8.0119991302490234</c:v>
                </c:pt>
                <c:pt idx="3023">
                  <c:v>-8.0079994201660156</c:v>
                </c:pt>
                <c:pt idx="3024">
                  <c:v>-8.0039997100830078</c:v>
                </c:pt>
                <c:pt idx="3025">
                  <c:v>-7.9999995231628418</c:v>
                </c:pt>
                <c:pt idx="3026">
                  <c:v>-7.9959993362426758</c:v>
                </c:pt>
                <c:pt idx="3027">
                  <c:v>-7.991999626159668</c:v>
                </c:pt>
                <c:pt idx="3028">
                  <c:v>-7.987999439239502</c:v>
                </c:pt>
                <c:pt idx="3029">
                  <c:v>-7.9839992523193359</c:v>
                </c:pt>
                <c:pt idx="3030">
                  <c:v>-7.9799995422363281</c:v>
                </c:pt>
                <c:pt idx="3031">
                  <c:v>-7.9759993553161621</c:v>
                </c:pt>
                <c:pt idx="3032">
                  <c:v>-7.9719996452331543</c:v>
                </c:pt>
                <c:pt idx="3033">
                  <c:v>-7.9679994583129883</c:v>
                </c:pt>
                <c:pt idx="3034">
                  <c:v>-7.9639992713928223</c:v>
                </c:pt>
                <c:pt idx="3035">
                  <c:v>-7.9599995613098145</c:v>
                </c:pt>
                <c:pt idx="3036">
                  <c:v>-7.9559993743896484</c:v>
                </c:pt>
                <c:pt idx="3037">
                  <c:v>-7.9519996643066406</c:v>
                </c:pt>
                <c:pt idx="3038">
                  <c:v>-7.9479994773864746</c:v>
                </c:pt>
                <c:pt idx="3039">
                  <c:v>-7.9439992904663086</c:v>
                </c:pt>
                <c:pt idx="3040">
                  <c:v>-7.9399995803833008</c:v>
                </c:pt>
                <c:pt idx="3041">
                  <c:v>-7.9359993934631348</c:v>
                </c:pt>
                <c:pt idx="3042">
                  <c:v>-7.9319992065429688</c:v>
                </c:pt>
                <c:pt idx="3043">
                  <c:v>-7.9279994964599609</c:v>
                </c:pt>
                <c:pt idx="3044">
                  <c:v>-7.9239993095397949</c:v>
                </c:pt>
                <c:pt idx="3045">
                  <c:v>-7.9199995994567871</c:v>
                </c:pt>
                <c:pt idx="3046">
                  <c:v>-7.9159994125366211</c:v>
                </c:pt>
                <c:pt idx="3047">
                  <c:v>-7.9119992256164551</c:v>
                </c:pt>
                <c:pt idx="3048">
                  <c:v>-7.9079995155334473</c:v>
                </c:pt>
                <c:pt idx="3049">
                  <c:v>-7.9039993286132813</c:v>
                </c:pt>
                <c:pt idx="3050">
                  <c:v>-7.9000000953674316</c:v>
                </c:pt>
                <c:pt idx="3051">
                  <c:v>-7.8999996185302734</c:v>
                </c:pt>
                <c:pt idx="3052">
                  <c:v>-7.8959994316101074</c:v>
                </c:pt>
                <c:pt idx="3053">
                  <c:v>-7.8919992446899414</c:v>
                </c:pt>
                <c:pt idx="3054">
                  <c:v>-7.8879995346069336</c:v>
                </c:pt>
                <c:pt idx="3055">
                  <c:v>-7.8839993476867676</c:v>
                </c:pt>
                <c:pt idx="3056">
                  <c:v>-7.8799996376037598</c:v>
                </c:pt>
                <c:pt idx="3057">
                  <c:v>-7.8759994506835938</c:v>
                </c:pt>
                <c:pt idx="3058">
                  <c:v>-7.8719992637634277</c:v>
                </c:pt>
                <c:pt idx="3059">
                  <c:v>-7.8679995536804199</c:v>
                </c:pt>
                <c:pt idx="3060">
                  <c:v>-7.8639993667602539</c:v>
                </c:pt>
                <c:pt idx="3061">
                  <c:v>-7.8599996566772461</c:v>
                </c:pt>
                <c:pt idx="3062">
                  <c:v>-7.8559994697570801</c:v>
                </c:pt>
                <c:pt idx="3063">
                  <c:v>-7.8519992828369141</c:v>
                </c:pt>
                <c:pt idx="3064">
                  <c:v>-7.8479995727539063</c:v>
                </c:pt>
                <c:pt idx="3065">
                  <c:v>-7.8439993858337402</c:v>
                </c:pt>
                <c:pt idx="3066">
                  <c:v>-7.8399991989135742</c:v>
                </c:pt>
                <c:pt idx="3067">
                  <c:v>-7.8359994888305664</c:v>
                </c:pt>
                <c:pt idx="3068">
                  <c:v>-7.8319993019104004</c:v>
                </c:pt>
                <c:pt idx="3069">
                  <c:v>-7.8279995918273926</c:v>
                </c:pt>
                <c:pt idx="3070">
                  <c:v>-7.8239994049072266</c:v>
                </c:pt>
                <c:pt idx="3071">
                  <c:v>-7.8199992179870605</c:v>
                </c:pt>
                <c:pt idx="3072">
                  <c:v>-7.8159995079040527</c:v>
                </c:pt>
                <c:pt idx="3073">
                  <c:v>-7.8119993209838867</c:v>
                </c:pt>
                <c:pt idx="3074">
                  <c:v>-7.8079996109008789</c:v>
                </c:pt>
                <c:pt idx="3075">
                  <c:v>-7.8039994239807129</c:v>
                </c:pt>
                <c:pt idx="3076">
                  <c:v>-7.7999992370605469</c:v>
                </c:pt>
                <c:pt idx="3077">
                  <c:v>-7.7959995269775391</c:v>
                </c:pt>
                <c:pt idx="3078">
                  <c:v>-7.791999340057373</c:v>
                </c:pt>
                <c:pt idx="3079">
                  <c:v>-7.7879996299743652</c:v>
                </c:pt>
                <c:pt idx="3080">
                  <c:v>-7.7839994430541992</c:v>
                </c:pt>
                <c:pt idx="3081">
                  <c:v>-7.7800002098083496</c:v>
                </c:pt>
                <c:pt idx="3082">
                  <c:v>-7.7799992561340332</c:v>
                </c:pt>
                <c:pt idx="3083">
                  <c:v>-7.7759995460510254</c:v>
                </c:pt>
                <c:pt idx="3084">
                  <c:v>-7.7719993591308594</c:v>
                </c:pt>
                <c:pt idx="3085">
                  <c:v>-7.7679996490478516</c:v>
                </c:pt>
                <c:pt idx="3086">
                  <c:v>-7.7639994621276855</c:v>
                </c:pt>
                <c:pt idx="3087">
                  <c:v>-7.7599992752075195</c:v>
                </c:pt>
                <c:pt idx="3088">
                  <c:v>-7.7559995651245117</c:v>
                </c:pt>
                <c:pt idx="3089">
                  <c:v>-7.7519993782043457</c:v>
                </c:pt>
                <c:pt idx="3090">
                  <c:v>-7.7479991912841797</c:v>
                </c:pt>
                <c:pt idx="3091">
                  <c:v>-7.7439994812011719</c:v>
                </c:pt>
                <c:pt idx="3092">
                  <c:v>-7.7399992942810059</c:v>
                </c:pt>
                <c:pt idx="3093">
                  <c:v>-7.735999584197998</c:v>
                </c:pt>
                <c:pt idx="3094">
                  <c:v>-7.731999397277832</c:v>
                </c:pt>
                <c:pt idx="3095">
                  <c:v>-7.727999210357666</c:v>
                </c:pt>
                <c:pt idx="3096">
                  <c:v>-7.7239995002746582</c:v>
                </c:pt>
                <c:pt idx="3097">
                  <c:v>-7.7199993133544922</c:v>
                </c:pt>
                <c:pt idx="3098">
                  <c:v>-7.7159996032714844</c:v>
                </c:pt>
                <c:pt idx="3099">
                  <c:v>-7.7119994163513184</c:v>
                </c:pt>
                <c:pt idx="3100">
                  <c:v>-7.7079992294311523</c:v>
                </c:pt>
                <c:pt idx="3101">
                  <c:v>-7.7039995193481445</c:v>
                </c:pt>
                <c:pt idx="3102">
                  <c:v>-7.6999993324279785</c:v>
                </c:pt>
                <c:pt idx="3103">
                  <c:v>-7.6959996223449707</c:v>
                </c:pt>
                <c:pt idx="3104">
                  <c:v>-7.6919994354248047</c:v>
                </c:pt>
                <c:pt idx="3105">
                  <c:v>-7.6879992485046387</c:v>
                </c:pt>
                <c:pt idx="3106">
                  <c:v>-7.6839995384216309</c:v>
                </c:pt>
                <c:pt idx="3107">
                  <c:v>-7.6799993515014648</c:v>
                </c:pt>
                <c:pt idx="3108">
                  <c:v>-7.675999641418457</c:v>
                </c:pt>
                <c:pt idx="3109">
                  <c:v>-7.671999454498291</c:v>
                </c:pt>
                <c:pt idx="3110">
                  <c:v>-7.667999267578125</c:v>
                </c:pt>
                <c:pt idx="3111">
                  <c:v>-7.6639995574951172</c:v>
                </c:pt>
                <c:pt idx="3112">
                  <c:v>-7.6599993705749512</c:v>
                </c:pt>
                <c:pt idx="3113">
                  <c:v>-7.6559991836547852</c:v>
                </c:pt>
                <c:pt idx="3114">
                  <c:v>-7.6519994735717773</c:v>
                </c:pt>
                <c:pt idx="3115">
                  <c:v>-7.6479992866516113</c:v>
                </c:pt>
                <c:pt idx="3116">
                  <c:v>-7.6439995765686035</c:v>
                </c:pt>
                <c:pt idx="3117">
                  <c:v>-7.6399993896484375</c:v>
                </c:pt>
                <c:pt idx="3118">
                  <c:v>-7.6359992027282715</c:v>
                </c:pt>
                <c:pt idx="3119">
                  <c:v>-7.6319994926452637</c:v>
                </c:pt>
                <c:pt idx="3120">
                  <c:v>-7.6279993057250977</c:v>
                </c:pt>
                <c:pt idx="3121">
                  <c:v>-7.6239995956420898</c:v>
                </c:pt>
                <c:pt idx="3122">
                  <c:v>-7.6199994087219238</c:v>
                </c:pt>
                <c:pt idx="3123">
                  <c:v>-7.6159992218017578</c:v>
                </c:pt>
                <c:pt idx="3124">
                  <c:v>-7.61199951171875</c:v>
                </c:pt>
                <c:pt idx="3125">
                  <c:v>-7.607999324798584</c:v>
                </c:pt>
                <c:pt idx="3126">
                  <c:v>-7.6039996147155762</c:v>
                </c:pt>
                <c:pt idx="3127">
                  <c:v>-7.5999994277954102</c:v>
                </c:pt>
                <c:pt idx="3128">
                  <c:v>-7.5959992408752441</c:v>
                </c:pt>
                <c:pt idx="3129">
                  <c:v>-7.5919995307922363</c:v>
                </c:pt>
                <c:pt idx="3130">
                  <c:v>-7.5879993438720703</c:v>
                </c:pt>
                <c:pt idx="3131">
                  <c:v>-7.5839996337890625</c:v>
                </c:pt>
                <c:pt idx="3132">
                  <c:v>-7.5799994468688965</c:v>
                </c:pt>
                <c:pt idx="3133">
                  <c:v>-7.5759992599487305</c:v>
                </c:pt>
                <c:pt idx="3134">
                  <c:v>-7.5719995498657227</c:v>
                </c:pt>
                <c:pt idx="3135">
                  <c:v>-7.5679993629455566</c:v>
                </c:pt>
                <c:pt idx="3136">
                  <c:v>-7.5639991760253906</c:v>
                </c:pt>
                <c:pt idx="3137">
                  <c:v>-7.5599994659423828</c:v>
                </c:pt>
                <c:pt idx="3138">
                  <c:v>-7.5559992790222168</c:v>
                </c:pt>
                <c:pt idx="3139">
                  <c:v>-7.551999568939209</c:v>
                </c:pt>
                <c:pt idx="3140">
                  <c:v>-7.547999382019043</c:v>
                </c:pt>
                <c:pt idx="3141">
                  <c:v>-7.543999195098877</c:v>
                </c:pt>
                <c:pt idx="3142">
                  <c:v>-7.5399994850158691</c:v>
                </c:pt>
                <c:pt idx="3143">
                  <c:v>-7.5359992980957031</c:v>
                </c:pt>
                <c:pt idx="3144">
                  <c:v>-7.5319995880126953</c:v>
                </c:pt>
                <c:pt idx="3145">
                  <c:v>-7.5279994010925293</c:v>
                </c:pt>
                <c:pt idx="3146">
                  <c:v>-7.5239992141723633</c:v>
                </c:pt>
                <c:pt idx="3147">
                  <c:v>-7.5199995040893555</c:v>
                </c:pt>
                <c:pt idx="3148">
                  <c:v>-7.5159993171691895</c:v>
                </c:pt>
                <c:pt idx="3149">
                  <c:v>-7.5119996070861816</c:v>
                </c:pt>
                <c:pt idx="3150">
                  <c:v>-7.5079994201660156</c:v>
                </c:pt>
                <c:pt idx="3151">
                  <c:v>-7.5039992332458496</c:v>
                </c:pt>
                <c:pt idx="3152">
                  <c:v>-7.4999995231628418</c:v>
                </c:pt>
                <c:pt idx="3153">
                  <c:v>-7.4959993362426758</c:v>
                </c:pt>
                <c:pt idx="3154">
                  <c:v>-7.491999626159668</c:v>
                </c:pt>
                <c:pt idx="3155">
                  <c:v>-7.487999439239502</c:v>
                </c:pt>
                <c:pt idx="3156">
                  <c:v>-7.4839992523193359</c:v>
                </c:pt>
                <c:pt idx="3157">
                  <c:v>-7.4799995422363281</c:v>
                </c:pt>
                <c:pt idx="3158">
                  <c:v>-7.4759993553161621</c:v>
                </c:pt>
                <c:pt idx="3159">
                  <c:v>-7.4719991683959961</c:v>
                </c:pt>
                <c:pt idx="3160">
                  <c:v>-7.4679994583129883</c:v>
                </c:pt>
                <c:pt idx="3161">
                  <c:v>-7.4639992713928223</c:v>
                </c:pt>
                <c:pt idx="3162">
                  <c:v>-7.4599995613098145</c:v>
                </c:pt>
                <c:pt idx="3163">
                  <c:v>-7.4559993743896484</c:v>
                </c:pt>
                <c:pt idx="3164">
                  <c:v>-7.4519991874694824</c:v>
                </c:pt>
                <c:pt idx="3165">
                  <c:v>-7.4479994773864746</c:v>
                </c:pt>
                <c:pt idx="3166">
                  <c:v>-7.4439992904663086</c:v>
                </c:pt>
                <c:pt idx="3167">
                  <c:v>-7.4399995803833008</c:v>
                </c:pt>
                <c:pt idx="3168">
                  <c:v>-7.4359993934631348</c:v>
                </c:pt>
                <c:pt idx="3169">
                  <c:v>-7.4319992065429688</c:v>
                </c:pt>
                <c:pt idx="3170">
                  <c:v>-7.4279994964599609</c:v>
                </c:pt>
                <c:pt idx="3171">
                  <c:v>-7.4239993095397949</c:v>
                </c:pt>
                <c:pt idx="3172">
                  <c:v>-7.4199995994567871</c:v>
                </c:pt>
                <c:pt idx="3173">
                  <c:v>-7.4159994125366211</c:v>
                </c:pt>
                <c:pt idx="3174">
                  <c:v>-7.4119992256164551</c:v>
                </c:pt>
                <c:pt idx="3175">
                  <c:v>-7.4079995155334473</c:v>
                </c:pt>
                <c:pt idx="3176">
                  <c:v>-7.4039993286132813</c:v>
                </c:pt>
                <c:pt idx="3177">
                  <c:v>-7.3999996185302734</c:v>
                </c:pt>
                <c:pt idx="3178">
                  <c:v>-7.3959994316101074</c:v>
                </c:pt>
                <c:pt idx="3179">
                  <c:v>-7.3919992446899414</c:v>
                </c:pt>
                <c:pt idx="3180">
                  <c:v>-7.3879995346069336</c:v>
                </c:pt>
                <c:pt idx="3181">
                  <c:v>-7.3839993476867676</c:v>
                </c:pt>
                <c:pt idx="3182">
                  <c:v>-7.3799996376037598</c:v>
                </c:pt>
                <c:pt idx="3183">
                  <c:v>-7.3759994506835938</c:v>
                </c:pt>
                <c:pt idx="3184">
                  <c:v>-7.3719992637634277</c:v>
                </c:pt>
                <c:pt idx="3185">
                  <c:v>-7.3679995536804199</c:v>
                </c:pt>
                <c:pt idx="3186">
                  <c:v>-7.3639993667602539</c:v>
                </c:pt>
                <c:pt idx="3187">
                  <c:v>-7.3599991798400879</c:v>
                </c:pt>
                <c:pt idx="3188">
                  <c:v>-7.3559994697570801</c:v>
                </c:pt>
                <c:pt idx="3189">
                  <c:v>-7.3519992828369141</c:v>
                </c:pt>
                <c:pt idx="3190">
                  <c:v>-7.3479995727539063</c:v>
                </c:pt>
                <c:pt idx="3191">
                  <c:v>-7.3439993858337402</c:v>
                </c:pt>
                <c:pt idx="3192">
                  <c:v>-7.3399991989135742</c:v>
                </c:pt>
                <c:pt idx="3193">
                  <c:v>-7.3359994888305664</c:v>
                </c:pt>
                <c:pt idx="3194">
                  <c:v>-7.3319993019104004</c:v>
                </c:pt>
                <c:pt idx="3195">
                  <c:v>-7.3279995918273926</c:v>
                </c:pt>
                <c:pt idx="3196">
                  <c:v>-7.3239994049072266</c:v>
                </c:pt>
                <c:pt idx="3197">
                  <c:v>-7.3199992179870605</c:v>
                </c:pt>
                <c:pt idx="3198">
                  <c:v>-7.3159995079040527</c:v>
                </c:pt>
                <c:pt idx="3199">
                  <c:v>-7.3119993209838867</c:v>
                </c:pt>
                <c:pt idx="3200">
                  <c:v>-7.3079996109008789</c:v>
                </c:pt>
                <c:pt idx="3201">
                  <c:v>-7.3039994239807129</c:v>
                </c:pt>
                <c:pt idx="3202">
                  <c:v>-7.2999992370605469</c:v>
                </c:pt>
                <c:pt idx="3203">
                  <c:v>-7.2959995269775391</c:v>
                </c:pt>
                <c:pt idx="3204">
                  <c:v>-7.291999340057373</c:v>
                </c:pt>
                <c:pt idx="3205">
                  <c:v>-7.2879996299743652</c:v>
                </c:pt>
                <c:pt idx="3206">
                  <c:v>-7.2839994430541992</c:v>
                </c:pt>
                <c:pt idx="3207">
                  <c:v>-7.2799992561340332</c:v>
                </c:pt>
                <c:pt idx="3208">
                  <c:v>-7.2759995460510254</c:v>
                </c:pt>
                <c:pt idx="3209">
                  <c:v>-7.2719993591308594</c:v>
                </c:pt>
                <c:pt idx="3210">
                  <c:v>-7.2699999809265137</c:v>
                </c:pt>
                <c:pt idx="3211">
                  <c:v>-7.2679991722106934</c:v>
                </c:pt>
                <c:pt idx="3212">
                  <c:v>-7.2639994621276855</c:v>
                </c:pt>
                <c:pt idx="3213">
                  <c:v>-7.2599992752075195</c:v>
                </c:pt>
                <c:pt idx="3214">
                  <c:v>-7.2559995651245117</c:v>
                </c:pt>
                <c:pt idx="3215">
                  <c:v>-7.2519993782043457</c:v>
                </c:pt>
                <c:pt idx="3216">
                  <c:v>-7.2479991912841797</c:v>
                </c:pt>
                <c:pt idx="3217">
                  <c:v>-7.2439994812011719</c:v>
                </c:pt>
                <c:pt idx="3218">
                  <c:v>-7.2399992942810059</c:v>
                </c:pt>
                <c:pt idx="3219">
                  <c:v>-7.235999584197998</c:v>
                </c:pt>
                <c:pt idx="3220">
                  <c:v>-7.231999397277832</c:v>
                </c:pt>
                <c:pt idx="3221">
                  <c:v>-7.227999210357666</c:v>
                </c:pt>
                <c:pt idx="3222">
                  <c:v>-7.2239995002746582</c:v>
                </c:pt>
                <c:pt idx="3223">
                  <c:v>-7.2199993133544922</c:v>
                </c:pt>
                <c:pt idx="3224">
                  <c:v>-7.2159996032714844</c:v>
                </c:pt>
                <c:pt idx="3225">
                  <c:v>-7.2119994163513184</c:v>
                </c:pt>
                <c:pt idx="3226">
                  <c:v>-7.2079992294311523</c:v>
                </c:pt>
                <c:pt idx="3227">
                  <c:v>-7.2039995193481445</c:v>
                </c:pt>
                <c:pt idx="3228">
                  <c:v>-7.1999993324279785</c:v>
                </c:pt>
                <c:pt idx="3229">
                  <c:v>-7.1959996223449707</c:v>
                </c:pt>
                <c:pt idx="3230">
                  <c:v>-7.1919994354248047</c:v>
                </c:pt>
                <c:pt idx="3231">
                  <c:v>-7.190000057220459</c:v>
                </c:pt>
                <c:pt idx="3232">
                  <c:v>-7.1879992485046387</c:v>
                </c:pt>
                <c:pt idx="3233">
                  <c:v>-7.1839995384216309</c:v>
                </c:pt>
                <c:pt idx="3234">
                  <c:v>-7.1799993515014648</c:v>
                </c:pt>
                <c:pt idx="3235">
                  <c:v>-7.1759991645812988</c:v>
                </c:pt>
                <c:pt idx="3236">
                  <c:v>-7.171999454498291</c:v>
                </c:pt>
                <c:pt idx="3237">
                  <c:v>-7.167999267578125</c:v>
                </c:pt>
                <c:pt idx="3238">
                  <c:v>-7.1639995574951172</c:v>
                </c:pt>
                <c:pt idx="3239">
                  <c:v>-7.1599993705749512</c:v>
                </c:pt>
                <c:pt idx="3240">
                  <c:v>-7.1559991836547852</c:v>
                </c:pt>
                <c:pt idx="3241">
                  <c:v>-7.1519994735717773</c:v>
                </c:pt>
                <c:pt idx="3242">
                  <c:v>-7.1500000953674316</c:v>
                </c:pt>
                <c:pt idx="3243">
                  <c:v>-7.1479992866516113</c:v>
                </c:pt>
                <c:pt idx="3244">
                  <c:v>-7.1439995765686035</c:v>
                </c:pt>
                <c:pt idx="3245">
                  <c:v>-7.1399998664855957</c:v>
                </c:pt>
                <c:pt idx="3246">
                  <c:v>-7.1399993896484375</c:v>
                </c:pt>
                <c:pt idx="3247">
                  <c:v>-7.1359992027282715</c:v>
                </c:pt>
                <c:pt idx="3248">
                  <c:v>-7.1319994926452637</c:v>
                </c:pt>
                <c:pt idx="3249">
                  <c:v>-7.1279993057250977</c:v>
                </c:pt>
                <c:pt idx="3250">
                  <c:v>-7.1239995956420898</c:v>
                </c:pt>
                <c:pt idx="3251">
                  <c:v>-7.1199994087219238</c:v>
                </c:pt>
                <c:pt idx="3252">
                  <c:v>-7.1159992218017578</c:v>
                </c:pt>
                <c:pt idx="3253">
                  <c:v>-7.11199951171875</c:v>
                </c:pt>
                <c:pt idx="3254">
                  <c:v>-7.107999324798584</c:v>
                </c:pt>
                <c:pt idx="3255">
                  <c:v>-7.1039996147155762</c:v>
                </c:pt>
                <c:pt idx="3256">
                  <c:v>-7.0999994277954102</c:v>
                </c:pt>
                <c:pt idx="3257">
                  <c:v>-7.0959992408752441</c:v>
                </c:pt>
                <c:pt idx="3258">
                  <c:v>-7.0919995307922363</c:v>
                </c:pt>
                <c:pt idx="3259">
                  <c:v>-7.0879993438720703</c:v>
                </c:pt>
                <c:pt idx="3260">
                  <c:v>-7.0839991569519043</c:v>
                </c:pt>
                <c:pt idx="3261">
                  <c:v>-7.0799994468688965</c:v>
                </c:pt>
                <c:pt idx="3262">
                  <c:v>-7.0759992599487305</c:v>
                </c:pt>
                <c:pt idx="3263">
                  <c:v>-7.0719995498657227</c:v>
                </c:pt>
                <c:pt idx="3264">
                  <c:v>-7.0679993629455566</c:v>
                </c:pt>
                <c:pt idx="3265">
                  <c:v>-7.0639991760253906</c:v>
                </c:pt>
                <c:pt idx="3266">
                  <c:v>-7.0599994659423828</c:v>
                </c:pt>
                <c:pt idx="3267">
                  <c:v>-7.0559992790222168</c:v>
                </c:pt>
                <c:pt idx="3268">
                  <c:v>-7.051999568939209</c:v>
                </c:pt>
                <c:pt idx="3269">
                  <c:v>-7.047999382019043</c:v>
                </c:pt>
                <c:pt idx="3270">
                  <c:v>-7.043999195098877</c:v>
                </c:pt>
                <c:pt idx="3271">
                  <c:v>-7.0399994850158691</c:v>
                </c:pt>
                <c:pt idx="3272">
                  <c:v>-7.0359992980957031</c:v>
                </c:pt>
                <c:pt idx="3273">
                  <c:v>-7.0319995880126953</c:v>
                </c:pt>
                <c:pt idx="3274">
                  <c:v>-7.0279994010925293</c:v>
                </c:pt>
                <c:pt idx="3275">
                  <c:v>-7.0239992141723633</c:v>
                </c:pt>
                <c:pt idx="3276">
                  <c:v>-7.0199995040893555</c:v>
                </c:pt>
                <c:pt idx="3277">
                  <c:v>-7.0159993171691895</c:v>
                </c:pt>
                <c:pt idx="3278">
                  <c:v>-7.0119996070861816</c:v>
                </c:pt>
                <c:pt idx="3279">
                  <c:v>-7.0079994201660156</c:v>
                </c:pt>
                <c:pt idx="3280">
                  <c:v>-7.0039992332458496</c:v>
                </c:pt>
                <c:pt idx="3281">
                  <c:v>-6.9999995231628418</c:v>
                </c:pt>
                <c:pt idx="3282">
                  <c:v>-6.9959993362426758</c:v>
                </c:pt>
                <c:pt idx="3283">
                  <c:v>-6.9919991493225098</c:v>
                </c:pt>
                <c:pt idx="3284">
                  <c:v>-6.987999439239502</c:v>
                </c:pt>
                <c:pt idx="3285">
                  <c:v>-6.9839992523193359</c:v>
                </c:pt>
                <c:pt idx="3286">
                  <c:v>-6.9799995422363281</c:v>
                </c:pt>
                <c:pt idx="3287">
                  <c:v>-6.9759993553161621</c:v>
                </c:pt>
                <c:pt idx="3288">
                  <c:v>-6.9719991683959961</c:v>
                </c:pt>
                <c:pt idx="3289">
                  <c:v>-6.9679994583129883</c:v>
                </c:pt>
                <c:pt idx="3290">
                  <c:v>-6.9639992713928223</c:v>
                </c:pt>
                <c:pt idx="3291">
                  <c:v>-6.9599995613098145</c:v>
                </c:pt>
                <c:pt idx="3292">
                  <c:v>-6.9559993743896484</c:v>
                </c:pt>
                <c:pt idx="3293">
                  <c:v>-6.9519991874694824</c:v>
                </c:pt>
                <c:pt idx="3294">
                  <c:v>-6.9479994773864746</c:v>
                </c:pt>
                <c:pt idx="3295">
                  <c:v>-6.9439992904663086</c:v>
                </c:pt>
                <c:pt idx="3296">
                  <c:v>-6.9399995803833008</c:v>
                </c:pt>
                <c:pt idx="3297">
                  <c:v>-6.9359993934631348</c:v>
                </c:pt>
                <c:pt idx="3298">
                  <c:v>-6.9319992065429688</c:v>
                </c:pt>
                <c:pt idx="3299">
                  <c:v>-6.9279994964599609</c:v>
                </c:pt>
                <c:pt idx="3300">
                  <c:v>-6.9239993095397949</c:v>
                </c:pt>
                <c:pt idx="3301">
                  <c:v>-6.9199995994567871</c:v>
                </c:pt>
                <c:pt idx="3302">
                  <c:v>-6.9159994125366211</c:v>
                </c:pt>
                <c:pt idx="3303">
                  <c:v>-6.9119992256164551</c:v>
                </c:pt>
                <c:pt idx="3304">
                  <c:v>-6.9079995155334473</c:v>
                </c:pt>
                <c:pt idx="3305">
                  <c:v>-6.9039993286132813</c:v>
                </c:pt>
                <c:pt idx="3306">
                  <c:v>-6.9000000953674316</c:v>
                </c:pt>
                <c:pt idx="3307">
                  <c:v>-6.8999991416931152</c:v>
                </c:pt>
                <c:pt idx="3308">
                  <c:v>-6.8959994316101074</c:v>
                </c:pt>
                <c:pt idx="3309">
                  <c:v>-6.8919992446899414</c:v>
                </c:pt>
                <c:pt idx="3310">
                  <c:v>-6.8879995346069336</c:v>
                </c:pt>
                <c:pt idx="3311">
                  <c:v>-6.8839993476867676</c:v>
                </c:pt>
                <c:pt idx="3312">
                  <c:v>-6.8799991607666016</c:v>
                </c:pt>
                <c:pt idx="3313">
                  <c:v>-6.8759994506835938</c:v>
                </c:pt>
                <c:pt idx="3314">
                  <c:v>-6.8719992637634277</c:v>
                </c:pt>
                <c:pt idx="3315">
                  <c:v>-6.8679995536804199</c:v>
                </c:pt>
                <c:pt idx="3316">
                  <c:v>-6.8639993667602539</c:v>
                </c:pt>
                <c:pt idx="3317">
                  <c:v>-6.8599991798400879</c:v>
                </c:pt>
                <c:pt idx="3318">
                  <c:v>-6.8559994697570801</c:v>
                </c:pt>
                <c:pt idx="3319">
                  <c:v>-6.8519992828369141</c:v>
                </c:pt>
                <c:pt idx="3320">
                  <c:v>-6.8479995727539063</c:v>
                </c:pt>
                <c:pt idx="3321">
                  <c:v>-6.8439993858337402</c:v>
                </c:pt>
                <c:pt idx="3322">
                  <c:v>-6.8400001525878906</c:v>
                </c:pt>
                <c:pt idx="3323">
                  <c:v>-6.8399991989135742</c:v>
                </c:pt>
                <c:pt idx="3324">
                  <c:v>-6.8359994888305664</c:v>
                </c:pt>
                <c:pt idx="3325">
                  <c:v>-6.8319993019104004</c:v>
                </c:pt>
                <c:pt idx="3326">
                  <c:v>-6.8279995918273926</c:v>
                </c:pt>
                <c:pt idx="3327">
                  <c:v>-6.8239994049072266</c:v>
                </c:pt>
                <c:pt idx="3328">
                  <c:v>-6.8199992179870605</c:v>
                </c:pt>
                <c:pt idx="3329">
                  <c:v>-6.8159995079040527</c:v>
                </c:pt>
                <c:pt idx="3330">
                  <c:v>-6.8119993209838867</c:v>
                </c:pt>
                <c:pt idx="3331">
                  <c:v>-6.8079996109008789</c:v>
                </c:pt>
                <c:pt idx="3332">
                  <c:v>-6.8039994239807129</c:v>
                </c:pt>
                <c:pt idx="3333">
                  <c:v>-6.7999992370605469</c:v>
                </c:pt>
                <c:pt idx="3334">
                  <c:v>-6.7959995269775391</c:v>
                </c:pt>
                <c:pt idx="3335">
                  <c:v>-6.791999340057373</c:v>
                </c:pt>
                <c:pt idx="3336">
                  <c:v>-6.787999153137207</c:v>
                </c:pt>
                <c:pt idx="3337">
                  <c:v>-6.7839994430541992</c:v>
                </c:pt>
                <c:pt idx="3338">
                  <c:v>-6.7799992561340332</c:v>
                </c:pt>
                <c:pt idx="3339">
                  <c:v>-6.7759995460510254</c:v>
                </c:pt>
                <c:pt idx="3340">
                  <c:v>-6.7719993591308594</c:v>
                </c:pt>
                <c:pt idx="3341">
                  <c:v>-6.7679991722106934</c:v>
                </c:pt>
                <c:pt idx="3342">
                  <c:v>-6.7639994621276855</c:v>
                </c:pt>
                <c:pt idx="3343">
                  <c:v>-6.7599992752075195</c:v>
                </c:pt>
                <c:pt idx="3344">
                  <c:v>-6.7559995651245117</c:v>
                </c:pt>
                <c:pt idx="3345">
                  <c:v>-6.7519993782043457</c:v>
                </c:pt>
                <c:pt idx="3346">
                  <c:v>-6.7479991912841797</c:v>
                </c:pt>
                <c:pt idx="3347">
                  <c:v>-6.7439994812011719</c:v>
                </c:pt>
                <c:pt idx="3348">
                  <c:v>-6.7399992942810059</c:v>
                </c:pt>
                <c:pt idx="3349">
                  <c:v>-6.735999584197998</c:v>
                </c:pt>
                <c:pt idx="3350">
                  <c:v>-6.731999397277832</c:v>
                </c:pt>
                <c:pt idx="3351">
                  <c:v>-6.727999210357666</c:v>
                </c:pt>
                <c:pt idx="3352">
                  <c:v>-6.7239995002746582</c:v>
                </c:pt>
                <c:pt idx="3353">
                  <c:v>-6.7199997901916504</c:v>
                </c:pt>
                <c:pt idx="3354">
                  <c:v>-6.7199993133544922</c:v>
                </c:pt>
                <c:pt idx="3355">
                  <c:v>-6.7159996032714844</c:v>
                </c:pt>
                <c:pt idx="3356">
                  <c:v>-6.7119994163513184</c:v>
                </c:pt>
                <c:pt idx="3357">
                  <c:v>-6.7100000381469727</c:v>
                </c:pt>
                <c:pt idx="3358">
                  <c:v>-6.7079992294311523</c:v>
                </c:pt>
                <c:pt idx="3359">
                  <c:v>-6.7039995193481445</c:v>
                </c:pt>
                <c:pt idx="3360">
                  <c:v>-6.6999993324279785</c:v>
                </c:pt>
                <c:pt idx="3361">
                  <c:v>-6.6959991455078125</c:v>
                </c:pt>
                <c:pt idx="3362">
                  <c:v>-6.6919994354248047</c:v>
                </c:pt>
                <c:pt idx="3363">
                  <c:v>-6.6879992485046387</c:v>
                </c:pt>
                <c:pt idx="3364">
                  <c:v>-6.6839995384216309</c:v>
                </c:pt>
                <c:pt idx="3365">
                  <c:v>-6.6799993515014648</c:v>
                </c:pt>
                <c:pt idx="3366">
                  <c:v>-6.6759991645812988</c:v>
                </c:pt>
                <c:pt idx="3367">
                  <c:v>-6.671999454498291</c:v>
                </c:pt>
                <c:pt idx="3368">
                  <c:v>-6.667999267578125</c:v>
                </c:pt>
                <c:pt idx="3369">
                  <c:v>-6.6639995574951172</c:v>
                </c:pt>
                <c:pt idx="3370">
                  <c:v>-6.6599993705749512</c:v>
                </c:pt>
                <c:pt idx="3371">
                  <c:v>-6.6559991836547852</c:v>
                </c:pt>
                <c:pt idx="3372">
                  <c:v>-6.6519994735717773</c:v>
                </c:pt>
                <c:pt idx="3373">
                  <c:v>-6.6479992866516113</c:v>
                </c:pt>
                <c:pt idx="3374">
                  <c:v>-6.6439995765686035</c:v>
                </c:pt>
                <c:pt idx="3375">
                  <c:v>-6.6399993896484375</c:v>
                </c:pt>
                <c:pt idx="3376">
                  <c:v>-6.6359992027282715</c:v>
                </c:pt>
                <c:pt idx="3377">
                  <c:v>-6.6319994926452637</c:v>
                </c:pt>
                <c:pt idx="3378">
                  <c:v>-6.6279993057250977</c:v>
                </c:pt>
                <c:pt idx="3379">
                  <c:v>-6.6239995956420898</c:v>
                </c:pt>
                <c:pt idx="3380">
                  <c:v>-6.619999885559082</c:v>
                </c:pt>
                <c:pt idx="3381">
                  <c:v>-6.6199994087219238</c:v>
                </c:pt>
                <c:pt idx="3382">
                  <c:v>-6.6159992218017578</c:v>
                </c:pt>
                <c:pt idx="3383">
                  <c:v>-6.61199951171875</c:v>
                </c:pt>
                <c:pt idx="3384">
                  <c:v>-6.607999324798584</c:v>
                </c:pt>
                <c:pt idx="3385">
                  <c:v>-6.603999137878418</c:v>
                </c:pt>
                <c:pt idx="3386">
                  <c:v>-6.5999994277954102</c:v>
                </c:pt>
                <c:pt idx="3387">
                  <c:v>-6.5959992408752441</c:v>
                </c:pt>
                <c:pt idx="3388">
                  <c:v>-6.5919995307922363</c:v>
                </c:pt>
                <c:pt idx="3389">
                  <c:v>-6.5879993438720703</c:v>
                </c:pt>
                <c:pt idx="3390">
                  <c:v>-6.5839991569519043</c:v>
                </c:pt>
                <c:pt idx="3391">
                  <c:v>-6.5799994468688965</c:v>
                </c:pt>
                <c:pt idx="3392">
                  <c:v>-6.5759992599487305</c:v>
                </c:pt>
                <c:pt idx="3393">
                  <c:v>-6.5719995498657227</c:v>
                </c:pt>
                <c:pt idx="3394">
                  <c:v>-6.5679993629455566</c:v>
                </c:pt>
                <c:pt idx="3395">
                  <c:v>-6.5639991760253906</c:v>
                </c:pt>
                <c:pt idx="3396">
                  <c:v>-6.5599994659423828</c:v>
                </c:pt>
                <c:pt idx="3397">
                  <c:v>-6.5559992790222168</c:v>
                </c:pt>
                <c:pt idx="3398">
                  <c:v>-6.551999568939209</c:v>
                </c:pt>
                <c:pt idx="3399">
                  <c:v>-6.547999382019043</c:v>
                </c:pt>
                <c:pt idx="3400">
                  <c:v>-6.543999195098877</c:v>
                </c:pt>
                <c:pt idx="3401">
                  <c:v>-6.5399994850158691</c:v>
                </c:pt>
                <c:pt idx="3402">
                  <c:v>-6.5359992980957031</c:v>
                </c:pt>
                <c:pt idx="3403">
                  <c:v>-6.5319995880126953</c:v>
                </c:pt>
                <c:pt idx="3404">
                  <c:v>-6.5279994010925293</c:v>
                </c:pt>
                <c:pt idx="3405">
                  <c:v>-6.5239992141723633</c:v>
                </c:pt>
                <c:pt idx="3406">
                  <c:v>-6.5199995040893555</c:v>
                </c:pt>
                <c:pt idx="3407">
                  <c:v>-6.5159993171691895</c:v>
                </c:pt>
                <c:pt idx="3408">
                  <c:v>-6.5119991302490234</c:v>
                </c:pt>
                <c:pt idx="3409">
                  <c:v>-6.5079994201660156</c:v>
                </c:pt>
                <c:pt idx="3410">
                  <c:v>-6.5039992332458496</c:v>
                </c:pt>
                <c:pt idx="3411">
                  <c:v>-6.4999995231628418</c:v>
                </c:pt>
                <c:pt idx="3412">
                  <c:v>-6.4959993362426758</c:v>
                </c:pt>
                <c:pt idx="3413">
                  <c:v>-6.4919991493225098</c:v>
                </c:pt>
                <c:pt idx="3414">
                  <c:v>-6.487999439239502</c:v>
                </c:pt>
                <c:pt idx="3415">
                  <c:v>-6.4839992523193359</c:v>
                </c:pt>
                <c:pt idx="3416">
                  <c:v>-6.4799995422363281</c:v>
                </c:pt>
                <c:pt idx="3417">
                  <c:v>-6.4759993553161621</c:v>
                </c:pt>
                <c:pt idx="3418">
                  <c:v>-6.4719991683959961</c:v>
                </c:pt>
                <c:pt idx="3419">
                  <c:v>-6.4679994583129883</c:v>
                </c:pt>
                <c:pt idx="3420">
                  <c:v>-6.4639992713928223</c:v>
                </c:pt>
                <c:pt idx="3421">
                  <c:v>-6.4600000381469727</c:v>
                </c:pt>
                <c:pt idx="3422">
                  <c:v>-6.4599995613098145</c:v>
                </c:pt>
                <c:pt idx="3423">
                  <c:v>-6.4559993743896484</c:v>
                </c:pt>
                <c:pt idx="3424">
                  <c:v>-6.4519991874694824</c:v>
                </c:pt>
                <c:pt idx="3425">
                  <c:v>-6.4479994773864746</c:v>
                </c:pt>
                <c:pt idx="3426">
                  <c:v>-6.4439992904663086</c:v>
                </c:pt>
                <c:pt idx="3427">
                  <c:v>-6.4399995803833008</c:v>
                </c:pt>
                <c:pt idx="3428">
                  <c:v>-6.4359993934631348</c:v>
                </c:pt>
                <c:pt idx="3429">
                  <c:v>-6.4319992065429688</c:v>
                </c:pt>
                <c:pt idx="3430">
                  <c:v>-6.4279994964599609</c:v>
                </c:pt>
                <c:pt idx="3431">
                  <c:v>-6.4239993095397949</c:v>
                </c:pt>
                <c:pt idx="3432">
                  <c:v>-6.4199991226196289</c:v>
                </c:pt>
                <c:pt idx="3433">
                  <c:v>-6.4159994125366211</c:v>
                </c:pt>
                <c:pt idx="3434">
                  <c:v>-6.4119992256164551</c:v>
                </c:pt>
                <c:pt idx="3435">
                  <c:v>-6.4079995155334473</c:v>
                </c:pt>
                <c:pt idx="3436">
                  <c:v>-6.4039993286132813</c:v>
                </c:pt>
                <c:pt idx="3437">
                  <c:v>-6.3999991416931152</c:v>
                </c:pt>
                <c:pt idx="3438">
                  <c:v>-6.3959994316101074</c:v>
                </c:pt>
                <c:pt idx="3439">
                  <c:v>-6.3919992446899414</c:v>
                </c:pt>
                <c:pt idx="3440">
                  <c:v>-6.3879995346069336</c:v>
                </c:pt>
                <c:pt idx="3441">
                  <c:v>-6.3839993476867676</c:v>
                </c:pt>
                <c:pt idx="3442">
                  <c:v>-6.3799991607666016</c:v>
                </c:pt>
                <c:pt idx="3443">
                  <c:v>-6.3759994506835938</c:v>
                </c:pt>
                <c:pt idx="3444">
                  <c:v>-6.3719992637634277</c:v>
                </c:pt>
                <c:pt idx="3445">
                  <c:v>-6.3679995536804199</c:v>
                </c:pt>
                <c:pt idx="3446">
                  <c:v>-6.3639993667602539</c:v>
                </c:pt>
                <c:pt idx="3447">
                  <c:v>-6.3599991798400879</c:v>
                </c:pt>
                <c:pt idx="3448">
                  <c:v>-6.3559994697570801</c:v>
                </c:pt>
                <c:pt idx="3449">
                  <c:v>-6.3519992828369141</c:v>
                </c:pt>
                <c:pt idx="3450">
                  <c:v>-6.3499999046325684</c:v>
                </c:pt>
                <c:pt idx="3451">
                  <c:v>-6.3479995727539063</c:v>
                </c:pt>
                <c:pt idx="3452">
                  <c:v>-6.3439993858337402</c:v>
                </c:pt>
                <c:pt idx="3453">
                  <c:v>-6.3399991989135742</c:v>
                </c:pt>
                <c:pt idx="3454">
                  <c:v>-6.3359994888305664</c:v>
                </c:pt>
                <c:pt idx="3455">
                  <c:v>-6.3319993019104004</c:v>
                </c:pt>
                <c:pt idx="3456">
                  <c:v>-6.3279991149902344</c:v>
                </c:pt>
                <c:pt idx="3457">
                  <c:v>-6.3239994049072266</c:v>
                </c:pt>
                <c:pt idx="3458">
                  <c:v>-6.3199992179870605</c:v>
                </c:pt>
                <c:pt idx="3459">
                  <c:v>-6.3159995079040527</c:v>
                </c:pt>
                <c:pt idx="3460">
                  <c:v>-6.3119993209838867</c:v>
                </c:pt>
                <c:pt idx="3461">
                  <c:v>-6.3079991340637207</c:v>
                </c:pt>
                <c:pt idx="3462">
                  <c:v>-6.3039994239807129</c:v>
                </c:pt>
                <c:pt idx="3463">
                  <c:v>-6.2999992370605469</c:v>
                </c:pt>
                <c:pt idx="3464">
                  <c:v>-6.2959995269775391</c:v>
                </c:pt>
                <c:pt idx="3465">
                  <c:v>-6.291999340057373</c:v>
                </c:pt>
                <c:pt idx="3466">
                  <c:v>-6.287999153137207</c:v>
                </c:pt>
                <c:pt idx="3467">
                  <c:v>-6.2839994430541992</c:v>
                </c:pt>
                <c:pt idx="3468">
                  <c:v>-6.2799992561340332</c:v>
                </c:pt>
                <c:pt idx="3469">
                  <c:v>-6.2759995460510254</c:v>
                </c:pt>
                <c:pt idx="3470">
                  <c:v>-6.2719993591308594</c:v>
                </c:pt>
                <c:pt idx="3471">
                  <c:v>-6.2679991722106934</c:v>
                </c:pt>
                <c:pt idx="3472">
                  <c:v>-6.2639994621276855</c:v>
                </c:pt>
                <c:pt idx="3473">
                  <c:v>-6.2599992752075195</c:v>
                </c:pt>
                <c:pt idx="3474">
                  <c:v>-6.2559995651245117</c:v>
                </c:pt>
                <c:pt idx="3475">
                  <c:v>-6.2519993782043457</c:v>
                </c:pt>
                <c:pt idx="3476">
                  <c:v>-6.2479991912841797</c:v>
                </c:pt>
                <c:pt idx="3477">
                  <c:v>-6.2439994812011719</c:v>
                </c:pt>
                <c:pt idx="3478">
                  <c:v>-6.2399992942810059</c:v>
                </c:pt>
                <c:pt idx="3479">
                  <c:v>-6.235999584197998</c:v>
                </c:pt>
                <c:pt idx="3480">
                  <c:v>-6.231999397277832</c:v>
                </c:pt>
                <c:pt idx="3481">
                  <c:v>-6.227999210357666</c:v>
                </c:pt>
                <c:pt idx="3482">
                  <c:v>-6.2239995002746582</c:v>
                </c:pt>
                <c:pt idx="3483">
                  <c:v>-6.2199993133544922</c:v>
                </c:pt>
                <c:pt idx="3484">
                  <c:v>-6.2159991264343262</c:v>
                </c:pt>
                <c:pt idx="3485">
                  <c:v>-6.2119994163513184</c:v>
                </c:pt>
                <c:pt idx="3486">
                  <c:v>-6.2079992294311523</c:v>
                </c:pt>
                <c:pt idx="3487">
                  <c:v>-6.2039995193481445</c:v>
                </c:pt>
                <c:pt idx="3488">
                  <c:v>-6.1999993324279785</c:v>
                </c:pt>
                <c:pt idx="3489">
                  <c:v>-6.1959991455078125</c:v>
                </c:pt>
                <c:pt idx="3490">
                  <c:v>-6.1919994354248047</c:v>
                </c:pt>
                <c:pt idx="3491">
                  <c:v>-6.1879992485046387</c:v>
                </c:pt>
                <c:pt idx="3492">
                  <c:v>-6.1839995384216309</c:v>
                </c:pt>
                <c:pt idx="3493">
                  <c:v>-6.179999828338623</c:v>
                </c:pt>
                <c:pt idx="3494">
                  <c:v>-6.1799993515014648</c:v>
                </c:pt>
                <c:pt idx="3495">
                  <c:v>-6.1759991645812988</c:v>
                </c:pt>
                <c:pt idx="3496">
                  <c:v>-6.171999454498291</c:v>
                </c:pt>
                <c:pt idx="3497">
                  <c:v>-6.167999267578125</c:v>
                </c:pt>
                <c:pt idx="3498">
                  <c:v>-6.1639995574951172</c:v>
                </c:pt>
                <c:pt idx="3499">
                  <c:v>-6.1599993705749512</c:v>
                </c:pt>
                <c:pt idx="3500">
                  <c:v>-6.1559991836547852</c:v>
                </c:pt>
                <c:pt idx="3501">
                  <c:v>-6.1519994735717773</c:v>
                </c:pt>
                <c:pt idx="3502">
                  <c:v>-6.1479992866516113</c:v>
                </c:pt>
                <c:pt idx="3503">
                  <c:v>-6.1439995765686035</c:v>
                </c:pt>
                <c:pt idx="3504">
                  <c:v>-6.1399998664855957</c:v>
                </c:pt>
                <c:pt idx="3505">
                  <c:v>-6.1399993896484375</c:v>
                </c:pt>
                <c:pt idx="3506">
                  <c:v>-6.1359992027282715</c:v>
                </c:pt>
                <c:pt idx="3507">
                  <c:v>-6.1319994926452637</c:v>
                </c:pt>
                <c:pt idx="3508">
                  <c:v>-6.1279993057250977</c:v>
                </c:pt>
                <c:pt idx="3509">
                  <c:v>-6.1239991188049316</c:v>
                </c:pt>
                <c:pt idx="3510">
                  <c:v>-6.1199994087219238</c:v>
                </c:pt>
                <c:pt idx="3511">
                  <c:v>-6.1159992218017578</c:v>
                </c:pt>
                <c:pt idx="3512">
                  <c:v>-6.11199951171875</c:v>
                </c:pt>
                <c:pt idx="3513">
                  <c:v>-6.1100001335144043</c:v>
                </c:pt>
                <c:pt idx="3514">
                  <c:v>-6.107999324798584</c:v>
                </c:pt>
                <c:pt idx="3515">
                  <c:v>-6.103999137878418</c:v>
                </c:pt>
                <c:pt idx="3516">
                  <c:v>-6.0999994277954102</c:v>
                </c:pt>
                <c:pt idx="3517">
                  <c:v>-6.0959992408752441</c:v>
                </c:pt>
                <c:pt idx="3518">
                  <c:v>-6.0919995307922363</c:v>
                </c:pt>
                <c:pt idx="3519">
                  <c:v>-6.0879993438720703</c:v>
                </c:pt>
                <c:pt idx="3520">
                  <c:v>-6.0839991569519043</c:v>
                </c:pt>
                <c:pt idx="3521">
                  <c:v>-6.0799994468688965</c:v>
                </c:pt>
                <c:pt idx="3522">
                  <c:v>-6.0759992599487305</c:v>
                </c:pt>
                <c:pt idx="3523">
                  <c:v>-6.0719995498657227</c:v>
                </c:pt>
                <c:pt idx="3524">
                  <c:v>-6.070000171661377</c:v>
                </c:pt>
                <c:pt idx="3525">
                  <c:v>-6.0679993629455566</c:v>
                </c:pt>
                <c:pt idx="3526">
                  <c:v>-6.0639991760253906</c:v>
                </c:pt>
                <c:pt idx="3527">
                  <c:v>-6.0599994659423828</c:v>
                </c:pt>
                <c:pt idx="3528">
                  <c:v>-6.0559992790222168</c:v>
                </c:pt>
                <c:pt idx="3529">
                  <c:v>-6.051999568939209</c:v>
                </c:pt>
                <c:pt idx="3530">
                  <c:v>-6.047999382019043</c:v>
                </c:pt>
                <c:pt idx="3531">
                  <c:v>-6.043999195098877</c:v>
                </c:pt>
                <c:pt idx="3532">
                  <c:v>-6.0399994850158691</c:v>
                </c:pt>
                <c:pt idx="3533">
                  <c:v>-6.0359992980957031</c:v>
                </c:pt>
                <c:pt idx="3534">
                  <c:v>-6.0319991111755371</c:v>
                </c:pt>
                <c:pt idx="3535">
                  <c:v>-6.0279994010925293</c:v>
                </c:pt>
                <c:pt idx="3536">
                  <c:v>-6.0239992141723633</c:v>
                </c:pt>
                <c:pt idx="3537">
                  <c:v>-6.0199995040893555</c:v>
                </c:pt>
                <c:pt idx="3538">
                  <c:v>-6.0159993171691895</c:v>
                </c:pt>
                <c:pt idx="3539">
                  <c:v>-6.0119991302490234</c:v>
                </c:pt>
                <c:pt idx="3540">
                  <c:v>-6.0079994201660156</c:v>
                </c:pt>
                <c:pt idx="3541">
                  <c:v>-6.0039992332458496</c:v>
                </c:pt>
                <c:pt idx="3542">
                  <c:v>-5.9999995231628418</c:v>
                </c:pt>
                <c:pt idx="3543">
                  <c:v>-5.9959993362426758</c:v>
                </c:pt>
                <c:pt idx="3544">
                  <c:v>-5.9919991493225098</c:v>
                </c:pt>
                <c:pt idx="3545">
                  <c:v>-5.987999439239502</c:v>
                </c:pt>
                <c:pt idx="3546">
                  <c:v>-5.9839992523193359</c:v>
                </c:pt>
                <c:pt idx="3547">
                  <c:v>-5.9800000190734863</c:v>
                </c:pt>
                <c:pt idx="3548">
                  <c:v>-5.9799995422363281</c:v>
                </c:pt>
                <c:pt idx="3549">
                  <c:v>-5.9759993553161621</c:v>
                </c:pt>
                <c:pt idx="3550">
                  <c:v>-5.9719991683959961</c:v>
                </c:pt>
                <c:pt idx="3551">
                  <c:v>-5.9679994583129883</c:v>
                </c:pt>
                <c:pt idx="3552">
                  <c:v>-5.9639992713928223</c:v>
                </c:pt>
                <c:pt idx="3553">
                  <c:v>-5.9599995613098145</c:v>
                </c:pt>
                <c:pt idx="3554">
                  <c:v>-5.9559993743896484</c:v>
                </c:pt>
                <c:pt idx="3555">
                  <c:v>-5.9519991874694824</c:v>
                </c:pt>
                <c:pt idx="3556">
                  <c:v>-5.9499998092651367</c:v>
                </c:pt>
                <c:pt idx="3557">
                  <c:v>-5.9479994773864746</c:v>
                </c:pt>
                <c:pt idx="3558">
                  <c:v>-5.9439992904663086</c:v>
                </c:pt>
                <c:pt idx="3559">
                  <c:v>-5.9399991035461426</c:v>
                </c:pt>
                <c:pt idx="3560">
                  <c:v>-5.9359993934631348</c:v>
                </c:pt>
                <c:pt idx="3561">
                  <c:v>-5.9319992065429688</c:v>
                </c:pt>
                <c:pt idx="3562">
                  <c:v>-5.929999828338623</c:v>
                </c:pt>
                <c:pt idx="3563">
                  <c:v>-5.9279994964599609</c:v>
                </c:pt>
                <c:pt idx="3564">
                  <c:v>-5.9239993095397949</c:v>
                </c:pt>
                <c:pt idx="3565">
                  <c:v>-5.9199991226196289</c:v>
                </c:pt>
                <c:pt idx="3566">
                  <c:v>-5.9159994125366211</c:v>
                </c:pt>
                <c:pt idx="3567">
                  <c:v>-5.9119992256164551</c:v>
                </c:pt>
                <c:pt idx="3568">
                  <c:v>-5.9079995155334473</c:v>
                </c:pt>
                <c:pt idx="3569">
                  <c:v>-5.9039993286132813</c:v>
                </c:pt>
                <c:pt idx="3570">
                  <c:v>-5.8999991416931152</c:v>
                </c:pt>
                <c:pt idx="3571">
                  <c:v>-5.8959994316101074</c:v>
                </c:pt>
                <c:pt idx="3572">
                  <c:v>-5.8919992446899414</c:v>
                </c:pt>
                <c:pt idx="3573">
                  <c:v>-5.8879995346069336</c:v>
                </c:pt>
                <c:pt idx="3574">
                  <c:v>-5.8839993476867676</c:v>
                </c:pt>
                <c:pt idx="3575">
                  <c:v>-5.8799991607666016</c:v>
                </c:pt>
                <c:pt idx="3576">
                  <c:v>-5.8759994506835938</c:v>
                </c:pt>
                <c:pt idx="3577">
                  <c:v>-5.8719992637634277</c:v>
                </c:pt>
                <c:pt idx="3578">
                  <c:v>-5.8679995536804199</c:v>
                </c:pt>
                <c:pt idx="3579">
                  <c:v>-5.8639993667602539</c:v>
                </c:pt>
                <c:pt idx="3580">
                  <c:v>-5.8599991798400879</c:v>
                </c:pt>
                <c:pt idx="3581">
                  <c:v>-5.8559994697570801</c:v>
                </c:pt>
                <c:pt idx="3582">
                  <c:v>-5.8519992828369141</c:v>
                </c:pt>
                <c:pt idx="3583">
                  <c:v>-5.847999095916748</c:v>
                </c:pt>
                <c:pt idx="3584">
                  <c:v>-5.8439993858337402</c:v>
                </c:pt>
                <c:pt idx="3585">
                  <c:v>-5.8399991989135742</c:v>
                </c:pt>
                <c:pt idx="3586">
                  <c:v>-5.8359994888305664</c:v>
                </c:pt>
                <c:pt idx="3587">
                  <c:v>-5.8319993019104004</c:v>
                </c:pt>
                <c:pt idx="3588">
                  <c:v>-5.8279991149902344</c:v>
                </c:pt>
                <c:pt idx="3589">
                  <c:v>-5.8239994049072266</c:v>
                </c:pt>
                <c:pt idx="3590">
                  <c:v>-5.8199992179870605</c:v>
                </c:pt>
                <c:pt idx="3591">
                  <c:v>-5.8159995079040527</c:v>
                </c:pt>
                <c:pt idx="3592">
                  <c:v>-5.8119993209838867</c:v>
                </c:pt>
                <c:pt idx="3593">
                  <c:v>-5.8079991340637207</c:v>
                </c:pt>
                <c:pt idx="3594">
                  <c:v>-5.8039994239807129</c:v>
                </c:pt>
                <c:pt idx="3595">
                  <c:v>-5.7999992370605469</c:v>
                </c:pt>
                <c:pt idx="3596">
                  <c:v>-5.7959995269775391</c:v>
                </c:pt>
                <c:pt idx="3597">
                  <c:v>-5.791999340057373</c:v>
                </c:pt>
                <c:pt idx="3598">
                  <c:v>-5.7899999618530273</c:v>
                </c:pt>
                <c:pt idx="3599">
                  <c:v>-5.787999153137207</c:v>
                </c:pt>
                <c:pt idx="3600">
                  <c:v>-5.7839994430541992</c:v>
                </c:pt>
                <c:pt idx="3601">
                  <c:v>-5.7799992561340332</c:v>
                </c:pt>
                <c:pt idx="3602">
                  <c:v>-5.7759995460510254</c:v>
                </c:pt>
                <c:pt idx="3603">
                  <c:v>-5.7719993591308594</c:v>
                </c:pt>
                <c:pt idx="3604">
                  <c:v>-5.7679991722106934</c:v>
                </c:pt>
                <c:pt idx="3605">
                  <c:v>-5.7639994621276855</c:v>
                </c:pt>
                <c:pt idx="3606">
                  <c:v>-5.7599992752075195</c:v>
                </c:pt>
                <c:pt idx="3607">
                  <c:v>-5.7559990882873535</c:v>
                </c:pt>
                <c:pt idx="3608">
                  <c:v>-5.7519993782043457</c:v>
                </c:pt>
                <c:pt idx="3609">
                  <c:v>-5.7479991912841797</c:v>
                </c:pt>
                <c:pt idx="3610">
                  <c:v>-5.7439994812011719</c:v>
                </c:pt>
                <c:pt idx="3611">
                  <c:v>-5.7399992942810059</c:v>
                </c:pt>
                <c:pt idx="3612">
                  <c:v>-5.7359991073608398</c:v>
                </c:pt>
                <c:pt idx="3613">
                  <c:v>-5.731999397277832</c:v>
                </c:pt>
                <c:pt idx="3614">
                  <c:v>-5.7300000190734863</c:v>
                </c:pt>
                <c:pt idx="3615">
                  <c:v>-5.727999210357666</c:v>
                </c:pt>
                <c:pt idx="3616">
                  <c:v>-5.7239995002746582</c:v>
                </c:pt>
                <c:pt idx="3617">
                  <c:v>-5.7199997901916504</c:v>
                </c:pt>
                <c:pt idx="3618">
                  <c:v>-5.7199993133544922</c:v>
                </c:pt>
                <c:pt idx="3619">
                  <c:v>-5.7159991264343262</c:v>
                </c:pt>
                <c:pt idx="3620">
                  <c:v>-5.7119994163513184</c:v>
                </c:pt>
                <c:pt idx="3621">
                  <c:v>-5.7079992294311523</c:v>
                </c:pt>
                <c:pt idx="3622">
                  <c:v>-5.7039995193481445</c:v>
                </c:pt>
                <c:pt idx="3623">
                  <c:v>-5.6999993324279785</c:v>
                </c:pt>
                <c:pt idx="3624">
                  <c:v>-5.6959991455078125</c:v>
                </c:pt>
                <c:pt idx="3625">
                  <c:v>-5.6919994354248047</c:v>
                </c:pt>
                <c:pt idx="3626">
                  <c:v>-5.6879992485046387</c:v>
                </c:pt>
                <c:pt idx="3627">
                  <c:v>-5.6839995384216309</c:v>
                </c:pt>
                <c:pt idx="3628">
                  <c:v>-5.6799993515014648</c:v>
                </c:pt>
                <c:pt idx="3629">
                  <c:v>-5.6759991645812988</c:v>
                </c:pt>
                <c:pt idx="3630">
                  <c:v>-5.671999454498291</c:v>
                </c:pt>
                <c:pt idx="3631">
                  <c:v>-5.667999267578125</c:v>
                </c:pt>
                <c:pt idx="3632">
                  <c:v>-5.6639995574951172</c:v>
                </c:pt>
                <c:pt idx="3633">
                  <c:v>-5.6599993705749512</c:v>
                </c:pt>
                <c:pt idx="3634">
                  <c:v>-5.6559991836547852</c:v>
                </c:pt>
                <c:pt idx="3635">
                  <c:v>-5.6519994735717773</c:v>
                </c:pt>
                <c:pt idx="3636">
                  <c:v>-5.6479992866516113</c:v>
                </c:pt>
                <c:pt idx="3637">
                  <c:v>-5.6439990997314453</c:v>
                </c:pt>
                <c:pt idx="3638">
                  <c:v>-5.6399993896484375</c:v>
                </c:pt>
                <c:pt idx="3639">
                  <c:v>-5.6359992027282715</c:v>
                </c:pt>
                <c:pt idx="3640">
                  <c:v>-5.6319994926452637</c:v>
                </c:pt>
                <c:pt idx="3641">
                  <c:v>-5.6279993057250977</c:v>
                </c:pt>
                <c:pt idx="3642">
                  <c:v>-5.6239991188049316</c:v>
                </c:pt>
                <c:pt idx="3643">
                  <c:v>-5.6199994087219238</c:v>
                </c:pt>
                <c:pt idx="3644">
                  <c:v>-5.6159992218017578</c:v>
                </c:pt>
                <c:pt idx="3645">
                  <c:v>-5.61199951171875</c:v>
                </c:pt>
                <c:pt idx="3646">
                  <c:v>-5.6100001335144043</c:v>
                </c:pt>
                <c:pt idx="3647">
                  <c:v>-5.607999324798584</c:v>
                </c:pt>
                <c:pt idx="3648">
                  <c:v>-5.603999137878418</c:v>
                </c:pt>
                <c:pt idx="3649">
                  <c:v>-5.5999994277954102</c:v>
                </c:pt>
                <c:pt idx="3650">
                  <c:v>-5.5959992408752441</c:v>
                </c:pt>
                <c:pt idx="3651">
                  <c:v>-5.5919995307922363</c:v>
                </c:pt>
                <c:pt idx="3652">
                  <c:v>-5.5879993438720703</c:v>
                </c:pt>
                <c:pt idx="3653">
                  <c:v>-5.5839991569519043</c:v>
                </c:pt>
                <c:pt idx="3654">
                  <c:v>-5.5799999237060547</c:v>
                </c:pt>
                <c:pt idx="3655">
                  <c:v>-5.5799994468688965</c:v>
                </c:pt>
                <c:pt idx="3656">
                  <c:v>-5.5759992599487305</c:v>
                </c:pt>
                <c:pt idx="3657">
                  <c:v>-5.5719995498657227</c:v>
                </c:pt>
                <c:pt idx="3658">
                  <c:v>-5.5679993629455566</c:v>
                </c:pt>
                <c:pt idx="3659">
                  <c:v>-5.5639991760253906</c:v>
                </c:pt>
                <c:pt idx="3660">
                  <c:v>-5.5599994659423828</c:v>
                </c:pt>
                <c:pt idx="3661">
                  <c:v>-5.5559992790222168</c:v>
                </c:pt>
                <c:pt idx="3662">
                  <c:v>-5.5519990921020508</c:v>
                </c:pt>
                <c:pt idx="3663">
                  <c:v>-5.547999382019043</c:v>
                </c:pt>
                <c:pt idx="3664">
                  <c:v>-5.543999195098877</c:v>
                </c:pt>
                <c:pt idx="3665">
                  <c:v>-5.5399994850158691</c:v>
                </c:pt>
                <c:pt idx="3666">
                  <c:v>-5.5359992980957031</c:v>
                </c:pt>
                <c:pt idx="3667">
                  <c:v>-5.5319991111755371</c:v>
                </c:pt>
                <c:pt idx="3668">
                  <c:v>-5.5279994010925293</c:v>
                </c:pt>
                <c:pt idx="3669">
                  <c:v>-5.5239992141723633</c:v>
                </c:pt>
                <c:pt idx="3670">
                  <c:v>-5.5199995040893555</c:v>
                </c:pt>
                <c:pt idx="3671">
                  <c:v>-5.5159993171691895</c:v>
                </c:pt>
                <c:pt idx="3672">
                  <c:v>-5.5119991302490234</c:v>
                </c:pt>
                <c:pt idx="3673">
                  <c:v>-5.5079994201660156</c:v>
                </c:pt>
                <c:pt idx="3674">
                  <c:v>-5.5039992332458496</c:v>
                </c:pt>
                <c:pt idx="3675">
                  <c:v>-5.4999995231628418</c:v>
                </c:pt>
                <c:pt idx="3676">
                  <c:v>-5.4959993362426758</c:v>
                </c:pt>
                <c:pt idx="3677">
                  <c:v>-5.4919991493225098</c:v>
                </c:pt>
                <c:pt idx="3678">
                  <c:v>-5.487999439239502</c:v>
                </c:pt>
                <c:pt idx="3679">
                  <c:v>-5.4839992523193359</c:v>
                </c:pt>
                <c:pt idx="3680">
                  <c:v>-5.4799995422363281</c:v>
                </c:pt>
                <c:pt idx="3681">
                  <c:v>-5.4759993553161621</c:v>
                </c:pt>
                <c:pt idx="3682">
                  <c:v>-5.4719991683959961</c:v>
                </c:pt>
                <c:pt idx="3683">
                  <c:v>-5.4679994583129883</c:v>
                </c:pt>
                <c:pt idx="3684">
                  <c:v>-5.4639992713928223</c:v>
                </c:pt>
                <c:pt idx="3685">
                  <c:v>-5.4599990844726563</c:v>
                </c:pt>
                <c:pt idx="3686">
                  <c:v>-5.4559993743896484</c:v>
                </c:pt>
                <c:pt idx="3687">
                  <c:v>-5.4519991874694824</c:v>
                </c:pt>
                <c:pt idx="3688">
                  <c:v>-5.4479994773864746</c:v>
                </c:pt>
                <c:pt idx="3689">
                  <c:v>-5.4439992904663086</c:v>
                </c:pt>
                <c:pt idx="3690">
                  <c:v>-5.4399991035461426</c:v>
                </c:pt>
                <c:pt idx="3691">
                  <c:v>-5.4359993934631348</c:v>
                </c:pt>
                <c:pt idx="3692">
                  <c:v>-5.4319992065429688</c:v>
                </c:pt>
                <c:pt idx="3693">
                  <c:v>-5.4279994964599609</c:v>
                </c:pt>
                <c:pt idx="3694">
                  <c:v>-5.4239993095397949</c:v>
                </c:pt>
                <c:pt idx="3695">
                  <c:v>-5.4199991226196289</c:v>
                </c:pt>
                <c:pt idx="3696">
                  <c:v>-5.4159994125366211</c:v>
                </c:pt>
                <c:pt idx="3697">
                  <c:v>-5.4119992256164551</c:v>
                </c:pt>
                <c:pt idx="3698">
                  <c:v>-5.4079995155334473</c:v>
                </c:pt>
                <c:pt idx="3699">
                  <c:v>-5.4039993286132813</c:v>
                </c:pt>
                <c:pt idx="3700">
                  <c:v>-5.3999991416931152</c:v>
                </c:pt>
                <c:pt idx="3701">
                  <c:v>-5.3959994316101074</c:v>
                </c:pt>
                <c:pt idx="3702">
                  <c:v>-5.3919992446899414</c:v>
                </c:pt>
                <c:pt idx="3703">
                  <c:v>-5.3879995346069336</c:v>
                </c:pt>
                <c:pt idx="3704">
                  <c:v>-5.3839993476867676</c:v>
                </c:pt>
                <c:pt idx="3705">
                  <c:v>-5.3799991607666016</c:v>
                </c:pt>
                <c:pt idx="3706">
                  <c:v>-5.3759994506835938</c:v>
                </c:pt>
                <c:pt idx="3707">
                  <c:v>-5.3719992637634277</c:v>
                </c:pt>
                <c:pt idx="3708">
                  <c:v>-5.3679990768432617</c:v>
                </c:pt>
                <c:pt idx="3709">
                  <c:v>-5.3639993667602539</c:v>
                </c:pt>
                <c:pt idx="3710">
                  <c:v>-5.3599991798400879</c:v>
                </c:pt>
                <c:pt idx="3711">
                  <c:v>-5.3559994697570801</c:v>
                </c:pt>
                <c:pt idx="3712">
                  <c:v>-5.3519992828369141</c:v>
                </c:pt>
                <c:pt idx="3713">
                  <c:v>-5.347999095916748</c:v>
                </c:pt>
                <c:pt idx="3714">
                  <c:v>-5.3439993858337402</c:v>
                </c:pt>
                <c:pt idx="3715">
                  <c:v>-5.3399991989135742</c:v>
                </c:pt>
                <c:pt idx="3716">
                  <c:v>-5.3359994888305664</c:v>
                </c:pt>
                <c:pt idx="3717">
                  <c:v>-5.3319993019104004</c:v>
                </c:pt>
                <c:pt idx="3718">
                  <c:v>-5.3279991149902344</c:v>
                </c:pt>
                <c:pt idx="3719">
                  <c:v>-5.3239994049072266</c:v>
                </c:pt>
                <c:pt idx="3720">
                  <c:v>-5.3199992179870605</c:v>
                </c:pt>
                <c:pt idx="3721">
                  <c:v>-5.3159995079040527</c:v>
                </c:pt>
                <c:pt idx="3722">
                  <c:v>-5.3119993209838867</c:v>
                </c:pt>
                <c:pt idx="3723">
                  <c:v>-5.3079991340637207</c:v>
                </c:pt>
                <c:pt idx="3724">
                  <c:v>-5.3039994239807129</c:v>
                </c:pt>
                <c:pt idx="3725">
                  <c:v>-5.2999992370605469</c:v>
                </c:pt>
                <c:pt idx="3726">
                  <c:v>-5.2959995269775391</c:v>
                </c:pt>
                <c:pt idx="3727">
                  <c:v>-5.291999340057373</c:v>
                </c:pt>
                <c:pt idx="3728">
                  <c:v>-5.287999153137207</c:v>
                </c:pt>
                <c:pt idx="3729">
                  <c:v>-5.2839994430541992</c:v>
                </c:pt>
                <c:pt idx="3730">
                  <c:v>-5.2800002098083496</c:v>
                </c:pt>
                <c:pt idx="3731">
                  <c:v>-5.2799992561340332</c:v>
                </c:pt>
                <c:pt idx="3732">
                  <c:v>-5.2759990692138672</c:v>
                </c:pt>
                <c:pt idx="3733">
                  <c:v>-5.2719993591308594</c:v>
                </c:pt>
                <c:pt idx="3734">
                  <c:v>-5.2679991722106934</c:v>
                </c:pt>
                <c:pt idx="3735">
                  <c:v>-5.2639994621276855</c:v>
                </c:pt>
                <c:pt idx="3736">
                  <c:v>-5.2599992752075195</c:v>
                </c:pt>
                <c:pt idx="3737">
                  <c:v>-5.2559990882873535</c:v>
                </c:pt>
                <c:pt idx="3738">
                  <c:v>-5.2519993782043457</c:v>
                </c:pt>
                <c:pt idx="3739">
                  <c:v>-5.2479991912841797</c:v>
                </c:pt>
                <c:pt idx="3740">
                  <c:v>-5.2439994812011719</c:v>
                </c:pt>
                <c:pt idx="3741">
                  <c:v>-5.2399992942810059</c:v>
                </c:pt>
                <c:pt idx="3742">
                  <c:v>-5.2359991073608398</c:v>
                </c:pt>
                <c:pt idx="3743">
                  <c:v>-5.231999397277832</c:v>
                </c:pt>
                <c:pt idx="3744">
                  <c:v>-5.227999210357666</c:v>
                </c:pt>
                <c:pt idx="3745">
                  <c:v>-5.2239995002746582</c:v>
                </c:pt>
                <c:pt idx="3746">
                  <c:v>-5.2199993133544922</c:v>
                </c:pt>
                <c:pt idx="3747">
                  <c:v>-5.2159991264343262</c:v>
                </c:pt>
                <c:pt idx="3748">
                  <c:v>-5.2119994163513184</c:v>
                </c:pt>
                <c:pt idx="3749">
                  <c:v>-5.2079992294311523</c:v>
                </c:pt>
                <c:pt idx="3750">
                  <c:v>-5.2039995193481445</c:v>
                </c:pt>
                <c:pt idx="3751">
                  <c:v>-5.1999993324279785</c:v>
                </c:pt>
                <c:pt idx="3752">
                  <c:v>-5.1959991455078125</c:v>
                </c:pt>
                <c:pt idx="3753">
                  <c:v>-5.1919994354248047</c:v>
                </c:pt>
                <c:pt idx="3754">
                  <c:v>-5.1879992485046387</c:v>
                </c:pt>
                <c:pt idx="3755">
                  <c:v>-5.1839990615844727</c:v>
                </c:pt>
                <c:pt idx="3756">
                  <c:v>-5.1799993515014648</c:v>
                </c:pt>
                <c:pt idx="3757">
                  <c:v>-5.1759991645812988</c:v>
                </c:pt>
                <c:pt idx="3758">
                  <c:v>-5.171999454498291</c:v>
                </c:pt>
                <c:pt idx="3759">
                  <c:v>-5.167999267578125</c:v>
                </c:pt>
                <c:pt idx="3760">
                  <c:v>-5.163999080657959</c:v>
                </c:pt>
                <c:pt idx="3761">
                  <c:v>-5.1599993705749512</c:v>
                </c:pt>
                <c:pt idx="3762">
                  <c:v>-5.1559991836547852</c:v>
                </c:pt>
                <c:pt idx="3763">
                  <c:v>-5.1519994735717773</c:v>
                </c:pt>
                <c:pt idx="3764">
                  <c:v>-5.1479992866516113</c:v>
                </c:pt>
                <c:pt idx="3765">
                  <c:v>-5.1439990997314453</c:v>
                </c:pt>
                <c:pt idx="3766">
                  <c:v>-5.1399993896484375</c:v>
                </c:pt>
                <c:pt idx="3767">
                  <c:v>-5.1359992027282715</c:v>
                </c:pt>
                <c:pt idx="3768">
                  <c:v>-5.1319994926452637</c:v>
                </c:pt>
                <c:pt idx="3769">
                  <c:v>-5.1279993057250977</c:v>
                </c:pt>
                <c:pt idx="3770">
                  <c:v>-5.1239991188049316</c:v>
                </c:pt>
                <c:pt idx="3771">
                  <c:v>-5.1199994087219238</c:v>
                </c:pt>
                <c:pt idx="3772">
                  <c:v>-5.1159992218017578</c:v>
                </c:pt>
                <c:pt idx="3773">
                  <c:v>-5.11199951171875</c:v>
                </c:pt>
                <c:pt idx="3774">
                  <c:v>-5.107999324798584</c:v>
                </c:pt>
                <c:pt idx="3775">
                  <c:v>-5.103999137878418</c:v>
                </c:pt>
                <c:pt idx="3776">
                  <c:v>-5.0999994277954102</c:v>
                </c:pt>
                <c:pt idx="3777">
                  <c:v>-5.0959992408752441</c:v>
                </c:pt>
                <c:pt idx="3778">
                  <c:v>-5.0919990539550781</c:v>
                </c:pt>
                <c:pt idx="3779">
                  <c:v>-5.0879993438720703</c:v>
                </c:pt>
                <c:pt idx="3780">
                  <c:v>-5.0839991569519043</c:v>
                </c:pt>
                <c:pt idx="3781">
                  <c:v>-5.0799994468688965</c:v>
                </c:pt>
                <c:pt idx="3782">
                  <c:v>-5.0759992599487305</c:v>
                </c:pt>
                <c:pt idx="3783">
                  <c:v>-5.0719990730285645</c:v>
                </c:pt>
                <c:pt idx="3784">
                  <c:v>-5.0679993629455566</c:v>
                </c:pt>
                <c:pt idx="3785">
                  <c:v>-5.0639991760253906</c:v>
                </c:pt>
                <c:pt idx="3786">
                  <c:v>-5.0599994659423828</c:v>
                </c:pt>
                <c:pt idx="3787">
                  <c:v>-5.0559992790222168</c:v>
                </c:pt>
                <c:pt idx="3788">
                  <c:v>-5.0519990921020508</c:v>
                </c:pt>
                <c:pt idx="3789">
                  <c:v>-5.0500001907348633</c:v>
                </c:pt>
                <c:pt idx="3790">
                  <c:v>-5.047999382019043</c:v>
                </c:pt>
                <c:pt idx="3791">
                  <c:v>-5.043999195098877</c:v>
                </c:pt>
                <c:pt idx="3792">
                  <c:v>-5.0399994850158691</c:v>
                </c:pt>
                <c:pt idx="3793">
                  <c:v>-5.0359992980957031</c:v>
                </c:pt>
                <c:pt idx="3794">
                  <c:v>-5.0319991111755371</c:v>
                </c:pt>
                <c:pt idx="3795">
                  <c:v>-5.0279994010925293</c:v>
                </c:pt>
                <c:pt idx="3796">
                  <c:v>-5.0239992141723633</c:v>
                </c:pt>
                <c:pt idx="3797">
                  <c:v>-5.0199995040893555</c:v>
                </c:pt>
                <c:pt idx="3798">
                  <c:v>-5.0159993171691895</c:v>
                </c:pt>
                <c:pt idx="3799">
                  <c:v>-5.0119991302490234</c:v>
                </c:pt>
                <c:pt idx="3800">
                  <c:v>-5.0079994201660156</c:v>
                </c:pt>
                <c:pt idx="3801">
                  <c:v>-5.0039992332458496</c:v>
                </c:pt>
                <c:pt idx="3802">
                  <c:v>-4.9999995231628418</c:v>
                </c:pt>
                <c:pt idx="3803">
                  <c:v>-4.9959993362426758</c:v>
                </c:pt>
                <c:pt idx="3804">
                  <c:v>-4.9919991493225098</c:v>
                </c:pt>
                <c:pt idx="3805">
                  <c:v>-4.987999439239502</c:v>
                </c:pt>
                <c:pt idx="3806">
                  <c:v>-4.9839992523193359</c:v>
                </c:pt>
                <c:pt idx="3807">
                  <c:v>-4.9799990653991699</c:v>
                </c:pt>
                <c:pt idx="3808">
                  <c:v>-4.9759993553161621</c:v>
                </c:pt>
                <c:pt idx="3809">
                  <c:v>-4.9719991683959961</c:v>
                </c:pt>
                <c:pt idx="3810">
                  <c:v>-4.9679994583129883</c:v>
                </c:pt>
                <c:pt idx="3811">
                  <c:v>-4.9639992713928223</c:v>
                </c:pt>
                <c:pt idx="3812">
                  <c:v>-4.9600000381469727</c:v>
                </c:pt>
                <c:pt idx="3813">
                  <c:v>-4.9599990844726563</c:v>
                </c:pt>
                <c:pt idx="3814">
                  <c:v>-4.9559993743896484</c:v>
                </c:pt>
                <c:pt idx="3815">
                  <c:v>-4.9519991874694824</c:v>
                </c:pt>
                <c:pt idx="3816">
                  <c:v>-4.9479994773864746</c:v>
                </c:pt>
                <c:pt idx="3817">
                  <c:v>-4.9439992904663086</c:v>
                </c:pt>
                <c:pt idx="3818">
                  <c:v>-4.940000057220459</c:v>
                </c:pt>
                <c:pt idx="3819">
                  <c:v>-4.9399991035461426</c:v>
                </c:pt>
                <c:pt idx="3820">
                  <c:v>-4.9359993934631348</c:v>
                </c:pt>
                <c:pt idx="3821">
                  <c:v>-4.9319992065429688</c:v>
                </c:pt>
                <c:pt idx="3822">
                  <c:v>-4.9279994964599609</c:v>
                </c:pt>
                <c:pt idx="3823">
                  <c:v>-4.9239993095397949</c:v>
                </c:pt>
                <c:pt idx="3824">
                  <c:v>-4.9199991226196289</c:v>
                </c:pt>
                <c:pt idx="3825">
                  <c:v>-4.9159994125366211</c:v>
                </c:pt>
                <c:pt idx="3826">
                  <c:v>-4.9119992256164551</c:v>
                </c:pt>
                <c:pt idx="3827">
                  <c:v>-4.9079995155334473</c:v>
                </c:pt>
                <c:pt idx="3828">
                  <c:v>-4.9039993286132813</c:v>
                </c:pt>
                <c:pt idx="3829">
                  <c:v>-4.9000000953674316</c:v>
                </c:pt>
                <c:pt idx="3830">
                  <c:v>-4.8999991416931152</c:v>
                </c:pt>
                <c:pt idx="3831">
                  <c:v>-4.8959994316101074</c:v>
                </c:pt>
                <c:pt idx="3832">
                  <c:v>-4.8919992446899414</c:v>
                </c:pt>
                <c:pt idx="3833">
                  <c:v>-4.8879990577697754</c:v>
                </c:pt>
                <c:pt idx="3834">
                  <c:v>-4.8839993476867676</c:v>
                </c:pt>
                <c:pt idx="3835">
                  <c:v>-4.8799991607666016</c:v>
                </c:pt>
                <c:pt idx="3836">
                  <c:v>-4.8759994506835938</c:v>
                </c:pt>
                <c:pt idx="3837">
                  <c:v>-4.8719992637634277</c:v>
                </c:pt>
                <c:pt idx="3838">
                  <c:v>-4.8679990768432617</c:v>
                </c:pt>
                <c:pt idx="3839">
                  <c:v>-4.8639993667602539</c:v>
                </c:pt>
                <c:pt idx="3840">
                  <c:v>-4.8599991798400879</c:v>
                </c:pt>
                <c:pt idx="3841">
                  <c:v>-4.8559994697570801</c:v>
                </c:pt>
                <c:pt idx="3842">
                  <c:v>-4.8519992828369141</c:v>
                </c:pt>
                <c:pt idx="3843">
                  <c:v>-4.847999095916748</c:v>
                </c:pt>
                <c:pt idx="3844">
                  <c:v>-4.8439993858337402</c:v>
                </c:pt>
                <c:pt idx="3845">
                  <c:v>-4.8399991989135742</c:v>
                </c:pt>
                <c:pt idx="3846">
                  <c:v>-4.8359994888305664</c:v>
                </c:pt>
                <c:pt idx="3847">
                  <c:v>-4.8319993019104004</c:v>
                </c:pt>
                <c:pt idx="3848">
                  <c:v>-4.8279991149902344</c:v>
                </c:pt>
                <c:pt idx="3849">
                  <c:v>-4.8239994049072266</c:v>
                </c:pt>
                <c:pt idx="3850">
                  <c:v>-4.8199992179870605</c:v>
                </c:pt>
                <c:pt idx="3851">
                  <c:v>-4.8159995079040527</c:v>
                </c:pt>
                <c:pt idx="3852">
                  <c:v>-4.8119993209838867</c:v>
                </c:pt>
                <c:pt idx="3853">
                  <c:v>-4.8079991340637207</c:v>
                </c:pt>
                <c:pt idx="3854">
                  <c:v>-4.8039994239807129</c:v>
                </c:pt>
                <c:pt idx="3855">
                  <c:v>-4.7999992370605469</c:v>
                </c:pt>
                <c:pt idx="3856">
                  <c:v>-4.7959990501403809</c:v>
                </c:pt>
                <c:pt idx="3857">
                  <c:v>-4.791999340057373</c:v>
                </c:pt>
                <c:pt idx="3858">
                  <c:v>-4.787999153137207</c:v>
                </c:pt>
                <c:pt idx="3859">
                  <c:v>-4.7839994430541992</c:v>
                </c:pt>
                <c:pt idx="3860">
                  <c:v>-4.7799992561340332</c:v>
                </c:pt>
                <c:pt idx="3861">
                  <c:v>-4.7759990692138672</c:v>
                </c:pt>
                <c:pt idx="3862">
                  <c:v>-4.7719993591308594</c:v>
                </c:pt>
                <c:pt idx="3863">
                  <c:v>-4.7679991722106934</c:v>
                </c:pt>
                <c:pt idx="3864">
                  <c:v>-4.7639994621276855</c:v>
                </c:pt>
                <c:pt idx="3865">
                  <c:v>-4.7599992752075195</c:v>
                </c:pt>
                <c:pt idx="3866">
                  <c:v>-4.7559990882873535</c:v>
                </c:pt>
                <c:pt idx="3867">
                  <c:v>-4.7519993782043457</c:v>
                </c:pt>
                <c:pt idx="3868">
                  <c:v>-4.75</c:v>
                </c:pt>
                <c:pt idx="3869">
                  <c:v>-4.7479991912841797</c:v>
                </c:pt>
                <c:pt idx="3870">
                  <c:v>-4.7439994812011719</c:v>
                </c:pt>
                <c:pt idx="3871">
                  <c:v>-4.7399992942810059</c:v>
                </c:pt>
                <c:pt idx="3872">
                  <c:v>-4.7359991073608398</c:v>
                </c:pt>
                <c:pt idx="3873">
                  <c:v>-4.731999397277832</c:v>
                </c:pt>
                <c:pt idx="3874">
                  <c:v>-4.727999210357666</c:v>
                </c:pt>
                <c:pt idx="3875">
                  <c:v>-4.7239995002746582</c:v>
                </c:pt>
                <c:pt idx="3876">
                  <c:v>-4.7199993133544922</c:v>
                </c:pt>
                <c:pt idx="3877">
                  <c:v>-4.7159991264343262</c:v>
                </c:pt>
                <c:pt idx="3878">
                  <c:v>-4.7119994163513184</c:v>
                </c:pt>
                <c:pt idx="3879">
                  <c:v>-4.7079992294311523</c:v>
                </c:pt>
                <c:pt idx="3880">
                  <c:v>-4.7039990425109863</c:v>
                </c:pt>
                <c:pt idx="3881">
                  <c:v>-4.6999993324279785</c:v>
                </c:pt>
                <c:pt idx="3882">
                  <c:v>-4.6959991455078125</c:v>
                </c:pt>
                <c:pt idx="3883">
                  <c:v>-4.6919994354248047</c:v>
                </c:pt>
                <c:pt idx="3884">
                  <c:v>-4.6879992485046387</c:v>
                </c:pt>
                <c:pt idx="3885">
                  <c:v>-4.6839990615844727</c:v>
                </c:pt>
                <c:pt idx="3886">
                  <c:v>-4.6799993515014648</c:v>
                </c:pt>
                <c:pt idx="3887">
                  <c:v>-4.6759991645812988</c:v>
                </c:pt>
                <c:pt idx="3888">
                  <c:v>-4.671999454498291</c:v>
                </c:pt>
                <c:pt idx="3889">
                  <c:v>-4.667999267578125</c:v>
                </c:pt>
                <c:pt idx="3890">
                  <c:v>-4.663999080657959</c:v>
                </c:pt>
                <c:pt idx="3891">
                  <c:v>-4.6599993705749512</c:v>
                </c:pt>
                <c:pt idx="3892">
                  <c:v>-4.6559991836547852</c:v>
                </c:pt>
                <c:pt idx="3893">
                  <c:v>-4.6519994735717773</c:v>
                </c:pt>
                <c:pt idx="3894">
                  <c:v>-4.6479992866516113</c:v>
                </c:pt>
                <c:pt idx="3895">
                  <c:v>-4.6439990997314453</c:v>
                </c:pt>
                <c:pt idx="3896">
                  <c:v>-4.6399993896484375</c:v>
                </c:pt>
                <c:pt idx="3897">
                  <c:v>-4.6359992027282715</c:v>
                </c:pt>
                <c:pt idx="3898">
                  <c:v>-4.6319994926452637</c:v>
                </c:pt>
                <c:pt idx="3899">
                  <c:v>-4.6279993057250977</c:v>
                </c:pt>
                <c:pt idx="3900">
                  <c:v>-4.6239991188049316</c:v>
                </c:pt>
                <c:pt idx="3901">
                  <c:v>-4.6199994087219238</c:v>
                </c:pt>
                <c:pt idx="3902">
                  <c:v>-4.6159992218017578</c:v>
                </c:pt>
                <c:pt idx="3903">
                  <c:v>-4.6119990348815918</c:v>
                </c:pt>
                <c:pt idx="3904">
                  <c:v>-4.607999324798584</c:v>
                </c:pt>
                <c:pt idx="3905">
                  <c:v>-4.603999137878418</c:v>
                </c:pt>
                <c:pt idx="3906">
                  <c:v>-4.5999994277954102</c:v>
                </c:pt>
                <c:pt idx="3907">
                  <c:v>-4.5959992408752441</c:v>
                </c:pt>
                <c:pt idx="3908">
                  <c:v>-4.5919990539550781</c:v>
                </c:pt>
                <c:pt idx="3909">
                  <c:v>-4.5879993438720703</c:v>
                </c:pt>
                <c:pt idx="3910">
                  <c:v>-4.5839991569519043</c:v>
                </c:pt>
                <c:pt idx="3911">
                  <c:v>-4.5799994468688965</c:v>
                </c:pt>
                <c:pt idx="3912">
                  <c:v>-4.5759992599487305</c:v>
                </c:pt>
                <c:pt idx="3913">
                  <c:v>-4.5719990730285645</c:v>
                </c:pt>
                <c:pt idx="3914">
                  <c:v>-4.5679993629455566</c:v>
                </c:pt>
                <c:pt idx="3915">
                  <c:v>-4.5639991760253906</c:v>
                </c:pt>
                <c:pt idx="3916">
                  <c:v>-4.559999942779541</c:v>
                </c:pt>
                <c:pt idx="3917">
                  <c:v>-4.5599994659423828</c:v>
                </c:pt>
                <c:pt idx="3918">
                  <c:v>-4.5559992790222168</c:v>
                </c:pt>
                <c:pt idx="3919">
                  <c:v>-4.5519990921020508</c:v>
                </c:pt>
                <c:pt idx="3920">
                  <c:v>-4.547999382019043</c:v>
                </c:pt>
                <c:pt idx="3921">
                  <c:v>-4.543999195098877</c:v>
                </c:pt>
                <c:pt idx="3922">
                  <c:v>-4.5399999618530273</c:v>
                </c:pt>
                <c:pt idx="3923">
                  <c:v>-4.5399994850158691</c:v>
                </c:pt>
                <c:pt idx="3924">
                  <c:v>-4.5359992980957031</c:v>
                </c:pt>
                <c:pt idx="3925">
                  <c:v>-4.5319991111755371</c:v>
                </c:pt>
                <c:pt idx="3926">
                  <c:v>-4.5279994010925293</c:v>
                </c:pt>
                <c:pt idx="3927">
                  <c:v>-4.5239992141723633</c:v>
                </c:pt>
                <c:pt idx="3928">
                  <c:v>-4.5199999809265137</c:v>
                </c:pt>
                <c:pt idx="3929">
                  <c:v>-4.5199990272521973</c:v>
                </c:pt>
                <c:pt idx="3930">
                  <c:v>-4.5159993171691895</c:v>
                </c:pt>
                <c:pt idx="3931">
                  <c:v>-4.5119991302490234</c:v>
                </c:pt>
                <c:pt idx="3932">
                  <c:v>-4.5079994201660156</c:v>
                </c:pt>
                <c:pt idx="3933">
                  <c:v>-4.5039992332458496</c:v>
                </c:pt>
                <c:pt idx="3934">
                  <c:v>-4.4999990463256836</c:v>
                </c:pt>
                <c:pt idx="3935">
                  <c:v>-4.4959993362426758</c:v>
                </c:pt>
                <c:pt idx="3936">
                  <c:v>-4.4919991493225098</c:v>
                </c:pt>
                <c:pt idx="3937">
                  <c:v>-4.487999439239502</c:v>
                </c:pt>
                <c:pt idx="3938">
                  <c:v>-4.4839992523193359</c:v>
                </c:pt>
                <c:pt idx="3939">
                  <c:v>-4.4800000190734863</c:v>
                </c:pt>
                <c:pt idx="3940">
                  <c:v>-4.4799990653991699</c:v>
                </c:pt>
                <c:pt idx="3941">
                  <c:v>-4.4759993553161621</c:v>
                </c:pt>
                <c:pt idx="3942">
                  <c:v>-4.4719991683959961</c:v>
                </c:pt>
                <c:pt idx="3943">
                  <c:v>-4.4679994583129883</c:v>
                </c:pt>
                <c:pt idx="3944">
                  <c:v>-4.4639992713928223</c:v>
                </c:pt>
                <c:pt idx="3945">
                  <c:v>-4.4599990844726563</c:v>
                </c:pt>
                <c:pt idx="3946">
                  <c:v>-4.4559993743896484</c:v>
                </c:pt>
                <c:pt idx="3947">
                  <c:v>-4.4519991874694824</c:v>
                </c:pt>
                <c:pt idx="3948">
                  <c:v>-4.4479994773864746</c:v>
                </c:pt>
                <c:pt idx="3949">
                  <c:v>-4.4439992904663086</c:v>
                </c:pt>
                <c:pt idx="3950">
                  <c:v>-4.4399991035461426</c:v>
                </c:pt>
                <c:pt idx="3951">
                  <c:v>-4.4359993934631348</c:v>
                </c:pt>
                <c:pt idx="3952">
                  <c:v>-4.4319992065429688</c:v>
                </c:pt>
                <c:pt idx="3953">
                  <c:v>-4.4279994964599609</c:v>
                </c:pt>
                <c:pt idx="3954">
                  <c:v>-4.4239993095397949</c:v>
                </c:pt>
                <c:pt idx="3955">
                  <c:v>-4.4200000762939453</c:v>
                </c:pt>
                <c:pt idx="3956">
                  <c:v>-4.4199991226196289</c:v>
                </c:pt>
                <c:pt idx="3957">
                  <c:v>-4.4159994125366211</c:v>
                </c:pt>
                <c:pt idx="3958">
                  <c:v>-4.4119992256164551</c:v>
                </c:pt>
                <c:pt idx="3959">
                  <c:v>-4.4079990386962891</c:v>
                </c:pt>
                <c:pt idx="3960">
                  <c:v>-4.4039993286132813</c:v>
                </c:pt>
                <c:pt idx="3961">
                  <c:v>-4.3999991416931152</c:v>
                </c:pt>
                <c:pt idx="3962">
                  <c:v>-4.3959994316101074</c:v>
                </c:pt>
                <c:pt idx="3963">
                  <c:v>-4.3919992446899414</c:v>
                </c:pt>
                <c:pt idx="3964">
                  <c:v>-4.3879990577697754</c:v>
                </c:pt>
                <c:pt idx="3965">
                  <c:v>-4.3839993476867676</c:v>
                </c:pt>
                <c:pt idx="3966">
                  <c:v>-4.3799991607666016</c:v>
                </c:pt>
                <c:pt idx="3967">
                  <c:v>-4.3759994506835938</c:v>
                </c:pt>
                <c:pt idx="3968">
                  <c:v>-4.3719992637634277</c:v>
                </c:pt>
                <c:pt idx="3969">
                  <c:v>-4.3679990768432617</c:v>
                </c:pt>
                <c:pt idx="3970">
                  <c:v>-4.3639993667602539</c:v>
                </c:pt>
                <c:pt idx="3971">
                  <c:v>-4.3599991798400879</c:v>
                </c:pt>
                <c:pt idx="3972">
                  <c:v>-4.3559994697570801</c:v>
                </c:pt>
                <c:pt idx="3973">
                  <c:v>-4.3519992828369141</c:v>
                </c:pt>
                <c:pt idx="3974">
                  <c:v>-4.347999095916748</c:v>
                </c:pt>
                <c:pt idx="3975">
                  <c:v>-4.3439993858337402</c:v>
                </c:pt>
                <c:pt idx="3976">
                  <c:v>-4.3399991989135742</c:v>
                </c:pt>
                <c:pt idx="3977">
                  <c:v>-4.3359994888305664</c:v>
                </c:pt>
                <c:pt idx="3978">
                  <c:v>-4.3319993019104004</c:v>
                </c:pt>
                <c:pt idx="3979">
                  <c:v>-4.3279991149902344</c:v>
                </c:pt>
                <c:pt idx="3980">
                  <c:v>-4.3239994049072266</c:v>
                </c:pt>
                <c:pt idx="3981">
                  <c:v>-4.3199992179870605</c:v>
                </c:pt>
                <c:pt idx="3982">
                  <c:v>-4.3159990310668945</c:v>
                </c:pt>
                <c:pt idx="3983">
                  <c:v>-4.3119993209838867</c:v>
                </c:pt>
                <c:pt idx="3984">
                  <c:v>-4.3079991340637207</c:v>
                </c:pt>
                <c:pt idx="3985">
                  <c:v>-4.3039994239807129</c:v>
                </c:pt>
                <c:pt idx="3986">
                  <c:v>-4.2999992370605469</c:v>
                </c:pt>
                <c:pt idx="3987">
                  <c:v>-4.2959990501403809</c:v>
                </c:pt>
                <c:pt idx="3988">
                  <c:v>-4.291999340057373</c:v>
                </c:pt>
                <c:pt idx="3989">
                  <c:v>-4.287999153137207</c:v>
                </c:pt>
                <c:pt idx="3990">
                  <c:v>-4.2839994430541992</c:v>
                </c:pt>
                <c:pt idx="3991">
                  <c:v>-4.2799992561340332</c:v>
                </c:pt>
                <c:pt idx="3992">
                  <c:v>-4.2759990692138672</c:v>
                </c:pt>
                <c:pt idx="3993">
                  <c:v>-4.2719993591308594</c:v>
                </c:pt>
                <c:pt idx="3994">
                  <c:v>-4.2699999809265137</c:v>
                </c:pt>
                <c:pt idx="3995">
                  <c:v>-4.2679991722106934</c:v>
                </c:pt>
                <c:pt idx="3996">
                  <c:v>-4.2639994621276855</c:v>
                </c:pt>
                <c:pt idx="3997">
                  <c:v>-4.2600002288818359</c:v>
                </c:pt>
                <c:pt idx="3998">
                  <c:v>-4.2599992752075195</c:v>
                </c:pt>
                <c:pt idx="3999">
                  <c:v>-4.2559990882873535</c:v>
                </c:pt>
                <c:pt idx="4000">
                  <c:v>-4.2519993782043457</c:v>
                </c:pt>
                <c:pt idx="4001">
                  <c:v>-4.25</c:v>
                </c:pt>
                <c:pt idx="4002">
                  <c:v>-4.2479991912841797</c:v>
                </c:pt>
                <c:pt idx="4003">
                  <c:v>-4.2439994812011719</c:v>
                </c:pt>
                <c:pt idx="4004">
                  <c:v>-4.2399992942810059</c:v>
                </c:pt>
                <c:pt idx="4005">
                  <c:v>-4.2359991073608398</c:v>
                </c:pt>
                <c:pt idx="4006">
                  <c:v>-4.231999397277832</c:v>
                </c:pt>
                <c:pt idx="4007">
                  <c:v>-4.227999210357666</c:v>
                </c:pt>
                <c:pt idx="4008">
                  <c:v>-4.2239990234375</c:v>
                </c:pt>
                <c:pt idx="4009">
                  <c:v>-4.2199993133544922</c:v>
                </c:pt>
                <c:pt idx="4010">
                  <c:v>-4.2159991264343262</c:v>
                </c:pt>
                <c:pt idx="4011">
                  <c:v>-4.2119994163513184</c:v>
                </c:pt>
                <c:pt idx="4012">
                  <c:v>-4.2079992294311523</c:v>
                </c:pt>
                <c:pt idx="4013">
                  <c:v>-4.2039990425109863</c:v>
                </c:pt>
                <c:pt idx="4014">
                  <c:v>-4.1999993324279785</c:v>
                </c:pt>
                <c:pt idx="4015">
                  <c:v>-4.1959991455078125</c:v>
                </c:pt>
                <c:pt idx="4016">
                  <c:v>-4.1919994354248047</c:v>
                </c:pt>
                <c:pt idx="4017">
                  <c:v>-4.1879992485046387</c:v>
                </c:pt>
                <c:pt idx="4018">
                  <c:v>-4.1839990615844727</c:v>
                </c:pt>
                <c:pt idx="4019">
                  <c:v>-4.1799993515014648</c:v>
                </c:pt>
                <c:pt idx="4020">
                  <c:v>-4.1759991645812988</c:v>
                </c:pt>
                <c:pt idx="4021">
                  <c:v>-4.171999454498291</c:v>
                </c:pt>
                <c:pt idx="4022">
                  <c:v>-4.1700000762939453</c:v>
                </c:pt>
                <c:pt idx="4023">
                  <c:v>-4.167999267578125</c:v>
                </c:pt>
                <c:pt idx="4024">
                  <c:v>-4.163999080657959</c:v>
                </c:pt>
                <c:pt idx="4025">
                  <c:v>-4.1599993705749512</c:v>
                </c:pt>
                <c:pt idx="4026">
                  <c:v>-4.1559991836547852</c:v>
                </c:pt>
                <c:pt idx="4027">
                  <c:v>-4.1519994735717773</c:v>
                </c:pt>
                <c:pt idx="4028">
                  <c:v>-4.1479992866516113</c:v>
                </c:pt>
                <c:pt idx="4029">
                  <c:v>-4.1439990997314453</c:v>
                </c:pt>
                <c:pt idx="4030">
                  <c:v>-4.1399993896484375</c:v>
                </c:pt>
                <c:pt idx="4031">
                  <c:v>-4.1359992027282715</c:v>
                </c:pt>
                <c:pt idx="4032">
                  <c:v>-4.1319990158081055</c:v>
                </c:pt>
                <c:pt idx="4033">
                  <c:v>-4.1279993057250977</c:v>
                </c:pt>
                <c:pt idx="4034">
                  <c:v>-4.1239991188049316</c:v>
                </c:pt>
                <c:pt idx="4035">
                  <c:v>-4.1199994087219238</c:v>
                </c:pt>
                <c:pt idx="4036">
                  <c:v>-4.1159992218017578</c:v>
                </c:pt>
                <c:pt idx="4037">
                  <c:v>-4.1119990348815918</c:v>
                </c:pt>
                <c:pt idx="4038">
                  <c:v>-4.107999324798584</c:v>
                </c:pt>
                <c:pt idx="4039">
                  <c:v>-4.103999137878418</c:v>
                </c:pt>
                <c:pt idx="4040">
                  <c:v>-4.0999994277954102</c:v>
                </c:pt>
                <c:pt idx="4041">
                  <c:v>-4.0959992408752441</c:v>
                </c:pt>
                <c:pt idx="4042">
                  <c:v>-4.0919990539550781</c:v>
                </c:pt>
                <c:pt idx="4043">
                  <c:v>-4.0879993438720703</c:v>
                </c:pt>
                <c:pt idx="4044">
                  <c:v>-4.0839991569519043</c:v>
                </c:pt>
                <c:pt idx="4045">
                  <c:v>-4.0799994468688965</c:v>
                </c:pt>
                <c:pt idx="4046">
                  <c:v>-4.0759992599487305</c:v>
                </c:pt>
                <c:pt idx="4047">
                  <c:v>-4.0719990730285645</c:v>
                </c:pt>
                <c:pt idx="4048">
                  <c:v>-4.0679993629455566</c:v>
                </c:pt>
                <c:pt idx="4049">
                  <c:v>-4.0639991760253906</c:v>
                </c:pt>
                <c:pt idx="4050">
                  <c:v>-4.0599994659423828</c:v>
                </c:pt>
                <c:pt idx="4051">
                  <c:v>-4.0559992790222168</c:v>
                </c:pt>
                <c:pt idx="4052">
                  <c:v>-4.0519990921020508</c:v>
                </c:pt>
                <c:pt idx="4053">
                  <c:v>-4.047999382019043</c:v>
                </c:pt>
                <c:pt idx="4054">
                  <c:v>-4.043999195098877</c:v>
                </c:pt>
                <c:pt idx="4055">
                  <c:v>-4.0399999618530273</c:v>
                </c:pt>
                <c:pt idx="4056">
                  <c:v>-4.0399990081787109</c:v>
                </c:pt>
                <c:pt idx="4057">
                  <c:v>-4.0359992980957031</c:v>
                </c:pt>
                <c:pt idx="4058">
                  <c:v>-4.0319991111755371</c:v>
                </c:pt>
                <c:pt idx="4059">
                  <c:v>-4.0279994010925293</c:v>
                </c:pt>
                <c:pt idx="4060">
                  <c:v>-4.0239992141723633</c:v>
                </c:pt>
                <c:pt idx="4061">
                  <c:v>-4.0199990272521973</c:v>
                </c:pt>
                <c:pt idx="4062">
                  <c:v>-4.0159993171691895</c:v>
                </c:pt>
                <c:pt idx="4063">
                  <c:v>-4.0119991302490234</c:v>
                </c:pt>
                <c:pt idx="4064">
                  <c:v>-4.0100002288818359</c:v>
                </c:pt>
                <c:pt idx="4065">
                  <c:v>-4.0079994201660156</c:v>
                </c:pt>
                <c:pt idx="4066">
                  <c:v>-4.0039992332458496</c:v>
                </c:pt>
                <c:pt idx="4067">
                  <c:v>-3.9999992847442627</c:v>
                </c:pt>
                <c:pt idx="4068">
                  <c:v>-3.9959993362426758</c:v>
                </c:pt>
                <c:pt idx="4069">
                  <c:v>-3.9919991493225098</c:v>
                </c:pt>
                <c:pt idx="4070">
                  <c:v>-3.9879992008209229</c:v>
                </c:pt>
                <c:pt idx="4071">
                  <c:v>-3.9839992523193359</c:v>
                </c:pt>
                <c:pt idx="4072">
                  <c:v>-3.9800000190734863</c:v>
                </c:pt>
                <c:pt idx="4073">
                  <c:v>-3.979999303817749</c:v>
                </c:pt>
                <c:pt idx="4074">
                  <c:v>-3.9759993553161621</c:v>
                </c:pt>
                <c:pt idx="4075">
                  <c:v>-3.9719991683959961</c:v>
                </c:pt>
                <c:pt idx="4076">
                  <c:v>-3.9679992198944092</c:v>
                </c:pt>
                <c:pt idx="4077">
                  <c:v>-3.9639992713928223</c:v>
                </c:pt>
                <c:pt idx="4078">
                  <c:v>-3.9599993228912354</c:v>
                </c:pt>
                <c:pt idx="4079">
                  <c:v>-3.9559991359710693</c:v>
                </c:pt>
                <c:pt idx="4080">
                  <c:v>-3.9519991874694824</c:v>
                </c:pt>
                <c:pt idx="4081">
                  <c:v>-3.9479992389678955</c:v>
                </c:pt>
                <c:pt idx="4082">
                  <c:v>-3.9439992904663086</c:v>
                </c:pt>
                <c:pt idx="4083">
                  <c:v>-3.940000057220459</c:v>
                </c:pt>
                <c:pt idx="4084">
                  <c:v>-3.9399993419647217</c:v>
                </c:pt>
                <c:pt idx="4085">
                  <c:v>-3.9359991550445557</c:v>
                </c:pt>
                <c:pt idx="4086">
                  <c:v>-3.9319992065429688</c:v>
                </c:pt>
                <c:pt idx="4087">
                  <c:v>-3.9279992580413818</c:v>
                </c:pt>
                <c:pt idx="4088">
                  <c:v>-3.9239993095397949</c:v>
                </c:pt>
                <c:pt idx="4089">
                  <c:v>-3.9199991226196289</c:v>
                </c:pt>
                <c:pt idx="4090">
                  <c:v>-3.915999174118042</c:v>
                </c:pt>
                <c:pt idx="4091">
                  <c:v>-3.9119992256164551</c:v>
                </c:pt>
                <c:pt idx="4092">
                  <c:v>-3.9079992771148682</c:v>
                </c:pt>
                <c:pt idx="4093">
                  <c:v>-3.9039993286132813</c:v>
                </c:pt>
                <c:pt idx="4094">
                  <c:v>-3.8999991416931152</c:v>
                </c:pt>
                <c:pt idx="4095">
                  <c:v>-3.8959991931915283</c:v>
                </c:pt>
                <c:pt idx="4096">
                  <c:v>-3.8919992446899414</c:v>
                </c:pt>
                <c:pt idx="4097">
                  <c:v>-3.8879992961883545</c:v>
                </c:pt>
                <c:pt idx="4098">
                  <c:v>-3.8839993476867676</c:v>
                </c:pt>
                <c:pt idx="4099">
                  <c:v>-3.8799991607666016</c:v>
                </c:pt>
                <c:pt idx="4100">
                  <c:v>-3.8759992122650146</c:v>
                </c:pt>
                <c:pt idx="4101">
                  <c:v>-3.8719992637634277</c:v>
                </c:pt>
                <c:pt idx="4102">
                  <c:v>-3.8679993152618408</c:v>
                </c:pt>
                <c:pt idx="4103">
                  <c:v>-3.8639991283416748</c:v>
                </c:pt>
                <c:pt idx="4104">
                  <c:v>-3.8599991798400879</c:v>
                </c:pt>
                <c:pt idx="4105">
                  <c:v>-3.855999231338501</c:v>
                </c:pt>
                <c:pt idx="4106">
                  <c:v>-3.8519992828369141</c:v>
                </c:pt>
                <c:pt idx="4107">
                  <c:v>-3.8479993343353271</c:v>
                </c:pt>
                <c:pt idx="4108">
                  <c:v>-3.8439991474151611</c:v>
                </c:pt>
                <c:pt idx="4109">
                  <c:v>-3.8399999141693115</c:v>
                </c:pt>
                <c:pt idx="4110">
                  <c:v>-3.8399991989135742</c:v>
                </c:pt>
                <c:pt idx="4111">
                  <c:v>-3.8359992504119873</c:v>
                </c:pt>
                <c:pt idx="4112">
                  <c:v>-3.8319993019104004</c:v>
                </c:pt>
                <c:pt idx="4113">
                  <c:v>-3.8279991149902344</c:v>
                </c:pt>
                <c:pt idx="4114">
                  <c:v>-3.8239991664886475</c:v>
                </c:pt>
                <c:pt idx="4115">
                  <c:v>-3.8199992179870605</c:v>
                </c:pt>
                <c:pt idx="4116">
                  <c:v>-3.8159992694854736</c:v>
                </c:pt>
                <c:pt idx="4117">
                  <c:v>-3.8119993209838867</c:v>
                </c:pt>
                <c:pt idx="4118">
                  <c:v>-3.8079991340637207</c:v>
                </c:pt>
                <c:pt idx="4119">
                  <c:v>-3.8039991855621338</c:v>
                </c:pt>
                <c:pt idx="4120">
                  <c:v>-3.7999992370605469</c:v>
                </c:pt>
                <c:pt idx="4121">
                  <c:v>-3.79599928855896</c:v>
                </c:pt>
                <c:pt idx="4122">
                  <c:v>-3.791999340057373</c:v>
                </c:pt>
                <c:pt idx="4123">
                  <c:v>-3.787999153137207</c:v>
                </c:pt>
                <c:pt idx="4124">
                  <c:v>-3.7839992046356201</c:v>
                </c:pt>
                <c:pt idx="4125">
                  <c:v>-3.7799992561340332</c:v>
                </c:pt>
                <c:pt idx="4126">
                  <c:v>-3.7759993076324463</c:v>
                </c:pt>
                <c:pt idx="4127">
                  <c:v>-3.7719991207122803</c:v>
                </c:pt>
                <c:pt idx="4128">
                  <c:v>-3.7679991722106934</c:v>
                </c:pt>
                <c:pt idx="4129">
                  <c:v>-3.7639992237091064</c:v>
                </c:pt>
                <c:pt idx="4130">
                  <c:v>-3.7599992752075195</c:v>
                </c:pt>
                <c:pt idx="4131">
                  <c:v>-3.7559993267059326</c:v>
                </c:pt>
                <c:pt idx="4132">
                  <c:v>-3.7519991397857666</c:v>
                </c:pt>
                <c:pt idx="4133">
                  <c:v>-3.7479991912841797</c:v>
                </c:pt>
                <c:pt idx="4134">
                  <c:v>-3.7439992427825928</c:v>
                </c:pt>
                <c:pt idx="4135">
                  <c:v>-3.7399992942810059</c:v>
                </c:pt>
                <c:pt idx="4136">
                  <c:v>-3.7359993457794189</c:v>
                </c:pt>
                <c:pt idx="4137">
                  <c:v>-3.7319991588592529</c:v>
                </c:pt>
                <c:pt idx="4138">
                  <c:v>-3.727999210357666</c:v>
                </c:pt>
                <c:pt idx="4139">
                  <c:v>-3.7239992618560791</c:v>
                </c:pt>
                <c:pt idx="4140">
                  <c:v>-3.7199993133544922</c:v>
                </c:pt>
                <c:pt idx="4141">
                  <c:v>-3.7159991264343262</c:v>
                </c:pt>
                <c:pt idx="4142">
                  <c:v>-3.7119991779327393</c:v>
                </c:pt>
                <c:pt idx="4143">
                  <c:v>-3.7079992294311523</c:v>
                </c:pt>
                <c:pt idx="4144">
                  <c:v>-3.7039992809295654</c:v>
                </c:pt>
                <c:pt idx="4145">
                  <c:v>-3.6999993324279785</c:v>
                </c:pt>
                <c:pt idx="4146">
                  <c:v>-3.6959991455078125</c:v>
                </c:pt>
                <c:pt idx="4147">
                  <c:v>-3.6919991970062256</c:v>
                </c:pt>
                <c:pt idx="4148">
                  <c:v>-3.6879992485046387</c:v>
                </c:pt>
                <c:pt idx="4149">
                  <c:v>-3.6839993000030518</c:v>
                </c:pt>
                <c:pt idx="4150">
                  <c:v>-3.6799991130828857</c:v>
                </c:pt>
                <c:pt idx="4151">
                  <c:v>-3.6759991645812988</c:v>
                </c:pt>
                <c:pt idx="4152">
                  <c:v>-3.6719992160797119</c:v>
                </c:pt>
                <c:pt idx="4153">
                  <c:v>-3.667999267578125</c:v>
                </c:pt>
                <c:pt idx="4154">
                  <c:v>-3.6639993190765381</c:v>
                </c:pt>
                <c:pt idx="4155">
                  <c:v>-3.6599991321563721</c:v>
                </c:pt>
                <c:pt idx="4156">
                  <c:v>-3.6559991836547852</c:v>
                </c:pt>
                <c:pt idx="4157">
                  <c:v>-3.6519992351531982</c:v>
                </c:pt>
                <c:pt idx="4158">
                  <c:v>-3.6479992866516113</c:v>
                </c:pt>
                <c:pt idx="4159">
                  <c:v>-3.6439993381500244</c:v>
                </c:pt>
                <c:pt idx="4160">
                  <c:v>-3.6399991512298584</c:v>
                </c:pt>
                <c:pt idx="4161">
                  <c:v>-3.6359992027282715</c:v>
                </c:pt>
                <c:pt idx="4162">
                  <c:v>-3.6319992542266846</c:v>
                </c:pt>
                <c:pt idx="4163">
                  <c:v>-3.6279993057250977</c:v>
                </c:pt>
                <c:pt idx="4164">
                  <c:v>-3.6239991188049316</c:v>
                </c:pt>
                <c:pt idx="4165">
                  <c:v>-3.619999885559082</c:v>
                </c:pt>
                <c:pt idx="4166">
                  <c:v>-3.6199991703033447</c:v>
                </c:pt>
                <c:pt idx="4167">
                  <c:v>-3.6159992218017578</c:v>
                </c:pt>
                <c:pt idx="4168">
                  <c:v>-3.6119992733001709</c:v>
                </c:pt>
                <c:pt idx="4169">
                  <c:v>-3.6099998950958252</c:v>
                </c:pt>
                <c:pt idx="4170">
                  <c:v>-3.607999324798584</c:v>
                </c:pt>
                <c:pt idx="4171">
                  <c:v>-3.603999137878418</c:v>
                </c:pt>
                <c:pt idx="4172">
                  <c:v>-3.5999991893768311</c:v>
                </c:pt>
                <c:pt idx="4173">
                  <c:v>-3.5959992408752441</c:v>
                </c:pt>
                <c:pt idx="4174">
                  <c:v>-3.5919992923736572</c:v>
                </c:pt>
                <c:pt idx="4175">
                  <c:v>-3.5879991054534912</c:v>
                </c:pt>
                <c:pt idx="4176">
                  <c:v>-3.5839991569519043</c:v>
                </c:pt>
                <c:pt idx="4177">
                  <c:v>-3.5799992084503174</c:v>
                </c:pt>
                <c:pt idx="4178">
                  <c:v>-3.5759992599487305</c:v>
                </c:pt>
                <c:pt idx="4179">
                  <c:v>-3.5719993114471436</c:v>
                </c:pt>
                <c:pt idx="4180">
                  <c:v>-3.5679991245269775</c:v>
                </c:pt>
                <c:pt idx="4181">
                  <c:v>-3.5639991760253906</c:v>
                </c:pt>
                <c:pt idx="4182">
                  <c:v>-3.5599992275238037</c:v>
                </c:pt>
                <c:pt idx="4183">
                  <c:v>-3.5559992790222168</c:v>
                </c:pt>
                <c:pt idx="4184">
                  <c:v>-3.5519993305206299</c:v>
                </c:pt>
                <c:pt idx="4185">
                  <c:v>-3.5479991436004639</c:v>
                </c:pt>
                <c:pt idx="4186">
                  <c:v>-3.543999195098877</c:v>
                </c:pt>
                <c:pt idx="4187">
                  <c:v>-3.53999924659729</c:v>
                </c:pt>
                <c:pt idx="4188">
                  <c:v>-3.5359992980957031</c:v>
                </c:pt>
                <c:pt idx="4189">
                  <c:v>-3.5319991111755371</c:v>
                </c:pt>
                <c:pt idx="4190">
                  <c:v>-3.5279991626739502</c:v>
                </c:pt>
                <c:pt idx="4191">
                  <c:v>-3.5239992141723633</c:v>
                </c:pt>
                <c:pt idx="4192">
                  <c:v>-3.5199999809265137</c:v>
                </c:pt>
                <c:pt idx="4193">
                  <c:v>-3.5199992656707764</c:v>
                </c:pt>
                <c:pt idx="4194">
                  <c:v>-3.5159993171691895</c:v>
                </c:pt>
                <c:pt idx="4195">
                  <c:v>-3.5119991302490234</c:v>
                </c:pt>
                <c:pt idx="4196">
                  <c:v>-3.5079991817474365</c:v>
                </c:pt>
                <c:pt idx="4197">
                  <c:v>-3.5039992332458496</c:v>
                </c:pt>
                <c:pt idx="4198">
                  <c:v>-3.5</c:v>
                </c:pt>
                <c:pt idx="4199">
                  <c:v>-3.4999992847442627</c:v>
                </c:pt>
                <c:pt idx="4200">
                  <c:v>-3.4959990978240967</c:v>
                </c:pt>
                <c:pt idx="4201">
                  <c:v>-3.4919991493225098</c:v>
                </c:pt>
                <c:pt idx="4202">
                  <c:v>-3.4900000095367432</c:v>
                </c:pt>
                <c:pt idx="4203">
                  <c:v>-3.4879992008209229</c:v>
                </c:pt>
                <c:pt idx="4204">
                  <c:v>-3.4839992523193359</c:v>
                </c:pt>
                <c:pt idx="4205">
                  <c:v>-3.479999303817749</c:v>
                </c:pt>
                <c:pt idx="4206">
                  <c:v>-3.475999116897583</c:v>
                </c:pt>
                <c:pt idx="4207">
                  <c:v>-3.4719991683959961</c:v>
                </c:pt>
                <c:pt idx="4208">
                  <c:v>-3.4679992198944092</c:v>
                </c:pt>
                <c:pt idx="4209">
                  <c:v>-3.4639992713928223</c:v>
                </c:pt>
                <c:pt idx="4210">
                  <c:v>-3.4599993228912354</c:v>
                </c:pt>
                <c:pt idx="4211">
                  <c:v>-3.4559991359710693</c:v>
                </c:pt>
                <c:pt idx="4212">
                  <c:v>-3.4519991874694824</c:v>
                </c:pt>
                <c:pt idx="4213">
                  <c:v>-3.4479992389678955</c:v>
                </c:pt>
                <c:pt idx="4214">
                  <c:v>-3.4439992904663086</c:v>
                </c:pt>
                <c:pt idx="4215">
                  <c:v>-3.4399991035461426</c:v>
                </c:pt>
                <c:pt idx="4216">
                  <c:v>-3.4359991550445557</c:v>
                </c:pt>
                <c:pt idx="4217">
                  <c:v>-3.4319992065429688</c:v>
                </c:pt>
                <c:pt idx="4218">
                  <c:v>-3.4279992580413818</c:v>
                </c:pt>
                <c:pt idx="4219">
                  <c:v>-3.4239993095397949</c:v>
                </c:pt>
                <c:pt idx="4220">
                  <c:v>-3.4199991226196289</c:v>
                </c:pt>
                <c:pt idx="4221">
                  <c:v>-3.415999174118042</c:v>
                </c:pt>
                <c:pt idx="4222">
                  <c:v>-3.4119992256164551</c:v>
                </c:pt>
                <c:pt idx="4223">
                  <c:v>-3.4079992771148682</c:v>
                </c:pt>
                <c:pt idx="4224">
                  <c:v>-3.4039993286132813</c:v>
                </c:pt>
                <c:pt idx="4225">
                  <c:v>-3.4000000953674316</c:v>
                </c:pt>
                <c:pt idx="4226">
                  <c:v>-3.3999991416931152</c:v>
                </c:pt>
                <c:pt idx="4227">
                  <c:v>-3.3959991931915283</c:v>
                </c:pt>
                <c:pt idx="4228">
                  <c:v>-3.3919992446899414</c:v>
                </c:pt>
                <c:pt idx="4229">
                  <c:v>-3.3879992961883545</c:v>
                </c:pt>
                <c:pt idx="4230">
                  <c:v>-3.3839991092681885</c:v>
                </c:pt>
                <c:pt idx="4231">
                  <c:v>-3.3799991607666016</c:v>
                </c:pt>
                <c:pt idx="4232">
                  <c:v>-3.3759992122650146</c:v>
                </c:pt>
                <c:pt idx="4233">
                  <c:v>-3.3719992637634277</c:v>
                </c:pt>
                <c:pt idx="4234">
                  <c:v>-3.3679993152618408</c:v>
                </c:pt>
                <c:pt idx="4235">
                  <c:v>-3.3639991283416748</c:v>
                </c:pt>
                <c:pt idx="4236">
                  <c:v>-3.3599991798400879</c:v>
                </c:pt>
                <c:pt idx="4237">
                  <c:v>-3.355999231338501</c:v>
                </c:pt>
                <c:pt idx="4238">
                  <c:v>-3.3519992828369141</c:v>
                </c:pt>
                <c:pt idx="4239">
                  <c:v>-3.347999095916748</c:v>
                </c:pt>
                <c:pt idx="4240">
                  <c:v>-3.3439991474151611</c:v>
                </c:pt>
                <c:pt idx="4241">
                  <c:v>-3.3399991989135742</c:v>
                </c:pt>
                <c:pt idx="4242">
                  <c:v>-3.3359992504119873</c:v>
                </c:pt>
                <c:pt idx="4243">
                  <c:v>-3.3319993019104004</c:v>
                </c:pt>
                <c:pt idx="4244">
                  <c:v>-3.3279991149902344</c:v>
                </c:pt>
                <c:pt idx="4245">
                  <c:v>-3.3239991664886475</c:v>
                </c:pt>
                <c:pt idx="4246">
                  <c:v>-3.3199992179870605</c:v>
                </c:pt>
                <c:pt idx="4247">
                  <c:v>-3.3159992694854736</c:v>
                </c:pt>
                <c:pt idx="4248">
                  <c:v>-3.3119993209838867</c:v>
                </c:pt>
                <c:pt idx="4249">
                  <c:v>-3.3079991340637207</c:v>
                </c:pt>
                <c:pt idx="4250">
                  <c:v>-3.3039991855621338</c:v>
                </c:pt>
                <c:pt idx="4251">
                  <c:v>-3.2999992370605469</c:v>
                </c:pt>
                <c:pt idx="4252">
                  <c:v>-3.29599928855896</c:v>
                </c:pt>
                <c:pt idx="4253">
                  <c:v>-3.2919991016387939</c:v>
                </c:pt>
                <c:pt idx="4254">
                  <c:v>-3.287999153137207</c:v>
                </c:pt>
                <c:pt idx="4255">
                  <c:v>-3.2839992046356201</c:v>
                </c:pt>
                <c:pt idx="4256">
                  <c:v>-3.2799992561340332</c:v>
                </c:pt>
                <c:pt idx="4257">
                  <c:v>-3.2759993076324463</c:v>
                </c:pt>
                <c:pt idx="4258">
                  <c:v>-3.2719991207122803</c:v>
                </c:pt>
                <c:pt idx="4259">
                  <c:v>-3.2679991722106934</c:v>
                </c:pt>
                <c:pt idx="4260">
                  <c:v>-3.2639992237091064</c:v>
                </c:pt>
                <c:pt idx="4261">
                  <c:v>-3.2599992752075195</c:v>
                </c:pt>
                <c:pt idx="4262">
                  <c:v>-3.2559990882873535</c:v>
                </c:pt>
                <c:pt idx="4263">
                  <c:v>-3.2519991397857666</c:v>
                </c:pt>
                <c:pt idx="4264">
                  <c:v>-3.25</c:v>
                </c:pt>
                <c:pt idx="4265">
                  <c:v>-3.2479991912841797</c:v>
                </c:pt>
                <c:pt idx="4266">
                  <c:v>-3.2439992427825928</c:v>
                </c:pt>
                <c:pt idx="4267">
                  <c:v>-3.2399992942810059</c:v>
                </c:pt>
                <c:pt idx="4268">
                  <c:v>-3.2359991073608398</c:v>
                </c:pt>
                <c:pt idx="4269">
                  <c:v>-3.2319991588592529</c:v>
                </c:pt>
                <c:pt idx="4270">
                  <c:v>-3.227999210357666</c:v>
                </c:pt>
                <c:pt idx="4271">
                  <c:v>-3.2239992618560791</c:v>
                </c:pt>
                <c:pt idx="4272">
                  <c:v>-3.2199993133544922</c:v>
                </c:pt>
                <c:pt idx="4273">
                  <c:v>-3.2159991264343262</c:v>
                </c:pt>
                <c:pt idx="4274">
                  <c:v>-3.2119991779327393</c:v>
                </c:pt>
                <c:pt idx="4275">
                  <c:v>-3.2100000381469727</c:v>
                </c:pt>
                <c:pt idx="4276">
                  <c:v>-3.2079992294311523</c:v>
                </c:pt>
                <c:pt idx="4277">
                  <c:v>-3.2039992809295654</c:v>
                </c:pt>
                <c:pt idx="4278">
                  <c:v>-3.2000000476837158</c:v>
                </c:pt>
                <c:pt idx="4279">
                  <c:v>-3.1999990940093994</c:v>
                </c:pt>
                <c:pt idx="4280">
                  <c:v>-3.1959991455078125</c:v>
                </c:pt>
                <c:pt idx="4281">
                  <c:v>-3.1919991970062256</c:v>
                </c:pt>
                <c:pt idx="4282">
                  <c:v>-3.1879992485046387</c:v>
                </c:pt>
                <c:pt idx="4283">
                  <c:v>-3.1839993000030518</c:v>
                </c:pt>
                <c:pt idx="4284">
                  <c:v>-3.1799991130828857</c:v>
                </c:pt>
                <c:pt idx="4285">
                  <c:v>-3.1759991645812988</c:v>
                </c:pt>
                <c:pt idx="4286">
                  <c:v>-3.1719992160797119</c:v>
                </c:pt>
                <c:pt idx="4287">
                  <c:v>-3.167999267578125</c:v>
                </c:pt>
                <c:pt idx="4288">
                  <c:v>-3.1639993190765381</c:v>
                </c:pt>
                <c:pt idx="4289">
                  <c:v>-3.1599991321563721</c:v>
                </c:pt>
                <c:pt idx="4290">
                  <c:v>-3.1559991836547852</c:v>
                </c:pt>
                <c:pt idx="4291">
                  <c:v>-3.1519992351531982</c:v>
                </c:pt>
                <c:pt idx="4292">
                  <c:v>-3.1479992866516113</c:v>
                </c:pt>
                <c:pt idx="4293">
                  <c:v>-3.1439990997314453</c:v>
                </c:pt>
                <c:pt idx="4294">
                  <c:v>-3.1399991512298584</c:v>
                </c:pt>
                <c:pt idx="4295">
                  <c:v>-3.1359992027282715</c:v>
                </c:pt>
                <c:pt idx="4296">
                  <c:v>-3.1319992542266846</c:v>
                </c:pt>
                <c:pt idx="4297">
                  <c:v>-3.130000114440918</c:v>
                </c:pt>
                <c:pt idx="4298">
                  <c:v>-3.1279993057250977</c:v>
                </c:pt>
                <c:pt idx="4299">
                  <c:v>-3.1239991188049316</c:v>
                </c:pt>
                <c:pt idx="4300">
                  <c:v>-3.1199991703033447</c:v>
                </c:pt>
                <c:pt idx="4301">
                  <c:v>-3.1159992218017578</c:v>
                </c:pt>
                <c:pt idx="4302">
                  <c:v>-3.1119992733001709</c:v>
                </c:pt>
                <c:pt idx="4303">
                  <c:v>-3.1099998950958252</c:v>
                </c:pt>
                <c:pt idx="4304">
                  <c:v>-3.1079990863800049</c:v>
                </c:pt>
                <c:pt idx="4305">
                  <c:v>-3.103999137878418</c:v>
                </c:pt>
                <c:pt idx="4306">
                  <c:v>-3.0999991893768311</c:v>
                </c:pt>
                <c:pt idx="4307">
                  <c:v>-3.0959992408752441</c:v>
                </c:pt>
                <c:pt idx="4308">
                  <c:v>-3.0919992923736572</c:v>
                </c:pt>
                <c:pt idx="4309">
                  <c:v>-3.0879991054534912</c:v>
                </c:pt>
                <c:pt idx="4310">
                  <c:v>-3.0839991569519043</c:v>
                </c:pt>
                <c:pt idx="4311">
                  <c:v>-3.0799992084503174</c:v>
                </c:pt>
                <c:pt idx="4312">
                  <c:v>-3.0759992599487305</c:v>
                </c:pt>
                <c:pt idx="4313">
                  <c:v>-3.0719993114471436</c:v>
                </c:pt>
                <c:pt idx="4314">
                  <c:v>-3.0679991245269775</c:v>
                </c:pt>
                <c:pt idx="4315">
                  <c:v>-3.0639991760253906</c:v>
                </c:pt>
                <c:pt idx="4316">
                  <c:v>-3.0599992275238037</c:v>
                </c:pt>
                <c:pt idx="4317">
                  <c:v>-3.0559992790222168</c:v>
                </c:pt>
                <c:pt idx="4318">
                  <c:v>-3.0519990921020508</c:v>
                </c:pt>
                <c:pt idx="4319">
                  <c:v>-3.0479991436004639</c:v>
                </c:pt>
                <c:pt idx="4320">
                  <c:v>-3.043999195098877</c:v>
                </c:pt>
                <c:pt idx="4321">
                  <c:v>-3.03999924659729</c:v>
                </c:pt>
                <c:pt idx="4322">
                  <c:v>-3.0359992980957031</c:v>
                </c:pt>
                <c:pt idx="4323">
                  <c:v>-3.0319991111755371</c:v>
                </c:pt>
                <c:pt idx="4324">
                  <c:v>-3.0279991626739502</c:v>
                </c:pt>
                <c:pt idx="4325">
                  <c:v>-3.0239992141723633</c:v>
                </c:pt>
                <c:pt idx="4326">
                  <c:v>-3.0199999809265137</c:v>
                </c:pt>
                <c:pt idx="4327">
                  <c:v>-3.0199992656707764</c:v>
                </c:pt>
                <c:pt idx="4328">
                  <c:v>-3.0159990787506104</c:v>
                </c:pt>
                <c:pt idx="4329">
                  <c:v>-3.0119991302490234</c:v>
                </c:pt>
                <c:pt idx="4330">
                  <c:v>-3.0079991817474365</c:v>
                </c:pt>
                <c:pt idx="4331">
                  <c:v>-3.0039992332458496</c:v>
                </c:pt>
                <c:pt idx="4332">
                  <c:v>-2.9999992847442627</c:v>
                </c:pt>
                <c:pt idx="4333">
                  <c:v>-2.9959990978240967</c:v>
                </c:pt>
                <c:pt idx="4334">
                  <c:v>-2.9919991493225098</c:v>
                </c:pt>
                <c:pt idx="4335">
                  <c:v>-2.9900000095367432</c:v>
                </c:pt>
                <c:pt idx="4336">
                  <c:v>-2.9879992008209229</c:v>
                </c:pt>
                <c:pt idx="4337">
                  <c:v>-2.9839992523193359</c:v>
                </c:pt>
                <c:pt idx="4338">
                  <c:v>-2.979999303817749</c:v>
                </c:pt>
                <c:pt idx="4339">
                  <c:v>-2.975999116897583</c:v>
                </c:pt>
                <c:pt idx="4340">
                  <c:v>-2.9719991683959961</c:v>
                </c:pt>
                <c:pt idx="4341">
                  <c:v>-2.9679992198944092</c:v>
                </c:pt>
                <c:pt idx="4342">
                  <c:v>-2.9639992713928223</c:v>
                </c:pt>
                <c:pt idx="4343">
                  <c:v>-2.9599990844726563</c:v>
                </c:pt>
                <c:pt idx="4344">
                  <c:v>-2.9559991359710693</c:v>
                </c:pt>
                <c:pt idx="4345">
                  <c:v>-2.9519991874694824</c:v>
                </c:pt>
                <c:pt idx="4346">
                  <c:v>-2.9479992389678955</c:v>
                </c:pt>
                <c:pt idx="4347">
                  <c:v>-2.9439992904663086</c:v>
                </c:pt>
                <c:pt idx="4348">
                  <c:v>-2.9399991035461426</c:v>
                </c:pt>
                <c:pt idx="4349">
                  <c:v>-2.9359991550445557</c:v>
                </c:pt>
                <c:pt idx="4350">
                  <c:v>-2.9319992065429688</c:v>
                </c:pt>
                <c:pt idx="4351">
                  <c:v>-2.9279992580413818</c:v>
                </c:pt>
                <c:pt idx="4352">
                  <c:v>-2.9239990711212158</c:v>
                </c:pt>
                <c:pt idx="4353">
                  <c:v>-2.9199991226196289</c:v>
                </c:pt>
                <c:pt idx="4354">
                  <c:v>-2.915999174118042</c:v>
                </c:pt>
                <c:pt idx="4355">
                  <c:v>-2.9119992256164551</c:v>
                </c:pt>
                <c:pt idx="4356">
                  <c:v>-2.9079992771148682</c:v>
                </c:pt>
                <c:pt idx="4357">
                  <c:v>-2.9039990901947021</c:v>
                </c:pt>
                <c:pt idx="4358">
                  <c:v>-2.8999991416931152</c:v>
                </c:pt>
                <c:pt idx="4359">
                  <c:v>-2.8959991931915283</c:v>
                </c:pt>
                <c:pt idx="4360">
                  <c:v>-2.8919992446899414</c:v>
                </c:pt>
                <c:pt idx="4361">
                  <c:v>-2.8900001049041748</c:v>
                </c:pt>
                <c:pt idx="4362">
                  <c:v>-2.8879992961883545</c:v>
                </c:pt>
                <c:pt idx="4363">
                  <c:v>-2.8839991092681885</c:v>
                </c:pt>
                <c:pt idx="4364">
                  <c:v>-2.8799991607666016</c:v>
                </c:pt>
                <c:pt idx="4365">
                  <c:v>-2.8759992122650146</c:v>
                </c:pt>
                <c:pt idx="4366">
                  <c:v>-2.8719992637634277</c:v>
                </c:pt>
                <c:pt idx="4367">
                  <c:v>-2.8679990768432617</c:v>
                </c:pt>
                <c:pt idx="4368">
                  <c:v>-2.8639991283416748</c:v>
                </c:pt>
                <c:pt idx="4369">
                  <c:v>-2.8599991798400879</c:v>
                </c:pt>
                <c:pt idx="4370">
                  <c:v>-2.855999231338501</c:v>
                </c:pt>
                <c:pt idx="4371">
                  <c:v>-2.8519992828369141</c:v>
                </c:pt>
                <c:pt idx="4372">
                  <c:v>-2.847999095916748</c:v>
                </c:pt>
                <c:pt idx="4373">
                  <c:v>-2.8439991474151611</c:v>
                </c:pt>
                <c:pt idx="4374">
                  <c:v>-2.8399999141693115</c:v>
                </c:pt>
                <c:pt idx="4375">
                  <c:v>-2.8399991989135742</c:v>
                </c:pt>
                <c:pt idx="4376">
                  <c:v>-2.8359992504119873</c:v>
                </c:pt>
                <c:pt idx="4377">
                  <c:v>-2.8319993019104004</c:v>
                </c:pt>
                <c:pt idx="4378">
                  <c:v>-2.8279991149902344</c:v>
                </c:pt>
                <c:pt idx="4379">
                  <c:v>-2.8239991664886475</c:v>
                </c:pt>
                <c:pt idx="4380">
                  <c:v>-2.8199992179870605</c:v>
                </c:pt>
                <c:pt idx="4381">
                  <c:v>-2.8159992694854736</c:v>
                </c:pt>
                <c:pt idx="4382">
                  <c:v>-2.8119990825653076</c:v>
                </c:pt>
                <c:pt idx="4383">
                  <c:v>-2.8079991340637207</c:v>
                </c:pt>
                <c:pt idx="4384">
                  <c:v>-2.8039991855621338</c:v>
                </c:pt>
                <c:pt idx="4385">
                  <c:v>-2.7999999523162842</c:v>
                </c:pt>
                <c:pt idx="4386">
                  <c:v>-2.7999992370605469</c:v>
                </c:pt>
                <c:pt idx="4387">
                  <c:v>-2.79599928855896</c:v>
                </c:pt>
                <c:pt idx="4388">
                  <c:v>-2.7919991016387939</c:v>
                </c:pt>
                <c:pt idx="4389">
                  <c:v>-2.7899999618530273</c:v>
                </c:pt>
                <c:pt idx="4390">
                  <c:v>-2.787999153137207</c:v>
                </c:pt>
                <c:pt idx="4391">
                  <c:v>-2.7839992046356201</c:v>
                </c:pt>
                <c:pt idx="4392">
                  <c:v>-2.7799999713897705</c:v>
                </c:pt>
                <c:pt idx="4393">
                  <c:v>-2.7799992561340332</c:v>
                </c:pt>
                <c:pt idx="4394">
                  <c:v>-2.7759990692138672</c:v>
                </c:pt>
                <c:pt idx="4395">
                  <c:v>-2.7719991207122803</c:v>
                </c:pt>
                <c:pt idx="4396">
                  <c:v>-2.7679991722106934</c:v>
                </c:pt>
                <c:pt idx="4397">
                  <c:v>-2.7639992237091064</c:v>
                </c:pt>
                <c:pt idx="4398">
                  <c:v>-2.7599999904632568</c:v>
                </c:pt>
                <c:pt idx="4399">
                  <c:v>-2.7599992752075195</c:v>
                </c:pt>
                <c:pt idx="4400">
                  <c:v>-2.7559990882873535</c:v>
                </c:pt>
                <c:pt idx="4401">
                  <c:v>-2.7519991397857666</c:v>
                </c:pt>
                <c:pt idx="4402">
                  <c:v>-2.7479991912841797</c:v>
                </c:pt>
                <c:pt idx="4403">
                  <c:v>-2.7439992427825928</c:v>
                </c:pt>
                <c:pt idx="4404">
                  <c:v>-2.7399992942810059</c:v>
                </c:pt>
                <c:pt idx="4405">
                  <c:v>-2.7359991073608398</c:v>
                </c:pt>
                <c:pt idx="4406">
                  <c:v>-2.7319991588592529</c:v>
                </c:pt>
                <c:pt idx="4407">
                  <c:v>-2.727999210357666</c:v>
                </c:pt>
                <c:pt idx="4408">
                  <c:v>-2.7239992618560791</c:v>
                </c:pt>
                <c:pt idx="4409">
                  <c:v>-2.7199990749359131</c:v>
                </c:pt>
                <c:pt idx="4410">
                  <c:v>-2.7159991264343262</c:v>
                </c:pt>
                <c:pt idx="4411">
                  <c:v>-2.7119991779327393</c:v>
                </c:pt>
                <c:pt idx="4412">
                  <c:v>-2.7079992294311523</c:v>
                </c:pt>
                <c:pt idx="4413">
                  <c:v>-2.7039992809295654</c:v>
                </c:pt>
                <c:pt idx="4414">
                  <c:v>-2.6999990940093994</c:v>
                </c:pt>
                <c:pt idx="4415">
                  <c:v>-2.6959991455078125</c:v>
                </c:pt>
                <c:pt idx="4416">
                  <c:v>-2.6919991970062256</c:v>
                </c:pt>
                <c:pt idx="4417">
                  <c:v>-2.6879992485046387</c:v>
                </c:pt>
                <c:pt idx="4418">
                  <c:v>-2.6839990615844727</c:v>
                </c:pt>
                <c:pt idx="4419">
                  <c:v>-2.6799991130828857</c:v>
                </c:pt>
                <c:pt idx="4420">
                  <c:v>-2.6759991645812988</c:v>
                </c:pt>
                <c:pt idx="4421">
                  <c:v>-2.6719992160797119</c:v>
                </c:pt>
                <c:pt idx="4422">
                  <c:v>-2.667999267578125</c:v>
                </c:pt>
                <c:pt idx="4423">
                  <c:v>-2.663999080657959</c:v>
                </c:pt>
                <c:pt idx="4424">
                  <c:v>-2.6599991321563721</c:v>
                </c:pt>
                <c:pt idx="4425">
                  <c:v>-2.6559991836547852</c:v>
                </c:pt>
                <c:pt idx="4426">
                  <c:v>-2.6519992351531982</c:v>
                </c:pt>
                <c:pt idx="4427">
                  <c:v>-2.6479992866516113</c:v>
                </c:pt>
                <c:pt idx="4428">
                  <c:v>-2.6439990997314453</c:v>
                </c:pt>
                <c:pt idx="4429">
                  <c:v>-2.6399991512298584</c:v>
                </c:pt>
                <c:pt idx="4430">
                  <c:v>-2.6359992027282715</c:v>
                </c:pt>
                <c:pt idx="4431">
                  <c:v>-2.6319992542266846</c:v>
                </c:pt>
                <c:pt idx="4432">
                  <c:v>-2.6279990673065186</c:v>
                </c:pt>
                <c:pt idx="4433">
                  <c:v>-2.6239991188049316</c:v>
                </c:pt>
                <c:pt idx="4434">
                  <c:v>-2.6199991703033447</c:v>
                </c:pt>
                <c:pt idx="4435">
                  <c:v>-2.6159992218017578</c:v>
                </c:pt>
                <c:pt idx="4436">
                  <c:v>-2.6119992733001709</c:v>
                </c:pt>
                <c:pt idx="4437">
                  <c:v>-2.6099998950958252</c:v>
                </c:pt>
                <c:pt idx="4438">
                  <c:v>-2.6079990863800049</c:v>
                </c:pt>
                <c:pt idx="4439">
                  <c:v>-2.603999137878418</c:v>
                </c:pt>
                <c:pt idx="4440">
                  <c:v>-2.5999991893768311</c:v>
                </c:pt>
                <c:pt idx="4441">
                  <c:v>-2.5959992408752441</c:v>
                </c:pt>
                <c:pt idx="4442">
                  <c:v>-2.5919990539550781</c:v>
                </c:pt>
                <c:pt idx="4443">
                  <c:v>-2.5879991054534912</c:v>
                </c:pt>
                <c:pt idx="4444">
                  <c:v>-2.5839991569519043</c:v>
                </c:pt>
                <c:pt idx="4445">
                  <c:v>-2.5799992084503174</c:v>
                </c:pt>
                <c:pt idx="4446">
                  <c:v>-2.5759992599487305</c:v>
                </c:pt>
                <c:pt idx="4447">
                  <c:v>-2.5719990730285645</c:v>
                </c:pt>
                <c:pt idx="4448">
                  <c:v>-2.5699999332427979</c:v>
                </c:pt>
                <c:pt idx="4449">
                  <c:v>-2.5679991245269775</c:v>
                </c:pt>
                <c:pt idx="4450">
                  <c:v>-2.5639991760253906</c:v>
                </c:pt>
                <c:pt idx="4451">
                  <c:v>-2.559999942779541</c:v>
                </c:pt>
                <c:pt idx="4452">
                  <c:v>-2.5599992275238037</c:v>
                </c:pt>
                <c:pt idx="4453">
                  <c:v>-2.5559992790222168</c:v>
                </c:pt>
                <c:pt idx="4454">
                  <c:v>-2.5519990921020508</c:v>
                </c:pt>
                <c:pt idx="4455">
                  <c:v>-2.5479991436004639</c:v>
                </c:pt>
                <c:pt idx="4456">
                  <c:v>-2.543999195098877</c:v>
                </c:pt>
                <c:pt idx="4457">
                  <c:v>-2.53999924659729</c:v>
                </c:pt>
                <c:pt idx="4458">
                  <c:v>-2.535999059677124</c:v>
                </c:pt>
                <c:pt idx="4459">
                  <c:v>-2.5319991111755371</c:v>
                </c:pt>
                <c:pt idx="4460">
                  <c:v>-2.5299999713897705</c:v>
                </c:pt>
                <c:pt idx="4461">
                  <c:v>-2.5279991626739502</c:v>
                </c:pt>
                <c:pt idx="4462">
                  <c:v>-2.5239992141723633</c:v>
                </c:pt>
                <c:pt idx="4463">
                  <c:v>-2.5199992656707764</c:v>
                </c:pt>
                <c:pt idx="4464">
                  <c:v>-2.5159990787506104</c:v>
                </c:pt>
                <c:pt idx="4465">
                  <c:v>-2.5119991302490234</c:v>
                </c:pt>
                <c:pt idx="4466">
                  <c:v>-2.5079991817474365</c:v>
                </c:pt>
                <c:pt idx="4467">
                  <c:v>-2.5039992332458496</c:v>
                </c:pt>
                <c:pt idx="4468">
                  <c:v>-2.4999992847442627</c:v>
                </c:pt>
                <c:pt idx="4469">
                  <c:v>-2.4959990978240967</c:v>
                </c:pt>
                <c:pt idx="4470">
                  <c:v>-2.4919991493225098</c:v>
                </c:pt>
                <c:pt idx="4471">
                  <c:v>-2.4900000095367432</c:v>
                </c:pt>
                <c:pt idx="4472">
                  <c:v>-2.4879992008209229</c:v>
                </c:pt>
                <c:pt idx="4473">
                  <c:v>-2.4839992523193359</c:v>
                </c:pt>
                <c:pt idx="4474">
                  <c:v>-2.4799990653991699</c:v>
                </c:pt>
                <c:pt idx="4475">
                  <c:v>-2.475999116897583</c:v>
                </c:pt>
                <c:pt idx="4476">
                  <c:v>-2.4719991683959961</c:v>
                </c:pt>
                <c:pt idx="4477">
                  <c:v>-2.4679992198944092</c:v>
                </c:pt>
                <c:pt idx="4478">
                  <c:v>-2.4639992713928223</c:v>
                </c:pt>
                <c:pt idx="4479">
                  <c:v>-2.4599990844726563</c:v>
                </c:pt>
                <c:pt idx="4480">
                  <c:v>-2.4559991359710693</c:v>
                </c:pt>
                <c:pt idx="4481">
                  <c:v>-2.4519991874694824</c:v>
                </c:pt>
                <c:pt idx="4482">
                  <c:v>-2.4479992389678955</c:v>
                </c:pt>
                <c:pt idx="4483">
                  <c:v>-2.4439990520477295</c:v>
                </c:pt>
                <c:pt idx="4484">
                  <c:v>-2.440000057220459</c:v>
                </c:pt>
                <c:pt idx="4485">
                  <c:v>-2.4399991035461426</c:v>
                </c:pt>
                <c:pt idx="4486">
                  <c:v>-2.4359991550445557</c:v>
                </c:pt>
                <c:pt idx="4487">
                  <c:v>-2.4319992065429688</c:v>
                </c:pt>
                <c:pt idx="4488">
                  <c:v>-2.4279992580413818</c:v>
                </c:pt>
                <c:pt idx="4489">
                  <c:v>-2.4239990711212158</c:v>
                </c:pt>
                <c:pt idx="4490">
                  <c:v>-2.4199991226196289</c:v>
                </c:pt>
                <c:pt idx="4491">
                  <c:v>-2.415999174118042</c:v>
                </c:pt>
                <c:pt idx="4492">
                  <c:v>-2.4119992256164551</c:v>
                </c:pt>
                <c:pt idx="4493">
                  <c:v>-2.4079992771148682</c:v>
                </c:pt>
                <c:pt idx="4494">
                  <c:v>-2.4039990901947021</c:v>
                </c:pt>
                <c:pt idx="4495">
                  <c:v>-2.3999991416931152</c:v>
                </c:pt>
                <c:pt idx="4496">
                  <c:v>-2.3959991931915283</c:v>
                </c:pt>
                <c:pt idx="4497">
                  <c:v>-2.3919992446899414</c:v>
                </c:pt>
                <c:pt idx="4498">
                  <c:v>-2.3879990577697754</c:v>
                </c:pt>
                <c:pt idx="4499">
                  <c:v>-2.3839991092681885</c:v>
                </c:pt>
                <c:pt idx="4500">
                  <c:v>-2.3799991607666016</c:v>
                </c:pt>
                <c:pt idx="4501">
                  <c:v>-2.3759992122650146</c:v>
                </c:pt>
                <c:pt idx="4502">
                  <c:v>-2.3719992637634277</c:v>
                </c:pt>
                <c:pt idx="4503">
                  <c:v>-2.3679990768432617</c:v>
                </c:pt>
                <c:pt idx="4504">
                  <c:v>-2.3639991283416748</c:v>
                </c:pt>
                <c:pt idx="4505">
                  <c:v>-2.3599991798400879</c:v>
                </c:pt>
                <c:pt idx="4506">
                  <c:v>-2.355999231338501</c:v>
                </c:pt>
                <c:pt idx="4507">
                  <c:v>-2.351999044418335</c:v>
                </c:pt>
                <c:pt idx="4508">
                  <c:v>-2.3499999046325684</c:v>
                </c:pt>
                <c:pt idx="4509">
                  <c:v>-2.347999095916748</c:v>
                </c:pt>
                <c:pt idx="4510">
                  <c:v>-2.3439991474151611</c:v>
                </c:pt>
                <c:pt idx="4511">
                  <c:v>-2.3399991989135742</c:v>
                </c:pt>
                <c:pt idx="4512">
                  <c:v>-2.3359992504119873</c:v>
                </c:pt>
                <c:pt idx="4513">
                  <c:v>-2.3319990634918213</c:v>
                </c:pt>
                <c:pt idx="4514">
                  <c:v>-2.3279991149902344</c:v>
                </c:pt>
                <c:pt idx="4515">
                  <c:v>-2.3239991664886475</c:v>
                </c:pt>
                <c:pt idx="4516">
                  <c:v>-2.3199992179870605</c:v>
                </c:pt>
                <c:pt idx="4517">
                  <c:v>-2.3159992694854736</c:v>
                </c:pt>
                <c:pt idx="4518">
                  <c:v>-2.3119990825653076</c:v>
                </c:pt>
                <c:pt idx="4519">
                  <c:v>-2.309999942779541</c:v>
                </c:pt>
                <c:pt idx="4520">
                  <c:v>-2.3079991340637207</c:v>
                </c:pt>
                <c:pt idx="4521">
                  <c:v>-2.3039991855621338</c:v>
                </c:pt>
                <c:pt idx="4522">
                  <c:v>-2.2999992370605469</c:v>
                </c:pt>
                <c:pt idx="4523">
                  <c:v>-2.2959990501403809</c:v>
                </c:pt>
                <c:pt idx="4524">
                  <c:v>-2.2919991016387939</c:v>
                </c:pt>
                <c:pt idx="4525">
                  <c:v>-2.287999153137207</c:v>
                </c:pt>
                <c:pt idx="4526">
                  <c:v>-2.2839992046356201</c:v>
                </c:pt>
                <c:pt idx="4527">
                  <c:v>-2.2799992561340332</c:v>
                </c:pt>
                <c:pt idx="4528">
                  <c:v>-2.2759990692138672</c:v>
                </c:pt>
                <c:pt idx="4529">
                  <c:v>-2.2719991207122803</c:v>
                </c:pt>
                <c:pt idx="4530">
                  <c:v>-2.2679991722106934</c:v>
                </c:pt>
                <c:pt idx="4531">
                  <c:v>-2.2639992237091064</c:v>
                </c:pt>
                <c:pt idx="4532">
                  <c:v>-2.2599992752075195</c:v>
                </c:pt>
                <c:pt idx="4533">
                  <c:v>-2.2559990882873535</c:v>
                </c:pt>
                <c:pt idx="4534">
                  <c:v>-2.2519991397857666</c:v>
                </c:pt>
                <c:pt idx="4535">
                  <c:v>-2.2479991912841797</c:v>
                </c:pt>
                <c:pt idx="4536">
                  <c:v>-2.2439992427825928</c:v>
                </c:pt>
                <c:pt idx="4537">
                  <c:v>-2.2399990558624268</c:v>
                </c:pt>
                <c:pt idx="4538">
                  <c:v>-2.2359991073608398</c:v>
                </c:pt>
                <c:pt idx="4539">
                  <c:v>-2.2319991588592529</c:v>
                </c:pt>
                <c:pt idx="4540">
                  <c:v>-2.227999210357666</c:v>
                </c:pt>
                <c:pt idx="4541">
                  <c:v>-2.2239992618560791</c:v>
                </c:pt>
                <c:pt idx="4542">
                  <c:v>-2.2199990749359131</c:v>
                </c:pt>
                <c:pt idx="4543">
                  <c:v>-2.2159991264343262</c:v>
                </c:pt>
                <c:pt idx="4544">
                  <c:v>-2.2119991779327393</c:v>
                </c:pt>
                <c:pt idx="4545">
                  <c:v>-2.2079992294311523</c:v>
                </c:pt>
                <c:pt idx="4546">
                  <c:v>-2.2039990425109863</c:v>
                </c:pt>
                <c:pt idx="4547">
                  <c:v>-2.1999990940093994</c:v>
                </c:pt>
                <c:pt idx="4548">
                  <c:v>-2.1959991455078125</c:v>
                </c:pt>
                <c:pt idx="4549">
                  <c:v>-2.1919991970062256</c:v>
                </c:pt>
                <c:pt idx="4550">
                  <c:v>-2.1879992485046387</c:v>
                </c:pt>
                <c:pt idx="4551">
                  <c:v>-2.1839990615844727</c:v>
                </c:pt>
                <c:pt idx="4552">
                  <c:v>-2.1799991130828857</c:v>
                </c:pt>
                <c:pt idx="4553">
                  <c:v>-2.1759991645812988</c:v>
                </c:pt>
                <c:pt idx="4554">
                  <c:v>-2.1719992160797119</c:v>
                </c:pt>
                <c:pt idx="4555">
                  <c:v>-2.1700000762939453</c:v>
                </c:pt>
                <c:pt idx="4556">
                  <c:v>-2.167999267578125</c:v>
                </c:pt>
                <c:pt idx="4557">
                  <c:v>-2.163999080657959</c:v>
                </c:pt>
                <c:pt idx="4558">
                  <c:v>-2.1600000858306885</c:v>
                </c:pt>
                <c:pt idx="4559">
                  <c:v>-2.1599991321563721</c:v>
                </c:pt>
                <c:pt idx="4560">
                  <c:v>-2.1559991836547852</c:v>
                </c:pt>
                <c:pt idx="4561">
                  <c:v>-2.1519992351531982</c:v>
                </c:pt>
                <c:pt idx="4562">
                  <c:v>-2.1500000953674316</c:v>
                </c:pt>
                <c:pt idx="4563">
                  <c:v>-2.1479990482330322</c:v>
                </c:pt>
                <c:pt idx="4564">
                  <c:v>-2.1439990997314453</c:v>
                </c:pt>
                <c:pt idx="4565">
                  <c:v>-2.1400001049041748</c:v>
                </c:pt>
                <c:pt idx="4566">
                  <c:v>-2.1399991512298584</c:v>
                </c:pt>
                <c:pt idx="4567">
                  <c:v>-2.1359992027282715</c:v>
                </c:pt>
                <c:pt idx="4568">
                  <c:v>-2.1319992542266846</c:v>
                </c:pt>
                <c:pt idx="4569">
                  <c:v>-2.1279990673065186</c:v>
                </c:pt>
                <c:pt idx="4570">
                  <c:v>-2.1239991188049316</c:v>
                </c:pt>
                <c:pt idx="4571">
                  <c:v>-2.1199991703033447</c:v>
                </c:pt>
                <c:pt idx="4572">
                  <c:v>-2.1159992218017578</c:v>
                </c:pt>
                <c:pt idx="4573">
                  <c:v>-2.1119990348815918</c:v>
                </c:pt>
                <c:pt idx="4574">
                  <c:v>-2.1079990863800049</c:v>
                </c:pt>
                <c:pt idx="4575">
                  <c:v>-2.103999137878418</c:v>
                </c:pt>
                <c:pt idx="4576">
                  <c:v>-2.0999991893768311</c:v>
                </c:pt>
                <c:pt idx="4577">
                  <c:v>-2.0959992408752441</c:v>
                </c:pt>
                <c:pt idx="4578">
                  <c:v>-2.0919990539550781</c:v>
                </c:pt>
                <c:pt idx="4579">
                  <c:v>-2.0879991054534912</c:v>
                </c:pt>
                <c:pt idx="4580">
                  <c:v>-2.0839991569519043</c:v>
                </c:pt>
                <c:pt idx="4581">
                  <c:v>-2.0799992084503174</c:v>
                </c:pt>
                <c:pt idx="4582">
                  <c:v>-2.0759992599487305</c:v>
                </c:pt>
                <c:pt idx="4583">
                  <c:v>-2.0719990730285645</c:v>
                </c:pt>
                <c:pt idx="4584">
                  <c:v>-2.0679991245269775</c:v>
                </c:pt>
                <c:pt idx="4585">
                  <c:v>-2.0639991760253906</c:v>
                </c:pt>
                <c:pt idx="4586">
                  <c:v>-2.0599992275238037</c:v>
                </c:pt>
                <c:pt idx="4587">
                  <c:v>-2.0559990406036377</c:v>
                </c:pt>
                <c:pt idx="4588">
                  <c:v>-2.0519990921020508</c:v>
                </c:pt>
                <c:pt idx="4589">
                  <c:v>-2.0479991436004639</c:v>
                </c:pt>
                <c:pt idx="4590">
                  <c:v>-2.043999195098877</c:v>
                </c:pt>
                <c:pt idx="4591">
                  <c:v>-2.03999924659729</c:v>
                </c:pt>
                <c:pt idx="4592">
                  <c:v>-2.035999059677124</c:v>
                </c:pt>
                <c:pt idx="4593">
                  <c:v>-2.0319991111755371</c:v>
                </c:pt>
                <c:pt idx="4594">
                  <c:v>-2.0299999713897705</c:v>
                </c:pt>
                <c:pt idx="4595">
                  <c:v>-2.0279991626739502</c:v>
                </c:pt>
                <c:pt idx="4596">
                  <c:v>-2.0239992141723633</c:v>
                </c:pt>
                <c:pt idx="4597">
                  <c:v>-2.0199999809265137</c:v>
                </c:pt>
                <c:pt idx="4598">
                  <c:v>-2.0199990272521973</c:v>
                </c:pt>
                <c:pt idx="4599">
                  <c:v>-2.0159990787506104</c:v>
                </c:pt>
                <c:pt idx="4600">
                  <c:v>-2.0119991302490234</c:v>
                </c:pt>
                <c:pt idx="4601">
                  <c:v>-2.0079991817474365</c:v>
                </c:pt>
                <c:pt idx="4602">
                  <c:v>-2.0039992332458496</c:v>
                </c:pt>
                <c:pt idx="4603">
                  <c:v>-2</c:v>
                </c:pt>
                <c:pt idx="4604">
                  <c:v>-1.9999991655349731</c:v>
                </c:pt>
                <c:pt idx="4605">
                  <c:v>-1.9959990978240967</c:v>
                </c:pt>
                <c:pt idx="4606">
                  <c:v>-1.9919991493225098</c:v>
                </c:pt>
                <c:pt idx="4607">
                  <c:v>-1.9879992008209229</c:v>
                </c:pt>
                <c:pt idx="4608">
                  <c:v>-1.9839991331100464</c:v>
                </c:pt>
                <c:pt idx="4609">
                  <c:v>-1.9799991846084595</c:v>
                </c:pt>
                <c:pt idx="4610">
                  <c:v>-1.975999116897583</c:v>
                </c:pt>
                <c:pt idx="4611">
                  <c:v>-1.9719991683959961</c:v>
                </c:pt>
                <c:pt idx="4612">
                  <c:v>-1.9679991006851196</c:v>
                </c:pt>
                <c:pt idx="4613">
                  <c:v>-1.9639991521835327</c:v>
                </c:pt>
                <c:pt idx="4614">
                  <c:v>-1.9599990844726563</c:v>
                </c:pt>
                <c:pt idx="4615">
                  <c:v>-1.9559991359710693</c:v>
                </c:pt>
                <c:pt idx="4616">
                  <c:v>-1.9519991874694824</c:v>
                </c:pt>
                <c:pt idx="4617">
                  <c:v>-1.947999119758606</c:v>
                </c:pt>
                <c:pt idx="4618">
                  <c:v>-1.943999171257019</c:v>
                </c:pt>
                <c:pt idx="4619">
                  <c:v>-1.9399991035461426</c:v>
                </c:pt>
                <c:pt idx="4620">
                  <c:v>-1.9359991550445557</c:v>
                </c:pt>
                <c:pt idx="4621">
                  <c:v>-1.9319990873336792</c:v>
                </c:pt>
                <c:pt idx="4622">
                  <c:v>-1.9279991388320923</c:v>
                </c:pt>
                <c:pt idx="4623">
                  <c:v>-1.9239991903305054</c:v>
                </c:pt>
                <c:pt idx="4624">
                  <c:v>-1.9199991226196289</c:v>
                </c:pt>
                <c:pt idx="4625">
                  <c:v>-1.915999174118042</c:v>
                </c:pt>
                <c:pt idx="4626">
                  <c:v>-1.9119991064071655</c:v>
                </c:pt>
                <c:pt idx="4627">
                  <c:v>-1.9079991579055786</c:v>
                </c:pt>
                <c:pt idx="4628">
                  <c:v>-1.9039990901947021</c:v>
                </c:pt>
                <c:pt idx="4629">
                  <c:v>-1.8999991416931152</c:v>
                </c:pt>
                <c:pt idx="4630">
                  <c:v>-1.8959991931915283</c:v>
                </c:pt>
                <c:pt idx="4631">
                  <c:v>-1.8919991254806519</c:v>
                </c:pt>
                <c:pt idx="4632">
                  <c:v>-1.8879991769790649</c:v>
                </c:pt>
                <c:pt idx="4633">
                  <c:v>-1.8839991092681885</c:v>
                </c:pt>
                <c:pt idx="4634">
                  <c:v>-1.8799991607666016</c:v>
                </c:pt>
                <c:pt idx="4635">
                  <c:v>-1.8759990930557251</c:v>
                </c:pt>
                <c:pt idx="4636">
                  <c:v>-1.8719991445541382</c:v>
                </c:pt>
                <c:pt idx="4637">
                  <c:v>-1.8679991960525513</c:v>
                </c:pt>
                <c:pt idx="4638">
                  <c:v>-1.8639991283416748</c:v>
                </c:pt>
                <c:pt idx="4639">
                  <c:v>-1.8599991798400879</c:v>
                </c:pt>
                <c:pt idx="4640">
                  <c:v>-1.8559991121292114</c:v>
                </c:pt>
                <c:pt idx="4641">
                  <c:v>-1.8519991636276245</c:v>
                </c:pt>
                <c:pt idx="4642">
                  <c:v>-1.847999095916748</c:v>
                </c:pt>
                <c:pt idx="4643">
                  <c:v>-1.8439991474151611</c:v>
                </c:pt>
                <c:pt idx="4644">
                  <c:v>-1.8400000333786011</c:v>
                </c:pt>
                <c:pt idx="4645">
                  <c:v>-1.8399990797042847</c:v>
                </c:pt>
                <c:pt idx="4646">
                  <c:v>-1.8359991312026978</c:v>
                </c:pt>
                <c:pt idx="4647">
                  <c:v>-1.8319991827011108</c:v>
                </c:pt>
                <c:pt idx="4648">
                  <c:v>-1.8279991149902344</c:v>
                </c:pt>
                <c:pt idx="4649">
                  <c:v>-1.8239991664886475</c:v>
                </c:pt>
                <c:pt idx="4650">
                  <c:v>-1.819999098777771</c:v>
                </c:pt>
                <c:pt idx="4651">
                  <c:v>-1.8159991502761841</c:v>
                </c:pt>
                <c:pt idx="4652">
                  <c:v>-1.8119990825653076</c:v>
                </c:pt>
                <c:pt idx="4653">
                  <c:v>-1.8079991340637207</c:v>
                </c:pt>
                <c:pt idx="4654">
                  <c:v>-1.8039991855621338</c:v>
                </c:pt>
                <c:pt idx="4655">
                  <c:v>-1.7999991178512573</c:v>
                </c:pt>
                <c:pt idx="4656">
                  <c:v>-1.7959991693496704</c:v>
                </c:pt>
                <c:pt idx="4657">
                  <c:v>-1.7919991016387939</c:v>
                </c:pt>
                <c:pt idx="4658">
                  <c:v>-1.787999153137207</c:v>
                </c:pt>
                <c:pt idx="4659">
                  <c:v>-1.7839990854263306</c:v>
                </c:pt>
                <c:pt idx="4660">
                  <c:v>-1.7799991369247437</c:v>
                </c:pt>
                <c:pt idx="4661">
                  <c:v>-1.7759991884231567</c:v>
                </c:pt>
                <c:pt idx="4662">
                  <c:v>-1.7719991207122803</c:v>
                </c:pt>
                <c:pt idx="4663">
                  <c:v>-1.7679991722106934</c:v>
                </c:pt>
                <c:pt idx="4664">
                  <c:v>-1.7639991044998169</c:v>
                </c:pt>
                <c:pt idx="4665">
                  <c:v>-1.7599999904632568</c:v>
                </c:pt>
                <c:pt idx="4666">
                  <c:v>-1.75999915599823</c:v>
                </c:pt>
                <c:pt idx="4667">
                  <c:v>-1.7559990882873535</c:v>
                </c:pt>
                <c:pt idx="4668">
                  <c:v>-1.7519991397857666</c:v>
                </c:pt>
                <c:pt idx="4669">
                  <c:v>-1.75</c:v>
                </c:pt>
                <c:pt idx="4670">
                  <c:v>-1.7479991912841797</c:v>
                </c:pt>
                <c:pt idx="4671">
                  <c:v>-1.7439991235733032</c:v>
                </c:pt>
                <c:pt idx="4672">
                  <c:v>-1.7399991750717163</c:v>
                </c:pt>
                <c:pt idx="4673">
                  <c:v>-1.7359991073608398</c:v>
                </c:pt>
                <c:pt idx="4674">
                  <c:v>-1.7319991588592529</c:v>
                </c:pt>
                <c:pt idx="4675">
                  <c:v>-1.7279990911483765</c:v>
                </c:pt>
                <c:pt idx="4676">
                  <c:v>-1.7239991426467896</c:v>
                </c:pt>
                <c:pt idx="4677">
                  <c:v>-1.7200000286102295</c:v>
                </c:pt>
                <c:pt idx="4678">
                  <c:v>-1.7199990749359131</c:v>
                </c:pt>
                <c:pt idx="4679">
                  <c:v>-1.7159991264343262</c:v>
                </c:pt>
                <c:pt idx="4680">
                  <c:v>-1.7119991779327393</c:v>
                </c:pt>
                <c:pt idx="4681">
                  <c:v>-1.7079991102218628</c:v>
                </c:pt>
                <c:pt idx="4682">
                  <c:v>-1.7039991617202759</c:v>
                </c:pt>
                <c:pt idx="4683">
                  <c:v>-1.7000000476837158</c:v>
                </c:pt>
                <c:pt idx="4684">
                  <c:v>-1.6999990940093994</c:v>
                </c:pt>
                <c:pt idx="4685">
                  <c:v>-1.6959991455078125</c:v>
                </c:pt>
                <c:pt idx="4686">
                  <c:v>-1.691999077796936</c:v>
                </c:pt>
                <c:pt idx="4687">
                  <c:v>-1.6879991292953491</c:v>
                </c:pt>
                <c:pt idx="4688">
                  <c:v>-1.6839991807937622</c:v>
                </c:pt>
                <c:pt idx="4689">
                  <c:v>-1.6799991130828857</c:v>
                </c:pt>
                <c:pt idx="4690">
                  <c:v>-1.6759991645812988</c:v>
                </c:pt>
                <c:pt idx="4691">
                  <c:v>-1.6719990968704224</c:v>
                </c:pt>
                <c:pt idx="4692">
                  <c:v>-1.6679991483688354</c:v>
                </c:pt>
                <c:pt idx="4693">
                  <c:v>-1.663999080657959</c:v>
                </c:pt>
                <c:pt idx="4694">
                  <c:v>-1.6599999666213989</c:v>
                </c:pt>
                <c:pt idx="4695">
                  <c:v>-1.6599991321563721</c:v>
                </c:pt>
                <c:pt idx="4696">
                  <c:v>-1.6559991836547852</c:v>
                </c:pt>
                <c:pt idx="4697">
                  <c:v>-1.6519991159439087</c:v>
                </c:pt>
                <c:pt idx="4698">
                  <c:v>-1.6479991674423218</c:v>
                </c:pt>
                <c:pt idx="4699">
                  <c:v>-1.6439990997314453</c:v>
                </c:pt>
                <c:pt idx="4700">
                  <c:v>-1.6399999856948853</c:v>
                </c:pt>
                <c:pt idx="4701">
                  <c:v>-1.6399991512298584</c:v>
                </c:pt>
                <c:pt idx="4702">
                  <c:v>-1.6359990835189819</c:v>
                </c:pt>
                <c:pt idx="4703">
                  <c:v>-1.631999135017395</c:v>
                </c:pt>
                <c:pt idx="4704">
                  <c:v>-1.6279991865158081</c:v>
                </c:pt>
                <c:pt idx="4705">
                  <c:v>-1.6239991188049316</c:v>
                </c:pt>
                <c:pt idx="4706">
                  <c:v>-1.6199991703033447</c:v>
                </c:pt>
                <c:pt idx="4707">
                  <c:v>-1.6159991025924683</c:v>
                </c:pt>
                <c:pt idx="4708">
                  <c:v>-1.6119991540908813</c:v>
                </c:pt>
                <c:pt idx="4709">
                  <c:v>-1.6079990863800049</c:v>
                </c:pt>
                <c:pt idx="4710">
                  <c:v>-1.603999137878418</c:v>
                </c:pt>
                <c:pt idx="4711">
                  <c:v>-1.5999990701675415</c:v>
                </c:pt>
                <c:pt idx="4712">
                  <c:v>-1.5959991216659546</c:v>
                </c:pt>
                <c:pt idx="4713">
                  <c:v>-1.5919991731643677</c:v>
                </c:pt>
                <c:pt idx="4714">
                  <c:v>-1.5879991054534912</c:v>
                </c:pt>
                <c:pt idx="4715">
                  <c:v>-1.5839991569519043</c:v>
                </c:pt>
                <c:pt idx="4716">
                  <c:v>-1.5799990892410278</c:v>
                </c:pt>
                <c:pt idx="4717">
                  <c:v>-1.5759991407394409</c:v>
                </c:pt>
                <c:pt idx="4718">
                  <c:v>-1.5719990730285645</c:v>
                </c:pt>
                <c:pt idx="4719">
                  <c:v>-1.5700000524520874</c:v>
                </c:pt>
                <c:pt idx="4720">
                  <c:v>-1.5679991245269775</c:v>
                </c:pt>
                <c:pt idx="4721">
                  <c:v>-1.5639991760253906</c:v>
                </c:pt>
                <c:pt idx="4722">
                  <c:v>-1.559999942779541</c:v>
                </c:pt>
                <c:pt idx="4723">
                  <c:v>-1.5599991083145142</c:v>
                </c:pt>
                <c:pt idx="4724">
                  <c:v>-1.5559991598129272</c:v>
                </c:pt>
                <c:pt idx="4725">
                  <c:v>-1.5519990921020508</c:v>
                </c:pt>
                <c:pt idx="4726">
                  <c:v>-1.5479991436004639</c:v>
                </c:pt>
                <c:pt idx="4727">
                  <c:v>-1.5439990758895874</c:v>
                </c:pt>
                <c:pt idx="4728">
                  <c:v>-1.5399991273880005</c:v>
                </c:pt>
                <c:pt idx="4729">
                  <c:v>-1.5359991788864136</c:v>
                </c:pt>
                <c:pt idx="4730">
                  <c:v>-1.5319991111755371</c:v>
                </c:pt>
                <c:pt idx="4731">
                  <c:v>-1.5299999713897705</c:v>
                </c:pt>
                <c:pt idx="4732">
                  <c:v>-1.5279991626739502</c:v>
                </c:pt>
                <c:pt idx="4733">
                  <c:v>-1.5239990949630737</c:v>
                </c:pt>
                <c:pt idx="4734">
                  <c:v>-1.5199991464614868</c:v>
                </c:pt>
                <c:pt idx="4735">
                  <c:v>-1.5159990787506104</c:v>
                </c:pt>
                <c:pt idx="4736">
                  <c:v>-1.5119991302490234</c:v>
                </c:pt>
                <c:pt idx="4737">
                  <c:v>-1.507999062538147</c:v>
                </c:pt>
                <c:pt idx="4738">
                  <c:v>-1.5039991140365601</c:v>
                </c:pt>
                <c:pt idx="4739">
                  <c:v>-1.4999991655349731</c:v>
                </c:pt>
                <c:pt idx="4740">
                  <c:v>-1.4959990978240967</c:v>
                </c:pt>
                <c:pt idx="4741">
                  <c:v>-1.4919991493225098</c:v>
                </c:pt>
                <c:pt idx="4742">
                  <c:v>-1.4879990816116333</c:v>
                </c:pt>
                <c:pt idx="4743">
                  <c:v>-1.4839991331100464</c:v>
                </c:pt>
                <c:pt idx="4744">
                  <c:v>-1.4800000190734863</c:v>
                </c:pt>
                <c:pt idx="4745">
                  <c:v>-1.4799990653991699</c:v>
                </c:pt>
                <c:pt idx="4746">
                  <c:v>-1.475999116897583</c:v>
                </c:pt>
                <c:pt idx="4747">
                  <c:v>-1.4719991683959961</c:v>
                </c:pt>
                <c:pt idx="4748">
                  <c:v>-1.4679991006851196</c:v>
                </c:pt>
                <c:pt idx="4749">
                  <c:v>-1.4639991521835327</c:v>
                </c:pt>
                <c:pt idx="4750">
                  <c:v>-1.4599990844726563</c:v>
                </c:pt>
                <c:pt idx="4751">
                  <c:v>-1.4559991359710693</c:v>
                </c:pt>
                <c:pt idx="4752">
                  <c:v>-1.4519990682601929</c:v>
                </c:pt>
                <c:pt idx="4753">
                  <c:v>-1.447999119758606</c:v>
                </c:pt>
                <c:pt idx="4754">
                  <c:v>-1.443999171257019</c:v>
                </c:pt>
                <c:pt idx="4755">
                  <c:v>-1.4399991035461426</c:v>
                </c:pt>
                <c:pt idx="4756">
                  <c:v>-1.4359991550445557</c:v>
                </c:pt>
                <c:pt idx="4757">
                  <c:v>-1.4319990873336792</c:v>
                </c:pt>
                <c:pt idx="4758">
                  <c:v>-1.4279991388320923</c:v>
                </c:pt>
                <c:pt idx="4759">
                  <c:v>-1.4239990711212158</c:v>
                </c:pt>
                <c:pt idx="4760">
                  <c:v>-1.4199999570846558</c:v>
                </c:pt>
                <c:pt idx="4761">
                  <c:v>-1.4199991226196289</c:v>
                </c:pt>
                <c:pt idx="4762">
                  <c:v>-1.415999174118042</c:v>
                </c:pt>
                <c:pt idx="4763">
                  <c:v>-1.4119991064071655</c:v>
                </c:pt>
                <c:pt idx="4764">
                  <c:v>-1.4079991579055786</c:v>
                </c:pt>
                <c:pt idx="4765">
                  <c:v>-1.4039990901947021</c:v>
                </c:pt>
                <c:pt idx="4766">
                  <c:v>-1.3999991416931152</c:v>
                </c:pt>
                <c:pt idx="4767">
                  <c:v>-1.3959990739822388</c:v>
                </c:pt>
                <c:pt idx="4768">
                  <c:v>-1.3919991254806519</c:v>
                </c:pt>
                <c:pt idx="4769">
                  <c:v>-1.3899999856948853</c:v>
                </c:pt>
                <c:pt idx="4770">
                  <c:v>-1.3879990577697754</c:v>
                </c:pt>
                <c:pt idx="4771">
                  <c:v>-1.3839991092681885</c:v>
                </c:pt>
                <c:pt idx="4772">
                  <c:v>-1.3799999952316284</c:v>
                </c:pt>
                <c:pt idx="4773">
                  <c:v>-1.3799991607666016</c:v>
                </c:pt>
                <c:pt idx="4774">
                  <c:v>-1.3759990930557251</c:v>
                </c:pt>
                <c:pt idx="4775">
                  <c:v>-1.3719991445541382</c:v>
                </c:pt>
                <c:pt idx="4776">
                  <c:v>-1.3679990768432617</c:v>
                </c:pt>
                <c:pt idx="4777">
                  <c:v>-1.3639991283416748</c:v>
                </c:pt>
                <c:pt idx="4778">
                  <c:v>-1.3599990606307983</c:v>
                </c:pt>
                <c:pt idx="4779">
                  <c:v>-1.3559991121292114</c:v>
                </c:pt>
                <c:pt idx="4780">
                  <c:v>-1.3519991636276245</c:v>
                </c:pt>
                <c:pt idx="4781">
                  <c:v>-1.3500000238418579</c:v>
                </c:pt>
                <c:pt idx="4782">
                  <c:v>-1.347999095916748</c:v>
                </c:pt>
                <c:pt idx="4783">
                  <c:v>-1.3439991474151611</c:v>
                </c:pt>
                <c:pt idx="4784">
                  <c:v>-1.3399990797042847</c:v>
                </c:pt>
                <c:pt idx="4785">
                  <c:v>-1.3359991312026978</c:v>
                </c:pt>
                <c:pt idx="4786">
                  <c:v>-1.3319990634918213</c:v>
                </c:pt>
                <c:pt idx="4787">
                  <c:v>-1.3279991149902344</c:v>
                </c:pt>
                <c:pt idx="4788">
                  <c:v>-1.3239991664886475</c:v>
                </c:pt>
                <c:pt idx="4789">
                  <c:v>-1.319999098777771</c:v>
                </c:pt>
                <c:pt idx="4790">
                  <c:v>-1.3159991502761841</c:v>
                </c:pt>
                <c:pt idx="4791">
                  <c:v>-1.3119990825653076</c:v>
                </c:pt>
                <c:pt idx="4792">
                  <c:v>-1.309999942779541</c:v>
                </c:pt>
                <c:pt idx="4793">
                  <c:v>-1.3079991340637207</c:v>
                </c:pt>
                <c:pt idx="4794">
                  <c:v>-1.3039990663528442</c:v>
                </c:pt>
                <c:pt idx="4795">
                  <c:v>-1.2999991178512573</c:v>
                </c:pt>
                <c:pt idx="4796">
                  <c:v>-1.2959991693496704</c:v>
                </c:pt>
                <c:pt idx="4797">
                  <c:v>-1.2919991016387939</c:v>
                </c:pt>
                <c:pt idx="4798">
                  <c:v>-1.287999153137207</c:v>
                </c:pt>
                <c:pt idx="4799">
                  <c:v>-1.2839990854263306</c:v>
                </c:pt>
                <c:pt idx="4800">
                  <c:v>-1.2799991369247437</c:v>
                </c:pt>
                <c:pt idx="4801">
                  <c:v>-1.2759990692138672</c:v>
                </c:pt>
                <c:pt idx="4802">
                  <c:v>-1.2719991207122803</c:v>
                </c:pt>
                <c:pt idx="4803">
                  <c:v>-1.2679990530014038</c:v>
                </c:pt>
                <c:pt idx="4804">
                  <c:v>-1.2639991044998169</c:v>
                </c:pt>
                <c:pt idx="4805">
                  <c:v>-1.25999915599823</c:v>
                </c:pt>
                <c:pt idx="4806">
                  <c:v>-1.2559990882873535</c:v>
                </c:pt>
                <c:pt idx="4807">
                  <c:v>-1.2519991397857666</c:v>
                </c:pt>
                <c:pt idx="4808">
                  <c:v>-1.2479990720748901</c:v>
                </c:pt>
                <c:pt idx="4809">
                  <c:v>-1.2439991235733032</c:v>
                </c:pt>
                <c:pt idx="4810">
                  <c:v>-1.2399990558624268</c:v>
                </c:pt>
                <c:pt idx="4811">
                  <c:v>-1.2359991073608398</c:v>
                </c:pt>
                <c:pt idx="4812">
                  <c:v>-1.2319991588592529</c:v>
                </c:pt>
                <c:pt idx="4813">
                  <c:v>-1.2279990911483765</c:v>
                </c:pt>
                <c:pt idx="4814">
                  <c:v>-1.2239991426467896</c:v>
                </c:pt>
                <c:pt idx="4815">
                  <c:v>-1.2200000286102295</c:v>
                </c:pt>
                <c:pt idx="4816">
                  <c:v>-1.2199990749359131</c:v>
                </c:pt>
                <c:pt idx="4817">
                  <c:v>-1.2159991264343262</c:v>
                </c:pt>
                <c:pt idx="4818">
                  <c:v>-1.2119990587234497</c:v>
                </c:pt>
                <c:pt idx="4819">
                  <c:v>-1.2079991102218628</c:v>
                </c:pt>
                <c:pt idx="4820">
                  <c:v>-1.2039991617202759</c:v>
                </c:pt>
                <c:pt idx="4821">
                  <c:v>-1.1999990940093994</c:v>
                </c:pt>
                <c:pt idx="4822">
                  <c:v>-1.1959991455078125</c:v>
                </c:pt>
                <c:pt idx="4823">
                  <c:v>-1.191999077796936</c:v>
                </c:pt>
                <c:pt idx="4824">
                  <c:v>-1.1879991292953491</c:v>
                </c:pt>
                <c:pt idx="4825">
                  <c:v>-1.1839990615844727</c:v>
                </c:pt>
                <c:pt idx="4826">
                  <c:v>-1.1799999475479126</c:v>
                </c:pt>
                <c:pt idx="4827">
                  <c:v>-1.1799991130828857</c:v>
                </c:pt>
                <c:pt idx="4828">
                  <c:v>-1.1759991645812988</c:v>
                </c:pt>
                <c:pt idx="4829">
                  <c:v>-1.1719990968704224</c:v>
                </c:pt>
                <c:pt idx="4830">
                  <c:v>-1.1679991483688354</c:v>
                </c:pt>
                <c:pt idx="4831">
                  <c:v>-1.163999080657959</c:v>
                </c:pt>
                <c:pt idx="4832">
                  <c:v>-1.1599991321563721</c:v>
                </c:pt>
                <c:pt idx="4833">
                  <c:v>-1.1559990644454956</c:v>
                </c:pt>
                <c:pt idx="4834">
                  <c:v>-1.1519991159439087</c:v>
                </c:pt>
                <c:pt idx="4835">
                  <c:v>-1.1499999761581421</c:v>
                </c:pt>
                <c:pt idx="4836">
                  <c:v>-1.1479990482330322</c:v>
                </c:pt>
                <c:pt idx="4837">
                  <c:v>-1.1439990997314453</c:v>
                </c:pt>
                <c:pt idx="4838">
                  <c:v>-1.1399999856948853</c:v>
                </c:pt>
                <c:pt idx="4839">
                  <c:v>-1.1399991512298584</c:v>
                </c:pt>
                <c:pt idx="4840">
                  <c:v>-1.1359990835189819</c:v>
                </c:pt>
                <c:pt idx="4841">
                  <c:v>-1.131999135017395</c:v>
                </c:pt>
                <c:pt idx="4842">
                  <c:v>-1.1279990673065186</c:v>
                </c:pt>
                <c:pt idx="4843">
                  <c:v>-1.1239991188049316</c:v>
                </c:pt>
                <c:pt idx="4844">
                  <c:v>-1.1199990510940552</c:v>
                </c:pt>
                <c:pt idx="4845">
                  <c:v>-1.1159991025924683</c:v>
                </c:pt>
                <c:pt idx="4846">
                  <c:v>-1.1119991540908813</c:v>
                </c:pt>
                <c:pt idx="4847">
                  <c:v>-1.1100000143051147</c:v>
                </c:pt>
                <c:pt idx="4848">
                  <c:v>-1.1079990863800049</c:v>
                </c:pt>
                <c:pt idx="4849">
                  <c:v>-1.103999137878418</c:v>
                </c:pt>
                <c:pt idx="4850">
                  <c:v>-1.0999990701675415</c:v>
                </c:pt>
                <c:pt idx="4851">
                  <c:v>-1.0959991216659546</c:v>
                </c:pt>
                <c:pt idx="4852">
                  <c:v>-1.0919990539550781</c:v>
                </c:pt>
                <c:pt idx="4853">
                  <c:v>-1.0879991054534912</c:v>
                </c:pt>
                <c:pt idx="4854">
                  <c:v>-1.0839991569519043</c:v>
                </c:pt>
                <c:pt idx="4855">
                  <c:v>-1.0800000429153442</c:v>
                </c:pt>
                <c:pt idx="4856">
                  <c:v>-1.0799990892410278</c:v>
                </c:pt>
                <c:pt idx="4857">
                  <c:v>-1.0759991407394409</c:v>
                </c:pt>
                <c:pt idx="4858">
                  <c:v>-1.0719990730285645</c:v>
                </c:pt>
                <c:pt idx="4859">
                  <c:v>-1.0679991245269775</c:v>
                </c:pt>
                <c:pt idx="4860">
                  <c:v>-1.0639990568161011</c:v>
                </c:pt>
                <c:pt idx="4861">
                  <c:v>-1.059999942779541</c:v>
                </c:pt>
                <c:pt idx="4862">
                  <c:v>-1.0599991083145142</c:v>
                </c:pt>
                <c:pt idx="4863">
                  <c:v>-1.0559990406036377</c:v>
                </c:pt>
                <c:pt idx="4864">
                  <c:v>-1.0519990921020508</c:v>
                </c:pt>
                <c:pt idx="4865">
                  <c:v>-1.0479991436004639</c:v>
                </c:pt>
                <c:pt idx="4866">
                  <c:v>-1.0439990758895874</c:v>
                </c:pt>
                <c:pt idx="4867">
                  <c:v>-1.0399991273880005</c:v>
                </c:pt>
                <c:pt idx="4868">
                  <c:v>-1.035999059677124</c:v>
                </c:pt>
                <c:pt idx="4869">
                  <c:v>-1.0319991111755371</c:v>
                </c:pt>
                <c:pt idx="4870">
                  <c:v>-1.0279990434646606</c:v>
                </c:pt>
                <c:pt idx="4871">
                  <c:v>-1.0239990949630737</c:v>
                </c:pt>
                <c:pt idx="4872">
                  <c:v>-1.0199991464614868</c:v>
                </c:pt>
                <c:pt idx="4873">
                  <c:v>-1.0159990787506104</c:v>
                </c:pt>
                <c:pt idx="4874">
                  <c:v>-1.0119991302490234</c:v>
                </c:pt>
                <c:pt idx="4875">
                  <c:v>-1.007999062538147</c:v>
                </c:pt>
                <c:pt idx="4876">
                  <c:v>-1.0039991140365601</c:v>
                </c:pt>
                <c:pt idx="4877">
                  <c:v>-0.99999910593032837</c:v>
                </c:pt>
                <c:pt idx="4878">
                  <c:v>-0.99599909782409668</c:v>
                </c:pt>
                <c:pt idx="4879">
                  <c:v>-0.99199908971786499</c:v>
                </c:pt>
                <c:pt idx="4880">
                  <c:v>-0.99000000953674316</c:v>
                </c:pt>
                <c:pt idx="4881">
                  <c:v>-0.9879990816116333</c:v>
                </c:pt>
                <c:pt idx="4882">
                  <c:v>-0.98399907350540161</c:v>
                </c:pt>
                <c:pt idx="4883">
                  <c:v>-0.9799991250038147</c:v>
                </c:pt>
                <c:pt idx="4884">
                  <c:v>-0.97599911689758301</c:v>
                </c:pt>
                <c:pt idx="4885">
                  <c:v>-0.97199910879135132</c:v>
                </c:pt>
                <c:pt idx="4886">
                  <c:v>-0.97000002861022949</c:v>
                </c:pt>
                <c:pt idx="4887">
                  <c:v>-0.96799910068511963</c:v>
                </c:pt>
                <c:pt idx="4888">
                  <c:v>-0.96399909257888794</c:v>
                </c:pt>
                <c:pt idx="4889">
                  <c:v>-0.95999908447265625</c:v>
                </c:pt>
                <c:pt idx="4890">
                  <c:v>-0.95599907636642456</c:v>
                </c:pt>
                <c:pt idx="4891">
                  <c:v>-0.95199906826019287</c:v>
                </c:pt>
                <c:pt idx="4892">
                  <c:v>-0.94799911975860596</c:v>
                </c:pt>
                <c:pt idx="4893">
                  <c:v>-0.94399911165237427</c:v>
                </c:pt>
                <c:pt idx="4894">
                  <c:v>-0.93999910354614258</c:v>
                </c:pt>
                <c:pt idx="4895">
                  <c:v>-0.93599909543991089</c:v>
                </c:pt>
                <c:pt idx="4896">
                  <c:v>-0.9319990873336792</c:v>
                </c:pt>
                <c:pt idx="4897">
                  <c:v>-0.93000000715255737</c:v>
                </c:pt>
                <c:pt idx="4898">
                  <c:v>-0.92799907922744751</c:v>
                </c:pt>
                <c:pt idx="4899">
                  <c:v>-0.92399907112121582</c:v>
                </c:pt>
                <c:pt idx="4900">
                  <c:v>-0.91999912261962891</c:v>
                </c:pt>
                <c:pt idx="4901">
                  <c:v>-0.91599911451339722</c:v>
                </c:pt>
                <c:pt idx="4902">
                  <c:v>-0.91199910640716553</c:v>
                </c:pt>
                <c:pt idx="4903">
                  <c:v>-0.9100000262260437</c:v>
                </c:pt>
                <c:pt idx="4904">
                  <c:v>-0.90799909830093384</c:v>
                </c:pt>
                <c:pt idx="4905">
                  <c:v>-0.90399909019470215</c:v>
                </c:pt>
                <c:pt idx="4906">
                  <c:v>-0.89999908208847046</c:v>
                </c:pt>
                <c:pt idx="4907">
                  <c:v>-0.89599907398223877</c:v>
                </c:pt>
                <c:pt idx="4908">
                  <c:v>-0.89199906587600708</c:v>
                </c:pt>
                <c:pt idx="4909">
                  <c:v>-0.88999998569488525</c:v>
                </c:pt>
                <c:pt idx="4910">
                  <c:v>-0.88799911737442017</c:v>
                </c:pt>
                <c:pt idx="4911">
                  <c:v>-0.88399910926818848</c:v>
                </c:pt>
                <c:pt idx="4912">
                  <c:v>-0.87999910116195679</c:v>
                </c:pt>
                <c:pt idx="4913">
                  <c:v>-0.8759990930557251</c:v>
                </c:pt>
                <c:pt idx="4914">
                  <c:v>-0.87199908494949341</c:v>
                </c:pt>
                <c:pt idx="4915">
                  <c:v>-0.86799907684326172</c:v>
                </c:pt>
                <c:pt idx="4916">
                  <c:v>-0.86399906873703003</c:v>
                </c:pt>
                <c:pt idx="4917">
                  <c:v>-0.85999912023544312</c:v>
                </c:pt>
                <c:pt idx="4918">
                  <c:v>-0.85599911212921143</c:v>
                </c:pt>
                <c:pt idx="4919">
                  <c:v>-0.85199910402297974</c:v>
                </c:pt>
                <c:pt idx="4920">
                  <c:v>-0.84799909591674805</c:v>
                </c:pt>
                <c:pt idx="4921">
                  <c:v>-0.84399908781051636</c:v>
                </c:pt>
                <c:pt idx="4922">
                  <c:v>-0.83999907970428467</c:v>
                </c:pt>
                <c:pt idx="4923">
                  <c:v>-0.83599907159805298</c:v>
                </c:pt>
                <c:pt idx="4924">
                  <c:v>-0.83199906349182129</c:v>
                </c:pt>
                <c:pt idx="4925">
                  <c:v>-0.82799911499023438</c:v>
                </c:pt>
                <c:pt idx="4926">
                  <c:v>-0.82399910688400269</c:v>
                </c:pt>
                <c:pt idx="4927">
                  <c:v>-0.819999098777771</c:v>
                </c:pt>
                <c:pt idx="4928">
                  <c:v>-0.81599909067153931</c:v>
                </c:pt>
                <c:pt idx="4929">
                  <c:v>-0.81199908256530762</c:v>
                </c:pt>
                <c:pt idx="4930">
                  <c:v>-0.81000000238418579</c:v>
                </c:pt>
                <c:pt idx="4931">
                  <c:v>-0.80799907445907593</c:v>
                </c:pt>
                <c:pt idx="4932">
                  <c:v>-0.80399906635284424</c:v>
                </c:pt>
                <c:pt idx="4933">
                  <c:v>-0.79999911785125732</c:v>
                </c:pt>
                <c:pt idx="4934">
                  <c:v>-0.79599910974502563</c:v>
                </c:pt>
                <c:pt idx="4935">
                  <c:v>-0.79199910163879395</c:v>
                </c:pt>
                <c:pt idx="4936">
                  <c:v>-0.78799909353256226</c:v>
                </c:pt>
                <c:pt idx="4937">
                  <c:v>-0.78399908542633057</c:v>
                </c:pt>
                <c:pt idx="4938">
                  <c:v>-0.77999907732009888</c:v>
                </c:pt>
                <c:pt idx="4939">
                  <c:v>-0.77599906921386719</c:v>
                </c:pt>
                <c:pt idx="4940">
                  <c:v>-0.7719990611076355</c:v>
                </c:pt>
                <c:pt idx="4941">
                  <c:v>-0.76799911260604858</c:v>
                </c:pt>
                <c:pt idx="4942">
                  <c:v>-0.76399910449981689</c:v>
                </c:pt>
                <c:pt idx="4943">
                  <c:v>-0.75999999046325684</c:v>
                </c:pt>
                <c:pt idx="4944">
                  <c:v>-0.75999909639358521</c:v>
                </c:pt>
                <c:pt idx="4945">
                  <c:v>-0.75599908828735352</c:v>
                </c:pt>
                <c:pt idx="4946">
                  <c:v>-0.75199908018112183</c:v>
                </c:pt>
                <c:pt idx="4947">
                  <c:v>-0.74799907207489014</c:v>
                </c:pt>
                <c:pt idx="4948">
                  <c:v>-0.74399906396865845</c:v>
                </c:pt>
                <c:pt idx="4949">
                  <c:v>-0.74000000953674316</c:v>
                </c:pt>
                <c:pt idx="4950">
                  <c:v>-0.73999905586242676</c:v>
                </c:pt>
                <c:pt idx="4951">
                  <c:v>-0.73599910736083984</c:v>
                </c:pt>
                <c:pt idx="4952">
                  <c:v>-0.73199909925460815</c:v>
                </c:pt>
                <c:pt idx="4953">
                  <c:v>-0.72799909114837646</c:v>
                </c:pt>
                <c:pt idx="4954">
                  <c:v>-0.72399908304214478</c:v>
                </c:pt>
                <c:pt idx="4955">
                  <c:v>-0.71999907493591309</c:v>
                </c:pt>
                <c:pt idx="4956">
                  <c:v>-0.7159990668296814</c:v>
                </c:pt>
                <c:pt idx="4957">
                  <c:v>-0.71199905872344971</c:v>
                </c:pt>
                <c:pt idx="4958">
                  <c:v>-0.70799911022186279</c:v>
                </c:pt>
                <c:pt idx="4959">
                  <c:v>-0.7039991021156311</c:v>
                </c:pt>
                <c:pt idx="4960">
                  <c:v>-0.69999998807907104</c:v>
                </c:pt>
                <c:pt idx="4961">
                  <c:v>-0.69999909400939941</c:v>
                </c:pt>
                <c:pt idx="4962">
                  <c:v>-0.69599908590316772</c:v>
                </c:pt>
                <c:pt idx="4963">
                  <c:v>-0.69199907779693604</c:v>
                </c:pt>
                <c:pt idx="4964">
                  <c:v>-0.68799906969070435</c:v>
                </c:pt>
                <c:pt idx="4965">
                  <c:v>-0.68399906158447266</c:v>
                </c:pt>
                <c:pt idx="4966">
                  <c:v>-0.67999905347824097</c:v>
                </c:pt>
                <c:pt idx="4967">
                  <c:v>-0.67599910497665405</c:v>
                </c:pt>
                <c:pt idx="4968">
                  <c:v>-0.67199909687042236</c:v>
                </c:pt>
                <c:pt idx="4969">
                  <c:v>-0.66799908876419067</c:v>
                </c:pt>
                <c:pt idx="4970">
                  <c:v>-0.66399908065795898</c:v>
                </c:pt>
                <c:pt idx="4971">
                  <c:v>-0.65999907255172729</c:v>
                </c:pt>
                <c:pt idx="4972">
                  <c:v>-0.65599906444549561</c:v>
                </c:pt>
                <c:pt idx="4973">
                  <c:v>-0.65199905633926392</c:v>
                </c:pt>
                <c:pt idx="4974">
                  <c:v>-0.647999107837677</c:v>
                </c:pt>
                <c:pt idx="4975">
                  <c:v>-0.64399909973144531</c:v>
                </c:pt>
                <c:pt idx="4976">
                  <c:v>-0.63999909162521362</c:v>
                </c:pt>
                <c:pt idx="4977">
                  <c:v>-0.63599908351898193</c:v>
                </c:pt>
                <c:pt idx="4978">
                  <c:v>-0.63199907541275024</c:v>
                </c:pt>
                <c:pt idx="4979">
                  <c:v>-0.62799906730651855</c:v>
                </c:pt>
                <c:pt idx="4980">
                  <c:v>-0.62399905920028687</c:v>
                </c:pt>
                <c:pt idx="4981">
                  <c:v>-0.61999905109405518</c:v>
                </c:pt>
                <c:pt idx="4982">
                  <c:v>-0.61599910259246826</c:v>
                </c:pt>
                <c:pt idx="4983">
                  <c:v>-0.61199909448623657</c:v>
                </c:pt>
                <c:pt idx="4984">
                  <c:v>-0.60799908638000488</c:v>
                </c:pt>
                <c:pt idx="4985">
                  <c:v>-0.60399907827377319</c:v>
                </c:pt>
                <c:pt idx="4986">
                  <c:v>-0.5999990701675415</c:v>
                </c:pt>
                <c:pt idx="4987">
                  <c:v>-0.59599906206130981</c:v>
                </c:pt>
                <c:pt idx="4988">
                  <c:v>-0.59199905395507813</c:v>
                </c:pt>
                <c:pt idx="4989">
                  <c:v>-0.58799910545349121</c:v>
                </c:pt>
                <c:pt idx="4990">
                  <c:v>-0.58399909734725952</c:v>
                </c:pt>
                <c:pt idx="4991">
                  <c:v>-0.57999998331069946</c:v>
                </c:pt>
                <c:pt idx="4992">
                  <c:v>-0.57999908924102783</c:v>
                </c:pt>
                <c:pt idx="4993">
                  <c:v>-0.57599908113479614</c:v>
                </c:pt>
                <c:pt idx="4994">
                  <c:v>-0.57199907302856445</c:v>
                </c:pt>
                <c:pt idx="4995">
                  <c:v>-0.56799906492233276</c:v>
                </c:pt>
                <c:pt idx="4996">
                  <c:v>-0.56399905681610107</c:v>
                </c:pt>
                <c:pt idx="4997">
                  <c:v>-0.56000000238418579</c:v>
                </c:pt>
                <c:pt idx="4998">
                  <c:v>-0.55999904870986938</c:v>
                </c:pt>
                <c:pt idx="4999">
                  <c:v>-0.55599910020828247</c:v>
                </c:pt>
                <c:pt idx="5000">
                  <c:v>-0.55199909210205078</c:v>
                </c:pt>
                <c:pt idx="5001">
                  <c:v>-0.55000001192092896</c:v>
                </c:pt>
                <c:pt idx="5002">
                  <c:v>-0.54799908399581909</c:v>
                </c:pt>
                <c:pt idx="5003">
                  <c:v>-0.5439990758895874</c:v>
                </c:pt>
                <c:pt idx="5004">
                  <c:v>-0.53999906778335571</c:v>
                </c:pt>
                <c:pt idx="5005">
                  <c:v>-0.53599905967712402</c:v>
                </c:pt>
                <c:pt idx="5006">
                  <c:v>-0.53199905157089233</c:v>
                </c:pt>
                <c:pt idx="5007">
                  <c:v>-0.52999997138977051</c:v>
                </c:pt>
                <c:pt idx="5008">
                  <c:v>-0.52799910306930542</c:v>
                </c:pt>
                <c:pt idx="5009">
                  <c:v>-0.52399909496307373</c:v>
                </c:pt>
                <c:pt idx="5010">
                  <c:v>-0.51999998092651367</c:v>
                </c:pt>
                <c:pt idx="5011">
                  <c:v>-0.51999908685684204</c:v>
                </c:pt>
                <c:pt idx="5012">
                  <c:v>-0.51599907875061035</c:v>
                </c:pt>
                <c:pt idx="5013">
                  <c:v>-0.51199907064437866</c:v>
                </c:pt>
                <c:pt idx="5014">
                  <c:v>-0.50799906253814697</c:v>
                </c:pt>
                <c:pt idx="5015">
                  <c:v>-0.50399905443191528</c:v>
                </c:pt>
                <c:pt idx="5016">
                  <c:v>-0.49999907612800598</c:v>
                </c:pt>
                <c:pt idx="5017">
                  <c:v>-0.49599906802177429</c:v>
                </c:pt>
                <c:pt idx="5018">
                  <c:v>-0.4919990599155426</c:v>
                </c:pt>
                <c:pt idx="5019">
                  <c:v>-0.4879990816116333</c:v>
                </c:pt>
                <c:pt idx="5020">
                  <c:v>-0.48399907350540161</c:v>
                </c:pt>
                <c:pt idx="5021">
                  <c:v>-0.47999906539916992</c:v>
                </c:pt>
                <c:pt idx="5022">
                  <c:v>-0.47599908709526062</c:v>
                </c:pt>
                <c:pt idx="5023">
                  <c:v>-0.47199907898902893</c:v>
                </c:pt>
                <c:pt idx="5024">
                  <c:v>-0.46799907088279724</c:v>
                </c:pt>
                <c:pt idx="5025">
                  <c:v>-0.46399906277656555</c:v>
                </c:pt>
                <c:pt idx="5026">
                  <c:v>-0.46000000834465027</c:v>
                </c:pt>
                <c:pt idx="5027">
                  <c:v>-0.45999908447265625</c:v>
                </c:pt>
                <c:pt idx="5028">
                  <c:v>-0.45599907636642456</c:v>
                </c:pt>
                <c:pt idx="5029">
                  <c:v>-0.45199906826019287</c:v>
                </c:pt>
                <c:pt idx="5030">
                  <c:v>-0.44799906015396118</c:v>
                </c:pt>
                <c:pt idx="5031">
                  <c:v>-0.44399908185005188</c:v>
                </c:pt>
                <c:pt idx="5032">
                  <c:v>-0.43999907374382019</c:v>
                </c:pt>
                <c:pt idx="5033">
                  <c:v>-0.4359990656375885</c:v>
                </c:pt>
                <c:pt idx="5034">
                  <c:v>-0.43199905753135681</c:v>
                </c:pt>
                <c:pt idx="5035">
                  <c:v>-0.42799907922744751</c:v>
                </c:pt>
                <c:pt idx="5036">
                  <c:v>-0.42399907112121582</c:v>
                </c:pt>
                <c:pt idx="5037">
                  <c:v>-0.41999998688697815</c:v>
                </c:pt>
                <c:pt idx="5038">
                  <c:v>-0.41999906301498413</c:v>
                </c:pt>
                <c:pt idx="5039">
                  <c:v>-0.41599905490875244</c:v>
                </c:pt>
                <c:pt idx="5040">
                  <c:v>-0.41199907660484314</c:v>
                </c:pt>
                <c:pt idx="5041">
                  <c:v>-0.40799906849861145</c:v>
                </c:pt>
                <c:pt idx="5042">
                  <c:v>-0.40399906039237976</c:v>
                </c:pt>
                <c:pt idx="5043">
                  <c:v>-0.39999908208847046</c:v>
                </c:pt>
                <c:pt idx="5044">
                  <c:v>-0.39599907398223877</c:v>
                </c:pt>
                <c:pt idx="5045">
                  <c:v>-0.39199906587600708</c:v>
                </c:pt>
                <c:pt idx="5046">
                  <c:v>-0.38799905776977539</c:v>
                </c:pt>
                <c:pt idx="5047">
                  <c:v>-0.38399907946586609</c:v>
                </c:pt>
                <c:pt idx="5048">
                  <c:v>-0.3799990713596344</c:v>
                </c:pt>
                <c:pt idx="5049">
                  <c:v>-0.37599906325340271</c:v>
                </c:pt>
                <c:pt idx="5050">
                  <c:v>-0.37199905514717102</c:v>
                </c:pt>
                <c:pt idx="5051">
                  <c:v>-0.36799907684326172</c:v>
                </c:pt>
                <c:pt idx="5052">
                  <c:v>-0.36399906873703003</c:v>
                </c:pt>
                <c:pt idx="5053">
                  <c:v>-0.36000001430511475</c:v>
                </c:pt>
                <c:pt idx="5054">
                  <c:v>-0.35999906063079834</c:v>
                </c:pt>
                <c:pt idx="5055">
                  <c:v>-0.35599905252456665</c:v>
                </c:pt>
                <c:pt idx="5056">
                  <c:v>-0.35199907422065735</c:v>
                </c:pt>
                <c:pt idx="5057">
                  <c:v>-0.34799906611442566</c:v>
                </c:pt>
                <c:pt idx="5058">
                  <c:v>-0.34399905800819397</c:v>
                </c:pt>
                <c:pt idx="5059">
                  <c:v>-0.33999907970428467</c:v>
                </c:pt>
                <c:pt idx="5060">
                  <c:v>-0.33599907159805298</c:v>
                </c:pt>
                <c:pt idx="5061">
                  <c:v>-0.33199906349182129</c:v>
                </c:pt>
                <c:pt idx="5062">
                  <c:v>-0.3279990553855896</c:v>
                </c:pt>
                <c:pt idx="5063">
                  <c:v>-0.3239990770816803</c:v>
                </c:pt>
                <c:pt idx="5064">
                  <c:v>-0.31999906897544861</c:v>
                </c:pt>
                <c:pt idx="5065">
                  <c:v>-0.31599906086921692</c:v>
                </c:pt>
                <c:pt idx="5066">
                  <c:v>-0.31199905276298523</c:v>
                </c:pt>
                <c:pt idx="5067">
                  <c:v>-0.30799907445907593</c:v>
                </c:pt>
                <c:pt idx="5068">
                  <c:v>-0.30399906635284424</c:v>
                </c:pt>
                <c:pt idx="5069">
                  <c:v>-0.29999905824661255</c:v>
                </c:pt>
                <c:pt idx="5070">
                  <c:v>-0.29599905014038086</c:v>
                </c:pt>
                <c:pt idx="5071">
                  <c:v>-0.29199907183647156</c:v>
                </c:pt>
                <c:pt idx="5072">
                  <c:v>-0.28999999165534973</c:v>
                </c:pt>
                <c:pt idx="5073">
                  <c:v>-0.28799906373023987</c:v>
                </c:pt>
                <c:pt idx="5074">
                  <c:v>-0.28399905562400818</c:v>
                </c:pt>
                <c:pt idx="5075">
                  <c:v>-0.27999907732009888</c:v>
                </c:pt>
                <c:pt idx="5076">
                  <c:v>-0.27599906921386719</c:v>
                </c:pt>
                <c:pt idx="5077">
                  <c:v>-0.2719990611076355</c:v>
                </c:pt>
                <c:pt idx="5078">
                  <c:v>-0.26799905300140381</c:v>
                </c:pt>
                <c:pt idx="5079">
                  <c:v>-0.26399907469749451</c:v>
                </c:pt>
                <c:pt idx="5080">
                  <c:v>-0.25999906659126282</c:v>
                </c:pt>
                <c:pt idx="5081">
                  <c:v>-0.25599905848503113</c:v>
                </c:pt>
                <c:pt idx="5082">
                  <c:v>-0.25199905037879944</c:v>
                </c:pt>
                <c:pt idx="5083">
                  <c:v>-0.24799905717372894</c:v>
                </c:pt>
                <c:pt idx="5084">
                  <c:v>-0.24399906396865845</c:v>
                </c:pt>
                <c:pt idx="5085">
                  <c:v>-0.23999905586242676</c:v>
                </c:pt>
                <c:pt idx="5086">
                  <c:v>-0.23599906265735626</c:v>
                </c:pt>
                <c:pt idx="5087">
                  <c:v>-0.23199905455112457</c:v>
                </c:pt>
                <c:pt idx="5088">
                  <c:v>-0.22799906134605408</c:v>
                </c:pt>
                <c:pt idx="5089">
                  <c:v>-0.22399905323982239</c:v>
                </c:pt>
                <c:pt idx="5090">
                  <c:v>-0.21999906003475189</c:v>
                </c:pt>
                <c:pt idx="5091">
                  <c:v>-0.2159990668296814</c:v>
                </c:pt>
                <c:pt idx="5092">
                  <c:v>-0.21199905872344971</c:v>
                </c:pt>
                <c:pt idx="5093">
                  <c:v>-0.20799906551837921</c:v>
                </c:pt>
                <c:pt idx="5094">
                  <c:v>-0.20399905741214752</c:v>
                </c:pt>
                <c:pt idx="5095">
                  <c:v>-0.19999906420707703</c:v>
                </c:pt>
                <c:pt idx="5096">
                  <c:v>-0.19599905610084534</c:v>
                </c:pt>
                <c:pt idx="5097">
                  <c:v>-0.19199906289577484</c:v>
                </c:pt>
                <c:pt idx="5098">
                  <c:v>-0.18799905478954315</c:v>
                </c:pt>
                <c:pt idx="5099">
                  <c:v>-0.18399906158447266</c:v>
                </c:pt>
                <c:pt idx="5100">
                  <c:v>-0.17999905347824097</c:v>
                </c:pt>
                <c:pt idx="5101">
                  <c:v>-0.17599906027317047</c:v>
                </c:pt>
                <c:pt idx="5102">
                  <c:v>-0.17199905216693878</c:v>
                </c:pt>
                <c:pt idx="5103">
                  <c:v>-0.16799905896186829</c:v>
                </c:pt>
                <c:pt idx="5104">
                  <c:v>-0.1639990508556366</c:v>
                </c:pt>
                <c:pt idx="5105">
                  <c:v>-0.1599990576505661</c:v>
                </c:pt>
                <c:pt idx="5106">
                  <c:v>-0.15599906444549561</c:v>
                </c:pt>
                <c:pt idx="5107">
                  <c:v>-0.15199905633926392</c:v>
                </c:pt>
                <c:pt idx="5108">
                  <c:v>-0.14799906313419342</c:v>
                </c:pt>
                <c:pt idx="5109">
                  <c:v>-0.14399905502796173</c:v>
                </c:pt>
                <c:pt idx="5110">
                  <c:v>-0.13999906182289124</c:v>
                </c:pt>
                <c:pt idx="5111">
                  <c:v>-0.13599905371665955</c:v>
                </c:pt>
                <c:pt idx="5112">
                  <c:v>-0.13199906051158905</c:v>
                </c:pt>
                <c:pt idx="5113">
                  <c:v>-0.12799905240535736</c:v>
                </c:pt>
                <c:pt idx="5114">
                  <c:v>-0.12399905920028687</c:v>
                </c:pt>
                <c:pt idx="5115">
                  <c:v>-0.11999905854463577</c:v>
                </c:pt>
                <c:pt idx="5116">
                  <c:v>-0.11599905788898468</c:v>
                </c:pt>
                <c:pt idx="5117">
                  <c:v>-0.11199905723333359</c:v>
                </c:pt>
                <c:pt idx="5118">
                  <c:v>-0.1079990565776825</c:v>
                </c:pt>
                <c:pt idx="5119">
                  <c:v>-0.1039990559220314</c:v>
                </c:pt>
                <c:pt idx="5120">
                  <c:v>-9.999905526638031E-2</c:v>
                </c:pt>
                <c:pt idx="5121">
                  <c:v>-9.5999054610729218E-2</c:v>
                </c:pt>
                <c:pt idx="5122">
                  <c:v>-9.1999053955078125E-2</c:v>
                </c:pt>
                <c:pt idx="5123">
                  <c:v>-8.7999053299427032E-2</c:v>
                </c:pt>
                <c:pt idx="5124">
                  <c:v>-8.399905264377594E-2</c:v>
                </c:pt>
                <c:pt idx="5125">
                  <c:v>-7.9999051988124847E-2</c:v>
                </c:pt>
                <c:pt idx="5126">
                  <c:v>-7.5999051332473755E-2</c:v>
                </c:pt>
                <c:pt idx="5127">
                  <c:v>-7.1999050676822662E-2</c:v>
                </c:pt>
                <c:pt idx="5128">
                  <c:v>-6.799905002117157E-2</c:v>
                </c:pt>
                <c:pt idx="5129">
                  <c:v>-6.3999056816101074E-2</c:v>
                </c:pt>
                <c:pt idx="5130">
                  <c:v>-5.9999052435159683E-2</c:v>
                </c:pt>
                <c:pt idx="5131">
                  <c:v>-5.5999051779508591E-2</c:v>
                </c:pt>
                <c:pt idx="5132">
                  <c:v>-5.1999051123857498E-2</c:v>
                </c:pt>
                <c:pt idx="5133">
                  <c:v>-4.7999054193496704E-2</c:v>
                </c:pt>
                <c:pt idx="5134">
                  <c:v>-4.3999053537845612E-2</c:v>
                </c:pt>
                <c:pt idx="5135">
                  <c:v>-3.9999052882194519E-2</c:v>
                </c:pt>
                <c:pt idx="5136">
                  <c:v>-3.5999052226543427E-2</c:v>
                </c:pt>
                <c:pt idx="5137">
                  <c:v>-3.1999051570892334E-2</c:v>
                </c:pt>
                <c:pt idx="5138">
                  <c:v>-2.7999050915241241E-2</c:v>
                </c:pt>
                <c:pt idx="5139">
                  <c:v>-2.3999050259590149E-2</c:v>
                </c:pt>
                <c:pt idx="5140">
                  <c:v>-1.9999051466584206E-2</c:v>
                </c:pt>
                <c:pt idx="5141">
                  <c:v>-1.5999050810933113E-2</c:v>
                </c:pt>
                <c:pt idx="5142">
                  <c:v>-1.1999050155282021E-2</c:v>
                </c:pt>
                <c:pt idx="5143">
                  <c:v>-7.9990504309535027E-3</c:v>
                </c:pt>
                <c:pt idx="5144">
                  <c:v>-3.9990502409636974E-3</c:v>
                </c:pt>
                <c:pt idx="5145">
                  <c:v>9.4994902610778809E-7</c:v>
                </c:pt>
                <c:pt idx="5146">
                  <c:v>4.000950139015913E-3</c:v>
                </c:pt>
                <c:pt idx="5147">
                  <c:v>8.0009503290057182E-3</c:v>
                </c:pt>
                <c:pt idx="5148">
                  <c:v>1.2000950053334236E-2</c:v>
                </c:pt>
                <c:pt idx="5149">
                  <c:v>1.6000950708985329E-2</c:v>
                </c:pt>
                <c:pt idx="5150">
                  <c:v>2.0000951364636421E-2</c:v>
                </c:pt>
                <c:pt idx="5151">
                  <c:v>2.4000950157642365E-2</c:v>
                </c:pt>
                <c:pt idx="5152">
                  <c:v>2.8000950813293457E-2</c:v>
                </c:pt>
                <c:pt idx="5153">
                  <c:v>3.200095146894455E-2</c:v>
                </c:pt>
                <c:pt idx="5154">
                  <c:v>3.6000952124595642E-2</c:v>
                </c:pt>
                <c:pt idx="5155">
                  <c:v>4.0000952780246735E-2</c:v>
                </c:pt>
                <c:pt idx="5156">
                  <c:v>4.4000953435897827E-2</c:v>
                </c:pt>
                <c:pt idx="5157">
                  <c:v>4.800095409154892E-2</c:v>
                </c:pt>
                <c:pt idx="5158">
                  <c:v>5.000000074505806E-2</c:v>
                </c:pt>
                <c:pt idx="5159">
                  <c:v>5.2000951021909714E-2</c:v>
                </c:pt>
                <c:pt idx="5160">
                  <c:v>5.6000951677560806E-2</c:v>
                </c:pt>
                <c:pt idx="5161">
                  <c:v>6.0000952333211899E-2</c:v>
                </c:pt>
                <c:pt idx="5162">
                  <c:v>6.4000949263572693E-2</c:v>
                </c:pt>
                <c:pt idx="5163">
                  <c:v>6.8000949919223785E-2</c:v>
                </c:pt>
                <c:pt idx="5164">
                  <c:v>7.2000950574874878E-2</c:v>
                </c:pt>
                <c:pt idx="5165">
                  <c:v>7.600095123052597E-2</c:v>
                </c:pt>
                <c:pt idx="5166">
                  <c:v>7.9999998211860657E-2</c:v>
                </c:pt>
                <c:pt idx="5167">
                  <c:v>8.0000951886177063E-2</c:v>
                </c:pt>
                <c:pt idx="5168">
                  <c:v>8.4000952541828156E-2</c:v>
                </c:pt>
                <c:pt idx="5169">
                  <c:v>8.8000953197479248E-2</c:v>
                </c:pt>
                <c:pt idx="5170">
                  <c:v>9.2000953853130341E-2</c:v>
                </c:pt>
                <c:pt idx="5171">
                  <c:v>9.6000954508781433E-2</c:v>
                </c:pt>
                <c:pt idx="5172">
                  <c:v>0.10000095516443253</c:v>
                </c:pt>
                <c:pt idx="5173">
                  <c:v>0.10400095582008362</c:v>
                </c:pt>
                <c:pt idx="5174">
                  <c:v>0.10800095647573471</c:v>
                </c:pt>
                <c:pt idx="5175">
                  <c:v>0.10999999940395355</c:v>
                </c:pt>
                <c:pt idx="5176">
                  <c:v>0.1120009571313858</c:v>
                </c:pt>
                <c:pt idx="5177">
                  <c:v>0.1160009577870369</c:v>
                </c:pt>
                <c:pt idx="5178">
                  <c:v>0.11999999731779099</c:v>
                </c:pt>
                <c:pt idx="5179">
                  <c:v>0.12000095844268799</c:v>
                </c:pt>
                <c:pt idx="5180">
                  <c:v>0.12400095909833908</c:v>
                </c:pt>
                <c:pt idx="5181">
                  <c:v>0.12800095975399017</c:v>
                </c:pt>
                <c:pt idx="5182">
                  <c:v>0.12999999523162842</c:v>
                </c:pt>
                <c:pt idx="5183">
                  <c:v>0.13200095295906067</c:v>
                </c:pt>
                <c:pt idx="5184">
                  <c:v>0.13600096106529236</c:v>
                </c:pt>
                <c:pt idx="5185">
                  <c:v>0.14000095427036285</c:v>
                </c:pt>
                <c:pt idx="5186">
                  <c:v>0.14400096237659454</c:v>
                </c:pt>
                <c:pt idx="5187">
                  <c:v>0.14800095558166504</c:v>
                </c:pt>
                <c:pt idx="5188">
                  <c:v>0.15200096368789673</c:v>
                </c:pt>
                <c:pt idx="5189">
                  <c:v>0.15600095689296722</c:v>
                </c:pt>
                <c:pt idx="5190">
                  <c:v>0.16000095009803772</c:v>
                </c:pt>
                <c:pt idx="5191">
                  <c:v>0.16400095820426941</c:v>
                </c:pt>
                <c:pt idx="5192">
                  <c:v>0.1680009514093399</c:v>
                </c:pt>
                <c:pt idx="5193">
                  <c:v>0.17200095951557159</c:v>
                </c:pt>
                <c:pt idx="5194">
                  <c:v>0.17600095272064209</c:v>
                </c:pt>
                <c:pt idx="5195">
                  <c:v>0.18000096082687378</c:v>
                </c:pt>
                <c:pt idx="5196">
                  <c:v>0.18400095403194427</c:v>
                </c:pt>
                <c:pt idx="5197">
                  <c:v>0.18800096213817596</c:v>
                </c:pt>
                <c:pt idx="5198">
                  <c:v>0.19200095534324646</c:v>
                </c:pt>
                <c:pt idx="5199">
                  <c:v>0.19600096344947815</c:v>
                </c:pt>
                <c:pt idx="5200">
                  <c:v>0.20000095665454865</c:v>
                </c:pt>
                <c:pt idx="5201">
                  <c:v>0.20400096476078033</c:v>
                </c:pt>
                <c:pt idx="5202">
                  <c:v>0.20800095796585083</c:v>
                </c:pt>
                <c:pt idx="5203">
                  <c:v>0.21200096607208252</c:v>
                </c:pt>
                <c:pt idx="5204">
                  <c:v>0.21600095927715302</c:v>
                </c:pt>
                <c:pt idx="5205">
                  <c:v>0.2200009673833847</c:v>
                </c:pt>
                <c:pt idx="5206">
                  <c:v>0.2240009605884552</c:v>
                </c:pt>
                <c:pt idx="5207">
                  <c:v>0.2280009537935257</c:v>
                </c:pt>
                <c:pt idx="5208">
                  <c:v>0.23000000417232513</c:v>
                </c:pt>
                <c:pt idx="5209">
                  <c:v>0.23200096189975739</c:v>
                </c:pt>
                <c:pt idx="5210">
                  <c:v>0.23600095510482788</c:v>
                </c:pt>
                <c:pt idx="5211">
                  <c:v>0.24000096321105957</c:v>
                </c:pt>
                <c:pt idx="5212">
                  <c:v>0.24400095641613007</c:v>
                </c:pt>
                <c:pt idx="5213">
                  <c:v>0.24800096452236176</c:v>
                </c:pt>
                <c:pt idx="5214">
                  <c:v>0.25</c:v>
                </c:pt>
                <c:pt idx="5215">
                  <c:v>0.25200095772743225</c:v>
                </c:pt>
                <c:pt idx="5216">
                  <c:v>0.25600096583366394</c:v>
                </c:pt>
                <c:pt idx="5217">
                  <c:v>0.25999999046325684</c:v>
                </c:pt>
                <c:pt idx="5218">
                  <c:v>0.26000097393989563</c:v>
                </c:pt>
                <c:pt idx="5219">
                  <c:v>0.26400095224380493</c:v>
                </c:pt>
                <c:pt idx="5220">
                  <c:v>0.26800096035003662</c:v>
                </c:pt>
                <c:pt idx="5221">
                  <c:v>0.27200096845626831</c:v>
                </c:pt>
                <c:pt idx="5222">
                  <c:v>0.2760009765625</c:v>
                </c:pt>
                <c:pt idx="5223">
                  <c:v>0.2800009548664093</c:v>
                </c:pt>
                <c:pt idx="5224">
                  <c:v>0.28400096297264099</c:v>
                </c:pt>
                <c:pt idx="5225">
                  <c:v>0.28800097107887268</c:v>
                </c:pt>
                <c:pt idx="5226">
                  <c:v>0.29200094938278198</c:v>
                </c:pt>
                <c:pt idx="5227">
                  <c:v>0.29600095748901367</c:v>
                </c:pt>
                <c:pt idx="5228">
                  <c:v>0.30000096559524536</c:v>
                </c:pt>
                <c:pt idx="5229">
                  <c:v>0.30400097370147705</c:v>
                </c:pt>
                <c:pt idx="5230">
                  <c:v>0.30800095200538635</c:v>
                </c:pt>
                <c:pt idx="5231">
                  <c:v>0.31200096011161804</c:v>
                </c:pt>
                <c:pt idx="5232">
                  <c:v>0.31600096821784973</c:v>
                </c:pt>
                <c:pt idx="5233">
                  <c:v>0.32000097632408142</c:v>
                </c:pt>
                <c:pt idx="5234">
                  <c:v>0.32400095462799072</c:v>
                </c:pt>
                <c:pt idx="5235">
                  <c:v>0.32800096273422241</c:v>
                </c:pt>
                <c:pt idx="5236">
                  <c:v>0.3320009708404541</c:v>
                </c:pt>
                <c:pt idx="5237">
                  <c:v>0.33600097894668579</c:v>
                </c:pt>
                <c:pt idx="5238">
                  <c:v>0.34000095725059509</c:v>
                </c:pt>
                <c:pt idx="5239">
                  <c:v>0.34400096535682678</c:v>
                </c:pt>
                <c:pt idx="5240">
                  <c:v>0.34800097346305847</c:v>
                </c:pt>
                <c:pt idx="5241">
                  <c:v>0.35200095176696777</c:v>
                </c:pt>
                <c:pt idx="5242">
                  <c:v>0.35600095987319946</c:v>
                </c:pt>
                <c:pt idx="5243">
                  <c:v>0.36000096797943115</c:v>
                </c:pt>
                <c:pt idx="5244">
                  <c:v>0.36400097608566284</c:v>
                </c:pt>
                <c:pt idx="5245">
                  <c:v>0.36800095438957214</c:v>
                </c:pt>
                <c:pt idx="5246">
                  <c:v>0.37000000476837158</c:v>
                </c:pt>
                <c:pt idx="5247">
                  <c:v>0.37200096249580383</c:v>
                </c:pt>
                <c:pt idx="5248">
                  <c:v>0.37600097060203552</c:v>
                </c:pt>
                <c:pt idx="5249">
                  <c:v>0.38000097870826721</c:v>
                </c:pt>
                <c:pt idx="5250">
                  <c:v>0.38400095701217651</c:v>
                </c:pt>
                <c:pt idx="5251">
                  <c:v>0.3880009651184082</c:v>
                </c:pt>
                <c:pt idx="5252">
                  <c:v>0.39200097322463989</c:v>
                </c:pt>
                <c:pt idx="5253">
                  <c:v>0.39600098133087158</c:v>
                </c:pt>
                <c:pt idx="5254">
                  <c:v>0.40000095963478088</c:v>
                </c:pt>
                <c:pt idx="5255">
                  <c:v>0.40400096774101257</c:v>
                </c:pt>
                <c:pt idx="5256">
                  <c:v>0.40800097584724426</c:v>
                </c:pt>
                <c:pt idx="5257">
                  <c:v>0.40999999642372131</c:v>
                </c:pt>
                <c:pt idx="5258">
                  <c:v>0.41200098395347595</c:v>
                </c:pt>
                <c:pt idx="5259">
                  <c:v>0.41600096225738525</c:v>
                </c:pt>
                <c:pt idx="5260">
                  <c:v>0.42000097036361694</c:v>
                </c:pt>
                <c:pt idx="5261">
                  <c:v>0.42400097846984863</c:v>
                </c:pt>
                <c:pt idx="5262">
                  <c:v>0.42800095677375793</c:v>
                </c:pt>
                <c:pt idx="5263">
                  <c:v>0.43200096487998962</c:v>
                </c:pt>
                <c:pt idx="5264">
                  <c:v>0.43600097298622131</c:v>
                </c:pt>
                <c:pt idx="5265">
                  <c:v>0.43999999761581421</c:v>
                </c:pt>
                <c:pt idx="5266">
                  <c:v>0.440000981092453</c:v>
                </c:pt>
                <c:pt idx="5267">
                  <c:v>0.4440009593963623</c:v>
                </c:pt>
                <c:pt idx="5268">
                  <c:v>0.44800096750259399</c:v>
                </c:pt>
                <c:pt idx="5269">
                  <c:v>0.45200097560882568</c:v>
                </c:pt>
                <c:pt idx="5270">
                  <c:v>0.45600098371505737</c:v>
                </c:pt>
                <c:pt idx="5271">
                  <c:v>0.46000096201896667</c:v>
                </c:pt>
                <c:pt idx="5272">
                  <c:v>0.46400097012519836</c:v>
                </c:pt>
                <c:pt idx="5273">
                  <c:v>0.46800097823143005</c:v>
                </c:pt>
                <c:pt idx="5274">
                  <c:v>0.47200098633766174</c:v>
                </c:pt>
                <c:pt idx="5275">
                  <c:v>0.47600096464157104</c:v>
                </c:pt>
                <c:pt idx="5276">
                  <c:v>0.48000097274780273</c:v>
                </c:pt>
                <c:pt idx="5277">
                  <c:v>0.48400098085403442</c:v>
                </c:pt>
                <c:pt idx="5278">
                  <c:v>0.48800095915794373</c:v>
                </c:pt>
                <c:pt idx="5279">
                  <c:v>0.49000000953674316</c:v>
                </c:pt>
                <c:pt idx="5280">
                  <c:v>0.49200096726417542</c:v>
                </c:pt>
                <c:pt idx="5281">
                  <c:v>0.4960009753704071</c:v>
                </c:pt>
                <c:pt idx="5282">
                  <c:v>0.5</c:v>
                </c:pt>
                <c:pt idx="5283">
                  <c:v>0.50000095367431641</c:v>
                </c:pt>
                <c:pt idx="5284">
                  <c:v>0.5040009617805481</c:v>
                </c:pt>
                <c:pt idx="5285">
                  <c:v>0.50800096988677979</c:v>
                </c:pt>
                <c:pt idx="5286">
                  <c:v>0.50999999046325684</c:v>
                </c:pt>
                <c:pt idx="5287">
                  <c:v>0.51200097799301147</c:v>
                </c:pt>
                <c:pt idx="5288">
                  <c:v>0.51600098609924316</c:v>
                </c:pt>
                <c:pt idx="5289">
                  <c:v>0.52000099420547485</c:v>
                </c:pt>
                <c:pt idx="5290">
                  <c:v>0.52400100231170654</c:v>
                </c:pt>
                <c:pt idx="5291">
                  <c:v>0.52800095081329346</c:v>
                </c:pt>
                <c:pt idx="5292">
                  <c:v>0.53200095891952515</c:v>
                </c:pt>
                <c:pt idx="5293">
                  <c:v>0.53600096702575684</c:v>
                </c:pt>
                <c:pt idx="5294">
                  <c:v>0.54000097513198853</c:v>
                </c:pt>
                <c:pt idx="5295">
                  <c:v>0.54400098323822021</c:v>
                </c:pt>
                <c:pt idx="5296">
                  <c:v>0.5480009913444519</c:v>
                </c:pt>
                <c:pt idx="5297">
                  <c:v>0.55200099945068359</c:v>
                </c:pt>
                <c:pt idx="5298">
                  <c:v>0.55600094795227051</c:v>
                </c:pt>
                <c:pt idx="5299">
                  <c:v>0.5600009560585022</c:v>
                </c:pt>
                <c:pt idx="5300">
                  <c:v>0.56400096416473389</c:v>
                </c:pt>
                <c:pt idx="5301">
                  <c:v>0.56800097227096558</c:v>
                </c:pt>
                <c:pt idx="5302">
                  <c:v>0.57200098037719727</c:v>
                </c:pt>
                <c:pt idx="5303">
                  <c:v>0.57600098848342896</c:v>
                </c:pt>
                <c:pt idx="5304">
                  <c:v>0.58000099658966064</c:v>
                </c:pt>
                <c:pt idx="5305">
                  <c:v>0.58400100469589233</c:v>
                </c:pt>
                <c:pt idx="5306">
                  <c:v>0.58800095319747925</c:v>
                </c:pt>
                <c:pt idx="5307">
                  <c:v>0.59200096130371094</c:v>
                </c:pt>
                <c:pt idx="5308">
                  <c:v>0.59600096940994263</c:v>
                </c:pt>
                <c:pt idx="5309">
                  <c:v>0.60000097751617432</c:v>
                </c:pt>
                <c:pt idx="5310">
                  <c:v>0.60400098562240601</c:v>
                </c:pt>
                <c:pt idx="5311">
                  <c:v>0.6080009937286377</c:v>
                </c:pt>
                <c:pt idx="5312">
                  <c:v>0.61200100183486938</c:v>
                </c:pt>
                <c:pt idx="5313">
                  <c:v>0.6160009503364563</c:v>
                </c:pt>
                <c:pt idx="5314">
                  <c:v>0.62000095844268799</c:v>
                </c:pt>
                <c:pt idx="5315">
                  <c:v>0.62400096654891968</c:v>
                </c:pt>
                <c:pt idx="5316">
                  <c:v>0.62800097465515137</c:v>
                </c:pt>
                <c:pt idx="5317">
                  <c:v>0.63200098276138306</c:v>
                </c:pt>
                <c:pt idx="5318">
                  <c:v>0.63600099086761475</c:v>
                </c:pt>
                <c:pt idx="5319">
                  <c:v>0.64000099897384644</c:v>
                </c:pt>
                <c:pt idx="5320">
                  <c:v>0.64400100708007813</c:v>
                </c:pt>
                <c:pt idx="5321">
                  <c:v>0.64800095558166504</c:v>
                </c:pt>
                <c:pt idx="5322">
                  <c:v>0.65200096368789673</c:v>
                </c:pt>
                <c:pt idx="5323">
                  <c:v>0.65600097179412842</c:v>
                </c:pt>
                <c:pt idx="5324">
                  <c:v>0.66000097990036011</c:v>
                </c:pt>
                <c:pt idx="5325">
                  <c:v>0.6640009880065918</c:v>
                </c:pt>
                <c:pt idx="5326">
                  <c:v>0.66800099611282349</c:v>
                </c:pt>
                <c:pt idx="5327">
                  <c:v>0.67000001668930054</c:v>
                </c:pt>
                <c:pt idx="5328">
                  <c:v>0.67200100421905518</c:v>
                </c:pt>
                <c:pt idx="5329">
                  <c:v>0.67600095272064209</c:v>
                </c:pt>
                <c:pt idx="5330">
                  <c:v>0.68000096082687378</c:v>
                </c:pt>
                <c:pt idx="5331">
                  <c:v>0.68400096893310547</c:v>
                </c:pt>
                <c:pt idx="5332">
                  <c:v>0.68800097703933716</c:v>
                </c:pt>
                <c:pt idx="5333">
                  <c:v>0.69200098514556885</c:v>
                </c:pt>
                <c:pt idx="5334">
                  <c:v>0.69600099325180054</c:v>
                </c:pt>
                <c:pt idx="5335">
                  <c:v>0.70000100135803223</c:v>
                </c:pt>
                <c:pt idx="5336">
                  <c:v>0.70400100946426392</c:v>
                </c:pt>
                <c:pt idx="5337">
                  <c:v>0.70800095796585083</c:v>
                </c:pt>
                <c:pt idx="5338">
                  <c:v>0.70999997854232788</c:v>
                </c:pt>
                <c:pt idx="5339">
                  <c:v>0.71200096607208252</c:v>
                </c:pt>
                <c:pt idx="5340">
                  <c:v>0.71600097417831421</c:v>
                </c:pt>
                <c:pt idx="5341">
                  <c:v>0.7200009822845459</c:v>
                </c:pt>
                <c:pt idx="5342">
                  <c:v>0.72400099039077759</c:v>
                </c:pt>
                <c:pt idx="5343">
                  <c:v>0.72800099849700928</c:v>
                </c:pt>
                <c:pt idx="5344">
                  <c:v>0.73000001907348633</c:v>
                </c:pt>
                <c:pt idx="5345">
                  <c:v>0.73200100660324097</c:v>
                </c:pt>
                <c:pt idx="5346">
                  <c:v>0.73600101470947266</c:v>
                </c:pt>
                <c:pt idx="5347">
                  <c:v>0.74000096321105957</c:v>
                </c:pt>
                <c:pt idx="5348">
                  <c:v>0.74400097131729126</c:v>
                </c:pt>
                <c:pt idx="5349">
                  <c:v>0.74800097942352295</c:v>
                </c:pt>
                <c:pt idx="5350">
                  <c:v>0.75</c:v>
                </c:pt>
                <c:pt idx="5351">
                  <c:v>0.75200098752975464</c:v>
                </c:pt>
                <c:pt idx="5352">
                  <c:v>0.75600099563598633</c:v>
                </c:pt>
                <c:pt idx="5353">
                  <c:v>0.76000100374221802</c:v>
                </c:pt>
                <c:pt idx="5354">
                  <c:v>0.76400101184844971</c:v>
                </c:pt>
                <c:pt idx="5355">
                  <c:v>0.76800096035003662</c:v>
                </c:pt>
                <c:pt idx="5356">
                  <c:v>0.77200096845626831</c:v>
                </c:pt>
                <c:pt idx="5357">
                  <c:v>0.7760009765625</c:v>
                </c:pt>
                <c:pt idx="5358">
                  <c:v>0.78000098466873169</c:v>
                </c:pt>
                <c:pt idx="5359">
                  <c:v>0.78400099277496338</c:v>
                </c:pt>
                <c:pt idx="5360">
                  <c:v>0.78800100088119507</c:v>
                </c:pt>
                <c:pt idx="5361">
                  <c:v>0.79200100898742676</c:v>
                </c:pt>
                <c:pt idx="5362">
                  <c:v>0.79600101709365845</c:v>
                </c:pt>
                <c:pt idx="5363">
                  <c:v>0.80000096559524536</c:v>
                </c:pt>
                <c:pt idx="5364">
                  <c:v>0.80400097370147705</c:v>
                </c:pt>
                <c:pt idx="5365">
                  <c:v>0.80800098180770874</c:v>
                </c:pt>
                <c:pt idx="5366">
                  <c:v>0.81200098991394043</c:v>
                </c:pt>
                <c:pt idx="5367">
                  <c:v>0.81600099802017212</c:v>
                </c:pt>
                <c:pt idx="5368">
                  <c:v>0.82000100612640381</c:v>
                </c:pt>
                <c:pt idx="5369">
                  <c:v>0.8240010142326355</c:v>
                </c:pt>
                <c:pt idx="5370">
                  <c:v>0.82800096273422241</c:v>
                </c:pt>
                <c:pt idx="5371">
                  <c:v>0.8320009708404541</c:v>
                </c:pt>
                <c:pt idx="5372">
                  <c:v>0.83600097894668579</c:v>
                </c:pt>
                <c:pt idx="5373">
                  <c:v>0.84000098705291748</c:v>
                </c:pt>
                <c:pt idx="5374">
                  <c:v>0.84400099515914917</c:v>
                </c:pt>
                <c:pt idx="5375">
                  <c:v>0.84800100326538086</c:v>
                </c:pt>
                <c:pt idx="5376">
                  <c:v>0.85200101137161255</c:v>
                </c:pt>
                <c:pt idx="5377">
                  <c:v>0.85600101947784424</c:v>
                </c:pt>
                <c:pt idx="5378">
                  <c:v>0.86000096797943115</c:v>
                </c:pt>
                <c:pt idx="5379">
                  <c:v>0.86400097608566284</c:v>
                </c:pt>
                <c:pt idx="5380">
                  <c:v>0.86800098419189453</c:v>
                </c:pt>
                <c:pt idx="5381">
                  <c:v>0.87200099229812622</c:v>
                </c:pt>
                <c:pt idx="5382">
                  <c:v>0.87600100040435791</c:v>
                </c:pt>
                <c:pt idx="5383">
                  <c:v>0.8800010085105896</c:v>
                </c:pt>
                <c:pt idx="5384">
                  <c:v>0.88400101661682129</c:v>
                </c:pt>
                <c:pt idx="5385">
                  <c:v>0.8880009651184082</c:v>
                </c:pt>
                <c:pt idx="5386">
                  <c:v>0.88999998569488525</c:v>
                </c:pt>
                <c:pt idx="5387">
                  <c:v>0.89200097322463989</c:v>
                </c:pt>
                <c:pt idx="5388">
                  <c:v>0.89600098133087158</c:v>
                </c:pt>
                <c:pt idx="5389">
                  <c:v>0.90000098943710327</c:v>
                </c:pt>
                <c:pt idx="5390">
                  <c:v>0.90400099754333496</c:v>
                </c:pt>
                <c:pt idx="5391">
                  <c:v>0.90800100564956665</c:v>
                </c:pt>
                <c:pt idx="5392">
                  <c:v>0.91200101375579834</c:v>
                </c:pt>
                <c:pt idx="5393">
                  <c:v>0.91600102186203003</c:v>
                </c:pt>
                <c:pt idx="5394">
                  <c:v>0.92000097036361694</c:v>
                </c:pt>
                <c:pt idx="5395">
                  <c:v>0.92400097846984863</c:v>
                </c:pt>
                <c:pt idx="5396">
                  <c:v>0.92800098657608032</c:v>
                </c:pt>
                <c:pt idx="5397">
                  <c:v>0.93200099468231201</c:v>
                </c:pt>
                <c:pt idx="5398">
                  <c:v>0.9360010027885437</c:v>
                </c:pt>
                <c:pt idx="5399">
                  <c:v>0.94000101089477539</c:v>
                </c:pt>
                <c:pt idx="5400">
                  <c:v>0.94400101900100708</c:v>
                </c:pt>
                <c:pt idx="5401">
                  <c:v>0.94800096750259399</c:v>
                </c:pt>
                <c:pt idx="5402">
                  <c:v>0.95200097560882568</c:v>
                </c:pt>
                <c:pt idx="5403">
                  <c:v>0.95600098371505737</c:v>
                </c:pt>
                <c:pt idx="5404">
                  <c:v>0.95999997854232788</c:v>
                </c:pt>
                <c:pt idx="5405">
                  <c:v>0.96000099182128906</c:v>
                </c:pt>
                <c:pt idx="5406">
                  <c:v>0.96400099992752075</c:v>
                </c:pt>
                <c:pt idx="5407">
                  <c:v>0.96800100803375244</c:v>
                </c:pt>
                <c:pt idx="5408">
                  <c:v>0.97200101613998413</c:v>
                </c:pt>
                <c:pt idx="5409">
                  <c:v>0.97600102424621582</c:v>
                </c:pt>
                <c:pt idx="5410">
                  <c:v>0.98000097274780273</c:v>
                </c:pt>
                <c:pt idx="5411">
                  <c:v>0.98400098085403442</c:v>
                </c:pt>
                <c:pt idx="5412">
                  <c:v>0.98800098896026611</c:v>
                </c:pt>
                <c:pt idx="5413">
                  <c:v>0.99000000953674316</c:v>
                </c:pt>
                <c:pt idx="5414">
                  <c:v>0.9920009970664978</c:v>
                </c:pt>
                <c:pt idx="5415">
                  <c:v>0.99600100517272949</c:v>
                </c:pt>
                <c:pt idx="5416">
                  <c:v>1.0000009536743164</c:v>
                </c:pt>
                <c:pt idx="5417">
                  <c:v>1.0040010213851929</c:v>
                </c:pt>
                <c:pt idx="5418">
                  <c:v>1.0080009698867798</c:v>
                </c:pt>
                <c:pt idx="5419">
                  <c:v>1.0120010375976563</c:v>
                </c:pt>
                <c:pt idx="5420">
                  <c:v>1.0160009860992432</c:v>
                </c:pt>
                <c:pt idx="5421">
                  <c:v>1.0200010538101196</c:v>
                </c:pt>
                <c:pt idx="5422">
                  <c:v>1.0240010023117065</c:v>
                </c:pt>
                <c:pt idx="5423">
                  <c:v>1.0280009508132935</c:v>
                </c:pt>
                <c:pt idx="5424">
                  <c:v>1.0320010185241699</c:v>
                </c:pt>
                <c:pt idx="5425">
                  <c:v>1.0360009670257568</c:v>
                </c:pt>
                <c:pt idx="5426">
                  <c:v>1.0400010347366333</c:v>
                </c:pt>
                <c:pt idx="5427">
                  <c:v>1.0440009832382202</c:v>
                </c:pt>
                <c:pt idx="5428">
                  <c:v>1.0480010509490967</c:v>
                </c:pt>
                <c:pt idx="5429">
                  <c:v>1.0520009994506836</c:v>
                </c:pt>
                <c:pt idx="5430">
                  <c:v>1.0560009479522705</c:v>
                </c:pt>
                <c:pt idx="5431">
                  <c:v>1.060001015663147</c:v>
                </c:pt>
                <c:pt idx="5432">
                  <c:v>1.0640009641647339</c:v>
                </c:pt>
                <c:pt idx="5433">
                  <c:v>1.0680010318756104</c:v>
                </c:pt>
                <c:pt idx="5434">
                  <c:v>1.0720009803771973</c:v>
                </c:pt>
                <c:pt idx="5435">
                  <c:v>1.0760010480880737</c:v>
                </c:pt>
                <c:pt idx="5436">
                  <c:v>1.0800009965896606</c:v>
                </c:pt>
                <c:pt idx="5437">
                  <c:v>1.0840009450912476</c:v>
                </c:pt>
                <c:pt idx="5438">
                  <c:v>1.088001012802124</c:v>
                </c:pt>
                <c:pt idx="5439">
                  <c:v>1.0920009613037109</c:v>
                </c:pt>
                <c:pt idx="5440">
                  <c:v>1.0960010290145874</c:v>
                </c:pt>
                <c:pt idx="5441">
                  <c:v>1.1000009775161743</c:v>
                </c:pt>
                <c:pt idx="5442">
                  <c:v>1.1040010452270508</c:v>
                </c:pt>
                <c:pt idx="5443">
                  <c:v>1.1080009937286377</c:v>
                </c:pt>
                <c:pt idx="5444">
                  <c:v>1.1100000143051147</c:v>
                </c:pt>
                <c:pt idx="5445">
                  <c:v>1.1120010614395142</c:v>
                </c:pt>
                <c:pt idx="5446">
                  <c:v>1.1160010099411011</c:v>
                </c:pt>
                <c:pt idx="5447">
                  <c:v>1.120000958442688</c:v>
                </c:pt>
                <c:pt idx="5448">
                  <c:v>1.1240010261535645</c:v>
                </c:pt>
                <c:pt idx="5449">
                  <c:v>1.1280009746551514</c:v>
                </c:pt>
                <c:pt idx="5450">
                  <c:v>1.1320010423660278</c:v>
                </c:pt>
                <c:pt idx="5451">
                  <c:v>1.1360009908676147</c:v>
                </c:pt>
                <c:pt idx="5452">
                  <c:v>1.1400010585784912</c:v>
                </c:pt>
                <c:pt idx="5453">
                  <c:v>1.1440010070800781</c:v>
                </c:pt>
                <c:pt idx="5454">
                  <c:v>1.148000955581665</c:v>
                </c:pt>
                <c:pt idx="5455">
                  <c:v>1.1520010232925415</c:v>
                </c:pt>
                <c:pt idx="5456">
                  <c:v>1.1560009717941284</c:v>
                </c:pt>
                <c:pt idx="5457">
                  <c:v>1.1600010395050049</c:v>
                </c:pt>
                <c:pt idx="5458">
                  <c:v>1.1640009880065918</c:v>
                </c:pt>
                <c:pt idx="5459">
                  <c:v>1.1680010557174683</c:v>
                </c:pt>
                <c:pt idx="5460">
                  <c:v>1.1720010042190552</c:v>
                </c:pt>
                <c:pt idx="5461">
                  <c:v>1.1760009527206421</c:v>
                </c:pt>
                <c:pt idx="5462">
                  <c:v>1.1800010204315186</c:v>
                </c:pt>
                <c:pt idx="5463">
                  <c:v>1.1840009689331055</c:v>
                </c:pt>
                <c:pt idx="5464">
                  <c:v>1.1880010366439819</c:v>
                </c:pt>
                <c:pt idx="5465">
                  <c:v>1.190000057220459</c:v>
                </c:pt>
                <c:pt idx="5466">
                  <c:v>1.1920009851455688</c:v>
                </c:pt>
                <c:pt idx="5467">
                  <c:v>1.1960010528564453</c:v>
                </c:pt>
                <c:pt idx="5468">
                  <c:v>1.2000010013580322</c:v>
                </c:pt>
                <c:pt idx="5469">
                  <c:v>1.2040009498596191</c:v>
                </c:pt>
                <c:pt idx="5470">
                  <c:v>1.2080010175704956</c:v>
                </c:pt>
                <c:pt idx="5471">
                  <c:v>1.2120009660720825</c:v>
                </c:pt>
                <c:pt idx="5472">
                  <c:v>1.216001033782959</c:v>
                </c:pt>
                <c:pt idx="5473">
                  <c:v>1.2200009822845459</c:v>
                </c:pt>
                <c:pt idx="5474">
                  <c:v>1.2240010499954224</c:v>
                </c:pt>
                <c:pt idx="5475">
                  <c:v>1.2280009984970093</c:v>
                </c:pt>
                <c:pt idx="5476">
                  <c:v>1.2320010662078857</c:v>
                </c:pt>
                <c:pt idx="5477">
                  <c:v>1.2360010147094727</c:v>
                </c:pt>
                <c:pt idx="5478">
                  <c:v>1.2400009632110596</c:v>
                </c:pt>
                <c:pt idx="5479">
                  <c:v>1.244001030921936</c:v>
                </c:pt>
                <c:pt idx="5480">
                  <c:v>1.2480009794235229</c:v>
                </c:pt>
                <c:pt idx="5481">
                  <c:v>1.25</c:v>
                </c:pt>
                <c:pt idx="5482">
                  <c:v>1.2520010471343994</c:v>
                </c:pt>
                <c:pt idx="5483">
                  <c:v>1.2560009956359863</c:v>
                </c:pt>
                <c:pt idx="5484">
                  <c:v>1.2600010633468628</c:v>
                </c:pt>
                <c:pt idx="5485">
                  <c:v>1.2640010118484497</c:v>
                </c:pt>
                <c:pt idx="5486">
                  <c:v>1.2680009603500366</c:v>
                </c:pt>
                <c:pt idx="5487">
                  <c:v>1.2720010280609131</c:v>
                </c:pt>
                <c:pt idx="5488">
                  <c:v>1.2760009765625</c:v>
                </c:pt>
                <c:pt idx="5489">
                  <c:v>1.2800010442733765</c:v>
                </c:pt>
                <c:pt idx="5490">
                  <c:v>1.2840009927749634</c:v>
                </c:pt>
                <c:pt idx="5491">
                  <c:v>1.2880010604858398</c:v>
                </c:pt>
                <c:pt idx="5492">
                  <c:v>1.2920010089874268</c:v>
                </c:pt>
                <c:pt idx="5493">
                  <c:v>1.2960009574890137</c:v>
                </c:pt>
                <c:pt idx="5494">
                  <c:v>1.2999999523162842</c:v>
                </c:pt>
                <c:pt idx="5495">
                  <c:v>1.3000010251998901</c:v>
                </c:pt>
                <c:pt idx="5496">
                  <c:v>1.3040009737014771</c:v>
                </c:pt>
                <c:pt idx="5497">
                  <c:v>1.3080010414123535</c:v>
                </c:pt>
                <c:pt idx="5498">
                  <c:v>1.3120009899139404</c:v>
                </c:pt>
                <c:pt idx="5499">
                  <c:v>1.3160010576248169</c:v>
                </c:pt>
                <c:pt idx="5500">
                  <c:v>1.3200010061264038</c:v>
                </c:pt>
                <c:pt idx="5501">
                  <c:v>1.3240009546279907</c:v>
                </c:pt>
                <c:pt idx="5502">
                  <c:v>1.3280010223388672</c:v>
                </c:pt>
                <c:pt idx="5503">
                  <c:v>1.3320009708404541</c:v>
                </c:pt>
                <c:pt idx="5504">
                  <c:v>1.3360010385513306</c:v>
                </c:pt>
                <c:pt idx="5505">
                  <c:v>1.3400000333786011</c:v>
                </c:pt>
                <c:pt idx="5506">
                  <c:v>1.3400009870529175</c:v>
                </c:pt>
                <c:pt idx="5507">
                  <c:v>1.3440010547637939</c:v>
                </c:pt>
                <c:pt idx="5508">
                  <c:v>1.3480010032653809</c:v>
                </c:pt>
                <c:pt idx="5509">
                  <c:v>1.3520010709762573</c:v>
                </c:pt>
                <c:pt idx="5510">
                  <c:v>1.3560010194778442</c:v>
                </c:pt>
                <c:pt idx="5511">
                  <c:v>1.3600009679794312</c:v>
                </c:pt>
                <c:pt idx="5512">
                  <c:v>1.3640010356903076</c:v>
                </c:pt>
                <c:pt idx="5513">
                  <c:v>1.3680009841918945</c:v>
                </c:pt>
                <c:pt idx="5514">
                  <c:v>1.3700000047683716</c:v>
                </c:pt>
                <c:pt idx="5515">
                  <c:v>1.372001051902771</c:v>
                </c:pt>
                <c:pt idx="5516">
                  <c:v>1.3760010004043579</c:v>
                </c:pt>
                <c:pt idx="5517">
                  <c:v>1.3800010681152344</c:v>
                </c:pt>
                <c:pt idx="5518">
                  <c:v>1.3840010166168213</c:v>
                </c:pt>
                <c:pt idx="5519">
                  <c:v>1.3880009651184082</c:v>
                </c:pt>
                <c:pt idx="5520">
                  <c:v>1.3920010328292847</c:v>
                </c:pt>
                <c:pt idx="5521">
                  <c:v>1.3960009813308716</c:v>
                </c:pt>
                <c:pt idx="5522">
                  <c:v>1.400001049041748</c:v>
                </c:pt>
                <c:pt idx="5523">
                  <c:v>1.404000997543335</c:v>
                </c:pt>
                <c:pt idx="5524">
                  <c:v>1.4080010652542114</c:v>
                </c:pt>
                <c:pt idx="5525">
                  <c:v>1.4120010137557983</c:v>
                </c:pt>
                <c:pt idx="5526">
                  <c:v>1.4160009622573853</c:v>
                </c:pt>
                <c:pt idx="5527">
                  <c:v>1.4200010299682617</c:v>
                </c:pt>
                <c:pt idx="5528">
                  <c:v>1.4240009784698486</c:v>
                </c:pt>
                <c:pt idx="5529">
                  <c:v>1.4280010461807251</c:v>
                </c:pt>
                <c:pt idx="5530">
                  <c:v>1.432000994682312</c:v>
                </c:pt>
                <c:pt idx="5531">
                  <c:v>1.4360010623931885</c:v>
                </c:pt>
                <c:pt idx="5532">
                  <c:v>1.4400010108947754</c:v>
                </c:pt>
                <c:pt idx="5533">
                  <c:v>1.4440009593963623</c:v>
                </c:pt>
                <c:pt idx="5534">
                  <c:v>1.4480010271072388</c:v>
                </c:pt>
                <c:pt idx="5535">
                  <c:v>1.4520009756088257</c:v>
                </c:pt>
                <c:pt idx="5536">
                  <c:v>1.4560010433197021</c:v>
                </c:pt>
                <c:pt idx="5537">
                  <c:v>1.4600009918212891</c:v>
                </c:pt>
                <c:pt idx="5538">
                  <c:v>1.4640010595321655</c:v>
                </c:pt>
                <c:pt idx="5539">
                  <c:v>1.4680010080337524</c:v>
                </c:pt>
                <c:pt idx="5540">
                  <c:v>1.4720010757446289</c:v>
                </c:pt>
                <c:pt idx="5541">
                  <c:v>1.4760010242462158</c:v>
                </c:pt>
                <c:pt idx="5542">
                  <c:v>1.4800009727478027</c:v>
                </c:pt>
                <c:pt idx="5543">
                  <c:v>1.4840010404586792</c:v>
                </c:pt>
                <c:pt idx="5544">
                  <c:v>1.4880009889602661</c:v>
                </c:pt>
                <c:pt idx="5545">
                  <c:v>1.4920010566711426</c:v>
                </c:pt>
                <c:pt idx="5546">
                  <c:v>1.4960010051727295</c:v>
                </c:pt>
                <c:pt idx="5547">
                  <c:v>1.500001072883606</c:v>
                </c:pt>
                <c:pt idx="5548">
                  <c:v>1.5040010213851929</c:v>
                </c:pt>
                <c:pt idx="5549">
                  <c:v>1.5080009698867798</c:v>
                </c:pt>
                <c:pt idx="5550">
                  <c:v>1.5120010375976563</c:v>
                </c:pt>
                <c:pt idx="5551">
                  <c:v>1.5160009860992432</c:v>
                </c:pt>
                <c:pt idx="5552">
                  <c:v>1.5200010538101196</c:v>
                </c:pt>
                <c:pt idx="5553">
                  <c:v>1.5240010023117065</c:v>
                </c:pt>
                <c:pt idx="5554">
                  <c:v>1.528001070022583</c:v>
                </c:pt>
                <c:pt idx="5555">
                  <c:v>1.5320010185241699</c:v>
                </c:pt>
                <c:pt idx="5556">
                  <c:v>1.5360009670257568</c:v>
                </c:pt>
                <c:pt idx="5557">
                  <c:v>1.5400010347366333</c:v>
                </c:pt>
                <c:pt idx="5558">
                  <c:v>1.5440009832382202</c:v>
                </c:pt>
                <c:pt idx="5559">
                  <c:v>1.5480010509490967</c:v>
                </c:pt>
                <c:pt idx="5560">
                  <c:v>1.5520009994506836</c:v>
                </c:pt>
                <c:pt idx="5561">
                  <c:v>1.5560010671615601</c:v>
                </c:pt>
                <c:pt idx="5562">
                  <c:v>1.560001015663147</c:v>
                </c:pt>
                <c:pt idx="5563">
                  <c:v>1.5640010833740234</c:v>
                </c:pt>
                <c:pt idx="5564">
                  <c:v>1.5680010318756104</c:v>
                </c:pt>
                <c:pt idx="5565">
                  <c:v>1.5720009803771973</c:v>
                </c:pt>
                <c:pt idx="5566">
                  <c:v>1.5760010480880737</c:v>
                </c:pt>
                <c:pt idx="5567">
                  <c:v>1.5800009965896606</c:v>
                </c:pt>
                <c:pt idx="5568">
                  <c:v>1.5840010643005371</c:v>
                </c:pt>
                <c:pt idx="5569">
                  <c:v>1.588001012802124</c:v>
                </c:pt>
                <c:pt idx="5570">
                  <c:v>1.5920010805130005</c:v>
                </c:pt>
                <c:pt idx="5571">
                  <c:v>1.5960010290145874</c:v>
                </c:pt>
                <c:pt idx="5572">
                  <c:v>1.6000009775161743</c:v>
                </c:pt>
                <c:pt idx="5573">
                  <c:v>1.6040010452270508</c:v>
                </c:pt>
                <c:pt idx="5574">
                  <c:v>1.6080009937286377</c:v>
                </c:pt>
                <c:pt idx="5575">
                  <c:v>1.6120010614395142</c:v>
                </c:pt>
                <c:pt idx="5576">
                  <c:v>1.6160010099411011</c:v>
                </c:pt>
                <c:pt idx="5577">
                  <c:v>1.6200010776519775</c:v>
                </c:pt>
                <c:pt idx="5578">
                  <c:v>1.6240010261535645</c:v>
                </c:pt>
                <c:pt idx="5579">
                  <c:v>1.6280009746551514</c:v>
                </c:pt>
                <c:pt idx="5580">
                  <c:v>1.6320010423660278</c:v>
                </c:pt>
                <c:pt idx="5581">
                  <c:v>1.6360009908676147</c:v>
                </c:pt>
                <c:pt idx="5582">
                  <c:v>1.6400010585784912</c:v>
                </c:pt>
                <c:pt idx="5583">
                  <c:v>1.6440010070800781</c:v>
                </c:pt>
                <c:pt idx="5584">
                  <c:v>1.6480010747909546</c:v>
                </c:pt>
                <c:pt idx="5585">
                  <c:v>1.6520010232925415</c:v>
                </c:pt>
                <c:pt idx="5586">
                  <c:v>1.6560009717941284</c:v>
                </c:pt>
                <c:pt idx="5587">
                  <c:v>1.6600010395050049</c:v>
                </c:pt>
                <c:pt idx="5588">
                  <c:v>1.6640009880065918</c:v>
                </c:pt>
                <c:pt idx="5589">
                  <c:v>1.6680010557174683</c:v>
                </c:pt>
                <c:pt idx="5590">
                  <c:v>1.6720010042190552</c:v>
                </c:pt>
                <c:pt idx="5591">
                  <c:v>1.6760010719299316</c:v>
                </c:pt>
                <c:pt idx="5592">
                  <c:v>1.6800010204315186</c:v>
                </c:pt>
                <c:pt idx="5593">
                  <c:v>1.684001088142395</c:v>
                </c:pt>
                <c:pt idx="5594">
                  <c:v>1.6880010366439819</c:v>
                </c:pt>
                <c:pt idx="5595">
                  <c:v>1.6920009851455688</c:v>
                </c:pt>
                <c:pt idx="5596">
                  <c:v>1.6960010528564453</c:v>
                </c:pt>
                <c:pt idx="5597">
                  <c:v>1.7000010013580322</c:v>
                </c:pt>
                <c:pt idx="5598">
                  <c:v>1.7040010690689087</c:v>
                </c:pt>
                <c:pt idx="5599">
                  <c:v>1.7080010175704956</c:v>
                </c:pt>
                <c:pt idx="5600">
                  <c:v>1.7120010852813721</c:v>
                </c:pt>
                <c:pt idx="5601">
                  <c:v>1.716001033782959</c:v>
                </c:pt>
                <c:pt idx="5602">
                  <c:v>1.7200009822845459</c:v>
                </c:pt>
                <c:pt idx="5603">
                  <c:v>1.7240010499954224</c:v>
                </c:pt>
                <c:pt idx="5604">
                  <c:v>1.7280009984970093</c:v>
                </c:pt>
                <c:pt idx="5605">
                  <c:v>1.7320010662078857</c:v>
                </c:pt>
                <c:pt idx="5606">
                  <c:v>1.7360010147094727</c:v>
                </c:pt>
                <c:pt idx="5607">
                  <c:v>1.7400010824203491</c:v>
                </c:pt>
                <c:pt idx="5608">
                  <c:v>1.744001030921936</c:v>
                </c:pt>
                <c:pt idx="5609">
                  <c:v>1.7480009794235229</c:v>
                </c:pt>
                <c:pt idx="5610">
                  <c:v>1.7520010471343994</c:v>
                </c:pt>
                <c:pt idx="5611">
                  <c:v>1.7560009956359863</c:v>
                </c:pt>
                <c:pt idx="5612">
                  <c:v>1.7600010633468628</c:v>
                </c:pt>
                <c:pt idx="5613">
                  <c:v>1.7640010118484497</c:v>
                </c:pt>
                <c:pt idx="5614">
                  <c:v>1.7680010795593262</c:v>
                </c:pt>
                <c:pt idx="5615">
                  <c:v>1.7720010280609131</c:v>
                </c:pt>
                <c:pt idx="5616">
                  <c:v>1.7760009765625</c:v>
                </c:pt>
                <c:pt idx="5617">
                  <c:v>1.7800010442733765</c:v>
                </c:pt>
                <c:pt idx="5618">
                  <c:v>1.7840009927749634</c:v>
                </c:pt>
                <c:pt idx="5619">
                  <c:v>1.7880010604858398</c:v>
                </c:pt>
                <c:pt idx="5620">
                  <c:v>1.7920010089874268</c:v>
                </c:pt>
                <c:pt idx="5621">
                  <c:v>1.7960010766983032</c:v>
                </c:pt>
                <c:pt idx="5622">
                  <c:v>1.8000010251998901</c:v>
                </c:pt>
                <c:pt idx="5623">
                  <c:v>1.8040010929107666</c:v>
                </c:pt>
                <c:pt idx="5624">
                  <c:v>1.8080010414123535</c:v>
                </c:pt>
                <c:pt idx="5625">
                  <c:v>1.8120009899139404</c:v>
                </c:pt>
                <c:pt idx="5626">
                  <c:v>1.8160010576248169</c:v>
                </c:pt>
                <c:pt idx="5627">
                  <c:v>1.8200010061264038</c:v>
                </c:pt>
                <c:pt idx="5628">
                  <c:v>1.8240010738372803</c:v>
                </c:pt>
                <c:pt idx="5629">
                  <c:v>1.8280010223388672</c:v>
                </c:pt>
                <c:pt idx="5630">
                  <c:v>1.8300000429153442</c:v>
                </c:pt>
                <c:pt idx="5631">
                  <c:v>1.8320010900497437</c:v>
                </c:pt>
                <c:pt idx="5632">
                  <c:v>1.8360010385513306</c:v>
                </c:pt>
                <c:pt idx="5633">
                  <c:v>1.8400009870529175</c:v>
                </c:pt>
                <c:pt idx="5634">
                  <c:v>1.8440010547637939</c:v>
                </c:pt>
                <c:pt idx="5635">
                  <c:v>1.8480010032653809</c:v>
                </c:pt>
                <c:pt idx="5636">
                  <c:v>1.8520010709762573</c:v>
                </c:pt>
                <c:pt idx="5637">
                  <c:v>1.8560010194778442</c:v>
                </c:pt>
                <c:pt idx="5638">
                  <c:v>1.8600010871887207</c:v>
                </c:pt>
                <c:pt idx="5639">
                  <c:v>1.8640010356903076</c:v>
                </c:pt>
                <c:pt idx="5640">
                  <c:v>1.8680009841918945</c:v>
                </c:pt>
                <c:pt idx="5641">
                  <c:v>1.872001051902771</c:v>
                </c:pt>
                <c:pt idx="5642">
                  <c:v>1.8760010004043579</c:v>
                </c:pt>
                <c:pt idx="5643">
                  <c:v>1.8800010681152344</c:v>
                </c:pt>
                <c:pt idx="5644">
                  <c:v>1.8840010166168213</c:v>
                </c:pt>
                <c:pt idx="5645">
                  <c:v>1.8880010843276978</c:v>
                </c:pt>
                <c:pt idx="5646">
                  <c:v>1.8899999856948853</c:v>
                </c:pt>
                <c:pt idx="5647">
                  <c:v>1.8920010328292847</c:v>
                </c:pt>
                <c:pt idx="5648">
                  <c:v>1.8960009813308716</c:v>
                </c:pt>
                <c:pt idx="5649">
                  <c:v>1.900001049041748</c:v>
                </c:pt>
                <c:pt idx="5650">
                  <c:v>1.904000997543335</c:v>
                </c:pt>
                <c:pt idx="5651">
                  <c:v>1.9080010652542114</c:v>
                </c:pt>
                <c:pt idx="5652">
                  <c:v>1.9120010137557983</c:v>
                </c:pt>
                <c:pt idx="5653">
                  <c:v>1.9160010814666748</c:v>
                </c:pt>
                <c:pt idx="5654">
                  <c:v>1.9199999570846558</c:v>
                </c:pt>
                <c:pt idx="5655">
                  <c:v>1.9200010299682617</c:v>
                </c:pt>
                <c:pt idx="5656">
                  <c:v>1.9240010976791382</c:v>
                </c:pt>
                <c:pt idx="5657">
                  <c:v>1.9280010461807251</c:v>
                </c:pt>
                <c:pt idx="5658">
                  <c:v>1.932000994682312</c:v>
                </c:pt>
                <c:pt idx="5659">
                  <c:v>1.9360010623931885</c:v>
                </c:pt>
                <c:pt idx="5660">
                  <c:v>1.9400010108947754</c:v>
                </c:pt>
                <c:pt idx="5661">
                  <c:v>1.9440010786056519</c:v>
                </c:pt>
                <c:pt idx="5662">
                  <c:v>1.9480010271072388</c:v>
                </c:pt>
                <c:pt idx="5663">
                  <c:v>1.9520010948181152</c:v>
                </c:pt>
                <c:pt idx="5664">
                  <c:v>1.9560010433197021</c:v>
                </c:pt>
                <c:pt idx="5665">
                  <c:v>1.9600009918212891</c:v>
                </c:pt>
                <c:pt idx="5666">
                  <c:v>1.9640010595321655</c:v>
                </c:pt>
                <c:pt idx="5667">
                  <c:v>1.9680010080337524</c:v>
                </c:pt>
                <c:pt idx="5668">
                  <c:v>1.9700000286102295</c:v>
                </c:pt>
                <c:pt idx="5669">
                  <c:v>1.9720010757446289</c:v>
                </c:pt>
                <c:pt idx="5670">
                  <c:v>1.9760010242462158</c:v>
                </c:pt>
                <c:pt idx="5671">
                  <c:v>1.9800010919570923</c:v>
                </c:pt>
                <c:pt idx="5672">
                  <c:v>1.9840010404586792</c:v>
                </c:pt>
                <c:pt idx="5673">
                  <c:v>1.9880009889602661</c:v>
                </c:pt>
                <c:pt idx="5674">
                  <c:v>1.9920010566711426</c:v>
                </c:pt>
                <c:pt idx="5675">
                  <c:v>1.9960010051727295</c:v>
                </c:pt>
                <c:pt idx="5676">
                  <c:v>2.0000009536743164</c:v>
                </c:pt>
                <c:pt idx="5677">
                  <c:v>2.0040011405944824</c:v>
                </c:pt>
                <c:pt idx="5678">
                  <c:v>2.0080010890960693</c:v>
                </c:pt>
                <c:pt idx="5679">
                  <c:v>2.0120010375976563</c:v>
                </c:pt>
                <c:pt idx="5680">
                  <c:v>2.0160009860992432</c:v>
                </c:pt>
                <c:pt idx="5681">
                  <c:v>2.0200009346008301</c:v>
                </c:pt>
                <c:pt idx="5682">
                  <c:v>2.0240011215209961</c:v>
                </c:pt>
                <c:pt idx="5683">
                  <c:v>2.028001070022583</c:v>
                </c:pt>
                <c:pt idx="5684">
                  <c:v>2.0320010185241699</c:v>
                </c:pt>
                <c:pt idx="5685">
                  <c:v>2.0360009670257568</c:v>
                </c:pt>
                <c:pt idx="5686">
                  <c:v>2.0400011539459229</c:v>
                </c:pt>
                <c:pt idx="5687">
                  <c:v>2.0440011024475098</c:v>
                </c:pt>
                <c:pt idx="5688">
                  <c:v>2.0480010509490967</c:v>
                </c:pt>
                <c:pt idx="5689">
                  <c:v>2.0520009994506836</c:v>
                </c:pt>
                <c:pt idx="5690">
                  <c:v>2.0560009479522705</c:v>
                </c:pt>
                <c:pt idx="5691">
                  <c:v>2.0600011348724365</c:v>
                </c:pt>
                <c:pt idx="5692">
                  <c:v>2.0640010833740234</c:v>
                </c:pt>
                <c:pt idx="5693">
                  <c:v>2.0680010318756104</c:v>
                </c:pt>
                <c:pt idx="5694">
                  <c:v>2.0720009803771973</c:v>
                </c:pt>
                <c:pt idx="5695">
                  <c:v>2.0760011672973633</c:v>
                </c:pt>
                <c:pt idx="5696">
                  <c:v>2.0800011157989502</c:v>
                </c:pt>
                <c:pt idx="5697">
                  <c:v>2.0840010643005371</c:v>
                </c:pt>
                <c:pt idx="5698">
                  <c:v>2.088001012802124</c:v>
                </c:pt>
                <c:pt idx="5699">
                  <c:v>2.0920009613037109</c:v>
                </c:pt>
                <c:pt idx="5700">
                  <c:v>2.096001148223877</c:v>
                </c:pt>
                <c:pt idx="5701">
                  <c:v>2.1000010967254639</c:v>
                </c:pt>
                <c:pt idx="5702">
                  <c:v>2.1040010452270508</c:v>
                </c:pt>
                <c:pt idx="5703">
                  <c:v>2.1080009937286377</c:v>
                </c:pt>
                <c:pt idx="5704">
                  <c:v>2.1120009422302246</c:v>
                </c:pt>
                <c:pt idx="5705">
                  <c:v>2.1160011291503906</c:v>
                </c:pt>
                <c:pt idx="5706">
                  <c:v>2.119999885559082</c:v>
                </c:pt>
                <c:pt idx="5707">
                  <c:v>2.1200010776519775</c:v>
                </c:pt>
                <c:pt idx="5708">
                  <c:v>2.1240010261535645</c:v>
                </c:pt>
                <c:pt idx="5709">
                  <c:v>2.1280009746551514</c:v>
                </c:pt>
                <c:pt idx="5710">
                  <c:v>2.1320011615753174</c:v>
                </c:pt>
                <c:pt idx="5711">
                  <c:v>2.1360011100769043</c:v>
                </c:pt>
                <c:pt idx="5712">
                  <c:v>2.1400010585784912</c:v>
                </c:pt>
                <c:pt idx="5713">
                  <c:v>2.1440010070800781</c:v>
                </c:pt>
                <c:pt idx="5714">
                  <c:v>2.148000955581665</c:v>
                </c:pt>
                <c:pt idx="5715">
                  <c:v>2.1520011425018311</c:v>
                </c:pt>
                <c:pt idx="5716">
                  <c:v>2.156001091003418</c:v>
                </c:pt>
                <c:pt idx="5717">
                  <c:v>2.1600010395050049</c:v>
                </c:pt>
                <c:pt idx="5718">
                  <c:v>2.1640009880065918</c:v>
                </c:pt>
                <c:pt idx="5719">
                  <c:v>2.1680009365081787</c:v>
                </c:pt>
                <c:pt idx="5720">
                  <c:v>2.1700000762939453</c:v>
                </c:pt>
                <c:pt idx="5721">
                  <c:v>2.1720011234283447</c:v>
                </c:pt>
                <c:pt idx="5722">
                  <c:v>2.1760010719299316</c:v>
                </c:pt>
                <c:pt idx="5723">
                  <c:v>2.1800010204315186</c:v>
                </c:pt>
                <c:pt idx="5724">
                  <c:v>2.1840009689331055</c:v>
                </c:pt>
                <c:pt idx="5725">
                  <c:v>2.1880011558532715</c:v>
                </c:pt>
                <c:pt idx="5726">
                  <c:v>2.1920011043548584</c:v>
                </c:pt>
                <c:pt idx="5727">
                  <c:v>2.1960010528564453</c:v>
                </c:pt>
                <c:pt idx="5728">
                  <c:v>2.2000010013580322</c:v>
                </c:pt>
                <c:pt idx="5729">
                  <c:v>2.2040009498596191</c:v>
                </c:pt>
                <c:pt idx="5730">
                  <c:v>2.2080011367797852</c:v>
                </c:pt>
                <c:pt idx="5731">
                  <c:v>2.2120010852813721</c:v>
                </c:pt>
                <c:pt idx="5732">
                  <c:v>2.216001033782959</c:v>
                </c:pt>
                <c:pt idx="5733">
                  <c:v>2.2200009822845459</c:v>
                </c:pt>
                <c:pt idx="5734">
                  <c:v>2.2240011692047119</c:v>
                </c:pt>
                <c:pt idx="5735">
                  <c:v>2.2280011177062988</c:v>
                </c:pt>
                <c:pt idx="5736">
                  <c:v>2.2300000190734863</c:v>
                </c:pt>
                <c:pt idx="5737">
                  <c:v>2.2320010662078857</c:v>
                </c:pt>
                <c:pt idx="5738">
                  <c:v>2.2360010147094727</c:v>
                </c:pt>
                <c:pt idx="5739">
                  <c:v>2.2400000095367432</c:v>
                </c:pt>
                <c:pt idx="5740">
                  <c:v>2.2400009632110596</c:v>
                </c:pt>
                <c:pt idx="5741">
                  <c:v>2.2440011501312256</c:v>
                </c:pt>
                <c:pt idx="5742">
                  <c:v>2.2480010986328125</c:v>
                </c:pt>
                <c:pt idx="5743">
                  <c:v>2.2520010471343994</c:v>
                </c:pt>
                <c:pt idx="5744">
                  <c:v>2.2560009956359863</c:v>
                </c:pt>
                <c:pt idx="5745">
                  <c:v>2.2600009441375732</c:v>
                </c:pt>
                <c:pt idx="5746">
                  <c:v>2.2640011310577393</c:v>
                </c:pt>
                <c:pt idx="5747">
                  <c:v>2.2680010795593262</c:v>
                </c:pt>
                <c:pt idx="5748">
                  <c:v>2.2720010280609131</c:v>
                </c:pt>
                <c:pt idx="5749">
                  <c:v>2.2760009765625</c:v>
                </c:pt>
                <c:pt idx="5750">
                  <c:v>2.280001163482666</c:v>
                </c:pt>
                <c:pt idx="5751">
                  <c:v>2.2840011119842529</c:v>
                </c:pt>
                <c:pt idx="5752">
                  <c:v>2.2880010604858398</c:v>
                </c:pt>
                <c:pt idx="5753">
                  <c:v>2.2920010089874268</c:v>
                </c:pt>
                <c:pt idx="5754">
                  <c:v>2.2960009574890137</c:v>
                </c:pt>
                <c:pt idx="5755">
                  <c:v>2.3000011444091797</c:v>
                </c:pt>
                <c:pt idx="5756">
                  <c:v>2.3040010929107666</c:v>
                </c:pt>
                <c:pt idx="5757">
                  <c:v>2.3080010414123535</c:v>
                </c:pt>
                <c:pt idx="5758">
                  <c:v>2.3120009899139404</c:v>
                </c:pt>
                <c:pt idx="5759">
                  <c:v>2.3160011768341064</c:v>
                </c:pt>
                <c:pt idx="5760">
                  <c:v>2.3200011253356934</c:v>
                </c:pt>
                <c:pt idx="5761">
                  <c:v>2.3240010738372803</c:v>
                </c:pt>
                <c:pt idx="5762">
                  <c:v>2.3280010223388672</c:v>
                </c:pt>
                <c:pt idx="5763">
                  <c:v>2.3320009708404541</c:v>
                </c:pt>
                <c:pt idx="5764">
                  <c:v>2.3360011577606201</c:v>
                </c:pt>
                <c:pt idx="5765">
                  <c:v>2.340001106262207</c:v>
                </c:pt>
                <c:pt idx="5766">
                  <c:v>2.3440010547637939</c:v>
                </c:pt>
                <c:pt idx="5767">
                  <c:v>2.3480010032653809</c:v>
                </c:pt>
                <c:pt idx="5768">
                  <c:v>2.3520009517669678</c:v>
                </c:pt>
                <c:pt idx="5769">
                  <c:v>2.3560011386871338</c:v>
                </c:pt>
                <c:pt idx="5770">
                  <c:v>2.3600010871887207</c:v>
                </c:pt>
                <c:pt idx="5771">
                  <c:v>2.3640010356903076</c:v>
                </c:pt>
                <c:pt idx="5772">
                  <c:v>2.3680009841918945</c:v>
                </c:pt>
                <c:pt idx="5773">
                  <c:v>2.369999885559082</c:v>
                </c:pt>
                <c:pt idx="5774">
                  <c:v>2.3720011711120605</c:v>
                </c:pt>
                <c:pt idx="5775">
                  <c:v>2.3760011196136475</c:v>
                </c:pt>
                <c:pt idx="5776">
                  <c:v>2.3800010681152344</c:v>
                </c:pt>
                <c:pt idx="5777">
                  <c:v>2.3840010166168213</c:v>
                </c:pt>
                <c:pt idx="5778">
                  <c:v>2.3880009651184082</c:v>
                </c:pt>
                <c:pt idx="5779">
                  <c:v>2.3920011520385742</c:v>
                </c:pt>
                <c:pt idx="5780">
                  <c:v>2.3960011005401611</c:v>
                </c:pt>
                <c:pt idx="5781">
                  <c:v>2.400001049041748</c:v>
                </c:pt>
                <c:pt idx="5782">
                  <c:v>2.404000997543335</c:v>
                </c:pt>
                <c:pt idx="5783">
                  <c:v>2.4080009460449219</c:v>
                </c:pt>
                <c:pt idx="5784">
                  <c:v>2.4120011329650879</c:v>
                </c:pt>
                <c:pt idx="5785">
                  <c:v>2.4160010814666748</c:v>
                </c:pt>
                <c:pt idx="5786">
                  <c:v>2.4200010299682617</c:v>
                </c:pt>
                <c:pt idx="5787">
                  <c:v>2.4240009784698486</c:v>
                </c:pt>
                <c:pt idx="5788">
                  <c:v>2.4280011653900146</c:v>
                </c:pt>
                <c:pt idx="5789">
                  <c:v>2.4320011138916016</c:v>
                </c:pt>
                <c:pt idx="5790">
                  <c:v>2.4360010623931885</c:v>
                </c:pt>
                <c:pt idx="5791">
                  <c:v>2.440000057220459</c:v>
                </c:pt>
                <c:pt idx="5792">
                  <c:v>2.4400010108947754</c:v>
                </c:pt>
                <c:pt idx="5793">
                  <c:v>2.4440009593963623</c:v>
                </c:pt>
                <c:pt idx="5794">
                  <c:v>2.4480011463165283</c:v>
                </c:pt>
                <c:pt idx="5795">
                  <c:v>2.4520010948181152</c:v>
                </c:pt>
                <c:pt idx="5796">
                  <c:v>2.4560010433197021</c:v>
                </c:pt>
                <c:pt idx="5797">
                  <c:v>2.4600009918212891</c:v>
                </c:pt>
                <c:pt idx="5798">
                  <c:v>2.4640011787414551</c:v>
                </c:pt>
                <c:pt idx="5799">
                  <c:v>2.468001127243042</c:v>
                </c:pt>
                <c:pt idx="5800">
                  <c:v>2.4720010757446289</c:v>
                </c:pt>
                <c:pt idx="5801">
                  <c:v>2.4760010242462158</c:v>
                </c:pt>
                <c:pt idx="5802">
                  <c:v>2.4800009727478027</c:v>
                </c:pt>
                <c:pt idx="5803">
                  <c:v>2.4840011596679688</c:v>
                </c:pt>
                <c:pt idx="5804">
                  <c:v>2.4880011081695557</c:v>
                </c:pt>
                <c:pt idx="5805">
                  <c:v>2.4920010566711426</c:v>
                </c:pt>
                <c:pt idx="5806">
                  <c:v>2.4960010051727295</c:v>
                </c:pt>
                <c:pt idx="5807">
                  <c:v>2.5000009536743164</c:v>
                </c:pt>
                <c:pt idx="5808">
                  <c:v>2.5040011405944824</c:v>
                </c:pt>
                <c:pt idx="5809">
                  <c:v>2.5080010890960693</c:v>
                </c:pt>
                <c:pt idx="5810">
                  <c:v>2.5120010375976563</c:v>
                </c:pt>
                <c:pt idx="5811">
                  <c:v>2.5160009860992432</c:v>
                </c:pt>
                <c:pt idx="5812">
                  <c:v>2.5199999809265137</c:v>
                </c:pt>
                <c:pt idx="5813">
                  <c:v>2.5200011730194092</c:v>
                </c:pt>
                <c:pt idx="5814">
                  <c:v>2.5240011215209961</c:v>
                </c:pt>
                <c:pt idx="5815">
                  <c:v>2.528001070022583</c:v>
                </c:pt>
                <c:pt idx="5816">
                  <c:v>2.5320010185241699</c:v>
                </c:pt>
                <c:pt idx="5817">
                  <c:v>2.5360009670257568</c:v>
                </c:pt>
                <c:pt idx="5818">
                  <c:v>2.5400011539459229</c:v>
                </c:pt>
                <c:pt idx="5819">
                  <c:v>2.5440011024475098</c:v>
                </c:pt>
                <c:pt idx="5820">
                  <c:v>2.5480010509490967</c:v>
                </c:pt>
                <c:pt idx="5821">
                  <c:v>2.5520009994506836</c:v>
                </c:pt>
                <c:pt idx="5822">
                  <c:v>2.5560011863708496</c:v>
                </c:pt>
                <c:pt idx="5823">
                  <c:v>2.559999942779541</c:v>
                </c:pt>
                <c:pt idx="5824">
                  <c:v>2.5600011348724365</c:v>
                </c:pt>
                <c:pt idx="5825">
                  <c:v>2.5640010833740234</c:v>
                </c:pt>
                <c:pt idx="5826">
                  <c:v>2.5680010318756104</c:v>
                </c:pt>
                <c:pt idx="5827">
                  <c:v>2.5720009803771973</c:v>
                </c:pt>
                <c:pt idx="5828">
                  <c:v>2.5760011672973633</c:v>
                </c:pt>
                <c:pt idx="5829">
                  <c:v>2.5800011157989502</c:v>
                </c:pt>
                <c:pt idx="5830">
                  <c:v>2.5840010643005371</c:v>
                </c:pt>
                <c:pt idx="5831">
                  <c:v>2.588001012802124</c:v>
                </c:pt>
                <c:pt idx="5832">
                  <c:v>2.5920009613037109</c:v>
                </c:pt>
                <c:pt idx="5833">
                  <c:v>2.596001148223877</c:v>
                </c:pt>
                <c:pt idx="5834">
                  <c:v>2.6000010967254639</c:v>
                </c:pt>
                <c:pt idx="5835">
                  <c:v>2.6040010452270508</c:v>
                </c:pt>
                <c:pt idx="5836">
                  <c:v>2.6080009937286377</c:v>
                </c:pt>
                <c:pt idx="5837">
                  <c:v>2.6120011806488037</c:v>
                </c:pt>
                <c:pt idx="5838">
                  <c:v>2.6160011291503906</c:v>
                </c:pt>
                <c:pt idx="5839">
                  <c:v>2.6200010776519775</c:v>
                </c:pt>
                <c:pt idx="5840">
                  <c:v>2.6240010261535645</c:v>
                </c:pt>
                <c:pt idx="5841">
                  <c:v>2.6280009746551514</c:v>
                </c:pt>
                <c:pt idx="5842">
                  <c:v>2.6320011615753174</c:v>
                </c:pt>
                <c:pt idx="5843">
                  <c:v>2.6360011100769043</c:v>
                </c:pt>
                <c:pt idx="5844">
                  <c:v>2.6400010585784912</c:v>
                </c:pt>
                <c:pt idx="5845">
                  <c:v>2.6440010070800781</c:v>
                </c:pt>
                <c:pt idx="5846">
                  <c:v>2.6480011940002441</c:v>
                </c:pt>
                <c:pt idx="5847">
                  <c:v>2.6520011425018311</c:v>
                </c:pt>
                <c:pt idx="5848">
                  <c:v>2.656001091003418</c:v>
                </c:pt>
                <c:pt idx="5849">
                  <c:v>2.6600010395050049</c:v>
                </c:pt>
                <c:pt idx="5850">
                  <c:v>2.6640009880065918</c:v>
                </c:pt>
                <c:pt idx="5851">
                  <c:v>2.6680011749267578</c:v>
                </c:pt>
                <c:pt idx="5852">
                  <c:v>2.6720011234283447</c:v>
                </c:pt>
                <c:pt idx="5853">
                  <c:v>2.6760010719299316</c:v>
                </c:pt>
                <c:pt idx="5854">
                  <c:v>2.6800010204315186</c:v>
                </c:pt>
                <c:pt idx="5855">
                  <c:v>2.6840009689331055</c:v>
                </c:pt>
                <c:pt idx="5856">
                  <c:v>2.6880011558532715</c:v>
                </c:pt>
                <c:pt idx="5857">
                  <c:v>2.6920011043548584</c:v>
                </c:pt>
                <c:pt idx="5858">
                  <c:v>2.6960010528564453</c:v>
                </c:pt>
                <c:pt idx="5859">
                  <c:v>2.7000010013580322</c:v>
                </c:pt>
                <c:pt idx="5860">
                  <c:v>2.7040011882781982</c:v>
                </c:pt>
                <c:pt idx="5861">
                  <c:v>2.7080011367797852</c:v>
                </c:pt>
                <c:pt idx="5862">
                  <c:v>2.7120010852813721</c:v>
                </c:pt>
                <c:pt idx="5863">
                  <c:v>2.716001033782959</c:v>
                </c:pt>
                <c:pt idx="5864">
                  <c:v>2.7200009822845459</c:v>
                </c:pt>
                <c:pt idx="5865">
                  <c:v>2.7240011692047119</c:v>
                </c:pt>
                <c:pt idx="5866">
                  <c:v>2.7280011177062988</c:v>
                </c:pt>
                <c:pt idx="5867">
                  <c:v>2.7320010662078857</c:v>
                </c:pt>
                <c:pt idx="5868">
                  <c:v>2.7360010147094727</c:v>
                </c:pt>
                <c:pt idx="5869">
                  <c:v>2.7400009632110596</c:v>
                </c:pt>
                <c:pt idx="5870">
                  <c:v>2.7440011501312256</c:v>
                </c:pt>
                <c:pt idx="5871">
                  <c:v>2.7480010986328125</c:v>
                </c:pt>
                <c:pt idx="5872">
                  <c:v>2.7520010471343994</c:v>
                </c:pt>
                <c:pt idx="5873">
                  <c:v>2.7560009956359863</c:v>
                </c:pt>
                <c:pt idx="5874">
                  <c:v>2.7600011825561523</c:v>
                </c:pt>
                <c:pt idx="5875">
                  <c:v>2.7640011310577393</c:v>
                </c:pt>
                <c:pt idx="5876">
                  <c:v>2.7680010795593262</c:v>
                </c:pt>
                <c:pt idx="5877">
                  <c:v>2.7720010280609131</c:v>
                </c:pt>
                <c:pt idx="5878">
                  <c:v>2.7760009765625</c:v>
                </c:pt>
                <c:pt idx="5879">
                  <c:v>2.780001163482666</c:v>
                </c:pt>
                <c:pt idx="5880">
                  <c:v>2.7840011119842529</c:v>
                </c:pt>
                <c:pt idx="5881">
                  <c:v>2.7880010604858398</c:v>
                </c:pt>
                <c:pt idx="5882">
                  <c:v>2.7920010089874268</c:v>
                </c:pt>
                <c:pt idx="5883">
                  <c:v>2.7960011959075928</c:v>
                </c:pt>
                <c:pt idx="5884">
                  <c:v>2.7999999523162842</c:v>
                </c:pt>
                <c:pt idx="5885">
                  <c:v>2.8000011444091797</c:v>
                </c:pt>
                <c:pt idx="5886">
                  <c:v>2.8040010929107666</c:v>
                </c:pt>
                <c:pt idx="5887">
                  <c:v>2.8080010414123535</c:v>
                </c:pt>
                <c:pt idx="5888">
                  <c:v>2.8120009899139404</c:v>
                </c:pt>
                <c:pt idx="5889">
                  <c:v>2.8160011768341064</c:v>
                </c:pt>
                <c:pt idx="5890">
                  <c:v>2.8200011253356934</c:v>
                </c:pt>
                <c:pt idx="5891">
                  <c:v>2.8240010738372803</c:v>
                </c:pt>
                <c:pt idx="5892">
                  <c:v>2.8280010223388672</c:v>
                </c:pt>
                <c:pt idx="5893">
                  <c:v>2.8320009708404541</c:v>
                </c:pt>
                <c:pt idx="5894">
                  <c:v>2.8360011577606201</c:v>
                </c:pt>
                <c:pt idx="5895">
                  <c:v>2.840001106262207</c:v>
                </c:pt>
                <c:pt idx="5896">
                  <c:v>2.8440010547637939</c:v>
                </c:pt>
                <c:pt idx="5897">
                  <c:v>2.8480010032653809</c:v>
                </c:pt>
                <c:pt idx="5898">
                  <c:v>2.8520011901855469</c:v>
                </c:pt>
                <c:pt idx="5899">
                  <c:v>2.8560011386871338</c:v>
                </c:pt>
                <c:pt idx="5900">
                  <c:v>2.8600010871887207</c:v>
                </c:pt>
                <c:pt idx="5901">
                  <c:v>2.8640010356903076</c:v>
                </c:pt>
                <c:pt idx="5902">
                  <c:v>2.8680009841918945</c:v>
                </c:pt>
                <c:pt idx="5903">
                  <c:v>2.8720011711120605</c:v>
                </c:pt>
                <c:pt idx="5904">
                  <c:v>2.8760011196136475</c:v>
                </c:pt>
                <c:pt idx="5905">
                  <c:v>2.8800010681152344</c:v>
                </c:pt>
                <c:pt idx="5906">
                  <c:v>2.8840010166168213</c:v>
                </c:pt>
                <c:pt idx="5907">
                  <c:v>2.8880012035369873</c:v>
                </c:pt>
                <c:pt idx="5908">
                  <c:v>2.8920011520385742</c:v>
                </c:pt>
                <c:pt idx="5909">
                  <c:v>2.8960011005401611</c:v>
                </c:pt>
                <c:pt idx="5910">
                  <c:v>2.9000000953674316</c:v>
                </c:pt>
                <c:pt idx="5911">
                  <c:v>2.900001049041748</c:v>
                </c:pt>
                <c:pt idx="5912">
                  <c:v>2.904000997543335</c:v>
                </c:pt>
                <c:pt idx="5913">
                  <c:v>2.908001184463501</c:v>
                </c:pt>
                <c:pt idx="5914">
                  <c:v>2.9120011329650879</c:v>
                </c:pt>
                <c:pt idx="5915">
                  <c:v>2.9160010814666748</c:v>
                </c:pt>
                <c:pt idx="5916">
                  <c:v>2.9200010299682617</c:v>
                </c:pt>
                <c:pt idx="5917">
                  <c:v>2.9240009784698486</c:v>
                </c:pt>
                <c:pt idx="5918">
                  <c:v>2.9280011653900146</c:v>
                </c:pt>
                <c:pt idx="5919">
                  <c:v>2.9320011138916016</c:v>
                </c:pt>
                <c:pt idx="5920">
                  <c:v>2.9360010623931885</c:v>
                </c:pt>
                <c:pt idx="5921">
                  <c:v>2.9400010108947754</c:v>
                </c:pt>
                <c:pt idx="5922">
                  <c:v>2.9440011978149414</c:v>
                </c:pt>
                <c:pt idx="5923">
                  <c:v>2.9480011463165283</c:v>
                </c:pt>
                <c:pt idx="5924">
                  <c:v>2.9520010948181152</c:v>
                </c:pt>
                <c:pt idx="5925">
                  <c:v>2.9560010433197021</c:v>
                </c:pt>
                <c:pt idx="5926">
                  <c:v>2.9600009918212891</c:v>
                </c:pt>
                <c:pt idx="5927">
                  <c:v>2.9640011787414551</c:v>
                </c:pt>
                <c:pt idx="5928">
                  <c:v>2.968001127243042</c:v>
                </c:pt>
                <c:pt idx="5929">
                  <c:v>2.9720010757446289</c:v>
                </c:pt>
                <c:pt idx="5930">
                  <c:v>2.9760010242462158</c:v>
                </c:pt>
                <c:pt idx="5931">
                  <c:v>2.9800000190734863</c:v>
                </c:pt>
                <c:pt idx="5932">
                  <c:v>2.9800009727478027</c:v>
                </c:pt>
                <c:pt idx="5933">
                  <c:v>2.9840011596679688</c:v>
                </c:pt>
                <c:pt idx="5934">
                  <c:v>2.9880011081695557</c:v>
                </c:pt>
                <c:pt idx="5935">
                  <c:v>2.9920010566711426</c:v>
                </c:pt>
                <c:pt idx="5936">
                  <c:v>2.9960010051727295</c:v>
                </c:pt>
                <c:pt idx="5937">
                  <c:v>3.0000011920928955</c:v>
                </c:pt>
                <c:pt idx="5938">
                  <c:v>3.0040011405944824</c:v>
                </c:pt>
                <c:pt idx="5939">
                  <c:v>3.0080010890960693</c:v>
                </c:pt>
                <c:pt idx="5940">
                  <c:v>3.0120010375976563</c:v>
                </c:pt>
                <c:pt idx="5941">
                  <c:v>3.0160009860992432</c:v>
                </c:pt>
                <c:pt idx="5942">
                  <c:v>3.0200011730194092</c:v>
                </c:pt>
                <c:pt idx="5943">
                  <c:v>3.0240011215209961</c:v>
                </c:pt>
                <c:pt idx="5944">
                  <c:v>3.028001070022583</c:v>
                </c:pt>
                <c:pt idx="5945">
                  <c:v>3.0299999713897705</c:v>
                </c:pt>
                <c:pt idx="5946">
                  <c:v>3.0320010185241699</c:v>
                </c:pt>
                <c:pt idx="5947">
                  <c:v>3.0360012054443359</c:v>
                </c:pt>
                <c:pt idx="5948">
                  <c:v>3.0400011539459229</c:v>
                </c:pt>
                <c:pt idx="5949">
                  <c:v>3.0440011024475098</c:v>
                </c:pt>
                <c:pt idx="5950">
                  <c:v>3.0480010509490967</c:v>
                </c:pt>
                <c:pt idx="5951">
                  <c:v>3.0520009994506836</c:v>
                </c:pt>
                <c:pt idx="5952">
                  <c:v>3.0560011863708496</c:v>
                </c:pt>
                <c:pt idx="5953">
                  <c:v>3.059999942779541</c:v>
                </c:pt>
                <c:pt idx="5954">
                  <c:v>3.0600011348724365</c:v>
                </c:pt>
                <c:pt idx="5955">
                  <c:v>3.0640010833740234</c:v>
                </c:pt>
                <c:pt idx="5956">
                  <c:v>3.0680010318756104</c:v>
                </c:pt>
                <c:pt idx="5957">
                  <c:v>3.0720009803771973</c:v>
                </c:pt>
                <c:pt idx="5958">
                  <c:v>3.0760011672973633</c:v>
                </c:pt>
                <c:pt idx="5959">
                  <c:v>3.0800011157989502</c:v>
                </c:pt>
                <c:pt idx="5960">
                  <c:v>3.0840010643005371</c:v>
                </c:pt>
                <c:pt idx="5961">
                  <c:v>3.088001012802124</c:v>
                </c:pt>
                <c:pt idx="5962">
                  <c:v>3.09200119972229</c:v>
                </c:pt>
                <c:pt idx="5963">
                  <c:v>3.096001148223877</c:v>
                </c:pt>
                <c:pt idx="5964">
                  <c:v>3.1000010967254639</c:v>
                </c:pt>
                <c:pt idx="5965">
                  <c:v>3.1040010452270508</c:v>
                </c:pt>
                <c:pt idx="5966">
                  <c:v>3.1080009937286377</c:v>
                </c:pt>
                <c:pt idx="5967">
                  <c:v>3.1120011806488037</c:v>
                </c:pt>
                <c:pt idx="5968">
                  <c:v>3.1160011291503906</c:v>
                </c:pt>
                <c:pt idx="5969">
                  <c:v>3.1200010776519775</c:v>
                </c:pt>
                <c:pt idx="5970">
                  <c:v>3.1240010261535645</c:v>
                </c:pt>
                <c:pt idx="5971">
                  <c:v>3.1280012130737305</c:v>
                </c:pt>
                <c:pt idx="5972">
                  <c:v>3.1320011615753174</c:v>
                </c:pt>
                <c:pt idx="5973">
                  <c:v>3.1360011100769043</c:v>
                </c:pt>
                <c:pt idx="5974">
                  <c:v>3.1400001049041748</c:v>
                </c:pt>
                <c:pt idx="5975">
                  <c:v>3.1400010585784912</c:v>
                </c:pt>
                <c:pt idx="5976">
                  <c:v>3.1440010070800781</c:v>
                </c:pt>
                <c:pt idx="5977">
                  <c:v>3.1480011940002441</c:v>
                </c:pt>
                <c:pt idx="5978">
                  <c:v>3.1520011425018311</c:v>
                </c:pt>
                <c:pt idx="5979">
                  <c:v>3.156001091003418</c:v>
                </c:pt>
                <c:pt idx="5980">
                  <c:v>3.1600010395050049</c:v>
                </c:pt>
                <c:pt idx="5981">
                  <c:v>3.1640009880065918</c:v>
                </c:pt>
                <c:pt idx="5982">
                  <c:v>3.1680011749267578</c:v>
                </c:pt>
                <c:pt idx="5983">
                  <c:v>3.1720011234283447</c:v>
                </c:pt>
                <c:pt idx="5984">
                  <c:v>3.1760010719299316</c:v>
                </c:pt>
                <c:pt idx="5985">
                  <c:v>3.1800010204315186</c:v>
                </c:pt>
                <c:pt idx="5986">
                  <c:v>3.1840012073516846</c:v>
                </c:pt>
                <c:pt idx="5987">
                  <c:v>3.1880011558532715</c:v>
                </c:pt>
                <c:pt idx="5988">
                  <c:v>3.1920011043548584</c:v>
                </c:pt>
                <c:pt idx="5989">
                  <c:v>3.1960010528564453</c:v>
                </c:pt>
                <c:pt idx="5990">
                  <c:v>3.2000010013580322</c:v>
                </c:pt>
                <c:pt idx="5991">
                  <c:v>3.2040011882781982</c:v>
                </c:pt>
                <c:pt idx="5992">
                  <c:v>3.2080011367797852</c:v>
                </c:pt>
                <c:pt idx="5993">
                  <c:v>3.2120010852813721</c:v>
                </c:pt>
                <c:pt idx="5994">
                  <c:v>3.216001033782959</c:v>
                </c:pt>
                <c:pt idx="5995">
                  <c:v>3.220001220703125</c:v>
                </c:pt>
                <c:pt idx="5996">
                  <c:v>3.2240011692047119</c:v>
                </c:pt>
                <c:pt idx="5997">
                  <c:v>3.2280011177062988</c:v>
                </c:pt>
                <c:pt idx="5998">
                  <c:v>3.2320010662078857</c:v>
                </c:pt>
                <c:pt idx="5999">
                  <c:v>3.2360010147094727</c:v>
                </c:pt>
                <c:pt idx="6000">
                  <c:v>3.2400012016296387</c:v>
                </c:pt>
                <c:pt idx="6001">
                  <c:v>3.2440011501312256</c:v>
                </c:pt>
                <c:pt idx="6002">
                  <c:v>3.2480010986328125</c:v>
                </c:pt>
                <c:pt idx="6003">
                  <c:v>3.2520010471343994</c:v>
                </c:pt>
                <c:pt idx="6004">
                  <c:v>3.2560009956359863</c:v>
                </c:pt>
                <c:pt idx="6005">
                  <c:v>3.2599999904632568</c:v>
                </c:pt>
                <c:pt idx="6006">
                  <c:v>3.2600011825561523</c:v>
                </c:pt>
                <c:pt idx="6007">
                  <c:v>3.2640011310577393</c:v>
                </c:pt>
                <c:pt idx="6008">
                  <c:v>3.2680010795593262</c:v>
                </c:pt>
                <c:pt idx="6009">
                  <c:v>3.2720010280609131</c:v>
                </c:pt>
                <c:pt idx="6010">
                  <c:v>3.2760012149810791</c:v>
                </c:pt>
                <c:pt idx="6011">
                  <c:v>3.280001163482666</c:v>
                </c:pt>
                <c:pt idx="6012">
                  <c:v>3.2840011119842529</c:v>
                </c:pt>
                <c:pt idx="6013">
                  <c:v>3.2880010604858398</c:v>
                </c:pt>
                <c:pt idx="6014">
                  <c:v>3.2899999618530273</c:v>
                </c:pt>
                <c:pt idx="6015">
                  <c:v>3.2920010089874268</c:v>
                </c:pt>
                <c:pt idx="6016">
                  <c:v>3.2960011959075928</c:v>
                </c:pt>
                <c:pt idx="6017">
                  <c:v>3.3000011444091797</c:v>
                </c:pt>
                <c:pt idx="6018">
                  <c:v>3.3040010929107666</c:v>
                </c:pt>
                <c:pt idx="6019">
                  <c:v>3.3080010414123535</c:v>
                </c:pt>
                <c:pt idx="6020">
                  <c:v>3.3120009899139404</c:v>
                </c:pt>
                <c:pt idx="6021">
                  <c:v>3.3160011768341064</c:v>
                </c:pt>
                <c:pt idx="6022">
                  <c:v>3.3200011253356934</c:v>
                </c:pt>
                <c:pt idx="6023">
                  <c:v>3.3240010738372803</c:v>
                </c:pt>
                <c:pt idx="6024">
                  <c:v>3.3280010223388672</c:v>
                </c:pt>
                <c:pt idx="6025">
                  <c:v>3.3320012092590332</c:v>
                </c:pt>
                <c:pt idx="6026">
                  <c:v>3.3360011577606201</c:v>
                </c:pt>
                <c:pt idx="6027">
                  <c:v>3.340001106262207</c:v>
                </c:pt>
                <c:pt idx="6028">
                  <c:v>3.3440010547637939</c:v>
                </c:pt>
                <c:pt idx="6029">
                  <c:v>3.3480010032653809</c:v>
                </c:pt>
                <c:pt idx="6030">
                  <c:v>3.3520011901855469</c:v>
                </c:pt>
                <c:pt idx="6031">
                  <c:v>3.3560011386871338</c:v>
                </c:pt>
                <c:pt idx="6032">
                  <c:v>3.3600010871887207</c:v>
                </c:pt>
                <c:pt idx="6033">
                  <c:v>3.3640010356903076</c:v>
                </c:pt>
                <c:pt idx="6034">
                  <c:v>3.3680012226104736</c:v>
                </c:pt>
                <c:pt idx="6035">
                  <c:v>3.3720011711120605</c:v>
                </c:pt>
                <c:pt idx="6036">
                  <c:v>3.3760011196136475</c:v>
                </c:pt>
                <c:pt idx="6037">
                  <c:v>3.3800010681152344</c:v>
                </c:pt>
                <c:pt idx="6038">
                  <c:v>3.3840010166168213</c:v>
                </c:pt>
                <c:pt idx="6039">
                  <c:v>3.3880012035369873</c:v>
                </c:pt>
                <c:pt idx="6040">
                  <c:v>3.3920011520385742</c:v>
                </c:pt>
                <c:pt idx="6041">
                  <c:v>3.3960011005401611</c:v>
                </c:pt>
                <c:pt idx="6042">
                  <c:v>3.400001049041748</c:v>
                </c:pt>
                <c:pt idx="6043">
                  <c:v>3.404000997543335</c:v>
                </c:pt>
                <c:pt idx="6044">
                  <c:v>3.408001184463501</c:v>
                </c:pt>
                <c:pt idx="6045">
                  <c:v>3.4120011329650879</c:v>
                </c:pt>
                <c:pt idx="6046">
                  <c:v>3.4160010814666748</c:v>
                </c:pt>
                <c:pt idx="6047">
                  <c:v>3.4200010299682617</c:v>
                </c:pt>
                <c:pt idx="6048">
                  <c:v>3.4240012168884277</c:v>
                </c:pt>
                <c:pt idx="6049">
                  <c:v>3.4280011653900146</c:v>
                </c:pt>
                <c:pt idx="6050">
                  <c:v>3.4320011138916016</c:v>
                </c:pt>
                <c:pt idx="6051">
                  <c:v>3.4360010623931885</c:v>
                </c:pt>
                <c:pt idx="6052">
                  <c:v>3.4400010108947754</c:v>
                </c:pt>
                <c:pt idx="6053">
                  <c:v>3.4440011978149414</c:v>
                </c:pt>
                <c:pt idx="6054">
                  <c:v>3.4480011463165283</c:v>
                </c:pt>
                <c:pt idx="6055">
                  <c:v>3.4520010948181152</c:v>
                </c:pt>
                <c:pt idx="6056">
                  <c:v>3.4560010433197021</c:v>
                </c:pt>
                <c:pt idx="6057">
                  <c:v>3.4600012302398682</c:v>
                </c:pt>
                <c:pt idx="6058">
                  <c:v>3.4640011787414551</c:v>
                </c:pt>
                <c:pt idx="6059">
                  <c:v>3.468001127243042</c:v>
                </c:pt>
                <c:pt idx="6060">
                  <c:v>3.4720010757446289</c:v>
                </c:pt>
                <c:pt idx="6061">
                  <c:v>3.4760010242462158</c:v>
                </c:pt>
                <c:pt idx="6062">
                  <c:v>3.4800012111663818</c:v>
                </c:pt>
                <c:pt idx="6063">
                  <c:v>3.4840011596679688</c:v>
                </c:pt>
                <c:pt idx="6064">
                  <c:v>3.4880011081695557</c:v>
                </c:pt>
                <c:pt idx="6065">
                  <c:v>3.4920010566711426</c:v>
                </c:pt>
                <c:pt idx="6066">
                  <c:v>3.4960010051727295</c:v>
                </c:pt>
                <c:pt idx="6067">
                  <c:v>3.5</c:v>
                </c:pt>
                <c:pt idx="6068">
                  <c:v>3.5000011920928955</c:v>
                </c:pt>
                <c:pt idx="6069">
                  <c:v>3.5040011405944824</c:v>
                </c:pt>
                <c:pt idx="6070">
                  <c:v>3.5080010890960693</c:v>
                </c:pt>
                <c:pt idx="6071">
                  <c:v>3.5120010375976563</c:v>
                </c:pt>
                <c:pt idx="6072">
                  <c:v>3.5160012245178223</c:v>
                </c:pt>
                <c:pt idx="6073">
                  <c:v>3.5200011730194092</c:v>
                </c:pt>
                <c:pt idx="6074">
                  <c:v>3.5240011215209961</c:v>
                </c:pt>
                <c:pt idx="6075">
                  <c:v>3.528001070022583</c:v>
                </c:pt>
                <c:pt idx="6076">
                  <c:v>3.5320010185241699</c:v>
                </c:pt>
                <c:pt idx="6077">
                  <c:v>3.5360012054443359</c:v>
                </c:pt>
                <c:pt idx="6078">
                  <c:v>3.5400011539459229</c:v>
                </c:pt>
                <c:pt idx="6079">
                  <c:v>3.5440011024475098</c:v>
                </c:pt>
                <c:pt idx="6080">
                  <c:v>3.5480010509490967</c:v>
                </c:pt>
                <c:pt idx="6081">
                  <c:v>3.5520009994506836</c:v>
                </c:pt>
                <c:pt idx="6082">
                  <c:v>3.5560011863708496</c:v>
                </c:pt>
                <c:pt idx="6083">
                  <c:v>3.5600011348724365</c:v>
                </c:pt>
                <c:pt idx="6084">
                  <c:v>3.5640010833740234</c:v>
                </c:pt>
                <c:pt idx="6085">
                  <c:v>3.5680010318756104</c:v>
                </c:pt>
                <c:pt idx="6086">
                  <c:v>3.5720012187957764</c:v>
                </c:pt>
                <c:pt idx="6087">
                  <c:v>3.5760011672973633</c:v>
                </c:pt>
                <c:pt idx="6088">
                  <c:v>3.5800011157989502</c:v>
                </c:pt>
                <c:pt idx="6089">
                  <c:v>3.5840010643005371</c:v>
                </c:pt>
                <c:pt idx="6090">
                  <c:v>3.588001012802124</c:v>
                </c:pt>
                <c:pt idx="6091">
                  <c:v>3.59200119972229</c:v>
                </c:pt>
                <c:pt idx="6092">
                  <c:v>3.596001148223877</c:v>
                </c:pt>
                <c:pt idx="6093">
                  <c:v>3.6000010967254639</c:v>
                </c:pt>
                <c:pt idx="6094">
                  <c:v>3.6040010452270508</c:v>
                </c:pt>
                <c:pt idx="6095">
                  <c:v>3.6080012321472168</c:v>
                </c:pt>
                <c:pt idx="6096">
                  <c:v>3.6120011806488037</c:v>
                </c:pt>
                <c:pt idx="6097">
                  <c:v>3.6160011291503906</c:v>
                </c:pt>
                <c:pt idx="6098">
                  <c:v>3.6200010776519775</c:v>
                </c:pt>
                <c:pt idx="6099">
                  <c:v>3.6240010261535645</c:v>
                </c:pt>
                <c:pt idx="6100">
                  <c:v>3.6280012130737305</c:v>
                </c:pt>
                <c:pt idx="6101">
                  <c:v>3.6320011615753174</c:v>
                </c:pt>
                <c:pt idx="6102">
                  <c:v>3.6360011100769043</c:v>
                </c:pt>
                <c:pt idx="6103">
                  <c:v>3.6400010585784912</c:v>
                </c:pt>
                <c:pt idx="6104">
                  <c:v>3.6440010070800781</c:v>
                </c:pt>
                <c:pt idx="6105">
                  <c:v>3.6480011940002441</c:v>
                </c:pt>
                <c:pt idx="6106">
                  <c:v>3.6520011425018311</c:v>
                </c:pt>
                <c:pt idx="6107">
                  <c:v>3.656001091003418</c:v>
                </c:pt>
                <c:pt idx="6108">
                  <c:v>3.6600010395050049</c:v>
                </c:pt>
                <c:pt idx="6109">
                  <c:v>3.6640012264251709</c:v>
                </c:pt>
                <c:pt idx="6110">
                  <c:v>3.6680011749267578</c:v>
                </c:pt>
                <c:pt idx="6111">
                  <c:v>3.6720011234283447</c:v>
                </c:pt>
                <c:pt idx="6112">
                  <c:v>3.6760010719299316</c:v>
                </c:pt>
                <c:pt idx="6113">
                  <c:v>3.6800010204315186</c:v>
                </c:pt>
                <c:pt idx="6114">
                  <c:v>3.6840012073516846</c:v>
                </c:pt>
                <c:pt idx="6115">
                  <c:v>3.6880011558532715</c:v>
                </c:pt>
                <c:pt idx="6116">
                  <c:v>3.6920011043548584</c:v>
                </c:pt>
                <c:pt idx="6117">
                  <c:v>3.6960010528564453</c:v>
                </c:pt>
                <c:pt idx="6118">
                  <c:v>3.7000012397766113</c:v>
                </c:pt>
                <c:pt idx="6119">
                  <c:v>3.7040011882781982</c:v>
                </c:pt>
                <c:pt idx="6120">
                  <c:v>3.7080011367797852</c:v>
                </c:pt>
                <c:pt idx="6121">
                  <c:v>3.7120010852813721</c:v>
                </c:pt>
                <c:pt idx="6122">
                  <c:v>3.716001033782959</c:v>
                </c:pt>
                <c:pt idx="6123">
                  <c:v>3.720001220703125</c:v>
                </c:pt>
                <c:pt idx="6124">
                  <c:v>3.7240011692047119</c:v>
                </c:pt>
                <c:pt idx="6125">
                  <c:v>3.7280011177062988</c:v>
                </c:pt>
                <c:pt idx="6126">
                  <c:v>3.7320010662078857</c:v>
                </c:pt>
                <c:pt idx="6127">
                  <c:v>3.7360010147094727</c:v>
                </c:pt>
                <c:pt idx="6128">
                  <c:v>3.7400012016296387</c:v>
                </c:pt>
                <c:pt idx="6129">
                  <c:v>3.7440011501312256</c:v>
                </c:pt>
                <c:pt idx="6130">
                  <c:v>3.7480010986328125</c:v>
                </c:pt>
                <c:pt idx="6131">
                  <c:v>3.7520010471343994</c:v>
                </c:pt>
                <c:pt idx="6132">
                  <c:v>3.7560012340545654</c:v>
                </c:pt>
                <c:pt idx="6133">
                  <c:v>3.7600011825561523</c:v>
                </c:pt>
                <c:pt idx="6134">
                  <c:v>3.7640011310577393</c:v>
                </c:pt>
                <c:pt idx="6135">
                  <c:v>3.7680010795593262</c:v>
                </c:pt>
                <c:pt idx="6136">
                  <c:v>3.7720010280609131</c:v>
                </c:pt>
                <c:pt idx="6137">
                  <c:v>3.7760012149810791</c:v>
                </c:pt>
                <c:pt idx="6138">
                  <c:v>3.780001163482666</c:v>
                </c:pt>
                <c:pt idx="6139">
                  <c:v>3.7840011119842529</c:v>
                </c:pt>
                <c:pt idx="6140">
                  <c:v>3.7880010604858398</c:v>
                </c:pt>
                <c:pt idx="6141">
                  <c:v>3.7920012474060059</c:v>
                </c:pt>
                <c:pt idx="6142">
                  <c:v>3.7960011959075928</c:v>
                </c:pt>
                <c:pt idx="6143">
                  <c:v>3.8000011444091797</c:v>
                </c:pt>
                <c:pt idx="6144">
                  <c:v>3.8040010929107666</c:v>
                </c:pt>
                <c:pt idx="6145">
                  <c:v>3.8080010414123535</c:v>
                </c:pt>
                <c:pt idx="6146">
                  <c:v>3.8120012283325195</c:v>
                </c:pt>
                <c:pt idx="6147">
                  <c:v>3.8160011768341064</c:v>
                </c:pt>
                <c:pt idx="6148">
                  <c:v>3.8200011253356934</c:v>
                </c:pt>
                <c:pt idx="6149">
                  <c:v>3.8240010738372803</c:v>
                </c:pt>
                <c:pt idx="6150">
                  <c:v>3.8280010223388672</c:v>
                </c:pt>
                <c:pt idx="6151">
                  <c:v>3.8320012092590332</c:v>
                </c:pt>
                <c:pt idx="6152">
                  <c:v>3.8360011577606201</c:v>
                </c:pt>
                <c:pt idx="6153">
                  <c:v>3.840001106262207</c:v>
                </c:pt>
                <c:pt idx="6154">
                  <c:v>3.8440010547637939</c:v>
                </c:pt>
                <c:pt idx="6155">
                  <c:v>3.84800124168396</c:v>
                </c:pt>
                <c:pt idx="6156">
                  <c:v>3.8520011901855469</c:v>
                </c:pt>
                <c:pt idx="6157">
                  <c:v>3.8560011386871338</c:v>
                </c:pt>
                <c:pt idx="6158">
                  <c:v>3.8600010871887207</c:v>
                </c:pt>
                <c:pt idx="6159">
                  <c:v>3.8640010356903076</c:v>
                </c:pt>
                <c:pt idx="6160">
                  <c:v>3.8680012226104736</c:v>
                </c:pt>
                <c:pt idx="6161">
                  <c:v>3.869999885559082</c:v>
                </c:pt>
                <c:pt idx="6162">
                  <c:v>3.8720011711120605</c:v>
                </c:pt>
                <c:pt idx="6163">
                  <c:v>3.8760011196136475</c:v>
                </c:pt>
                <c:pt idx="6164">
                  <c:v>3.8800010681152344</c:v>
                </c:pt>
                <c:pt idx="6165">
                  <c:v>3.8840010166168213</c:v>
                </c:pt>
                <c:pt idx="6166">
                  <c:v>3.8880012035369873</c:v>
                </c:pt>
                <c:pt idx="6167">
                  <c:v>3.8920011520385742</c:v>
                </c:pt>
                <c:pt idx="6168">
                  <c:v>3.8960011005401611</c:v>
                </c:pt>
                <c:pt idx="6169">
                  <c:v>3.900001049041748</c:v>
                </c:pt>
                <c:pt idx="6170">
                  <c:v>3.9040012359619141</c:v>
                </c:pt>
                <c:pt idx="6171">
                  <c:v>3.908001184463501</c:v>
                </c:pt>
                <c:pt idx="6172">
                  <c:v>3.9120011329650879</c:v>
                </c:pt>
                <c:pt idx="6173">
                  <c:v>3.9160010814666748</c:v>
                </c:pt>
                <c:pt idx="6174">
                  <c:v>3.9200010299682617</c:v>
                </c:pt>
                <c:pt idx="6175">
                  <c:v>3.9240012168884277</c:v>
                </c:pt>
                <c:pt idx="6176">
                  <c:v>3.9280011653900146</c:v>
                </c:pt>
                <c:pt idx="6177">
                  <c:v>3.9320011138916016</c:v>
                </c:pt>
                <c:pt idx="6178">
                  <c:v>3.9360010623931885</c:v>
                </c:pt>
                <c:pt idx="6179">
                  <c:v>3.9400012493133545</c:v>
                </c:pt>
                <c:pt idx="6180">
                  <c:v>3.9440011978149414</c:v>
                </c:pt>
                <c:pt idx="6181">
                  <c:v>3.9480011463165283</c:v>
                </c:pt>
                <c:pt idx="6182">
                  <c:v>3.9520010948181152</c:v>
                </c:pt>
                <c:pt idx="6183">
                  <c:v>3.9560010433197021</c:v>
                </c:pt>
                <c:pt idx="6184">
                  <c:v>3.9600012302398682</c:v>
                </c:pt>
                <c:pt idx="6185">
                  <c:v>3.9640011787414551</c:v>
                </c:pt>
                <c:pt idx="6186">
                  <c:v>3.968001127243042</c:v>
                </c:pt>
                <c:pt idx="6187">
                  <c:v>3.9720010757446289</c:v>
                </c:pt>
                <c:pt idx="6188">
                  <c:v>3.9760010242462158</c:v>
                </c:pt>
                <c:pt idx="6189">
                  <c:v>3.9800012111663818</c:v>
                </c:pt>
                <c:pt idx="6190">
                  <c:v>3.9840011596679688</c:v>
                </c:pt>
                <c:pt idx="6191">
                  <c:v>3.9880011081695557</c:v>
                </c:pt>
                <c:pt idx="6192">
                  <c:v>3.9920010566711426</c:v>
                </c:pt>
                <c:pt idx="6193">
                  <c:v>3.9960012435913086</c:v>
                </c:pt>
                <c:pt idx="6194">
                  <c:v>4</c:v>
                </c:pt>
                <c:pt idx="6195">
                  <c:v>4.0000009536743164</c:v>
                </c:pt>
                <c:pt idx="6196">
                  <c:v>4.0040011405944824</c:v>
                </c:pt>
                <c:pt idx="6197">
                  <c:v>4.0080013275146484</c:v>
                </c:pt>
                <c:pt idx="6198">
                  <c:v>4.0120010375976563</c:v>
                </c:pt>
                <c:pt idx="6199">
                  <c:v>4.0160012245178223</c:v>
                </c:pt>
                <c:pt idx="6200">
                  <c:v>4.0200009346008301</c:v>
                </c:pt>
                <c:pt idx="6201">
                  <c:v>4.0240011215209961</c:v>
                </c:pt>
                <c:pt idx="6202">
                  <c:v>4.0280013084411621</c:v>
                </c:pt>
                <c:pt idx="6203">
                  <c:v>4.0320010185241699</c:v>
                </c:pt>
                <c:pt idx="6204">
                  <c:v>4.0360012054443359</c:v>
                </c:pt>
                <c:pt idx="6205">
                  <c:v>4.0399999618530273</c:v>
                </c:pt>
                <c:pt idx="6206">
                  <c:v>4.0400009155273438</c:v>
                </c:pt>
                <c:pt idx="6207">
                  <c:v>4.0440011024475098</c:v>
                </c:pt>
                <c:pt idx="6208">
                  <c:v>4.0480012893676758</c:v>
                </c:pt>
                <c:pt idx="6209">
                  <c:v>4.0520009994506836</c:v>
                </c:pt>
                <c:pt idx="6210">
                  <c:v>4.0560011863708496</c:v>
                </c:pt>
                <c:pt idx="6211">
                  <c:v>4.0600013732910156</c:v>
                </c:pt>
                <c:pt idx="6212">
                  <c:v>4.0640010833740234</c:v>
                </c:pt>
                <c:pt idx="6213">
                  <c:v>4.0680012702941895</c:v>
                </c:pt>
                <c:pt idx="6214">
                  <c:v>4.0720009803771973</c:v>
                </c:pt>
                <c:pt idx="6215">
                  <c:v>4.0760011672973633</c:v>
                </c:pt>
                <c:pt idx="6216">
                  <c:v>4.0800013542175293</c:v>
                </c:pt>
                <c:pt idx="6217">
                  <c:v>4.0840010643005371</c:v>
                </c:pt>
                <c:pt idx="6218">
                  <c:v>4.0880012512207031</c:v>
                </c:pt>
                <c:pt idx="6219">
                  <c:v>4.0920009613037109</c:v>
                </c:pt>
                <c:pt idx="6220">
                  <c:v>4.096001148223877</c:v>
                </c:pt>
                <c:pt idx="6221">
                  <c:v>4.100001335144043</c:v>
                </c:pt>
                <c:pt idx="6222">
                  <c:v>4.1040010452270508</c:v>
                </c:pt>
                <c:pt idx="6223">
                  <c:v>4.1080012321472168</c:v>
                </c:pt>
                <c:pt idx="6224">
                  <c:v>4.1120009422302246</c:v>
                </c:pt>
                <c:pt idx="6225">
                  <c:v>4.1160011291503906</c:v>
                </c:pt>
                <c:pt idx="6226">
                  <c:v>4.1200013160705566</c:v>
                </c:pt>
                <c:pt idx="6227">
                  <c:v>4.1240010261535645</c:v>
                </c:pt>
                <c:pt idx="6228">
                  <c:v>4.1280012130737305</c:v>
                </c:pt>
                <c:pt idx="6229">
                  <c:v>4.130000114440918</c:v>
                </c:pt>
                <c:pt idx="6230">
                  <c:v>4.1320009231567383</c:v>
                </c:pt>
                <c:pt idx="6231">
                  <c:v>4.1360011100769043</c:v>
                </c:pt>
                <c:pt idx="6232">
                  <c:v>4.1400012969970703</c:v>
                </c:pt>
                <c:pt idx="6233">
                  <c:v>4.1440010070800781</c:v>
                </c:pt>
                <c:pt idx="6234">
                  <c:v>4.1480011940002441</c:v>
                </c:pt>
                <c:pt idx="6235">
                  <c:v>4.1520013809204102</c:v>
                </c:pt>
                <c:pt idx="6236">
                  <c:v>4.156001091003418</c:v>
                </c:pt>
                <c:pt idx="6237">
                  <c:v>4.160001277923584</c:v>
                </c:pt>
                <c:pt idx="6238">
                  <c:v>4.1640009880065918</c:v>
                </c:pt>
                <c:pt idx="6239">
                  <c:v>4.1680011749267578</c:v>
                </c:pt>
                <c:pt idx="6240">
                  <c:v>4.1720013618469238</c:v>
                </c:pt>
                <c:pt idx="6241">
                  <c:v>4.1760010719299316</c:v>
                </c:pt>
                <c:pt idx="6242">
                  <c:v>4.1800012588500977</c:v>
                </c:pt>
                <c:pt idx="6243">
                  <c:v>4.1840009689331055</c:v>
                </c:pt>
                <c:pt idx="6244">
                  <c:v>4.1880011558532715</c:v>
                </c:pt>
                <c:pt idx="6245">
                  <c:v>4.1920013427734375</c:v>
                </c:pt>
                <c:pt idx="6246">
                  <c:v>4.1960010528564453</c:v>
                </c:pt>
                <c:pt idx="6247">
                  <c:v>4.2000012397766113</c:v>
                </c:pt>
                <c:pt idx="6248">
                  <c:v>4.2040009498596191</c:v>
                </c:pt>
                <c:pt idx="6249">
                  <c:v>4.2080011367797852</c:v>
                </c:pt>
                <c:pt idx="6250">
                  <c:v>4.2120013236999512</c:v>
                </c:pt>
                <c:pt idx="6251">
                  <c:v>4.216001033782959</c:v>
                </c:pt>
                <c:pt idx="6252">
                  <c:v>4.220001220703125</c:v>
                </c:pt>
                <c:pt idx="6253">
                  <c:v>4.2240009307861328</c:v>
                </c:pt>
                <c:pt idx="6254">
                  <c:v>4.2280011177062988</c:v>
                </c:pt>
                <c:pt idx="6255">
                  <c:v>4.2320013046264648</c:v>
                </c:pt>
                <c:pt idx="6256">
                  <c:v>4.2360010147094727</c:v>
                </c:pt>
                <c:pt idx="6257">
                  <c:v>4.2400012016296387</c:v>
                </c:pt>
                <c:pt idx="6258">
                  <c:v>4.2440013885498047</c:v>
                </c:pt>
                <c:pt idx="6259">
                  <c:v>4.2480010986328125</c:v>
                </c:pt>
                <c:pt idx="6260">
                  <c:v>4.2520012855529785</c:v>
                </c:pt>
                <c:pt idx="6261">
                  <c:v>4.2560009956359863</c:v>
                </c:pt>
                <c:pt idx="6262">
                  <c:v>4.2600011825561523</c:v>
                </c:pt>
                <c:pt idx="6263">
                  <c:v>4.2640013694763184</c:v>
                </c:pt>
                <c:pt idx="6264">
                  <c:v>4.2680010795593262</c:v>
                </c:pt>
                <c:pt idx="6265">
                  <c:v>4.2720012664794922</c:v>
                </c:pt>
                <c:pt idx="6266">
                  <c:v>4.2760009765625</c:v>
                </c:pt>
                <c:pt idx="6267">
                  <c:v>4.280001163482666</c:v>
                </c:pt>
                <c:pt idx="6268">
                  <c:v>4.284001350402832</c:v>
                </c:pt>
                <c:pt idx="6269">
                  <c:v>4.2880010604858398</c:v>
                </c:pt>
                <c:pt idx="6270">
                  <c:v>4.2920012474060059</c:v>
                </c:pt>
                <c:pt idx="6271">
                  <c:v>4.2960009574890137</c:v>
                </c:pt>
                <c:pt idx="6272">
                  <c:v>4.3000011444091797</c:v>
                </c:pt>
                <c:pt idx="6273">
                  <c:v>4.3040013313293457</c:v>
                </c:pt>
                <c:pt idx="6274">
                  <c:v>4.3080010414123535</c:v>
                </c:pt>
                <c:pt idx="6275">
                  <c:v>4.3120012283325195</c:v>
                </c:pt>
                <c:pt idx="6276">
                  <c:v>4.3160009384155273</c:v>
                </c:pt>
                <c:pt idx="6277">
                  <c:v>4.3200011253356934</c:v>
                </c:pt>
                <c:pt idx="6278">
                  <c:v>4.3240013122558594</c:v>
                </c:pt>
                <c:pt idx="6279">
                  <c:v>4.3280010223388672</c:v>
                </c:pt>
                <c:pt idx="6280">
                  <c:v>4.3299999237060547</c:v>
                </c:pt>
                <c:pt idx="6281">
                  <c:v>4.3320012092590332</c:v>
                </c:pt>
                <c:pt idx="6282">
                  <c:v>4.336000919342041</c:v>
                </c:pt>
                <c:pt idx="6283">
                  <c:v>4.340001106262207</c:v>
                </c:pt>
                <c:pt idx="6284">
                  <c:v>4.344001293182373</c:v>
                </c:pt>
                <c:pt idx="6285">
                  <c:v>4.3480010032653809</c:v>
                </c:pt>
                <c:pt idx="6286">
                  <c:v>4.3520011901855469</c:v>
                </c:pt>
                <c:pt idx="6287">
                  <c:v>4.3560013771057129</c:v>
                </c:pt>
                <c:pt idx="6288">
                  <c:v>4.3600010871887207</c:v>
                </c:pt>
                <c:pt idx="6289">
                  <c:v>4.3640012741088867</c:v>
                </c:pt>
                <c:pt idx="6290">
                  <c:v>4.3680009841918945</c:v>
                </c:pt>
                <c:pt idx="6291">
                  <c:v>4.3720011711120605</c:v>
                </c:pt>
                <c:pt idx="6292">
                  <c:v>4.3760013580322266</c:v>
                </c:pt>
                <c:pt idx="6293">
                  <c:v>4.3800010681152344</c:v>
                </c:pt>
                <c:pt idx="6294">
                  <c:v>4.3840012550354004</c:v>
                </c:pt>
                <c:pt idx="6295">
                  <c:v>4.3880009651184082</c:v>
                </c:pt>
                <c:pt idx="6296">
                  <c:v>4.3920011520385742</c:v>
                </c:pt>
                <c:pt idx="6297">
                  <c:v>4.3960013389587402</c:v>
                </c:pt>
                <c:pt idx="6298">
                  <c:v>4.4000000953674316</c:v>
                </c:pt>
                <c:pt idx="6299">
                  <c:v>4.400001049041748</c:v>
                </c:pt>
                <c:pt idx="6300">
                  <c:v>4.4040012359619141</c:v>
                </c:pt>
                <c:pt idx="6301">
                  <c:v>4.4080009460449219</c:v>
                </c:pt>
                <c:pt idx="6302">
                  <c:v>4.4120011329650879</c:v>
                </c:pt>
                <c:pt idx="6303">
                  <c:v>4.4160013198852539</c:v>
                </c:pt>
                <c:pt idx="6304">
                  <c:v>4.4200010299682617</c:v>
                </c:pt>
                <c:pt idx="6305">
                  <c:v>4.4240012168884277</c:v>
                </c:pt>
                <c:pt idx="6306">
                  <c:v>4.4280009269714355</c:v>
                </c:pt>
                <c:pt idx="6307">
                  <c:v>4.4320011138916016</c:v>
                </c:pt>
                <c:pt idx="6308">
                  <c:v>4.4360013008117676</c:v>
                </c:pt>
                <c:pt idx="6309">
                  <c:v>4.4400010108947754</c:v>
                </c:pt>
                <c:pt idx="6310">
                  <c:v>4.4440011978149414</c:v>
                </c:pt>
                <c:pt idx="6311">
                  <c:v>4.4480013847351074</c:v>
                </c:pt>
                <c:pt idx="6312">
                  <c:v>4.4520010948181152</c:v>
                </c:pt>
                <c:pt idx="6313">
                  <c:v>4.4560012817382813</c:v>
                </c:pt>
                <c:pt idx="6314">
                  <c:v>4.4600009918212891</c:v>
                </c:pt>
                <c:pt idx="6315">
                  <c:v>4.4640011787414551</c:v>
                </c:pt>
                <c:pt idx="6316">
                  <c:v>4.4680013656616211</c:v>
                </c:pt>
                <c:pt idx="6317">
                  <c:v>4.4720010757446289</c:v>
                </c:pt>
                <c:pt idx="6318">
                  <c:v>4.4760012626647949</c:v>
                </c:pt>
                <c:pt idx="6319">
                  <c:v>4.4800009727478027</c:v>
                </c:pt>
                <c:pt idx="6320">
                  <c:v>4.4840011596679688</c:v>
                </c:pt>
                <c:pt idx="6321">
                  <c:v>4.4880013465881348</c:v>
                </c:pt>
                <c:pt idx="6322">
                  <c:v>4.4920010566711426</c:v>
                </c:pt>
                <c:pt idx="6323">
                  <c:v>4.4960012435913086</c:v>
                </c:pt>
                <c:pt idx="6324">
                  <c:v>4.5000009536743164</c:v>
                </c:pt>
                <c:pt idx="6325">
                  <c:v>4.5040011405944824</c:v>
                </c:pt>
                <c:pt idx="6326">
                  <c:v>4.5080013275146484</c:v>
                </c:pt>
                <c:pt idx="6327">
                  <c:v>4.5120010375976563</c:v>
                </c:pt>
                <c:pt idx="6328">
                  <c:v>4.5160012245178223</c:v>
                </c:pt>
                <c:pt idx="6329">
                  <c:v>4.5200009346008301</c:v>
                </c:pt>
                <c:pt idx="6330">
                  <c:v>4.5240011215209961</c:v>
                </c:pt>
                <c:pt idx="6331">
                  <c:v>4.5280013084411621</c:v>
                </c:pt>
                <c:pt idx="6332">
                  <c:v>4.5320010185241699</c:v>
                </c:pt>
                <c:pt idx="6333">
                  <c:v>4.5360012054443359</c:v>
                </c:pt>
                <c:pt idx="6334">
                  <c:v>4.540001392364502</c:v>
                </c:pt>
                <c:pt idx="6335">
                  <c:v>4.5440011024475098</c:v>
                </c:pt>
                <c:pt idx="6336">
                  <c:v>4.5480012893676758</c:v>
                </c:pt>
                <c:pt idx="6337">
                  <c:v>4.5520009994506836</c:v>
                </c:pt>
                <c:pt idx="6338">
                  <c:v>4.5560011863708496</c:v>
                </c:pt>
                <c:pt idx="6339">
                  <c:v>4.5600013732910156</c:v>
                </c:pt>
                <c:pt idx="6340">
                  <c:v>4.5640010833740234</c:v>
                </c:pt>
                <c:pt idx="6341">
                  <c:v>4.5680012702941895</c:v>
                </c:pt>
                <c:pt idx="6342">
                  <c:v>4.5720009803771973</c:v>
                </c:pt>
                <c:pt idx="6343">
                  <c:v>4.5760011672973633</c:v>
                </c:pt>
                <c:pt idx="6344">
                  <c:v>4.5800013542175293</c:v>
                </c:pt>
                <c:pt idx="6345">
                  <c:v>4.5840010643005371</c:v>
                </c:pt>
                <c:pt idx="6346">
                  <c:v>4.5880012512207031</c:v>
                </c:pt>
                <c:pt idx="6347">
                  <c:v>4.5920009613037109</c:v>
                </c:pt>
                <c:pt idx="6348">
                  <c:v>4.596001148223877</c:v>
                </c:pt>
                <c:pt idx="6349">
                  <c:v>4.600001335144043</c:v>
                </c:pt>
                <c:pt idx="6350">
                  <c:v>4.6040010452270508</c:v>
                </c:pt>
                <c:pt idx="6351">
                  <c:v>4.6080012321472168</c:v>
                </c:pt>
                <c:pt idx="6352">
                  <c:v>4.6120009422302246</c:v>
                </c:pt>
                <c:pt idx="6353">
                  <c:v>4.6160011291503906</c:v>
                </c:pt>
                <c:pt idx="6354">
                  <c:v>4.6200013160705566</c:v>
                </c:pt>
                <c:pt idx="6355">
                  <c:v>4.6240010261535645</c:v>
                </c:pt>
                <c:pt idx="6356">
                  <c:v>4.6280012130737305</c:v>
                </c:pt>
                <c:pt idx="6357">
                  <c:v>4.6320013999938965</c:v>
                </c:pt>
                <c:pt idx="6358">
                  <c:v>4.6360011100769043</c:v>
                </c:pt>
                <c:pt idx="6359">
                  <c:v>4.6400012969970703</c:v>
                </c:pt>
                <c:pt idx="6360">
                  <c:v>4.6440010070800781</c:v>
                </c:pt>
                <c:pt idx="6361">
                  <c:v>4.6480011940002441</c:v>
                </c:pt>
                <c:pt idx="6362">
                  <c:v>4.6520013809204102</c:v>
                </c:pt>
                <c:pt idx="6363">
                  <c:v>4.656001091003418</c:v>
                </c:pt>
                <c:pt idx="6364">
                  <c:v>4.660001277923584</c:v>
                </c:pt>
                <c:pt idx="6365">
                  <c:v>4.6640009880065918</c:v>
                </c:pt>
                <c:pt idx="6366">
                  <c:v>4.6680011749267578</c:v>
                </c:pt>
                <c:pt idx="6367">
                  <c:v>4.6720013618469238</c:v>
                </c:pt>
                <c:pt idx="6368">
                  <c:v>4.6760010719299316</c:v>
                </c:pt>
                <c:pt idx="6369">
                  <c:v>4.679999828338623</c:v>
                </c:pt>
                <c:pt idx="6370">
                  <c:v>4.6800012588500977</c:v>
                </c:pt>
                <c:pt idx="6371">
                  <c:v>4.6840009689331055</c:v>
                </c:pt>
                <c:pt idx="6372">
                  <c:v>4.6880011558532715</c:v>
                </c:pt>
                <c:pt idx="6373">
                  <c:v>4.690000057220459</c:v>
                </c:pt>
                <c:pt idx="6374">
                  <c:v>4.6920013427734375</c:v>
                </c:pt>
                <c:pt idx="6375">
                  <c:v>4.6960010528564453</c:v>
                </c:pt>
                <c:pt idx="6376">
                  <c:v>4.7000012397766113</c:v>
                </c:pt>
                <c:pt idx="6377">
                  <c:v>4.7040009498596191</c:v>
                </c:pt>
                <c:pt idx="6378">
                  <c:v>4.7080011367797852</c:v>
                </c:pt>
                <c:pt idx="6379">
                  <c:v>4.7120013236999512</c:v>
                </c:pt>
                <c:pt idx="6380">
                  <c:v>4.716001033782959</c:v>
                </c:pt>
                <c:pt idx="6381">
                  <c:v>4.720001220703125</c:v>
                </c:pt>
                <c:pt idx="6382">
                  <c:v>4.724001407623291</c:v>
                </c:pt>
                <c:pt idx="6383">
                  <c:v>4.7280011177062988</c:v>
                </c:pt>
                <c:pt idx="6384">
                  <c:v>4.7320013046264648</c:v>
                </c:pt>
                <c:pt idx="6385">
                  <c:v>4.7360010147094727</c:v>
                </c:pt>
                <c:pt idx="6386">
                  <c:v>4.7400012016296387</c:v>
                </c:pt>
                <c:pt idx="6387">
                  <c:v>4.7440013885498047</c:v>
                </c:pt>
                <c:pt idx="6388">
                  <c:v>4.7480010986328125</c:v>
                </c:pt>
                <c:pt idx="6389">
                  <c:v>4.7520012855529785</c:v>
                </c:pt>
                <c:pt idx="6390">
                  <c:v>4.7560009956359863</c:v>
                </c:pt>
                <c:pt idx="6391">
                  <c:v>4.7600011825561523</c:v>
                </c:pt>
                <c:pt idx="6392">
                  <c:v>4.7640013694763184</c:v>
                </c:pt>
                <c:pt idx="6393">
                  <c:v>4.7680010795593262</c:v>
                </c:pt>
                <c:pt idx="6394">
                  <c:v>4.7720012664794922</c:v>
                </c:pt>
                <c:pt idx="6395">
                  <c:v>4.7760009765625</c:v>
                </c:pt>
                <c:pt idx="6396">
                  <c:v>4.780001163482666</c:v>
                </c:pt>
                <c:pt idx="6397">
                  <c:v>4.784001350402832</c:v>
                </c:pt>
                <c:pt idx="6398">
                  <c:v>4.7880010604858398</c:v>
                </c:pt>
                <c:pt idx="6399">
                  <c:v>4.7920012474060059</c:v>
                </c:pt>
                <c:pt idx="6400">
                  <c:v>4.7960009574890137</c:v>
                </c:pt>
                <c:pt idx="6401">
                  <c:v>4.8000011444091797</c:v>
                </c:pt>
                <c:pt idx="6402">
                  <c:v>4.8040013313293457</c:v>
                </c:pt>
                <c:pt idx="6403">
                  <c:v>4.8080010414123535</c:v>
                </c:pt>
                <c:pt idx="6404">
                  <c:v>4.8120012283325195</c:v>
                </c:pt>
                <c:pt idx="6405">
                  <c:v>4.8160014152526855</c:v>
                </c:pt>
                <c:pt idx="6406">
                  <c:v>4.8200011253356934</c:v>
                </c:pt>
                <c:pt idx="6407">
                  <c:v>4.8240013122558594</c:v>
                </c:pt>
                <c:pt idx="6408">
                  <c:v>4.8280010223388672</c:v>
                </c:pt>
                <c:pt idx="6409">
                  <c:v>4.8320012092590332</c:v>
                </c:pt>
                <c:pt idx="6410">
                  <c:v>4.8360013961791992</c:v>
                </c:pt>
                <c:pt idx="6411">
                  <c:v>4.840001106262207</c:v>
                </c:pt>
                <c:pt idx="6412">
                  <c:v>4.844001293182373</c:v>
                </c:pt>
                <c:pt idx="6413">
                  <c:v>4.8480010032653809</c:v>
                </c:pt>
                <c:pt idx="6414">
                  <c:v>4.8520011901855469</c:v>
                </c:pt>
                <c:pt idx="6415">
                  <c:v>4.8560013771057129</c:v>
                </c:pt>
                <c:pt idx="6416">
                  <c:v>4.8600010871887207</c:v>
                </c:pt>
                <c:pt idx="6417">
                  <c:v>4.8640012741088867</c:v>
                </c:pt>
                <c:pt idx="6418">
                  <c:v>4.8680009841918945</c:v>
                </c:pt>
                <c:pt idx="6419">
                  <c:v>4.869999885559082</c:v>
                </c:pt>
                <c:pt idx="6420">
                  <c:v>4.8720011711120605</c:v>
                </c:pt>
                <c:pt idx="6421">
                  <c:v>4.8760013580322266</c:v>
                </c:pt>
                <c:pt idx="6422">
                  <c:v>4.8800010681152344</c:v>
                </c:pt>
                <c:pt idx="6423">
                  <c:v>4.8840012550354004</c:v>
                </c:pt>
                <c:pt idx="6424">
                  <c:v>4.8880009651184082</c:v>
                </c:pt>
                <c:pt idx="6425">
                  <c:v>4.8920011520385742</c:v>
                </c:pt>
                <c:pt idx="6426">
                  <c:v>4.8960013389587402</c:v>
                </c:pt>
                <c:pt idx="6427">
                  <c:v>4.900001049041748</c:v>
                </c:pt>
                <c:pt idx="6428">
                  <c:v>4.9040012359619141</c:v>
                </c:pt>
                <c:pt idx="6429">
                  <c:v>4.9080009460449219</c:v>
                </c:pt>
                <c:pt idx="6430">
                  <c:v>4.9120011329650879</c:v>
                </c:pt>
                <c:pt idx="6431">
                  <c:v>4.9160013198852539</c:v>
                </c:pt>
                <c:pt idx="6432">
                  <c:v>4.9200010299682617</c:v>
                </c:pt>
                <c:pt idx="6433">
                  <c:v>4.9240012168884277</c:v>
                </c:pt>
                <c:pt idx="6434">
                  <c:v>4.9280014038085938</c:v>
                </c:pt>
                <c:pt idx="6435">
                  <c:v>4.9320011138916016</c:v>
                </c:pt>
                <c:pt idx="6436">
                  <c:v>4.9360013008117676</c:v>
                </c:pt>
                <c:pt idx="6437">
                  <c:v>4.9400010108947754</c:v>
                </c:pt>
                <c:pt idx="6438">
                  <c:v>4.9440011978149414</c:v>
                </c:pt>
                <c:pt idx="6439">
                  <c:v>4.9480013847351074</c:v>
                </c:pt>
                <c:pt idx="6440">
                  <c:v>4.9520010948181152</c:v>
                </c:pt>
                <c:pt idx="6441">
                  <c:v>4.9560012817382813</c:v>
                </c:pt>
                <c:pt idx="6442">
                  <c:v>4.9600009918212891</c:v>
                </c:pt>
                <c:pt idx="6443">
                  <c:v>4.9640011787414551</c:v>
                </c:pt>
                <c:pt idx="6444">
                  <c:v>4.9680013656616211</c:v>
                </c:pt>
                <c:pt idx="6445">
                  <c:v>4.9720010757446289</c:v>
                </c:pt>
                <c:pt idx="6446">
                  <c:v>4.9760012626647949</c:v>
                </c:pt>
                <c:pt idx="6447">
                  <c:v>4.9800009727478027</c:v>
                </c:pt>
                <c:pt idx="6448">
                  <c:v>4.9840011596679688</c:v>
                </c:pt>
                <c:pt idx="6449">
                  <c:v>4.9880013465881348</c:v>
                </c:pt>
                <c:pt idx="6450">
                  <c:v>4.9920010566711426</c:v>
                </c:pt>
                <c:pt idx="6451">
                  <c:v>4.9960012435913086</c:v>
                </c:pt>
                <c:pt idx="6452">
                  <c:v>5.0000009536743164</c:v>
                </c:pt>
                <c:pt idx="6453">
                  <c:v>5.0040011405944824</c:v>
                </c:pt>
                <c:pt idx="6454">
                  <c:v>5.0080013275146484</c:v>
                </c:pt>
                <c:pt idx="6455">
                  <c:v>5.0120010375976563</c:v>
                </c:pt>
                <c:pt idx="6456">
                  <c:v>5.0160012245178223</c:v>
                </c:pt>
                <c:pt idx="6457">
                  <c:v>5.0200014114379883</c:v>
                </c:pt>
                <c:pt idx="6458">
                  <c:v>5.0240011215209961</c:v>
                </c:pt>
                <c:pt idx="6459">
                  <c:v>5.0280013084411621</c:v>
                </c:pt>
                <c:pt idx="6460">
                  <c:v>5.0320010185241699</c:v>
                </c:pt>
                <c:pt idx="6461">
                  <c:v>5.0360012054443359</c:v>
                </c:pt>
                <c:pt idx="6462">
                  <c:v>5.040001392364502</c:v>
                </c:pt>
                <c:pt idx="6463">
                  <c:v>5.0440011024475098</c:v>
                </c:pt>
                <c:pt idx="6464">
                  <c:v>5.0480012893676758</c:v>
                </c:pt>
                <c:pt idx="6465">
                  <c:v>5.0520009994506836</c:v>
                </c:pt>
                <c:pt idx="6466">
                  <c:v>5.0560011863708496</c:v>
                </c:pt>
                <c:pt idx="6467">
                  <c:v>5.0600013732910156</c:v>
                </c:pt>
                <c:pt idx="6468">
                  <c:v>5.0640010833740234</c:v>
                </c:pt>
                <c:pt idx="6469">
                  <c:v>5.0680012702941895</c:v>
                </c:pt>
                <c:pt idx="6470">
                  <c:v>5.0720009803771973</c:v>
                </c:pt>
                <c:pt idx="6471">
                  <c:v>5.0760011672973633</c:v>
                </c:pt>
                <c:pt idx="6472">
                  <c:v>5.0800013542175293</c:v>
                </c:pt>
                <c:pt idx="6473">
                  <c:v>5.0840010643005371</c:v>
                </c:pt>
                <c:pt idx="6474">
                  <c:v>5.0880012512207031</c:v>
                </c:pt>
                <c:pt idx="6475">
                  <c:v>5.0920009613037109</c:v>
                </c:pt>
                <c:pt idx="6476">
                  <c:v>5.096001148223877</c:v>
                </c:pt>
                <c:pt idx="6477">
                  <c:v>5.100001335144043</c:v>
                </c:pt>
                <c:pt idx="6478">
                  <c:v>5.1040010452270508</c:v>
                </c:pt>
                <c:pt idx="6479">
                  <c:v>5.1080012321472168</c:v>
                </c:pt>
                <c:pt idx="6480">
                  <c:v>5.1120014190673828</c:v>
                </c:pt>
                <c:pt idx="6481">
                  <c:v>5.1160011291503906</c:v>
                </c:pt>
                <c:pt idx="6482">
                  <c:v>5.1200013160705566</c:v>
                </c:pt>
                <c:pt idx="6483">
                  <c:v>5.1240010261535645</c:v>
                </c:pt>
                <c:pt idx="6484">
                  <c:v>5.1280012130737305</c:v>
                </c:pt>
                <c:pt idx="6485">
                  <c:v>5.1320013999938965</c:v>
                </c:pt>
                <c:pt idx="6486">
                  <c:v>5.1360011100769043</c:v>
                </c:pt>
                <c:pt idx="6487">
                  <c:v>5.1400012969970703</c:v>
                </c:pt>
                <c:pt idx="6488">
                  <c:v>5.1440010070800781</c:v>
                </c:pt>
                <c:pt idx="6489">
                  <c:v>5.1480011940002441</c:v>
                </c:pt>
                <c:pt idx="6490">
                  <c:v>5.1520013809204102</c:v>
                </c:pt>
                <c:pt idx="6491">
                  <c:v>5.156001091003418</c:v>
                </c:pt>
                <c:pt idx="6492">
                  <c:v>5.160001277923584</c:v>
                </c:pt>
                <c:pt idx="6493">
                  <c:v>5.1640009880065918</c:v>
                </c:pt>
                <c:pt idx="6494">
                  <c:v>5.1680011749267578</c:v>
                </c:pt>
                <c:pt idx="6495">
                  <c:v>5.1720013618469238</c:v>
                </c:pt>
                <c:pt idx="6496">
                  <c:v>5.1760010719299316</c:v>
                </c:pt>
                <c:pt idx="6497">
                  <c:v>5.1800012588500977</c:v>
                </c:pt>
                <c:pt idx="6498">
                  <c:v>5.1840009689331055</c:v>
                </c:pt>
                <c:pt idx="6499">
                  <c:v>5.1880011558532715</c:v>
                </c:pt>
                <c:pt idx="6500">
                  <c:v>5.1920013427734375</c:v>
                </c:pt>
                <c:pt idx="6501">
                  <c:v>5.1960010528564453</c:v>
                </c:pt>
                <c:pt idx="6502">
                  <c:v>5.2000012397766113</c:v>
                </c:pt>
                <c:pt idx="6503">
                  <c:v>5.2040014266967773</c:v>
                </c:pt>
                <c:pt idx="6504">
                  <c:v>5.2080011367797852</c:v>
                </c:pt>
                <c:pt idx="6505">
                  <c:v>5.2120013236999512</c:v>
                </c:pt>
                <c:pt idx="6506">
                  <c:v>5.216001033782959</c:v>
                </c:pt>
                <c:pt idx="6507">
                  <c:v>5.220001220703125</c:v>
                </c:pt>
                <c:pt idx="6508">
                  <c:v>5.224001407623291</c:v>
                </c:pt>
                <c:pt idx="6509">
                  <c:v>5.2280011177062988</c:v>
                </c:pt>
                <c:pt idx="6510">
                  <c:v>5.2320013046264648</c:v>
                </c:pt>
                <c:pt idx="6511">
                  <c:v>5.2360010147094727</c:v>
                </c:pt>
                <c:pt idx="6512">
                  <c:v>5.2400012016296387</c:v>
                </c:pt>
                <c:pt idx="6513">
                  <c:v>5.2440013885498047</c:v>
                </c:pt>
                <c:pt idx="6514">
                  <c:v>5.2480010986328125</c:v>
                </c:pt>
                <c:pt idx="6515">
                  <c:v>5.2520012855529785</c:v>
                </c:pt>
                <c:pt idx="6516">
                  <c:v>5.2560009956359863</c:v>
                </c:pt>
                <c:pt idx="6517">
                  <c:v>5.2600011825561523</c:v>
                </c:pt>
                <c:pt idx="6518">
                  <c:v>5.2640013694763184</c:v>
                </c:pt>
                <c:pt idx="6519">
                  <c:v>5.2680010795593262</c:v>
                </c:pt>
                <c:pt idx="6520">
                  <c:v>5.2720012664794922</c:v>
                </c:pt>
                <c:pt idx="6521">
                  <c:v>5.2760009765625</c:v>
                </c:pt>
                <c:pt idx="6522">
                  <c:v>5.280001163482666</c:v>
                </c:pt>
                <c:pt idx="6523">
                  <c:v>5.284001350402832</c:v>
                </c:pt>
                <c:pt idx="6524">
                  <c:v>5.2880010604858398</c:v>
                </c:pt>
                <c:pt idx="6525">
                  <c:v>5.2920012474060059</c:v>
                </c:pt>
                <c:pt idx="6526">
                  <c:v>5.2960014343261719</c:v>
                </c:pt>
                <c:pt idx="6527">
                  <c:v>5.3000011444091797</c:v>
                </c:pt>
                <c:pt idx="6528">
                  <c:v>5.3040013313293457</c:v>
                </c:pt>
                <c:pt idx="6529">
                  <c:v>5.3080010414123535</c:v>
                </c:pt>
                <c:pt idx="6530">
                  <c:v>5.3120012283325195</c:v>
                </c:pt>
                <c:pt idx="6531">
                  <c:v>5.3160014152526855</c:v>
                </c:pt>
                <c:pt idx="6532">
                  <c:v>5.3200011253356934</c:v>
                </c:pt>
                <c:pt idx="6533">
                  <c:v>5.3240013122558594</c:v>
                </c:pt>
                <c:pt idx="6534">
                  <c:v>5.3280010223388672</c:v>
                </c:pt>
                <c:pt idx="6535">
                  <c:v>5.3320012092590332</c:v>
                </c:pt>
                <c:pt idx="6536">
                  <c:v>5.3360013961791992</c:v>
                </c:pt>
                <c:pt idx="6537">
                  <c:v>5.340001106262207</c:v>
                </c:pt>
                <c:pt idx="6538">
                  <c:v>5.344001293182373</c:v>
                </c:pt>
                <c:pt idx="6539">
                  <c:v>5.3480010032653809</c:v>
                </c:pt>
                <c:pt idx="6540">
                  <c:v>5.3520011901855469</c:v>
                </c:pt>
                <c:pt idx="6541">
                  <c:v>5.3560013771057129</c:v>
                </c:pt>
                <c:pt idx="6542">
                  <c:v>5.3600010871887207</c:v>
                </c:pt>
                <c:pt idx="6543">
                  <c:v>5.3640012741088867</c:v>
                </c:pt>
                <c:pt idx="6544">
                  <c:v>5.3680009841918945</c:v>
                </c:pt>
                <c:pt idx="6545">
                  <c:v>5.3720011711120605</c:v>
                </c:pt>
                <c:pt idx="6546">
                  <c:v>5.3760013580322266</c:v>
                </c:pt>
                <c:pt idx="6547">
                  <c:v>5.3800010681152344</c:v>
                </c:pt>
                <c:pt idx="6548">
                  <c:v>5.3840012550354004</c:v>
                </c:pt>
                <c:pt idx="6549">
                  <c:v>5.3880014419555664</c:v>
                </c:pt>
                <c:pt idx="6550">
                  <c:v>5.3920011520385742</c:v>
                </c:pt>
                <c:pt idx="6551">
                  <c:v>5.3960013389587402</c:v>
                </c:pt>
                <c:pt idx="6552">
                  <c:v>5.400001049041748</c:v>
                </c:pt>
                <c:pt idx="6553">
                  <c:v>5.4040012359619141</c:v>
                </c:pt>
                <c:pt idx="6554">
                  <c:v>5.4080014228820801</c:v>
                </c:pt>
                <c:pt idx="6555">
                  <c:v>5.4120011329650879</c:v>
                </c:pt>
                <c:pt idx="6556">
                  <c:v>5.4160013198852539</c:v>
                </c:pt>
                <c:pt idx="6557">
                  <c:v>5.4200010299682617</c:v>
                </c:pt>
                <c:pt idx="6558">
                  <c:v>5.4240012168884277</c:v>
                </c:pt>
                <c:pt idx="6559">
                  <c:v>5.4280014038085938</c:v>
                </c:pt>
                <c:pt idx="6560">
                  <c:v>5.4320011138916016</c:v>
                </c:pt>
                <c:pt idx="6561">
                  <c:v>5.4360013008117676</c:v>
                </c:pt>
                <c:pt idx="6562">
                  <c:v>5.4400010108947754</c:v>
                </c:pt>
                <c:pt idx="6563">
                  <c:v>5.4440011978149414</c:v>
                </c:pt>
                <c:pt idx="6564">
                  <c:v>5.4480013847351074</c:v>
                </c:pt>
                <c:pt idx="6565">
                  <c:v>5.4520010948181152</c:v>
                </c:pt>
                <c:pt idx="6566">
                  <c:v>5.4560012817382813</c:v>
                </c:pt>
                <c:pt idx="6567">
                  <c:v>5.4600009918212891</c:v>
                </c:pt>
                <c:pt idx="6568">
                  <c:v>5.4640011787414551</c:v>
                </c:pt>
                <c:pt idx="6569">
                  <c:v>5.4680013656616211</c:v>
                </c:pt>
                <c:pt idx="6570">
                  <c:v>5.4720010757446289</c:v>
                </c:pt>
                <c:pt idx="6571">
                  <c:v>5.4760012626647949</c:v>
                </c:pt>
                <c:pt idx="6572">
                  <c:v>5.4800009727478027</c:v>
                </c:pt>
                <c:pt idx="6573">
                  <c:v>5.4840011596679688</c:v>
                </c:pt>
                <c:pt idx="6574">
                  <c:v>5.4880013465881348</c:v>
                </c:pt>
                <c:pt idx="6575">
                  <c:v>5.4920010566711426</c:v>
                </c:pt>
                <c:pt idx="6576">
                  <c:v>5.4960012435913086</c:v>
                </c:pt>
                <c:pt idx="6577">
                  <c:v>5.5000014305114746</c:v>
                </c:pt>
                <c:pt idx="6578">
                  <c:v>5.5040011405944824</c:v>
                </c:pt>
                <c:pt idx="6579">
                  <c:v>5.5080013275146484</c:v>
                </c:pt>
                <c:pt idx="6580">
                  <c:v>5.5120010375976563</c:v>
                </c:pt>
                <c:pt idx="6581">
                  <c:v>5.5160012245178223</c:v>
                </c:pt>
                <c:pt idx="6582">
                  <c:v>5.5200014114379883</c:v>
                </c:pt>
                <c:pt idx="6583">
                  <c:v>5.5240011215209961</c:v>
                </c:pt>
                <c:pt idx="6584">
                  <c:v>5.5280013084411621</c:v>
                </c:pt>
                <c:pt idx="6585">
                  <c:v>5.5320010185241699</c:v>
                </c:pt>
                <c:pt idx="6586">
                  <c:v>5.5360012054443359</c:v>
                </c:pt>
                <c:pt idx="6587">
                  <c:v>5.540001392364502</c:v>
                </c:pt>
                <c:pt idx="6588">
                  <c:v>5.5440011024475098</c:v>
                </c:pt>
                <c:pt idx="6589">
                  <c:v>5.5480012893676758</c:v>
                </c:pt>
                <c:pt idx="6590">
                  <c:v>5.5520009994506836</c:v>
                </c:pt>
                <c:pt idx="6591">
                  <c:v>5.5560011863708496</c:v>
                </c:pt>
                <c:pt idx="6592">
                  <c:v>5.5600013732910156</c:v>
                </c:pt>
                <c:pt idx="6593">
                  <c:v>5.5640010833740234</c:v>
                </c:pt>
                <c:pt idx="6594">
                  <c:v>5.5680012702941895</c:v>
                </c:pt>
                <c:pt idx="6595">
                  <c:v>5.5720009803771973</c:v>
                </c:pt>
                <c:pt idx="6596">
                  <c:v>5.5760011672973633</c:v>
                </c:pt>
                <c:pt idx="6597">
                  <c:v>5.5800013542175293</c:v>
                </c:pt>
                <c:pt idx="6598">
                  <c:v>5.5840010643005371</c:v>
                </c:pt>
                <c:pt idx="6599">
                  <c:v>5.5880012512207031</c:v>
                </c:pt>
                <c:pt idx="6600">
                  <c:v>5.5920014381408691</c:v>
                </c:pt>
                <c:pt idx="6601">
                  <c:v>5.596001148223877</c:v>
                </c:pt>
                <c:pt idx="6602">
                  <c:v>5.600001335144043</c:v>
                </c:pt>
                <c:pt idx="6603">
                  <c:v>5.6040010452270508</c:v>
                </c:pt>
                <c:pt idx="6604">
                  <c:v>5.6080012321472168</c:v>
                </c:pt>
                <c:pt idx="6605">
                  <c:v>5.6120014190673828</c:v>
                </c:pt>
                <c:pt idx="6606">
                  <c:v>5.6160011291503906</c:v>
                </c:pt>
                <c:pt idx="6607">
                  <c:v>5.6200013160705566</c:v>
                </c:pt>
                <c:pt idx="6608">
                  <c:v>5.6240010261535645</c:v>
                </c:pt>
                <c:pt idx="6609">
                  <c:v>5.6280012130737305</c:v>
                </c:pt>
                <c:pt idx="6610">
                  <c:v>5.6320013999938965</c:v>
                </c:pt>
                <c:pt idx="6611">
                  <c:v>5.6360011100769043</c:v>
                </c:pt>
                <c:pt idx="6612">
                  <c:v>5.6399998664855957</c:v>
                </c:pt>
                <c:pt idx="6613">
                  <c:v>5.6400012969970703</c:v>
                </c:pt>
                <c:pt idx="6614">
                  <c:v>5.6440010070800781</c:v>
                </c:pt>
                <c:pt idx="6615">
                  <c:v>5.6480011940002441</c:v>
                </c:pt>
                <c:pt idx="6616">
                  <c:v>5.6520013809204102</c:v>
                </c:pt>
                <c:pt idx="6617">
                  <c:v>5.656001091003418</c:v>
                </c:pt>
                <c:pt idx="6618">
                  <c:v>5.660001277923584</c:v>
                </c:pt>
                <c:pt idx="6619">
                  <c:v>5.6640009880065918</c:v>
                </c:pt>
                <c:pt idx="6620">
                  <c:v>5.6680011749267578</c:v>
                </c:pt>
                <c:pt idx="6621">
                  <c:v>5.6720013618469238</c:v>
                </c:pt>
                <c:pt idx="6622">
                  <c:v>5.6760010719299316</c:v>
                </c:pt>
                <c:pt idx="6623">
                  <c:v>5.6800012588500977</c:v>
                </c:pt>
                <c:pt idx="6624">
                  <c:v>5.6840014457702637</c:v>
                </c:pt>
                <c:pt idx="6625">
                  <c:v>5.6880011558532715</c:v>
                </c:pt>
                <c:pt idx="6626">
                  <c:v>5.6920013427734375</c:v>
                </c:pt>
                <c:pt idx="6627">
                  <c:v>5.6960010528564453</c:v>
                </c:pt>
                <c:pt idx="6628">
                  <c:v>5.7000012397766113</c:v>
                </c:pt>
                <c:pt idx="6629">
                  <c:v>5.7040014266967773</c:v>
                </c:pt>
                <c:pt idx="6630">
                  <c:v>5.7080011367797852</c:v>
                </c:pt>
                <c:pt idx="6631">
                  <c:v>5.7120013236999512</c:v>
                </c:pt>
                <c:pt idx="6632">
                  <c:v>5.716001033782959</c:v>
                </c:pt>
                <c:pt idx="6633">
                  <c:v>5.720001220703125</c:v>
                </c:pt>
                <c:pt idx="6634">
                  <c:v>5.724001407623291</c:v>
                </c:pt>
                <c:pt idx="6635">
                  <c:v>5.7280011177062988</c:v>
                </c:pt>
                <c:pt idx="6636">
                  <c:v>5.7320013046264648</c:v>
                </c:pt>
                <c:pt idx="6637">
                  <c:v>5.7360010147094727</c:v>
                </c:pt>
                <c:pt idx="6638">
                  <c:v>5.7400012016296387</c:v>
                </c:pt>
                <c:pt idx="6639">
                  <c:v>5.7440013885498047</c:v>
                </c:pt>
                <c:pt idx="6640">
                  <c:v>5.7480010986328125</c:v>
                </c:pt>
                <c:pt idx="6641">
                  <c:v>5.7520012855529785</c:v>
                </c:pt>
                <c:pt idx="6642">
                  <c:v>5.7560009956359863</c:v>
                </c:pt>
                <c:pt idx="6643">
                  <c:v>5.7600011825561523</c:v>
                </c:pt>
                <c:pt idx="6644">
                  <c:v>5.7640013694763184</c:v>
                </c:pt>
                <c:pt idx="6645">
                  <c:v>5.7680010795593262</c:v>
                </c:pt>
                <c:pt idx="6646">
                  <c:v>5.7720012664794922</c:v>
                </c:pt>
                <c:pt idx="6647">
                  <c:v>5.7760014533996582</c:v>
                </c:pt>
                <c:pt idx="6648">
                  <c:v>5.780001163482666</c:v>
                </c:pt>
                <c:pt idx="6649">
                  <c:v>5.784001350402832</c:v>
                </c:pt>
                <c:pt idx="6650">
                  <c:v>5.7880010604858398</c:v>
                </c:pt>
                <c:pt idx="6651">
                  <c:v>5.7920012474060059</c:v>
                </c:pt>
                <c:pt idx="6652">
                  <c:v>5.7960014343261719</c:v>
                </c:pt>
                <c:pt idx="6653">
                  <c:v>5.8000011444091797</c:v>
                </c:pt>
                <c:pt idx="6654">
                  <c:v>5.8040013313293457</c:v>
                </c:pt>
                <c:pt idx="6655">
                  <c:v>5.8080010414123535</c:v>
                </c:pt>
                <c:pt idx="6656">
                  <c:v>5.8120012283325195</c:v>
                </c:pt>
                <c:pt idx="6657">
                  <c:v>5.8160014152526855</c:v>
                </c:pt>
                <c:pt idx="6658">
                  <c:v>5.8200011253356934</c:v>
                </c:pt>
                <c:pt idx="6659">
                  <c:v>5.8240013122558594</c:v>
                </c:pt>
                <c:pt idx="6660">
                  <c:v>5.8280010223388672</c:v>
                </c:pt>
                <c:pt idx="6661">
                  <c:v>5.8320012092590332</c:v>
                </c:pt>
                <c:pt idx="6662">
                  <c:v>5.8360013961791992</c:v>
                </c:pt>
                <c:pt idx="6663">
                  <c:v>5.840001106262207</c:v>
                </c:pt>
                <c:pt idx="6664">
                  <c:v>5.844001293182373</c:v>
                </c:pt>
                <c:pt idx="6665">
                  <c:v>5.8480010032653809</c:v>
                </c:pt>
                <c:pt idx="6666">
                  <c:v>5.8520011901855469</c:v>
                </c:pt>
                <c:pt idx="6667">
                  <c:v>5.8560013771057129</c:v>
                </c:pt>
                <c:pt idx="6668">
                  <c:v>5.8600010871887207</c:v>
                </c:pt>
                <c:pt idx="6669">
                  <c:v>5.8640012741088867</c:v>
                </c:pt>
                <c:pt idx="6670">
                  <c:v>5.8680014610290527</c:v>
                </c:pt>
                <c:pt idx="6671">
                  <c:v>5.8720011711120605</c:v>
                </c:pt>
                <c:pt idx="6672">
                  <c:v>5.8760013580322266</c:v>
                </c:pt>
                <c:pt idx="6673">
                  <c:v>5.8800010681152344</c:v>
                </c:pt>
                <c:pt idx="6674">
                  <c:v>5.8840012550354004</c:v>
                </c:pt>
                <c:pt idx="6675">
                  <c:v>5.8880014419555664</c:v>
                </c:pt>
                <c:pt idx="6676">
                  <c:v>5.8920011520385742</c:v>
                </c:pt>
                <c:pt idx="6677">
                  <c:v>5.8960013389587402</c:v>
                </c:pt>
                <c:pt idx="6678">
                  <c:v>5.900001049041748</c:v>
                </c:pt>
                <c:pt idx="6679">
                  <c:v>5.9040012359619141</c:v>
                </c:pt>
                <c:pt idx="6680">
                  <c:v>5.9080014228820801</c:v>
                </c:pt>
                <c:pt idx="6681">
                  <c:v>5.9120011329650879</c:v>
                </c:pt>
                <c:pt idx="6682">
                  <c:v>5.9160013198852539</c:v>
                </c:pt>
                <c:pt idx="6683">
                  <c:v>5.9200010299682617</c:v>
                </c:pt>
                <c:pt idx="6684">
                  <c:v>5.9240012168884277</c:v>
                </c:pt>
                <c:pt idx="6685">
                  <c:v>5.9280014038085938</c:v>
                </c:pt>
                <c:pt idx="6686">
                  <c:v>5.9320011138916016</c:v>
                </c:pt>
                <c:pt idx="6687">
                  <c:v>5.9360013008117676</c:v>
                </c:pt>
                <c:pt idx="6688">
                  <c:v>5.9400010108947754</c:v>
                </c:pt>
                <c:pt idx="6689">
                  <c:v>5.9440011978149414</c:v>
                </c:pt>
                <c:pt idx="6690">
                  <c:v>5.9480013847351074</c:v>
                </c:pt>
                <c:pt idx="6691">
                  <c:v>5.9520010948181152</c:v>
                </c:pt>
                <c:pt idx="6692">
                  <c:v>5.9560012817382813</c:v>
                </c:pt>
                <c:pt idx="6693">
                  <c:v>5.9600014686584473</c:v>
                </c:pt>
                <c:pt idx="6694">
                  <c:v>5.9640011787414551</c:v>
                </c:pt>
                <c:pt idx="6695">
                  <c:v>5.9680013656616211</c:v>
                </c:pt>
                <c:pt idx="6696">
                  <c:v>5.9720010757446289</c:v>
                </c:pt>
                <c:pt idx="6697">
                  <c:v>5.9760012626647949</c:v>
                </c:pt>
                <c:pt idx="6698">
                  <c:v>5.9800014495849609</c:v>
                </c:pt>
                <c:pt idx="6699">
                  <c:v>5.9840011596679688</c:v>
                </c:pt>
                <c:pt idx="6700">
                  <c:v>5.9880013465881348</c:v>
                </c:pt>
                <c:pt idx="6701">
                  <c:v>5.9920010566711426</c:v>
                </c:pt>
                <c:pt idx="6702">
                  <c:v>5.9960012435913086</c:v>
                </c:pt>
                <c:pt idx="6703">
                  <c:v>6.0000014305114746</c:v>
                </c:pt>
                <c:pt idx="6704">
                  <c:v>6.0040011405944824</c:v>
                </c:pt>
                <c:pt idx="6705">
                  <c:v>6.0080013275146484</c:v>
                </c:pt>
                <c:pt idx="6706">
                  <c:v>6.0120010375976563</c:v>
                </c:pt>
                <c:pt idx="6707">
                  <c:v>6.0160012245178223</c:v>
                </c:pt>
                <c:pt idx="6708">
                  <c:v>6.0200014114379883</c:v>
                </c:pt>
                <c:pt idx="6709">
                  <c:v>6.0240011215209961</c:v>
                </c:pt>
                <c:pt idx="6710">
                  <c:v>6.0280013084411621</c:v>
                </c:pt>
                <c:pt idx="6711">
                  <c:v>6.0320010185241699</c:v>
                </c:pt>
                <c:pt idx="6712">
                  <c:v>6.0360012054443359</c:v>
                </c:pt>
                <c:pt idx="6713">
                  <c:v>6.040001392364502</c:v>
                </c:pt>
                <c:pt idx="6714">
                  <c:v>6.0440011024475098</c:v>
                </c:pt>
                <c:pt idx="6715">
                  <c:v>6.0480012893676758</c:v>
                </c:pt>
                <c:pt idx="6716">
                  <c:v>6.0520009994506836</c:v>
                </c:pt>
                <c:pt idx="6717">
                  <c:v>6.0560011863708496</c:v>
                </c:pt>
                <c:pt idx="6718">
                  <c:v>6.0600013732910156</c:v>
                </c:pt>
                <c:pt idx="6719">
                  <c:v>6.0640010833740234</c:v>
                </c:pt>
                <c:pt idx="6720">
                  <c:v>6.0680012702941895</c:v>
                </c:pt>
                <c:pt idx="6721">
                  <c:v>6.0720014572143555</c:v>
                </c:pt>
                <c:pt idx="6722">
                  <c:v>6.0760011672973633</c:v>
                </c:pt>
                <c:pt idx="6723">
                  <c:v>6.0800013542175293</c:v>
                </c:pt>
                <c:pt idx="6724">
                  <c:v>6.0840010643005371</c:v>
                </c:pt>
                <c:pt idx="6725">
                  <c:v>6.0880012512207031</c:v>
                </c:pt>
                <c:pt idx="6726">
                  <c:v>6.0920014381408691</c:v>
                </c:pt>
                <c:pt idx="6727">
                  <c:v>6.096001148223877</c:v>
                </c:pt>
                <c:pt idx="6728">
                  <c:v>6.100001335144043</c:v>
                </c:pt>
                <c:pt idx="6729">
                  <c:v>6.1040010452270508</c:v>
                </c:pt>
                <c:pt idx="6730">
                  <c:v>6.1080012321472168</c:v>
                </c:pt>
                <c:pt idx="6731">
                  <c:v>6.1120014190673828</c:v>
                </c:pt>
                <c:pt idx="6732">
                  <c:v>6.1160011291503906</c:v>
                </c:pt>
                <c:pt idx="6733">
                  <c:v>6.1200013160705566</c:v>
                </c:pt>
                <c:pt idx="6734">
                  <c:v>6.1240010261535645</c:v>
                </c:pt>
                <c:pt idx="6735">
                  <c:v>6.1280012130737305</c:v>
                </c:pt>
                <c:pt idx="6736">
                  <c:v>6.1320013999938965</c:v>
                </c:pt>
                <c:pt idx="6737">
                  <c:v>6.1360011100769043</c:v>
                </c:pt>
                <c:pt idx="6738">
                  <c:v>6.1400012969970703</c:v>
                </c:pt>
                <c:pt idx="6739">
                  <c:v>6.1440010070800781</c:v>
                </c:pt>
                <c:pt idx="6740">
                  <c:v>6.1480011940002441</c:v>
                </c:pt>
                <c:pt idx="6741">
                  <c:v>6.1520013809204102</c:v>
                </c:pt>
                <c:pt idx="6742">
                  <c:v>6.156001091003418</c:v>
                </c:pt>
                <c:pt idx="6743">
                  <c:v>6.160001277923584</c:v>
                </c:pt>
                <c:pt idx="6744">
                  <c:v>6.16400146484375</c:v>
                </c:pt>
                <c:pt idx="6745">
                  <c:v>6.1680011749267578</c:v>
                </c:pt>
                <c:pt idx="6746">
                  <c:v>6.1720013618469238</c:v>
                </c:pt>
                <c:pt idx="6747">
                  <c:v>6.1760010719299316</c:v>
                </c:pt>
                <c:pt idx="6748">
                  <c:v>6.1800012588500977</c:v>
                </c:pt>
                <c:pt idx="6749">
                  <c:v>6.1840014457702637</c:v>
                </c:pt>
                <c:pt idx="6750">
                  <c:v>6.1880011558532715</c:v>
                </c:pt>
                <c:pt idx="6751">
                  <c:v>6.1920013427734375</c:v>
                </c:pt>
                <c:pt idx="6752">
                  <c:v>6.1960010528564453</c:v>
                </c:pt>
                <c:pt idx="6753">
                  <c:v>6.2000012397766113</c:v>
                </c:pt>
                <c:pt idx="6754">
                  <c:v>6.2040014266967773</c:v>
                </c:pt>
                <c:pt idx="6755">
                  <c:v>6.2080011367797852</c:v>
                </c:pt>
                <c:pt idx="6756">
                  <c:v>6.2120013236999512</c:v>
                </c:pt>
                <c:pt idx="6757">
                  <c:v>6.216001033782959</c:v>
                </c:pt>
                <c:pt idx="6758">
                  <c:v>6.220001220703125</c:v>
                </c:pt>
                <c:pt idx="6759">
                  <c:v>6.224001407623291</c:v>
                </c:pt>
                <c:pt idx="6760">
                  <c:v>6.2280011177062988</c:v>
                </c:pt>
                <c:pt idx="6761">
                  <c:v>6.2320013046264648</c:v>
                </c:pt>
                <c:pt idx="6762">
                  <c:v>6.2360010147094727</c:v>
                </c:pt>
                <c:pt idx="6763">
                  <c:v>6.2400012016296387</c:v>
                </c:pt>
                <c:pt idx="6764">
                  <c:v>6.2440013885498047</c:v>
                </c:pt>
                <c:pt idx="6765">
                  <c:v>6.2480010986328125</c:v>
                </c:pt>
                <c:pt idx="6766">
                  <c:v>6.2520012855529785</c:v>
                </c:pt>
                <c:pt idx="6767">
                  <c:v>6.2560014724731445</c:v>
                </c:pt>
                <c:pt idx="6768">
                  <c:v>6.2600011825561523</c:v>
                </c:pt>
                <c:pt idx="6769">
                  <c:v>6.2640013694763184</c:v>
                </c:pt>
                <c:pt idx="6770">
                  <c:v>6.2680010795593262</c:v>
                </c:pt>
                <c:pt idx="6771">
                  <c:v>6.2720012664794922</c:v>
                </c:pt>
                <c:pt idx="6772">
                  <c:v>6.2760014533996582</c:v>
                </c:pt>
                <c:pt idx="6773">
                  <c:v>6.280001163482666</c:v>
                </c:pt>
                <c:pt idx="6774">
                  <c:v>6.284001350402832</c:v>
                </c:pt>
                <c:pt idx="6775">
                  <c:v>6.2880010604858398</c:v>
                </c:pt>
                <c:pt idx="6776">
                  <c:v>6.2920012474060059</c:v>
                </c:pt>
                <c:pt idx="6777">
                  <c:v>6.2960014343261719</c:v>
                </c:pt>
                <c:pt idx="6778">
                  <c:v>6.3000011444091797</c:v>
                </c:pt>
                <c:pt idx="6779">
                  <c:v>6.3040013313293457</c:v>
                </c:pt>
                <c:pt idx="6780">
                  <c:v>6.3080010414123535</c:v>
                </c:pt>
                <c:pt idx="6781">
                  <c:v>6.3120012283325195</c:v>
                </c:pt>
                <c:pt idx="6782">
                  <c:v>6.3160014152526855</c:v>
                </c:pt>
                <c:pt idx="6783">
                  <c:v>6.3200011253356934</c:v>
                </c:pt>
                <c:pt idx="6784">
                  <c:v>6.3240013122558594</c:v>
                </c:pt>
                <c:pt idx="6785">
                  <c:v>6.3280010223388672</c:v>
                </c:pt>
                <c:pt idx="6786">
                  <c:v>6.3320012092590332</c:v>
                </c:pt>
                <c:pt idx="6787">
                  <c:v>6.3360013961791992</c:v>
                </c:pt>
                <c:pt idx="6788">
                  <c:v>6.340001106262207</c:v>
                </c:pt>
                <c:pt idx="6789">
                  <c:v>6.344001293182373</c:v>
                </c:pt>
                <c:pt idx="6790">
                  <c:v>6.3480014801025391</c:v>
                </c:pt>
                <c:pt idx="6791">
                  <c:v>6.3520011901855469</c:v>
                </c:pt>
                <c:pt idx="6792">
                  <c:v>6.3560013771057129</c:v>
                </c:pt>
                <c:pt idx="6793">
                  <c:v>6.3600010871887207</c:v>
                </c:pt>
                <c:pt idx="6794">
                  <c:v>6.3640012741088867</c:v>
                </c:pt>
                <c:pt idx="6795">
                  <c:v>6.3680014610290527</c:v>
                </c:pt>
                <c:pt idx="6796">
                  <c:v>6.3720011711120605</c:v>
                </c:pt>
                <c:pt idx="6797">
                  <c:v>6.3760013580322266</c:v>
                </c:pt>
                <c:pt idx="6798">
                  <c:v>6.3800010681152344</c:v>
                </c:pt>
                <c:pt idx="6799">
                  <c:v>6.3840012550354004</c:v>
                </c:pt>
                <c:pt idx="6800">
                  <c:v>6.3880014419555664</c:v>
                </c:pt>
                <c:pt idx="6801">
                  <c:v>6.3920011520385742</c:v>
                </c:pt>
                <c:pt idx="6802">
                  <c:v>6.3960013389587402</c:v>
                </c:pt>
                <c:pt idx="6803">
                  <c:v>6.400001049041748</c:v>
                </c:pt>
                <c:pt idx="6804">
                  <c:v>6.4040012359619141</c:v>
                </c:pt>
                <c:pt idx="6805">
                  <c:v>6.4080014228820801</c:v>
                </c:pt>
                <c:pt idx="6806">
                  <c:v>6.4120011329650879</c:v>
                </c:pt>
                <c:pt idx="6807">
                  <c:v>6.4160013198852539</c:v>
                </c:pt>
                <c:pt idx="6808">
                  <c:v>6.4200010299682617</c:v>
                </c:pt>
                <c:pt idx="6809">
                  <c:v>6.4240012168884277</c:v>
                </c:pt>
                <c:pt idx="6810">
                  <c:v>6.4280014038085938</c:v>
                </c:pt>
                <c:pt idx="6811">
                  <c:v>6.4320011138916016</c:v>
                </c:pt>
                <c:pt idx="6812">
                  <c:v>6.4360013008117676</c:v>
                </c:pt>
                <c:pt idx="6813">
                  <c:v>6.4400014877319336</c:v>
                </c:pt>
                <c:pt idx="6814">
                  <c:v>6.4440011978149414</c:v>
                </c:pt>
                <c:pt idx="6815">
                  <c:v>6.4480013847351074</c:v>
                </c:pt>
                <c:pt idx="6816">
                  <c:v>6.4520010948181152</c:v>
                </c:pt>
                <c:pt idx="6817">
                  <c:v>6.4560012817382813</c:v>
                </c:pt>
                <c:pt idx="6818">
                  <c:v>6.4600014686584473</c:v>
                </c:pt>
                <c:pt idx="6819">
                  <c:v>6.4640011787414551</c:v>
                </c:pt>
                <c:pt idx="6820">
                  <c:v>6.4680013656616211</c:v>
                </c:pt>
                <c:pt idx="6821">
                  <c:v>6.4720010757446289</c:v>
                </c:pt>
                <c:pt idx="6822">
                  <c:v>6.4760012626647949</c:v>
                </c:pt>
                <c:pt idx="6823">
                  <c:v>6.4800014495849609</c:v>
                </c:pt>
                <c:pt idx="6824">
                  <c:v>6.4840011596679688</c:v>
                </c:pt>
                <c:pt idx="6825">
                  <c:v>6.4880013465881348</c:v>
                </c:pt>
                <c:pt idx="6826">
                  <c:v>6.4920010566711426</c:v>
                </c:pt>
                <c:pt idx="6827">
                  <c:v>6.4960012435913086</c:v>
                </c:pt>
                <c:pt idx="6828">
                  <c:v>6.5000014305114746</c:v>
                </c:pt>
                <c:pt idx="6829">
                  <c:v>6.5040011405944824</c:v>
                </c:pt>
                <c:pt idx="6830">
                  <c:v>6.5080013275146484</c:v>
                </c:pt>
                <c:pt idx="6831">
                  <c:v>6.5120010375976563</c:v>
                </c:pt>
                <c:pt idx="6832">
                  <c:v>6.5160012245178223</c:v>
                </c:pt>
                <c:pt idx="6833">
                  <c:v>6.5200014114379883</c:v>
                </c:pt>
                <c:pt idx="6834">
                  <c:v>6.5240011215209961</c:v>
                </c:pt>
                <c:pt idx="6835">
                  <c:v>6.5280013084411621</c:v>
                </c:pt>
                <c:pt idx="6836">
                  <c:v>6.5320014953613281</c:v>
                </c:pt>
                <c:pt idx="6837">
                  <c:v>6.5360012054443359</c:v>
                </c:pt>
                <c:pt idx="6838">
                  <c:v>6.540001392364502</c:v>
                </c:pt>
                <c:pt idx="6839">
                  <c:v>6.5440011024475098</c:v>
                </c:pt>
                <c:pt idx="6840">
                  <c:v>6.5480012893676758</c:v>
                </c:pt>
                <c:pt idx="6841">
                  <c:v>6.5520014762878418</c:v>
                </c:pt>
                <c:pt idx="6842">
                  <c:v>6.5560011863708496</c:v>
                </c:pt>
                <c:pt idx="6843">
                  <c:v>6.5600013732910156</c:v>
                </c:pt>
                <c:pt idx="6844">
                  <c:v>6.5640010833740234</c:v>
                </c:pt>
                <c:pt idx="6845">
                  <c:v>6.5680012702941895</c:v>
                </c:pt>
                <c:pt idx="6846">
                  <c:v>6.5720014572143555</c:v>
                </c:pt>
                <c:pt idx="6847">
                  <c:v>6.5760011672973633</c:v>
                </c:pt>
                <c:pt idx="6848">
                  <c:v>6.5800013542175293</c:v>
                </c:pt>
                <c:pt idx="6849">
                  <c:v>6.5840010643005371</c:v>
                </c:pt>
                <c:pt idx="6850">
                  <c:v>6.5880012512207031</c:v>
                </c:pt>
                <c:pt idx="6851">
                  <c:v>6.5920014381408691</c:v>
                </c:pt>
                <c:pt idx="6852">
                  <c:v>6.596001148223877</c:v>
                </c:pt>
                <c:pt idx="6853">
                  <c:v>6.600001335144043</c:v>
                </c:pt>
                <c:pt idx="6854">
                  <c:v>6.6040010452270508</c:v>
                </c:pt>
                <c:pt idx="6855">
                  <c:v>6.6080012321472168</c:v>
                </c:pt>
                <c:pt idx="6856">
                  <c:v>6.6120014190673828</c:v>
                </c:pt>
                <c:pt idx="6857">
                  <c:v>6.6160011291503906</c:v>
                </c:pt>
                <c:pt idx="6858">
                  <c:v>6.6200013160705566</c:v>
                </c:pt>
                <c:pt idx="6859">
                  <c:v>6.6240015029907227</c:v>
                </c:pt>
                <c:pt idx="6860">
                  <c:v>6.6280012130737305</c:v>
                </c:pt>
                <c:pt idx="6861">
                  <c:v>6.6320013999938965</c:v>
                </c:pt>
                <c:pt idx="6862">
                  <c:v>6.6360011100769043</c:v>
                </c:pt>
                <c:pt idx="6863">
                  <c:v>6.6400012969970703</c:v>
                </c:pt>
                <c:pt idx="6864">
                  <c:v>6.6440014839172363</c:v>
                </c:pt>
                <c:pt idx="6865">
                  <c:v>6.6480011940002441</c:v>
                </c:pt>
                <c:pt idx="6866">
                  <c:v>6.6520013809204102</c:v>
                </c:pt>
                <c:pt idx="6867">
                  <c:v>6.656001091003418</c:v>
                </c:pt>
                <c:pt idx="6868">
                  <c:v>6.660001277923584</c:v>
                </c:pt>
                <c:pt idx="6869">
                  <c:v>6.66400146484375</c:v>
                </c:pt>
                <c:pt idx="6870">
                  <c:v>6.6680011749267578</c:v>
                </c:pt>
                <c:pt idx="6871">
                  <c:v>6.6720013618469238</c:v>
                </c:pt>
                <c:pt idx="6872">
                  <c:v>6.6760010719299316</c:v>
                </c:pt>
                <c:pt idx="6873">
                  <c:v>6.6800012588500977</c:v>
                </c:pt>
                <c:pt idx="6874">
                  <c:v>6.6840014457702637</c:v>
                </c:pt>
                <c:pt idx="6875">
                  <c:v>6.6880011558532715</c:v>
                </c:pt>
                <c:pt idx="6876">
                  <c:v>6.6920013427734375</c:v>
                </c:pt>
                <c:pt idx="6877">
                  <c:v>6.6960010528564453</c:v>
                </c:pt>
                <c:pt idx="6878">
                  <c:v>6.7000012397766113</c:v>
                </c:pt>
                <c:pt idx="6879">
                  <c:v>6.7040014266967773</c:v>
                </c:pt>
                <c:pt idx="6880">
                  <c:v>6.7080011367797852</c:v>
                </c:pt>
                <c:pt idx="6881">
                  <c:v>6.7120013236999512</c:v>
                </c:pt>
                <c:pt idx="6882">
                  <c:v>6.716001033782959</c:v>
                </c:pt>
                <c:pt idx="6883">
                  <c:v>6.720001220703125</c:v>
                </c:pt>
                <c:pt idx="6884">
                  <c:v>6.724001407623291</c:v>
                </c:pt>
                <c:pt idx="6885">
                  <c:v>6.7280011177062988</c:v>
                </c:pt>
                <c:pt idx="6886">
                  <c:v>6.7320013046264648</c:v>
                </c:pt>
                <c:pt idx="6887">
                  <c:v>6.7360014915466309</c:v>
                </c:pt>
                <c:pt idx="6888">
                  <c:v>6.7400012016296387</c:v>
                </c:pt>
                <c:pt idx="6889">
                  <c:v>6.7440013885498047</c:v>
                </c:pt>
                <c:pt idx="6890">
                  <c:v>6.7480010986328125</c:v>
                </c:pt>
                <c:pt idx="6891">
                  <c:v>6.7520012855529785</c:v>
                </c:pt>
                <c:pt idx="6892">
                  <c:v>6.7560014724731445</c:v>
                </c:pt>
                <c:pt idx="6893">
                  <c:v>6.7600011825561523</c:v>
                </c:pt>
                <c:pt idx="6894">
                  <c:v>6.7640013694763184</c:v>
                </c:pt>
                <c:pt idx="6895">
                  <c:v>6.7680010795593262</c:v>
                </c:pt>
                <c:pt idx="6896">
                  <c:v>6.7720012664794922</c:v>
                </c:pt>
                <c:pt idx="6897">
                  <c:v>6.7760014533996582</c:v>
                </c:pt>
                <c:pt idx="6898">
                  <c:v>6.780001163482666</c:v>
                </c:pt>
                <c:pt idx="6899">
                  <c:v>6.784001350402832</c:v>
                </c:pt>
                <c:pt idx="6900">
                  <c:v>6.7880010604858398</c:v>
                </c:pt>
                <c:pt idx="6901">
                  <c:v>6.7920012474060059</c:v>
                </c:pt>
                <c:pt idx="6902">
                  <c:v>6.7960014343261719</c:v>
                </c:pt>
                <c:pt idx="6903">
                  <c:v>6.8000011444091797</c:v>
                </c:pt>
                <c:pt idx="6904">
                  <c:v>6.8040013313293457</c:v>
                </c:pt>
                <c:pt idx="6905">
                  <c:v>6.8080010414123535</c:v>
                </c:pt>
                <c:pt idx="6906">
                  <c:v>6.8120012283325195</c:v>
                </c:pt>
                <c:pt idx="6907">
                  <c:v>6.8160014152526855</c:v>
                </c:pt>
                <c:pt idx="6908">
                  <c:v>6.8200011253356934</c:v>
                </c:pt>
                <c:pt idx="6909">
                  <c:v>6.8240013122558594</c:v>
                </c:pt>
                <c:pt idx="6910">
                  <c:v>6.8280014991760254</c:v>
                </c:pt>
                <c:pt idx="6911">
                  <c:v>6.8320012092590332</c:v>
                </c:pt>
                <c:pt idx="6912">
                  <c:v>6.8360013961791992</c:v>
                </c:pt>
                <c:pt idx="6913">
                  <c:v>6.840001106262207</c:v>
                </c:pt>
                <c:pt idx="6914">
                  <c:v>6.844001293182373</c:v>
                </c:pt>
                <c:pt idx="6915">
                  <c:v>6.8480014801025391</c:v>
                </c:pt>
                <c:pt idx="6916">
                  <c:v>6.8520011901855469</c:v>
                </c:pt>
                <c:pt idx="6917">
                  <c:v>6.8560013771057129</c:v>
                </c:pt>
                <c:pt idx="6918">
                  <c:v>6.8600010871887207</c:v>
                </c:pt>
                <c:pt idx="6919">
                  <c:v>6.8640012741088867</c:v>
                </c:pt>
                <c:pt idx="6920">
                  <c:v>6.8680014610290527</c:v>
                </c:pt>
                <c:pt idx="6921">
                  <c:v>6.8720011711120605</c:v>
                </c:pt>
                <c:pt idx="6922">
                  <c:v>6.8760013580322266</c:v>
                </c:pt>
                <c:pt idx="6923">
                  <c:v>6.8800010681152344</c:v>
                </c:pt>
                <c:pt idx="6924">
                  <c:v>6.8840012550354004</c:v>
                </c:pt>
                <c:pt idx="6925">
                  <c:v>6.8880014419555664</c:v>
                </c:pt>
                <c:pt idx="6926">
                  <c:v>6.8920011520385742</c:v>
                </c:pt>
                <c:pt idx="6927">
                  <c:v>6.8960013389587402</c:v>
                </c:pt>
                <c:pt idx="6928">
                  <c:v>6.900001049041748</c:v>
                </c:pt>
                <c:pt idx="6929">
                  <c:v>6.9040012359619141</c:v>
                </c:pt>
                <c:pt idx="6930">
                  <c:v>6.9080014228820801</c:v>
                </c:pt>
                <c:pt idx="6931">
                  <c:v>6.9120011329650879</c:v>
                </c:pt>
                <c:pt idx="6932">
                  <c:v>6.9160013198852539</c:v>
                </c:pt>
                <c:pt idx="6933">
                  <c:v>6.9200015068054199</c:v>
                </c:pt>
                <c:pt idx="6934">
                  <c:v>6.9240012168884277</c:v>
                </c:pt>
                <c:pt idx="6935">
                  <c:v>6.9280014038085938</c:v>
                </c:pt>
                <c:pt idx="6936">
                  <c:v>6.9320011138916016</c:v>
                </c:pt>
                <c:pt idx="6937">
                  <c:v>6.9360013008117676</c:v>
                </c:pt>
                <c:pt idx="6938">
                  <c:v>6.9400014877319336</c:v>
                </c:pt>
                <c:pt idx="6939">
                  <c:v>6.9440011978149414</c:v>
                </c:pt>
                <c:pt idx="6940">
                  <c:v>6.9480013847351074</c:v>
                </c:pt>
                <c:pt idx="6941">
                  <c:v>6.9520010948181152</c:v>
                </c:pt>
                <c:pt idx="6942">
                  <c:v>6.9560012817382813</c:v>
                </c:pt>
                <c:pt idx="6943">
                  <c:v>6.9600014686584473</c:v>
                </c:pt>
                <c:pt idx="6944">
                  <c:v>6.9640011787414551</c:v>
                </c:pt>
                <c:pt idx="6945">
                  <c:v>6.9680013656616211</c:v>
                </c:pt>
                <c:pt idx="6946">
                  <c:v>6.9720010757446289</c:v>
                </c:pt>
                <c:pt idx="6947">
                  <c:v>6.9760012626647949</c:v>
                </c:pt>
                <c:pt idx="6948">
                  <c:v>6.9800014495849609</c:v>
                </c:pt>
                <c:pt idx="6949">
                  <c:v>6.9840011596679688</c:v>
                </c:pt>
                <c:pt idx="6950">
                  <c:v>6.9880013465881348</c:v>
                </c:pt>
                <c:pt idx="6951">
                  <c:v>6.9920010566711426</c:v>
                </c:pt>
                <c:pt idx="6952">
                  <c:v>6.9960012435913086</c:v>
                </c:pt>
                <c:pt idx="6953">
                  <c:v>7.0000014305114746</c:v>
                </c:pt>
                <c:pt idx="6954">
                  <c:v>7.0040011405944824</c:v>
                </c:pt>
                <c:pt idx="6955">
                  <c:v>7.0080013275146484</c:v>
                </c:pt>
                <c:pt idx="6956">
                  <c:v>7.0120015144348145</c:v>
                </c:pt>
                <c:pt idx="6957">
                  <c:v>7.0160012245178223</c:v>
                </c:pt>
                <c:pt idx="6958">
                  <c:v>7.0200014114379883</c:v>
                </c:pt>
                <c:pt idx="6959">
                  <c:v>7.0240011215209961</c:v>
                </c:pt>
                <c:pt idx="6960">
                  <c:v>7.0280013084411621</c:v>
                </c:pt>
                <c:pt idx="6961">
                  <c:v>7.0320014953613281</c:v>
                </c:pt>
                <c:pt idx="6962">
                  <c:v>7.0360012054443359</c:v>
                </c:pt>
                <c:pt idx="6963">
                  <c:v>7.040001392364502</c:v>
                </c:pt>
                <c:pt idx="6964">
                  <c:v>7.0440011024475098</c:v>
                </c:pt>
                <c:pt idx="6965">
                  <c:v>7.0480012893676758</c:v>
                </c:pt>
                <c:pt idx="6966">
                  <c:v>7.0520014762878418</c:v>
                </c:pt>
                <c:pt idx="6967">
                  <c:v>7.0560011863708496</c:v>
                </c:pt>
                <c:pt idx="6968">
                  <c:v>7.0600013732910156</c:v>
                </c:pt>
                <c:pt idx="6969">
                  <c:v>7.0640010833740234</c:v>
                </c:pt>
                <c:pt idx="6970">
                  <c:v>7.0680012702941895</c:v>
                </c:pt>
                <c:pt idx="6971">
                  <c:v>7.0720014572143555</c:v>
                </c:pt>
                <c:pt idx="6972">
                  <c:v>7.0760011672973633</c:v>
                </c:pt>
                <c:pt idx="6973">
                  <c:v>7.0800013542175293</c:v>
                </c:pt>
                <c:pt idx="6974">
                  <c:v>7.0840010643005371</c:v>
                </c:pt>
                <c:pt idx="6975">
                  <c:v>7.0880012512207031</c:v>
                </c:pt>
                <c:pt idx="6976">
                  <c:v>7.0920014381408691</c:v>
                </c:pt>
                <c:pt idx="6977">
                  <c:v>7.096001148223877</c:v>
                </c:pt>
                <c:pt idx="6978">
                  <c:v>7.100001335144043</c:v>
                </c:pt>
                <c:pt idx="6979">
                  <c:v>7.104001522064209</c:v>
                </c:pt>
                <c:pt idx="6980">
                  <c:v>7.1080012321472168</c:v>
                </c:pt>
                <c:pt idx="6981">
                  <c:v>7.1120014190673828</c:v>
                </c:pt>
                <c:pt idx="6982">
                  <c:v>7.1160011291503906</c:v>
                </c:pt>
                <c:pt idx="6983">
                  <c:v>7.1200013160705566</c:v>
                </c:pt>
                <c:pt idx="6984">
                  <c:v>7.1240015029907227</c:v>
                </c:pt>
                <c:pt idx="6985">
                  <c:v>7.1280012130737305</c:v>
                </c:pt>
                <c:pt idx="6986">
                  <c:v>7.1320013999938965</c:v>
                </c:pt>
                <c:pt idx="6987">
                  <c:v>7.1360011100769043</c:v>
                </c:pt>
                <c:pt idx="6988">
                  <c:v>7.1400012969970703</c:v>
                </c:pt>
                <c:pt idx="6989">
                  <c:v>7.1440014839172363</c:v>
                </c:pt>
                <c:pt idx="6990">
                  <c:v>7.1480011940002441</c:v>
                </c:pt>
                <c:pt idx="6991">
                  <c:v>7.1520013809204102</c:v>
                </c:pt>
                <c:pt idx="6992">
                  <c:v>7.156001091003418</c:v>
                </c:pt>
                <c:pt idx="6993">
                  <c:v>7.160001277923584</c:v>
                </c:pt>
                <c:pt idx="6994">
                  <c:v>7.16400146484375</c:v>
                </c:pt>
                <c:pt idx="6995">
                  <c:v>7.1680011749267578</c:v>
                </c:pt>
                <c:pt idx="6996">
                  <c:v>7.1720013618469238</c:v>
                </c:pt>
                <c:pt idx="6997">
                  <c:v>7.1760010719299316</c:v>
                </c:pt>
                <c:pt idx="6998">
                  <c:v>7.1800012588500977</c:v>
                </c:pt>
                <c:pt idx="6999">
                  <c:v>7.1840014457702637</c:v>
                </c:pt>
                <c:pt idx="7000">
                  <c:v>7.1880011558532715</c:v>
                </c:pt>
                <c:pt idx="7001">
                  <c:v>7.1920013427734375</c:v>
                </c:pt>
                <c:pt idx="7002">
                  <c:v>7.1960015296936035</c:v>
                </c:pt>
                <c:pt idx="7003">
                  <c:v>7.2000012397766113</c:v>
                </c:pt>
                <c:pt idx="7004">
                  <c:v>7.2040014266967773</c:v>
                </c:pt>
                <c:pt idx="7005">
                  <c:v>7.2080011367797852</c:v>
                </c:pt>
                <c:pt idx="7006">
                  <c:v>7.2120013236999512</c:v>
                </c:pt>
                <c:pt idx="7007">
                  <c:v>7.2160015106201172</c:v>
                </c:pt>
                <c:pt idx="7008">
                  <c:v>7.220001220703125</c:v>
                </c:pt>
                <c:pt idx="7009">
                  <c:v>7.224001407623291</c:v>
                </c:pt>
                <c:pt idx="7010">
                  <c:v>7.2280011177062988</c:v>
                </c:pt>
                <c:pt idx="7011">
                  <c:v>7.2320013046264648</c:v>
                </c:pt>
                <c:pt idx="7012">
                  <c:v>7.2360014915466309</c:v>
                </c:pt>
                <c:pt idx="7013">
                  <c:v>7.2400012016296387</c:v>
                </c:pt>
                <c:pt idx="7014">
                  <c:v>7.2440013885498047</c:v>
                </c:pt>
                <c:pt idx="7015">
                  <c:v>7.2480010986328125</c:v>
                </c:pt>
                <c:pt idx="7016">
                  <c:v>7.2520012855529785</c:v>
                </c:pt>
                <c:pt idx="7017">
                  <c:v>7.2560014724731445</c:v>
                </c:pt>
                <c:pt idx="7018">
                  <c:v>7.2600011825561523</c:v>
                </c:pt>
                <c:pt idx="7019">
                  <c:v>7.2640013694763184</c:v>
                </c:pt>
                <c:pt idx="7020">
                  <c:v>7.2680010795593262</c:v>
                </c:pt>
                <c:pt idx="7021">
                  <c:v>7.2720012664794922</c:v>
                </c:pt>
                <c:pt idx="7022">
                  <c:v>7.2760014533996582</c:v>
                </c:pt>
                <c:pt idx="7023">
                  <c:v>7.280001163482666</c:v>
                </c:pt>
                <c:pt idx="7024">
                  <c:v>7.284001350402832</c:v>
                </c:pt>
                <c:pt idx="7025">
                  <c:v>7.2880010604858398</c:v>
                </c:pt>
                <c:pt idx="7026">
                  <c:v>7.2920012474060059</c:v>
                </c:pt>
                <c:pt idx="7027">
                  <c:v>7.2960014343261719</c:v>
                </c:pt>
                <c:pt idx="7028">
                  <c:v>7.3000011444091797</c:v>
                </c:pt>
                <c:pt idx="7029">
                  <c:v>7.3040013313293457</c:v>
                </c:pt>
                <c:pt idx="7030">
                  <c:v>7.3080015182495117</c:v>
                </c:pt>
                <c:pt idx="7031">
                  <c:v>7.3120012283325195</c:v>
                </c:pt>
                <c:pt idx="7032">
                  <c:v>7.3160014152526855</c:v>
                </c:pt>
                <c:pt idx="7033">
                  <c:v>7.3200011253356934</c:v>
                </c:pt>
                <c:pt idx="7034">
                  <c:v>7.3240013122558594</c:v>
                </c:pt>
                <c:pt idx="7035">
                  <c:v>7.3280014991760254</c:v>
                </c:pt>
                <c:pt idx="7036">
                  <c:v>7.3320012092590332</c:v>
                </c:pt>
                <c:pt idx="7037">
                  <c:v>7.3360013961791992</c:v>
                </c:pt>
                <c:pt idx="7038">
                  <c:v>7.340001106262207</c:v>
                </c:pt>
                <c:pt idx="7039">
                  <c:v>7.344001293182373</c:v>
                </c:pt>
                <c:pt idx="7040">
                  <c:v>7.3480014801025391</c:v>
                </c:pt>
                <c:pt idx="7041">
                  <c:v>7.3520011901855469</c:v>
                </c:pt>
                <c:pt idx="7042">
                  <c:v>7.3560013771057129</c:v>
                </c:pt>
                <c:pt idx="7043">
                  <c:v>7.3600010871887207</c:v>
                </c:pt>
                <c:pt idx="7044">
                  <c:v>7.3640012741088867</c:v>
                </c:pt>
                <c:pt idx="7045">
                  <c:v>7.3680014610290527</c:v>
                </c:pt>
                <c:pt idx="7046">
                  <c:v>7.3720011711120605</c:v>
                </c:pt>
                <c:pt idx="7047">
                  <c:v>7.3760013580322266</c:v>
                </c:pt>
                <c:pt idx="7048">
                  <c:v>7.3800010681152344</c:v>
                </c:pt>
                <c:pt idx="7049">
                  <c:v>7.3840012550354004</c:v>
                </c:pt>
                <c:pt idx="7050">
                  <c:v>7.3880014419555664</c:v>
                </c:pt>
                <c:pt idx="7051">
                  <c:v>7.3920011520385742</c:v>
                </c:pt>
                <c:pt idx="7052">
                  <c:v>7.3960013389587402</c:v>
                </c:pt>
                <c:pt idx="7053">
                  <c:v>7.4000015258789063</c:v>
                </c:pt>
                <c:pt idx="7054">
                  <c:v>7.4040012359619141</c:v>
                </c:pt>
                <c:pt idx="7055">
                  <c:v>7.4080014228820801</c:v>
                </c:pt>
                <c:pt idx="7056">
                  <c:v>7.4120011329650879</c:v>
                </c:pt>
                <c:pt idx="7057">
                  <c:v>7.4160013198852539</c:v>
                </c:pt>
                <c:pt idx="7058">
                  <c:v>7.4200015068054199</c:v>
                </c:pt>
                <c:pt idx="7059">
                  <c:v>7.4240012168884277</c:v>
                </c:pt>
                <c:pt idx="7060">
                  <c:v>7.4280014038085938</c:v>
                </c:pt>
                <c:pt idx="7061">
                  <c:v>7.429999828338623</c:v>
                </c:pt>
                <c:pt idx="7062">
                  <c:v>7.4320011138916016</c:v>
                </c:pt>
                <c:pt idx="7063">
                  <c:v>7.4360013008117676</c:v>
                </c:pt>
                <c:pt idx="7064">
                  <c:v>7.4400014877319336</c:v>
                </c:pt>
                <c:pt idx="7065">
                  <c:v>7.4440011978149414</c:v>
                </c:pt>
                <c:pt idx="7066">
                  <c:v>7.4480013847351074</c:v>
                </c:pt>
                <c:pt idx="7067">
                  <c:v>7.4520010948181152</c:v>
                </c:pt>
                <c:pt idx="7068">
                  <c:v>7.4560012817382813</c:v>
                </c:pt>
                <c:pt idx="7069">
                  <c:v>7.4600014686584473</c:v>
                </c:pt>
                <c:pt idx="7070">
                  <c:v>7.4640011787414551</c:v>
                </c:pt>
                <c:pt idx="7071">
                  <c:v>7.4680013656616211</c:v>
                </c:pt>
                <c:pt idx="7072">
                  <c:v>7.4720010757446289</c:v>
                </c:pt>
                <c:pt idx="7073">
                  <c:v>7.4760012626647949</c:v>
                </c:pt>
                <c:pt idx="7074">
                  <c:v>7.4800014495849609</c:v>
                </c:pt>
                <c:pt idx="7075">
                  <c:v>7.4840011596679688</c:v>
                </c:pt>
                <c:pt idx="7076">
                  <c:v>7.4880013465881348</c:v>
                </c:pt>
                <c:pt idx="7077">
                  <c:v>7.4920015335083008</c:v>
                </c:pt>
                <c:pt idx="7078">
                  <c:v>7.4960012435913086</c:v>
                </c:pt>
                <c:pt idx="7079">
                  <c:v>7.5000014305114746</c:v>
                </c:pt>
                <c:pt idx="7080">
                  <c:v>7.5040011405944824</c:v>
                </c:pt>
                <c:pt idx="7081">
                  <c:v>7.5080013275146484</c:v>
                </c:pt>
                <c:pt idx="7082">
                  <c:v>7.5120015144348145</c:v>
                </c:pt>
                <c:pt idx="7083">
                  <c:v>7.5160012245178223</c:v>
                </c:pt>
                <c:pt idx="7084">
                  <c:v>7.5200014114379883</c:v>
                </c:pt>
                <c:pt idx="7085">
                  <c:v>7.5240011215209961</c:v>
                </c:pt>
                <c:pt idx="7086">
                  <c:v>7.5280013084411621</c:v>
                </c:pt>
                <c:pt idx="7087">
                  <c:v>7.5320014953613281</c:v>
                </c:pt>
                <c:pt idx="7088">
                  <c:v>7.5360012054443359</c:v>
                </c:pt>
                <c:pt idx="7089">
                  <c:v>7.540001392364502</c:v>
                </c:pt>
                <c:pt idx="7090">
                  <c:v>7.5440011024475098</c:v>
                </c:pt>
                <c:pt idx="7091">
                  <c:v>7.5480012893676758</c:v>
                </c:pt>
                <c:pt idx="7092">
                  <c:v>7.5520014762878418</c:v>
                </c:pt>
                <c:pt idx="7093">
                  <c:v>7.5560011863708496</c:v>
                </c:pt>
                <c:pt idx="7094">
                  <c:v>7.5600013732910156</c:v>
                </c:pt>
                <c:pt idx="7095">
                  <c:v>7.5640010833740234</c:v>
                </c:pt>
                <c:pt idx="7096">
                  <c:v>7.5680012702941895</c:v>
                </c:pt>
                <c:pt idx="7097">
                  <c:v>7.5720014572143555</c:v>
                </c:pt>
                <c:pt idx="7098">
                  <c:v>7.5760011672973633</c:v>
                </c:pt>
                <c:pt idx="7099">
                  <c:v>7.5800013542175293</c:v>
                </c:pt>
                <c:pt idx="7100">
                  <c:v>7.5840015411376953</c:v>
                </c:pt>
                <c:pt idx="7101">
                  <c:v>7.5880012512207031</c:v>
                </c:pt>
                <c:pt idx="7102">
                  <c:v>7.5920014381408691</c:v>
                </c:pt>
                <c:pt idx="7103">
                  <c:v>7.596001148223877</c:v>
                </c:pt>
                <c:pt idx="7104">
                  <c:v>7.600001335144043</c:v>
                </c:pt>
                <c:pt idx="7105">
                  <c:v>7.604001522064209</c:v>
                </c:pt>
                <c:pt idx="7106">
                  <c:v>7.6080012321472168</c:v>
                </c:pt>
                <c:pt idx="7107">
                  <c:v>7.6120014190673828</c:v>
                </c:pt>
                <c:pt idx="7108">
                  <c:v>7.6160011291503906</c:v>
                </c:pt>
                <c:pt idx="7109">
                  <c:v>7.6200013160705566</c:v>
                </c:pt>
                <c:pt idx="7110">
                  <c:v>7.6240015029907227</c:v>
                </c:pt>
                <c:pt idx="7111">
                  <c:v>7.6280012130737305</c:v>
                </c:pt>
                <c:pt idx="7112">
                  <c:v>7.6320013999938965</c:v>
                </c:pt>
                <c:pt idx="7113">
                  <c:v>7.6360011100769043</c:v>
                </c:pt>
                <c:pt idx="7114">
                  <c:v>7.6400012969970703</c:v>
                </c:pt>
                <c:pt idx="7115">
                  <c:v>7.6440014839172363</c:v>
                </c:pt>
                <c:pt idx="7116">
                  <c:v>7.6480011940002441</c:v>
                </c:pt>
                <c:pt idx="7117">
                  <c:v>7.6520013809204102</c:v>
                </c:pt>
                <c:pt idx="7118">
                  <c:v>7.656001091003418</c:v>
                </c:pt>
                <c:pt idx="7119">
                  <c:v>7.660001277923584</c:v>
                </c:pt>
                <c:pt idx="7120">
                  <c:v>7.66400146484375</c:v>
                </c:pt>
                <c:pt idx="7121">
                  <c:v>7.6680011749267578</c:v>
                </c:pt>
                <c:pt idx="7122">
                  <c:v>7.6720013618469238</c:v>
                </c:pt>
                <c:pt idx="7123">
                  <c:v>7.6760015487670898</c:v>
                </c:pt>
                <c:pt idx="7124">
                  <c:v>7.6800012588500977</c:v>
                </c:pt>
                <c:pt idx="7125">
                  <c:v>7.6840014457702637</c:v>
                </c:pt>
                <c:pt idx="7126">
                  <c:v>7.6880011558532715</c:v>
                </c:pt>
                <c:pt idx="7127">
                  <c:v>7.6920013427734375</c:v>
                </c:pt>
                <c:pt idx="7128">
                  <c:v>7.6960015296936035</c:v>
                </c:pt>
                <c:pt idx="7129">
                  <c:v>7.7000012397766113</c:v>
                </c:pt>
                <c:pt idx="7130">
                  <c:v>7.7040014266967773</c:v>
                </c:pt>
                <c:pt idx="7131">
                  <c:v>7.7080011367797852</c:v>
                </c:pt>
                <c:pt idx="7132">
                  <c:v>7.7120013236999512</c:v>
                </c:pt>
                <c:pt idx="7133">
                  <c:v>7.7160015106201172</c:v>
                </c:pt>
                <c:pt idx="7134">
                  <c:v>7.720001220703125</c:v>
                </c:pt>
                <c:pt idx="7135">
                  <c:v>7.724001407623291</c:v>
                </c:pt>
                <c:pt idx="7136">
                  <c:v>7.7280011177062988</c:v>
                </c:pt>
                <c:pt idx="7137">
                  <c:v>7.7320013046264648</c:v>
                </c:pt>
                <c:pt idx="7138">
                  <c:v>7.7360014915466309</c:v>
                </c:pt>
                <c:pt idx="7139">
                  <c:v>7.7400012016296387</c:v>
                </c:pt>
                <c:pt idx="7140">
                  <c:v>7.7440013885498047</c:v>
                </c:pt>
                <c:pt idx="7141">
                  <c:v>7.7480010986328125</c:v>
                </c:pt>
                <c:pt idx="7142">
                  <c:v>7.7520012855529785</c:v>
                </c:pt>
                <c:pt idx="7143">
                  <c:v>7.7560014724731445</c:v>
                </c:pt>
                <c:pt idx="7144">
                  <c:v>7.7600011825561523</c:v>
                </c:pt>
                <c:pt idx="7145">
                  <c:v>7.7640013694763184</c:v>
                </c:pt>
                <c:pt idx="7146">
                  <c:v>7.7680015563964844</c:v>
                </c:pt>
                <c:pt idx="7147">
                  <c:v>7.7720012664794922</c:v>
                </c:pt>
                <c:pt idx="7148">
                  <c:v>7.7760014533996582</c:v>
                </c:pt>
                <c:pt idx="7149">
                  <c:v>7.780001163482666</c:v>
                </c:pt>
                <c:pt idx="7150">
                  <c:v>7.784001350402832</c:v>
                </c:pt>
                <c:pt idx="7151">
                  <c:v>7.788001537322998</c:v>
                </c:pt>
                <c:pt idx="7152">
                  <c:v>7.7920012474060059</c:v>
                </c:pt>
                <c:pt idx="7153">
                  <c:v>7.7960014343261719</c:v>
                </c:pt>
                <c:pt idx="7154">
                  <c:v>7.8000011444091797</c:v>
                </c:pt>
                <c:pt idx="7155">
                  <c:v>7.8040013313293457</c:v>
                </c:pt>
                <c:pt idx="7156">
                  <c:v>7.8080015182495117</c:v>
                </c:pt>
                <c:pt idx="7157">
                  <c:v>7.8120012283325195</c:v>
                </c:pt>
                <c:pt idx="7158">
                  <c:v>7.8160014152526855</c:v>
                </c:pt>
                <c:pt idx="7159">
                  <c:v>7.8200011253356934</c:v>
                </c:pt>
                <c:pt idx="7160">
                  <c:v>7.8240013122558594</c:v>
                </c:pt>
                <c:pt idx="7161">
                  <c:v>7.8280014991760254</c:v>
                </c:pt>
                <c:pt idx="7162">
                  <c:v>7.8320012092590332</c:v>
                </c:pt>
                <c:pt idx="7163">
                  <c:v>7.8360013961791992</c:v>
                </c:pt>
                <c:pt idx="7164">
                  <c:v>7.840001106262207</c:v>
                </c:pt>
                <c:pt idx="7165">
                  <c:v>7.844001293182373</c:v>
                </c:pt>
                <c:pt idx="7166">
                  <c:v>7.8480014801025391</c:v>
                </c:pt>
                <c:pt idx="7167">
                  <c:v>7.8520011901855469</c:v>
                </c:pt>
                <c:pt idx="7168">
                  <c:v>7.8560013771057129</c:v>
                </c:pt>
                <c:pt idx="7169">
                  <c:v>7.8600010871887207</c:v>
                </c:pt>
                <c:pt idx="7170">
                  <c:v>7.8640012741088867</c:v>
                </c:pt>
                <c:pt idx="7171">
                  <c:v>7.8680014610290527</c:v>
                </c:pt>
                <c:pt idx="7172">
                  <c:v>7.8720011711120605</c:v>
                </c:pt>
                <c:pt idx="7173">
                  <c:v>7.8760013580322266</c:v>
                </c:pt>
                <c:pt idx="7174">
                  <c:v>7.8800015449523926</c:v>
                </c:pt>
                <c:pt idx="7175">
                  <c:v>7.8840012550354004</c:v>
                </c:pt>
                <c:pt idx="7176">
                  <c:v>7.8880014419555664</c:v>
                </c:pt>
                <c:pt idx="7177">
                  <c:v>7.8920011520385742</c:v>
                </c:pt>
                <c:pt idx="7178">
                  <c:v>7.8960013389587402</c:v>
                </c:pt>
                <c:pt idx="7179">
                  <c:v>7.9000015258789063</c:v>
                </c:pt>
                <c:pt idx="7180">
                  <c:v>7.9040012359619141</c:v>
                </c:pt>
                <c:pt idx="7181">
                  <c:v>7.9080014228820801</c:v>
                </c:pt>
                <c:pt idx="7182">
                  <c:v>7.9120011329650879</c:v>
                </c:pt>
                <c:pt idx="7183">
                  <c:v>7.9160013198852539</c:v>
                </c:pt>
                <c:pt idx="7184">
                  <c:v>7.9200015068054199</c:v>
                </c:pt>
                <c:pt idx="7185">
                  <c:v>7.9240012168884277</c:v>
                </c:pt>
                <c:pt idx="7186">
                  <c:v>7.9280014038085938</c:v>
                </c:pt>
                <c:pt idx="7187">
                  <c:v>7.9320011138916016</c:v>
                </c:pt>
                <c:pt idx="7188">
                  <c:v>7.9360013008117676</c:v>
                </c:pt>
                <c:pt idx="7189">
                  <c:v>7.9400014877319336</c:v>
                </c:pt>
                <c:pt idx="7190">
                  <c:v>7.9440011978149414</c:v>
                </c:pt>
                <c:pt idx="7191">
                  <c:v>7.9480013847351074</c:v>
                </c:pt>
                <c:pt idx="7192">
                  <c:v>7.9520010948181152</c:v>
                </c:pt>
                <c:pt idx="7193">
                  <c:v>7.9560012817382813</c:v>
                </c:pt>
                <c:pt idx="7194">
                  <c:v>7.9600014686584473</c:v>
                </c:pt>
                <c:pt idx="7195">
                  <c:v>7.9640011787414551</c:v>
                </c:pt>
                <c:pt idx="7196">
                  <c:v>7.9680013656616211</c:v>
                </c:pt>
                <c:pt idx="7197">
                  <c:v>7.9699997901916504</c:v>
                </c:pt>
                <c:pt idx="7198">
                  <c:v>7.9720015525817871</c:v>
                </c:pt>
                <c:pt idx="7199">
                  <c:v>7.9760012626647949</c:v>
                </c:pt>
                <c:pt idx="7200">
                  <c:v>7.9800014495849609</c:v>
                </c:pt>
                <c:pt idx="7201">
                  <c:v>7.9840011596679688</c:v>
                </c:pt>
                <c:pt idx="7202">
                  <c:v>7.9880013465881348</c:v>
                </c:pt>
                <c:pt idx="7203">
                  <c:v>7.9920015335083008</c:v>
                </c:pt>
                <c:pt idx="7204">
                  <c:v>7.9960012435913086</c:v>
                </c:pt>
                <c:pt idx="7205">
                  <c:v>8.0000009536743164</c:v>
                </c:pt>
                <c:pt idx="7206">
                  <c:v>8.0040016174316406</c:v>
                </c:pt>
                <c:pt idx="7207">
                  <c:v>8.0080013275146484</c:v>
                </c:pt>
                <c:pt idx="7208">
                  <c:v>8.0120010375976563</c:v>
                </c:pt>
                <c:pt idx="7209">
                  <c:v>8.0160017013549805</c:v>
                </c:pt>
                <c:pt idx="7210">
                  <c:v>8.0200014114379883</c:v>
                </c:pt>
                <c:pt idx="7211">
                  <c:v>8.0240011215209961</c:v>
                </c:pt>
                <c:pt idx="7212">
                  <c:v>8.0280017852783203</c:v>
                </c:pt>
                <c:pt idx="7213">
                  <c:v>8.0320014953613281</c:v>
                </c:pt>
                <c:pt idx="7214">
                  <c:v>8.0360012054443359</c:v>
                </c:pt>
                <c:pt idx="7215">
                  <c:v>8.0400009155273438</c:v>
                </c:pt>
                <c:pt idx="7216">
                  <c:v>8.044001579284668</c:v>
                </c:pt>
                <c:pt idx="7217">
                  <c:v>8.0480012893676758</c:v>
                </c:pt>
                <c:pt idx="7218">
                  <c:v>8.0520009994506836</c:v>
                </c:pt>
                <c:pt idx="7219">
                  <c:v>8.0560016632080078</c:v>
                </c:pt>
                <c:pt idx="7220">
                  <c:v>8.0600013732910156</c:v>
                </c:pt>
                <c:pt idx="7221">
                  <c:v>8.0640010833740234</c:v>
                </c:pt>
                <c:pt idx="7222">
                  <c:v>8.0680017471313477</c:v>
                </c:pt>
                <c:pt idx="7223">
                  <c:v>8.0720014572143555</c:v>
                </c:pt>
                <c:pt idx="7224">
                  <c:v>8.0760011672973633</c:v>
                </c:pt>
                <c:pt idx="7225">
                  <c:v>8.0800008773803711</c:v>
                </c:pt>
                <c:pt idx="7226">
                  <c:v>8.0840015411376953</c:v>
                </c:pt>
                <c:pt idx="7227">
                  <c:v>8.0880012512207031</c:v>
                </c:pt>
                <c:pt idx="7228">
                  <c:v>8.0920009613037109</c:v>
                </c:pt>
                <c:pt idx="7229">
                  <c:v>8.0960016250610352</c:v>
                </c:pt>
                <c:pt idx="7230">
                  <c:v>8.100001335144043</c:v>
                </c:pt>
                <c:pt idx="7231">
                  <c:v>8.1040010452270508</c:v>
                </c:pt>
                <c:pt idx="7232">
                  <c:v>8.108001708984375</c:v>
                </c:pt>
                <c:pt idx="7233">
                  <c:v>8.1120014190673828</c:v>
                </c:pt>
                <c:pt idx="7234">
                  <c:v>8.1160011291503906</c:v>
                </c:pt>
                <c:pt idx="7235">
                  <c:v>8.1200017929077148</c:v>
                </c:pt>
                <c:pt idx="7236">
                  <c:v>8.1240015029907227</c:v>
                </c:pt>
                <c:pt idx="7237">
                  <c:v>8.1280012130737305</c:v>
                </c:pt>
                <c:pt idx="7238">
                  <c:v>8.1320009231567383</c:v>
                </c:pt>
                <c:pt idx="7239">
                  <c:v>8.1360015869140625</c:v>
                </c:pt>
                <c:pt idx="7240">
                  <c:v>8.1400012969970703</c:v>
                </c:pt>
                <c:pt idx="7241">
                  <c:v>8.1440010070800781</c:v>
                </c:pt>
                <c:pt idx="7242">
                  <c:v>8.1480016708374023</c:v>
                </c:pt>
                <c:pt idx="7243">
                  <c:v>8.1520013809204102</c:v>
                </c:pt>
                <c:pt idx="7244">
                  <c:v>8.156001091003418</c:v>
                </c:pt>
                <c:pt idx="7245">
                  <c:v>8.1600017547607422</c:v>
                </c:pt>
                <c:pt idx="7246">
                  <c:v>8.16400146484375</c:v>
                </c:pt>
                <c:pt idx="7247">
                  <c:v>8.1680011749267578</c:v>
                </c:pt>
                <c:pt idx="7248">
                  <c:v>8.1720008850097656</c:v>
                </c:pt>
                <c:pt idx="7249">
                  <c:v>8.1760015487670898</c:v>
                </c:pt>
                <c:pt idx="7250">
                  <c:v>8.1800012588500977</c:v>
                </c:pt>
                <c:pt idx="7251">
                  <c:v>8.1840009689331055</c:v>
                </c:pt>
                <c:pt idx="7252">
                  <c:v>8.1880016326904297</c:v>
                </c:pt>
                <c:pt idx="7253">
                  <c:v>8.1920013427734375</c:v>
                </c:pt>
                <c:pt idx="7254">
                  <c:v>8.1960010528564453</c:v>
                </c:pt>
                <c:pt idx="7255">
                  <c:v>8.2000017166137695</c:v>
                </c:pt>
                <c:pt idx="7256">
                  <c:v>8.2040014266967773</c:v>
                </c:pt>
                <c:pt idx="7257">
                  <c:v>8.2080011367797852</c:v>
                </c:pt>
                <c:pt idx="7258">
                  <c:v>8.2120018005371094</c:v>
                </c:pt>
                <c:pt idx="7259">
                  <c:v>8.2160015106201172</c:v>
                </c:pt>
                <c:pt idx="7260">
                  <c:v>8.220001220703125</c:v>
                </c:pt>
                <c:pt idx="7261">
                  <c:v>8.2240009307861328</c:v>
                </c:pt>
                <c:pt idx="7262">
                  <c:v>8.228001594543457</c:v>
                </c:pt>
                <c:pt idx="7263">
                  <c:v>8.2320013046264648</c:v>
                </c:pt>
                <c:pt idx="7264">
                  <c:v>8.2360010147094727</c:v>
                </c:pt>
                <c:pt idx="7265">
                  <c:v>8.2400016784667969</c:v>
                </c:pt>
                <c:pt idx="7266">
                  <c:v>8.2440013885498047</c:v>
                </c:pt>
                <c:pt idx="7267">
                  <c:v>8.2480010986328125</c:v>
                </c:pt>
                <c:pt idx="7268">
                  <c:v>8.2520017623901367</c:v>
                </c:pt>
                <c:pt idx="7269">
                  <c:v>8.2560014724731445</c:v>
                </c:pt>
                <c:pt idx="7270">
                  <c:v>8.2600011825561523</c:v>
                </c:pt>
                <c:pt idx="7271">
                  <c:v>8.2640008926391602</c:v>
                </c:pt>
                <c:pt idx="7272">
                  <c:v>8.2680015563964844</c:v>
                </c:pt>
                <c:pt idx="7273">
                  <c:v>8.2720012664794922</c:v>
                </c:pt>
                <c:pt idx="7274">
                  <c:v>8.2760009765625</c:v>
                </c:pt>
                <c:pt idx="7275">
                  <c:v>8.2800016403198242</c:v>
                </c:pt>
                <c:pt idx="7276">
                  <c:v>8.284001350402832</c:v>
                </c:pt>
                <c:pt idx="7277">
                  <c:v>8.2880010604858398</c:v>
                </c:pt>
                <c:pt idx="7278">
                  <c:v>8.2920017242431641</c:v>
                </c:pt>
                <c:pt idx="7279">
                  <c:v>8.2960014343261719</c:v>
                </c:pt>
                <c:pt idx="7280">
                  <c:v>8.3000011444091797</c:v>
                </c:pt>
                <c:pt idx="7281">
                  <c:v>8.3040018081665039</c:v>
                </c:pt>
                <c:pt idx="7282">
                  <c:v>8.3080015182495117</c:v>
                </c:pt>
                <c:pt idx="7283">
                  <c:v>8.3120012283325195</c:v>
                </c:pt>
                <c:pt idx="7284">
                  <c:v>8.3160009384155273</c:v>
                </c:pt>
                <c:pt idx="7285">
                  <c:v>8.3200016021728516</c:v>
                </c:pt>
                <c:pt idx="7286">
                  <c:v>8.3240013122558594</c:v>
                </c:pt>
                <c:pt idx="7287">
                  <c:v>8.3280010223388672</c:v>
                </c:pt>
                <c:pt idx="7288">
                  <c:v>8.3320016860961914</c:v>
                </c:pt>
                <c:pt idx="7289">
                  <c:v>8.3360013961791992</c:v>
                </c:pt>
                <c:pt idx="7290">
                  <c:v>8.340001106262207</c:v>
                </c:pt>
                <c:pt idx="7291">
                  <c:v>8.3440017700195313</c:v>
                </c:pt>
                <c:pt idx="7292">
                  <c:v>8.3480014801025391</c:v>
                </c:pt>
                <c:pt idx="7293">
                  <c:v>8.3520011901855469</c:v>
                </c:pt>
                <c:pt idx="7294">
                  <c:v>8.3560009002685547</c:v>
                </c:pt>
                <c:pt idx="7295">
                  <c:v>8.3600015640258789</c:v>
                </c:pt>
                <c:pt idx="7296">
                  <c:v>8.3640012741088867</c:v>
                </c:pt>
                <c:pt idx="7297">
                  <c:v>8.3680009841918945</c:v>
                </c:pt>
                <c:pt idx="7298">
                  <c:v>8.3720016479492188</c:v>
                </c:pt>
                <c:pt idx="7299">
                  <c:v>8.3760013580322266</c:v>
                </c:pt>
                <c:pt idx="7300">
                  <c:v>8.3800010681152344</c:v>
                </c:pt>
                <c:pt idx="7301">
                  <c:v>8.3840017318725586</c:v>
                </c:pt>
                <c:pt idx="7302">
                  <c:v>8.3880014419555664</c:v>
                </c:pt>
                <c:pt idx="7303">
                  <c:v>8.3920011520385742</c:v>
                </c:pt>
                <c:pt idx="7304">
                  <c:v>8.3960018157958984</c:v>
                </c:pt>
                <c:pt idx="7305">
                  <c:v>8.4000015258789063</c:v>
                </c:pt>
                <c:pt idx="7306">
                  <c:v>8.4040012359619141</c:v>
                </c:pt>
                <c:pt idx="7307">
                  <c:v>8.4080009460449219</c:v>
                </c:pt>
                <c:pt idx="7308">
                  <c:v>8.4120016098022461</c:v>
                </c:pt>
                <c:pt idx="7309">
                  <c:v>8.4160013198852539</c:v>
                </c:pt>
                <c:pt idx="7310">
                  <c:v>8.4200010299682617</c:v>
                </c:pt>
                <c:pt idx="7311">
                  <c:v>8.4240016937255859</c:v>
                </c:pt>
                <c:pt idx="7312">
                  <c:v>8.4280014038085938</c:v>
                </c:pt>
                <c:pt idx="7313">
                  <c:v>8.4320011138916016</c:v>
                </c:pt>
                <c:pt idx="7314">
                  <c:v>8.4360017776489258</c:v>
                </c:pt>
                <c:pt idx="7315">
                  <c:v>8.4400014877319336</c:v>
                </c:pt>
                <c:pt idx="7316">
                  <c:v>8.4440011978149414</c:v>
                </c:pt>
                <c:pt idx="7317">
                  <c:v>8.4480009078979492</c:v>
                </c:pt>
                <c:pt idx="7318">
                  <c:v>8.4520015716552734</c:v>
                </c:pt>
                <c:pt idx="7319">
                  <c:v>8.4560012817382813</c:v>
                </c:pt>
                <c:pt idx="7320">
                  <c:v>8.4600009918212891</c:v>
                </c:pt>
                <c:pt idx="7321">
                  <c:v>8.4640016555786133</c:v>
                </c:pt>
                <c:pt idx="7322">
                  <c:v>8.4680013656616211</c:v>
                </c:pt>
                <c:pt idx="7323">
                  <c:v>8.4720010757446289</c:v>
                </c:pt>
                <c:pt idx="7324">
                  <c:v>8.4760017395019531</c:v>
                </c:pt>
                <c:pt idx="7325">
                  <c:v>8.4800014495849609</c:v>
                </c:pt>
                <c:pt idx="7326">
                  <c:v>8.4840011596679688</c:v>
                </c:pt>
                <c:pt idx="7327">
                  <c:v>8.488001823425293</c:v>
                </c:pt>
                <c:pt idx="7328">
                  <c:v>8.4920015335083008</c:v>
                </c:pt>
                <c:pt idx="7329">
                  <c:v>8.4960012435913086</c:v>
                </c:pt>
                <c:pt idx="7330">
                  <c:v>8.5000009536743164</c:v>
                </c:pt>
                <c:pt idx="7331">
                  <c:v>8.5040016174316406</c:v>
                </c:pt>
                <c:pt idx="7332">
                  <c:v>8.5080013275146484</c:v>
                </c:pt>
                <c:pt idx="7333">
                  <c:v>8.5120010375976563</c:v>
                </c:pt>
                <c:pt idx="7334">
                  <c:v>8.5160017013549805</c:v>
                </c:pt>
                <c:pt idx="7335">
                  <c:v>8.5200014114379883</c:v>
                </c:pt>
                <c:pt idx="7336">
                  <c:v>8.5240011215209961</c:v>
                </c:pt>
                <c:pt idx="7337">
                  <c:v>8.5280017852783203</c:v>
                </c:pt>
                <c:pt idx="7338">
                  <c:v>8.5320014953613281</c:v>
                </c:pt>
                <c:pt idx="7339">
                  <c:v>8.5360012054443359</c:v>
                </c:pt>
                <c:pt idx="7340">
                  <c:v>8.5400009155273438</c:v>
                </c:pt>
                <c:pt idx="7341">
                  <c:v>8.544001579284668</c:v>
                </c:pt>
                <c:pt idx="7342">
                  <c:v>8.5480012893676758</c:v>
                </c:pt>
                <c:pt idx="7343">
                  <c:v>8.5520009994506836</c:v>
                </c:pt>
                <c:pt idx="7344">
                  <c:v>8.5560016632080078</c:v>
                </c:pt>
                <c:pt idx="7345">
                  <c:v>8.5600013732910156</c:v>
                </c:pt>
                <c:pt idx="7346">
                  <c:v>8.5640010833740234</c:v>
                </c:pt>
                <c:pt idx="7347">
                  <c:v>8.5680017471313477</c:v>
                </c:pt>
                <c:pt idx="7348">
                  <c:v>8.5720014572143555</c:v>
                </c:pt>
                <c:pt idx="7349">
                  <c:v>8.5760011672973633</c:v>
                </c:pt>
                <c:pt idx="7350">
                  <c:v>8.5800018310546875</c:v>
                </c:pt>
                <c:pt idx="7351">
                  <c:v>8.5840015411376953</c:v>
                </c:pt>
                <c:pt idx="7352">
                  <c:v>8.5880012512207031</c:v>
                </c:pt>
                <c:pt idx="7353">
                  <c:v>8.5920009613037109</c:v>
                </c:pt>
                <c:pt idx="7354">
                  <c:v>8.5960016250610352</c:v>
                </c:pt>
                <c:pt idx="7355">
                  <c:v>8.600001335144043</c:v>
                </c:pt>
                <c:pt idx="7356">
                  <c:v>8.6040010452270508</c:v>
                </c:pt>
                <c:pt idx="7357">
                  <c:v>8.608001708984375</c:v>
                </c:pt>
                <c:pt idx="7358">
                  <c:v>8.6120014190673828</c:v>
                </c:pt>
                <c:pt idx="7359">
                  <c:v>8.6160011291503906</c:v>
                </c:pt>
                <c:pt idx="7360">
                  <c:v>8.6200017929077148</c:v>
                </c:pt>
                <c:pt idx="7361">
                  <c:v>8.6240015029907227</c:v>
                </c:pt>
                <c:pt idx="7362">
                  <c:v>8.6280012130737305</c:v>
                </c:pt>
                <c:pt idx="7363">
                  <c:v>8.6320009231567383</c:v>
                </c:pt>
                <c:pt idx="7364">
                  <c:v>8.6360015869140625</c:v>
                </c:pt>
                <c:pt idx="7365">
                  <c:v>8.6400012969970703</c:v>
                </c:pt>
                <c:pt idx="7366">
                  <c:v>8.6440010070800781</c:v>
                </c:pt>
                <c:pt idx="7367">
                  <c:v>8.6480016708374023</c:v>
                </c:pt>
                <c:pt idx="7368">
                  <c:v>8.6520013809204102</c:v>
                </c:pt>
                <c:pt idx="7369">
                  <c:v>8.656001091003418</c:v>
                </c:pt>
                <c:pt idx="7370">
                  <c:v>8.6600017547607422</c:v>
                </c:pt>
                <c:pt idx="7371">
                  <c:v>8.66400146484375</c:v>
                </c:pt>
                <c:pt idx="7372">
                  <c:v>8.6680011749267578</c:v>
                </c:pt>
                <c:pt idx="7373">
                  <c:v>8.6720008850097656</c:v>
                </c:pt>
                <c:pt idx="7374">
                  <c:v>8.6760015487670898</c:v>
                </c:pt>
                <c:pt idx="7375">
                  <c:v>8.6800012588500977</c:v>
                </c:pt>
                <c:pt idx="7376">
                  <c:v>8.6840009689331055</c:v>
                </c:pt>
                <c:pt idx="7377">
                  <c:v>8.6880016326904297</c:v>
                </c:pt>
                <c:pt idx="7378">
                  <c:v>8.6920013427734375</c:v>
                </c:pt>
                <c:pt idx="7379">
                  <c:v>8.6960010528564453</c:v>
                </c:pt>
                <c:pt idx="7380">
                  <c:v>8.7000017166137695</c:v>
                </c:pt>
                <c:pt idx="7381">
                  <c:v>8.7040014266967773</c:v>
                </c:pt>
                <c:pt idx="7382">
                  <c:v>8.7080011367797852</c:v>
                </c:pt>
                <c:pt idx="7383">
                  <c:v>8.7120018005371094</c:v>
                </c:pt>
                <c:pt idx="7384">
                  <c:v>8.7160015106201172</c:v>
                </c:pt>
                <c:pt idx="7385">
                  <c:v>8.720001220703125</c:v>
                </c:pt>
                <c:pt idx="7386">
                  <c:v>8.7240009307861328</c:v>
                </c:pt>
                <c:pt idx="7387">
                  <c:v>8.728001594543457</c:v>
                </c:pt>
                <c:pt idx="7388">
                  <c:v>8.7320013046264648</c:v>
                </c:pt>
                <c:pt idx="7389">
                  <c:v>8.7360010147094727</c:v>
                </c:pt>
                <c:pt idx="7390">
                  <c:v>8.7400016784667969</c:v>
                </c:pt>
                <c:pt idx="7391">
                  <c:v>8.7440013885498047</c:v>
                </c:pt>
                <c:pt idx="7392">
                  <c:v>8.7480010986328125</c:v>
                </c:pt>
                <c:pt idx="7393">
                  <c:v>8.7520017623901367</c:v>
                </c:pt>
                <c:pt idx="7394">
                  <c:v>8.7560014724731445</c:v>
                </c:pt>
                <c:pt idx="7395">
                  <c:v>8.7600011825561523</c:v>
                </c:pt>
                <c:pt idx="7396">
                  <c:v>8.7640008926391602</c:v>
                </c:pt>
                <c:pt idx="7397">
                  <c:v>8.7680015563964844</c:v>
                </c:pt>
                <c:pt idx="7398">
                  <c:v>8.7720012664794922</c:v>
                </c:pt>
                <c:pt idx="7399">
                  <c:v>8.7760009765625</c:v>
                </c:pt>
                <c:pt idx="7400">
                  <c:v>8.7800016403198242</c:v>
                </c:pt>
                <c:pt idx="7401">
                  <c:v>8.784001350402832</c:v>
                </c:pt>
                <c:pt idx="7402">
                  <c:v>8.7880010604858398</c:v>
                </c:pt>
                <c:pt idx="7403">
                  <c:v>8.7920017242431641</c:v>
                </c:pt>
                <c:pt idx="7404">
                  <c:v>8.7960014343261719</c:v>
                </c:pt>
                <c:pt idx="7405">
                  <c:v>8.8000011444091797</c:v>
                </c:pt>
                <c:pt idx="7406">
                  <c:v>8.8040018081665039</c:v>
                </c:pt>
                <c:pt idx="7407">
                  <c:v>8.8080015182495117</c:v>
                </c:pt>
                <c:pt idx="7408">
                  <c:v>8.8120012283325195</c:v>
                </c:pt>
                <c:pt idx="7409">
                  <c:v>8.8160009384155273</c:v>
                </c:pt>
                <c:pt idx="7410">
                  <c:v>8.8200016021728516</c:v>
                </c:pt>
                <c:pt idx="7411">
                  <c:v>8.8240013122558594</c:v>
                </c:pt>
                <c:pt idx="7412">
                  <c:v>8.8280010223388672</c:v>
                </c:pt>
                <c:pt idx="7413">
                  <c:v>8.8320016860961914</c:v>
                </c:pt>
                <c:pt idx="7414">
                  <c:v>8.8360013961791992</c:v>
                </c:pt>
                <c:pt idx="7415">
                  <c:v>8.840001106262207</c:v>
                </c:pt>
                <c:pt idx="7416">
                  <c:v>8.8440017700195313</c:v>
                </c:pt>
                <c:pt idx="7417">
                  <c:v>8.8480014801025391</c:v>
                </c:pt>
                <c:pt idx="7418">
                  <c:v>8.8520011901855469</c:v>
                </c:pt>
                <c:pt idx="7419">
                  <c:v>8.8560009002685547</c:v>
                </c:pt>
                <c:pt idx="7420">
                  <c:v>8.8600015640258789</c:v>
                </c:pt>
                <c:pt idx="7421">
                  <c:v>8.8640012741088867</c:v>
                </c:pt>
                <c:pt idx="7422">
                  <c:v>8.8680009841918945</c:v>
                </c:pt>
                <c:pt idx="7423">
                  <c:v>8.8720016479492188</c:v>
                </c:pt>
                <c:pt idx="7424">
                  <c:v>8.8760013580322266</c:v>
                </c:pt>
                <c:pt idx="7425">
                  <c:v>8.8800010681152344</c:v>
                </c:pt>
                <c:pt idx="7426">
                  <c:v>8.8840017318725586</c:v>
                </c:pt>
                <c:pt idx="7427">
                  <c:v>8.8880014419555664</c:v>
                </c:pt>
                <c:pt idx="7428">
                  <c:v>8.8920011520385742</c:v>
                </c:pt>
                <c:pt idx="7429">
                  <c:v>8.8960018157958984</c:v>
                </c:pt>
                <c:pt idx="7430">
                  <c:v>8.9000015258789063</c:v>
                </c:pt>
                <c:pt idx="7431">
                  <c:v>8.9040012359619141</c:v>
                </c:pt>
                <c:pt idx="7432">
                  <c:v>8.9080009460449219</c:v>
                </c:pt>
                <c:pt idx="7433">
                  <c:v>8.9120016098022461</c:v>
                </c:pt>
                <c:pt idx="7434">
                  <c:v>8.9160013198852539</c:v>
                </c:pt>
                <c:pt idx="7435">
                  <c:v>8.9200010299682617</c:v>
                </c:pt>
                <c:pt idx="7436">
                  <c:v>8.9240016937255859</c:v>
                </c:pt>
                <c:pt idx="7437">
                  <c:v>8.9280014038085938</c:v>
                </c:pt>
                <c:pt idx="7438">
                  <c:v>8.9320011138916016</c:v>
                </c:pt>
                <c:pt idx="7439">
                  <c:v>8.9360017776489258</c:v>
                </c:pt>
                <c:pt idx="7440">
                  <c:v>8.9400014877319336</c:v>
                </c:pt>
                <c:pt idx="7441">
                  <c:v>8.9440011978149414</c:v>
                </c:pt>
                <c:pt idx="7442">
                  <c:v>8.9480009078979492</c:v>
                </c:pt>
                <c:pt idx="7443">
                  <c:v>8.9520015716552734</c:v>
                </c:pt>
                <c:pt idx="7444">
                  <c:v>8.9560012817382813</c:v>
                </c:pt>
                <c:pt idx="7445">
                  <c:v>8.9600009918212891</c:v>
                </c:pt>
                <c:pt idx="7446">
                  <c:v>8.9640016555786133</c:v>
                </c:pt>
                <c:pt idx="7447">
                  <c:v>8.9680013656616211</c:v>
                </c:pt>
                <c:pt idx="7448">
                  <c:v>8.9720010757446289</c:v>
                </c:pt>
                <c:pt idx="7449">
                  <c:v>8.9760017395019531</c:v>
                </c:pt>
                <c:pt idx="7450">
                  <c:v>8.9800014495849609</c:v>
                </c:pt>
                <c:pt idx="7451">
                  <c:v>8.9840011596679688</c:v>
                </c:pt>
                <c:pt idx="7452">
                  <c:v>8.988001823425293</c:v>
                </c:pt>
                <c:pt idx="7453">
                  <c:v>8.9920015335083008</c:v>
                </c:pt>
                <c:pt idx="7454">
                  <c:v>8.9960012435913086</c:v>
                </c:pt>
                <c:pt idx="7455">
                  <c:v>9.0000009536743164</c:v>
                </c:pt>
                <c:pt idx="7456">
                  <c:v>9.0040016174316406</c:v>
                </c:pt>
                <c:pt idx="7457">
                  <c:v>9.0080013275146484</c:v>
                </c:pt>
                <c:pt idx="7458">
                  <c:v>9.0120010375976563</c:v>
                </c:pt>
                <c:pt idx="7459">
                  <c:v>9.0160017013549805</c:v>
                </c:pt>
                <c:pt idx="7460">
                  <c:v>9.0200014114379883</c:v>
                </c:pt>
                <c:pt idx="7461">
                  <c:v>9.0240011215209961</c:v>
                </c:pt>
                <c:pt idx="7462">
                  <c:v>9.0280017852783203</c:v>
                </c:pt>
                <c:pt idx="7463">
                  <c:v>9.0320014953613281</c:v>
                </c:pt>
                <c:pt idx="7464">
                  <c:v>9.0360012054443359</c:v>
                </c:pt>
                <c:pt idx="7465">
                  <c:v>9.0400009155273438</c:v>
                </c:pt>
                <c:pt idx="7466">
                  <c:v>9.044001579284668</c:v>
                </c:pt>
                <c:pt idx="7467">
                  <c:v>9.0480012893676758</c:v>
                </c:pt>
                <c:pt idx="7468">
                  <c:v>9.0520009994506836</c:v>
                </c:pt>
                <c:pt idx="7469">
                  <c:v>9.0560016632080078</c:v>
                </c:pt>
                <c:pt idx="7470">
                  <c:v>9.0600013732910156</c:v>
                </c:pt>
                <c:pt idx="7471">
                  <c:v>9.0640010833740234</c:v>
                </c:pt>
                <c:pt idx="7472">
                  <c:v>9.0680017471313477</c:v>
                </c:pt>
                <c:pt idx="7473">
                  <c:v>9.0720014572143555</c:v>
                </c:pt>
                <c:pt idx="7474">
                  <c:v>9.0760011672973633</c:v>
                </c:pt>
                <c:pt idx="7475">
                  <c:v>9.0800018310546875</c:v>
                </c:pt>
                <c:pt idx="7476">
                  <c:v>9.0840015411376953</c:v>
                </c:pt>
                <c:pt idx="7477">
                  <c:v>9.0880012512207031</c:v>
                </c:pt>
                <c:pt idx="7478">
                  <c:v>9.0920009613037109</c:v>
                </c:pt>
                <c:pt idx="7479">
                  <c:v>9.0960016250610352</c:v>
                </c:pt>
                <c:pt idx="7480">
                  <c:v>9.100001335144043</c:v>
                </c:pt>
                <c:pt idx="7481">
                  <c:v>9.1040010452270508</c:v>
                </c:pt>
                <c:pt idx="7482">
                  <c:v>9.108001708984375</c:v>
                </c:pt>
                <c:pt idx="7483">
                  <c:v>9.1120014190673828</c:v>
                </c:pt>
                <c:pt idx="7484">
                  <c:v>9.1160011291503906</c:v>
                </c:pt>
                <c:pt idx="7485">
                  <c:v>9.1200017929077148</c:v>
                </c:pt>
                <c:pt idx="7486">
                  <c:v>9.1240015029907227</c:v>
                </c:pt>
                <c:pt idx="7487">
                  <c:v>9.1280012130737305</c:v>
                </c:pt>
                <c:pt idx="7488">
                  <c:v>9.1320009231567383</c:v>
                </c:pt>
                <c:pt idx="7489">
                  <c:v>9.1360015869140625</c:v>
                </c:pt>
                <c:pt idx="7490">
                  <c:v>9.1400012969970703</c:v>
                </c:pt>
                <c:pt idx="7491">
                  <c:v>9.1440010070800781</c:v>
                </c:pt>
                <c:pt idx="7492">
                  <c:v>9.1480016708374023</c:v>
                </c:pt>
                <c:pt idx="7493">
                  <c:v>9.1520013809204102</c:v>
                </c:pt>
                <c:pt idx="7494">
                  <c:v>9.156001091003418</c:v>
                </c:pt>
                <c:pt idx="7495">
                  <c:v>9.1600017547607422</c:v>
                </c:pt>
                <c:pt idx="7496">
                  <c:v>9.16400146484375</c:v>
                </c:pt>
                <c:pt idx="7497">
                  <c:v>9.1680011749267578</c:v>
                </c:pt>
                <c:pt idx="7498">
                  <c:v>9.172001838684082</c:v>
                </c:pt>
                <c:pt idx="7499">
                  <c:v>9.1760015487670898</c:v>
                </c:pt>
                <c:pt idx="7500">
                  <c:v>9.1800012588500977</c:v>
                </c:pt>
                <c:pt idx="7501">
                  <c:v>9.1840009689331055</c:v>
                </c:pt>
                <c:pt idx="7502">
                  <c:v>9.1880016326904297</c:v>
                </c:pt>
                <c:pt idx="7503">
                  <c:v>9.1920013427734375</c:v>
                </c:pt>
                <c:pt idx="7504">
                  <c:v>9.1960010528564453</c:v>
                </c:pt>
                <c:pt idx="7505">
                  <c:v>9.2000017166137695</c:v>
                </c:pt>
                <c:pt idx="7506">
                  <c:v>9.2040014266967773</c:v>
                </c:pt>
                <c:pt idx="7507">
                  <c:v>9.2080011367797852</c:v>
                </c:pt>
                <c:pt idx="7508">
                  <c:v>9.2120018005371094</c:v>
                </c:pt>
                <c:pt idx="7509">
                  <c:v>9.2160015106201172</c:v>
                </c:pt>
                <c:pt idx="7510">
                  <c:v>9.220001220703125</c:v>
                </c:pt>
                <c:pt idx="7511">
                  <c:v>9.2240009307861328</c:v>
                </c:pt>
                <c:pt idx="7512">
                  <c:v>9.228001594543457</c:v>
                </c:pt>
                <c:pt idx="7513">
                  <c:v>9.2320013046264648</c:v>
                </c:pt>
                <c:pt idx="7514">
                  <c:v>9.2360010147094727</c:v>
                </c:pt>
                <c:pt idx="7515">
                  <c:v>9.2400016784667969</c:v>
                </c:pt>
                <c:pt idx="7516">
                  <c:v>9.2440013885498047</c:v>
                </c:pt>
                <c:pt idx="7517">
                  <c:v>9.2480010986328125</c:v>
                </c:pt>
                <c:pt idx="7518">
                  <c:v>9.2520017623901367</c:v>
                </c:pt>
                <c:pt idx="7519">
                  <c:v>9.2560014724731445</c:v>
                </c:pt>
                <c:pt idx="7520">
                  <c:v>9.2600011825561523</c:v>
                </c:pt>
                <c:pt idx="7521">
                  <c:v>9.2640018463134766</c:v>
                </c:pt>
                <c:pt idx="7522">
                  <c:v>9.2680015563964844</c:v>
                </c:pt>
                <c:pt idx="7523">
                  <c:v>9.2720012664794922</c:v>
                </c:pt>
                <c:pt idx="7524">
                  <c:v>9.2760009765625</c:v>
                </c:pt>
                <c:pt idx="7525">
                  <c:v>9.2800016403198242</c:v>
                </c:pt>
                <c:pt idx="7526">
                  <c:v>9.284001350402832</c:v>
                </c:pt>
                <c:pt idx="7527">
                  <c:v>9.2880010604858398</c:v>
                </c:pt>
                <c:pt idx="7528">
                  <c:v>9.2920017242431641</c:v>
                </c:pt>
                <c:pt idx="7529">
                  <c:v>9.2960014343261719</c:v>
                </c:pt>
                <c:pt idx="7530">
                  <c:v>9.3000011444091797</c:v>
                </c:pt>
                <c:pt idx="7531">
                  <c:v>9.3040018081665039</c:v>
                </c:pt>
                <c:pt idx="7532">
                  <c:v>9.3080015182495117</c:v>
                </c:pt>
                <c:pt idx="7533">
                  <c:v>9.3120012283325195</c:v>
                </c:pt>
                <c:pt idx="7534">
                  <c:v>9.3160009384155273</c:v>
                </c:pt>
                <c:pt idx="7535">
                  <c:v>9.3200016021728516</c:v>
                </c:pt>
                <c:pt idx="7536">
                  <c:v>9.3240013122558594</c:v>
                </c:pt>
                <c:pt idx="7537">
                  <c:v>9.3280010223388672</c:v>
                </c:pt>
                <c:pt idx="7538">
                  <c:v>9.3320016860961914</c:v>
                </c:pt>
                <c:pt idx="7539">
                  <c:v>9.3360013961791992</c:v>
                </c:pt>
                <c:pt idx="7540">
                  <c:v>9.340001106262207</c:v>
                </c:pt>
                <c:pt idx="7541">
                  <c:v>9.3440017700195313</c:v>
                </c:pt>
                <c:pt idx="7542">
                  <c:v>9.3480014801025391</c:v>
                </c:pt>
                <c:pt idx="7543">
                  <c:v>9.3520011901855469</c:v>
                </c:pt>
                <c:pt idx="7544">
                  <c:v>9.3560018539428711</c:v>
                </c:pt>
                <c:pt idx="7545">
                  <c:v>9.3600015640258789</c:v>
                </c:pt>
                <c:pt idx="7546">
                  <c:v>9.3640012741088867</c:v>
                </c:pt>
                <c:pt idx="7547">
                  <c:v>9.3680009841918945</c:v>
                </c:pt>
                <c:pt idx="7548">
                  <c:v>9.3720016479492188</c:v>
                </c:pt>
                <c:pt idx="7549">
                  <c:v>9.3760013580322266</c:v>
                </c:pt>
                <c:pt idx="7550">
                  <c:v>9.3800010681152344</c:v>
                </c:pt>
                <c:pt idx="7551">
                  <c:v>9.3840017318725586</c:v>
                </c:pt>
                <c:pt idx="7552">
                  <c:v>9.3880014419555664</c:v>
                </c:pt>
                <c:pt idx="7553">
                  <c:v>9.3920011520385742</c:v>
                </c:pt>
                <c:pt idx="7554">
                  <c:v>9.3960018157958984</c:v>
                </c:pt>
                <c:pt idx="7555">
                  <c:v>9.4000015258789063</c:v>
                </c:pt>
                <c:pt idx="7556">
                  <c:v>9.4040012359619141</c:v>
                </c:pt>
                <c:pt idx="7557">
                  <c:v>9.4080009460449219</c:v>
                </c:pt>
                <c:pt idx="7558">
                  <c:v>9.4120016098022461</c:v>
                </c:pt>
                <c:pt idx="7559">
                  <c:v>9.4160013198852539</c:v>
                </c:pt>
                <c:pt idx="7560">
                  <c:v>9.4200010299682617</c:v>
                </c:pt>
                <c:pt idx="7561">
                  <c:v>9.4240016937255859</c:v>
                </c:pt>
                <c:pt idx="7562">
                  <c:v>9.4280014038085938</c:v>
                </c:pt>
                <c:pt idx="7563">
                  <c:v>9.4320011138916016</c:v>
                </c:pt>
                <c:pt idx="7564">
                  <c:v>9.4360017776489258</c:v>
                </c:pt>
                <c:pt idx="7565">
                  <c:v>9.4400014877319336</c:v>
                </c:pt>
                <c:pt idx="7566">
                  <c:v>9.4440011978149414</c:v>
                </c:pt>
                <c:pt idx="7567">
                  <c:v>9.4480018615722656</c:v>
                </c:pt>
                <c:pt idx="7568">
                  <c:v>9.4520015716552734</c:v>
                </c:pt>
                <c:pt idx="7569">
                  <c:v>9.4560012817382813</c:v>
                </c:pt>
                <c:pt idx="7570">
                  <c:v>9.4600009918212891</c:v>
                </c:pt>
                <c:pt idx="7571">
                  <c:v>9.4640016555786133</c:v>
                </c:pt>
                <c:pt idx="7572">
                  <c:v>9.4680013656616211</c:v>
                </c:pt>
                <c:pt idx="7573">
                  <c:v>9.4720010757446289</c:v>
                </c:pt>
                <c:pt idx="7574">
                  <c:v>9.4760017395019531</c:v>
                </c:pt>
                <c:pt idx="7575">
                  <c:v>9.4800014495849609</c:v>
                </c:pt>
                <c:pt idx="7576">
                  <c:v>9.4840011596679688</c:v>
                </c:pt>
                <c:pt idx="7577">
                  <c:v>9.488001823425293</c:v>
                </c:pt>
                <c:pt idx="7578">
                  <c:v>9.4920015335083008</c:v>
                </c:pt>
                <c:pt idx="7579">
                  <c:v>9.4960012435913086</c:v>
                </c:pt>
                <c:pt idx="7580">
                  <c:v>9.5000009536743164</c:v>
                </c:pt>
                <c:pt idx="7581">
                  <c:v>9.5040016174316406</c:v>
                </c:pt>
                <c:pt idx="7582">
                  <c:v>9.5080013275146484</c:v>
                </c:pt>
                <c:pt idx="7583">
                  <c:v>9.5120010375976563</c:v>
                </c:pt>
                <c:pt idx="7584">
                  <c:v>9.5160017013549805</c:v>
                </c:pt>
                <c:pt idx="7585">
                  <c:v>9.5200014114379883</c:v>
                </c:pt>
                <c:pt idx="7586">
                  <c:v>9.5240011215209961</c:v>
                </c:pt>
                <c:pt idx="7587">
                  <c:v>9.5280017852783203</c:v>
                </c:pt>
                <c:pt idx="7588">
                  <c:v>9.5320014953613281</c:v>
                </c:pt>
                <c:pt idx="7589">
                  <c:v>9.5360012054443359</c:v>
                </c:pt>
                <c:pt idx="7590">
                  <c:v>9.5400018692016602</c:v>
                </c:pt>
                <c:pt idx="7591">
                  <c:v>9.544001579284668</c:v>
                </c:pt>
                <c:pt idx="7592">
                  <c:v>9.5480012893676758</c:v>
                </c:pt>
                <c:pt idx="7593">
                  <c:v>9.5520009994506836</c:v>
                </c:pt>
                <c:pt idx="7594">
                  <c:v>9.5560016632080078</c:v>
                </c:pt>
                <c:pt idx="7595">
                  <c:v>9.5600013732910156</c:v>
                </c:pt>
                <c:pt idx="7596">
                  <c:v>9.5640010833740234</c:v>
                </c:pt>
                <c:pt idx="7597">
                  <c:v>9.5680017471313477</c:v>
                </c:pt>
                <c:pt idx="7598">
                  <c:v>9.5720014572143555</c:v>
                </c:pt>
                <c:pt idx="7599">
                  <c:v>9.5760011672973633</c:v>
                </c:pt>
                <c:pt idx="7600">
                  <c:v>9.5800018310546875</c:v>
                </c:pt>
                <c:pt idx="7601">
                  <c:v>9.5840015411376953</c:v>
                </c:pt>
                <c:pt idx="7602">
                  <c:v>9.5880012512207031</c:v>
                </c:pt>
                <c:pt idx="7603">
                  <c:v>9.5920009613037109</c:v>
                </c:pt>
                <c:pt idx="7604">
                  <c:v>9.5960016250610352</c:v>
                </c:pt>
                <c:pt idx="7605">
                  <c:v>9.600001335144043</c:v>
                </c:pt>
                <c:pt idx="7606">
                  <c:v>9.6040010452270508</c:v>
                </c:pt>
                <c:pt idx="7607">
                  <c:v>9.608001708984375</c:v>
                </c:pt>
                <c:pt idx="7608">
                  <c:v>9.6120014190673828</c:v>
                </c:pt>
                <c:pt idx="7609">
                  <c:v>9.6160011291503906</c:v>
                </c:pt>
                <c:pt idx="7610">
                  <c:v>9.6200017929077148</c:v>
                </c:pt>
                <c:pt idx="7611">
                  <c:v>9.6240015029907227</c:v>
                </c:pt>
                <c:pt idx="7612">
                  <c:v>9.6280012130737305</c:v>
                </c:pt>
                <c:pt idx="7613">
                  <c:v>9.6320018768310547</c:v>
                </c:pt>
                <c:pt idx="7614">
                  <c:v>9.6360015869140625</c:v>
                </c:pt>
                <c:pt idx="7615">
                  <c:v>9.6400012969970703</c:v>
                </c:pt>
                <c:pt idx="7616">
                  <c:v>9.6440010070800781</c:v>
                </c:pt>
                <c:pt idx="7617">
                  <c:v>9.6480016708374023</c:v>
                </c:pt>
                <c:pt idx="7618">
                  <c:v>9.6520013809204102</c:v>
                </c:pt>
                <c:pt idx="7619">
                  <c:v>9.656001091003418</c:v>
                </c:pt>
                <c:pt idx="7620">
                  <c:v>9.6600017547607422</c:v>
                </c:pt>
                <c:pt idx="7621">
                  <c:v>9.66400146484375</c:v>
                </c:pt>
                <c:pt idx="7622">
                  <c:v>9.6680011749267578</c:v>
                </c:pt>
                <c:pt idx="7623">
                  <c:v>9.672001838684082</c:v>
                </c:pt>
                <c:pt idx="7624">
                  <c:v>9.6760015487670898</c:v>
                </c:pt>
                <c:pt idx="7625">
                  <c:v>9.6800012588500977</c:v>
                </c:pt>
                <c:pt idx="7626">
                  <c:v>9.6840009689331055</c:v>
                </c:pt>
                <c:pt idx="7627">
                  <c:v>9.6880016326904297</c:v>
                </c:pt>
                <c:pt idx="7628">
                  <c:v>9.6920013427734375</c:v>
                </c:pt>
                <c:pt idx="7629">
                  <c:v>9.6960010528564453</c:v>
                </c:pt>
                <c:pt idx="7630">
                  <c:v>9.7000017166137695</c:v>
                </c:pt>
                <c:pt idx="7631">
                  <c:v>9.7040014266967773</c:v>
                </c:pt>
                <c:pt idx="7632">
                  <c:v>9.7080011367797852</c:v>
                </c:pt>
                <c:pt idx="7633">
                  <c:v>9.7120018005371094</c:v>
                </c:pt>
                <c:pt idx="7634">
                  <c:v>9.7160015106201172</c:v>
                </c:pt>
                <c:pt idx="7635">
                  <c:v>9.720001220703125</c:v>
                </c:pt>
                <c:pt idx="7636">
                  <c:v>9.7240018844604492</c:v>
                </c:pt>
                <c:pt idx="7637">
                  <c:v>9.728001594543457</c:v>
                </c:pt>
                <c:pt idx="7638">
                  <c:v>9.7320013046264648</c:v>
                </c:pt>
                <c:pt idx="7639">
                  <c:v>9.7360010147094727</c:v>
                </c:pt>
                <c:pt idx="7640">
                  <c:v>9.7400016784667969</c:v>
                </c:pt>
                <c:pt idx="7641">
                  <c:v>9.7440013885498047</c:v>
                </c:pt>
                <c:pt idx="7642">
                  <c:v>9.7480010986328125</c:v>
                </c:pt>
                <c:pt idx="7643">
                  <c:v>9.7520017623901367</c:v>
                </c:pt>
                <c:pt idx="7644">
                  <c:v>9.7560014724731445</c:v>
                </c:pt>
                <c:pt idx="7645">
                  <c:v>9.7600011825561523</c:v>
                </c:pt>
                <c:pt idx="7646">
                  <c:v>9.7640018463134766</c:v>
                </c:pt>
                <c:pt idx="7647">
                  <c:v>9.7680015563964844</c:v>
                </c:pt>
                <c:pt idx="7648">
                  <c:v>9.7720012664794922</c:v>
                </c:pt>
                <c:pt idx="7649">
                  <c:v>9.7760009765625</c:v>
                </c:pt>
                <c:pt idx="7650">
                  <c:v>9.7800016403198242</c:v>
                </c:pt>
                <c:pt idx="7651">
                  <c:v>9.784001350402832</c:v>
                </c:pt>
                <c:pt idx="7652">
                  <c:v>9.7880010604858398</c:v>
                </c:pt>
                <c:pt idx="7653">
                  <c:v>9.7920017242431641</c:v>
                </c:pt>
                <c:pt idx="7654">
                  <c:v>9.7960014343261719</c:v>
                </c:pt>
                <c:pt idx="7655">
                  <c:v>9.8000011444091797</c:v>
                </c:pt>
                <c:pt idx="7656">
                  <c:v>9.8040018081665039</c:v>
                </c:pt>
                <c:pt idx="7657">
                  <c:v>9.8080015182495117</c:v>
                </c:pt>
                <c:pt idx="7658">
                  <c:v>9.8120012283325195</c:v>
                </c:pt>
                <c:pt idx="7659">
                  <c:v>9.8160018920898438</c:v>
                </c:pt>
                <c:pt idx="7660">
                  <c:v>9.8200016021728516</c:v>
                </c:pt>
                <c:pt idx="7661">
                  <c:v>9.8240013122558594</c:v>
                </c:pt>
                <c:pt idx="7662">
                  <c:v>9.8280010223388672</c:v>
                </c:pt>
                <c:pt idx="7663">
                  <c:v>9.8320016860961914</c:v>
                </c:pt>
                <c:pt idx="7664">
                  <c:v>9.8360013961791992</c:v>
                </c:pt>
                <c:pt idx="7665">
                  <c:v>9.8400001525878906</c:v>
                </c:pt>
                <c:pt idx="7666">
                  <c:v>9.840001106262207</c:v>
                </c:pt>
                <c:pt idx="7667">
                  <c:v>9.8440017700195313</c:v>
                </c:pt>
                <c:pt idx="7668">
                  <c:v>9.8480014801025391</c:v>
                </c:pt>
                <c:pt idx="7669">
                  <c:v>9.8520011901855469</c:v>
                </c:pt>
                <c:pt idx="7670">
                  <c:v>9.8560018539428711</c:v>
                </c:pt>
                <c:pt idx="7671">
                  <c:v>9.8600015640258789</c:v>
                </c:pt>
                <c:pt idx="7672">
                  <c:v>9.8640012741088867</c:v>
                </c:pt>
                <c:pt idx="7673">
                  <c:v>9.8680009841918945</c:v>
                </c:pt>
                <c:pt idx="7674">
                  <c:v>9.8720016479492188</c:v>
                </c:pt>
                <c:pt idx="7675">
                  <c:v>9.8760013580322266</c:v>
                </c:pt>
                <c:pt idx="7676">
                  <c:v>9.8800010681152344</c:v>
                </c:pt>
                <c:pt idx="7677">
                  <c:v>9.8840017318725586</c:v>
                </c:pt>
                <c:pt idx="7678">
                  <c:v>9.8880014419555664</c:v>
                </c:pt>
                <c:pt idx="7679">
                  <c:v>9.8920011520385742</c:v>
                </c:pt>
                <c:pt idx="7680">
                  <c:v>9.8960018157958984</c:v>
                </c:pt>
                <c:pt idx="7681">
                  <c:v>9.9000015258789063</c:v>
                </c:pt>
                <c:pt idx="7682">
                  <c:v>9.9040012359619141</c:v>
                </c:pt>
                <c:pt idx="7683">
                  <c:v>9.9080009460449219</c:v>
                </c:pt>
                <c:pt idx="7684">
                  <c:v>9.9120016098022461</c:v>
                </c:pt>
                <c:pt idx="7685">
                  <c:v>9.9160013198852539</c:v>
                </c:pt>
                <c:pt idx="7686">
                  <c:v>9.9200010299682617</c:v>
                </c:pt>
                <c:pt idx="7687">
                  <c:v>9.9240016937255859</c:v>
                </c:pt>
                <c:pt idx="7688">
                  <c:v>9.9280014038085938</c:v>
                </c:pt>
                <c:pt idx="7689">
                  <c:v>9.9320011138916016</c:v>
                </c:pt>
                <c:pt idx="7690">
                  <c:v>9.9360017776489258</c:v>
                </c:pt>
                <c:pt idx="7691">
                  <c:v>9.9400014877319336</c:v>
                </c:pt>
                <c:pt idx="7692">
                  <c:v>9.9440011978149414</c:v>
                </c:pt>
                <c:pt idx="7693">
                  <c:v>9.9480018615722656</c:v>
                </c:pt>
                <c:pt idx="7694">
                  <c:v>9.9520015716552734</c:v>
                </c:pt>
                <c:pt idx="7695">
                  <c:v>9.9560012817382813</c:v>
                </c:pt>
                <c:pt idx="7696">
                  <c:v>9.9600009918212891</c:v>
                </c:pt>
                <c:pt idx="7697">
                  <c:v>9.9640016555786133</c:v>
                </c:pt>
                <c:pt idx="7698">
                  <c:v>9.9680013656616211</c:v>
                </c:pt>
                <c:pt idx="7699">
                  <c:v>9.9720010757446289</c:v>
                </c:pt>
                <c:pt idx="7700">
                  <c:v>9.9760017395019531</c:v>
                </c:pt>
                <c:pt idx="7701">
                  <c:v>9.9800014495849609</c:v>
                </c:pt>
                <c:pt idx="7702">
                  <c:v>9.9840011596679688</c:v>
                </c:pt>
                <c:pt idx="7703">
                  <c:v>9.988001823425293</c:v>
                </c:pt>
                <c:pt idx="7704">
                  <c:v>9.9920015335083008</c:v>
                </c:pt>
                <c:pt idx="7705">
                  <c:v>9.9960012435913086</c:v>
                </c:pt>
                <c:pt idx="7706">
                  <c:v>10.000000953674316</c:v>
                </c:pt>
                <c:pt idx="7707">
                  <c:v>10.004001617431641</c:v>
                </c:pt>
                <c:pt idx="7708">
                  <c:v>10.008001327514648</c:v>
                </c:pt>
                <c:pt idx="7709">
                  <c:v>10.012001037597656</c:v>
                </c:pt>
                <c:pt idx="7710">
                  <c:v>10.01600170135498</c:v>
                </c:pt>
                <c:pt idx="7711">
                  <c:v>10.020001411437988</c:v>
                </c:pt>
                <c:pt idx="7712">
                  <c:v>10.024001121520996</c:v>
                </c:pt>
                <c:pt idx="7713">
                  <c:v>10.02800178527832</c:v>
                </c:pt>
                <c:pt idx="7714">
                  <c:v>10.032001495361328</c:v>
                </c:pt>
                <c:pt idx="7715">
                  <c:v>10.036001205444336</c:v>
                </c:pt>
                <c:pt idx="7716">
                  <c:v>10.04000186920166</c:v>
                </c:pt>
                <c:pt idx="7717">
                  <c:v>10.044001579284668</c:v>
                </c:pt>
                <c:pt idx="7718">
                  <c:v>10.048001289367676</c:v>
                </c:pt>
                <c:pt idx="7719">
                  <c:v>10.052000999450684</c:v>
                </c:pt>
                <c:pt idx="7720">
                  <c:v>10.056001663208008</c:v>
                </c:pt>
                <c:pt idx="7721">
                  <c:v>10.060001373291016</c:v>
                </c:pt>
                <c:pt idx="7722">
                  <c:v>10.064001083374023</c:v>
                </c:pt>
                <c:pt idx="7723">
                  <c:v>10.068001747131348</c:v>
                </c:pt>
                <c:pt idx="7724">
                  <c:v>10.072001457214355</c:v>
                </c:pt>
                <c:pt idx="7725">
                  <c:v>10.076001167297363</c:v>
                </c:pt>
                <c:pt idx="7726">
                  <c:v>10.080001831054688</c:v>
                </c:pt>
                <c:pt idx="7727">
                  <c:v>10.084001541137695</c:v>
                </c:pt>
                <c:pt idx="7728">
                  <c:v>10.088001251220703</c:v>
                </c:pt>
                <c:pt idx="7729">
                  <c:v>10.092000961303711</c:v>
                </c:pt>
                <c:pt idx="7730">
                  <c:v>10.096001625061035</c:v>
                </c:pt>
                <c:pt idx="7731">
                  <c:v>10.100001335144043</c:v>
                </c:pt>
                <c:pt idx="7732">
                  <c:v>10.104001045227051</c:v>
                </c:pt>
                <c:pt idx="7733">
                  <c:v>10.108001708984375</c:v>
                </c:pt>
                <c:pt idx="7734">
                  <c:v>10.112001419067383</c:v>
                </c:pt>
                <c:pt idx="7735">
                  <c:v>10.116001129150391</c:v>
                </c:pt>
                <c:pt idx="7736">
                  <c:v>10.120001792907715</c:v>
                </c:pt>
                <c:pt idx="7737">
                  <c:v>10.124001502990723</c:v>
                </c:pt>
                <c:pt idx="7738">
                  <c:v>10.12800121307373</c:v>
                </c:pt>
                <c:pt idx="7739">
                  <c:v>10.132001876831055</c:v>
                </c:pt>
                <c:pt idx="7740">
                  <c:v>10.136001586914063</c:v>
                </c:pt>
                <c:pt idx="7741">
                  <c:v>10.14000129699707</c:v>
                </c:pt>
                <c:pt idx="7742">
                  <c:v>10.144001007080078</c:v>
                </c:pt>
                <c:pt idx="7743">
                  <c:v>10.148001670837402</c:v>
                </c:pt>
                <c:pt idx="7744">
                  <c:v>10.15200138092041</c:v>
                </c:pt>
                <c:pt idx="7745">
                  <c:v>10.156001091003418</c:v>
                </c:pt>
                <c:pt idx="7746">
                  <c:v>10.160001754760742</c:v>
                </c:pt>
                <c:pt idx="7747">
                  <c:v>10.16400146484375</c:v>
                </c:pt>
                <c:pt idx="7748">
                  <c:v>10.168001174926758</c:v>
                </c:pt>
                <c:pt idx="7749">
                  <c:v>10.172001838684082</c:v>
                </c:pt>
                <c:pt idx="7750">
                  <c:v>10.17600154876709</c:v>
                </c:pt>
                <c:pt idx="7751">
                  <c:v>10.180001258850098</c:v>
                </c:pt>
                <c:pt idx="7752">
                  <c:v>10.184000968933105</c:v>
                </c:pt>
                <c:pt idx="7753">
                  <c:v>10.18800163269043</c:v>
                </c:pt>
                <c:pt idx="7754">
                  <c:v>10.192001342773438</c:v>
                </c:pt>
                <c:pt idx="7755">
                  <c:v>10.196001052856445</c:v>
                </c:pt>
                <c:pt idx="7756">
                  <c:v>10.20000171661377</c:v>
                </c:pt>
                <c:pt idx="7757">
                  <c:v>10.204001426696777</c:v>
                </c:pt>
                <c:pt idx="7758">
                  <c:v>10.208001136779785</c:v>
                </c:pt>
                <c:pt idx="7759">
                  <c:v>10.212001800537109</c:v>
                </c:pt>
                <c:pt idx="7760">
                  <c:v>10.216001510620117</c:v>
                </c:pt>
                <c:pt idx="7761">
                  <c:v>10.220001220703125</c:v>
                </c:pt>
                <c:pt idx="7762">
                  <c:v>10.224001884460449</c:v>
                </c:pt>
                <c:pt idx="7763">
                  <c:v>10.228001594543457</c:v>
                </c:pt>
                <c:pt idx="7764">
                  <c:v>10.232001304626465</c:v>
                </c:pt>
                <c:pt idx="7765">
                  <c:v>10.236001014709473</c:v>
                </c:pt>
                <c:pt idx="7766">
                  <c:v>10.240001678466797</c:v>
                </c:pt>
                <c:pt idx="7767">
                  <c:v>10.244001388549805</c:v>
                </c:pt>
                <c:pt idx="7768">
                  <c:v>10.248001098632813</c:v>
                </c:pt>
                <c:pt idx="7769">
                  <c:v>10.252001762390137</c:v>
                </c:pt>
                <c:pt idx="7770">
                  <c:v>10.256001472473145</c:v>
                </c:pt>
                <c:pt idx="7771">
                  <c:v>10.260001182556152</c:v>
                </c:pt>
                <c:pt idx="7772">
                  <c:v>10.264001846313477</c:v>
                </c:pt>
                <c:pt idx="7773">
                  <c:v>10.268001556396484</c:v>
                </c:pt>
                <c:pt idx="7774">
                  <c:v>10.272001266479492</c:v>
                </c:pt>
                <c:pt idx="7775">
                  <c:v>10.2760009765625</c:v>
                </c:pt>
                <c:pt idx="7776">
                  <c:v>10.280001640319824</c:v>
                </c:pt>
                <c:pt idx="7777">
                  <c:v>10.284001350402832</c:v>
                </c:pt>
                <c:pt idx="7778">
                  <c:v>10.28800106048584</c:v>
                </c:pt>
                <c:pt idx="7779">
                  <c:v>10.292001724243164</c:v>
                </c:pt>
                <c:pt idx="7780">
                  <c:v>10.296001434326172</c:v>
                </c:pt>
                <c:pt idx="7781">
                  <c:v>10.30000114440918</c:v>
                </c:pt>
                <c:pt idx="7782">
                  <c:v>10.304001808166504</c:v>
                </c:pt>
                <c:pt idx="7783">
                  <c:v>10.308001518249512</c:v>
                </c:pt>
                <c:pt idx="7784">
                  <c:v>10.31200122833252</c:v>
                </c:pt>
                <c:pt idx="7785">
                  <c:v>10.316001892089844</c:v>
                </c:pt>
                <c:pt idx="7786">
                  <c:v>10.320001602172852</c:v>
                </c:pt>
                <c:pt idx="7787">
                  <c:v>10.324001312255859</c:v>
                </c:pt>
                <c:pt idx="7788">
                  <c:v>10.328001022338867</c:v>
                </c:pt>
                <c:pt idx="7789">
                  <c:v>10.332001686096191</c:v>
                </c:pt>
                <c:pt idx="7790">
                  <c:v>10.336001396179199</c:v>
                </c:pt>
                <c:pt idx="7791">
                  <c:v>10.340001106262207</c:v>
                </c:pt>
                <c:pt idx="7792">
                  <c:v>10.344001770019531</c:v>
                </c:pt>
                <c:pt idx="7793">
                  <c:v>10.348001480102539</c:v>
                </c:pt>
                <c:pt idx="7794">
                  <c:v>10.352001190185547</c:v>
                </c:pt>
                <c:pt idx="7795">
                  <c:v>10.356001853942871</c:v>
                </c:pt>
                <c:pt idx="7796">
                  <c:v>10.360001564025879</c:v>
                </c:pt>
                <c:pt idx="7797">
                  <c:v>10.364001274108887</c:v>
                </c:pt>
                <c:pt idx="7798">
                  <c:v>10.368000984191895</c:v>
                </c:pt>
                <c:pt idx="7799">
                  <c:v>10.372001647949219</c:v>
                </c:pt>
                <c:pt idx="7800">
                  <c:v>10.376001358032227</c:v>
                </c:pt>
                <c:pt idx="7801">
                  <c:v>10.380001068115234</c:v>
                </c:pt>
                <c:pt idx="7802">
                  <c:v>10.384001731872559</c:v>
                </c:pt>
                <c:pt idx="7803">
                  <c:v>10.388001441955566</c:v>
                </c:pt>
                <c:pt idx="7804">
                  <c:v>10.392001152038574</c:v>
                </c:pt>
                <c:pt idx="7805">
                  <c:v>10.396001815795898</c:v>
                </c:pt>
                <c:pt idx="7806">
                  <c:v>10.400001525878906</c:v>
                </c:pt>
                <c:pt idx="7807">
                  <c:v>10.404001235961914</c:v>
                </c:pt>
                <c:pt idx="7808">
                  <c:v>10.408001899719238</c:v>
                </c:pt>
                <c:pt idx="7809">
                  <c:v>10.412001609802246</c:v>
                </c:pt>
                <c:pt idx="7810">
                  <c:v>10.416001319885254</c:v>
                </c:pt>
                <c:pt idx="7811">
                  <c:v>10.420001029968262</c:v>
                </c:pt>
                <c:pt idx="7812">
                  <c:v>10.424001693725586</c:v>
                </c:pt>
                <c:pt idx="7813">
                  <c:v>10.428001403808594</c:v>
                </c:pt>
                <c:pt idx="7814">
                  <c:v>10.432001113891602</c:v>
                </c:pt>
                <c:pt idx="7815">
                  <c:v>10.436001777648926</c:v>
                </c:pt>
                <c:pt idx="7816">
                  <c:v>10.440001487731934</c:v>
                </c:pt>
                <c:pt idx="7817">
                  <c:v>10.444001197814941</c:v>
                </c:pt>
                <c:pt idx="7818">
                  <c:v>10.448001861572266</c:v>
                </c:pt>
                <c:pt idx="7819">
                  <c:v>10.452001571655273</c:v>
                </c:pt>
                <c:pt idx="7820">
                  <c:v>10.456001281738281</c:v>
                </c:pt>
                <c:pt idx="7821">
                  <c:v>10.460000991821289</c:v>
                </c:pt>
                <c:pt idx="7822">
                  <c:v>10.464001655578613</c:v>
                </c:pt>
                <c:pt idx="7823">
                  <c:v>10.468001365661621</c:v>
                </c:pt>
                <c:pt idx="7824">
                  <c:v>10.472001075744629</c:v>
                </c:pt>
                <c:pt idx="7825">
                  <c:v>10.476001739501953</c:v>
                </c:pt>
                <c:pt idx="7826">
                  <c:v>10.480001449584961</c:v>
                </c:pt>
                <c:pt idx="7827">
                  <c:v>10.484001159667969</c:v>
                </c:pt>
                <c:pt idx="7828">
                  <c:v>10.488001823425293</c:v>
                </c:pt>
                <c:pt idx="7829">
                  <c:v>10.492001533508301</c:v>
                </c:pt>
                <c:pt idx="7830">
                  <c:v>10.496001243591309</c:v>
                </c:pt>
                <c:pt idx="7831">
                  <c:v>10.500001907348633</c:v>
                </c:pt>
                <c:pt idx="7832">
                  <c:v>10.504001617431641</c:v>
                </c:pt>
                <c:pt idx="7833">
                  <c:v>10.508001327514648</c:v>
                </c:pt>
                <c:pt idx="7834">
                  <c:v>10.512001037597656</c:v>
                </c:pt>
                <c:pt idx="7835">
                  <c:v>10.51600170135498</c:v>
                </c:pt>
                <c:pt idx="7836">
                  <c:v>10.520001411437988</c:v>
                </c:pt>
                <c:pt idx="7837">
                  <c:v>10.524001121520996</c:v>
                </c:pt>
                <c:pt idx="7838">
                  <c:v>10.52800178527832</c:v>
                </c:pt>
                <c:pt idx="7839">
                  <c:v>10.532001495361328</c:v>
                </c:pt>
                <c:pt idx="7840">
                  <c:v>10.536001205444336</c:v>
                </c:pt>
                <c:pt idx="7841">
                  <c:v>10.54000186920166</c:v>
                </c:pt>
                <c:pt idx="7842">
                  <c:v>10.544001579284668</c:v>
                </c:pt>
                <c:pt idx="7843">
                  <c:v>10.548001289367676</c:v>
                </c:pt>
                <c:pt idx="7844">
                  <c:v>10.552000999450684</c:v>
                </c:pt>
                <c:pt idx="7845">
                  <c:v>10.556001663208008</c:v>
                </c:pt>
                <c:pt idx="7846">
                  <c:v>10.560001373291016</c:v>
                </c:pt>
                <c:pt idx="7847">
                  <c:v>10.564001083374023</c:v>
                </c:pt>
                <c:pt idx="7848">
                  <c:v>10.568001747131348</c:v>
                </c:pt>
                <c:pt idx="7849">
                  <c:v>10.572001457214355</c:v>
                </c:pt>
                <c:pt idx="7850">
                  <c:v>10.576001167297363</c:v>
                </c:pt>
                <c:pt idx="7851">
                  <c:v>10.580001831054688</c:v>
                </c:pt>
                <c:pt idx="7852">
                  <c:v>10.584001541137695</c:v>
                </c:pt>
                <c:pt idx="7853">
                  <c:v>10.588001251220703</c:v>
                </c:pt>
                <c:pt idx="7854">
                  <c:v>10.592001914978027</c:v>
                </c:pt>
                <c:pt idx="7855">
                  <c:v>10.596001625061035</c:v>
                </c:pt>
                <c:pt idx="7856">
                  <c:v>10.600001335144043</c:v>
                </c:pt>
                <c:pt idx="7857">
                  <c:v>10.604001045227051</c:v>
                </c:pt>
                <c:pt idx="7858">
                  <c:v>10.608001708984375</c:v>
                </c:pt>
                <c:pt idx="7859">
                  <c:v>10.612001419067383</c:v>
                </c:pt>
                <c:pt idx="7860">
                  <c:v>10.616001129150391</c:v>
                </c:pt>
                <c:pt idx="7861">
                  <c:v>10.620001792907715</c:v>
                </c:pt>
                <c:pt idx="7862">
                  <c:v>10.624001502990723</c:v>
                </c:pt>
                <c:pt idx="7863">
                  <c:v>10.62800121307373</c:v>
                </c:pt>
                <c:pt idx="7864">
                  <c:v>10.632001876831055</c:v>
                </c:pt>
                <c:pt idx="7865">
                  <c:v>10.636001586914063</c:v>
                </c:pt>
                <c:pt idx="7866">
                  <c:v>10.64000129699707</c:v>
                </c:pt>
                <c:pt idx="7867">
                  <c:v>10.644001007080078</c:v>
                </c:pt>
                <c:pt idx="7868">
                  <c:v>10.648001670837402</c:v>
                </c:pt>
                <c:pt idx="7869">
                  <c:v>10.65200138092041</c:v>
                </c:pt>
                <c:pt idx="7870">
                  <c:v>10.656001091003418</c:v>
                </c:pt>
                <c:pt idx="7871">
                  <c:v>10.660001754760742</c:v>
                </c:pt>
                <c:pt idx="7872">
                  <c:v>10.66400146484375</c:v>
                </c:pt>
                <c:pt idx="7873">
                  <c:v>10.668001174926758</c:v>
                </c:pt>
                <c:pt idx="7874">
                  <c:v>10.672001838684082</c:v>
                </c:pt>
                <c:pt idx="7875">
                  <c:v>10.67600154876709</c:v>
                </c:pt>
                <c:pt idx="7876">
                  <c:v>10.680001258850098</c:v>
                </c:pt>
                <c:pt idx="7877">
                  <c:v>10.684001922607422</c:v>
                </c:pt>
                <c:pt idx="7878">
                  <c:v>10.68800163269043</c:v>
                </c:pt>
                <c:pt idx="7879">
                  <c:v>10.692001342773438</c:v>
                </c:pt>
                <c:pt idx="7880">
                  <c:v>10.696001052856445</c:v>
                </c:pt>
                <c:pt idx="7881">
                  <c:v>10.70000171661377</c:v>
                </c:pt>
                <c:pt idx="7882">
                  <c:v>10.704001426696777</c:v>
                </c:pt>
                <c:pt idx="7883">
                  <c:v>10.708001136779785</c:v>
                </c:pt>
                <c:pt idx="7884">
                  <c:v>10.712001800537109</c:v>
                </c:pt>
                <c:pt idx="7885">
                  <c:v>10.716001510620117</c:v>
                </c:pt>
                <c:pt idx="7886">
                  <c:v>10.720001220703125</c:v>
                </c:pt>
                <c:pt idx="7887">
                  <c:v>10.724001884460449</c:v>
                </c:pt>
                <c:pt idx="7888">
                  <c:v>10.728001594543457</c:v>
                </c:pt>
                <c:pt idx="7889">
                  <c:v>10.732001304626465</c:v>
                </c:pt>
                <c:pt idx="7890">
                  <c:v>10.736001014709473</c:v>
                </c:pt>
                <c:pt idx="7891">
                  <c:v>10.740001678466797</c:v>
                </c:pt>
                <c:pt idx="7892">
                  <c:v>10.744001388549805</c:v>
                </c:pt>
                <c:pt idx="7893">
                  <c:v>10.748001098632813</c:v>
                </c:pt>
                <c:pt idx="7894">
                  <c:v>10.752001762390137</c:v>
                </c:pt>
                <c:pt idx="7895">
                  <c:v>10.756001472473145</c:v>
                </c:pt>
                <c:pt idx="7896">
                  <c:v>10.760001182556152</c:v>
                </c:pt>
                <c:pt idx="7897">
                  <c:v>10.764001846313477</c:v>
                </c:pt>
                <c:pt idx="7898">
                  <c:v>10.768001556396484</c:v>
                </c:pt>
                <c:pt idx="7899">
                  <c:v>10.772001266479492</c:v>
                </c:pt>
                <c:pt idx="7900">
                  <c:v>10.776001930236816</c:v>
                </c:pt>
                <c:pt idx="7901">
                  <c:v>10.780001640319824</c:v>
                </c:pt>
                <c:pt idx="7902">
                  <c:v>10.784001350402832</c:v>
                </c:pt>
                <c:pt idx="7903">
                  <c:v>10.78800106048584</c:v>
                </c:pt>
                <c:pt idx="7904">
                  <c:v>10.792001724243164</c:v>
                </c:pt>
                <c:pt idx="7905">
                  <c:v>10.796001434326172</c:v>
                </c:pt>
                <c:pt idx="7906">
                  <c:v>10.80000114440918</c:v>
                </c:pt>
                <c:pt idx="7907">
                  <c:v>10.804001808166504</c:v>
                </c:pt>
                <c:pt idx="7908">
                  <c:v>10.808001518249512</c:v>
                </c:pt>
                <c:pt idx="7909">
                  <c:v>10.81200122833252</c:v>
                </c:pt>
                <c:pt idx="7910">
                  <c:v>10.816001892089844</c:v>
                </c:pt>
                <c:pt idx="7911">
                  <c:v>10.820001602172852</c:v>
                </c:pt>
                <c:pt idx="7912">
                  <c:v>10.824001312255859</c:v>
                </c:pt>
                <c:pt idx="7913">
                  <c:v>10.828001022338867</c:v>
                </c:pt>
                <c:pt idx="7914">
                  <c:v>10.832001686096191</c:v>
                </c:pt>
                <c:pt idx="7915">
                  <c:v>10.836001396179199</c:v>
                </c:pt>
                <c:pt idx="7916">
                  <c:v>10.840001106262207</c:v>
                </c:pt>
                <c:pt idx="7917">
                  <c:v>10.844001770019531</c:v>
                </c:pt>
                <c:pt idx="7918">
                  <c:v>10.848001480102539</c:v>
                </c:pt>
                <c:pt idx="7919">
                  <c:v>10.852001190185547</c:v>
                </c:pt>
                <c:pt idx="7920">
                  <c:v>10.856001853942871</c:v>
                </c:pt>
                <c:pt idx="7921">
                  <c:v>10.860001564025879</c:v>
                </c:pt>
                <c:pt idx="7922">
                  <c:v>10.864001274108887</c:v>
                </c:pt>
                <c:pt idx="7923">
                  <c:v>10.868001937866211</c:v>
                </c:pt>
                <c:pt idx="7924">
                  <c:v>10.872001647949219</c:v>
                </c:pt>
                <c:pt idx="7925">
                  <c:v>10.876001358032227</c:v>
                </c:pt>
                <c:pt idx="7926">
                  <c:v>10.880001068115234</c:v>
                </c:pt>
                <c:pt idx="7927">
                  <c:v>10.884001731872559</c:v>
                </c:pt>
                <c:pt idx="7928">
                  <c:v>10.888001441955566</c:v>
                </c:pt>
                <c:pt idx="7929">
                  <c:v>10.892001152038574</c:v>
                </c:pt>
                <c:pt idx="7930">
                  <c:v>10.896001815795898</c:v>
                </c:pt>
                <c:pt idx="7931">
                  <c:v>10.900001525878906</c:v>
                </c:pt>
                <c:pt idx="7932">
                  <c:v>10.904001235961914</c:v>
                </c:pt>
                <c:pt idx="7933">
                  <c:v>10.908001899719238</c:v>
                </c:pt>
                <c:pt idx="7934">
                  <c:v>10.912001609802246</c:v>
                </c:pt>
                <c:pt idx="7935">
                  <c:v>10.916001319885254</c:v>
                </c:pt>
                <c:pt idx="7936">
                  <c:v>10.920001029968262</c:v>
                </c:pt>
                <c:pt idx="7937">
                  <c:v>10.924001693725586</c:v>
                </c:pt>
                <c:pt idx="7938">
                  <c:v>10.928001403808594</c:v>
                </c:pt>
                <c:pt idx="7939">
                  <c:v>10.932001113891602</c:v>
                </c:pt>
                <c:pt idx="7940">
                  <c:v>10.936001777648926</c:v>
                </c:pt>
                <c:pt idx="7941">
                  <c:v>10.940001487731934</c:v>
                </c:pt>
                <c:pt idx="7942">
                  <c:v>10.944001197814941</c:v>
                </c:pt>
                <c:pt idx="7943">
                  <c:v>10.948001861572266</c:v>
                </c:pt>
                <c:pt idx="7944">
                  <c:v>10.952001571655273</c:v>
                </c:pt>
                <c:pt idx="7945">
                  <c:v>10.956001281738281</c:v>
                </c:pt>
                <c:pt idx="7946">
                  <c:v>10.960001945495605</c:v>
                </c:pt>
                <c:pt idx="7947">
                  <c:v>10.964001655578613</c:v>
                </c:pt>
                <c:pt idx="7948">
                  <c:v>10.968001365661621</c:v>
                </c:pt>
                <c:pt idx="7949">
                  <c:v>10.972001075744629</c:v>
                </c:pt>
                <c:pt idx="7950">
                  <c:v>10.976001739501953</c:v>
                </c:pt>
                <c:pt idx="7951">
                  <c:v>10.980001449584961</c:v>
                </c:pt>
                <c:pt idx="7952">
                  <c:v>10.984001159667969</c:v>
                </c:pt>
                <c:pt idx="7953">
                  <c:v>10.988001823425293</c:v>
                </c:pt>
                <c:pt idx="7954">
                  <c:v>10.992001533508301</c:v>
                </c:pt>
                <c:pt idx="7955">
                  <c:v>10.996001243591309</c:v>
                </c:pt>
                <c:pt idx="7956">
                  <c:v>11.000001907348633</c:v>
                </c:pt>
                <c:pt idx="7957">
                  <c:v>11.004001617431641</c:v>
                </c:pt>
                <c:pt idx="7958">
                  <c:v>11.008001327514648</c:v>
                </c:pt>
                <c:pt idx="7959">
                  <c:v>11.012001037597656</c:v>
                </c:pt>
                <c:pt idx="7960">
                  <c:v>11.01600170135498</c:v>
                </c:pt>
                <c:pt idx="7961">
                  <c:v>11.020001411437988</c:v>
                </c:pt>
                <c:pt idx="7962">
                  <c:v>11.024001121520996</c:v>
                </c:pt>
                <c:pt idx="7963">
                  <c:v>11.02800178527832</c:v>
                </c:pt>
                <c:pt idx="7964">
                  <c:v>11.032001495361328</c:v>
                </c:pt>
                <c:pt idx="7965">
                  <c:v>11.036001205444336</c:v>
                </c:pt>
                <c:pt idx="7966">
                  <c:v>11.04000186920166</c:v>
                </c:pt>
                <c:pt idx="7967">
                  <c:v>11.044001579284668</c:v>
                </c:pt>
                <c:pt idx="7968">
                  <c:v>11.048001289367676</c:v>
                </c:pt>
                <c:pt idx="7969">
                  <c:v>11.052000999450684</c:v>
                </c:pt>
                <c:pt idx="7970">
                  <c:v>11.056001663208008</c:v>
                </c:pt>
                <c:pt idx="7971">
                  <c:v>11.060001373291016</c:v>
                </c:pt>
                <c:pt idx="7972">
                  <c:v>11.064001083374023</c:v>
                </c:pt>
                <c:pt idx="7973">
                  <c:v>11.068001747131348</c:v>
                </c:pt>
                <c:pt idx="7974">
                  <c:v>11.072001457214355</c:v>
                </c:pt>
                <c:pt idx="7975">
                  <c:v>11.076001167297363</c:v>
                </c:pt>
                <c:pt idx="7976">
                  <c:v>11.080001831054688</c:v>
                </c:pt>
                <c:pt idx="7977">
                  <c:v>11.084001541137695</c:v>
                </c:pt>
                <c:pt idx="7978">
                  <c:v>11.088001251220703</c:v>
                </c:pt>
                <c:pt idx="7979">
                  <c:v>11.092001914978027</c:v>
                </c:pt>
                <c:pt idx="7980">
                  <c:v>11.096001625061035</c:v>
                </c:pt>
                <c:pt idx="7981">
                  <c:v>11.100001335144043</c:v>
                </c:pt>
                <c:pt idx="7982">
                  <c:v>11.104001045227051</c:v>
                </c:pt>
                <c:pt idx="7983">
                  <c:v>11.108001708984375</c:v>
                </c:pt>
                <c:pt idx="7984">
                  <c:v>11.112001419067383</c:v>
                </c:pt>
                <c:pt idx="7985">
                  <c:v>11.116001129150391</c:v>
                </c:pt>
                <c:pt idx="7986">
                  <c:v>11.120001792907715</c:v>
                </c:pt>
                <c:pt idx="7987">
                  <c:v>11.124001502990723</c:v>
                </c:pt>
                <c:pt idx="7988">
                  <c:v>11.12800121307373</c:v>
                </c:pt>
                <c:pt idx="7989">
                  <c:v>11.132001876831055</c:v>
                </c:pt>
                <c:pt idx="7990">
                  <c:v>11.136001586914063</c:v>
                </c:pt>
                <c:pt idx="7991">
                  <c:v>11.14000129699707</c:v>
                </c:pt>
                <c:pt idx="7992">
                  <c:v>11.144001007080078</c:v>
                </c:pt>
                <c:pt idx="7993">
                  <c:v>11.148001670837402</c:v>
                </c:pt>
                <c:pt idx="7994">
                  <c:v>11.15200138092041</c:v>
                </c:pt>
                <c:pt idx="7995">
                  <c:v>11.156001091003418</c:v>
                </c:pt>
                <c:pt idx="7996">
                  <c:v>11.160001754760742</c:v>
                </c:pt>
                <c:pt idx="7997">
                  <c:v>11.16400146484375</c:v>
                </c:pt>
                <c:pt idx="7998">
                  <c:v>11.168001174926758</c:v>
                </c:pt>
                <c:pt idx="7999">
                  <c:v>11.172001838684082</c:v>
                </c:pt>
                <c:pt idx="8000">
                  <c:v>11.17600154876709</c:v>
                </c:pt>
                <c:pt idx="8001">
                  <c:v>11.180001258850098</c:v>
                </c:pt>
                <c:pt idx="8002">
                  <c:v>11.184001922607422</c:v>
                </c:pt>
                <c:pt idx="8003">
                  <c:v>11.18800163269043</c:v>
                </c:pt>
                <c:pt idx="8004">
                  <c:v>11.192001342773438</c:v>
                </c:pt>
                <c:pt idx="8005">
                  <c:v>11.196001052856445</c:v>
                </c:pt>
                <c:pt idx="8006">
                  <c:v>11.20000171661377</c:v>
                </c:pt>
                <c:pt idx="8007">
                  <c:v>11.204001426696777</c:v>
                </c:pt>
                <c:pt idx="8008">
                  <c:v>11.208001136779785</c:v>
                </c:pt>
                <c:pt idx="8009">
                  <c:v>11.212001800537109</c:v>
                </c:pt>
                <c:pt idx="8010">
                  <c:v>11.216001510620117</c:v>
                </c:pt>
                <c:pt idx="8011">
                  <c:v>11.220001220703125</c:v>
                </c:pt>
                <c:pt idx="8012">
                  <c:v>11.224001884460449</c:v>
                </c:pt>
                <c:pt idx="8013">
                  <c:v>11.228001594543457</c:v>
                </c:pt>
                <c:pt idx="8014">
                  <c:v>11.232001304626465</c:v>
                </c:pt>
                <c:pt idx="8015">
                  <c:v>11.236001014709473</c:v>
                </c:pt>
                <c:pt idx="8016">
                  <c:v>11.240001678466797</c:v>
                </c:pt>
                <c:pt idx="8017">
                  <c:v>11.244001388549805</c:v>
                </c:pt>
                <c:pt idx="8018">
                  <c:v>11.248001098632813</c:v>
                </c:pt>
                <c:pt idx="8019">
                  <c:v>11.252001762390137</c:v>
                </c:pt>
                <c:pt idx="8020">
                  <c:v>11.256001472473145</c:v>
                </c:pt>
                <c:pt idx="8021">
                  <c:v>11.260001182556152</c:v>
                </c:pt>
                <c:pt idx="8022">
                  <c:v>11.264001846313477</c:v>
                </c:pt>
                <c:pt idx="8023">
                  <c:v>11.268001556396484</c:v>
                </c:pt>
                <c:pt idx="8024">
                  <c:v>11.272001266479492</c:v>
                </c:pt>
                <c:pt idx="8025">
                  <c:v>11.276001930236816</c:v>
                </c:pt>
                <c:pt idx="8026">
                  <c:v>11.280001640319824</c:v>
                </c:pt>
                <c:pt idx="8027">
                  <c:v>11.284001350402832</c:v>
                </c:pt>
                <c:pt idx="8028">
                  <c:v>11.28800106048584</c:v>
                </c:pt>
                <c:pt idx="8029">
                  <c:v>11.292001724243164</c:v>
                </c:pt>
                <c:pt idx="8030">
                  <c:v>11.296001434326172</c:v>
                </c:pt>
                <c:pt idx="8031">
                  <c:v>11.30000114440918</c:v>
                </c:pt>
                <c:pt idx="8032">
                  <c:v>11.304001808166504</c:v>
                </c:pt>
                <c:pt idx="8033">
                  <c:v>11.308001518249512</c:v>
                </c:pt>
                <c:pt idx="8034">
                  <c:v>11.31200122833252</c:v>
                </c:pt>
                <c:pt idx="8035">
                  <c:v>11.316001892089844</c:v>
                </c:pt>
                <c:pt idx="8036">
                  <c:v>11.320001602172852</c:v>
                </c:pt>
                <c:pt idx="8037">
                  <c:v>11.324001312255859</c:v>
                </c:pt>
                <c:pt idx="8038">
                  <c:v>11.328001022338867</c:v>
                </c:pt>
                <c:pt idx="8039">
                  <c:v>11.332001686096191</c:v>
                </c:pt>
                <c:pt idx="8040">
                  <c:v>11.336001396179199</c:v>
                </c:pt>
                <c:pt idx="8041">
                  <c:v>11.340001106262207</c:v>
                </c:pt>
                <c:pt idx="8042">
                  <c:v>11.344001770019531</c:v>
                </c:pt>
                <c:pt idx="8043">
                  <c:v>11.348001480102539</c:v>
                </c:pt>
                <c:pt idx="8044">
                  <c:v>11.352001190185547</c:v>
                </c:pt>
                <c:pt idx="8045">
                  <c:v>11.356001853942871</c:v>
                </c:pt>
                <c:pt idx="8046">
                  <c:v>11.360001564025879</c:v>
                </c:pt>
                <c:pt idx="8047">
                  <c:v>11.364001274108887</c:v>
                </c:pt>
                <c:pt idx="8048">
                  <c:v>11.368001937866211</c:v>
                </c:pt>
                <c:pt idx="8049">
                  <c:v>11.372001647949219</c:v>
                </c:pt>
                <c:pt idx="8050">
                  <c:v>11.376001358032227</c:v>
                </c:pt>
                <c:pt idx="8051">
                  <c:v>11.380001068115234</c:v>
                </c:pt>
                <c:pt idx="8052">
                  <c:v>11.384001731872559</c:v>
                </c:pt>
                <c:pt idx="8053">
                  <c:v>11.388001441955566</c:v>
                </c:pt>
                <c:pt idx="8054">
                  <c:v>11.392001152038574</c:v>
                </c:pt>
                <c:pt idx="8055">
                  <c:v>11.396001815795898</c:v>
                </c:pt>
                <c:pt idx="8056">
                  <c:v>11.400001525878906</c:v>
                </c:pt>
                <c:pt idx="8057">
                  <c:v>11.404001235961914</c:v>
                </c:pt>
                <c:pt idx="8058">
                  <c:v>11.408001899719238</c:v>
                </c:pt>
                <c:pt idx="8059">
                  <c:v>11.412001609802246</c:v>
                </c:pt>
                <c:pt idx="8060">
                  <c:v>11.416001319885254</c:v>
                </c:pt>
                <c:pt idx="8061">
                  <c:v>11.420001029968262</c:v>
                </c:pt>
                <c:pt idx="8062">
                  <c:v>11.424001693725586</c:v>
                </c:pt>
                <c:pt idx="8063">
                  <c:v>11.428001403808594</c:v>
                </c:pt>
                <c:pt idx="8064">
                  <c:v>11.432001113891602</c:v>
                </c:pt>
                <c:pt idx="8065">
                  <c:v>11.436001777648926</c:v>
                </c:pt>
                <c:pt idx="8066">
                  <c:v>11.440001487731934</c:v>
                </c:pt>
                <c:pt idx="8067">
                  <c:v>11.444001197814941</c:v>
                </c:pt>
                <c:pt idx="8068">
                  <c:v>11.448001861572266</c:v>
                </c:pt>
                <c:pt idx="8069">
                  <c:v>11.452001571655273</c:v>
                </c:pt>
                <c:pt idx="8070">
                  <c:v>11.456001281738281</c:v>
                </c:pt>
                <c:pt idx="8071">
                  <c:v>11.460001945495605</c:v>
                </c:pt>
                <c:pt idx="8072">
                  <c:v>11.464001655578613</c:v>
                </c:pt>
                <c:pt idx="8073">
                  <c:v>11.468001365661621</c:v>
                </c:pt>
                <c:pt idx="8074">
                  <c:v>11.472001075744629</c:v>
                </c:pt>
                <c:pt idx="8075">
                  <c:v>11.476001739501953</c:v>
                </c:pt>
                <c:pt idx="8076">
                  <c:v>11.480001449584961</c:v>
                </c:pt>
                <c:pt idx="8077">
                  <c:v>11.484001159667969</c:v>
                </c:pt>
                <c:pt idx="8078">
                  <c:v>11.488001823425293</c:v>
                </c:pt>
                <c:pt idx="8079">
                  <c:v>11.492001533508301</c:v>
                </c:pt>
                <c:pt idx="8080">
                  <c:v>11.496001243591309</c:v>
                </c:pt>
                <c:pt idx="8081">
                  <c:v>11.500001907348633</c:v>
                </c:pt>
                <c:pt idx="8082">
                  <c:v>11.504001617431641</c:v>
                </c:pt>
                <c:pt idx="8083">
                  <c:v>11.508001327514648</c:v>
                </c:pt>
                <c:pt idx="8084">
                  <c:v>11.512001037597656</c:v>
                </c:pt>
                <c:pt idx="8085">
                  <c:v>11.51600170135498</c:v>
                </c:pt>
                <c:pt idx="8086">
                  <c:v>11.520001411437988</c:v>
                </c:pt>
                <c:pt idx="8087">
                  <c:v>11.524001121520996</c:v>
                </c:pt>
                <c:pt idx="8088">
                  <c:v>11.52800178527832</c:v>
                </c:pt>
                <c:pt idx="8089">
                  <c:v>11.532001495361328</c:v>
                </c:pt>
                <c:pt idx="8090">
                  <c:v>11.536001205444336</c:v>
                </c:pt>
                <c:pt idx="8091">
                  <c:v>11.54000186920166</c:v>
                </c:pt>
                <c:pt idx="8092">
                  <c:v>11.544001579284668</c:v>
                </c:pt>
                <c:pt idx="8093">
                  <c:v>11.548001289367676</c:v>
                </c:pt>
                <c:pt idx="8094">
                  <c:v>11.552001953125</c:v>
                </c:pt>
                <c:pt idx="8095">
                  <c:v>11.556001663208008</c:v>
                </c:pt>
                <c:pt idx="8096">
                  <c:v>11.560001373291016</c:v>
                </c:pt>
                <c:pt idx="8097">
                  <c:v>11.564001083374023</c:v>
                </c:pt>
                <c:pt idx="8098">
                  <c:v>11.568001747131348</c:v>
                </c:pt>
                <c:pt idx="8099">
                  <c:v>11.572001457214355</c:v>
                </c:pt>
                <c:pt idx="8100">
                  <c:v>11.576001167297363</c:v>
                </c:pt>
                <c:pt idx="8101">
                  <c:v>11.580001831054688</c:v>
                </c:pt>
                <c:pt idx="8102">
                  <c:v>11.584001541137695</c:v>
                </c:pt>
                <c:pt idx="8103">
                  <c:v>11.588001251220703</c:v>
                </c:pt>
                <c:pt idx="8104">
                  <c:v>11.592001914978027</c:v>
                </c:pt>
                <c:pt idx="8105">
                  <c:v>11.596001625061035</c:v>
                </c:pt>
                <c:pt idx="8106">
                  <c:v>11.600001335144043</c:v>
                </c:pt>
                <c:pt idx="8107">
                  <c:v>11.604001045227051</c:v>
                </c:pt>
                <c:pt idx="8108">
                  <c:v>11.608001708984375</c:v>
                </c:pt>
                <c:pt idx="8109">
                  <c:v>11.612001419067383</c:v>
                </c:pt>
                <c:pt idx="8110">
                  <c:v>11.616001129150391</c:v>
                </c:pt>
                <c:pt idx="8111">
                  <c:v>11.620001792907715</c:v>
                </c:pt>
                <c:pt idx="8112">
                  <c:v>11.624001502990723</c:v>
                </c:pt>
                <c:pt idx="8113">
                  <c:v>11.62800121307373</c:v>
                </c:pt>
                <c:pt idx="8114">
                  <c:v>11.632001876831055</c:v>
                </c:pt>
                <c:pt idx="8115">
                  <c:v>11.636001586914063</c:v>
                </c:pt>
                <c:pt idx="8116">
                  <c:v>11.64000129699707</c:v>
                </c:pt>
                <c:pt idx="8117">
                  <c:v>11.644001960754395</c:v>
                </c:pt>
                <c:pt idx="8118">
                  <c:v>11.648001670837402</c:v>
                </c:pt>
                <c:pt idx="8119">
                  <c:v>11.65200138092041</c:v>
                </c:pt>
                <c:pt idx="8120">
                  <c:v>11.656001091003418</c:v>
                </c:pt>
                <c:pt idx="8121">
                  <c:v>11.660001754760742</c:v>
                </c:pt>
                <c:pt idx="8122">
                  <c:v>11.66400146484375</c:v>
                </c:pt>
                <c:pt idx="8123">
                  <c:v>11.668001174926758</c:v>
                </c:pt>
                <c:pt idx="8124">
                  <c:v>11.672001838684082</c:v>
                </c:pt>
                <c:pt idx="8125">
                  <c:v>11.67600154876709</c:v>
                </c:pt>
                <c:pt idx="8126">
                  <c:v>11.680001258850098</c:v>
                </c:pt>
                <c:pt idx="8127">
                  <c:v>11.684001922607422</c:v>
                </c:pt>
                <c:pt idx="8128">
                  <c:v>11.68800163269043</c:v>
                </c:pt>
                <c:pt idx="8129">
                  <c:v>11.692001342773438</c:v>
                </c:pt>
                <c:pt idx="8130">
                  <c:v>11.696001052856445</c:v>
                </c:pt>
                <c:pt idx="8131">
                  <c:v>11.70000171661377</c:v>
                </c:pt>
                <c:pt idx="8132">
                  <c:v>11.704001426696777</c:v>
                </c:pt>
                <c:pt idx="8133">
                  <c:v>11.708001136779785</c:v>
                </c:pt>
                <c:pt idx="8134">
                  <c:v>11.712001800537109</c:v>
                </c:pt>
                <c:pt idx="8135">
                  <c:v>11.716001510620117</c:v>
                </c:pt>
                <c:pt idx="8136">
                  <c:v>11.720001220703125</c:v>
                </c:pt>
                <c:pt idx="8137">
                  <c:v>11.724001884460449</c:v>
                </c:pt>
                <c:pt idx="8138">
                  <c:v>11.728001594543457</c:v>
                </c:pt>
                <c:pt idx="8139">
                  <c:v>11.732001304626465</c:v>
                </c:pt>
                <c:pt idx="8140">
                  <c:v>11.736001968383789</c:v>
                </c:pt>
                <c:pt idx="8141">
                  <c:v>11.740001678466797</c:v>
                </c:pt>
                <c:pt idx="8142">
                  <c:v>11.744001388549805</c:v>
                </c:pt>
                <c:pt idx="8143">
                  <c:v>11.748001098632813</c:v>
                </c:pt>
                <c:pt idx="8144">
                  <c:v>11.752001762390137</c:v>
                </c:pt>
                <c:pt idx="8145">
                  <c:v>11.756001472473145</c:v>
                </c:pt>
                <c:pt idx="8146">
                  <c:v>11.760001182556152</c:v>
                </c:pt>
                <c:pt idx="8147">
                  <c:v>11.764001846313477</c:v>
                </c:pt>
                <c:pt idx="8148">
                  <c:v>11.768001556396484</c:v>
                </c:pt>
                <c:pt idx="8149">
                  <c:v>11.772001266479492</c:v>
                </c:pt>
                <c:pt idx="8150">
                  <c:v>11.776001930236816</c:v>
                </c:pt>
                <c:pt idx="8151">
                  <c:v>11.780001640319824</c:v>
                </c:pt>
                <c:pt idx="8152">
                  <c:v>11.784001350402832</c:v>
                </c:pt>
                <c:pt idx="8153">
                  <c:v>11.78800106048584</c:v>
                </c:pt>
                <c:pt idx="8154">
                  <c:v>11.792001724243164</c:v>
                </c:pt>
                <c:pt idx="8155">
                  <c:v>11.796001434326172</c:v>
                </c:pt>
                <c:pt idx="8156">
                  <c:v>11.80000114440918</c:v>
                </c:pt>
                <c:pt idx="8157">
                  <c:v>11.804001808166504</c:v>
                </c:pt>
                <c:pt idx="8158">
                  <c:v>11.808001518249512</c:v>
                </c:pt>
                <c:pt idx="8159">
                  <c:v>11.81200122833252</c:v>
                </c:pt>
                <c:pt idx="8160">
                  <c:v>11.816001892089844</c:v>
                </c:pt>
                <c:pt idx="8161">
                  <c:v>11.820001602172852</c:v>
                </c:pt>
                <c:pt idx="8162">
                  <c:v>11.824001312255859</c:v>
                </c:pt>
                <c:pt idx="8163">
                  <c:v>11.828001976013184</c:v>
                </c:pt>
                <c:pt idx="8164">
                  <c:v>11.832001686096191</c:v>
                </c:pt>
                <c:pt idx="8165">
                  <c:v>11.836001396179199</c:v>
                </c:pt>
                <c:pt idx="8166">
                  <c:v>11.840001106262207</c:v>
                </c:pt>
                <c:pt idx="8167">
                  <c:v>11.844001770019531</c:v>
                </c:pt>
                <c:pt idx="8168">
                  <c:v>11.848001480102539</c:v>
                </c:pt>
                <c:pt idx="8169">
                  <c:v>11.852001190185547</c:v>
                </c:pt>
                <c:pt idx="8170">
                  <c:v>11.856001853942871</c:v>
                </c:pt>
                <c:pt idx="8171">
                  <c:v>11.860001564025879</c:v>
                </c:pt>
                <c:pt idx="8172">
                  <c:v>11.864001274108887</c:v>
                </c:pt>
                <c:pt idx="8173">
                  <c:v>11.868001937866211</c:v>
                </c:pt>
                <c:pt idx="8174">
                  <c:v>11.872001647949219</c:v>
                </c:pt>
                <c:pt idx="8175">
                  <c:v>11.876001358032227</c:v>
                </c:pt>
                <c:pt idx="8176">
                  <c:v>11.880001068115234</c:v>
                </c:pt>
                <c:pt idx="8177">
                  <c:v>11.884001731872559</c:v>
                </c:pt>
                <c:pt idx="8178">
                  <c:v>11.888001441955566</c:v>
                </c:pt>
                <c:pt idx="8179">
                  <c:v>11.892001152038574</c:v>
                </c:pt>
                <c:pt idx="8180">
                  <c:v>11.896001815795898</c:v>
                </c:pt>
                <c:pt idx="8181">
                  <c:v>11.900001525878906</c:v>
                </c:pt>
                <c:pt idx="8182">
                  <c:v>11.904001235961914</c:v>
                </c:pt>
                <c:pt idx="8183">
                  <c:v>11.908001899719238</c:v>
                </c:pt>
                <c:pt idx="8184">
                  <c:v>11.912001609802246</c:v>
                </c:pt>
                <c:pt idx="8185">
                  <c:v>11.916001319885254</c:v>
                </c:pt>
                <c:pt idx="8186">
                  <c:v>11.920001983642578</c:v>
                </c:pt>
                <c:pt idx="8187">
                  <c:v>11.924001693725586</c:v>
                </c:pt>
                <c:pt idx="8188">
                  <c:v>11.928001403808594</c:v>
                </c:pt>
                <c:pt idx="8189">
                  <c:v>11.932001113891602</c:v>
                </c:pt>
                <c:pt idx="8190">
                  <c:v>11.936001777648926</c:v>
                </c:pt>
                <c:pt idx="8191">
                  <c:v>11.940001487731934</c:v>
                </c:pt>
                <c:pt idx="8192">
                  <c:v>11.944001197814941</c:v>
                </c:pt>
                <c:pt idx="8193">
                  <c:v>11.948001861572266</c:v>
                </c:pt>
                <c:pt idx="8194">
                  <c:v>11.952001571655273</c:v>
                </c:pt>
                <c:pt idx="8195">
                  <c:v>11.956001281738281</c:v>
                </c:pt>
                <c:pt idx="8196">
                  <c:v>11.960001945495605</c:v>
                </c:pt>
                <c:pt idx="8197">
                  <c:v>11.964001655578613</c:v>
                </c:pt>
                <c:pt idx="8198">
                  <c:v>11.968001365661621</c:v>
                </c:pt>
                <c:pt idx="8199">
                  <c:v>11.972001075744629</c:v>
                </c:pt>
                <c:pt idx="8200">
                  <c:v>11.976001739501953</c:v>
                </c:pt>
                <c:pt idx="8201">
                  <c:v>11.980001449584961</c:v>
                </c:pt>
                <c:pt idx="8202">
                  <c:v>11.984001159667969</c:v>
                </c:pt>
                <c:pt idx="8203">
                  <c:v>11.988001823425293</c:v>
                </c:pt>
                <c:pt idx="8204">
                  <c:v>11.992001533508301</c:v>
                </c:pt>
                <c:pt idx="8205">
                  <c:v>11.996001243591309</c:v>
                </c:pt>
                <c:pt idx="8206">
                  <c:v>12.000001907348633</c:v>
                </c:pt>
                <c:pt idx="8207">
                  <c:v>12.004001617431641</c:v>
                </c:pt>
                <c:pt idx="8208">
                  <c:v>12.008001327514648</c:v>
                </c:pt>
                <c:pt idx="8209">
                  <c:v>12.012001991271973</c:v>
                </c:pt>
                <c:pt idx="8210">
                  <c:v>12.01600170135498</c:v>
                </c:pt>
                <c:pt idx="8211">
                  <c:v>12.020001411437988</c:v>
                </c:pt>
                <c:pt idx="8212">
                  <c:v>12.024001121520996</c:v>
                </c:pt>
                <c:pt idx="8213">
                  <c:v>12.02800178527832</c:v>
                </c:pt>
                <c:pt idx="8214">
                  <c:v>12.032001495361328</c:v>
                </c:pt>
                <c:pt idx="8215">
                  <c:v>12.036001205444336</c:v>
                </c:pt>
                <c:pt idx="8216">
                  <c:v>12.04000186920166</c:v>
                </c:pt>
                <c:pt idx="8217">
                  <c:v>12.044001579284668</c:v>
                </c:pt>
                <c:pt idx="8218">
                  <c:v>12.048001289367676</c:v>
                </c:pt>
                <c:pt idx="8219">
                  <c:v>12.052001953125</c:v>
                </c:pt>
                <c:pt idx="8220">
                  <c:v>12.056001663208008</c:v>
                </c:pt>
                <c:pt idx="8221">
                  <c:v>12.060001373291016</c:v>
                </c:pt>
                <c:pt idx="8222">
                  <c:v>12.064001083374023</c:v>
                </c:pt>
                <c:pt idx="8223">
                  <c:v>12.068001747131348</c:v>
                </c:pt>
                <c:pt idx="8224">
                  <c:v>12.072001457214355</c:v>
                </c:pt>
                <c:pt idx="8225">
                  <c:v>12.076001167297363</c:v>
                </c:pt>
                <c:pt idx="8226">
                  <c:v>12.080001831054688</c:v>
                </c:pt>
                <c:pt idx="8227">
                  <c:v>12.084001541137695</c:v>
                </c:pt>
                <c:pt idx="8228">
                  <c:v>12.088001251220703</c:v>
                </c:pt>
                <c:pt idx="8229">
                  <c:v>12.092001914978027</c:v>
                </c:pt>
                <c:pt idx="8230">
                  <c:v>12.096001625061035</c:v>
                </c:pt>
                <c:pt idx="8231">
                  <c:v>12.100001335144043</c:v>
                </c:pt>
                <c:pt idx="8232">
                  <c:v>12.104001998901367</c:v>
                </c:pt>
                <c:pt idx="8233">
                  <c:v>12.108001708984375</c:v>
                </c:pt>
                <c:pt idx="8234">
                  <c:v>12.112001419067383</c:v>
                </c:pt>
                <c:pt idx="8235">
                  <c:v>12.116001129150391</c:v>
                </c:pt>
                <c:pt idx="8236">
                  <c:v>12.120001792907715</c:v>
                </c:pt>
                <c:pt idx="8237">
                  <c:v>12.124001502990723</c:v>
                </c:pt>
                <c:pt idx="8238">
                  <c:v>12.12800121307373</c:v>
                </c:pt>
                <c:pt idx="8239">
                  <c:v>12.132001876831055</c:v>
                </c:pt>
                <c:pt idx="8240">
                  <c:v>12.136001586914063</c:v>
                </c:pt>
                <c:pt idx="8241">
                  <c:v>12.14000129699707</c:v>
                </c:pt>
                <c:pt idx="8242">
                  <c:v>12.144001960754395</c:v>
                </c:pt>
                <c:pt idx="8243">
                  <c:v>12.148001670837402</c:v>
                </c:pt>
                <c:pt idx="8244">
                  <c:v>12.15200138092041</c:v>
                </c:pt>
                <c:pt idx="8245">
                  <c:v>12.156001091003418</c:v>
                </c:pt>
                <c:pt idx="8246">
                  <c:v>12.160001754760742</c:v>
                </c:pt>
                <c:pt idx="8247">
                  <c:v>12.16400146484375</c:v>
                </c:pt>
                <c:pt idx="8248">
                  <c:v>12.168001174926758</c:v>
                </c:pt>
                <c:pt idx="8249">
                  <c:v>12.172001838684082</c:v>
                </c:pt>
                <c:pt idx="8250">
                  <c:v>12.17600154876709</c:v>
                </c:pt>
                <c:pt idx="8251">
                  <c:v>12.180001258850098</c:v>
                </c:pt>
                <c:pt idx="8252">
                  <c:v>12.184001922607422</c:v>
                </c:pt>
                <c:pt idx="8253">
                  <c:v>12.18800163269043</c:v>
                </c:pt>
                <c:pt idx="8254">
                  <c:v>12.192001342773438</c:v>
                </c:pt>
                <c:pt idx="8255">
                  <c:v>12.196001052856445</c:v>
                </c:pt>
                <c:pt idx="8256">
                  <c:v>12.20000171661377</c:v>
                </c:pt>
                <c:pt idx="8257">
                  <c:v>12.204001426696777</c:v>
                </c:pt>
                <c:pt idx="8258">
                  <c:v>12.208001136779785</c:v>
                </c:pt>
                <c:pt idx="8259">
                  <c:v>12.212001800537109</c:v>
                </c:pt>
                <c:pt idx="8260">
                  <c:v>12.216001510620117</c:v>
                </c:pt>
                <c:pt idx="8261">
                  <c:v>12.220001220703125</c:v>
                </c:pt>
                <c:pt idx="8262">
                  <c:v>12.224001884460449</c:v>
                </c:pt>
                <c:pt idx="8263">
                  <c:v>12.228001594543457</c:v>
                </c:pt>
                <c:pt idx="8264">
                  <c:v>12.232001304626465</c:v>
                </c:pt>
                <c:pt idx="8265">
                  <c:v>12.236001968383789</c:v>
                </c:pt>
                <c:pt idx="8266">
                  <c:v>12.240001678466797</c:v>
                </c:pt>
                <c:pt idx="8267">
                  <c:v>12.244001388549805</c:v>
                </c:pt>
                <c:pt idx="8268">
                  <c:v>12.248001098632813</c:v>
                </c:pt>
                <c:pt idx="8269">
                  <c:v>12.252001762390137</c:v>
                </c:pt>
                <c:pt idx="8270">
                  <c:v>12.256001472473145</c:v>
                </c:pt>
                <c:pt idx="8271">
                  <c:v>12.260001182556152</c:v>
                </c:pt>
                <c:pt idx="8272">
                  <c:v>12.264001846313477</c:v>
                </c:pt>
                <c:pt idx="8273">
                  <c:v>12.268001556396484</c:v>
                </c:pt>
                <c:pt idx="8274">
                  <c:v>12.272001266479492</c:v>
                </c:pt>
                <c:pt idx="8275">
                  <c:v>12.276001930236816</c:v>
                </c:pt>
                <c:pt idx="8276">
                  <c:v>12.280001640319824</c:v>
                </c:pt>
                <c:pt idx="8277">
                  <c:v>12.284001350402832</c:v>
                </c:pt>
                <c:pt idx="8278">
                  <c:v>12.28800106048584</c:v>
                </c:pt>
                <c:pt idx="8279">
                  <c:v>12.292001724243164</c:v>
                </c:pt>
                <c:pt idx="8280">
                  <c:v>12.296001434326172</c:v>
                </c:pt>
                <c:pt idx="8281">
                  <c:v>12.30000114440918</c:v>
                </c:pt>
                <c:pt idx="8282">
                  <c:v>12.304001808166504</c:v>
                </c:pt>
                <c:pt idx="8283">
                  <c:v>12.308001518249512</c:v>
                </c:pt>
                <c:pt idx="8284">
                  <c:v>12.31200122833252</c:v>
                </c:pt>
                <c:pt idx="8285">
                  <c:v>12.316001892089844</c:v>
                </c:pt>
                <c:pt idx="8286">
                  <c:v>12.320001602172852</c:v>
                </c:pt>
                <c:pt idx="8287">
                  <c:v>12.324001312255859</c:v>
                </c:pt>
                <c:pt idx="8288">
                  <c:v>12.328001976013184</c:v>
                </c:pt>
                <c:pt idx="8289">
                  <c:v>12.332001686096191</c:v>
                </c:pt>
                <c:pt idx="8290">
                  <c:v>12.336001396179199</c:v>
                </c:pt>
                <c:pt idx="8291">
                  <c:v>12.340000152587891</c:v>
                </c:pt>
                <c:pt idx="8292">
                  <c:v>12.340001106262207</c:v>
                </c:pt>
                <c:pt idx="8293">
                  <c:v>12.344001770019531</c:v>
                </c:pt>
                <c:pt idx="8294">
                  <c:v>12.348001480102539</c:v>
                </c:pt>
                <c:pt idx="8295">
                  <c:v>12.352001190185547</c:v>
                </c:pt>
                <c:pt idx="8296">
                  <c:v>12.356001853942871</c:v>
                </c:pt>
                <c:pt idx="8297">
                  <c:v>12.360001564025879</c:v>
                </c:pt>
                <c:pt idx="8298">
                  <c:v>12.364001274108887</c:v>
                </c:pt>
                <c:pt idx="8299">
                  <c:v>12.368001937866211</c:v>
                </c:pt>
                <c:pt idx="8300">
                  <c:v>12.372001647949219</c:v>
                </c:pt>
                <c:pt idx="8301">
                  <c:v>12.376001358032227</c:v>
                </c:pt>
                <c:pt idx="8302">
                  <c:v>12.380001068115234</c:v>
                </c:pt>
                <c:pt idx="8303">
                  <c:v>12.384001731872559</c:v>
                </c:pt>
                <c:pt idx="8304">
                  <c:v>12.388001441955566</c:v>
                </c:pt>
                <c:pt idx="8305">
                  <c:v>12.392001152038574</c:v>
                </c:pt>
                <c:pt idx="8306">
                  <c:v>12.396001815795898</c:v>
                </c:pt>
                <c:pt idx="8307">
                  <c:v>12.400001525878906</c:v>
                </c:pt>
                <c:pt idx="8308">
                  <c:v>12.404001235961914</c:v>
                </c:pt>
                <c:pt idx="8309">
                  <c:v>12.408001899719238</c:v>
                </c:pt>
                <c:pt idx="8310">
                  <c:v>12.412001609802246</c:v>
                </c:pt>
                <c:pt idx="8311">
                  <c:v>12.416001319885254</c:v>
                </c:pt>
                <c:pt idx="8312">
                  <c:v>12.420001983642578</c:v>
                </c:pt>
                <c:pt idx="8313">
                  <c:v>12.424001693725586</c:v>
                </c:pt>
                <c:pt idx="8314">
                  <c:v>12.428001403808594</c:v>
                </c:pt>
                <c:pt idx="8315">
                  <c:v>12.432001113891602</c:v>
                </c:pt>
                <c:pt idx="8316">
                  <c:v>12.436001777648926</c:v>
                </c:pt>
                <c:pt idx="8317">
                  <c:v>12.440001487731934</c:v>
                </c:pt>
                <c:pt idx="8318">
                  <c:v>12.444001197814941</c:v>
                </c:pt>
                <c:pt idx="8319">
                  <c:v>12.448001861572266</c:v>
                </c:pt>
                <c:pt idx="8320">
                  <c:v>12.452001571655273</c:v>
                </c:pt>
                <c:pt idx="8321">
                  <c:v>12.456001281738281</c:v>
                </c:pt>
                <c:pt idx="8322">
                  <c:v>12.460001945495605</c:v>
                </c:pt>
                <c:pt idx="8323">
                  <c:v>12.464001655578613</c:v>
                </c:pt>
                <c:pt idx="8324">
                  <c:v>12.468001365661621</c:v>
                </c:pt>
                <c:pt idx="8325">
                  <c:v>12.472001075744629</c:v>
                </c:pt>
                <c:pt idx="8326">
                  <c:v>12.476001739501953</c:v>
                </c:pt>
                <c:pt idx="8327">
                  <c:v>12.480001449584961</c:v>
                </c:pt>
                <c:pt idx="8328">
                  <c:v>12.484001159667969</c:v>
                </c:pt>
                <c:pt idx="8329">
                  <c:v>12.488001823425293</c:v>
                </c:pt>
                <c:pt idx="8330">
                  <c:v>12.492001533508301</c:v>
                </c:pt>
                <c:pt idx="8331">
                  <c:v>12.496001243591309</c:v>
                </c:pt>
                <c:pt idx="8332">
                  <c:v>12.500001907348633</c:v>
                </c:pt>
                <c:pt idx="8333">
                  <c:v>12.504001617431641</c:v>
                </c:pt>
                <c:pt idx="8334">
                  <c:v>12.508001327514648</c:v>
                </c:pt>
                <c:pt idx="8335">
                  <c:v>12.512001991271973</c:v>
                </c:pt>
                <c:pt idx="8336">
                  <c:v>12.51600170135498</c:v>
                </c:pt>
                <c:pt idx="8337">
                  <c:v>12.520001411437988</c:v>
                </c:pt>
                <c:pt idx="8338">
                  <c:v>12.524001121520996</c:v>
                </c:pt>
                <c:pt idx="8339">
                  <c:v>12.52800178527832</c:v>
                </c:pt>
                <c:pt idx="8340">
                  <c:v>12.532001495361328</c:v>
                </c:pt>
                <c:pt idx="8341">
                  <c:v>12.536001205444336</c:v>
                </c:pt>
                <c:pt idx="8342">
                  <c:v>12.54000186920166</c:v>
                </c:pt>
                <c:pt idx="8343">
                  <c:v>12.544001579284668</c:v>
                </c:pt>
                <c:pt idx="8344">
                  <c:v>12.548001289367676</c:v>
                </c:pt>
                <c:pt idx="8345">
                  <c:v>12.552001953125</c:v>
                </c:pt>
                <c:pt idx="8346">
                  <c:v>12.556001663208008</c:v>
                </c:pt>
                <c:pt idx="8347">
                  <c:v>12.560001373291016</c:v>
                </c:pt>
                <c:pt idx="8348">
                  <c:v>12.564001083374023</c:v>
                </c:pt>
                <c:pt idx="8349">
                  <c:v>12.568001747131348</c:v>
                </c:pt>
                <c:pt idx="8350">
                  <c:v>12.572001457214355</c:v>
                </c:pt>
                <c:pt idx="8351">
                  <c:v>12.576001167297363</c:v>
                </c:pt>
                <c:pt idx="8352">
                  <c:v>12.580001831054688</c:v>
                </c:pt>
                <c:pt idx="8353">
                  <c:v>12.584001541137695</c:v>
                </c:pt>
                <c:pt idx="8354">
                  <c:v>12.588001251220703</c:v>
                </c:pt>
                <c:pt idx="8355">
                  <c:v>12.592001914978027</c:v>
                </c:pt>
                <c:pt idx="8356">
                  <c:v>12.596001625061035</c:v>
                </c:pt>
                <c:pt idx="8357">
                  <c:v>12.600001335144043</c:v>
                </c:pt>
                <c:pt idx="8358">
                  <c:v>12.604001998901367</c:v>
                </c:pt>
                <c:pt idx="8359">
                  <c:v>12.608001708984375</c:v>
                </c:pt>
                <c:pt idx="8360">
                  <c:v>12.612001419067383</c:v>
                </c:pt>
                <c:pt idx="8361">
                  <c:v>12.616001129150391</c:v>
                </c:pt>
                <c:pt idx="8362">
                  <c:v>12.620001792907715</c:v>
                </c:pt>
                <c:pt idx="8363">
                  <c:v>12.624001502990723</c:v>
                </c:pt>
                <c:pt idx="8364">
                  <c:v>12.62800121307373</c:v>
                </c:pt>
                <c:pt idx="8365">
                  <c:v>12.632001876831055</c:v>
                </c:pt>
                <c:pt idx="8366">
                  <c:v>12.636001586914063</c:v>
                </c:pt>
                <c:pt idx="8367">
                  <c:v>12.64000129699707</c:v>
                </c:pt>
                <c:pt idx="8368">
                  <c:v>12.644001960754395</c:v>
                </c:pt>
                <c:pt idx="8369">
                  <c:v>12.648001670837402</c:v>
                </c:pt>
                <c:pt idx="8370">
                  <c:v>12.65200138092041</c:v>
                </c:pt>
                <c:pt idx="8371">
                  <c:v>12.656001091003418</c:v>
                </c:pt>
                <c:pt idx="8372">
                  <c:v>12.660001754760742</c:v>
                </c:pt>
                <c:pt idx="8373">
                  <c:v>12.66400146484375</c:v>
                </c:pt>
                <c:pt idx="8374">
                  <c:v>12.668001174926758</c:v>
                </c:pt>
                <c:pt idx="8375">
                  <c:v>12.672001838684082</c:v>
                </c:pt>
                <c:pt idx="8376">
                  <c:v>12.67600154876709</c:v>
                </c:pt>
                <c:pt idx="8377">
                  <c:v>12.680001258850098</c:v>
                </c:pt>
                <c:pt idx="8378">
                  <c:v>12.684001922607422</c:v>
                </c:pt>
                <c:pt idx="8379">
                  <c:v>12.68800163269043</c:v>
                </c:pt>
                <c:pt idx="8380">
                  <c:v>12.692001342773438</c:v>
                </c:pt>
                <c:pt idx="8381">
                  <c:v>12.696002006530762</c:v>
                </c:pt>
                <c:pt idx="8382">
                  <c:v>12.70000171661377</c:v>
                </c:pt>
                <c:pt idx="8383">
                  <c:v>12.704001426696777</c:v>
                </c:pt>
                <c:pt idx="8384">
                  <c:v>12.708001136779785</c:v>
                </c:pt>
                <c:pt idx="8385">
                  <c:v>12.712001800537109</c:v>
                </c:pt>
                <c:pt idx="8386">
                  <c:v>12.716001510620117</c:v>
                </c:pt>
                <c:pt idx="8387">
                  <c:v>12.720001220703125</c:v>
                </c:pt>
                <c:pt idx="8388">
                  <c:v>12.724001884460449</c:v>
                </c:pt>
                <c:pt idx="8389">
                  <c:v>12.728001594543457</c:v>
                </c:pt>
                <c:pt idx="8390">
                  <c:v>12.732001304626465</c:v>
                </c:pt>
                <c:pt idx="8391">
                  <c:v>12.736001968383789</c:v>
                </c:pt>
                <c:pt idx="8392">
                  <c:v>12.740001678466797</c:v>
                </c:pt>
                <c:pt idx="8393">
                  <c:v>12.744001388549805</c:v>
                </c:pt>
                <c:pt idx="8394">
                  <c:v>12.748001098632813</c:v>
                </c:pt>
                <c:pt idx="8395">
                  <c:v>12.752001762390137</c:v>
                </c:pt>
                <c:pt idx="8396">
                  <c:v>12.756001472473145</c:v>
                </c:pt>
                <c:pt idx="8397">
                  <c:v>12.760001182556152</c:v>
                </c:pt>
                <c:pt idx="8398">
                  <c:v>12.764001846313477</c:v>
                </c:pt>
                <c:pt idx="8399">
                  <c:v>12.768001556396484</c:v>
                </c:pt>
                <c:pt idx="8400">
                  <c:v>12.772001266479492</c:v>
                </c:pt>
                <c:pt idx="8401">
                  <c:v>12.776001930236816</c:v>
                </c:pt>
                <c:pt idx="8402">
                  <c:v>12.780001640319824</c:v>
                </c:pt>
                <c:pt idx="8403">
                  <c:v>12.784001350402832</c:v>
                </c:pt>
                <c:pt idx="8404">
                  <c:v>12.788002014160156</c:v>
                </c:pt>
                <c:pt idx="8405">
                  <c:v>12.792001724243164</c:v>
                </c:pt>
                <c:pt idx="8406">
                  <c:v>12.796001434326172</c:v>
                </c:pt>
                <c:pt idx="8407">
                  <c:v>12.80000114440918</c:v>
                </c:pt>
                <c:pt idx="8408">
                  <c:v>12.804001808166504</c:v>
                </c:pt>
                <c:pt idx="8409">
                  <c:v>12.808001518249512</c:v>
                </c:pt>
                <c:pt idx="8410">
                  <c:v>12.81200122833252</c:v>
                </c:pt>
                <c:pt idx="8411">
                  <c:v>12.816001892089844</c:v>
                </c:pt>
                <c:pt idx="8412">
                  <c:v>12.820001602172852</c:v>
                </c:pt>
                <c:pt idx="8413">
                  <c:v>12.824001312255859</c:v>
                </c:pt>
                <c:pt idx="8414">
                  <c:v>12.828001976013184</c:v>
                </c:pt>
                <c:pt idx="8415">
                  <c:v>12.832001686096191</c:v>
                </c:pt>
                <c:pt idx="8416">
                  <c:v>12.836001396179199</c:v>
                </c:pt>
                <c:pt idx="8417">
                  <c:v>12.840001106262207</c:v>
                </c:pt>
                <c:pt idx="8418">
                  <c:v>12.844001770019531</c:v>
                </c:pt>
                <c:pt idx="8419">
                  <c:v>12.848001480102539</c:v>
                </c:pt>
                <c:pt idx="8420">
                  <c:v>12.852001190185547</c:v>
                </c:pt>
                <c:pt idx="8421">
                  <c:v>12.856001853942871</c:v>
                </c:pt>
                <c:pt idx="8422">
                  <c:v>12.860001564025879</c:v>
                </c:pt>
                <c:pt idx="8423">
                  <c:v>12.864001274108887</c:v>
                </c:pt>
                <c:pt idx="8424">
                  <c:v>12.868001937866211</c:v>
                </c:pt>
                <c:pt idx="8425">
                  <c:v>12.872001647949219</c:v>
                </c:pt>
                <c:pt idx="8426">
                  <c:v>12.876001358032227</c:v>
                </c:pt>
                <c:pt idx="8427">
                  <c:v>12.880002021789551</c:v>
                </c:pt>
                <c:pt idx="8428">
                  <c:v>12.884001731872559</c:v>
                </c:pt>
                <c:pt idx="8429">
                  <c:v>12.888001441955566</c:v>
                </c:pt>
                <c:pt idx="8430">
                  <c:v>12.892001152038574</c:v>
                </c:pt>
                <c:pt idx="8431">
                  <c:v>12.896001815795898</c:v>
                </c:pt>
                <c:pt idx="8432">
                  <c:v>12.900001525878906</c:v>
                </c:pt>
                <c:pt idx="8433">
                  <c:v>12.904001235961914</c:v>
                </c:pt>
                <c:pt idx="8434">
                  <c:v>12.908001899719238</c:v>
                </c:pt>
                <c:pt idx="8435">
                  <c:v>12.912001609802246</c:v>
                </c:pt>
                <c:pt idx="8436">
                  <c:v>12.916001319885254</c:v>
                </c:pt>
                <c:pt idx="8437">
                  <c:v>12.920001983642578</c:v>
                </c:pt>
                <c:pt idx="8438">
                  <c:v>12.924001693725586</c:v>
                </c:pt>
                <c:pt idx="8439">
                  <c:v>12.928001403808594</c:v>
                </c:pt>
                <c:pt idx="8440">
                  <c:v>12.932001113891602</c:v>
                </c:pt>
                <c:pt idx="8441">
                  <c:v>12.936001777648926</c:v>
                </c:pt>
                <c:pt idx="8442">
                  <c:v>12.940001487731934</c:v>
                </c:pt>
                <c:pt idx="8443">
                  <c:v>12.944001197814941</c:v>
                </c:pt>
                <c:pt idx="8444">
                  <c:v>12.948001861572266</c:v>
                </c:pt>
                <c:pt idx="8445">
                  <c:v>12.952001571655273</c:v>
                </c:pt>
                <c:pt idx="8446">
                  <c:v>12.956001281738281</c:v>
                </c:pt>
                <c:pt idx="8447">
                  <c:v>12.960001945495605</c:v>
                </c:pt>
                <c:pt idx="8448">
                  <c:v>12.964001655578613</c:v>
                </c:pt>
                <c:pt idx="8449">
                  <c:v>12.968001365661621</c:v>
                </c:pt>
                <c:pt idx="8450">
                  <c:v>12.972002029418945</c:v>
                </c:pt>
                <c:pt idx="8451">
                  <c:v>12.976001739501953</c:v>
                </c:pt>
                <c:pt idx="8452">
                  <c:v>12.980001449584961</c:v>
                </c:pt>
                <c:pt idx="8453">
                  <c:v>12.984001159667969</c:v>
                </c:pt>
                <c:pt idx="8454">
                  <c:v>12.988001823425293</c:v>
                </c:pt>
                <c:pt idx="8455">
                  <c:v>12.992001533508301</c:v>
                </c:pt>
                <c:pt idx="8456">
                  <c:v>12.996001243591309</c:v>
                </c:pt>
                <c:pt idx="8457">
                  <c:v>13.000001907348633</c:v>
                </c:pt>
                <c:pt idx="8458">
                  <c:v>13.004001617431641</c:v>
                </c:pt>
                <c:pt idx="8459">
                  <c:v>13.008001327514648</c:v>
                </c:pt>
                <c:pt idx="8460">
                  <c:v>13.012001991271973</c:v>
                </c:pt>
                <c:pt idx="8461">
                  <c:v>13.01600170135498</c:v>
                </c:pt>
                <c:pt idx="8462">
                  <c:v>13.020001411437988</c:v>
                </c:pt>
                <c:pt idx="8463">
                  <c:v>13.024001121520996</c:v>
                </c:pt>
                <c:pt idx="8464">
                  <c:v>13.02800178527832</c:v>
                </c:pt>
                <c:pt idx="8465">
                  <c:v>13.032001495361328</c:v>
                </c:pt>
                <c:pt idx="8466">
                  <c:v>13.036001205444336</c:v>
                </c:pt>
                <c:pt idx="8467">
                  <c:v>13.04000186920166</c:v>
                </c:pt>
                <c:pt idx="8468">
                  <c:v>13.044001579284668</c:v>
                </c:pt>
                <c:pt idx="8469">
                  <c:v>13.048001289367676</c:v>
                </c:pt>
                <c:pt idx="8470">
                  <c:v>13.052001953125</c:v>
                </c:pt>
                <c:pt idx="8471">
                  <c:v>13.056001663208008</c:v>
                </c:pt>
                <c:pt idx="8472">
                  <c:v>13.060001373291016</c:v>
                </c:pt>
                <c:pt idx="8473">
                  <c:v>13.06400203704834</c:v>
                </c:pt>
                <c:pt idx="8474">
                  <c:v>13.068001747131348</c:v>
                </c:pt>
                <c:pt idx="8475">
                  <c:v>13.072001457214355</c:v>
                </c:pt>
                <c:pt idx="8476">
                  <c:v>13.076001167297363</c:v>
                </c:pt>
                <c:pt idx="8477">
                  <c:v>13.080001831054688</c:v>
                </c:pt>
                <c:pt idx="8478">
                  <c:v>13.084001541137695</c:v>
                </c:pt>
                <c:pt idx="8479">
                  <c:v>13.088001251220703</c:v>
                </c:pt>
                <c:pt idx="8480">
                  <c:v>13.092001914978027</c:v>
                </c:pt>
                <c:pt idx="8481">
                  <c:v>13.096001625061035</c:v>
                </c:pt>
                <c:pt idx="8482">
                  <c:v>13.100001335144043</c:v>
                </c:pt>
                <c:pt idx="8483">
                  <c:v>13.104001998901367</c:v>
                </c:pt>
                <c:pt idx="8484">
                  <c:v>13.108001708984375</c:v>
                </c:pt>
                <c:pt idx="8485">
                  <c:v>13.112001419067383</c:v>
                </c:pt>
                <c:pt idx="8486">
                  <c:v>13.116001129150391</c:v>
                </c:pt>
                <c:pt idx="8487">
                  <c:v>13.120001792907715</c:v>
                </c:pt>
                <c:pt idx="8488">
                  <c:v>13.124001502990723</c:v>
                </c:pt>
                <c:pt idx="8489">
                  <c:v>13.12800121307373</c:v>
                </c:pt>
                <c:pt idx="8490">
                  <c:v>13.132001876831055</c:v>
                </c:pt>
                <c:pt idx="8491">
                  <c:v>13.136001586914063</c:v>
                </c:pt>
                <c:pt idx="8492">
                  <c:v>13.14000129699707</c:v>
                </c:pt>
                <c:pt idx="8493">
                  <c:v>13.144001960754395</c:v>
                </c:pt>
                <c:pt idx="8494">
                  <c:v>13.148001670837402</c:v>
                </c:pt>
                <c:pt idx="8495">
                  <c:v>13.15200138092041</c:v>
                </c:pt>
                <c:pt idx="8496">
                  <c:v>13.156002044677734</c:v>
                </c:pt>
                <c:pt idx="8497">
                  <c:v>13.160001754760742</c:v>
                </c:pt>
                <c:pt idx="8498">
                  <c:v>13.16400146484375</c:v>
                </c:pt>
                <c:pt idx="8499">
                  <c:v>13.168001174926758</c:v>
                </c:pt>
                <c:pt idx="8500">
                  <c:v>13.172001838684082</c:v>
                </c:pt>
                <c:pt idx="8501">
                  <c:v>13.17600154876709</c:v>
                </c:pt>
                <c:pt idx="8502">
                  <c:v>13.180001258850098</c:v>
                </c:pt>
                <c:pt idx="8503">
                  <c:v>13.184001922607422</c:v>
                </c:pt>
                <c:pt idx="8504">
                  <c:v>13.18800163269043</c:v>
                </c:pt>
                <c:pt idx="8505">
                  <c:v>13.192001342773438</c:v>
                </c:pt>
                <c:pt idx="8506">
                  <c:v>13.196002006530762</c:v>
                </c:pt>
                <c:pt idx="8507">
                  <c:v>13.20000171661377</c:v>
                </c:pt>
                <c:pt idx="8508">
                  <c:v>13.204001426696777</c:v>
                </c:pt>
                <c:pt idx="8509">
                  <c:v>13.208001136779785</c:v>
                </c:pt>
                <c:pt idx="8510">
                  <c:v>13.212001800537109</c:v>
                </c:pt>
                <c:pt idx="8511">
                  <c:v>13.216001510620117</c:v>
                </c:pt>
                <c:pt idx="8512">
                  <c:v>13.220001220703125</c:v>
                </c:pt>
                <c:pt idx="8513">
                  <c:v>13.224001884460449</c:v>
                </c:pt>
                <c:pt idx="8514">
                  <c:v>13.228001594543457</c:v>
                </c:pt>
                <c:pt idx="8515">
                  <c:v>13.232001304626465</c:v>
                </c:pt>
                <c:pt idx="8516">
                  <c:v>13.236001968383789</c:v>
                </c:pt>
                <c:pt idx="8517">
                  <c:v>13.240001678466797</c:v>
                </c:pt>
                <c:pt idx="8518">
                  <c:v>13.244001388549805</c:v>
                </c:pt>
                <c:pt idx="8519">
                  <c:v>13.248002052307129</c:v>
                </c:pt>
                <c:pt idx="8520">
                  <c:v>13.252001762390137</c:v>
                </c:pt>
                <c:pt idx="8521">
                  <c:v>13.256001472473145</c:v>
                </c:pt>
                <c:pt idx="8522">
                  <c:v>13.260001182556152</c:v>
                </c:pt>
                <c:pt idx="8523">
                  <c:v>13.264001846313477</c:v>
                </c:pt>
                <c:pt idx="8524">
                  <c:v>13.268001556396484</c:v>
                </c:pt>
                <c:pt idx="8525">
                  <c:v>13.272001266479492</c:v>
                </c:pt>
                <c:pt idx="8526">
                  <c:v>13.276001930236816</c:v>
                </c:pt>
                <c:pt idx="8527">
                  <c:v>13.280001640319824</c:v>
                </c:pt>
                <c:pt idx="8528">
                  <c:v>13.284001350402832</c:v>
                </c:pt>
                <c:pt idx="8529">
                  <c:v>13.288002014160156</c:v>
                </c:pt>
                <c:pt idx="8530">
                  <c:v>13.292001724243164</c:v>
                </c:pt>
                <c:pt idx="8531">
                  <c:v>13.296001434326172</c:v>
                </c:pt>
                <c:pt idx="8532">
                  <c:v>13.30000114440918</c:v>
                </c:pt>
                <c:pt idx="8533">
                  <c:v>13.304001808166504</c:v>
                </c:pt>
                <c:pt idx="8534">
                  <c:v>13.308001518249512</c:v>
                </c:pt>
                <c:pt idx="8535">
                  <c:v>13.31200122833252</c:v>
                </c:pt>
                <c:pt idx="8536">
                  <c:v>13.316001892089844</c:v>
                </c:pt>
                <c:pt idx="8537">
                  <c:v>13.320001602172852</c:v>
                </c:pt>
                <c:pt idx="8538">
                  <c:v>13.324001312255859</c:v>
                </c:pt>
                <c:pt idx="8539">
                  <c:v>13.328001976013184</c:v>
                </c:pt>
                <c:pt idx="8540">
                  <c:v>13.332001686096191</c:v>
                </c:pt>
                <c:pt idx="8541">
                  <c:v>13.336001396179199</c:v>
                </c:pt>
                <c:pt idx="8542">
                  <c:v>13.340002059936523</c:v>
                </c:pt>
                <c:pt idx="8543">
                  <c:v>13.344001770019531</c:v>
                </c:pt>
                <c:pt idx="8544">
                  <c:v>13.348001480102539</c:v>
                </c:pt>
                <c:pt idx="8545">
                  <c:v>13.352001190185547</c:v>
                </c:pt>
                <c:pt idx="8546">
                  <c:v>13.356001853942871</c:v>
                </c:pt>
                <c:pt idx="8547">
                  <c:v>13.360001564025879</c:v>
                </c:pt>
                <c:pt idx="8548">
                  <c:v>13.364001274108887</c:v>
                </c:pt>
                <c:pt idx="8549">
                  <c:v>13.368001937866211</c:v>
                </c:pt>
                <c:pt idx="8550">
                  <c:v>13.372001647949219</c:v>
                </c:pt>
                <c:pt idx="8551">
                  <c:v>13.376001358032227</c:v>
                </c:pt>
                <c:pt idx="8552">
                  <c:v>13.380002021789551</c:v>
                </c:pt>
                <c:pt idx="8553">
                  <c:v>13.384001731872559</c:v>
                </c:pt>
                <c:pt idx="8554">
                  <c:v>13.388001441955566</c:v>
                </c:pt>
                <c:pt idx="8555">
                  <c:v>13.392001152038574</c:v>
                </c:pt>
                <c:pt idx="8556">
                  <c:v>13.396001815795898</c:v>
                </c:pt>
                <c:pt idx="8557">
                  <c:v>13.399999618530273</c:v>
                </c:pt>
                <c:pt idx="8558">
                  <c:v>13.400001525878906</c:v>
                </c:pt>
                <c:pt idx="8559">
                  <c:v>13.404001235961914</c:v>
                </c:pt>
                <c:pt idx="8560">
                  <c:v>13.408001899719238</c:v>
                </c:pt>
                <c:pt idx="8561">
                  <c:v>13.412001609802246</c:v>
                </c:pt>
                <c:pt idx="8562">
                  <c:v>13.416001319885254</c:v>
                </c:pt>
                <c:pt idx="8563">
                  <c:v>13.420001983642578</c:v>
                </c:pt>
                <c:pt idx="8564">
                  <c:v>13.424001693725586</c:v>
                </c:pt>
                <c:pt idx="8565">
                  <c:v>13.428001403808594</c:v>
                </c:pt>
                <c:pt idx="8566">
                  <c:v>13.432001113891602</c:v>
                </c:pt>
                <c:pt idx="8567">
                  <c:v>13.436001777648926</c:v>
                </c:pt>
                <c:pt idx="8568">
                  <c:v>13.440001487731934</c:v>
                </c:pt>
                <c:pt idx="8569">
                  <c:v>13.444001197814941</c:v>
                </c:pt>
                <c:pt idx="8570">
                  <c:v>13.448001861572266</c:v>
                </c:pt>
                <c:pt idx="8571">
                  <c:v>13.452001571655273</c:v>
                </c:pt>
                <c:pt idx="8572">
                  <c:v>13.456001281738281</c:v>
                </c:pt>
                <c:pt idx="8573">
                  <c:v>13.460001945495605</c:v>
                </c:pt>
                <c:pt idx="8574">
                  <c:v>13.464001655578613</c:v>
                </c:pt>
                <c:pt idx="8575">
                  <c:v>13.468001365661621</c:v>
                </c:pt>
                <c:pt idx="8576">
                  <c:v>13.472002029418945</c:v>
                </c:pt>
                <c:pt idx="8577">
                  <c:v>13.476001739501953</c:v>
                </c:pt>
                <c:pt idx="8578">
                  <c:v>13.480001449584961</c:v>
                </c:pt>
                <c:pt idx="8579">
                  <c:v>13.484001159667969</c:v>
                </c:pt>
                <c:pt idx="8580">
                  <c:v>13.488001823425293</c:v>
                </c:pt>
                <c:pt idx="8581">
                  <c:v>13.492001533508301</c:v>
                </c:pt>
                <c:pt idx="8582">
                  <c:v>13.496001243591309</c:v>
                </c:pt>
                <c:pt idx="8583">
                  <c:v>13.500001907348633</c:v>
                </c:pt>
                <c:pt idx="8584">
                  <c:v>13.504001617431641</c:v>
                </c:pt>
                <c:pt idx="8585">
                  <c:v>13.508001327514648</c:v>
                </c:pt>
                <c:pt idx="8586">
                  <c:v>13.512001991271973</c:v>
                </c:pt>
                <c:pt idx="8587">
                  <c:v>13.51600170135498</c:v>
                </c:pt>
                <c:pt idx="8588">
                  <c:v>13.520001411437988</c:v>
                </c:pt>
                <c:pt idx="8589">
                  <c:v>13.524001121520996</c:v>
                </c:pt>
                <c:pt idx="8590">
                  <c:v>13.52800178527832</c:v>
                </c:pt>
                <c:pt idx="8591">
                  <c:v>13.532001495361328</c:v>
                </c:pt>
                <c:pt idx="8592">
                  <c:v>13.536001205444336</c:v>
                </c:pt>
                <c:pt idx="8593">
                  <c:v>13.54000186920166</c:v>
                </c:pt>
                <c:pt idx="8594">
                  <c:v>13.544001579284668</c:v>
                </c:pt>
                <c:pt idx="8595">
                  <c:v>13.548001289367676</c:v>
                </c:pt>
                <c:pt idx="8596">
                  <c:v>13.552001953125</c:v>
                </c:pt>
                <c:pt idx="8597">
                  <c:v>13.556001663208008</c:v>
                </c:pt>
                <c:pt idx="8598">
                  <c:v>13.560001373291016</c:v>
                </c:pt>
                <c:pt idx="8599">
                  <c:v>13.56400203704834</c:v>
                </c:pt>
                <c:pt idx="8600">
                  <c:v>13.568001747131348</c:v>
                </c:pt>
                <c:pt idx="8601">
                  <c:v>13.572001457214355</c:v>
                </c:pt>
                <c:pt idx="8602">
                  <c:v>13.576001167297363</c:v>
                </c:pt>
                <c:pt idx="8603">
                  <c:v>13.580001831054688</c:v>
                </c:pt>
                <c:pt idx="8604">
                  <c:v>13.584001541137695</c:v>
                </c:pt>
                <c:pt idx="8605">
                  <c:v>13.588001251220703</c:v>
                </c:pt>
                <c:pt idx="8606">
                  <c:v>13.592001914978027</c:v>
                </c:pt>
                <c:pt idx="8607">
                  <c:v>13.596001625061035</c:v>
                </c:pt>
                <c:pt idx="8608">
                  <c:v>13.600001335144043</c:v>
                </c:pt>
                <c:pt idx="8609">
                  <c:v>13.604001998901367</c:v>
                </c:pt>
                <c:pt idx="8610">
                  <c:v>13.608001708984375</c:v>
                </c:pt>
                <c:pt idx="8611">
                  <c:v>13.612001419067383</c:v>
                </c:pt>
                <c:pt idx="8612">
                  <c:v>13.616001129150391</c:v>
                </c:pt>
                <c:pt idx="8613">
                  <c:v>13.620001792907715</c:v>
                </c:pt>
                <c:pt idx="8614">
                  <c:v>13.624001502990723</c:v>
                </c:pt>
                <c:pt idx="8615">
                  <c:v>13.62800121307373</c:v>
                </c:pt>
                <c:pt idx="8616">
                  <c:v>13.632001876831055</c:v>
                </c:pt>
                <c:pt idx="8617">
                  <c:v>13.636001586914063</c:v>
                </c:pt>
                <c:pt idx="8618">
                  <c:v>13.64000129699707</c:v>
                </c:pt>
                <c:pt idx="8619">
                  <c:v>13.644001960754395</c:v>
                </c:pt>
                <c:pt idx="8620">
                  <c:v>13.648001670837402</c:v>
                </c:pt>
                <c:pt idx="8621">
                  <c:v>13.65200138092041</c:v>
                </c:pt>
                <c:pt idx="8622">
                  <c:v>13.656002044677734</c:v>
                </c:pt>
                <c:pt idx="8623">
                  <c:v>13.660001754760742</c:v>
                </c:pt>
                <c:pt idx="8624">
                  <c:v>13.66400146484375</c:v>
                </c:pt>
                <c:pt idx="8625">
                  <c:v>13.668001174926758</c:v>
                </c:pt>
                <c:pt idx="8626">
                  <c:v>13.672001838684082</c:v>
                </c:pt>
                <c:pt idx="8627">
                  <c:v>13.67600154876709</c:v>
                </c:pt>
                <c:pt idx="8628">
                  <c:v>13.680001258850098</c:v>
                </c:pt>
                <c:pt idx="8629">
                  <c:v>13.684001922607422</c:v>
                </c:pt>
                <c:pt idx="8630">
                  <c:v>13.68800163269043</c:v>
                </c:pt>
                <c:pt idx="8631">
                  <c:v>13.692001342773438</c:v>
                </c:pt>
                <c:pt idx="8632">
                  <c:v>13.696002006530762</c:v>
                </c:pt>
                <c:pt idx="8633">
                  <c:v>13.70000171661377</c:v>
                </c:pt>
                <c:pt idx="8634">
                  <c:v>13.704001426696777</c:v>
                </c:pt>
                <c:pt idx="8635">
                  <c:v>13.708001136779785</c:v>
                </c:pt>
                <c:pt idx="8636">
                  <c:v>13.712001800537109</c:v>
                </c:pt>
                <c:pt idx="8637">
                  <c:v>13.716001510620117</c:v>
                </c:pt>
                <c:pt idx="8638">
                  <c:v>13.720001220703125</c:v>
                </c:pt>
                <c:pt idx="8639">
                  <c:v>13.724001884460449</c:v>
                </c:pt>
                <c:pt idx="8640">
                  <c:v>13.728001594543457</c:v>
                </c:pt>
                <c:pt idx="8641">
                  <c:v>13.732001304626465</c:v>
                </c:pt>
                <c:pt idx="8642">
                  <c:v>13.736001968383789</c:v>
                </c:pt>
                <c:pt idx="8643">
                  <c:v>13.740001678466797</c:v>
                </c:pt>
                <c:pt idx="8644">
                  <c:v>13.744001388549805</c:v>
                </c:pt>
                <c:pt idx="8645">
                  <c:v>13.748002052307129</c:v>
                </c:pt>
                <c:pt idx="8646">
                  <c:v>13.752001762390137</c:v>
                </c:pt>
                <c:pt idx="8647">
                  <c:v>13.756001472473145</c:v>
                </c:pt>
                <c:pt idx="8648">
                  <c:v>13.760001182556152</c:v>
                </c:pt>
                <c:pt idx="8649">
                  <c:v>13.764001846313477</c:v>
                </c:pt>
                <c:pt idx="8650">
                  <c:v>13.768001556396484</c:v>
                </c:pt>
                <c:pt idx="8651">
                  <c:v>13.772001266479492</c:v>
                </c:pt>
                <c:pt idx="8652">
                  <c:v>13.776001930236816</c:v>
                </c:pt>
                <c:pt idx="8653">
                  <c:v>13.780001640319824</c:v>
                </c:pt>
                <c:pt idx="8654">
                  <c:v>13.784001350402832</c:v>
                </c:pt>
                <c:pt idx="8655">
                  <c:v>13.788002014160156</c:v>
                </c:pt>
                <c:pt idx="8656">
                  <c:v>13.792001724243164</c:v>
                </c:pt>
                <c:pt idx="8657">
                  <c:v>13.796001434326172</c:v>
                </c:pt>
                <c:pt idx="8658">
                  <c:v>13.80000114440918</c:v>
                </c:pt>
                <c:pt idx="8659">
                  <c:v>13.804001808166504</c:v>
                </c:pt>
                <c:pt idx="8660">
                  <c:v>13.808001518249512</c:v>
                </c:pt>
                <c:pt idx="8661">
                  <c:v>13.81200122833252</c:v>
                </c:pt>
                <c:pt idx="8662">
                  <c:v>13.816001892089844</c:v>
                </c:pt>
                <c:pt idx="8663">
                  <c:v>13.820001602172852</c:v>
                </c:pt>
                <c:pt idx="8664">
                  <c:v>13.824001312255859</c:v>
                </c:pt>
                <c:pt idx="8665">
                  <c:v>13.828001976013184</c:v>
                </c:pt>
                <c:pt idx="8666">
                  <c:v>13.832001686096191</c:v>
                </c:pt>
                <c:pt idx="8667">
                  <c:v>13.836001396179199</c:v>
                </c:pt>
                <c:pt idx="8668">
                  <c:v>13.840002059936523</c:v>
                </c:pt>
                <c:pt idx="8669">
                  <c:v>13.844001770019531</c:v>
                </c:pt>
                <c:pt idx="8670">
                  <c:v>13.848001480102539</c:v>
                </c:pt>
                <c:pt idx="8671">
                  <c:v>13.852001190185547</c:v>
                </c:pt>
                <c:pt idx="8672">
                  <c:v>13.856001853942871</c:v>
                </c:pt>
                <c:pt idx="8673">
                  <c:v>13.860001564025879</c:v>
                </c:pt>
                <c:pt idx="8674">
                  <c:v>13.864001274108887</c:v>
                </c:pt>
                <c:pt idx="8675">
                  <c:v>13.868001937866211</c:v>
                </c:pt>
                <c:pt idx="8676">
                  <c:v>13.872001647949219</c:v>
                </c:pt>
                <c:pt idx="8677">
                  <c:v>13.876001358032227</c:v>
                </c:pt>
                <c:pt idx="8678">
                  <c:v>13.880002021789551</c:v>
                </c:pt>
                <c:pt idx="8679">
                  <c:v>13.884001731872559</c:v>
                </c:pt>
                <c:pt idx="8680">
                  <c:v>13.888001441955566</c:v>
                </c:pt>
                <c:pt idx="8681">
                  <c:v>13.892001152038574</c:v>
                </c:pt>
                <c:pt idx="8682">
                  <c:v>13.896001815795898</c:v>
                </c:pt>
                <c:pt idx="8683">
                  <c:v>13.900001525878906</c:v>
                </c:pt>
                <c:pt idx="8684">
                  <c:v>13.904001235961914</c:v>
                </c:pt>
                <c:pt idx="8685">
                  <c:v>13.908001899719238</c:v>
                </c:pt>
                <c:pt idx="8686">
                  <c:v>13.912001609802246</c:v>
                </c:pt>
                <c:pt idx="8687">
                  <c:v>13.916001319885254</c:v>
                </c:pt>
                <c:pt idx="8688">
                  <c:v>13.920001983642578</c:v>
                </c:pt>
                <c:pt idx="8689">
                  <c:v>13.924001693725586</c:v>
                </c:pt>
                <c:pt idx="8690">
                  <c:v>13.928001403808594</c:v>
                </c:pt>
                <c:pt idx="8691">
                  <c:v>13.932002067565918</c:v>
                </c:pt>
                <c:pt idx="8692">
                  <c:v>13.936001777648926</c:v>
                </c:pt>
                <c:pt idx="8693">
                  <c:v>13.940001487731934</c:v>
                </c:pt>
                <c:pt idx="8694">
                  <c:v>13.944001197814941</c:v>
                </c:pt>
                <c:pt idx="8695">
                  <c:v>13.948001861572266</c:v>
                </c:pt>
                <c:pt idx="8696">
                  <c:v>13.952001571655273</c:v>
                </c:pt>
                <c:pt idx="8697">
                  <c:v>13.956001281738281</c:v>
                </c:pt>
                <c:pt idx="8698">
                  <c:v>13.960001945495605</c:v>
                </c:pt>
                <c:pt idx="8699">
                  <c:v>13.964001655578613</c:v>
                </c:pt>
                <c:pt idx="8700">
                  <c:v>13.968001365661621</c:v>
                </c:pt>
                <c:pt idx="8701">
                  <c:v>13.972002029418945</c:v>
                </c:pt>
                <c:pt idx="8702">
                  <c:v>13.976001739501953</c:v>
                </c:pt>
                <c:pt idx="8703">
                  <c:v>13.980001449584961</c:v>
                </c:pt>
                <c:pt idx="8704">
                  <c:v>13.984001159667969</c:v>
                </c:pt>
                <c:pt idx="8705">
                  <c:v>13.988001823425293</c:v>
                </c:pt>
                <c:pt idx="8706">
                  <c:v>13.992001533508301</c:v>
                </c:pt>
                <c:pt idx="8707">
                  <c:v>13.996001243591309</c:v>
                </c:pt>
                <c:pt idx="8708">
                  <c:v>14.000001907348633</c:v>
                </c:pt>
                <c:pt idx="8709">
                  <c:v>14.004001617431641</c:v>
                </c:pt>
                <c:pt idx="8710">
                  <c:v>14.008001327514648</c:v>
                </c:pt>
                <c:pt idx="8711">
                  <c:v>14.012001991271973</c:v>
                </c:pt>
                <c:pt idx="8712">
                  <c:v>14.01600170135498</c:v>
                </c:pt>
                <c:pt idx="8713">
                  <c:v>14.020001411437988</c:v>
                </c:pt>
                <c:pt idx="8714">
                  <c:v>14.024002075195313</c:v>
                </c:pt>
                <c:pt idx="8715">
                  <c:v>14.02800178527832</c:v>
                </c:pt>
                <c:pt idx="8716">
                  <c:v>14.032001495361328</c:v>
                </c:pt>
                <c:pt idx="8717">
                  <c:v>14.036001205444336</c:v>
                </c:pt>
                <c:pt idx="8718">
                  <c:v>14.04000186920166</c:v>
                </c:pt>
                <c:pt idx="8719">
                  <c:v>14.044001579284668</c:v>
                </c:pt>
                <c:pt idx="8720">
                  <c:v>14.048001289367676</c:v>
                </c:pt>
                <c:pt idx="8721">
                  <c:v>14.052001953125</c:v>
                </c:pt>
                <c:pt idx="8722">
                  <c:v>14.056001663208008</c:v>
                </c:pt>
                <c:pt idx="8723">
                  <c:v>14.060001373291016</c:v>
                </c:pt>
                <c:pt idx="8724">
                  <c:v>14.06400203704834</c:v>
                </c:pt>
                <c:pt idx="8725">
                  <c:v>14.068001747131348</c:v>
                </c:pt>
                <c:pt idx="8726">
                  <c:v>14.072001457214355</c:v>
                </c:pt>
                <c:pt idx="8727">
                  <c:v>14.076001167297363</c:v>
                </c:pt>
                <c:pt idx="8728">
                  <c:v>14.080001831054688</c:v>
                </c:pt>
                <c:pt idx="8729">
                  <c:v>14.084001541137695</c:v>
                </c:pt>
                <c:pt idx="8730">
                  <c:v>14.088001251220703</c:v>
                </c:pt>
                <c:pt idx="8731">
                  <c:v>14.092001914978027</c:v>
                </c:pt>
                <c:pt idx="8732">
                  <c:v>14.096001625061035</c:v>
                </c:pt>
                <c:pt idx="8733">
                  <c:v>14.100001335144043</c:v>
                </c:pt>
                <c:pt idx="8734">
                  <c:v>14.104001998901367</c:v>
                </c:pt>
                <c:pt idx="8735">
                  <c:v>14.108001708984375</c:v>
                </c:pt>
                <c:pt idx="8736">
                  <c:v>14.112001419067383</c:v>
                </c:pt>
                <c:pt idx="8737">
                  <c:v>14.116002082824707</c:v>
                </c:pt>
                <c:pt idx="8738">
                  <c:v>14.120001792907715</c:v>
                </c:pt>
                <c:pt idx="8739">
                  <c:v>14.124001502990723</c:v>
                </c:pt>
                <c:pt idx="8740">
                  <c:v>14.12800121307373</c:v>
                </c:pt>
                <c:pt idx="8741">
                  <c:v>14.132001876831055</c:v>
                </c:pt>
                <c:pt idx="8742">
                  <c:v>14.136001586914063</c:v>
                </c:pt>
                <c:pt idx="8743">
                  <c:v>14.14000129699707</c:v>
                </c:pt>
                <c:pt idx="8744">
                  <c:v>14.144001960754395</c:v>
                </c:pt>
                <c:pt idx="8745">
                  <c:v>14.148001670837402</c:v>
                </c:pt>
                <c:pt idx="8746">
                  <c:v>14.15200138092041</c:v>
                </c:pt>
                <c:pt idx="8747">
                  <c:v>14.156002044677734</c:v>
                </c:pt>
                <c:pt idx="8748">
                  <c:v>14.160001754760742</c:v>
                </c:pt>
                <c:pt idx="8749">
                  <c:v>14.16400146484375</c:v>
                </c:pt>
                <c:pt idx="8750">
                  <c:v>14.168001174926758</c:v>
                </c:pt>
                <c:pt idx="8751">
                  <c:v>14.172001838684082</c:v>
                </c:pt>
                <c:pt idx="8752">
                  <c:v>14.17600154876709</c:v>
                </c:pt>
                <c:pt idx="8753">
                  <c:v>14.180001258850098</c:v>
                </c:pt>
                <c:pt idx="8754">
                  <c:v>14.184001922607422</c:v>
                </c:pt>
                <c:pt idx="8755">
                  <c:v>14.18800163269043</c:v>
                </c:pt>
                <c:pt idx="8756">
                  <c:v>14.192001342773438</c:v>
                </c:pt>
                <c:pt idx="8757">
                  <c:v>14.196002006530762</c:v>
                </c:pt>
                <c:pt idx="8758">
                  <c:v>14.20000171661377</c:v>
                </c:pt>
                <c:pt idx="8759">
                  <c:v>14.204001426696777</c:v>
                </c:pt>
                <c:pt idx="8760">
                  <c:v>14.208002090454102</c:v>
                </c:pt>
                <c:pt idx="8761">
                  <c:v>14.212001800537109</c:v>
                </c:pt>
                <c:pt idx="8762">
                  <c:v>14.216001510620117</c:v>
                </c:pt>
                <c:pt idx="8763">
                  <c:v>14.220001220703125</c:v>
                </c:pt>
                <c:pt idx="8764">
                  <c:v>14.224001884460449</c:v>
                </c:pt>
                <c:pt idx="8765">
                  <c:v>14.228001594543457</c:v>
                </c:pt>
                <c:pt idx="8766">
                  <c:v>14.232001304626465</c:v>
                </c:pt>
                <c:pt idx="8767">
                  <c:v>14.236001968383789</c:v>
                </c:pt>
                <c:pt idx="8768">
                  <c:v>14.240001678466797</c:v>
                </c:pt>
                <c:pt idx="8769">
                  <c:v>14.244001388549805</c:v>
                </c:pt>
                <c:pt idx="8770">
                  <c:v>14.248002052307129</c:v>
                </c:pt>
                <c:pt idx="8771">
                  <c:v>14.252001762390137</c:v>
                </c:pt>
                <c:pt idx="8772">
                  <c:v>14.256001472473145</c:v>
                </c:pt>
                <c:pt idx="8773">
                  <c:v>14.260001182556152</c:v>
                </c:pt>
                <c:pt idx="8774">
                  <c:v>14.264001846313477</c:v>
                </c:pt>
                <c:pt idx="8775">
                  <c:v>14.268001556396484</c:v>
                </c:pt>
                <c:pt idx="8776">
                  <c:v>14.272001266479492</c:v>
                </c:pt>
                <c:pt idx="8777">
                  <c:v>14.276001930236816</c:v>
                </c:pt>
                <c:pt idx="8778">
                  <c:v>14.280001640319824</c:v>
                </c:pt>
                <c:pt idx="8779">
                  <c:v>14.284001350402832</c:v>
                </c:pt>
                <c:pt idx="8780">
                  <c:v>14.288002014160156</c:v>
                </c:pt>
                <c:pt idx="8781">
                  <c:v>14.292001724243164</c:v>
                </c:pt>
                <c:pt idx="8782">
                  <c:v>14.296001434326172</c:v>
                </c:pt>
                <c:pt idx="8783">
                  <c:v>14.300002098083496</c:v>
                </c:pt>
                <c:pt idx="8784">
                  <c:v>14.304001808166504</c:v>
                </c:pt>
                <c:pt idx="8785">
                  <c:v>14.308001518249512</c:v>
                </c:pt>
                <c:pt idx="8786">
                  <c:v>14.31200122833252</c:v>
                </c:pt>
                <c:pt idx="8787">
                  <c:v>14.316001892089844</c:v>
                </c:pt>
                <c:pt idx="8788">
                  <c:v>14.320001602172852</c:v>
                </c:pt>
                <c:pt idx="8789">
                  <c:v>14.324001312255859</c:v>
                </c:pt>
                <c:pt idx="8790">
                  <c:v>14.328001976013184</c:v>
                </c:pt>
                <c:pt idx="8791">
                  <c:v>14.332001686096191</c:v>
                </c:pt>
                <c:pt idx="8792">
                  <c:v>14.336001396179199</c:v>
                </c:pt>
                <c:pt idx="8793">
                  <c:v>14.340002059936523</c:v>
                </c:pt>
                <c:pt idx="8794">
                  <c:v>14.344001770019531</c:v>
                </c:pt>
                <c:pt idx="8795">
                  <c:v>14.348001480102539</c:v>
                </c:pt>
                <c:pt idx="8796">
                  <c:v>14.352001190185547</c:v>
                </c:pt>
                <c:pt idx="8797">
                  <c:v>14.356001853942871</c:v>
                </c:pt>
                <c:pt idx="8798">
                  <c:v>14.360001564025879</c:v>
                </c:pt>
                <c:pt idx="8799">
                  <c:v>14.364001274108887</c:v>
                </c:pt>
                <c:pt idx="8800">
                  <c:v>14.368001937866211</c:v>
                </c:pt>
                <c:pt idx="8801">
                  <c:v>14.372001647949219</c:v>
                </c:pt>
                <c:pt idx="8802">
                  <c:v>14.376001358032227</c:v>
                </c:pt>
                <c:pt idx="8803">
                  <c:v>14.380002021789551</c:v>
                </c:pt>
                <c:pt idx="8804">
                  <c:v>14.384001731872559</c:v>
                </c:pt>
                <c:pt idx="8805">
                  <c:v>14.388001441955566</c:v>
                </c:pt>
                <c:pt idx="8806">
                  <c:v>14.392002105712891</c:v>
                </c:pt>
                <c:pt idx="8807">
                  <c:v>14.396001815795898</c:v>
                </c:pt>
                <c:pt idx="8808">
                  <c:v>14.400001525878906</c:v>
                </c:pt>
                <c:pt idx="8809">
                  <c:v>14.404001235961914</c:v>
                </c:pt>
                <c:pt idx="8810">
                  <c:v>14.408001899719238</c:v>
                </c:pt>
                <c:pt idx="8811">
                  <c:v>14.412001609802246</c:v>
                </c:pt>
                <c:pt idx="8812">
                  <c:v>14.416001319885254</c:v>
                </c:pt>
                <c:pt idx="8813">
                  <c:v>14.420001983642578</c:v>
                </c:pt>
                <c:pt idx="8814">
                  <c:v>14.424001693725586</c:v>
                </c:pt>
                <c:pt idx="8815">
                  <c:v>14.428001403808594</c:v>
                </c:pt>
                <c:pt idx="8816">
                  <c:v>14.432002067565918</c:v>
                </c:pt>
                <c:pt idx="8817">
                  <c:v>14.436001777648926</c:v>
                </c:pt>
                <c:pt idx="8818">
                  <c:v>14.440001487731934</c:v>
                </c:pt>
                <c:pt idx="8819">
                  <c:v>14.444001197814941</c:v>
                </c:pt>
                <c:pt idx="8820">
                  <c:v>14.448001861572266</c:v>
                </c:pt>
                <c:pt idx="8821">
                  <c:v>14.452001571655273</c:v>
                </c:pt>
                <c:pt idx="8822">
                  <c:v>14.456001281738281</c:v>
                </c:pt>
                <c:pt idx="8823">
                  <c:v>14.460001945495605</c:v>
                </c:pt>
                <c:pt idx="8824">
                  <c:v>14.464001655578613</c:v>
                </c:pt>
                <c:pt idx="8825">
                  <c:v>14.468001365661621</c:v>
                </c:pt>
                <c:pt idx="8826">
                  <c:v>14.472002029418945</c:v>
                </c:pt>
                <c:pt idx="8827">
                  <c:v>14.476001739501953</c:v>
                </c:pt>
                <c:pt idx="8828">
                  <c:v>14.480001449584961</c:v>
                </c:pt>
                <c:pt idx="8829">
                  <c:v>14.484002113342285</c:v>
                </c:pt>
                <c:pt idx="8830">
                  <c:v>14.488001823425293</c:v>
                </c:pt>
                <c:pt idx="8831">
                  <c:v>14.492001533508301</c:v>
                </c:pt>
                <c:pt idx="8832">
                  <c:v>14.496001243591309</c:v>
                </c:pt>
                <c:pt idx="8833">
                  <c:v>14.500001907348633</c:v>
                </c:pt>
                <c:pt idx="8834">
                  <c:v>14.504001617431641</c:v>
                </c:pt>
                <c:pt idx="8835">
                  <c:v>14.508001327514648</c:v>
                </c:pt>
                <c:pt idx="8836">
                  <c:v>14.512001991271973</c:v>
                </c:pt>
                <c:pt idx="8837">
                  <c:v>14.51600170135498</c:v>
                </c:pt>
                <c:pt idx="8838">
                  <c:v>14.520001411437988</c:v>
                </c:pt>
                <c:pt idx="8839">
                  <c:v>14.524002075195313</c:v>
                </c:pt>
                <c:pt idx="8840">
                  <c:v>14.52800178527832</c:v>
                </c:pt>
                <c:pt idx="8841">
                  <c:v>14.532001495361328</c:v>
                </c:pt>
                <c:pt idx="8842">
                  <c:v>14.536001205444336</c:v>
                </c:pt>
                <c:pt idx="8843">
                  <c:v>14.54000186920166</c:v>
                </c:pt>
                <c:pt idx="8844">
                  <c:v>14.544001579284668</c:v>
                </c:pt>
                <c:pt idx="8845">
                  <c:v>14.548001289367676</c:v>
                </c:pt>
                <c:pt idx="8846">
                  <c:v>14.552001953125</c:v>
                </c:pt>
                <c:pt idx="8847">
                  <c:v>14.556001663208008</c:v>
                </c:pt>
                <c:pt idx="8848">
                  <c:v>14.560001373291016</c:v>
                </c:pt>
                <c:pt idx="8849">
                  <c:v>14.56400203704834</c:v>
                </c:pt>
                <c:pt idx="8850">
                  <c:v>14.568001747131348</c:v>
                </c:pt>
                <c:pt idx="8851">
                  <c:v>14.572001457214355</c:v>
                </c:pt>
                <c:pt idx="8852">
                  <c:v>14.576001167297363</c:v>
                </c:pt>
                <c:pt idx="8853">
                  <c:v>14.580001831054688</c:v>
                </c:pt>
                <c:pt idx="8854">
                  <c:v>14.584001541137695</c:v>
                </c:pt>
                <c:pt idx="8855">
                  <c:v>14.588001251220703</c:v>
                </c:pt>
                <c:pt idx="8856">
                  <c:v>14.592001914978027</c:v>
                </c:pt>
                <c:pt idx="8857">
                  <c:v>14.596001625061035</c:v>
                </c:pt>
                <c:pt idx="8858">
                  <c:v>14.600001335144043</c:v>
                </c:pt>
                <c:pt idx="8859">
                  <c:v>14.604001998901367</c:v>
                </c:pt>
                <c:pt idx="8860">
                  <c:v>14.608001708984375</c:v>
                </c:pt>
                <c:pt idx="8861">
                  <c:v>14.612001419067383</c:v>
                </c:pt>
                <c:pt idx="8862">
                  <c:v>14.616002082824707</c:v>
                </c:pt>
                <c:pt idx="8863">
                  <c:v>14.620001792907715</c:v>
                </c:pt>
                <c:pt idx="8864">
                  <c:v>14.624001502990723</c:v>
                </c:pt>
                <c:pt idx="8865">
                  <c:v>14.62800121307373</c:v>
                </c:pt>
                <c:pt idx="8866">
                  <c:v>14.632001876831055</c:v>
                </c:pt>
                <c:pt idx="8867">
                  <c:v>14.636001586914063</c:v>
                </c:pt>
                <c:pt idx="8868">
                  <c:v>14.64000129699707</c:v>
                </c:pt>
                <c:pt idx="8869">
                  <c:v>14.644001960754395</c:v>
                </c:pt>
                <c:pt idx="8870">
                  <c:v>14.648001670837402</c:v>
                </c:pt>
                <c:pt idx="8871">
                  <c:v>14.65200138092041</c:v>
                </c:pt>
                <c:pt idx="8872">
                  <c:v>14.656002044677734</c:v>
                </c:pt>
                <c:pt idx="8873">
                  <c:v>14.660001754760742</c:v>
                </c:pt>
                <c:pt idx="8874">
                  <c:v>14.66400146484375</c:v>
                </c:pt>
                <c:pt idx="8875">
                  <c:v>14.668001174926758</c:v>
                </c:pt>
                <c:pt idx="8876">
                  <c:v>14.672001838684082</c:v>
                </c:pt>
                <c:pt idx="8877">
                  <c:v>14.67600154876709</c:v>
                </c:pt>
                <c:pt idx="8878">
                  <c:v>14.680001258850098</c:v>
                </c:pt>
                <c:pt idx="8879">
                  <c:v>14.684001922607422</c:v>
                </c:pt>
                <c:pt idx="8880">
                  <c:v>14.68800163269043</c:v>
                </c:pt>
                <c:pt idx="8881">
                  <c:v>14.692001342773438</c:v>
                </c:pt>
                <c:pt idx="8882">
                  <c:v>14.696002006530762</c:v>
                </c:pt>
                <c:pt idx="8883">
                  <c:v>14.70000171661377</c:v>
                </c:pt>
                <c:pt idx="8884">
                  <c:v>14.704001426696777</c:v>
                </c:pt>
                <c:pt idx="8885">
                  <c:v>14.708002090454102</c:v>
                </c:pt>
                <c:pt idx="8886">
                  <c:v>14.712001800537109</c:v>
                </c:pt>
                <c:pt idx="8887">
                  <c:v>14.716001510620117</c:v>
                </c:pt>
                <c:pt idx="8888">
                  <c:v>14.720001220703125</c:v>
                </c:pt>
                <c:pt idx="8889">
                  <c:v>14.724001884460449</c:v>
                </c:pt>
                <c:pt idx="8890">
                  <c:v>14.728001594543457</c:v>
                </c:pt>
                <c:pt idx="8891">
                  <c:v>14.732001304626465</c:v>
                </c:pt>
                <c:pt idx="8892">
                  <c:v>14.736001968383789</c:v>
                </c:pt>
                <c:pt idx="8893">
                  <c:v>14.740001678466797</c:v>
                </c:pt>
                <c:pt idx="8894">
                  <c:v>14.744001388549805</c:v>
                </c:pt>
                <c:pt idx="8895">
                  <c:v>14.748002052307129</c:v>
                </c:pt>
                <c:pt idx="8896">
                  <c:v>14.752001762390137</c:v>
                </c:pt>
                <c:pt idx="8897">
                  <c:v>14.756001472473145</c:v>
                </c:pt>
                <c:pt idx="8898">
                  <c:v>14.760001182556152</c:v>
                </c:pt>
                <c:pt idx="8899">
                  <c:v>14.764001846313477</c:v>
                </c:pt>
                <c:pt idx="8900">
                  <c:v>14.768001556396484</c:v>
                </c:pt>
                <c:pt idx="8901">
                  <c:v>14.772001266479492</c:v>
                </c:pt>
                <c:pt idx="8902">
                  <c:v>14.776001930236816</c:v>
                </c:pt>
                <c:pt idx="8903">
                  <c:v>14.780001640319824</c:v>
                </c:pt>
                <c:pt idx="8904">
                  <c:v>14.784001350402832</c:v>
                </c:pt>
                <c:pt idx="8905">
                  <c:v>14.788002014160156</c:v>
                </c:pt>
                <c:pt idx="8906">
                  <c:v>14.792001724243164</c:v>
                </c:pt>
                <c:pt idx="8907">
                  <c:v>14.796001434326172</c:v>
                </c:pt>
                <c:pt idx="8908">
                  <c:v>14.800002098083496</c:v>
                </c:pt>
                <c:pt idx="8909">
                  <c:v>14.804001808166504</c:v>
                </c:pt>
                <c:pt idx="8910">
                  <c:v>14.808001518249512</c:v>
                </c:pt>
                <c:pt idx="8911">
                  <c:v>14.81200122833252</c:v>
                </c:pt>
                <c:pt idx="8912">
                  <c:v>14.816001892089844</c:v>
                </c:pt>
                <c:pt idx="8913">
                  <c:v>14.820001602172852</c:v>
                </c:pt>
                <c:pt idx="8914">
                  <c:v>14.824001312255859</c:v>
                </c:pt>
                <c:pt idx="8915">
                  <c:v>14.828001976013184</c:v>
                </c:pt>
                <c:pt idx="8916">
                  <c:v>14.832001686096191</c:v>
                </c:pt>
                <c:pt idx="8917">
                  <c:v>14.836001396179199</c:v>
                </c:pt>
                <c:pt idx="8918">
                  <c:v>14.840002059936523</c:v>
                </c:pt>
                <c:pt idx="8919">
                  <c:v>14.844001770019531</c:v>
                </c:pt>
                <c:pt idx="8920">
                  <c:v>14.848001480102539</c:v>
                </c:pt>
                <c:pt idx="8921">
                  <c:v>14.852001190185547</c:v>
                </c:pt>
                <c:pt idx="8922">
                  <c:v>14.856001853942871</c:v>
                </c:pt>
                <c:pt idx="8923">
                  <c:v>14.860001564025879</c:v>
                </c:pt>
                <c:pt idx="8924">
                  <c:v>14.864001274108887</c:v>
                </c:pt>
                <c:pt idx="8925">
                  <c:v>14.868001937866211</c:v>
                </c:pt>
                <c:pt idx="8926">
                  <c:v>14.872001647949219</c:v>
                </c:pt>
                <c:pt idx="8927">
                  <c:v>14.876001358032227</c:v>
                </c:pt>
                <c:pt idx="8928">
                  <c:v>14.880002021789551</c:v>
                </c:pt>
                <c:pt idx="8929">
                  <c:v>14.884001731872559</c:v>
                </c:pt>
                <c:pt idx="8930">
                  <c:v>14.888001441955566</c:v>
                </c:pt>
                <c:pt idx="8931">
                  <c:v>14.892002105712891</c:v>
                </c:pt>
                <c:pt idx="8932">
                  <c:v>14.896001815795898</c:v>
                </c:pt>
                <c:pt idx="8933">
                  <c:v>14.900001525878906</c:v>
                </c:pt>
                <c:pt idx="8934">
                  <c:v>14.904001235961914</c:v>
                </c:pt>
                <c:pt idx="8935">
                  <c:v>14.908001899719238</c:v>
                </c:pt>
                <c:pt idx="8936">
                  <c:v>14.912001609802246</c:v>
                </c:pt>
                <c:pt idx="8937">
                  <c:v>14.916001319885254</c:v>
                </c:pt>
                <c:pt idx="8938">
                  <c:v>14.920001983642578</c:v>
                </c:pt>
                <c:pt idx="8939">
                  <c:v>14.924001693725586</c:v>
                </c:pt>
                <c:pt idx="8940">
                  <c:v>14.928001403808594</c:v>
                </c:pt>
                <c:pt idx="8941">
                  <c:v>14.932002067565918</c:v>
                </c:pt>
                <c:pt idx="8942">
                  <c:v>14.936001777648926</c:v>
                </c:pt>
                <c:pt idx="8943">
                  <c:v>14.940001487731934</c:v>
                </c:pt>
                <c:pt idx="8944">
                  <c:v>14.944001197814941</c:v>
                </c:pt>
                <c:pt idx="8945">
                  <c:v>14.948001861572266</c:v>
                </c:pt>
                <c:pt idx="8946">
                  <c:v>14.952001571655273</c:v>
                </c:pt>
                <c:pt idx="8947">
                  <c:v>14.956001281738281</c:v>
                </c:pt>
                <c:pt idx="8948">
                  <c:v>14.960001945495605</c:v>
                </c:pt>
                <c:pt idx="8949">
                  <c:v>14.964001655578613</c:v>
                </c:pt>
                <c:pt idx="8950">
                  <c:v>14.968001365661621</c:v>
                </c:pt>
                <c:pt idx="8951">
                  <c:v>14.972002029418945</c:v>
                </c:pt>
                <c:pt idx="8952">
                  <c:v>14.976001739501953</c:v>
                </c:pt>
                <c:pt idx="8953">
                  <c:v>14.980001449584961</c:v>
                </c:pt>
                <c:pt idx="8954">
                  <c:v>14.984002113342285</c:v>
                </c:pt>
                <c:pt idx="8955">
                  <c:v>14.988001823425293</c:v>
                </c:pt>
                <c:pt idx="8956">
                  <c:v>14.992001533508301</c:v>
                </c:pt>
                <c:pt idx="8957">
                  <c:v>14.996001243591309</c:v>
                </c:pt>
                <c:pt idx="8958">
                  <c:v>15.000001907348633</c:v>
                </c:pt>
                <c:pt idx="8959">
                  <c:v>15.004001617431641</c:v>
                </c:pt>
                <c:pt idx="8960">
                  <c:v>15.008001327514648</c:v>
                </c:pt>
                <c:pt idx="8961">
                  <c:v>15.012001991271973</c:v>
                </c:pt>
                <c:pt idx="8962">
                  <c:v>15.01600170135498</c:v>
                </c:pt>
                <c:pt idx="8963">
                  <c:v>15.020001411437988</c:v>
                </c:pt>
                <c:pt idx="8964">
                  <c:v>15.024002075195313</c:v>
                </c:pt>
                <c:pt idx="8965">
                  <c:v>15.02800178527832</c:v>
                </c:pt>
                <c:pt idx="8966">
                  <c:v>15.032001495361328</c:v>
                </c:pt>
                <c:pt idx="8967">
                  <c:v>15.036001205444336</c:v>
                </c:pt>
                <c:pt idx="8968">
                  <c:v>15.04000186920166</c:v>
                </c:pt>
                <c:pt idx="8969">
                  <c:v>15.044001579284668</c:v>
                </c:pt>
                <c:pt idx="8970">
                  <c:v>15.048001289367676</c:v>
                </c:pt>
                <c:pt idx="8971">
                  <c:v>15.052001953125</c:v>
                </c:pt>
                <c:pt idx="8972">
                  <c:v>15.056001663208008</c:v>
                </c:pt>
                <c:pt idx="8973">
                  <c:v>15.060001373291016</c:v>
                </c:pt>
                <c:pt idx="8974">
                  <c:v>15.06400203704834</c:v>
                </c:pt>
                <c:pt idx="8975">
                  <c:v>15.068001747131348</c:v>
                </c:pt>
                <c:pt idx="8976">
                  <c:v>15.072001457214355</c:v>
                </c:pt>
                <c:pt idx="8977">
                  <c:v>15.07600212097168</c:v>
                </c:pt>
                <c:pt idx="8978">
                  <c:v>15.080001831054688</c:v>
                </c:pt>
                <c:pt idx="8979">
                  <c:v>15.084001541137695</c:v>
                </c:pt>
                <c:pt idx="8980">
                  <c:v>15.088001251220703</c:v>
                </c:pt>
                <c:pt idx="8981">
                  <c:v>15.092001914978027</c:v>
                </c:pt>
                <c:pt idx="8982">
                  <c:v>15.096001625061035</c:v>
                </c:pt>
                <c:pt idx="8983">
                  <c:v>15.100001335144043</c:v>
                </c:pt>
                <c:pt idx="8984">
                  <c:v>15.104001998901367</c:v>
                </c:pt>
                <c:pt idx="8985">
                  <c:v>15.108001708984375</c:v>
                </c:pt>
                <c:pt idx="8986">
                  <c:v>15.112001419067383</c:v>
                </c:pt>
                <c:pt idx="8987">
                  <c:v>15.116002082824707</c:v>
                </c:pt>
                <c:pt idx="8988">
                  <c:v>15.120001792907715</c:v>
                </c:pt>
                <c:pt idx="8989">
                  <c:v>15.124001502990723</c:v>
                </c:pt>
                <c:pt idx="8990">
                  <c:v>15.12800121307373</c:v>
                </c:pt>
                <c:pt idx="8991">
                  <c:v>15.132001876831055</c:v>
                </c:pt>
                <c:pt idx="8992">
                  <c:v>15.136001586914063</c:v>
                </c:pt>
                <c:pt idx="8993">
                  <c:v>15.14000129699707</c:v>
                </c:pt>
                <c:pt idx="8994">
                  <c:v>15.144001960754395</c:v>
                </c:pt>
                <c:pt idx="8995">
                  <c:v>15.148001670837402</c:v>
                </c:pt>
                <c:pt idx="8996">
                  <c:v>15.15200138092041</c:v>
                </c:pt>
                <c:pt idx="8997">
                  <c:v>15.156002044677734</c:v>
                </c:pt>
                <c:pt idx="8998">
                  <c:v>15.160001754760742</c:v>
                </c:pt>
                <c:pt idx="8999">
                  <c:v>15.16400146484375</c:v>
                </c:pt>
                <c:pt idx="9000">
                  <c:v>15.168002128601074</c:v>
                </c:pt>
                <c:pt idx="9001">
                  <c:v>15.172001838684082</c:v>
                </c:pt>
                <c:pt idx="9002">
                  <c:v>15.17600154876709</c:v>
                </c:pt>
                <c:pt idx="9003">
                  <c:v>15.180001258850098</c:v>
                </c:pt>
                <c:pt idx="9004">
                  <c:v>15.184001922607422</c:v>
                </c:pt>
                <c:pt idx="9005">
                  <c:v>15.18800163269043</c:v>
                </c:pt>
                <c:pt idx="9006">
                  <c:v>15.192001342773438</c:v>
                </c:pt>
                <c:pt idx="9007">
                  <c:v>15.196002006530762</c:v>
                </c:pt>
                <c:pt idx="9008">
                  <c:v>15.20000171661377</c:v>
                </c:pt>
                <c:pt idx="9009">
                  <c:v>15.204001426696777</c:v>
                </c:pt>
                <c:pt idx="9010">
                  <c:v>15.208002090454102</c:v>
                </c:pt>
                <c:pt idx="9011">
                  <c:v>15.212001800537109</c:v>
                </c:pt>
                <c:pt idx="9012">
                  <c:v>15.216001510620117</c:v>
                </c:pt>
                <c:pt idx="9013">
                  <c:v>15.220001220703125</c:v>
                </c:pt>
                <c:pt idx="9014">
                  <c:v>15.224001884460449</c:v>
                </c:pt>
                <c:pt idx="9015">
                  <c:v>15.228001594543457</c:v>
                </c:pt>
                <c:pt idx="9016">
                  <c:v>15.232001304626465</c:v>
                </c:pt>
                <c:pt idx="9017">
                  <c:v>15.236001968383789</c:v>
                </c:pt>
                <c:pt idx="9018">
                  <c:v>15.240001678466797</c:v>
                </c:pt>
                <c:pt idx="9019">
                  <c:v>15.244001388549805</c:v>
                </c:pt>
                <c:pt idx="9020">
                  <c:v>15.248002052307129</c:v>
                </c:pt>
                <c:pt idx="9021">
                  <c:v>15.252001762390137</c:v>
                </c:pt>
                <c:pt idx="9022">
                  <c:v>15.256001472473145</c:v>
                </c:pt>
                <c:pt idx="9023">
                  <c:v>15.260002136230469</c:v>
                </c:pt>
                <c:pt idx="9024">
                  <c:v>15.264001846313477</c:v>
                </c:pt>
                <c:pt idx="9025">
                  <c:v>15.268001556396484</c:v>
                </c:pt>
                <c:pt idx="9026">
                  <c:v>15.272001266479492</c:v>
                </c:pt>
                <c:pt idx="9027">
                  <c:v>15.276001930236816</c:v>
                </c:pt>
                <c:pt idx="9028">
                  <c:v>15.280001640319824</c:v>
                </c:pt>
                <c:pt idx="9029">
                  <c:v>15.284001350402832</c:v>
                </c:pt>
                <c:pt idx="9030">
                  <c:v>15.288002014160156</c:v>
                </c:pt>
                <c:pt idx="9031">
                  <c:v>15.292001724243164</c:v>
                </c:pt>
                <c:pt idx="9032">
                  <c:v>15.296001434326172</c:v>
                </c:pt>
                <c:pt idx="9033">
                  <c:v>15.300002098083496</c:v>
                </c:pt>
                <c:pt idx="9034">
                  <c:v>15.304001808166504</c:v>
                </c:pt>
                <c:pt idx="9035">
                  <c:v>15.308001518249512</c:v>
                </c:pt>
                <c:pt idx="9036">
                  <c:v>15.31200122833252</c:v>
                </c:pt>
                <c:pt idx="9037">
                  <c:v>15.316001892089844</c:v>
                </c:pt>
                <c:pt idx="9038">
                  <c:v>15.320001602172852</c:v>
                </c:pt>
                <c:pt idx="9039">
                  <c:v>15.324001312255859</c:v>
                </c:pt>
                <c:pt idx="9040">
                  <c:v>15.328001976013184</c:v>
                </c:pt>
                <c:pt idx="9041">
                  <c:v>15.332001686096191</c:v>
                </c:pt>
                <c:pt idx="9042">
                  <c:v>15.336001396179199</c:v>
                </c:pt>
                <c:pt idx="9043">
                  <c:v>15.340002059936523</c:v>
                </c:pt>
                <c:pt idx="9044">
                  <c:v>15.344001770019531</c:v>
                </c:pt>
                <c:pt idx="9045">
                  <c:v>15.348001480102539</c:v>
                </c:pt>
                <c:pt idx="9046">
                  <c:v>15.352002143859863</c:v>
                </c:pt>
                <c:pt idx="9047">
                  <c:v>15.356001853942871</c:v>
                </c:pt>
                <c:pt idx="9048">
                  <c:v>15.360001564025879</c:v>
                </c:pt>
                <c:pt idx="9049">
                  <c:v>15.364001274108887</c:v>
                </c:pt>
                <c:pt idx="9050">
                  <c:v>15.368001937866211</c:v>
                </c:pt>
                <c:pt idx="9051">
                  <c:v>15.372001647949219</c:v>
                </c:pt>
                <c:pt idx="9052">
                  <c:v>15.376001358032227</c:v>
                </c:pt>
                <c:pt idx="9053">
                  <c:v>15.380002021789551</c:v>
                </c:pt>
                <c:pt idx="9054">
                  <c:v>15.384001731872559</c:v>
                </c:pt>
                <c:pt idx="9055">
                  <c:v>15.388001441955566</c:v>
                </c:pt>
                <c:pt idx="9056">
                  <c:v>15.392002105712891</c:v>
                </c:pt>
                <c:pt idx="9057">
                  <c:v>15.396001815795898</c:v>
                </c:pt>
                <c:pt idx="9058">
                  <c:v>15.400001525878906</c:v>
                </c:pt>
                <c:pt idx="9059">
                  <c:v>15.404001235961914</c:v>
                </c:pt>
                <c:pt idx="9060">
                  <c:v>15.408001899719238</c:v>
                </c:pt>
                <c:pt idx="9061">
                  <c:v>15.412001609802246</c:v>
                </c:pt>
                <c:pt idx="9062">
                  <c:v>15.416001319885254</c:v>
                </c:pt>
                <c:pt idx="9063">
                  <c:v>15.420001983642578</c:v>
                </c:pt>
                <c:pt idx="9064">
                  <c:v>15.424001693725586</c:v>
                </c:pt>
                <c:pt idx="9065">
                  <c:v>15.428001403808594</c:v>
                </c:pt>
                <c:pt idx="9066">
                  <c:v>15.432002067565918</c:v>
                </c:pt>
                <c:pt idx="9067">
                  <c:v>15.436001777648926</c:v>
                </c:pt>
                <c:pt idx="9068">
                  <c:v>15.440001487731934</c:v>
                </c:pt>
                <c:pt idx="9069">
                  <c:v>15.444002151489258</c:v>
                </c:pt>
                <c:pt idx="9070">
                  <c:v>15.448001861572266</c:v>
                </c:pt>
                <c:pt idx="9071">
                  <c:v>15.452001571655273</c:v>
                </c:pt>
                <c:pt idx="9072">
                  <c:v>15.456001281738281</c:v>
                </c:pt>
                <c:pt idx="9073">
                  <c:v>15.460001945495605</c:v>
                </c:pt>
                <c:pt idx="9074">
                  <c:v>15.464001655578613</c:v>
                </c:pt>
                <c:pt idx="9075">
                  <c:v>15.468001365661621</c:v>
                </c:pt>
                <c:pt idx="9076">
                  <c:v>15.472002029418945</c:v>
                </c:pt>
                <c:pt idx="9077">
                  <c:v>15.476001739501953</c:v>
                </c:pt>
                <c:pt idx="9078">
                  <c:v>15.480001449584961</c:v>
                </c:pt>
                <c:pt idx="9079">
                  <c:v>15.484002113342285</c:v>
                </c:pt>
                <c:pt idx="9080">
                  <c:v>15.488001823425293</c:v>
                </c:pt>
                <c:pt idx="9081">
                  <c:v>15.492001533508301</c:v>
                </c:pt>
                <c:pt idx="9082">
                  <c:v>15.496001243591309</c:v>
                </c:pt>
                <c:pt idx="9083">
                  <c:v>15.500001907348633</c:v>
                </c:pt>
                <c:pt idx="9084">
                  <c:v>15.504001617431641</c:v>
                </c:pt>
                <c:pt idx="9085">
                  <c:v>15.508001327514648</c:v>
                </c:pt>
                <c:pt idx="9086">
                  <c:v>15.512001991271973</c:v>
                </c:pt>
                <c:pt idx="9087">
                  <c:v>15.51600170135498</c:v>
                </c:pt>
                <c:pt idx="9088">
                  <c:v>15.520001411437988</c:v>
                </c:pt>
                <c:pt idx="9089">
                  <c:v>15.524002075195313</c:v>
                </c:pt>
                <c:pt idx="9090">
                  <c:v>15.52800178527832</c:v>
                </c:pt>
                <c:pt idx="9091">
                  <c:v>15.532001495361328</c:v>
                </c:pt>
                <c:pt idx="9092">
                  <c:v>15.536002159118652</c:v>
                </c:pt>
                <c:pt idx="9093">
                  <c:v>15.54000186920166</c:v>
                </c:pt>
                <c:pt idx="9094">
                  <c:v>15.544001579284668</c:v>
                </c:pt>
                <c:pt idx="9095">
                  <c:v>15.548001289367676</c:v>
                </c:pt>
                <c:pt idx="9096">
                  <c:v>15.552001953125</c:v>
                </c:pt>
                <c:pt idx="9097">
                  <c:v>15.556001663208008</c:v>
                </c:pt>
                <c:pt idx="9098">
                  <c:v>15.560001373291016</c:v>
                </c:pt>
                <c:pt idx="9099">
                  <c:v>15.56400203704834</c:v>
                </c:pt>
                <c:pt idx="9100">
                  <c:v>15.568001747131348</c:v>
                </c:pt>
                <c:pt idx="9101">
                  <c:v>15.572001457214355</c:v>
                </c:pt>
                <c:pt idx="9102">
                  <c:v>15.57600212097168</c:v>
                </c:pt>
                <c:pt idx="9103">
                  <c:v>15.580001831054688</c:v>
                </c:pt>
                <c:pt idx="9104">
                  <c:v>15.584001541137695</c:v>
                </c:pt>
                <c:pt idx="9105">
                  <c:v>15.588001251220703</c:v>
                </c:pt>
                <c:pt idx="9106">
                  <c:v>15.592001914978027</c:v>
                </c:pt>
                <c:pt idx="9107">
                  <c:v>15.596001625061035</c:v>
                </c:pt>
                <c:pt idx="9108">
                  <c:v>15.600001335144043</c:v>
                </c:pt>
                <c:pt idx="9109">
                  <c:v>15.604001998901367</c:v>
                </c:pt>
                <c:pt idx="9110">
                  <c:v>15.608001708984375</c:v>
                </c:pt>
                <c:pt idx="9111">
                  <c:v>15.612001419067383</c:v>
                </c:pt>
                <c:pt idx="9112">
                  <c:v>15.616002082824707</c:v>
                </c:pt>
                <c:pt idx="9113">
                  <c:v>15.620001792907715</c:v>
                </c:pt>
                <c:pt idx="9114">
                  <c:v>15.624001502990723</c:v>
                </c:pt>
                <c:pt idx="9115">
                  <c:v>15.628002166748047</c:v>
                </c:pt>
                <c:pt idx="9116">
                  <c:v>15.632001876831055</c:v>
                </c:pt>
                <c:pt idx="9117">
                  <c:v>15.636001586914063</c:v>
                </c:pt>
                <c:pt idx="9118">
                  <c:v>15.64000129699707</c:v>
                </c:pt>
                <c:pt idx="9119">
                  <c:v>15.644001960754395</c:v>
                </c:pt>
                <c:pt idx="9120">
                  <c:v>15.648001670837402</c:v>
                </c:pt>
                <c:pt idx="9121">
                  <c:v>15.65200138092041</c:v>
                </c:pt>
                <c:pt idx="9122">
                  <c:v>15.656002044677734</c:v>
                </c:pt>
                <c:pt idx="9123">
                  <c:v>15.660001754760742</c:v>
                </c:pt>
                <c:pt idx="9124">
                  <c:v>15.66400146484375</c:v>
                </c:pt>
                <c:pt idx="9125">
                  <c:v>15.668002128601074</c:v>
                </c:pt>
                <c:pt idx="9126">
                  <c:v>15.672001838684082</c:v>
                </c:pt>
                <c:pt idx="9127">
                  <c:v>15.67600154876709</c:v>
                </c:pt>
                <c:pt idx="9128">
                  <c:v>15.680001258850098</c:v>
                </c:pt>
                <c:pt idx="9129">
                  <c:v>15.684001922607422</c:v>
                </c:pt>
                <c:pt idx="9130">
                  <c:v>15.68800163269043</c:v>
                </c:pt>
                <c:pt idx="9131">
                  <c:v>15.692001342773438</c:v>
                </c:pt>
                <c:pt idx="9132">
                  <c:v>15.696002006530762</c:v>
                </c:pt>
                <c:pt idx="9133">
                  <c:v>15.70000171661377</c:v>
                </c:pt>
                <c:pt idx="9134">
                  <c:v>15.704001426696777</c:v>
                </c:pt>
                <c:pt idx="9135">
                  <c:v>15.708002090454102</c:v>
                </c:pt>
                <c:pt idx="9136">
                  <c:v>15.712001800537109</c:v>
                </c:pt>
                <c:pt idx="9137">
                  <c:v>15.716001510620117</c:v>
                </c:pt>
                <c:pt idx="9138">
                  <c:v>15.720001220703125</c:v>
                </c:pt>
                <c:pt idx="9139">
                  <c:v>15.724001884460449</c:v>
                </c:pt>
                <c:pt idx="9140">
                  <c:v>15.728001594543457</c:v>
                </c:pt>
                <c:pt idx="9141">
                  <c:v>15.732001304626465</c:v>
                </c:pt>
                <c:pt idx="9142">
                  <c:v>15.736001968383789</c:v>
                </c:pt>
                <c:pt idx="9143">
                  <c:v>15.740001678466797</c:v>
                </c:pt>
                <c:pt idx="9144">
                  <c:v>15.744001388549805</c:v>
                </c:pt>
                <c:pt idx="9145">
                  <c:v>15.748002052307129</c:v>
                </c:pt>
                <c:pt idx="9146">
                  <c:v>15.752001762390137</c:v>
                </c:pt>
                <c:pt idx="9147">
                  <c:v>15.756001472473145</c:v>
                </c:pt>
                <c:pt idx="9148">
                  <c:v>15.760002136230469</c:v>
                </c:pt>
                <c:pt idx="9149">
                  <c:v>15.764001846313477</c:v>
                </c:pt>
                <c:pt idx="9150">
                  <c:v>15.768001556396484</c:v>
                </c:pt>
                <c:pt idx="9151">
                  <c:v>15.772001266479492</c:v>
                </c:pt>
                <c:pt idx="9152">
                  <c:v>15.776001930236816</c:v>
                </c:pt>
                <c:pt idx="9153">
                  <c:v>15.780001640319824</c:v>
                </c:pt>
                <c:pt idx="9154">
                  <c:v>15.784001350402832</c:v>
                </c:pt>
                <c:pt idx="9155">
                  <c:v>15.788002014160156</c:v>
                </c:pt>
                <c:pt idx="9156">
                  <c:v>15.792001724243164</c:v>
                </c:pt>
                <c:pt idx="9157">
                  <c:v>15.796001434326172</c:v>
                </c:pt>
                <c:pt idx="9158">
                  <c:v>15.800002098083496</c:v>
                </c:pt>
                <c:pt idx="9159">
                  <c:v>15.804001808166504</c:v>
                </c:pt>
                <c:pt idx="9160">
                  <c:v>15.808001518249512</c:v>
                </c:pt>
                <c:pt idx="9161">
                  <c:v>15.81200122833252</c:v>
                </c:pt>
                <c:pt idx="9162">
                  <c:v>15.816001892089844</c:v>
                </c:pt>
                <c:pt idx="9163">
                  <c:v>15.820001602172852</c:v>
                </c:pt>
                <c:pt idx="9164">
                  <c:v>15.824001312255859</c:v>
                </c:pt>
                <c:pt idx="9165">
                  <c:v>15.828001976013184</c:v>
                </c:pt>
                <c:pt idx="9166">
                  <c:v>15.832001686096191</c:v>
                </c:pt>
                <c:pt idx="9167">
                  <c:v>15.836001396179199</c:v>
                </c:pt>
                <c:pt idx="9168">
                  <c:v>15.840002059936523</c:v>
                </c:pt>
                <c:pt idx="9169">
                  <c:v>15.844001770019531</c:v>
                </c:pt>
                <c:pt idx="9170">
                  <c:v>15.848001480102539</c:v>
                </c:pt>
                <c:pt idx="9171">
                  <c:v>15.852002143859863</c:v>
                </c:pt>
                <c:pt idx="9172">
                  <c:v>15.856001853942871</c:v>
                </c:pt>
                <c:pt idx="9173">
                  <c:v>15.860001564025879</c:v>
                </c:pt>
                <c:pt idx="9174">
                  <c:v>15.864001274108887</c:v>
                </c:pt>
                <c:pt idx="9175">
                  <c:v>15.868001937866211</c:v>
                </c:pt>
                <c:pt idx="9176">
                  <c:v>15.872001647949219</c:v>
                </c:pt>
                <c:pt idx="9177">
                  <c:v>15.876001358032227</c:v>
                </c:pt>
                <c:pt idx="9178">
                  <c:v>15.880002021789551</c:v>
                </c:pt>
                <c:pt idx="9179">
                  <c:v>15.884001731872559</c:v>
                </c:pt>
                <c:pt idx="9180">
                  <c:v>15.888001441955566</c:v>
                </c:pt>
                <c:pt idx="9181">
                  <c:v>15.892002105712891</c:v>
                </c:pt>
                <c:pt idx="9182">
                  <c:v>15.896001815795898</c:v>
                </c:pt>
                <c:pt idx="9183">
                  <c:v>15.900001525878906</c:v>
                </c:pt>
                <c:pt idx="9184">
                  <c:v>15.904001235961914</c:v>
                </c:pt>
                <c:pt idx="9185">
                  <c:v>15.908001899719238</c:v>
                </c:pt>
                <c:pt idx="9186">
                  <c:v>15.912001609802246</c:v>
                </c:pt>
                <c:pt idx="9187">
                  <c:v>15.916001319885254</c:v>
                </c:pt>
                <c:pt idx="9188">
                  <c:v>15.920001983642578</c:v>
                </c:pt>
                <c:pt idx="9189">
                  <c:v>15.924001693725586</c:v>
                </c:pt>
                <c:pt idx="9190">
                  <c:v>15.928001403808594</c:v>
                </c:pt>
                <c:pt idx="9191">
                  <c:v>15.932002067565918</c:v>
                </c:pt>
                <c:pt idx="9192">
                  <c:v>15.936001777648926</c:v>
                </c:pt>
                <c:pt idx="9193">
                  <c:v>15.940001487731934</c:v>
                </c:pt>
                <c:pt idx="9194">
                  <c:v>15.944002151489258</c:v>
                </c:pt>
                <c:pt idx="9195">
                  <c:v>15.948001861572266</c:v>
                </c:pt>
                <c:pt idx="9196">
                  <c:v>15.952001571655273</c:v>
                </c:pt>
                <c:pt idx="9197">
                  <c:v>15.956001281738281</c:v>
                </c:pt>
                <c:pt idx="9198">
                  <c:v>15.960001945495605</c:v>
                </c:pt>
                <c:pt idx="9199">
                  <c:v>15.964001655578613</c:v>
                </c:pt>
                <c:pt idx="9200">
                  <c:v>15.968001365661621</c:v>
                </c:pt>
                <c:pt idx="9201">
                  <c:v>15.972002029418945</c:v>
                </c:pt>
                <c:pt idx="9202">
                  <c:v>15.976001739501953</c:v>
                </c:pt>
                <c:pt idx="9203">
                  <c:v>15.980001449584961</c:v>
                </c:pt>
                <c:pt idx="9204">
                  <c:v>15.984002113342285</c:v>
                </c:pt>
                <c:pt idx="9205">
                  <c:v>15.988001823425293</c:v>
                </c:pt>
                <c:pt idx="9206">
                  <c:v>15.992001533508301</c:v>
                </c:pt>
                <c:pt idx="9207">
                  <c:v>15.996001243591309</c:v>
                </c:pt>
                <c:pt idx="9208">
                  <c:v>16.000001907348633</c:v>
                </c:pt>
                <c:pt idx="9209">
                  <c:v>16.004001617431641</c:v>
                </c:pt>
                <c:pt idx="9210">
                  <c:v>16.008001327514648</c:v>
                </c:pt>
                <c:pt idx="9211">
                  <c:v>16.012001037597656</c:v>
                </c:pt>
                <c:pt idx="9212">
                  <c:v>16.016002655029297</c:v>
                </c:pt>
                <c:pt idx="9213">
                  <c:v>16.020002365112305</c:v>
                </c:pt>
                <c:pt idx="9214">
                  <c:v>16.024002075195313</c:v>
                </c:pt>
                <c:pt idx="9215">
                  <c:v>16.02800178527832</c:v>
                </c:pt>
                <c:pt idx="9216">
                  <c:v>16.032001495361328</c:v>
                </c:pt>
                <c:pt idx="9217">
                  <c:v>16.036001205444336</c:v>
                </c:pt>
                <c:pt idx="9218">
                  <c:v>16.040000915527344</c:v>
                </c:pt>
                <c:pt idx="9219">
                  <c:v>16.044002532958984</c:v>
                </c:pt>
                <c:pt idx="9220">
                  <c:v>16.048002243041992</c:v>
                </c:pt>
                <c:pt idx="9221">
                  <c:v>16.052001953125</c:v>
                </c:pt>
                <c:pt idx="9222">
                  <c:v>16.056001663208008</c:v>
                </c:pt>
                <c:pt idx="9223">
                  <c:v>16.060001373291016</c:v>
                </c:pt>
                <c:pt idx="9224">
                  <c:v>16.064001083374023</c:v>
                </c:pt>
                <c:pt idx="9225">
                  <c:v>16.068000793457031</c:v>
                </c:pt>
                <c:pt idx="9226">
                  <c:v>16.072002410888672</c:v>
                </c:pt>
                <c:pt idx="9227">
                  <c:v>16.07600212097168</c:v>
                </c:pt>
                <c:pt idx="9228">
                  <c:v>16.080001831054688</c:v>
                </c:pt>
                <c:pt idx="9229">
                  <c:v>16.084001541137695</c:v>
                </c:pt>
                <c:pt idx="9230">
                  <c:v>16.088001251220703</c:v>
                </c:pt>
                <c:pt idx="9231">
                  <c:v>16.092000961303711</c:v>
                </c:pt>
                <c:pt idx="9232">
                  <c:v>16.096002578735352</c:v>
                </c:pt>
                <c:pt idx="9233">
                  <c:v>16.100002288818359</c:v>
                </c:pt>
                <c:pt idx="9234">
                  <c:v>16.104001998901367</c:v>
                </c:pt>
                <c:pt idx="9235">
                  <c:v>16.108001708984375</c:v>
                </c:pt>
                <c:pt idx="9236">
                  <c:v>16.112001419067383</c:v>
                </c:pt>
                <c:pt idx="9237">
                  <c:v>16.116001129150391</c:v>
                </c:pt>
                <c:pt idx="9238">
                  <c:v>16.120000839233398</c:v>
                </c:pt>
                <c:pt idx="9239">
                  <c:v>16.124002456665039</c:v>
                </c:pt>
                <c:pt idx="9240">
                  <c:v>16.128002166748047</c:v>
                </c:pt>
                <c:pt idx="9241">
                  <c:v>16.132001876831055</c:v>
                </c:pt>
                <c:pt idx="9242">
                  <c:v>16.136001586914063</c:v>
                </c:pt>
                <c:pt idx="9243">
                  <c:v>16.14000129699707</c:v>
                </c:pt>
                <c:pt idx="9244">
                  <c:v>16.144001007080078</c:v>
                </c:pt>
                <c:pt idx="9245">
                  <c:v>16.148002624511719</c:v>
                </c:pt>
                <c:pt idx="9246">
                  <c:v>16.152002334594727</c:v>
                </c:pt>
                <c:pt idx="9247">
                  <c:v>16.156002044677734</c:v>
                </c:pt>
                <c:pt idx="9248">
                  <c:v>16.160001754760742</c:v>
                </c:pt>
                <c:pt idx="9249">
                  <c:v>16.16400146484375</c:v>
                </c:pt>
                <c:pt idx="9250">
                  <c:v>16.168001174926758</c:v>
                </c:pt>
                <c:pt idx="9251">
                  <c:v>16.172000885009766</c:v>
                </c:pt>
                <c:pt idx="9252">
                  <c:v>16.176002502441406</c:v>
                </c:pt>
                <c:pt idx="9253">
                  <c:v>16.180002212524414</c:v>
                </c:pt>
                <c:pt idx="9254">
                  <c:v>16.184001922607422</c:v>
                </c:pt>
                <c:pt idx="9255">
                  <c:v>16.18800163269043</c:v>
                </c:pt>
                <c:pt idx="9256">
                  <c:v>16.192001342773438</c:v>
                </c:pt>
                <c:pt idx="9257">
                  <c:v>16.196001052856445</c:v>
                </c:pt>
                <c:pt idx="9258">
                  <c:v>16.200002670288086</c:v>
                </c:pt>
                <c:pt idx="9259">
                  <c:v>16.204002380371094</c:v>
                </c:pt>
                <c:pt idx="9260">
                  <c:v>16.208002090454102</c:v>
                </c:pt>
                <c:pt idx="9261">
                  <c:v>16.212001800537109</c:v>
                </c:pt>
                <c:pt idx="9262">
                  <c:v>16.216001510620117</c:v>
                </c:pt>
                <c:pt idx="9263">
                  <c:v>16.220001220703125</c:v>
                </c:pt>
                <c:pt idx="9264">
                  <c:v>16.224000930786133</c:v>
                </c:pt>
                <c:pt idx="9265">
                  <c:v>16.228002548217773</c:v>
                </c:pt>
                <c:pt idx="9266">
                  <c:v>16.232002258300781</c:v>
                </c:pt>
                <c:pt idx="9267">
                  <c:v>16.236001968383789</c:v>
                </c:pt>
                <c:pt idx="9268">
                  <c:v>16.240001678466797</c:v>
                </c:pt>
                <c:pt idx="9269">
                  <c:v>16.244001388549805</c:v>
                </c:pt>
                <c:pt idx="9270">
                  <c:v>16.248001098632813</c:v>
                </c:pt>
                <c:pt idx="9271">
                  <c:v>16.25200080871582</c:v>
                </c:pt>
                <c:pt idx="9272">
                  <c:v>16.256002426147461</c:v>
                </c:pt>
                <c:pt idx="9273">
                  <c:v>16.260002136230469</c:v>
                </c:pt>
                <c:pt idx="9274">
                  <c:v>16.264001846313477</c:v>
                </c:pt>
                <c:pt idx="9275">
                  <c:v>16.268001556396484</c:v>
                </c:pt>
                <c:pt idx="9276">
                  <c:v>16.272001266479492</c:v>
                </c:pt>
                <c:pt idx="9277">
                  <c:v>16.2760009765625</c:v>
                </c:pt>
                <c:pt idx="9278">
                  <c:v>16.280002593994141</c:v>
                </c:pt>
                <c:pt idx="9279">
                  <c:v>16.284002304077148</c:v>
                </c:pt>
                <c:pt idx="9280">
                  <c:v>16.288002014160156</c:v>
                </c:pt>
                <c:pt idx="9281">
                  <c:v>16.292001724243164</c:v>
                </c:pt>
                <c:pt idx="9282">
                  <c:v>16.296001434326172</c:v>
                </c:pt>
                <c:pt idx="9283">
                  <c:v>16.30000114440918</c:v>
                </c:pt>
                <c:pt idx="9284">
                  <c:v>16.304000854492188</c:v>
                </c:pt>
                <c:pt idx="9285">
                  <c:v>16.308002471923828</c:v>
                </c:pt>
                <c:pt idx="9286">
                  <c:v>16.312002182006836</c:v>
                </c:pt>
                <c:pt idx="9287">
                  <c:v>16.316001892089844</c:v>
                </c:pt>
                <c:pt idx="9288">
                  <c:v>16.320001602172852</c:v>
                </c:pt>
                <c:pt idx="9289">
                  <c:v>16.324001312255859</c:v>
                </c:pt>
                <c:pt idx="9290">
                  <c:v>16.328001022338867</c:v>
                </c:pt>
                <c:pt idx="9291">
                  <c:v>16.332002639770508</c:v>
                </c:pt>
                <c:pt idx="9292">
                  <c:v>16.336002349853516</c:v>
                </c:pt>
                <c:pt idx="9293">
                  <c:v>16.340002059936523</c:v>
                </c:pt>
                <c:pt idx="9294">
                  <c:v>16.344001770019531</c:v>
                </c:pt>
                <c:pt idx="9295">
                  <c:v>16.348001480102539</c:v>
                </c:pt>
                <c:pt idx="9296">
                  <c:v>16.352001190185547</c:v>
                </c:pt>
                <c:pt idx="9297">
                  <c:v>16.356000900268555</c:v>
                </c:pt>
                <c:pt idx="9298">
                  <c:v>16.360002517700195</c:v>
                </c:pt>
                <c:pt idx="9299">
                  <c:v>16.364002227783203</c:v>
                </c:pt>
                <c:pt idx="9300">
                  <c:v>16.368001937866211</c:v>
                </c:pt>
                <c:pt idx="9301">
                  <c:v>16.372001647949219</c:v>
                </c:pt>
                <c:pt idx="9302">
                  <c:v>16.376001358032227</c:v>
                </c:pt>
                <c:pt idx="9303">
                  <c:v>16.380001068115234</c:v>
                </c:pt>
                <c:pt idx="9304">
                  <c:v>16.384000778198242</c:v>
                </c:pt>
                <c:pt idx="9305">
                  <c:v>16.388002395629883</c:v>
                </c:pt>
                <c:pt idx="9306">
                  <c:v>16.392002105712891</c:v>
                </c:pt>
                <c:pt idx="9307">
                  <c:v>16.396001815795898</c:v>
                </c:pt>
                <c:pt idx="9308">
                  <c:v>16.400001525878906</c:v>
                </c:pt>
                <c:pt idx="9309">
                  <c:v>16.404001235961914</c:v>
                </c:pt>
                <c:pt idx="9310">
                  <c:v>16.408000946044922</c:v>
                </c:pt>
                <c:pt idx="9311">
                  <c:v>16.412002563476563</c:v>
                </c:pt>
                <c:pt idx="9312">
                  <c:v>16.41600227355957</c:v>
                </c:pt>
                <c:pt idx="9313">
                  <c:v>16.420001983642578</c:v>
                </c:pt>
                <c:pt idx="9314">
                  <c:v>16.424001693725586</c:v>
                </c:pt>
                <c:pt idx="9315">
                  <c:v>16.428001403808594</c:v>
                </c:pt>
                <c:pt idx="9316">
                  <c:v>16.432001113891602</c:v>
                </c:pt>
                <c:pt idx="9317">
                  <c:v>16.436000823974609</c:v>
                </c:pt>
                <c:pt idx="9318">
                  <c:v>16.44000244140625</c:v>
                </c:pt>
                <c:pt idx="9319">
                  <c:v>16.444002151489258</c:v>
                </c:pt>
                <c:pt idx="9320">
                  <c:v>16.448001861572266</c:v>
                </c:pt>
                <c:pt idx="9321">
                  <c:v>16.452001571655273</c:v>
                </c:pt>
                <c:pt idx="9322">
                  <c:v>16.456001281738281</c:v>
                </c:pt>
                <c:pt idx="9323">
                  <c:v>16.460000991821289</c:v>
                </c:pt>
                <c:pt idx="9324">
                  <c:v>16.46400260925293</c:v>
                </c:pt>
                <c:pt idx="9325">
                  <c:v>16.468002319335938</c:v>
                </c:pt>
                <c:pt idx="9326">
                  <c:v>16.472002029418945</c:v>
                </c:pt>
                <c:pt idx="9327">
                  <c:v>16.476001739501953</c:v>
                </c:pt>
                <c:pt idx="9328">
                  <c:v>16.480001449584961</c:v>
                </c:pt>
                <c:pt idx="9329">
                  <c:v>16.484001159667969</c:v>
                </c:pt>
                <c:pt idx="9330">
                  <c:v>16.488000869750977</c:v>
                </c:pt>
                <c:pt idx="9331">
                  <c:v>16.492002487182617</c:v>
                </c:pt>
                <c:pt idx="9332">
                  <c:v>16.496002197265625</c:v>
                </c:pt>
                <c:pt idx="9333">
                  <c:v>16.500001907348633</c:v>
                </c:pt>
                <c:pt idx="9334">
                  <c:v>16.504001617431641</c:v>
                </c:pt>
                <c:pt idx="9335">
                  <c:v>16.508001327514648</c:v>
                </c:pt>
                <c:pt idx="9336">
                  <c:v>16.512001037597656</c:v>
                </c:pt>
                <c:pt idx="9337">
                  <c:v>16.516002655029297</c:v>
                </c:pt>
                <c:pt idx="9338">
                  <c:v>16.520002365112305</c:v>
                </c:pt>
                <c:pt idx="9339">
                  <c:v>16.524002075195313</c:v>
                </c:pt>
                <c:pt idx="9340">
                  <c:v>16.52800178527832</c:v>
                </c:pt>
                <c:pt idx="9341">
                  <c:v>16.532001495361328</c:v>
                </c:pt>
                <c:pt idx="9342">
                  <c:v>16.536001205444336</c:v>
                </c:pt>
                <c:pt idx="9343">
                  <c:v>16.540000915527344</c:v>
                </c:pt>
                <c:pt idx="9344">
                  <c:v>16.544002532958984</c:v>
                </c:pt>
                <c:pt idx="9345">
                  <c:v>16.548002243041992</c:v>
                </c:pt>
                <c:pt idx="9346">
                  <c:v>16.552001953125</c:v>
                </c:pt>
                <c:pt idx="9347">
                  <c:v>16.556001663208008</c:v>
                </c:pt>
                <c:pt idx="9348">
                  <c:v>16.560001373291016</c:v>
                </c:pt>
                <c:pt idx="9349">
                  <c:v>16.564001083374023</c:v>
                </c:pt>
                <c:pt idx="9350">
                  <c:v>16.568000793457031</c:v>
                </c:pt>
                <c:pt idx="9351">
                  <c:v>16.572002410888672</c:v>
                </c:pt>
                <c:pt idx="9352">
                  <c:v>16.57600212097168</c:v>
                </c:pt>
                <c:pt idx="9353">
                  <c:v>16.580001831054688</c:v>
                </c:pt>
                <c:pt idx="9354">
                  <c:v>16.584001541137695</c:v>
                </c:pt>
                <c:pt idx="9355">
                  <c:v>16.588001251220703</c:v>
                </c:pt>
                <c:pt idx="9356">
                  <c:v>16.592000961303711</c:v>
                </c:pt>
                <c:pt idx="9357">
                  <c:v>16.596002578735352</c:v>
                </c:pt>
                <c:pt idx="9358">
                  <c:v>16.600002288818359</c:v>
                </c:pt>
                <c:pt idx="9359">
                  <c:v>16.604001998901367</c:v>
                </c:pt>
                <c:pt idx="9360">
                  <c:v>16.608001708984375</c:v>
                </c:pt>
                <c:pt idx="9361">
                  <c:v>16.612001419067383</c:v>
                </c:pt>
                <c:pt idx="9362">
                  <c:v>16.616001129150391</c:v>
                </c:pt>
                <c:pt idx="9363">
                  <c:v>16.620000839233398</c:v>
                </c:pt>
                <c:pt idx="9364">
                  <c:v>16.624002456665039</c:v>
                </c:pt>
                <c:pt idx="9365">
                  <c:v>16.628002166748047</c:v>
                </c:pt>
                <c:pt idx="9366">
                  <c:v>16.632001876831055</c:v>
                </c:pt>
                <c:pt idx="9367">
                  <c:v>16.636001586914063</c:v>
                </c:pt>
                <c:pt idx="9368">
                  <c:v>16.64000129699707</c:v>
                </c:pt>
                <c:pt idx="9369">
                  <c:v>16.644001007080078</c:v>
                </c:pt>
                <c:pt idx="9370">
                  <c:v>16.648002624511719</c:v>
                </c:pt>
                <c:pt idx="9371">
                  <c:v>16.652002334594727</c:v>
                </c:pt>
                <c:pt idx="9372">
                  <c:v>16.656002044677734</c:v>
                </c:pt>
                <c:pt idx="9373">
                  <c:v>16.660001754760742</c:v>
                </c:pt>
                <c:pt idx="9374">
                  <c:v>16.66400146484375</c:v>
                </c:pt>
                <c:pt idx="9375">
                  <c:v>16.668001174926758</c:v>
                </c:pt>
                <c:pt idx="9376">
                  <c:v>16.672000885009766</c:v>
                </c:pt>
                <c:pt idx="9377">
                  <c:v>16.676002502441406</c:v>
                </c:pt>
                <c:pt idx="9378">
                  <c:v>16.680002212524414</c:v>
                </c:pt>
                <c:pt idx="9379">
                  <c:v>16.684001922607422</c:v>
                </c:pt>
                <c:pt idx="9380">
                  <c:v>16.68800163269043</c:v>
                </c:pt>
                <c:pt idx="9381">
                  <c:v>16.692001342773438</c:v>
                </c:pt>
                <c:pt idx="9382">
                  <c:v>16.696001052856445</c:v>
                </c:pt>
                <c:pt idx="9383">
                  <c:v>16.700002670288086</c:v>
                </c:pt>
                <c:pt idx="9384">
                  <c:v>16.704002380371094</c:v>
                </c:pt>
                <c:pt idx="9385">
                  <c:v>16.708002090454102</c:v>
                </c:pt>
                <c:pt idx="9386">
                  <c:v>16.712001800537109</c:v>
                </c:pt>
                <c:pt idx="9387">
                  <c:v>16.716001510620117</c:v>
                </c:pt>
                <c:pt idx="9388">
                  <c:v>16.720001220703125</c:v>
                </c:pt>
                <c:pt idx="9389">
                  <c:v>16.724000930786133</c:v>
                </c:pt>
                <c:pt idx="9390">
                  <c:v>16.728002548217773</c:v>
                </c:pt>
                <c:pt idx="9391">
                  <c:v>16.732002258300781</c:v>
                </c:pt>
                <c:pt idx="9392">
                  <c:v>16.736001968383789</c:v>
                </c:pt>
                <c:pt idx="9393">
                  <c:v>16.740001678466797</c:v>
                </c:pt>
                <c:pt idx="9394">
                  <c:v>16.744001388549805</c:v>
                </c:pt>
                <c:pt idx="9395">
                  <c:v>16.748001098632813</c:v>
                </c:pt>
                <c:pt idx="9396">
                  <c:v>16.75200080871582</c:v>
                </c:pt>
                <c:pt idx="9397">
                  <c:v>16.756002426147461</c:v>
                </c:pt>
                <c:pt idx="9398">
                  <c:v>16.760002136230469</c:v>
                </c:pt>
                <c:pt idx="9399">
                  <c:v>16.764001846313477</c:v>
                </c:pt>
                <c:pt idx="9400">
                  <c:v>16.768001556396484</c:v>
                </c:pt>
                <c:pt idx="9401">
                  <c:v>16.772001266479492</c:v>
                </c:pt>
                <c:pt idx="9402">
                  <c:v>16.7760009765625</c:v>
                </c:pt>
                <c:pt idx="9403">
                  <c:v>16.780002593994141</c:v>
                </c:pt>
                <c:pt idx="9404">
                  <c:v>16.784002304077148</c:v>
                </c:pt>
                <c:pt idx="9405">
                  <c:v>16.788002014160156</c:v>
                </c:pt>
                <c:pt idx="9406">
                  <c:v>16.792001724243164</c:v>
                </c:pt>
                <c:pt idx="9407">
                  <c:v>16.796001434326172</c:v>
                </c:pt>
                <c:pt idx="9408">
                  <c:v>16.80000114440918</c:v>
                </c:pt>
                <c:pt idx="9409">
                  <c:v>16.804000854492188</c:v>
                </c:pt>
                <c:pt idx="9410">
                  <c:v>16.808002471923828</c:v>
                </c:pt>
                <c:pt idx="9411">
                  <c:v>16.812002182006836</c:v>
                </c:pt>
                <c:pt idx="9412">
                  <c:v>16.816001892089844</c:v>
                </c:pt>
                <c:pt idx="9413">
                  <c:v>16.820001602172852</c:v>
                </c:pt>
                <c:pt idx="9414">
                  <c:v>16.824001312255859</c:v>
                </c:pt>
                <c:pt idx="9415">
                  <c:v>16.828001022338867</c:v>
                </c:pt>
                <c:pt idx="9416">
                  <c:v>16.832002639770508</c:v>
                </c:pt>
                <c:pt idx="9417">
                  <c:v>16.836002349853516</c:v>
                </c:pt>
                <c:pt idx="9418">
                  <c:v>16.840002059936523</c:v>
                </c:pt>
                <c:pt idx="9419">
                  <c:v>16.844001770019531</c:v>
                </c:pt>
                <c:pt idx="9420">
                  <c:v>16.848001480102539</c:v>
                </c:pt>
                <c:pt idx="9421">
                  <c:v>16.852001190185547</c:v>
                </c:pt>
                <c:pt idx="9422">
                  <c:v>16.856000900268555</c:v>
                </c:pt>
                <c:pt idx="9423">
                  <c:v>16.860002517700195</c:v>
                </c:pt>
                <c:pt idx="9424">
                  <c:v>16.864002227783203</c:v>
                </c:pt>
                <c:pt idx="9425">
                  <c:v>16.868001937866211</c:v>
                </c:pt>
                <c:pt idx="9426">
                  <c:v>16.872001647949219</c:v>
                </c:pt>
                <c:pt idx="9427">
                  <c:v>16.876001358032227</c:v>
                </c:pt>
                <c:pt idx="9428">
                  <c:v>16.880001068115234</c:v>
                </c:pt>
                <c:pt idx="9429">
                  <c:v>16.884002685546875</c:v>
                </c:pt>
                <c:pt idx="9430">
                  <c:v>16.888002395629883</c:v>
                </c:pt>
                <c:pt idx="9431">
                  <c:v>16.892002105712891</c:v>
                </c:pt>
                <c:pt idx="9432">
                  <c:v>16.896001815795898</c:v>
                </c:pt>
                <c:pt idx="9433">
                  <c:v>16.900001525878906</c:v>
                </c:pt>
                <c:pt idx="9434">
                  <c:v>16.904001235961914</c:v>
                </c:pt>
                <c:pt idx="9435">
                  <c:v>16.908000946044922</c:v>
                </c:pt>
                <c:pt idx="9436">
                  <c:v>16.912002563476563</c:v>
                </c:pt>
                <c:pt idx="9437">
                  <c:v>16.91600227355957</c:v>
                </c:pt>
                <c:pt idx="9438">
                  <c:v>16.920001983642578</c:v>
                </c:pt>
                <c:pt idx="9439">
                  <c:v>16.924001693725586</c:v>
                </c:pt>
                <c:pt idx="9440">
                  <c:v>16.928001403808594</c:v>
                </c:pt>
                <c:pt idx="9441">
                  <c:v>16.932001113891602</c:v>
                </c:pt>
                <c:pt idx="9442">
                  <c:v>16.936000823974609</c:v>
                </c:pt>
                <c:pt idx="9443">
                  <c:v>16.94000244140625</c:v>
                </c:pt>
                <c:pt idx="9444">
                  <c:v>16.944002151489258</c:v>
                </c:pt>
                <c:pt idx="9445">
                  <c:v>16.948001861572266</c:v>
                </c:pt>
                <c:pt idx="9446">
                  <c:v>16.952001571655273</c:v>
                </c:pt>
                <c:pt idx="9447">
                  <c:v>16.956001281738281</c:v>
                </c:pt>
                <c:pt idx="9448">
                  <c:v>16.960000991821289</c:v>
                </c:pt>
                <c:pt idx="9449">
                  <c:v>16.96400260925293</c:v>
                </c:pt>
                <c:pt idx="9450">
                  <c:v>16.968002319335938</c:v>
                </c:pt>
                <c:pt idx="9451">
                  <c:v>16.972002029418945</c:v>
                </c:pt>
                <c:pt idx="9452">
                  <c:v>16.976001739501953</c:v>
                </c:pt>
                <c:pt idx="9453">
                  <c:v>16.980001449584961</c:v>
                </c:pt>
                <c:pt idx="9454">
                  <c:v>16.984001159667969</c:v>
                </c:pt>
                <c:pt idx="9455">
                  <c:v>16.988000869750977</c:v>
                </c:pt>
                <c:pt idx="9456">
                  <c:v>16.992002487182617</c:v>
                </c:pt>
                <c:pt idx="9457">
                  <c:v>16.996002197265625</c:v>
                </c:pt>
                <c:pt idx="9458">
                  <c:v>17.000001907348633</c:v>
                </c:pt>
                <c:pt idx="9459">
                  <c:v>17.004001617431641</c:v>
                </c:pt>
                <c:pt idx="9460">
                  <c:v>17.008001327514648</c:v>
                </c:pt>
                <c:pt idx="9461">
                  <c:v>17.012001037597656</c:v>
                </c:pt>
                <c:pt idx="9462">
                  <c:v>17.016002655029297</c:v>
                </c:pt>
                <c:pt idx="9463">
                  <c:v>17.020002365112305</c:v>
                </c:pt>
                <c:pt idx="9464">
                  <c:v>17.024002075195313</c:v>
                </c:pt>
                <c:pt idx="9465">
                  <c:v>17.02800178527832</c:v>
                </c:pt>
                <c:pt idx="9466">
                  <c:v>17.032001495361328</c:v>
                </c:pt>
                <c:pt idx="9467">
                  <c:v>17.036001205444336</c:v>
                </c:pt>
                <c:pt idx="9468">
                  <c:v>17.040000915527344</c:v>
                </c:pt>
                <c:pt idx="9469">
                  <c:v>17.044002532958984</c:v>
                </c:pt>
                <c:pt idx="9470">
                  <c:v>17.048002243041992</c:v>
                </c:pt>
                <c:pt idx="9471">
                  <c:v>17.052001953125</c:v>
                </c:pt>
                <c:pt idx="9472">
                  <c:v>17.056001663208008</c:v>
                </c:pt>
                <c:pt idx="9473">
                  <c:v>17.060001373291016</c:v>
                </c:pt>
                <c:pt idx="9474">
                  <c:v>17.064001083374023</c:v>
                </c:pt>
                <c:pt idx="9475">
                  <c:v>17.068002700805664</c:v>
                </c:pt>
                <c:pt idx="9476">
                  <c:v>17.072002410888672</c:v>
                </c:pt>
                <c:pt idx="9477">
                  <c:v>17.07600212097168</c:v>
                </c:pt>
                <c:pt idx="9478">
                  <c:v>17.080001831054688</c:v>
                </c:pt>
                <c:pt idx="9479">
                  <c:v>17.084001541137695</c:v>
                </c:pt>
                <c:pt idx="9480">
                  <c:v>17.088001251220703</c:v>
                </c:pt>
                <c:pt idx="9481">
                  <c:v>17.092000961303711</c:v>
                </c:pt>
                <c:pt idx="9482">
                  <c:v>17.096002578735352</c:v>
                </c:pt>
                <c:pt idx="9483">
                  <c:v>17.100002288818359</c:v>
                </c:pt>
                <c:pt idx="9484">
                  <c:v>17.104001998901367</c:v>
                </c:pt>
                <c:pt idx="9485">
                  <c:v>17.108001708984375</c:v>
                </c:pt>
                <c:pt idx="9486">
                  <c:v>17.112001419067383</c:v>
                </c:pt>
                <c:pt idx="9487">
                  <c:v>17.116001129150391</c:v>
                </c:pt>
                <c:pt idx="9488">
                  <c:v>17.120000839233398</c:v>
                </c:pt>
                <c:pt idx="9489">
                  <c:v>17.124002456665039</c:v>
                </c:pt>
                <c:pt idx="9490">
                  <c:v>17.128002166748047</c:v>
                </c:pt>
                <c:pt idx="9491">
                  <c:v>17.132001876831055</c:v>
                </c:pt>
                <c:pt idx="9492">
                  <c:v>17.136001586914063</c:v>
                </c:pt>
                <c:pt idx="9493">
                  <c:v>17.14000129699707</c:v>
                </c:pt>
                <c:pt idx="9494">
                  <c:v>17.144001007080078</c:v>
                </c:pt>
                <c:pt idx="9495">
                  <c:v>17.148002624511719</c:v>
                </c:pt>
                <c:pt idx="9496">
                  <c:v>17.152002334594727</c:v>
                </c:pt>
                <c:pt idx="9497">
                  <c:v>17.156002044677734</c:v>
                </c:pt>
                <c:pt idx="9498">
                  <c:v>17.160001754760742</c:v>
                </c:pt>
                <c:pt idx="9499">
                  <c:v>17.16400146484375</c:v>
                </c:pt>
                <c:pt idx="9500">
                  <c:v>17.168001174926758</c:v>
                </c:pt>
                <c:pt idx="9501">
                  <c:v>17.172000885009766</c:v>
                </c:pt>
                <c:pt idx="9502">
                  <c:v>17.176002502441406</c:v>
                </c:pt>
                <c:pt idx="9503">
                  <c:v>17.180002212524414</c:v>
                </c:pt>
                <c:pt idx="9504">
                  <c:v>17.184001922607422</c:v>
                </c:pt>
                <c:pt idx="9505">
                  <c:v>17.18800163269043</c:v>
                </c:pt>
                <c:pt idx="9506">
                  <c:v>17.192001342773438</c:v>
                </c:pt>
                <c:pt idx="9507">
                  <c:v>17.196001052856445</c:v>
                </c:pt>
                <c:pt idx="9508">
                  <c:v>17.200002670288086</c:v>
                </c:pt>
                <c:pt idx="9509">
                  <c:v>17.204002380371094</c:v>
                </c:pt>
                <c:pt idx="9510">
                  <c:v>17.208002090454102</c:v>
                </c:pt>
                <c:pt idx="9511">
                  <c:v>17.212001800537109</c:v>
                </c:pt>
                <c:pt idx="9512">
                  <c:v>17.216001510620117</c:v>
                </c:pt>
                <c:pt idx="9513">
                  <c:v>17.220001220703125</c:v>
                </c:pt>
                <c:pt idx="9514">
                  <c:v>17.224000930786133</c:v>
                </c:pt>
                <c:pt idx="9515">
                  <c:v>17.228002548217773</c:v>
                </c:pt>
                <c:pt idx="9516">
                  <c:v>17.232002258300781</c:v>
                </c:pt>
                <c:pt idx="9517">
                  <c:v>17.236001968383789</c:v>
                </c:pt>
                <c:pt idx="9518">
                  <c:v>17.240001678466797</c:v>
                </c:pt>
                <c:pt idx="9519">
                  <c:v>17.244001388549805</c:v>
                </c:pt>
                <c:pt idx="9520">
                  <c:v>17.248001098632813</c:v>
                </c:pt>
                <c:pt idx="9521">
                  <c:v>17.252002716064453</c:v>
                </c:pt>
                <c:pt idx="9522">
                  <c:v>17.256002426147461</c:v>
                </c:pt>
                <c:pt idx="9523">
                  <c:v>17.260002136230469</c:v>
                </c:pt>
                <c:pt idx="9524">
                  <c:v>17.264001846313477</c:v>
                </c:pt>
                <c:pt idx="9525">
                  <c:v>17.268001556396484</c:v>
                </c:pt>
                <c:pt idx="9526">
                  <c:v>17.272001266479492</c:v>
                </c:pt>
                <c:pt idx="9527">
                  <c:v>17.2760009765625</c:v>
                </c:pt>
                <c:pt idx="9528">
                  <c:v>17.280002593994141</c:v>
                </c:pt>
                <c:pt idx="9529">
                  <c:v>17.284002304077148</c:v>
                </c:pt>
                <c:pt idx="9530">
                  <c:v>17.288002014160156</c:v>
                </c:pt>
                <c:pt idx="9531">
                  <c:v>17.292001724243164</c:v>
                </c:pt>
                <c:pt idx="9532">
                  <c:v>17.296001434326172</c:v>
                </c:pt>
                <c:pt idx="9533">
                  <c:v>17.30000114440918</c:v>
                </c:pt>
                <c:pt idx="9534">
                  <c:v>17.304000854492188</c:v>
                </c:pt>
                <c:pt idx="9535">
                  <c:v>17.308002471923828</c:v>
                </c:pt>
                <c:pt idx="9536">
                  <c:v>17.312002182006836</c:v>
                </c:pt>
                <c:pt idx="9537">
                  <c:v>17.316001892089844</c:v>
                </c:pt>
                <c:pt idx="9538">
                  <c:v>17.320001602172852</c:v>
                </c:pt>
                <c:pt idx="9539">
                  <c:v>17.324001312255859</c:v>
                </c:pt>
                <c:pt idx="9540">
                  <c:v>17.328001022338867</c:v>
                </c:pt>
                <c:pt idx="9541">
                  <c:v>17.332002639770508</c:v>
                </c:pt>
                <c:pt idx="9542">
                  <c:v>17.336002349853516</c:v>
                </c:pt>
                <c:pt idx="9543">
                  <c:v>17.340002059936523</c:v>
                </c:pt>
                <c:pt idx="9544">
                  <c:v>17.344001770019531</c:v>
                </c:pt>
                <c:pt idx="9545">
                  <c:v>17.348001480102539</c:v>
                </c:pt>
                <c:pt idx="9546">
                  <c:v>17.352001190185547</c:v>
                </c:pt>
                <c:pt idx="9547">
                  <c:v>17.356000900268555</c:v>
                </c:pt>
                <c:pt idx="9548">
                  <c:v>17.360002517700195</c:v>
                </c:pt>
                <c:pt idx="9549">
                  <c:v>17.364002227783203</c:v>
                </c:pt>
                <c:pt idx="9550">
                  <c:v>17.368001937866211</c:v>
                </c:pt>
                <c:pt idx="9551">
                  <c:v>17.372001647949219</c:v>
                </c:pt>
                <c:pt idx="9552">
                  <c:v>17.376001358032227</c:v>
                </c:pt>
                <c:pt idx="9553">
                  <c:v>17.380001068115234</c:v>
                </c:pt>
                <c:pt idx="9554">
                  <c:v>17.384002685546875</c:v>
                </c:pt>
                <c:pt idx="9555">
                  <c:v>17.388002395629883</c:v>
                </c:pt>
                <c:pt idx="9556">
                  <c:v>17.392002105712891</c:v>
                </c:pt>
                <c:pt idx="9557">
                  <c:v>17.396001815795898</c:v>
                </c:pt>
                <c:pt idx="9558">
                  <c:v>17.400001525878906</c:v>
                </c:pt>
                <c:pt idx="9559">
                  <c:v>17.404001235961914</c:v>
                </c:pt>
                <c:pt idx="9560">
                  <c:v>17.408000946044922</c:v>
                </c:pt>
                <c:pt idx="9561">
                  <c:v>17.412002563476563</c:v>
                </c:pt>
                <c:pt idx="9562">
                  <c:v>17.41600227355957</c:v>
                </c:pt>
                <c:pt idx="9563">
                  <c:v>17.420001983642578</c:v>
                </c:pt>
                <c:pt idx="9564">
                  <c:v>17.424001693725586</c:v>
                </c:pt>
                <c:pt idx="9565">
                  <c:v>17.428001403808594</c:v>
                </c:pt>
                <c:pt idx="9566">
                  <c:v>17.432001113891602</c:v>
                </c:pt>
                <c:pt idx="9567">
                  <c:v>17.436002731323242</c:v>
                </c:pt>
                <c:pt idx="9568">
                  <c:v>17.44000244140625</c:v>
                </c:pt>
                <c:pt idx="9569">
                  <c:v>17.444002151489258</c:v>
                </c:pt>
                <c:pt idx="9570">
                  <c:v>17.448001861572266</c:v>
                </c:pt>
                <c:pt idx="9571">
                  <c:v>17.452001571655273</c:v>
                </c:pt>
                <c:pt idx="9572">
                  <c:v>17.456001281738281</c:v>
                </c:pt>
                <c:pt idx="9573">
                  <c:v>17.460000991821289</c:v>
                </c:pt>
                <c:pt idx="9574">
                  <c:v>17.46400260925293</c:v>
                </c:pt>
                <c:pt idx="9575">
                  <c:v>17.468002319335938</c:v>
                </c:pt>
                <c:pt idx="9576">
                  <c:v>17.472002029418945</c:v>
                </c:pt>
                <c:pt idx="9577">
                  <c:v>17.476001739501953</c:v>
                </c:pt>
                <c:pt idx="9578">
                  <c:v>17.480001449584961</c:v>
                </c:pt>
                <c:pt idx="9579">
                  <c:v>17.484001159667969</c:v>
                </c:pt>
                <c:pt idx="9580">
                  <c:v>17.488000869750977</c:v>
                </c:pt>
                <c:pt idx="9581">
                  <c:v>17.492002487182617</c:v>
                </c:pt>
                <c:pt idx="9582">
                  <c:v>17.496002197265625</c:v>
                </c:pt>
                <c:pt idx="9583">
                  <c:v>17.500001907348633</c:v>
                </c:pt>
                <c:pt idx="9584">
                  <c:v>17.504001617431641</c:v>
                </c:pt>
                <c:pt idx="9585">
                  <c:v>17.508001327514648</c:v>
                </c:pt>
                <c:pt idx="9586">
                  <c:v>17.512001037597656</c:v>
                </c:pt>
                <c:pt idx="9587">
                  <c:v>17.516002655029297</c:v>
                </c:pt>
                <c:pt idx="9588">
                  <c:v>17.520002365112305</c:v>
                </c:pt>
                <c:pt idx="9589">
                  <c:v>17.524002075195313</c:v>
                </c:pt>
                <c:pt idx="9590">
                  <c:v>17.52800178527832</c:v>
                </c:pt>
                <c:pt idx="9591">
                  <c:v>17.532001495361328</c:v>
                </c:pt>
                <c:pt idx="9592">
                  <c:v>17.536001205444336</c:v>
                </c:pt>
                <c:pt idx="9593">
                  <c:v>17.540000915527344</c:v>
                </c:pt>
                <c:pt idx="9594">
                  <c:v>17.544002532958984</c:v>
                </c:pt>
                <c:pt idx="9595">
                  <c:v>17.548002243041992</c:v>
                </c:pt>
                <c:pt idx="9596">
                  <c:v>17.552001953125</c:v>
                </c:pt>
                <c:pt idx="9597">
                  <c:v>17.556001663208008</c:v>
                </c:pt>
                <c:pt idx="9598">
                  <c:v>17.560001373291016</c:v>
                </c:pt>
                <c:pt idx="9599">
                  <c:v>17.564001083374023</c:v>
                </c:pt>
                <c:pt idx="9600">
                  <c:v>17.568002700805664</c:v>
                </c:pt>
                <c:pt idx="9601">
                  <c:v>17.572002410888672</c:v>
                </c:pt>
                <c:pt idx="9602">
                  <c:v>17.57600212097168</c:v>
                </c:pt>
                <c:pt idx="9603">
                  <c:v>17.580001831054688</c:v>
                </c:pt>
                <c:pt idx="9604">
                  <c:v>17.584001541137695</c:v>
                </c:pt>
                <c:pt idx="9605">
                  <c:v>17.588001251220703</c:v>
                </c:pt>
                <c:pt idx="9606">
                  <c:v>17.592000961303711</c:v>
                </c:pt>
                <c:pt idx="9607">
                  <c:v>17.596002578735352</c:v>
                </c:pt>
                <c:pt idx="9608">
                  <c:v>17.600002288818359</c:v>
                </c:pt>
                <c:pt idx="9609">
                  <c:v>17.604001998901367</c:v>
                </c:pt>
                <c:pt idx="9610">
                  <c:v>17.608001708984375</c:v>
                </c:pt>
                <c:pt idx="9611">
                  <c:v>17.612001419067383</c:v>
                </c:pt>
                <c:pt idx="9612">
                  <c:v>17.616001129150391</c:v>
                </c:pt>
                <c:pt idx="9613">
                  <c:v>17.620000839233398</c:v>
                </c:pt>
                <c:pt idx="9614">
                  <c:v>17.624002456665039</c:v>
                </c:pt>
                <c:pt idx="9615">
                  <c:v>17.628002166748047</c:v>
                </c:pt>
                <c:pt idx="9616">
                  <c:v>17.632001876831055</c:v>
                </c:pt>
                <c:pt idx="9617">
                  <c:v>17.636001586914063</c:v>
                </c:pt>
                <c:pt idx="9618">
                  <c:v>17.64000129699707</c:v>
                </c:pt>
                <c:pt idx="9619">
                  <c:v>17.644001007080078</c:v>
                </c:pt>
                <c:pt idx="9620">
                  <c:v>17.648002624511719</c:v>
                </c:pt>
                <c:pt idx="9621">
                  <c:v>17.652002334594727</c:v>
                </c:pt>
                <c:pt idx="9622">
                  <c:v>17.656002044677734</c:v>
                </c:pt>
                <c:pt idx="9623">
                  <c:v>17.660001754760742</c:v>
                </c:pt>
                <c:pt idx="9624">
                  <c:v>17.66400146484375</c:v>
                </c:pt>
                <c:pt idx="9625">
                  <c:v>17.668001174926758</c:v>
                </c:pt>
                <c:pt idx="9626">
                  <c:v>17.672000885009766</c:v>
                </c:pt>
                <c:pt idx="9627">
                  <c:v>17.676002502441406</c:v>
                </c:pt>
                <c:pt idx="9628">
                  <c:v>17.680002212524414</c:v>
                </c:pt>
                <c:pt idx="9629">
                  <c:v>17.684001922607422</c:v>
                </c:pt>
                <c:pt idx="9630">
                  <c:v>17.68800163269043</c:v>
                </c:pt>
                <c:pt idx="9631">
                  <c:v>17.692001342773438</c:v>
                </c:pt>
                <c:pt idx="9632">
                  <c:v>17.696001052856445</c:v>
                </c:pt>
                <c:pt idx="9633">
                  <c:v>17.700002670288086</c:v>
                </c:pt>
                <c:pt idx="9634">
                  <c:v>17.704002380371094</c:v>
                </c:pt>
                <c:pt idx="9635">
                  <c:v>17.708002090454102</c:v>
                </c:pt>
                <c:pt idx="9636">
                  <c:v>17.712001800537109</c:v>
                </c:pt>
                <c:pt idx="9637">
                  <c:v>17.716001510620117</c:v>
                </c:pt>
                <c:pt idx="9638">
                  <c:v>17.720001220703125</c:v>
                </c:pt>
                <c:pt idx="9639">
                  <c:v>17.724000930786133</c:v>
                </c:pt>
                <c:pt idx="9640">
                  <c:v>17.728002548217773</c:v>
                </c:pt>
                <c:pt idx="9641">
                  <c:v>17.732002258300781</c:v>
                </c:pt>
                <c:pt idx="9642">
                  <c:v>17.736001968383789</c:v>
                </c:pt>
                <c:pt idx="9643">
                  <c:v>17.740001678466797</c:v>
                </c:pt>
                <c:pt idx="9644">
                  <c:v>17.744001388549805</c:v>
                </c:pt>
                <c:pt idx="9645">
                  <c:v>17.748001098632813</c:v>
                </c:pt>
                <c:pt idx="9646">
                  <c:v>17.752002716064453</c:v>
                </c:pt>
                <c:pt idx="9647">
                  <c:v>17.756002426147461</c:v>
                </c:pt>
                <c:pt idx="9648">
                  <c:v>17.760002136230469</c:v>
                </c:pt>
                <c:pt idx="9649">
                  <c:v>17.764001846313477</c:v>
                </c:pt>
                <c:pt idx="9650">
                  <c:v>17.768001556396484</c:v>
                </c:pt>
                <c:pt idx="9651">
                  <c:v>17.772001266479492</c:v>
                </c:pt>
                <c:pt idx="9652">
                  <c:v>17.7760009765625</c:v>
                </c:pt>
                <c:pt idx="9653">
                  <c:v>17.780002593994141</c:v>
                </c:pt>
                <c:pt idx="9654">
                  <c:v>17.784002304077148</c:v>
                </c:pt>
                <c:pt idx="9655">
                  <c:v>17.788002014160156</c:v>
                </c:pt>
                <c:pt idx="9656">
                  <c:v>17.792001724243164</c:v>
                </c:pt>
                <c:pt idx="9657">
                  <c:v>17.796001434326172</c:v>
                </c:pt>
                <c:pt idx="9658">
                  <c:v>17.80000114440918</c:v>
                </c:pt>
                <c:pt idx="9659">
                  <c:v>17.804000854492188</c:v>
                </c:pt>
                <c:pt idx="9660">
                  <c:v>17.808002471923828</c:v>
                </c:pt>
                <c:pt idx="9661">
                  <c:v>17.812002182006836</c:v>
                </c:pt>
                <c:pt idx="9662">
                  <c:v>17.816001892089844</c:v>
                </c:pt>
                <c:pt idx="9663">
                  <c:v>17.820001602172852</c:v>
                </c:pt>
                <c:pt idx="9664">
                  <c:v>17.824001312255859</c:v>
                </c:pt>
                <c:pt idx="9665">
                  <c:v>17.828001022338867</c:v>
                </c:pt>
                <c:pt idx="9666">
                  <c:v>17.832002639770508</c:v>
                </c:pt>
                <c:pt idx="9667">
                  <c:v>17.836002349853516</c:v>
                </c:pt>
                <c:pt idx="9668">
                  <c:v>17.840002059936523</c:v>
                </c:pt>
                <c:pt idx="9669">
                  <c:v>17.844001770019531</c:v>
                </c:pt>
                <c:pt idx="9670">
                  <c:v>17.848001480102539</c:v>
                </c:pt>
                <c:pt idx="9671">
                  <c:v>17.852001190185547</c:v>
                </c:pt>
                <c:pt idx="9672">
                  <c:v>17.856000900268555</c:v>
                </c:pt>
                <c:pt idx="9673">
                  <c:v>17.860002517700195</c:v>
                </c:pt>
                <c:pt idx="9674">
                  <c:v>17.864002227783203</c:v>
                </c:pt>
                <c:pt idx="9675">
                  <c:v>17.868001937866211</c:v>
                </c:pt>
                <c:pt idx="9676">
                  <c:v>17.872001647949219</c:v>
                </c:pt>
                <c:pt idx="9677">
                  <c:v>17.876001358032227</c:v>
                </c:pt>
                <c:pt idx="9678">
                  <c:v>17.880001068115234</c:v>
                </c:pt>
                <c:pt idx="9679">
                  <c:v>17.884002685546875</c:v>
                </c:pt>
                <c:pt idx="9680">
                  <c:v>17.888002395629883</c:v>
                </c:pt>
                <c:pt idx="9681">
                  <c:v>17.892002105712891</c:v>
                </c:pt>
                <c:pt idx="9682">
                  <c:v>17.896001815795898</c:v>
                </c:pt>
                <c:pt idx="9683">
                  <c:v>17.900001525878906</c:v>
                </c:pt>
                <c:pt idx="9684">
                  <c:v>17.904001235961914</c:v>
                </c:pt>
                <c:pt idx="9685">
                  <c:v>17.908000946044922</c:v>
                </c:pt>
                <c:pt idx="9686">
                  <c:v>17.912002563476563</c:v>
                </c:pt>
                <c:pt idx="9687">
                  <c:v>17.91600227355957</c:v>
                </c:pt>
                <c:pt idx="9688">
                  <c:v>17.920001983642578</c:v>
                </c:pt>
                <c:pt idx="9689">
                  <c:v>17.924001693725586</c:v>
                </c:pt>
                <c:pt idx="9690">
                  <c:v>17.928001403808594</c:v>
                </c:pt>
                <c:pt idx="9691">
                  <c:v>17.932001113891602</c:v>
                </c:pt>
                <c:pt idx="9692">
                  <c:v>17.936002731323242</c:v>
                </c:pt>
                <c:pt idx="9693">
                  <c:v>17.94000244140625</c:v>
                </c:pt>
                <c:pt idx="9694">
                  <c:v>17.944002151489258</c:v>
                </c:pt>
                <c:pt idx="9695">
                  <c:v>17.948001861572266</c:v>
                </c:pt>
                <c:pt idx="9696">
                  <c:v>17.952001571655273</c:v>
                </c:pt>
                <c:pt idx="9697">
                  <c:v>17.956001281738281</c:v>
                </c:pt>
                <c:pt idx="9698">
                  <c:v>17.960000991821289</c:v>
                </c:pt>
                <c:pt idx="9699">
                  <c:v>17.96400260925293</c:v>
                </c:pt>
                <c:pt idx="9700">
                  <c:v>17.968002319335938</c:v>
                </c:pt>
                <c:pt idx="9701">
                  <c:v>17.972002029418945</c:v>
                </c:pt>
                <c:pt idx="9702">
                  <c:v>17.976001739501953</c:v>
                </c:pt>
                <c:pt idx="9703">
                  <c:v>17.980001449584961</c:v>
                </c:pt>
                <c:pt idx="9704">
                  <c:v>17.984001159667969</c:v>
                </c:pt>
                <c:pt idx="9705">
                  <c:v>17.988000869750977</c:v>
                </c:pt>
                <c:pt idx="9706">
                  <c:v>17.992002487182617</c:v>
                </c:pt>
                <c:pt idx="9707">
                  <c:v>17.996002197265625</c:v>
                </c:pt>
                <c:pt idx="9708">
                  <c:v>18.000001907348633</c:v>
                </c:pt>
                <c:pt idx="9709">
                  <c:v>18.004001617431641</c:v>
                </c:pt>
                <c:pt idx="9710">
                  <c:v>18.008001327514648</c:v>
                </c:pt>
                <c:pt idx="9711">
                  <c:v>18.012001037597656</c:v>
                </c:pt>
                <c:pt idx="9712">
                  <c:v>18.016002655029297</c:v>
                </c:pt>
                <c:pt idx="9713">
                  <c:v>18.020002365112305</c:v>
                </c:pt>
                <c:pt idx="9714">
                  <c:v>18.024002075195313</c:v>
                </c:pt>
                <c:pt idx="9715">
                  <c:v>18.02800178527832</c:v>
                </c:pt>
                <c:pt idx="9716">
                  <c:v>18.032001495361328</c:v>
                </c:pt>
                <c:pt idx="9717">
                  <c:v>18.036001205444336</c:v>
                </c:pt>
                <c:pt idx="9718">
                  <c:v>18.040000915527344</c:v>
                </c:pt>
                <c:pt idx="9719">
                  <c:v>18.044002532958984</c:v>
                </c:pt>
                <c:pt idx="9720">
                  <c:v>18.048002243041992</c:v>
                </c:pt>
                <c:pt idx="9721">
                  <c:v>18.052001953125</c:v>
                </c:pt>
                <c:pt idx="9722">
                  <c:v>18.056001663208008</c:v>
                </c:pt>
                <c:pt idx="9723">
                  <c:v>18.060001373291016</c:v>
                </c:pt>
                <c:pt idx="9724">
                  <c:v>18.064001083374023</c:v>
                </c:pt>
                <c:pt idx="9725">
                  <c:v>18.068002700805664</c:v>
                </c:pt>
                <c:pt idx="9726">
                  <c:v>18.072002410888672</c:v>
                </c:pt>
                <c:pt idx="9727">
                  <c:v>18.07600212097168</c:v>
                </c:pt>
                <c:pt idx="9728">
                  <c:v>18.080001831054688</c:v>
                </c:pt>
                <c:pt idx="9729">
                  <c:v>18.084001541137695</c:v>
                </c:pt>
                <c:pt idx="9730">
                  <c:v>18.088001251220703</c:v>
                </c:pt>
                <c:pt idx="9731">
                  <c:v>18.092000961303711</c:v>
                </c:pt>
                <c:pt idx="9732">
                  <c:v>18.096002578735352</c:v>
                </c:pt>
                <c:pt idx="9733">
                  <c:v>18.100002288818359</c:v>
                </c:pt>
                <c:pt idx="9734">
                  <c:v>18.104001998901367</c:v>
                </c:pt>
                <c:pt idx="9735">
                  <c:v>18.108001708984375</c:v>
                </c:pt>
                <c:pt idx="9736">
                  <c:v>18.112001419067383</c:v>
                </c:pt>
                <c:pt idx="9737">
                  <c:v>18.116001129150391</c:v>
                </c:pt>
                <c:pt idx="9738">
                  <c:v>18.120002746582031</c:v>
                </c:pt>
                <c:pt idx="9739">
                  <c:v>18.124002456665039</c:v>
                </c:pt>
                <c:pt idx="9740">
                  <c:v>18.128002166748047</c:v>
                </c:pt>
                <c:pt idx="9741">
                  <c:v>18.132001876831055</c:v>
                </c:pt>
                <c:pt idx="9742">
                  <c:v>18.136001586914063</c:v>
                </c:pt>
                <c:pt idx="9743">
                  <c:v>18.14000129699707</c:v>
                </c:pt>
                <c:pt idx="9744">
                  <c:v>18.144001007080078</c:v>
                </c:pt>
                <c:pt idx="9745">
                  <c:v>18.148002624511719</c:v>
                </c:pt>
                <c:pt idx="9746">
                  <c:v>18.152002334594727</c:v>
                </c:pt>
                <c:pt idx="9747">
                  <c:v>18.156002044677734</c:v>
                </c:pt>
                <c:pt idx="9748">
                  <c:v>18.160001754760742</c:v>
                </c:pt>
                <c:pt idx="9749">
                  <c:v>18.16400146484375</c:v>
                </c:pt>
                <c:pt idx="9750">
                  <c:v>18.168001174926758</c:v>
                </c:pt>
                <c:pt idx="9751">
                  <c:v>18.172000885009766</c:v>
                </c:pt>
                <c:pt idx="9752">
                  <c:v>18.176002502441406</c:v>
                </c:pt>
                <c:pt idx="9753">
                  <c:v>18.180002212524414</c:v>
                </c:pt>
                <c:pt idx="9754">
                  <c:v>18.184001922607422</c:v>
                </c:pt>
                <c:pt idx="9755">
                  <c:v>18.18800163269043</c:v>
                </c:pt>
                <c:pt idx="9756">
                  <c:v>18.192001342773438</c:v>
                </c:pt>
                <c:pt idx="9757">
                  <c:v>18.196001052856445</c:v>
                </c:pt>
                <c:pt idx="9758">
                  <c:v>18.200002670288086</c:v>
                </c:pt>
                <c:pt idx="9759">
                  <c:v>18.204002380371094</c:v>
                </c:pt>
                <c:pt idx="9760">
                  <c:v>18.208002090454102</c:v>
                </c:pt>
                <c:pt idx="9761">
                  <c:v>18.212001800537109</c:v>
                </c:pt>
                <c:pt idx="9762">
                  <c:v>18.216001510620117</c:v>
                </c:pt>
                <c:pt idx="9763">
                  <c:v>18.220001220703125</c:v>
                </c:pt>
                <c:pt idx="9764">
                  <c:v>18.224000930786133</c:v>
                </c:pt>
                <c:pt idx="9765">
                  <c:v>18.228002548217773</c:v>
                </c:pt>
                <c:pt idx="9766">
                  <c:v>18.232002258300781</c:v>
                </c:pt>
                <c:pt idx="9767">
                  <c:v>18.236001968383789</c:v>
                </c:pt>
                <c:pt idx="9768">
                  <c:v>18.240001678466797</c:v>
                </c:pt>
                <c:pt idx="9769">
                  <c:v>18.244001388549805</c:v>
                </c:pt>
                <c:pt idx="9770">
                  <c:v>18.248001098632813</c:v>
                </c:pt>
                <c:pt idx="9771">
                  <c:v>18.252002716064453</c:v>
                </c:pt>
                <c:pt idx="9772">
                  <c:v>18.256002426147461</c:v>
                </c:pt>
                <c:pt idx="9773">
                  <c:v>18.260002136230469</c:v>
                </c:pt>
                <c:pt idx="9774">
                  <c:v>18.264001846313477</c:v>
                </c:pt>
                <c:pt idx="9775">
                  <c:v>18.268001556396484</c:v>
                </c:pt>
                <c:pt idx="9776">
                  <c:v>18.272001266479492</c:v>
                </c:pt>
                <c:pt idx="9777">
                  <c:v>18.2760009765625</c:v>
                </c:pt>
                <c:pt idx="9778">
                  <c:v>18.280002593994141</c:v>
                </c:pt>
                <c:pt idx="9779">
                  <c:v>18.284002304077148</c:v>
                </c:pt>
                <c:pt idx="9780">
                  <c:v>18.288002014160156</c:v>
                </c:pt>
                <c:pt idx="9781">
                  <c:v>18.292001724243164</c:v>
                </c:pt>
                <c:pt idx="9782">
                  <c:v>18.296001434326172</c:v>
                </c:pt>
                <c:pt idx="9783">
                  <c:v>18.30000114440918</c:v>
                </c:pt>
                <c:pt idx="9784">
                  <c:v>18.30400276184082</c:v>
                </c:pt>
                <c:pt idx="9785">
                  <c:v>18.308002471923828</c:v>
                </c:pt>
                <c:pt idx="9786">
                  <c:v>18.312002182006836</c:v>
                </c:pt>
                <c:pt idx="9787">
                  <c:v>18.316001892089844</c:v>
                </c:pt>
                <c:pt idx="9788">
                  <c:v>18.320001602172852</c:v>
                </c:pt>
                <c:pt idx="9789">
                  <c:v>18.324001312255859</c:v>
                </c:pt>
                <c:pt idx="9790">
                  <c:v>18.328001022338867</c:v>
                </c:pt>
                <c:pt idx="9791">
                  <c:v>18.332002639770508</c:v>
                </c:pt>
                <c:pt idx="9792">
                  <c:v>18.336002349853516</c:v>
                </c:pt>
                <c:pt idx="9793">
                  <c:v>18.340002059936523</c:v>
                </c:pt>
                <c:pt idx="9794">
                  <c:v>18.344001770019531</c:v>
                </c:pt>
                <c:pt idx="9795">
                  <c:v>18.348001480102539</c:v>
                </c:pt>
                <c:pt idx="9796">
                  <c:v>18.352001190185547</c:v>
                </c:pt>
                <c:pt idx="9797">
                  <c:v>18.356000900268555</c:v>
                </c:pt>
                <c:pt idx="9798">
                  <c:v>18.360002517700195</c:v>
                </c:pt>
                <c:pt idx="9799">
                  <c:v>18.364002227783203</c:v>
                </c:pt>
                <c:pt idx="9800">
                  <c:v>18.368001937866211</c:v>
                </c:pt>
                <c:pt idx="9801">
                  <c:v>18.372001647949219</c:v>
                </c:pt>
                <c:pt idx="9802">
                  <c:v>18.376001358032227</c:v>
                </c:pt>
                <c:pt idx="9803">
                  <c:v>18.380001068115234</c:v>
                </c:pt>
                <c:pt idx="9804">
                  <c:v>18.384002685546875</c:v>
                </c:pt>
                <c:pt idx="9805">
                  <c:v>18.388002395629883</c:v>
                </c:pt>
                <c:pt idx="9806">
                  <c:v>18.392002105712891</c:v>
                </c:pt>
                <c:pt idx="9807">
                  <c:v>18.396001815795898</c:v>
                </c:pt>
                <c:pt idx="9808">
                  <c:v>18.400001525878906</c:v>
                </c:pt>
                <c:pt idx="9809">
                  <c:v>18.404001235961914</c:v>
                </c:pt>
                <c:pt idx="9810">
                  <c:v>18.408000946044922</c:v>
                </c:pt>
                <c:pt idx="9811">
                  <c:v>18.412002563476563</c:v>
                </c:pt>
                <c:pt idx="9812">
                  <c:v>18.41600227355957</c:v>
                </c:pt>
                <c:pt idx="9813">
                  <c:v>18.420001983642578</c:v>
                </c:pt>
                <c:pt idx="9814">
                  <c:v>18.424001693725586</c:v>
                </c:pt>
                <c:pt idx="9815">
                  <c:v>18.428001403808594</c:v>
                </c:pt>
                <c:pt idx="9816">
                  <c:v>18.432001113891602</c:v>
                </c:pt>
                <c:pt idx="9817">
                  <c:v>18.436002731323242</c:v>
                </c:pt>
                <c:pt idx="9818">
                  <c:v>18.44000244140625</c:v>
                </c:pt>
                <c:pt idx="9819">
                  <c:v>18.444002151489258</c:v>
                </c:pt>
                <c:pt idx="9820">
                  <c:v>18.448001861572266</c:v>
                </c:pt>
                <c:pt idx="9821">
                  <c:v>18.452001571655273</c:v>
                </c:pt>
                <c:pt idx="9822">
                  <c:v>18.456001281738281</c:v>
                </c:pt>
                <c:pt idx="9823">
                  <c:v>18.460000991821289</c:v>
                </c:pt>
                <c:pt idx="9824">
                  <c:v>18.46400260925293</c:v>
                </c:pt>
                <c:pt idx="9825">
                  <c:v>18.468002319335938</c:v>
                </c:pt>
                <c:pt idx="9826">
                  <c:v>18.472002029418945</c:v>
                </c:pt>
                <c:pt idx="9827">
                  <c:v>18.476001739501953</c:v>
                </c:pt>
                <c:pt idx="9828">
                  <c:v>18.480001449584961</c:v>
                </c:pt>
                <c:pt idx="9829">
                  <c:v>18.484001159667969</c:v>
                </c:pt>
                <c:pt idx="9830">
                  <c:v>18.488002777099609</c:v>
                </c:pt>
                <c:pt idx="9831">
                  <c:v>18.492002487182617</c:v>
                </c:pt>
                <c:pt idx="9832">
                  <c:v>18.496002197265625</c:v>
                </c:pt>
                <c:pt idx="9833">
                  <c:v>18.500001907348633</c:v>
                </c:pt>
                <c:pt idx="9834">
                  <c:v>18.504001617431641</c:v>
                </c:pt>
                <c:pt idx="9835">
                  <c:v>18.508001327514648</c:v>
                </c:pt>
                <c:pt idx="9836">
                  <c:v>18.512001037597656</c:v>
                </c:pt>
                <c:pt idx="9837">
                  <c:v>18.516002655029297</c:v>
                </c:pt>
                <c:pt idx="9838">
                  <c:v>18.520002365112305</c:v>
                </c:pt>
                <c:pt idx="9839">
                  <c:v>18.524002075195313</c:v>
                </c:pt>
                <c:pt idx="9840">
                  <c:v>18.52800178527832</c:v>
                </c:pt>
                <c:pt idx="9841">
                  <c:v>18.532001495361328</c:v>
                </c:pt>
                <c:pt idx="9842">
                  <c:v>18.536001205444336</c:v>
                </c:pt>
                <c:pt idx="9843">
                  <c:v>18.540000915527344</c:v>
                </c:pt>
                <c:pt idx="9844">
                  <c:v>18.544002532958984</c:v>
                </c:pt>
                <c:pt idx="9845">
                  <c:v>18.548002243041992</c:v>
                </c:pt>
                <c:pt idx="9846">
                  <c:v>18.552001953125</c:v>
                </c:pt>
                <c:pt idx="9847">
                  <c:v>18.556001663208008</c:v>
                </c:pt>
                <c:pt idx="9848">
                  <c:v>18.560001373291016</c:v>
                </c:pt>
                <c:pt idx="9849">
                  <c:v>18.564001083374023</c:v>
                </c:pt>
                <c:pt idx="9850">
                  <c:v>18.568002700805664</c:v>
                </c:pt>
                <c:pt idx="9851">
                  <c:v>18.572002410888672</c:v>
                </c:pt>
                <c:pt idx="9852">
                  <c:v>18.57600212097168</c:v>
                </c:pt>
                <c:pt idx="9853">
                  <c:v>18.580001831054688</c:v>
                </c:pt>
                <c:pt idx="9854">
                  <c:v>18.584001541137695</c:v>
                </c:pt>
                <c:pt idx="9855">
                  <c:v>18.588001251220703</c:v>
                </c:pt>
                <c:pt idx="9856">
                  <c:v>18.592000961303711</c:v>
                </c:pt>
                <c:pt idx="9857">
                  <c:v>18.596002578735352</c:v>
                </c:pt>
                <c:pt idx="9858">
                  <c:v>18.600002288818359</c:v>
                </c:pt>
                <c:pt idx="9859">
                  <c:v>18.604001998901367</c:v>
                </c:pt>
                <c:pt idx="9860">
                  <c:v>18.608001708984375</c:v>
                </c:pt>
                <c:pt idx="9861">
                  <c:v>18.612001419067383</c:v>
                </c:pt>
                <c:pt idx="9862">
                  <c:v>18.616001129150391</c:v>
                </c:pt>
                <c:pt idx="9863">
                  <c:v>18.620002746582031</c:v>
                </c:pt>
                <c:pt idx="9864">
                  <c:v>18.624002456665039</c:v>
                </c:pt>
                <c:pt idx="9865">
                  <c:v>18.628002166748047</c:v>
                </c:pt>
                <c:pt idx="9866">
                  <c:v>18.632001876831055</c:v>
                </c:pt>
                <c:pt idx="9867">
                  <c:v>18.636001586914063</c:v>
                </c:pt>
                <c:pt idx="9868">
                  <c:v>18.64000129699707</c:v>
                </c:pt>
                <c:pt idx="9869">
                  <c:v>18.644001007080078</c:v>
                </c:pt>
                <c:pt idx="9870">
                  <c:v>18.648002624511719</c:v>
                </c:pt>
                <c:pt idx="9871">
                  <c:v>18.652002334594727</c:v>
                </c:pt>
                <c:pt idx="9872">
                  <c:v>18.656002044677734</c:v>
                </c:pt>
                <c:pt idx="9873">
                  <c:v>18.660001754760742</c:v>
                </c:pt>
                <c:pt idx="9874">
                  <c:v>18.66400146484375</c:v>
                </c:pt>
                <c:pt idx="9875">
                  <c:v>18.668001174926758</c:v>
                </c:pt>
                <c:pt idx="9876">
                  <c:v>18.672000885009766</c:v>
                </c:pt>
                <c:pt idx="9877">
                  <c:v>18.676002502441406</c:v>
                </c:pt>
                <c:pt idx="9878">
                  <c:v>18.680002212524414</c:v>
                </c:pt>
                <c:pt idx="9879">
                  <c:v>18.684001922607422</c:v>
                </c:pt>
                <c:pt idx="9880">
                  <c:v>18.68800163269043</c:v>
                </c:pt>
                <c:pt idx="9881">
                  <c:v>18.692001342773438</c:v>
                </c:pt>
                <c:pt idx="9882">
                  <c:v>18.696001052856445</c:v>
                </c:pt>
                <c:pt idx="9883">
                  <c:v>18.700002670288086</c:v>
                </c:pt>
                <c:pt idx="9884">
                  <c:v>18.704002380371094</c:v>
                </c:pt>
                <c:pt idx="9885">
                  <c:v>18.708002090454102</c:v>
                </c:pt>
                <c:pt idx="9886">
                  <c:v>18.712001800537109</c:v>
                </c:pt>
                <c:pt idx="9887">
                  <c:v>18.716001510620117</c:v>
                </c:pt>
                <c:pt idx="9888">
                  <c:v>18.720001220703125</c:v>
                </c:pt>
                <c:pt idx="9889">
                  <c:v>18.724000930786133</c:v>
                </c:pt>
                <c:pt idx="9890">
                  <c:v>18.728002548217773</c:v>
                </c:pt>
                <c:pt idx="9891">
                  <c:v>18.732002258300781</c:v>
                </c:pt>
                <c:pt idx="9892">
                  <c:v>18.736001968383789</c:v>
                </c:pt>
                <c:pt idx="9893">
                  <c:v>18.740001678466797</c:v>
                </c:pt>
                <c:pt idx="9894">
                  <c:v>18.744001388549805</c:v>
                </c:pt>
                <c:pt idx="9895">
                  <c:v>18.748001098632813</c:v>
                </c:pt>
                <c:pt idx="9896">
                  <c:v>18.752002716064453</c:v>
                </c:pt>
                <c:pt idx="9897">
                  <c:v>18.756002426147461</c:v>
                </c:pt>
                <c:pt idx="9898">
                  <c:v>18.760002136230469</c:v>
                </c:pt>
                <c:pt idx="9899">
                  <c:v>18.764001846313477</c:v>
                </c:pt>
                <c:pt idx="9900">
                  <c:v>18.768001556396484</c:v>
                </c:pt>
                <c:pt idx="9901">
                  <c:v>18.772001266479492</c:v>
                </c:pt>
                <c:pt idx="9902">
                  <c:v>18.7760009765625</c:v>
                </c:pt>
                <c:pt idx="9903">
                  <c:v>18.780002593994141</c:v>
                </c:pt>
                <c:pt idx="9904">
                  <c:v>18.784002304077148</c:v>
                </c:pt>
                <c:pt idx="9905">
                  <c:v>18.788002014160156</c:v>
                </c:pt>
                <c:pt idx="9906">
                  <c:v>18.792001724243164</c:v>
                </c:pt>
                <c:pt idx="9907">
                  <c:v>18.796001434326172</c:v>
                </c:pt>
                <c:pt idx="9908">
                  <c:v>18.80000114440918</c:v>
                </c:pt>
                <c:pt idx="9909">
                  <c:v>18.80400276184082</c:v>
                </c:pt>
                <c:pt idx="9910">
                  <c:v>18.808002471923828</c:v>
                </c:pt>
                <c:pt idx="9911">
                  <c:v>18.812002182006836</c:v>
                </c:pt>
                <c:pt idx="9912">
                  <c:v>18.816001892089844</c:v>
                </c:pt>
                <c:pt idx="9913">
                  <c:v>18.820001602172852</c:v>
                </c:pt>
                <c:pt idx="9914">
                  <c:v>18.824001312255859</c:v>
                </c:pt>
                <c:pt idx="9915">
                  <c:v>18.828001022338867</c:v>
                </c:pt>
                <c:pt idx="9916">
                  <c:v>18.832002639770508</c:v>
                </c:pt>
                <c:pt idx="9917">
                  <c:v>18.836002349853516</c:v>
                </c:pt>
                <c:pt idx="9918">
                  <c:v>18.840002059936523</c:v>
                </c:pt>
                <c:pt idx="9919">
                  <c:v>18.844001770019531</c:v>
                </c:pt>
                <c:pt idx="9920">
                  <c:v>18.848001480102539</c:v>
                </c:pt>
                <c:pt idx="9921">
                  <c:v>18.852001190185547</c:v>
                </c:pt>
                <c:pt idx="9922">
                  <c:v>18.856000900268555</c:v>
                </c:pt>
                <c:pt idx="9923">
                  <c:v>18.860002517700195</c:v>
                </c:pt>
                <c:pt idx="9924">
                  <c:v>18.864002227783203</c:v>
                </c:pt>
                <c:pt idx="9925">
                  <c:v>18.868001937866211</c:v>
                </c:pt>
                <c:pt idx="9926">
                  <c:v>18.872001647949219</c:v>
                </c:pt>
                <c:pt idx="9927">
                  <c:v>18.876001358032227</c:v>
                </c:pt>
                <c:pt idx="9928">
                  <c:v>18.880001068115234</c:v>
                </c:pt>
                <c:pt idx="9929">
                  <c:v>18.884002685546875</c:v>
                </c:pt>
                <c:pt idx="9930">
                  <c:v>18.888002395629883</c:v>
                </c:pt>
                <c:pt idx="9931">
                  <c:v>18.892002105712891</c:v>
                </c:pt>
                <c:pt idx="9932">
                  <c:v>18.896001815795898</c:v>
                </c:pt>
                <c:pt idx="9933">
                  <c:v>18.900001525878906</c:v>
                </c:pt>
                <c:pt idx="9934">
                  <c:v>18.904001235961914</c:v>
                </c:pt>
                <c:pt idx="9935">
                  <c:v>18.908000946044922</c:v>
                </c:pt>
                <c:pt idx="9936">
                  <c:v>18.912002563476563</c:v>
                </c:pt>
                <c:pt idx="9937">
                  <c:v>18.91600227355957</c:v>
                </c:pt>
                <c:pt idx="9938">
                  <c:v>18.920001983642578</c:v>
                </c:pt>
                <c:pt idx="9939">
                  <c:v>18.924001693725586</c:v>
                </c:pt>
                <c:pt idx="9940">
                  <c:v>18.928001403808594</c:v>
                </c:pt>
                <c:pt idx="9941">
                  <c:v>18.932001113891602</c:v>
                </c:pt>
                <c:pt idx="9942">
                  <c:v>18.936002731323242</c:v>
                </c:pt>
                <c:pt idx="9943">
                  <c:v>18.94000244140625</c:v>
                </c:pt>
                <c:pt idx="9944">
                  <c:v>18.944002151489258</c:v>
                </c:pt>
                <c:pt idx="9945">
                  <c:v>18.948001861572266</c:v>
                </c:pt>
                <c:pt idx="9946">
                  <c:v>18.952001571655273</c:v>
                </c:pt>
                <c:pt idx="9947">
                  <c:v>18.956001281738281</c:v>
                </c:pt>
                <c:pt idx="9948">
                  <c:v>18.960000991821289</c:v>
                </c:pt>
                <c:pt idx="9949">
                  <c:v>18.96400260925293</c:v>
                </c:pt>
                <c:pt idx="9950">
                  <c:v>18.968002319335938</c:v>
                </c:pt>
                <c:pt idx="9951">
                  <c:v>18.972002029418945</c:v>
                </c:pt>
                <c:pt idx="9952">
                  <c:v>18.976001739501953</c:v>
                </c:pt>
                <c:pt idx="9953">
                  <c:v>18.980001449584961</c:v>
                </c:pt>
                <c:pt idx="9954">
                  <c:v>18.984001159667969</c:v>
                </c:pt>
                <c:pt idx="9955">
                  <c:v>18.988002777099609</c:v>
                </c:pt>
                <c:pt idx="9956">
                  <c:v>18.992002487182617</c:v>
                </c:pt>
                <c:pt idx="9957">
                  <c:v>18.996002197265625</c:v>
                </c:pt>
                <c:pt idx="9958">
                  <c:v>19.000001907348633</c:v>
                </c:pt>
                <c:pt idx="9959">
                  <c:v>19.004001617431641</c:v>
                </c:pt>
                <c:pt idx="9960">
                  <c:v>19.008001327514648</c:v>
                </c:pt>
                <c:pt idx="9961">
                  <c:v>19.012001037597656</c:v>
                </c:pt>
                <c:pt idx="9962">
                  <c:v>19.016002655029297</c:v>
                </c:pt>
                <c:pt idx="9963">
                  <c:v>19.020002365112305</c:v>
                </c:pt>
                <c:pt idx="9964">
                  <c:v>19.024002075195313</c:v>
                </c:pt>
                <c:pt idx="9965">
                  <c:v>19.02800178527832</c:v>
                </c:pt>
                <c:pt idx="9966">
                  <c:v>19.032001495361328</c:v>
                </c:pt>
                <c:pt idx="9967">
                  <c:v>19.036001205444336</c:v>
                </c:pt>
                <c:pt idx="9968">
                  <c:v>19.040000915527344</c:v>
                </c:pt>
                <c:pt idx="9969">
                  <c:v>19.044002532958984</c:v>
                </c:pt>
                <c:pt idx="9970">
                  <c:v>19.048002243041992</c:v>
                </c:pt>
                <c:pt idx="9971">
                  <c:v>19.052001953125</c:v>
                </c:pt>
                <c:pt idx="9972">
                  <c:v>19.056001663208008</c:v>
                </c:pt>
                <c:pt idx="9973">
                  <c:v>19.060001373291016</c:v>
                </c:pt>
                <c:pt idx="9974">
                  <c:v>19.064001083374023</c:v>
                </c:pt>
                <c:pt idx="9975">
                  <c:v>19.068002700805664</c:v>
                </c:pt>
                <c:pt idx="9976">
                  <c:v>19.072002410888672</c:v>
                </c:pt>
                <c:pt idx="9977">
                  <c:v>19.07600212097168</c:v>
                </c:pt>
                <c:pt idx="9978">
                  <c:v>19.080001831054688</c:v>
                </c:pt>
                <c:pt idx="9979">
                  <c:v>19.084001541137695</c:v>
                </c:pt>
                <c:pt idx="9980">
                  <c:v>19.088001251220703</c:v>
                </c:pt>
                <c:pt idx="9981">
                  <c:v>19.092000961303711</c:v>
                </c:pt>
                <c:pt idx="9982">
                  <c:v>19.096002578735352</c:v>
                </c:pt>
                <c:pt idx="9983">
                  <c:v>19.100002288818359</c:v>
                </c:pt>
                <c:pt idx="9984">
                  <c:v>19.104001998901367</c:v>
                </c:pt>
                <c:pt idx="9985">
                  <c:v>19.108001708984375</c:v>
                </c:pt>
                <c:pt idx="9986">
                  <c:v>19.112001419067383</c:v>
                </c:pt>
                <c:pt idx="9987">
                  <c:v>19.116001129150391</c:v>
                </c:pt>
                <c:pt idx="9988">
                  <c:v>19.120002746582031</c:v>
                </c:pt>
                <c:pt idx="9989">
                  <c:v>19.124002456665039</c:v>
                </c:pt>
                <c:pt idx="9990">
                  <c:v>19.128002166748047</c:v>
                </c:pt>
                <c:pt idx="9991">
                  <c:v>19.132001876831055</c:v>
                </c:pt>
                <c:pt idx="9992">
                  <c:v>19.136001586914063</c:v>
                </c:pt>
                <c:pt idx="9993">
                  <c:v>19.14000129699707</c:v>
                </c:pt>
                <c:pt idx="9994">
                  <c:v>19.144001007080078</c:v>
                </c:pt>
                <c:pt idx="9995">
                  <c:v>19.148002624511719</c:v>
                </c:pt>
                <c:pt idx="9996">
                  <c:v>19.152002334594727</c:v>
                </c:pt>
                <c:pt idx="9997">
                  <c:v>19.156002044677734</c:v>
                </c:pt>
                <c:pt idx="9998">
                  <c:v>19.160001754760742</c:v>
                </c:pt>
                <c:pt idx="9999">
                  <c:v>19.16400146484375</c:v>
                </c:pt>
                <c:pt idx="10000">
                  <c:v>19.168001174926758</c:v>
                </c:pt>
                <c:pt idx="10001">
                  <c:v>19.172002792358398</c:v>
                </c:pt>
                <c:pt idx="10002">
                  <c:v>19.176002502441406</c:v>
                </c:pt>
                <c:pt idx="10003">
                  <c:v>19.180002212524414</c:v>
                </c:pt>
                <c:pt idx="10004">
                  <c:v>19.184001922607422</c:v>
                </c:pt>
                <c:pt idx="10005">
                  <c:v>19.18800163269043</c:v>
                </c:pt>
                <c:pt idx="10006">
                  <c:v>19.192001342773438</c:v>
                </c:pt>
                <c:pt idx="10007">
                  <c:v>19.196001052856445</c:v>
                </c:pt>
                <c:pt idx="10008">
                  <c:v>19.200002670288086</c:v>
                </c:pt>
                <c:pt idx="10009">
                  <c:v>19.204002380371094</c:v>
                </c:pt>
                <c:pt idx="10010">
                  <c:v>19.208002090454102</c:v>
                </c:pt>
                <c:pt idx="10011">
                  <c:v>19.212001800537109</c:v>
                </c:pt>
                <c:pt idx="10012">
                  <c:v>19.216001510620117</c:v>
                </c:pt>
                <c:pt idx="10013">
                  <c:v>19.220001220703125</c:v>
                </c:pt>
                <c:pt idx="10014">
                  <c:v>19.224000930786133</c:v>
                </c:pt>
                <c:pt idx="10015">
                  <c:v>19.228002548217773</c:v>
                </c:pt>
                <c:pt idx="10016">
                  <c:v>19.232002258300781</c:v>
                </c:pt>
                <c:pt idx="10017">
                  <c:v>19.236001968383789</c:v>
                </c:pt>
                <c:pt idx="10018">
                  <c:v>19.240001678466797</c:v>
                </c:pt>
                <c:pt idx="10019">
                  <c:v>19.244001388549805</c:v>
                </c:pt>
                <c:pt idx="10020">
                  <c:v>19.248001098632813</c:v>
                </c:pt>
                <c:pt idx="10021">
                  <c:v>19.252002716064453</c:v>
                </c:pt>
                <c:pt idx="10022">
                  <c:v>19.256002426147461</c:v>
                </c:pt>
                <c:pt idx="10023">
                  <c:v>19.260002136230469</c:v>
                </c:pt>
                <c:pt idx="10024">
                  <c:v>19.264001846313477</c:v>
                </c:pt>
                <c:pt idx="10025">
                  <c:v>19.268001556396484</c:v>
                </c:pt>
                <c:pt idx="10026">
                  <c:v>19.272001266479492</c:v>
                </c:pt>
                <c:pt idx="10027">
                  <c:v>19.2760009765625</c:v>
                </c:pt>
                <c:pt idx="10028">
                  <c:v>19.280002593994141</c:v>
                </c:pt>
                <c:pt idx="10029">
                  <c:v>19.284002304077148</c:v>
                </c:pt>
                <c:pt idx="10030">
                  <c:v>19.288002014160156</c:v>
                </c:pt>
                <c:pt idx="10031">
                  <c:v>19.292001724243164</c:v>
                </c:pt>
                <c:pt idx="10032">
                  <c:v>19.296001434326172</c:v>
                </c:pt>
                <c:pt idx="10033">
                  <c:v>19.30000114440918</c:v>
                </c:pt>
                <c:pt idx="10034">
                  <c:v>19.30400276184082</c:v>
                </c:pt>
                <c:pt idx="10035">
                  <c:v>19.308002471923828</c:v>
                </c:pt>
                <c:pt idx="10036">
                  <c:v>19.312002182006836</c:v>
                </c:pt>
                <c:pt idx="10037">
                  <c:v>19.316001892089844</c:v>
                </c:pt>
                <c:pt idx="10038">
                  <c:v>19.320001602172852</c:v>
                </c:pt>
                <c:pt idx="10039">
                  <c:v>19.324001312255859</c:v>
                </c:pt>
                <c:pt idx="10040">
                  <c:v>19.328001022338867</c:v>
                </c:pt>
                <c:pt idx="10041">
                  <c:v>19.332002639770508</c:v>
                </c:pt>
                <c:pt idx="10042">
                  <c:v>19.336002349853516</c:v>
                </c:pt>
                <c:pt idx="10043">
                  <c:v>19.340002059936523</c:v>
                </c:pt>
                <c:pt idx="10044">
                  <c:v>19.344001770019531</c:v>
                </c:pt>
                <c:pt idx="10045">
                  <c:v>19.348001480102539</c:v>
                </c:pt>
                <c:pt idx="10046">
                  <c:v>19.352001190185547</c:v>
                </c:pt>
                <c:pt idx="10047">
                  <c:v>19.356002807617188</c:v>
                </c:pt>
                <c:pt idx="10048">
                  <c:v>19.360002517700195</c:v>
                </c:pt>
                <c:pt idx="10049">
                  <c:v>19.364002227783203</c:v>
                </c:pt>
                <c:pt idx="10050">
                  <c:v>19.368001937866211</c:v>
                </c:pt>
                <c:pt idx="10051">
                  <c:v>19.372001647949219</c:v>
                </c:pt>
                <c:pt idx="10052">
                  <c:v>19.376001358032227</c:v>
                </c:pt>
                <c:pt idx="10053">
                  <c:v>19.380001068115234</c:v>
                </c:pt>
                <c:pt idx="10054">
                  <c:v>19.384002685546875</c:v>
                </c:pt>
                <c:pt idx="10055">
                  <c:v>19.388002395629883</c:v>
                </c:pt>
                <c:pt idx="10056">
                  <c:v>19.392002105712891</c:v>
                </c:pt>
                <c:pt idx="10057">
                  <c:v>19.396001815795898</c:v>
                </c:pt>
                <c:pt idx="10058">
                  <c:v>19.400001525878906</c:v>
                </c:pt>
                <c:pt idx="10059">
                  <c:v>19.404001235961914</c:v>
                </c:pt>
                <c:pt idx="10060">
                  <c:v>19.408000946044922</c:v>
                </c:pt>
                <c:pt idx="10061">
                  <c:v>19.412002563476563</c:v>
                </c:pt>
                <c:pt idx="10062">
                  <c:v>19.41600227355957</c:v>
                </c:pt>
                <c:pt idx="10063">
                  <c:v>19.420001983642578</c:v>
                </c:pt>
                <c:pt idx="10064">
                  <c:v>19.424001693725586</c:v>
                </c:pt>
                <c:pt idx="10065">
                  <c:v>19.428001403808594</c:v>
                </c:pt>
                <c:pt idx="10066">
                  <c:v>19.432001113891602</c:v>
                </c:pt>
                <c:pt idx="10067">
                  <c:v>19.436002731323242</c:v>
                </c:pt>
                <c:pt idx="10068">
                  <c:v>19.44000244140625</c:v>
                </c:pt>
                <c:pt idx="10069">
                  <c:v>19.444002151489258</c:v>
                </c:pt>
                <c:pt idx="10070">
                  <c:v>19.448001861572266</c:v>
                </c:pt>
                <c:pt idx="10071">
                  <c:v>19.452001571655273</c:v>
                </c:pt>
                <c:pt idx="10072">
                  <c:v>19.456001281738281</c:v>
                </c:pt>
                <c:pt idx="10073">
                  <c:v>19.460000991821289</c:v>
                </c:pt>
                <c:pt idx="10074">
                  <c:v>19.46400260925293</c:v>
                </c:pt>
                <c:pt idx="10075">
                  <c:v>19.468002319335938</c:v>
                </c:pt>
                <c:pt idx="10076">
                  <c:v>19.472002029418945</c:v>
                </c:pt>
                <c:pt idx="10077">
                  <c:v>19.476001739501953</c:v>
                </c:pt>
                <c:pt idx="10078">
                  <c:v>19.480001449584961</c:v>
                </c:pt>
                <c:pt idx="10079">
                  <c:v>19.484001159667969</c:v>
                </c:pt>
                <c:pt idx="10080">
                  <c:v>19.488002777099609</c:v>
                </c:pt>
                <c:pt idx="10081">
                  <c:v>19.492002487182617</c:v>
                </c:pt>
                <c:pt idx="10082">
                  <c:v>19.496002197265625</c:v>
                </c:pt>
                <c:pt idx="10083">
                  <c:v>19.500001907348633</c:v>
                </c:pt>
                <c:pt idx="10084">
                  <c:v>19.504001617431641</c:v>
                </c:pt>
                <c:pt idx="10085">
                  <c:v>19.508001327514648</c:v>
                </c:pt>
                <c:pt idx="10086">
                  <c:v>19.512001037597656</c:v>
                </c:pt>
                <c:pt idx="10087">
                  <c:v>19.516002655029297</c:v>
                </c:pt>
                <c:pt idx="10088">
                  <c:v>19.520002365112305</c:v>
                </c:pt>
                <c:pt idx="10089">
                  <c:v>19.524002075195313</c:v>
                </c:pt>
                <c:pt idx="10090">
                  <c:v>19.52800178527832</c:v>
                </c:pt>
                <c:pt idx="10091">
                  <c:v>19.532001495361328</c:v>
                </c:pt>
                <c:pt idx="10092">
                  <c:v>19.536001205444336</c:v>
                </c:pt>
                <c:pt idx="10093">
                  <c:v>19.540002822875977</c:v>
                </c:pt>
                <c:pt idx="10094">
                  <c:v>19.544002532958984</c:v>
                </c:pt>
                <c:pt idx="10095">
                  <c:v>19.548002243041992</c:v>
                </c:pt>
                <c:pt idx="10096">
                  <c:v>19.552001953125</c:v>
                </c:pt>
                <c:pt idx="10097">
                  <c:v>19.556001663208008</c:v>
                </c:pt>
                <c:pt idx="10098">
                  <c:v>19.560001373291016</c:v>
                </c:pt>
                <c:pt idx="10099">
                  <c:v>19.564001083374023</c:v>
                </c:pt>
                <c:pt idx="10100">
                  <c:v>19.568002700805664</c:v>
                </c:pt>
                <c:pt idx="10101">
                  <c:v>19.572002410888672</c:v>
                </c:pt>
                <c:pt idx="10102">
                  <c:v>19.57600212097168</c:v>
                </c:pt>
                <c:pt idx="10103">
                  <c:v>19.580001831054688</c:v>
                </c:pt>
                <c:pt idx="10104">
                  <c:v>19.584001541137695</c:v>
                </c:pt>
                <c:pt idx="10105">
                  <c:v>19.588001251220703</c:v>
                </c:pt>
                <c:pt idx="10106">
                  <c:v>19.590000152587891</c:v>
                </c:pt>
                <c:pt idx="10107">
                  <c:v>19.592000961303711</c:v>
                </c:pt>
                <c:pt idx="10108">
                  <c:v>19.596002578735352</c:v>
                </c:pt>
                <c:pt idx="10109">
                  <c:v>19.600002288818359</c:v>
                </c:pt>
                <c:pt idx="10110">
                  <c:v>19.604001998901367</c:v>
                </c:pt>
                <c:pt idx="10111">
                  <c:v>19.608001708984375</c:v>
                </c:pt>
                <c:pt idx="10112">
                  <c:v>19.612001419067383</c:v>
                </c:pt>
                <c:pt idx="10113">
                  <c:v>19.616001129150391</c:v>
                </c:pt>
                <c:pt idx="10114">
                  <c:v>19.620002746582031</c:v>
                </c:pt>
                <c:pt idx="10115">
                  <c:v>19.624002456665039</c:v>
                </c:pt>
                <c:pt idx="10116">
                  <c:v>19.628002166748047</c:v>
                </c:pt>
                <c:pt idx="10117">
                  <c:v>19.632001876831055</c:v>
                </c:pt>
                <c:pt idx="10118">
                  <c:v>19.636001586914063</c:v>
                </c:pt>
                <c:pt idx="10119">
                  <c:v>19.64000129699707</c:v>
                </c:pt>
                <c:pt idx="10120">
                  <c:v>19.644001007080078</c:v>
                </c:pt>
                <c:pt idx="10121">
                  <c:v>19.648002624511719</c:v>
                </c:pt>
                <c:pt idx="10122">
                  <c:v>19.652002334594727</c:v>
                </c:pt>
                <c:pt idx="10123">
                  <c:v>19.656002044677734</c:v>
                </c:pt>
                <c:pt idx="10124">
                  <c:v>19.660001754760742</c:v>
                </c:pt>
                <c:pt idx="10125">
                  <c:v>19.66400146484375</c:v>
                </c:pt>
                <c:pt idx="10126">
                  <c:v>19.668001174926758</c:v>
                </c:pt>
                <c:pt idx="10127">
                  <c:v>19.672002792358398</c:v>
                </c:pt>
                <c:pt idx="10128">
                  <c:v>19.676002502441406</c:v>
                </c:pt>
                <c:pt idx="10129">
                  <c:v>19.680002212524414</c:v>
                </c:pt>
                <c:pt idx="10130">
                  <c:v>19.684001922607422</c:v>
                </c:pt>
                <c:pt idx="10131">
                  <c:v>19.68800163269043</c:v>
                </c:pt>
                <c:pt idx="10132">
                  <c:v>19.692001342773438</c:v>
                </c:pt>
                <c:pt idx="10133">
                  <c:v>19.696001052856445</c:v>
                </c:pt>
                <c:pt idx="10134">
                  <c:v>19.700002670288086</c:v>
                </c:pt>
                <c:pt idx="10135">
                  <c:v>19.704002380371094</c:v>
                </c:pt>
                <c:pt idx="10136">
                  <c:v>19.708002090454102</c:v>
                </c:pt>
                <c:pt idx="10137">
                  <c:v>19.712001800537109</c:v>
                </c:pt>
                <c:pt idx="10138">
                  <c:v>19.716001510620117</c:v>
                </c:pt>
                <c:pt idx="10139">
                  <c:v>19.720001220703125</c:v>
                </c:pt>
                <c:pt idx="10140">
                  <c:v>19.724002838134766</c:v>
                </c:pt>
                <c:pt idx="10141">
                  <c:v>19.728002548217773</c:v>
                </c:pt>
                <c:pt idx="10142">
                  <c:v>19.732002258300781</c:v>
                </c:pt>
                <c:pt idx="10143">
                  <c:v>19.736001968383789</c:v>
                </c:pt>
                <c:pt idx="10144">
                  <c:v>19.740001678466797</c:v>
                </c:pt>
                <c:pt idx="10145">
                  <c:v>19.744001388549805</c:v>
                </c:pt>
                <c:pt idx="10146">
                  <c:v>19.748001098632813</c:v>
                </c:pt>
                <c:pt idx="10147">
                  <c:v>19.752002716064453</c:v>
                </c:pt>
                <c:pt idx="10148">
                  <c:v>19.756002426147461</c:v>
                </c:pt>
                <c:pt idx="10149">
                  <c:v>19.760002136230469</c:v>
                </c:pt>
                <c:pt idx="10150">
                  <c:v>19.764001846313477</c:v>
                </c:pt>
                <c:pt idx="10151">
                  <c:v>19.768001556396484</c:v>
                </c:pt>
                <c:pt idx="10152">
                  <c:v>19.772001266479492</c:v>
                </c:pt>
                <c:pt idx="10153">
                  <c:v>19.7760009765625</c:v>
                </c:pt>
                <c:pt idx="10154">
                  <c:v>19.780002593994141</c:v>
                </c:pt>
                <c:pt idx="10155">
                  <c:v>19.784002304077148</c:v>
                </c:pt>
                <c:pt idx="10156">
                  <c:v>19.788002014160156</c:v>
                </c:pt>
                <c:pt idx="10157">
                  <c:v>19.792001724243164</c:v>
                </c:pt>
                <c:pt idx="10158">
                  <c:v>19.796001434326172</c:v>
                </c:pt>
                <c:pt idx="10159">
                  <c:v>19.80000114440918</c:v>
                </c:pt>
                <c:pt idx="10160">
                  <c:v>19.80400276184082</c:v>
                </c:pt>
                <c:pt idx="10161">
                  <c:v>19.808002471923828</c:v>
                </c:pt>
                <c:pt idx="10162">
                  <c:v>19.812002182006836</c:v>
                </c:pt>
                <c:pt idx="10163">
                  <c:v>19.816001892089844</c:v>
                </c:pt>
                <c:pt idx="10164">
                  <c:v>19.820001602172852</c:v>
                </c:pt>
                <c:pt idx="10165">
                  <c:v>19.824001312255859</c:v>
                </c:pt>
                <c:pt idx="10166">
                  <c:v>19.828001022338867</c:v>
                </c:pt>
                <c:pt idx="10167">
                  <c:v>19.832002639770508</c:v>
                </c:pt>
                <c:pt idx="10168">
                  <c:v>19.836002349853516</c:v>
                </c:pt>
                <c:pt idx="10169">
                  <c:v>19.840002059936523</c:v>
                </c:pt>
                <c:pt idx="10170">
                  <c:v>19.844001770019531</c:v>
                </c:pt>
                <c:pt idx="10171">
                  <c:v>19.848001480102539</c:v>
                </c:pt>
                <c:pt idx="10172">
                  <c:v>19.852001190185547</c:v>
                </c:pt>
                <c:pt idx="10173">
                  <c:v>19.856002807617188</c:v>
                </c:pt>
                <c:pt idx="10174">
                  <c:v>19.860002517700195</c:v>
                </c:pt>
                <c:pt idx="10175">
                  <c:v>19.864002227783203</c:v>
                </c:pt>
                <c:pt idx="10176">
                  <c:v>19.868001937866211</c:v>
                </c:pt>
                <c:pt idx="10177">
                  <c:v>19.872001647949219</c:v>
                </c:pt>
                <c:pt idx="10178">
                  <c:v>19.876001358032227</c:v>
                </c:pt>
                <c:pt idx="10179">
                  <c:v>19.880001068115234</c:v>
                </c:pt>
                <c:pt idx="10180">
                  <c:v>19.884002685546875</c:v>
                </c:pt>
                <c:pt idx="10181">
                  <c:v>19.888002395629883</c:v>
                </c:pt>
                <c:pt idx="10182">
                  <c:v>19.892002105712891</c:v>
                </c:pt>
                <c:pt idx="10183">
                  <c:v>19.896001815795898</c:v>
                </c:pt>
                <c:pt idx="10184">
                  <c:v>19.900001525878906</c:v>
                </c:pt>
                <c:pt idx="10185">
                  <c:v>19.904001235961914</c:v>
                </c:pt>
                <c:pt idx="10186">
                  <c:v>19.908000946044922</c:v>
                </c:pt>
                <c:pt idx="10187">
                  <c:v>19.912002563476563</c:v>
                </c:pt>
                <c:pt idx="10188">
                  <c:v>19.91600227355957</c:v>
                </c:pt>
                <c:pt idx="10189">
                  <c:v>19.920001983642578</c:v>
                </c:pt>
                <c:pt idx="10190">
                  <c:v>19.924001693725586</c:v>
                </c:pt>
                <c:pt idx="10191">
                  <c:v>19.928001403808594</c:v>
                </c:pt>
                <c:pt idx="10192">
                  <c:v>19.932001113891602</c:v>
                </c:pt>
                <c:pt idx="10193">
                  <c:v>19.936002731323242</c:v>
                </c:pt>
                <c:pt idx="10194">
                  <c:v>19.94000244140625</c:v>
                </c:pt>
                <c:pt idx="10195">
                  <c:v>19.944002151489258</c:v>
                </c:pt>
                <c:pt idx="10196">
                  <c:v>19.948001861572266</c:v>
                </c:pt>
                <c:pt idx="10197">
                  <c:v>19.952001571655273</c:v>
                </c:pt>
                <c:pt idx="10198">
                  <c:v>19.956001281738281</c:v>
                </c:pt>
                <c:pt idx="10199">
                  <c:v>19.960000991821289</c:v>
                </c:pt>
                <c:pt idx="10200">
                  <c:v>19.96400260925293</c:v>
                </c:pt>
                <c:pt idx="10201">
                  <c:v>19.968002319335938</c:v>
                </c:pt>
                <c:pt idx="10202">
                  <c:v>19.972002029418945</c:v>
                </c:pt>
                <c:pt idx="10203">
                  <c:v>19.976001739501953</c:v>
                </c:pt>
                <c:pt idx="10204">
                  <c:v>19.980001449584961</c:v>
                </c:pt>
                <c:pt idx="10205">
                  <c:v>19.984001159667969</c:v>
                </c:pt>
                <c:pt idx="10206">
                  <c:v>19.988002777099609</c:v>
                </c:pt>
                <c:pt idx="10207">
                  <c:v>19.992002487182617</c:v>
                </c:pt>
                <c:pt idx="10208">
                  <c:v>19.996002197265625</c:v>
                </c:pt>
                <c:pt idx="10209">
                  <c:v>20.000001907348633</c:v>
                </c:pt>
              </c:numCache>
            </c:numRef>
          </c:cat>
          <c:val>
            <c:numRef>
              <c:f>'Figure 1.19.1'!$B$2:$B$10219</c:f>
              <c:numCache>
                <c:formatCode>0</c:formatCode>
                <c:ptCount val="102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0.83333337679505348</c:v>
                </c:pt>
                <c:pt idx="695">
                  <c:v>0.83333337679505348</c:v>
                </c:pt>
                <c:pt idx="696">
                  <c:v>0.83333337679505348</c:v>
                </c:pt>
                <c:pt idx="697">
                  <c:v>0.83333337679505348</c:v>
                </c:pt>
                <c:pt idx="698">
                  <c:v>0.83333337679505348</c:v>
                </c:pt>
                <c:pt idx="699">
                  <c:v>0.83333337679505348</c:v>
                </c:pt>
                <c:pt idx="700">
                  <c:v>0.83333337679505348</c:v>
                </c:pt>
                <c:pt idx="701">
                  <c:v>0.83333337679505348</c:v>
                </c:pt>
                <c:pt idx="702">
                  <c:v>0.83333337679505348</c:v>
                </c:pt>
                <c:pt idx="703">
                  <c:v>0.83333337679505348</c:v>
                </c:pt>
                <c:pt idx="704">
                  <c:v>0.83333337679505348</c:v>
                </c:pt>
                <c:pt idx="705">
                  <c:v>0.83333337679505348</c:v>
                </c:pt>
                <c:pt idx="706">
                  <c:v>0.83333337679505348</c:v>
                </c:pt>
                <c:pt idx="707">
                  <c:v>0.83333337679505348</c:v>
                </c:pt>
                <c:pt idx="708">
                  <c:v>0.83333337679505348</c:v>
                </c:pt>
                <c:pt idx="709">
                  <c:v>0.83333337679505348</c:v>
                </c:pt>
                <c:pt idx="710">
                  <c:v>0.83333337679505348</c:v>
                </c:pt>
                <c:pt idx="711">
                  <c:v>0.83333337679505348</c:v>
                </c:pt>
                <c:pt idx="712">
                  <c:v>0.83333337679505348</c:v>
                </c:pt>
                <c:pt idx="713">
                  <c:v>0.83333337679505348</c:v>
                </c:pt>
                <c:pt idx="714">
                  <c:v>0.83333337679505348</c:v>
                </c:pt>
                <c:pt idx="715">
                  <c:v>0.83333337679505348</c:v>
                </c:pt>
                <c:pt idx="716">
                  <c:v>0.83333337679505348</c:v>
                </c:pt>
                <c:pt idx="717">
                  <c:v>0.83333337679505348</c:v>
                </c:pt>
                <c:pt idx="718">
                  <c:v>0.83333337679505348</c:v>
                </c:pt>
                <c:pt idx="719">
                  <c:v>0.83333337679505348</c:v>
                </c:pt>
                <c:pt idx="720">
                  <c:v>0.83333337679505348</c:v>
                </c:pt>
                <c:pt idx="721">
                  <c:v>0.83333337679505348</c:v>
                </c:pt>
                <c:pt idx="722">
                  <c:v>0.83333337679505348</c:v>
                </c:pt>
                <c:pt idx="723">
                  <c:v>0.83333337679505348</c:v>
                </c:pt>
                <c:pt idx="724">
                  <c:v>0.83333337679505348</c:v>
                </c:pt>
                <c:pt idx="725">
                  <c:v>0.83333337679505348</c:v>
                </c:pt>
                <c:pt idx="726">
                  <c:v>0.83333337679505348</c:v>
                </c:pt>
                <c:pt idx="727">
                  <c:v>0.83333337679505348</c:v>
                </c:pt>
                <c:pt idx="728">
                  <c:v>0.83333337679505348</c:v>
                </c:pt>
                <c:pt idx="729">
                  <c:v>0.83333337679505348</c:v>
                </c:pt>
                <c:pt idx="730">
                  <c:v>0.83333337679505348</c:v>
                </c:pt>
                <c:pt idx="731">
                  <c:v>0.83333337679505348</c:v>
                </c:pt>
                <c:pt idx="732">
                  <c:v>0.83333337679505348</c:v>
                </c:pt>
                <c:pt idx="733">
                  <c:v>0.83333337679505348</c:v>
                </c:pt>
                <c:pt idx="734">
                  <c:v>0.83333337679505348</c:v>
                </c:pt>
                <c:pt idx="735">
                  <c:v>0.83333337679505348</c:v>
                </c:pt>
                <c:pt idx="736">
                  <c:v>0.83333337679505348</c:v>
                </c:pt>
                <c:pt idx="737">
                  <c:v>0.83333337679505348</c:v>
                </c:pt>
                <c:pt idx="738">
                  <c:v>0.83333337679505348</c:v>
                </c:pt>
                <c:pt idx="739">
                  <c:v>0.83333337679505348</c:v>
                </c:pt>
                <c:pt idx="740">
                  <c:v>0.83333337679505348</c:v>
                </c:pt>
                <c:pt idx="741">
                  <c:v>0.83333337679505348</c:v>
                </c:pt>
                <c:pt idx="742">
                  <c:v>0.83333337679505348</c:v>
                </c:pt>
                <c:pt idx="743">
                  <c:v>0.83333337679505348</c:v>
                </c:pt>
                <c:pt idx="744">
                  <c:v>0.83333337679505348</c:v>
                </c:pt>
                <c:pt idx="745">
                  <c:v>0.83333337679505348</c:v>
                </c:pt>
                <c:pt idx="746">
                  <c:v>0.83333337679505348</c:v>
                </c:pt>
                <c:pt idx="747">
                  <c:v>0.83333337679505348</c:v>
                </c:pt>
                <c:pt idx="748">
                  <c:v>0.83333337679505348</c:v>
                </c:pt>
                <c:pt idx="749">
                  <c:v>0.83333337679505348</c:v>
                </c:pt>
                <c:pt idx="750">
                  <c:v>0.83333337679505348</c:v>
                </c:pt>
                <c:pt idx="751">
                  <c:v>0.83333337679505348</c:v>
                </c:pt>
                <c:pt idx="752">
                  <c:v>0.83333337679505348</c:v>
                </c:pt>
                <c:pt idx="753">
                  <c:v>0.83333337679505348</c:v>
                </c:pt>
                <c:pt idx="754">
                  <c:v>0.83333337679505348</c:v>
                </c:pt>
                <c:pt idx="755">
                  <c:v>0.83333337679505348</c:v>
                </c:pt>
                <c:pt idx="756">
                  <c:v>0.83333337679505348</c:v>
                </c:pt>
                <c:pt idx="757">
                  <c:v>0.83333337679505348</c:v>
                </c:pt>
                <c:pt idx="758">
                  <c:v>0.83333337679505348</c:v>
                </c:pt>
                <c:pt idx="759">
                  <c:v>0.83333337679505348</c:v>
                </c:pt>
                <c:pt idx="760">
                  <c:v>0.83333337679505348</c:v>
                </c:pt>
                <c:pt idx="761">
                  <c:v>0.83333337679505348</c:v>
                </c:pt>
                <c:pt idx="762">
                  <c:v>0.83333337679505348</c:v>
                </c:pt>
                <c:pt idx="763">
                  <c:v>0.83333337679505348</c:v>
                </c:pt>
                <c:pt idx="764">
                  <c:v>0.83333337679505348</c:v>
                </c:pt>
                <c:pt idx="765">
                  <c:v>0.83333337679505348</c:v>
                </c:pt>
                <c:pt idx="766">
                  <c:v>0.83333337679505348</c:v>
                </c:pt>
                <c:pt idx="767">
                  <c:v>0.83333337679505348</c:v>
                </c:pt>
                <c:pt idx="768">
                  <c:v>0.83333337679505348</c:v>
                </c:pt>
                <c:pt idx="769">
                  <c:v>0.83333337679505348</c:v>
                </c:pt>
                <c:pt idx="770">
                  <c:v>0.83333337679505348</c:v>
                </c:pt>
                <c:pt idx="771">
                  <c:v>0.83333337679505348</c:v>
                </c:pt>
                <c:pt idx="772">
                  <c:v>0.83333337679505348</c:v>
                </c:pt>
                <c:pt idx="773">
                  <c:v>0.83333337679505348</c:v>
                </c:pt>
                <c:pt idx="774">
                  <c:v>0.83333337679505348</c:v>
                </c:pt>
                <c:pt idx="775">
                  <c:v>0.83333337679505348</c:v>
                </c:pt>
                <c:pt idx="776">
                  <c:v>0.83333337679505348</c:v>
                </c:pt>
                <c:pt idx="777">
                  <c:v>0.83333337679505348</c:v>
                </c:pt>
                <c:pt idx="778">
                  <c:v>0.83333337679505348</c:v>
                </c:pt>
                <c:pt idx="779">
                  <c:v>0.83333337679505348</c:v>
                </c:pt>
                <c:pt idx="780">
                  <c:v>0.83333337679505348</c:v>
                </c:pt>
                <c:pt idx="781">
                  <c:v>0.83333337679505348</c:v>
                </c:pt>
                <c:pt idx="782">
                  <c:v>0.83333337679505348</c:v>
                </c:pt>
                <c:pt idx="783">
                  <c:v>0.83333337679505348</c:v>
                </c:pt>
                <c:pt idx="784">
                  <c:v>0.83333337679505348</c:v>
                </c:pt>
                <c:pt idx="785">
                  <c:v>0.83333337679505348</c:v>
                </c:pt>
                <c:pt idx="786">
                  <c:v>0.83333337679505348</c:v>
                </c:pt>
                <c:pt idx="787">
                  <c:v>0.83333337679505348</c:v>
                </c:pt>
                <c:pt idx="788">
                  <c:v>0.83333337679505348</c:v>
                </c:pt>
                <c:pt idx="789">
                  <c:v>0.83333337679505348</c:v>
                </c:pt>
                <c:pt idx="790">
                  <c:v>0.83333337679505348</c:v>
                </c:pt>
                <c:pt idx="791">
                  <c:v>0.83333337679505348</c:v>
                </c:pt>
                <c:pt idx="792">
                  <c:v>0.83333337679505348</c:v>
                </c:pt>
                <c:pt idx="793">
                  <c:v>0.83333337679505348</c:v>
                </c:pt>
                <c:pt idx="794">
                  <c:v>0.83333337679505348</c:v>
                </c:pt>
                <c:pt idx="795">
                  <c:v>0.83333337679505348</c:v>
                </c:pt>
                <c:pt idx="796">
                  <c:v>0.83333337679505348</c:v>
                </c:pt>
                <c:pt idx="797">
                  <c:v>0.83333337679505348</c:v>
                </c:pt>
                <c:pt idx="798">
                  <c:v>0.83333337679505348</c:v>
                </c:pt>
                <c:pt idx="799">
                  <c:v>0.83333337679505348</c:v>
                </c:pt>
                <c:pt idx="800">
                  <c:v>0.83333337679505348</c:v>
                </c:pt>
                <c:pt idx="801">
                  <c:v>0.83333337679505348</c:v>
                </c:pt>
                <c:pt idx="802">
                  <c:v>0.83333337679505348</c:v>
                </c:pt>
                <c:pt idx="803">
                  <c:v>0.83333337679505348</c:v>
                </c:pt>
                <c:pt idx="804">
                  <c:v>0.83333337679505348</c:v>
                </c:pt>
                <c:pt idx="805">
                  <c:v>0.83333337679505348</c:v>
                </c:pt>
                <c:pt idx="806">
                  <c:v>0.83333337679505348</c:v>
                </c:pt>
                <c:pt idx="807">
                  <c:v>0.83333337679505348</c:v>
                </c:pt>
                <c:pt idx="808">
                  <c:v>0.83333337679505348</c:v>
                </c:pt>
                <c:pt idx="809">
                  <c:v>0.83333337679505348</c:v>
                </c:pt>
                <c:pt idx="810">
                  <c:v>0.83333337679505348</c:v>
                </c:pt>
                <c:pt idx="811">
                  <c:v>0.83333337679505348</c:v>
                </c:pt>
                <c:pt idx="812">
                  <c:v>0.83333337679505348</c:v>
                </c:pt>
                <c:pt idx="813">
                  <c:v>0.83333337679505348</c:v>
                </c:pt>
                <c:pt idx="814">
                  <c:v>0.83333337679505348</c:v>
                </c:pt>
                <c:pt idx="815">
                  <c:v>0.83333337679505348</c:v>
                </c:pt>
                <c:pt idx="816">
                  <c:v>0.83333337679505348</c:v>
                </c:pt>
                <c:pt idx="817">
                  <c:v>0.83333337679505348</c:v>
                </c:pt>
                <c:pt idx="818">
                  <c:v>0.83333337679505348</c:v>
                </c:pt>
                <c:pt idx="819">
                  <c:v>0.83333337679505348</c:v>
                </c:pt>
                <c:pt idx="820">
                  <c:v>0.83333337679505348</c:v>
                </c:pt>
                <c:pt idx="821">
                  <c:v>0.83333337679505348</c:v>
                </c:pt>
                <c:pt idx="822">
                  <c:v>0.83333337679505348</c:v>
                </c:pt>
                <c:pt idx="823">
                  <c:v>0.83333337679505348</c:v>
                </c:pt>
                <c:pt idx="824">
                  <c:v>0.83333337679505348</c:v>
                </c:pt>
                <c:pt idx="825">
                  <c:v>0.83333337679505348</c:v>
                </c:pt>
                <c:pt idx="826">
                  <c:v>0.83333337679505348</c:v>
                </c:pt>
                <c:pt idx="827">
                  <c:v>0.83333337679505348</c:v>
                </c:pt>
                <c:pt idx="828">
                  <c:v>0.83333337679505348</c:v>
                </c:pt>
                <c:pt idx="829">
                  <c:v>0.83333337679505348</c:v>
                </c:pt>
                <c:pt idx="830">
                  <c:v>0.83333337679505348</c:v>
                </c:pt>
                <c:pt idx="831">
                  <c:v>0.83333337679505348</c:v>
                </c:pt>
                <c:pt idx="832">
                  <c:v>0.83333337679505348</c:v>
                </c:pt>
                <c:pt idx="833">
                  <c:v>0.83333337679505348</c:v>
                </c:pt>
                <c:pt idx="834">
                  <c:v>0.83333337679505348</c:v>
                </c:pt>
                <c:pt idx="835">
                  <c:v>0.83333337679505348</c:v>
                </c:pt>
                <c:pt idx="836">
                  <c:v>0.83333337679505348</c:v>
                </c:pt>
                <c:pt idx="837">
                  <c:v>0.83333337679505348</c:v>
                </c:pt>
                <c:pt idx="838">
                  <c:v>0.83333337679505348</c:v>
                </c:pt>
                <c:pt idx="839">
                  <c:v>0.83333337679505348</c:v>
                </c:pt>
                <c:pt idx="840">
                  <c:v>0.83333337679505348</c:v>
                </c:pt>
                <c:pt idx="841">
                  <c:v>0.83333337679505348</c:v>
                </c:pt>
                <c:pt idx="842">
                  <c:v>0.83333337679505348</c:v>
                </c:pt>
                <c:pt idx="843">
                  <c:v>0.83333337679505348</c:v>
                </c:pt>
                <c:pt idx="844">
                  <c:v>0.83333337679505348</c:v>
                </c:pt>
                <c:pt idx="845">
                  <c:v>0.83333337679505348</c:v>
                </c:pt>
                <c:pt idx="846">
                  <c:v>0.83333337679505348</c:v>
                </c:pt>
                <c:pt idx="847">
                  <c:v>0.83333337679505348</c:v>
                </c:pt>
                <c:pt idx="848">
                  <c:v>0.83333337679505348</c:v>
                </c:pt>
                <c:pt idx="849">
                  <c:v>0.83333337679505348</c:v>
                </c:pt>
                <c:pt idx="850">
                  <c:v>0.83333337679505348</c:v>
                </c:pt>
                <c:pt idx="851">
                  <c:v>0.83333337679505348</c:v>
                </c:pt>
                <c:pt idx="852">
                  <c:v>0.83333337679505348</c:v>
                </c:pt>
                <c:pt idx="853">
                  <c:v>0.83333337679505348</c:v>
                </c:pt>
                <c:pt idx="854">
                  <c:v>0.83333337679505348</c:v>
                </c:pt>
                <c:pt idx="855">
                  <c:v>0.83333337679505348</c:v>
                </c:pt>
                <c:pt idx="856">
                  <c:v>0.83333337679505348</c:v>
                </c:pt>
                <c:pt idx="857">
                  <c:v>0.83333337679505348</c:v>
                </c:pt>
                <c:pt idx="858">
                  <c:v>0.83333337679505348</c:v>
                </c:pt>
                <c:pt idx="859">
                  <c:v>0.83333337679505348</c:v>
                </c:pt>
                <c:pt idx="860">
                  <c:v>0.83333337679505348</c:v>
                </c:pt>
                <c:pt idx="861">
                  <c:v>0.83333337679505348</c:v>
                </c:pt>
                <c:pt idx="862">
                  <c:v>0.83333337679505348</c:v>
                </c:pt>
                <c:pt idx="863">
                  <c:v>0.83333337679505348</c:v>
                </c:pt>
                <c:pt idx="864">
                  <c:v>0.83333337679505348</c:v>
                </c:pt>
                <c:pt idx="865">
                  <c:v>0.83333337679505348</c:v>
                </c:pt>
                <c:pt idx="866">
                  <c:v>0.83333337679505348</c:v>
                </c:pt>
                <c:pt idx="867">
                  <c:v>0.83333337679505348</c:v>
                </c:pt>
                <c:pt idx="868">
                  <c:v>0.83333337679505348</c:v>
                </c:pt>
                <c:pt idx="869">
                  <c:v>0.83333337679505348</c:v>
                </c:pt>
                <c:pt idx="870">
                  <c:v>0.83333337679505348</c:v>
                </c:pt>
                <c:pt idx="871">
                  <c:v>0.83333337679505348</c:v>
                </c:pt>
                <c:pt idx="872">
                  <c:v>0.83333337679505348</c:v>
                </c:pt>
                <c:pt idx="873">
                  <c:v>0.83333337679505348</c:v>
                </c:pt>
                <c:pt idx="874">
                  <c:v>0.83333337679505348</c:v>
                </c:pt>
                <c:pt idx="875">
                  <c:v>0.83333337679505348</c:v>
                </c:pt>
                <c:pt idx="876">
                  <c:v>0.83333337679505348</c:v>
                </c:pt>
                <c:pt idx="877">
                  <c:v>0.83333337679505348</c:v>
                </c:pt>
                <c:pt idx="878">
                  <c:v>0.83333337679505348</c:v>
                </c:pt>
                <c:pt idx="879">
                  <c:v>0.83333337679505348</c:v>
                </c:pt>
                <c:pt idx="880">
                  <c:v>0.83333337679505348</c:v>
                </c:pt>
                <c:pt idx="881">
                  <c:v>0.83333337679505348</c:v>
                </c:pt>
                <c:pt idx="882">
                  <c:v>0.83333337679505348</c:v>
                </c:pt>
                <c:pt idx="883">
                  <c:v>0.83333337679505348</c:v>
                </c:pt>
                <c:pt idx="884">
                  <c:v>0.83333337679505348</c:v>
                </c:pt>
                <c:pt idx="885">
                  <c:v>0.83333337679505348</c:v>
                </c:pt>
                <c:pt idx="886">
                  <c:v>0.83333337679505348</c:v>
                </c:pt>
                <c:pt idx="887">
                  <c:v>0.83333337679505348</c:v>
                </c:pt>
                <c:pt idx="888">
                  <c:v>0.83333337679505348</c:v>
                </c:pt>
                <c:pt idx="889">
                  <c:v>0.83333337679505348</c:v>
                </c:pt>
                <c:pt idx="890">
                  <c:v>0.83333337679505348</c:v>
                </c:pt>
                <c:pt idx="891">
                  <c:v>0.83333337679505348</c:v>
                </c:pt>
                <c:pt idx="892">
                  <c:v>0.83333337679505348</c:v>
                </c:pt>
                <c:pt idx="893">
                  <c:v>0.83333337679505348</c:v>
                </c:pt>
                <c:pt idx="894">
                  <c:v>0.83333337679505348</c:v>
                </c:pt>
                <c:pt idx="895">
                  <c:v>0.83333337679505348</c:v>
                </c:pt>
                <c:pt idx="896">
                  <c:v>0.83333337679505348</c:v>
                </c:pt>
                <c:pt idx="897">
                  <c:v>0.83333337679505348</c:v>
                </c:pt>
                <c:pt idx="898">
                  <c:v>0.83333337679505348</c:v>
                </c:pt>
                <c:pt idx="899">
                  <c:v>0.83333337679505348</c:v>
                </c:pt>
                <c:pt idx="900">
                  <c:v>0.83333337679505348</c:v>
                </c:pt>
                <c:pt idx="901">
                  <c:v>0.83333337679505348</c:v>
                </c:pt>
                <c:pt idx="902">
                  <c:v>0.83333337679505348</c:v>
                </c:pt>
                <c:pt idx="903">
                  <c:v>0.83333337679505348</c:v>
                </c:pt>
                <c:pt idx="904">
                  <c:v>0.83333337679505348</c:v>
                </c:pt>
                <c:pt idx="905">
                  <c:v>0.83333337679505348</c:v>
                </c:pt>
                <c:pt idx="906">
                  <c:v>0.83333337679505348</c:v>
                </c:pt>
                <c:pt idx="907">
                  <c:v>0.83333337679505348</c:v>
                </c:pt>
                <c:pt idx="908">
                  <c:v>0.83333337679505348</c:v>
                </c:pt>
                <c:pt idx="909">
                  <c:v>0.83333337679505348</c:v>
                </c:pt>
                <c:pt idx="910">
                  <c:v>0.83333337679505348</c:v>
                </c:pt>
                <c:pt idx="911">
                  <c:v>0.83333337679505348</c:v>
                </c:pt>
                <c:pt idx="912">
                  <c:v>0.83333337679505348</c:v>
                </c:pt>
                <c:pt idx="913">
                  <c:v>0.83333337679505348</c:v>
                </c:pt>
                <c:pt idx="914">
                  <c:v>0.83333337679505348</c:v>
                </c:pt>
                <c:pt idx="915">
                  <c:v>0.83333337679505348</c:v>
                </c:pt>
                <c:pt idx="916">
                  <c:v>0.83333337679505348</c:v>
                </c:pt>
                <c:pt idx="917">
                  <c:v>0.83333337679505348</c:v>
                </c:pt>
                <c:pt idx="918">
                  <c:v>0.83333337679505348</c:v>
                </c:pt>
                <c:pt idx="919">
                  <c:v>0.83333337679505348</c:v>
                </c:pt>
                <c:pt idx="920">
                  <c:v>0.83333337679505348</c:v>
                </c:pt>
                <c:pt idx="921">
                  <c:v>0.83333337679505348</c:v>
                </c:pt>
                <c:pt idx="922">
                  <c:v>0.83333337679505348</c:v>
                </c:pt>
                <c:pt idx="923">
                  <c:v>0.83333337679505348</c:v>
                </c:pt>
                <c:pt idx="924">
                  <c:v>0.83333337679505348</c:v>
                </c:pt>
                <c:pt idx="925">
                  <c:v>0.83333337679505348</c:v>
                </c:pt>
                <c:pt idx="926">
                  <c:v>0.83333337679505348</c:v>
                </c:pt>
                <c:pt idx="927">
                  <c:v>0.83333337679505348</c:v>
                </c:pt>
                <c:pt idx="928">
                  <c:v>0.83333337679505348</c:v>
                </c:pt>
                <c:pt idx="929">
                  <c:v>0.83333337679505348</c:v>
                </c:pt>
                <c:pt idx="930">
                  <c:v>0.83333337679505348</c:v>
                </c:pt>
                <c:pt idx="931">
                  <c:v>0.83333337679505348</c:v>
                </c:pt>
                <c:pt idx="932">
                  <c:v>0.83333337679505348</c:v>
                </c:pt>
                <c:pt idx="933">
                  <c:v>0.83333337679505348</c:v>
                </c:pt>
                <c:pt idx="934">
                  <c:v>0.83333337679505348</c:v>
                </c:pt>
                <c:pt idx="935">
                  <c:v>0.83333337679505348</c:v>
                </c:pt>
                <c:pt idx="936">
                  <c:v>0.83333337679505348</c:v>
                </c:pt>
                <c:pt idx="937">
                  <c:v>0.83333337679505348</c:v>
                </c:pt>
                <c:pt idx="938">
                  <c:v>0.83333337679505348</c:v>
                </c:pt>
                <c:pt idx="939">
                  <c:v>0.83333337679505348</c:v>
                </c:pt>
                <c:pt idx="940">
                  <c:v>0.83333337679505348</c:v>
                </c:pt>
                <c:pt idx="941">
                  <c:v>0.83333337679505348</c:v>
                </c:pt>
                <c:pt idx="942">
                  <c:v>0.83333337679505348</c:v>
                </c:pt>
                <c:pt idx="943">
                  <c:v>0.83333337679505348</c:v>
                </c:pt>
                <c:pt idx="944">
                  <c:v>0.83333337679505348</c:v>
                </c:pt>
                <c:pt idx="945">
                  <c:v>0.83333337679505348</c:v>
                </c:pt>
                <c:pt idx="946">
                  <c:v>0.83333337679505348</c:v>
                </c:pt>
                <c:pt idx="947">
                  <c:v>0.83333337679505348</c:v>
                </c:pt>
                <c:pt idx="948">
                  <c:v>0.83333337679505348</c:v>
                </c:pt>
                <c:pt idx="949">
                  <c:v>0.83333337679505348</c:v>
                </c:pt>
                <c:pt idx="950">
                  <c:v>0.83333337679505348</c:v>
                </c:pt>
                <c:pt idx="951">
                  <c:v>0.83333337679505348</c:v>
                </c:pt>
                <c:pt idx="952">
                  <c:v>0.83333337679505348</c:v>
                </c:pt>
                <c:pt idx="953">
                  <c:v>0.83333337679505348</c:v>
                </c:pt>
                <c:pt idx="954">
                  <c:v>0.83333337679505348</c:v>
                </c:pt>
                <c:pt idx="955">
                  <c:v>0.83333337679505348</c:v>
                </c:pt>
                <c:pt idx="956">
                  <c:v>0.83333337679505348</c:v>
                </c:pt>
                <c:pt idx="957">
                  <c:v>0.83333337679505348</c:v>
                </c:pt>
                <c:pt idx="958">
                  <c:v>0.83333337679505348</c:v>
                </c:pt>
                <c:pt idx="959">
                  <c:v>0.83333337679505348</c:v>
                </c:pt>
                <c:pt idx="960">
                  <c:v>0.83333337679505348</c:v>
                </c:pt>
                <c:pt idx="961">
                  <c:v>0.83333337679505348</c:v>
                </c:pt>
                <c:pt idx="962">
                  <c:v>0.83333337679505348</c:v>
                </c:pt>
                <c:pt idx="963">
                  <c:v>0.83333337679505348</c:v>
                </c:pt>
                <c:pt idx="964">
                  <c:v>0.83333337679505348</c:v>
                </c:pt>
                <c:pt idx="965">
                  <c:v>0.83333337679505348</c:v>
                </c:pt>
                <c:pt idx="966">
                  <c:v>0.83333337679505348</c:v>
                </c:pt>
                <c:pt idx="967">
                  <c:v>0.83333337679505348</c:v>
                </c:pt>
                <c:pt idx="968">
                  <c:v>0.83333337679505348</c:v>
                </c:pt>
                <c:pt idx="969">
                  <c:v>0.83333337679505348</c:v>
                </c:pt>
                <c:pt idx="970">
                  <c:v>0.83333337679505348</c:v>
                </c:pt>
                <c:pt idx="971">
                  <c:v>0.83333337679505348</c:v>
                </c:pt>
                <c:pt idx="972">
                  <c:v>0.83333337679505348</c:v>
                </c:pt>
                <c:pt idx="973">
                  <c:v>0.83333337679505348</c:v>
                </c:pt>
                <c:pt idx="974">
                  <c:v>0.83333337679505348</c:v>
                </c:pt>
                <c:pt idx="975">
                  <c:v>0.83333337679505348</c:v>
                </c:pt>
                <c:pt idx="976">
                  <c:v>0.83333337679505348</c:v>
                </c:pt>
                <c:pt idx="977">
                  <c:v>0.83333337679505348</c:v>
                </c:pt>
                <c:pt idx="978">
                  <c:v>0.83333337679505348</c:v>
                </c:pt>
                <c:pt idx="979">
                  <c:v>0.83333337679505348</c:v>
                </c:pt>
                <c:pt idx="980">
                  <c:v>0.83333337679505348</c:v>
                </c:pt>
                <c:pt idx="981">
                  <c:v>0.83333337679505348</c:v>
                </c:pt>
                <c:pt idx="982">
                  <c:v>0.83333337679505348</c:v>
                </c:pt>
                <c:pt idx="983">
                  <c:v>0.83333337679505348</c:v>
                </c:pt>
                <c:pt idx="984">
                  <c:v>0.83333337679505348</c:v>
                </c:pt>
                <c:pt idx="985">
                  <c:v>0.83333337679505348</c:v>
                </c:pt>
                <c:pt idx="986">
                  <c:v>0.83333337679505348</c:v>
                </c:pt>
                <c:pt idx="987">
                  <c:v>0.83333337679505348</c:v>
                </c:pt>
                <c:pt idx="988">
                  <c:v>0.83333337679505348</c:v>
                </c:pt>
                <c:pt idx="989">
                  <c:v>0.83333337679505348</c:v>
                </c:pt>
                <c:pt idx="990">
                  <c:v>0.83333337679505348</c:v>
                </c:pt>
                <c:pt idx="991">
                  <c:v>0.83333337679505348</c:v>
                </c:pt>
                <c:pt idx="992">
                  <c:v>0.83333337679505348</c:v>
                </c:pt>
                <c:pt idx="993">
                  <c:v>0.83333337679505348</c:v>
                </c:pt>
                <c:pt idx="994">
                  <c:v>0.83333337679505348</c:v>
                </c:pt>
                <c:pt idx="995">
                  <c:v>0.83333337679505348</c:v>
                </c:pt>
                <c:pt idx="996">
                  <c:v>0.83333337679505348</c:v>
                </c:pt>
                <c:pt idx="997">
                  <c:v>0.83333337679505348</c:v>
                </c:pt>
                <c:pt idx="998">
                  <c:v>0.83333337679505348</c:v>
                </c:pt>
                <c:pt idx="999">
                  <c:v>0.83333337679505348</c:v>
                </c:pt>
                <c:pt idx="1000">
                  <c:v>0.83333337679505348</c:v>
                </c:pt>
                <c:pt idx="1001">
                  <c:v>0.83333337679505348</c:v>
                </c:pt>
                <c:pt idx="1002">
                  <c:v>0.83333337679505348</c:v>
                </c:pt>
                <c:pt idx="1003">
                  <c:v>0.83333337679505348</c:v>
                </c:pt>
                <c:pt idx="1004">
                  <c:v>0.83333337679505348</c:v>
                </c:pt>
                <c:pt idx="1005">
                  <c:v>0.83333337679505348</c:v>
                </c:pt>
                <c:pt idx="1006">
                  <c:v>0.83333337679505348</c:v>
                </c:pt>
                <c:pt idx="1007">
                  <c:v>0.83333337679505348</c:v>
                </c:pt>
                <c:pt idx="1008">
                  <c:v>0.83333337679505348</c:v>
                </c:pt>
                <c:pt idx="1009">
                  <c:v>0.83333337679505348</c:v>
                </c:pt>
                <c:pt idx="1010">
                  <c:v>0.83333337679505348</c:v>
                </c:pt>
                <c:pt idx="1011">
                  <c:v>0.83333337679505348</c:v>
                </c:pt>
                <c:pt idx="1012">
                  <c:v>0.83333337679505348</c:v>
                </c:pt>
                <c:pt idx="1013">
                  <c:v>0.83333337679505348</c:v>
                </c:pt>
                <c:pt idx="1014">
                  <c:v>0.83333337679505348</c:v>
                </c:pt>
                <c:pt idx="1015">
                  <c:v>0.83333337679505348</c:v>
                </c:pt>
                <c:pt idx="1016">
                  <c:v>0.83333337679505348</c:v>
                </c:pt>
                <c:pt idx="1017">
                  <c:v>0.83333337679505348</c:v>
                </c:pt>
                <c:pt idx="1018">
                  <c:v>0.83333337679505348</c:v>
                </c:pt>
                <c:pt idx="1019">
                  <c:v>0.83333337679505348</c:v>
                </c:pt>
                <c:pt idx="1020">
                  <c:v>0.83333337679505348</c:v>
                </c:pt>
                <c:pt idx="1021">
                  <c:v>0.83333337679505348</c:v>
                </c:pt>
                <c:pt idx="1022">
                  <c:v>0.83333337679505348</c:v>
                </c:pt>
                <c:pt idx="1023">
                  <c:v>0.83333337679505348</c:v>
                </c:pt>
                <c:pt idx="1024">
                  <c:v>0.83333337679505348</c:v>
                </c:pt>
                <c:pt idx="1025">
                  <c:v>0.83333337679505348</c:v>
                </c:pt>
                <c:pt idx="1026">
                  <c:v>0.83333337679505348</c:v>
                </c:pt>
                <c:pt idx="1027">
                  <c:v>0.83333337679505348</c:v>
                </c:pt>
                <c:pt idx="1028">
                  <c:v>0.83333337679505348</c:v>
                </c:pt>
                <c:pt idx="1029">
                  <c:v>0.83333337679505348</c:v>
                </c:pt>
                <c:pt idx="1030">
                  <c:v>0.83333337679505348</c:v>
                </c:pt>
                <c:pt idx="1031">
                  <c:v>0.83333337679505348</c:v>
                </c:pt>
                <c:pt idx="1032">
                  <c:v>0.83333337679505348</c:v>
                </c:pt>
                <c:pt idx="1033">
                  <c:v>0.83333337679505348</c:v>
                </c:pt>
                <c:pt idx="1034">
                  <c:v>0.83333337679505348</c:v>
                </c:pt>
                <c:pt idx="1035">
                  <c:v>0.83333337679505348</c:v>
                </c:pt>
                <c:pt idx="1036">
                  <c:v>0.83333337679505348</c:v>
                </c:pt>
                <c:pt idx="1037">
                  <c:v>0.83333337679505348</c:v>
                </c:pt>
                <c:pt idx="1038">
                  <c:v>0.83333337679505348</c:v>
                </c:pt>
                <c:pt idx="1039">
                  <c:v>0.83333337679505348</c:v>
                </c:pt>
                <c:pt idx="1040">
                  <c:v>0.83333337679505348</c:v>
                </c:pt>
                <c:pt idx="1041">
                  <c:v>0.83333337679505348</c:v>
                </c:pt>
                <c:pt idx="1042">
                  <c:v>0.83333337679505348</c:v>
                </c:pt>
                <c:pt idx="1043">
                  <c:v>0.83333337679505348</c:v>
                </c:pt>
                <c:pt idx="1044">
                  <c:v>0.83333337679505348</c:v>
                </c:pt>
                <c:pt idx="1045">
                  <c:v>0.83333337679505348</c:v>
                </c:pt>
                <c:pt idx="1046">
                  <c:v>0.83333337679505348</c:v>
                </c:pt>
                <c:pt idx="1047">
                  <c:v>0.83333337679505348</c:v>
                </c:pt>
                <c:pt idx="1048">
                  <c:v>0.83333337679505348</c:v>
                </c:pt>
                <c:pt idx="1049">
                  <c:v>0.83333337679505348</c:v>
                </c:pt>
                <c:pt idx="1050">
                  <c:v>0.83333337679505348</c:v>
                </c:pt>
                <c:pt idx="1051">
                  <c:v>0.83333337679505348</c:v>
                </c:pt>
                <c:pt idx="1052">
                  <c:v>0.83333337679505348</c:v>
                </c:pt>
                <c:pt idx="1053">
                  <c:v>0.83333337679505348</c:v>
                </c:pt>
                <c:pt idx="1054">
                  <c:v>0.83333337679505348</c:v>
                </c:pt>
                <c:pt idx="1055">
                  <c:v>0.83333337679505348</c:v>
                </c:pt>
                <c:pt idx="1056">
                  <c:v>0.83333337679505348</c:v>
                </c:pt>
                <c:pt idx="1057">
                  <c:v>0.83333337679505348</c:v>
                </c:pt>
                <c:pt idx="1058">
                  <c:v>0.83333337679505348</c:v>
                </c:pt>
                <c:pt idx="1059">
                  <c:v>0.83333337679505348</c:v>
                </c:pt>
                <c:pt idx="1060">
                  <c:v>0.83333337679505348</c:v>
                </c:pt>
                <c:pt idx="1061">
                  <c:v>0.83333337679505348</c:v>
                </c:pt>
                <c:pt idx="1062">
                  <c:v>0.83333337679505348</c:v>
                </c:pt>
                <c:pt idx="1063">
                  <c:v>0.83333337679505348</c:v>
                </c:pt>
                <c:pt idx="1064">
                  <c:v>0.83333337679505348</c:v>
                </c:pt>
                <c:pt idx="1065">
                  <c:v>0.83333337679505348</c:v>
                </c:pt>
                <c:pt idx="1066">
                  <c:v>0.83333337679505348</c:v>
                </c:pt>
                <c:pt idx="1067">
                  <c:v>0.83333337679505348</c:v>
                </c:pt>
                <c:pt idx="1068">
                  <c:v>0.83333337679505348</c:v>
                </c:pt>
                <c:pt idx="1069">
                  <c:v>0.83333337679505348</c:v>
                </c:pt>
                <c:pt idx="1070">
                  <c:v>0.83333337679505348</c:v>
                </c:pt>
                <c:pt idx="1071">
                  <c:v>0.83333337679505348</c:v>
                </c:pt>
                <c:pt idx="1072">
                  <c:v>0.83333337679505348</c:v>
                </c:pt>
                <c:pt idx="1073">
                  <c:v>0.83333337679505348</c:v>
                </c:pt>
                <c:pt idx="1074">
                  <c:v>0.83333337679505348</c:v>
                </c:pt>
                <c:pt idx="1075">
                  <c:v>0.83333337679505348</c:v>
                </c:pt>
                <c:pt idx="1076">
                  <c:v>0.83333337679505348</c:v>
                </c:pt>
                <c:pt idx="1077">
                  <c:v>0.83333337679505348</c:v>
                </c:pt>
                <c:pt idx="1078">
                  <c:v>0.83333337679505348</c:v>
                </c:pt>
                <c:pt idx="1079">
                  <c:v>0.83333337679505348</c:v>
                </c:pt>
                <c:pt idx="1080">
                  <c:v>0.83333337679505348</c:v>
                </c:pt>
                <c:pt idx="1081">
                  <c:v>0.83333337679505348</c:v>
                </c:pt>
                <c:pt idx="1082">
                  <c:v>0.83333337679505348</c:v>
                </c:pt>
                <c:pt idx="1083">
                  <c:v>0.83333337679505348</c:v>
                </c:pt>
                <c:pt idx="1084">
                  <c:v>0.83333337679505348</c:v>
                </c:pt>
                <c:pt idx="1085">
                  <c:v>0.83333337679505348</c:v>
                </c:pt>
                <c:pt idx="1086">
                  <c:v>0.83333337679505348</c:v>
                </c:pt>
                <c:pt idx="1087">
                  <c:v>0.83333337679505348</c:v>
                </c:pt>
                <c:pt idx="1088">
                  <c:v>0.83333337679505348</c:v>
                </c:pt>
                <c:pt idx="1089">
                  <c:v>0.83333337679505348</c:v>
                </c:pt>
                <c:pt idx="1090">
                  <c:v>0.83333337679505348</c:v>
                </c:pt>
                <c:pt idx="1091">
                  <c:v>0.83333337679505348</c:v>
                </c:pt>
                <c:pt idx="1092">
                  <c:v>0.83333337679505348</c:v>
                </c:pt>
                <c:pt idx="1093">
                  <c:v>0.83333337679505348</c:v>
                </c:pt>
                <c:pt idx="1094">
                  <c:v>0.83333337679505348</c:v>
                </c:pt>
                <c:pt idx="1095">
                  <c:v>0.83333337679505348</c:v>
                </c:pt>
                <c:pt idx="1096">
                  <c:v>0.83333337679505348</c:v>
                </c:pt>
                <c:pt idx="1097">
                  <c:v>0.83333337679505348</c:v>
                </c:pt>
                <c:pt idx="1098">
                  <c:v>0.83333337679505348</c:v>
                </c:pt>
                <c:pt idx="1099">
                  <c:v>0.83333337679505348</c:v>
                </c:pt>
                <c:pt idx="1100">
                  <c:v>0.83333337679505348</c:v>
                </c:pt>
                <c:pt idx="1101">
                  <c:v>0.83333337679505348</c:v>
                </c:pt>
                <c:pt idx="1102">
                  <c:v>0.83333337679505348</c:v>
                </c:pt>
                <c:pt idx="1103">
                  <c:v>0.83333337679505348</c:v>
                </c:pt>
                <c:pt idx="1104">
                  <c:v>0.83333337679505348</c:v>
                </c:pt>
                <c:pt idx="1105">
                  <c:v>0.83333337679505348</c:v>
                </c:pt>
                <c:pt idx="1106">
                  <c:v>0.83333337679505348</c:v>
                </c:pt>
                <c:pt idx="1107">
                  <c:v>0.83333337679505348</c:v>
                </c:pt>
                <c:pt idx="1108">
                  <c:v>0.83333337679505348</c:v>
                </c:pt>
                <c:pt idx="1109">
                  <c:v>0.83333337679505348</c:v>
                </c:pt>
                <c:pt idx="1110">
                  <c:v>0.83333337679505348</c:v>
                </c:pt>
                <c:pt idx="1111">
                  <c:v>0.83333337679505348</c:v>
                </c:pt>
                <c:pt idx="1112">
                  <c:v>0.83333337679505348</c:v>
                </c:pt>
                <c:pt idx="1113">
                  <c:v>0.83333337679505348</c:v>
                </c:pt>
                <c:pt idx="1114">
                  <c:v>0.83333337679505348</c:v>
                </c:pt>
                <c:pt idx="1115">
                  <c:v>0.83333337679505348</c:v>
                </c:pt>
                <c:pt idx="1116">
                  <c:v>0.83333337679505348</c:v>
                </c:pt>
                <c:pt idx="1117">
                  <c:v>0.83333337679505348</c:v>
                </c:pt>
                <c:pt idx="1118">
                  <c:v>0.83333337679505348</c:v>
                </c:pt>
                <c:pt idx="1119">
                  <c:v>0.83333337679505348</c:v>
                </c:pt>
                <c:pt idx="1120">
                  <c:v>0.83333337679505348</c:v>
                </c:pt>
                <c:pt idx="1121">
                  <c:v>0.83333337679505348</c:v>
                </c:pt>
                <c:pt idx="1122">
                  <c:v>0.83333337679505348</c:v>
                </c:pt>
                <c:pt idx="1123">
                  <c:v>0.83333337679505348</c:v>
                </c:pt>
                <c:pt idx="1124">
                  <c:v>0.83333337679505348</c:v>
                </c:pt>
                <c:pt idx="1125">
                  <c:v>0.83333337679505348</c:v>
                </c:pt>
                <c:pt idx="1126">
                  <c:v>0.83333337679505348</c:v>
                </c:pt>
                <c:pt idx="1127">
                  <c:v>0.83333337679505348</c:v>
                </c:pt>
                <c:pt idx="1128">
                  <c:v>0.83333337679505348</c:v>
                </c:pt>
                <c:pt idx="1129">
                  <c:v>0.83333337679505348</c:v>
                </c:pt>
                <c:pt idx="1130">
                  <c:v>0.83333337679505348</c:v>
                </c:pt>
                <c:pt idx="1131">
                  <c:v>0.83333337679505348</c:v>
                </c:pt>
                <c:pt idx="1132">
                  <c:v>0.83333337679505348</c:v>
                </c:pt>
                <c:pt idx="1133">
                  <c:v>0.83333337679505348</c:v>
                </c:pt>
                <c:pt idx="1134">
                  <c:v>0.83333337679505348</c:v>
                </c:pt>
                <c:pt idx="1135">
                  <c:v>0.83333337679505348</c:v>
                </c:pt>
                <c:pt idx="1136">
                  <c:v>0.83333337679505348</c:v>
                </c:pt>
                <c:pt idx="1137">
                  <c:v>0.83333337679505348</c:v>
                </c:pt>
                <c:pt idx="1138">
                  <c:v>0.83333337679505348</c:v>
                </c:pt>
                <c:pt idx="1139">
                  <c:v>0.83333337679505348</c:v>
                </c:pt>
                <c:pt idx="1140">
                  <c:v>0.83333337679505348</c:v>
                </c:pt>
                <c:pt idx="1141">
                  <c:v>0.83333337679505348</c:v>
                </c:pt>
                <c:pt idx="1142">
                  <c:v>0.83333337679505348</c:v>
                </c:pt>
                <c:pt idx="1143">
                  <c:v>0.83333337679505348</c:v>
                </c:pt>
                <c:pt idx="1144">
                  <c:v>0.83333337679505348</c:v>
                </c:pt>
                <c:pt idx="1145">
                  <c:v>0.83333337679505348</c:v>
                </c:pt>
                <c:pt idx="1146">
                  <c:v>0.83333337679505348</c:v>
                </c:pt>
                <c:pt idx="1147">
                  <c:v>0.83333337679505348</c:v>
                </c:pt>
                <c:pt idx="1148">
                  <c:v>0.83333337679505348</c:v>
                </c:pt>
                <c:pt idx="1149">
                  <c:v>0.83333337679505348</c:v>
                </c:pt>
                <c:pt idx="1150">
                  <c:v>0.83333337679505348</c:v>
                </c:pt>
                <c:pt idx="1151">
                  <c:v>0.83333337679505348</c:v>
                </c:pt>
                <c:pt idx="1152">
                  <c:v>0.83333337679505348</c:v>
                </c:pt>
                <c:pt idx="1153">
                  <c:v>0.83333337679505348</c:v>
                </c:pt>
                <c:pt idx="1154">
                  <c:v>0.83333337679505348</c:v>
                </c:pt>
                <c:pt idx="1155">
                  <c:v>0.83333337679505348</c:v>
                </c:pt>
                <c:pt idx="1156">
                  <c:v>0.83333337679505348</c:v>
                </c:pt>
                <c:pt idx="1157">
                  <c:v>0.83333337679505348</c:v>
                </c:pt>
                <c:pt idx="1158">
                  <c:v>0.83333337679505348</c:v>
                </c:pt>
                <c:pt idx="1159">
                  <c:v>0.83333337679505348</c:v>
                </c:pt>
                <c:pt idx="1160">
                  <c:v>0.83333337679505348</c:v>
                </c:pt>
                <c:pt idx="1161">
                  <c:v>0.83333337679505348</c:v>
                </c:pt>
                <c:pt idx="1162">
                  <c:v>0.83333337679505348</c:v>
                </c:pt>
                <c:pt idx="1163">
                  <c:v>0.83333337679505348</c:v>
                </c:pt>
                <c:pt idx="1164">
                  <c:v>0.83333337679505348</c:v>
                </c:pt>
                <c:pt idx="1165">
                  <c:v>0.83333337679505348</c:v>
                </c:pt>
                <c:pt idx="1166">
                  <c:v>0.83333337679505348</c:v>
                </c:pt>
                <c:pt idx="1167">
                  <c:v>0.83333337679505348</c:v>
                </c:pt>
                <c:pt idx="1168">
                  <c:v>0.83333337679505348</c:v>
                </c:pt>
                <c:pt idx="1169">
                  <c:v>0.83333337679505348</c:v>
                </c:pt>
                <c:pt idx="1170">
                  <c:v>0.83333337679505348</c:v>
                </c:pt>
                <c:pt idx="1171">
                  <c:v>0.83333337679505348</c:v>
                </c:pt>
                <c:pt idx="1172">
                  <c:v>0.83333337679505348</c:v>
                </c:pt>
                <c:pt idx="1173">
                  <c:v>0.83333337679505348</c:v>
                </c:pt>
                <c:pt idx="1174">
                  <c:v>0.83333337679505348</c:v>
                </c:pt>
                <c:pt idx="1175">
                  <c:v>0.83333337679505348</c:v>
                </c:pt>
                <c:pt idx="1176">
                  <c:v>0.83333337679505348</c:v>
                </c:pt>
                <c:pt idx="1177">
                  <c:v>0.83333337679505348</c:v>
                </c:pt>
                <c:pt idx="1178">
                  <c:v>0.83333337679505348</c:v>
                </c:pt>
                <c:pt idx="1179">
                  <c:v>0.83333337679505348</c:v>
                </c:pt>
                <c:pt idx="1180">
                  <c:v>0.83333337679505348</c:v>
                </c:pt>
                <c:pt idx="1181">
                  <c:v>0.83333337679505348</c:v>
                </c:pt>
                <c:pt idx="1182">
                  <c:v>0.83333337679505348</c:v>
                </c:pt>
                <c:pt idx="1183">
                  <c:v>0.83333337679505348</c:v>
                </c:pt>
                <c:pt idx="1184">
                  <c:v>0.83333337679505348</c:v>
                </c:pt>
                <c:pt idx="1185">
                  <c:v>0.83333337679505348</c:v>
                </c:pt>
                <c:pt idx="1186">
                  <c:v>0.83333337679505348</c:v>
                </c:pt>
                <c:pt idx="1187">
                  <c:v>0.83333337679505348</c:v>
                </c:pt>
                <c:pt idx="1188">
                  <c:v>0.83333337679505348</c:v>
                </c:pt>
                <c:pt idx="1189">
                  <c:v>0.83333337679505348</c:v>
                </c:pt>
                <c:pt idx="1190">
                  <c:v>0.83333337679505348</c:v>
                </c:pt>
                <c:pt idx="1191">
                  <c:v>0.83333337679505348</c:v>
                </c:pt>
                <c:pt idx="1192">
                  <c:v>0.83333337679505348</c:v>
                </c:pt>
                <c:pt idx="1193">
                  <c:v>0.83333337679505348</c:v>
                </c:pt>
                <c:pt idx="1194">
                  <c:v>0.83333337679505348</c:v>
                </c:pt>
                <c:pt idx="1195">
                  <c:v>0.83333337679505348</c:v>
                </c:pt>
                <c:pt idx="1196">
                  <c:v>0.83333337679505348</c:v>
                </c:pt>
                <c:pt idx="1197">
                  <c:v>0.83333337679505348</c:v>
                </c:pt>
                <c:pt idx="1198">
                  <c:v>0.83333337679505348</c:v>
                </c:pt>
                <c:pt idx="1199">
                  <c:v>0.83333337679505348</c:v>
                </c:pt>
                <c:pt idx="1200">
                  <c:v>0.83333337679505348</c:v>
                </c:pt>
                <c:pt idx="1201">
                  <c:v>0.83333337679505348</c:v>
                </c:pt>
                <c:pt idx="1202">
                  <c:v>0.83333337679505348</c:v>
                </c:pt>
                <c:pt idx="1203">
                  <c:v>0.83333337679505348</c:v>
                </c:pt>
                <c:pt idx="1204">
                  <c:v>0.83333337679505348</c:v>
                </c:pt>
                <c:pt idx="1205">
                  <c:v>0.83333337679505348</c:v>
                </c:pt>
                <c:pt idx="1206">
                  <c:v>0.83333337679505348</c:v>
                </c:pt>
                <c:pt idx="1207">
                  <c:v>0.83333337679505348</c:v>
                </c:pt>
                <c:pt idx="1208">
                  <c:v>0.83333337679505348</c:v>
                </c:pt>
                <c:pt idx="1209">
                  <c:v>0.83333337679505348</c:v>
                </c:pt>
                <c:pt idx="1210">
                  <c:v>0.83333337679505348</c:v>
                </c:pt>
                <c:pt idx="1211">
                  <c:v>0.83333337679505348</c:v>
                </c:pt>
                <c:pt idx="1212">
                  <c:v>0.83333337679505348</c:v>
                </c:pt>
                <c:pt idx="1213">
                  <c:v>0.83333337679505348</c:v>
                </c:pt>
                <c:pt idx="1214">
                  <c:v>0.83333337679505348</c:v>
                </c:pt>
                <c:pt idx="1215">
                  <c:v>0.83333337679505348</c:v>
                </c:pt>
                <c:pt idx="1216">
                  <c:v>0.83333337679505348</c:v>
                </c:pt>
                <c:pt idx="1217">
                  <c:v>0.83333337679505348</c:v>
                </c:pt>
                <c:pt idx="1218">
                  <c:v>0.83333337679505348</c:v>
                </c:pt>
                <c:pt idx="1219">
                  <c:v>0.83333337679505348</c:v>
                </c:pt>
                <c:pt idx="1220">
                  <c:v>0.83333337679505348</c:v>
                </c:pt>
                <c:pt idx="1221">
                  <c:v>0.83333337679505348</c:v>
                </c:pt>
                <c:pt idx="1222">
                  <c:v>0.83333337679505348</c:v>
                </c:pt>
                <c:pt idx="1223">
                  <c:v>0.83333337679505348</c:v>
                </c:pt>
                <c:pt idx="1224">
                  <c:v>0.83333337679505348</c:v>
                </c:pt>
                <c:pt idx="1225">
                  <c:v>0.83333337679505348</c:v>
                </c:pt>
                <c:pt idx="1226">
                  <c:v>0.83333337679505348</c:v>
                </c:pt>
                <c:pt idx="1227">
                  <c:v>0.83333337679505348</c:v>
                </c:pt>
                <c:pt idx="1228">
                  <c:v>0.83333337679505348</c:v>
                </c:pt>
                <c:pt idx="1229">
                  <c:v>0.83333337679505348</c:v>
                </c:pt>
                <c:pt idx="1230">
                  <c:v>0.83333337679505348</c:v>
                </c:pt>
                <c:pt idx="1231">
                  <c:v>0.83333337679505348</c:v>
                </c:pt>
                <c:pt idx="1232">
                  <c:v>0.83333337679505348</c:v>
                </c:pt>
                <c:pt idx="1233">
                  <c:v>0.83333337679505348</c:v>
                </c:pt>
                <c:pt idx="1234">
                  <c:v>0.83333337679505348</c:v>
                </c:pt>
                <c:pt idx="1235">
                  <c:v>0.83333337679505348</c:v>
                </c:pt>
                <c:pt idx="1236">
                  <c:v>0.83333337679505348</c:v>
                </c:pt>
                <c:pt idx="1237">
                  <c:v>0.83333337679505348</c:v>
                </c:pt>
                <c:pt idx="1238">
                  <c:v>0.83333337679505348</c:v>
                </c:pt>
                <c:pt idx="1239">
                  <c:v>0.83333337679505348</c:v>
                </c:pt>
                <c:pt idx="1240">
                  <c:v>0.83333337679505348</c:v>
                </c:pt>
                <c:pt idx="1241">
                  <c:v>0.83333337679505348</c:v>
                </c:pt>
                <c:pt idx="1242">
                  <c:v>0.83333337679505348</c:v>
                </c:pt>
                <c:pt idx="1243">
                  <c:v>0.83333337679505348</c:v>
                </c:pt>
                <c:pt idx="1244">
                  <c:v>0.83333337679505348</c:v>
                </c:pt>
                <c:pt idx="1245">
                  <c:v>0.83333337679505348</c:v>
                </c:pt>
                <c:pt idx="1246">
                  <c:v>0.83333337679505348</c:v>
                </c:pt>
                <c:pt idx="1247">
                  <c:v>0.83333337679505348</c:v>
                </c:pt>
                <c:pt idx="1248">
                  <c:v>0.83333337679505348</c:v>
                </c:pt>
                <c:pt idx="1249">
                  <c:v>0.83333337679505348</c:v>
                </c:pt>
                <c:pt idx="1250">
                  <c:v>0.83333337679505348</c:v>
                </c:pt>
                <c:pt idx="1251">
                  <c:v>0.83333337679505348</c:v>
                </c:pt>
                <c:pt idx="1252">
                  <c:v>0.83333337679505348</c:v>
                </c:pt>
                <c:pt idx="1253">
                  <c:v>0.83333337679505348</c:v>
                </c:pt>
                <c:pt idx="1254">
                  <c:v>0.83333337679505348</c:v>
                </c:pt>
                <c:pt idx="1255">
                  <c:v>0.83333337679505348</c:v>
                </c:pt>
                <c:pt idx="1256">
                  <c:v>0.83333337679505348</c:v>
                </c:pt>
                <c:pt idx="1257">
                  <c:v>0.83333337679505348</c:v>
                </c:pt>
                <c:pt idx="1258">
                  <c:v>0.83333337679505348</c:v>
                </c:pt>
                <c:pt idx="1259">
                  <c:v>0.83333337679505348</c:v>
                </c:pt>
                <c:pt idx="1260">
                  <c:v>0.83333337679505348</c:v>
                </c:pt>
                <c:pt idx="1261">
                  <c:v>0.83333337679505348</c:v>
                </c:pt>
                <c:pt idx="1262">
                  <c:v>0.83333337679505348</c:v>
                </c:pt>
                <c:pt idx="1263">
                  <c:v>0.83333337679505348</c:v>
                </c:pt>
                <c:pt idx="1264">
                  <c:v>0.83333337679505348</c:v>
                </c:pt>
                <c:pt idx="1265">
                  <c:v>0.83333337679505348</c:v>
                </c:pt>
                <c:pt idx="1266">
                  <c:v>0.83333337679505348</c:v>
                </c:pt>
                <c:pt idx="1267">
                  <c:v>0.83333337679505348</c:v>
                </c:pt>
                <c:pt idx="1268">
                  <c:v>0.83333337679505348</c:v>
                </c:pt>
                <c:pt idx="1269">
                  <c:v>0.83333337679505348</c:v>
                </c:pt>
                <c:pt idx="1270">
                  <c:v>0.83333337679505348</c:v>
                </c:pt>
                <c:pt idx="1271">
                  <c:v>0.83333337679505348</c:v>
                </c:pt>
                <c:pt idx="1272">
                  <c:v>0.83333337679505348</c:v>
                </c:pt>
                <c:pt idx="1273">
                  <c:v>0.83333337679505348</c:v>
                </c:pt>
                <c:pt idx="1274">
                  <c:v>0.83333337679505348</c:v>
                </c:pt>
                <c:pt idx="1275">
                  <c:v>0.83333337679505348</c:v>
                </c:pt>
                <c:pt idx="1276">
                  <c:v>0.83333337679505348</c:v>
                </c:pt>
                <c:pt idx="1277">
                  <c:v>0.83333337679505348</c:v>
                </c:pt>
                <c:pt idx="1278">
                  <c:v>0.83333337679505348</c:v>
                </c:pt>
                <c:pt idx="1279">
                  <c:v>0.83333337679505348</c:v>
                </c:pt>
                <c:pt idx="1280">
                  <c:v>0.83333337679505348</c:v>
                </c:pt>
                <c:pt idx="1281">
                  <c:v>0.83333337679505348</c:v>
                </c:pt>
                <c:pt idx="1282">
                  <c:v>0.83333337679505348</c:v>
                </c:pt>
                <c:pt idx="1283">
                  <c:v>0.83333337679505348</c:v>
                </c:pt>
                <c:pt idx="1284">
                  <c:v>0.83333337679505348</c:v>
                </c:pt>
                <c:pt idx="1285">
                  <c:v>0.83333337679505348</c:v>
                </c:pt>
                <c:pt idx="1286">
                  <c:v>0.83333337679505348</c:v>
                </c:pt>
                <c:pt idx="1287">
                  <c:v>0.83333337679505348</c:v>
                </c:pt>
                <c:pt idx="1288">
                  <c:v>0.83333337679505348</c:v>
                </c:pt>
                <c:pt idx="1289">
                  <c:v>0.83333337679505348</c:v>
                </c:pt>
                <c:pt idx="1290">
                  <c:v>0.83333337679505348</c:v>
                </c:pt>
                <c:pt idx="1291">
                  <c:v>0.83333337679505348</c:v>
                </c:pt>
                <c:pt idx="1292">
                  <c:v>0.83333337679505348</c:v>
                </c:pt>
                <c:pt idx="1293">
                  <c:v>0.83333337679505348</c:v>
                </c:pt>
                <c:pt idx="1294">
                  <c:v>0.83333337679505348</c:v>
                </c:pt>
                <c:pt idx="1295">
                  <c:v>0.83333337679505348</c:v>
                </c:pt>
                <c:pt idx="1296">
                  <c:v>0.83333337679505348</c:v>
                </c:pt>
                <c:pt idx="1297">
                  <c:v>0.83333337679505348</c:v>
                </c:pt>
                <c:pt idx="1298">
                  <c:v>0.83333337679505348</c:v>
                </c:pt>
                <c:pt idx="1299">
                  <c:v>0.83333337679505348</c:v>
                </c:pt>
                <c:pt idx="1300">
                  <c:v>0.83333337679505348</c:v>
                </c:pt>
                <c:pt idx="1301">
                  <c:v>0.83333337679505348</c:v>
                </c:pt>
                <c:pt idx="1302">
                  <c:v>0.83333337679505348</c:v>
                </c:pt>
                <c:pt idx="1303">
                  <c:v>0.83333337679505348</c:v>
                </c:pt>
                <c:pt idx="1304">
                  <c:v>0.83333337679505348</c:v>
                </c:pt>
                <c:pt idx="1305">
                  <c:v>0.83333337679505348</c:v>
                </c:pt>
                <c:pt idx="1306">
                  <c:v>0.83333337679505348</c:v>
                </c:pt>
                <c:pt idx="1307">
                  <c:v>0.83333337679505348</c:v>
                </c:pt>
                <c:pt idx="1308">
                  <c:v>0.83333337679505348</c:v>
                </c:pt>
                <c:pt idx="1309">
                  <c:v>0.83333337679505348</c:v>
                </c:pt>
                <c:pt idx="1310">
                  <c:v>0.83333337679505348</c:v>
                </c:pt>
                <c:pt idx="1311">
                  <c:v>0.83333337679505348</c:v>
                </c:pt>
                <c:pt idx="1312">
                  <c:v>0.83333337679505348</c:v>
                </c:pt>
                <c:pt idx="1313">
                  <c:v>0.83333337679505348</c:v>
                </c:pt>
                <c:pt idx="1314">
                  <c:v>0.83333337679505348</c:v>
                </c:pt>
                <c:pt idx="1315">
                  <c:v>0.83333337679505348</c:v>
                </c:pt>
                <c:pt idx="1316">
                  <c:v>0.83333337679505348</c:v>
                </c:pt>
                <c:pt idx="1317">
                  <c:v>0.83333337679505348</c:v>
                </c:pt>
                <c:pt idx="1318">
                  <c:v>0.83333337679505348</c:v>
                </c:pt>
                <c:pt idx="1319">
                  <c:v>0.83333337679505348</c:v>
                </c:pt>
                <c:pt idx="1320">
                  <c:v>0.83333337679505348</c:v>
                </c:pt>
                <c:pt idx="1321">
                  <c:v>0.83333337679505348</c:v>
                </c:pt>
                <c:pt idx="1322">
                  <c:v>0.83333337679505348</c:v>
                </c:pt>
                <c:pt idx="1323">
                  <c:v>0.83333337679505348</c:v>
                </c:pt>
                <c:pt idx="1324">
                  <c:v>0.83333337679505348</c:v>
                </c:pt>
                <c:pt idx="1325">
                  <c:v>0.83333337679505348</c:v>
                </c:pt>
                <c:pt idx="1326">
                  <c:v>0.83333337679505348</c:v>
                </c:pt>
                <c:pt idx="1327">
                  <c:v>0.83333337679505348</c:v>
                </c:pt>
                <c:pt idx="1328">
                  <c:v>0.83333337679505348</c:v>
                </c:pt>
                <c:pt idx="1329">
                  <c:v>0.83333337679505348</c:v>
                </c:pt>
                <c:pt idx="1330">
                  <c:v>0.83333337679505348</c:v>
                </c:pt>
                <c:pt idx="1331">
                  <c:v>0.83333337679505348</c:v>
                </c:pt>
                <c:pt idx="1332">
                  <c:v>0.83333337679505348</c:v>
                </c:pt>
                <c:pt idx="1333">
                  <c:v>0.83333337679505348</c:v>
                </c:pt>
                <c:pt idx="1334">
                  <c:v>0.83333337679505348</c:v>
                </c:pt>
                <c:pt idx="1335">
                  <c:v>0.83333337679505348</c:v>
                </c:pt>
                <c:pt idx="1336">
                  <c:v>0.83333337679505348</c:v>
                </c:pt>
                <c:pt idx="1337">
                  <c:v>0.83333337679505348</c:v>
                </c:pt>
                <c:pt idx="1338">
                  <c:v>0.83333337679505348</c:v>
                </c:pt>
                <c:pt idx="1339">
                  <c:v>0.83333337679505348</c:v>
                </c:pt>
                <c:pt idx="1340">
                  <c:v>0.83333337679505348</c:v>
                </c:pt>
                <c:pt idx="1341">
                  <c:v>0.83333337679505348</c:v>
                </c:pt>
                <c:pt idx="1342">
                  <c:v>0.83333337679505348</c:v>
                </c:pt>
                <c:pt idx="1343">
                  <c:v>0.83333337679505348</c:v>
                </c:pt>
                <c:pt idx="1344">
                  <c:v>0.83333337679505348</c:v>
                </c:pt>
                <c:pt idx="1345">
                  <c:v>0.83333337679505348</c:v>
                </c:pt>
                <c:pt idx="1346">
                  <c:v>0.83333337679505348</c:v>
                </c:pt>
                <c:pt idx="1347">
                  <c:v>0.83333337679505348</c:v>
                </c:pt>
                <c:pt idx="1348">
                  <c:v>0.83333337679505348</c:v>
                </c:pt>
                <c:pt idx="1349">
                  <c:v>0.83333337679505348</c:v>
                </c:pt>
                <c:pt idx="1350">
                  <c:v>0.83333337679505348</c:v>
                </c:pt>
                <c:pt idx="1351">
                  <c:v>0.83333337679505348</c:v>
                </c:pt>
                <c:pt idx="1352">
                  <c:v>0.83333337679505348</c:v>
                </c:pt>
                <c:pt idx="1353">
                  <c:v>0.83333337679505348</c:v>
                </c:pt>
                <c:pt idx="1354">
                  <c:v>0.83333337679505348</c:v>
                </c:pt>
                <c:pt idx="1355">
                  <c:v>0.83333337679505348</c:v>
                </c:pt>
                <c:pt idx="1356">
                  <c:v>0.83333337679505348</c:v>
                </c:pt>
                <c:pt idx="1357">
                  <c:v>0.83333337679505348</c:v>
                </c:pt>
                <c:pt idx="1358">
                  <c:v>0.83333337679505348</c:v>
                </c:pt>
                <c:pt idx="1359">
                  <c:v>0.83333337679505348</c:v>
                </c:pt>
                <c:pt idx="1360">
                  <c:v>0.83333337679505348</c:v>
                </c:pt>
                <c:pt idx="1361">
                  <c:v>0.83333337679505348</c:v>
                </c:pt>
                <c:pt idx="1362">
                  <c:v>0.83333337679505348</c:v>
                </c:pt>
                <c:pt idx="1363">
                  <c:v>0.83333337679505348</c:v>
                </c:pt>
                <c:pt idx="1364">
                  <c:v>0.83333337679505348</c:v>
                </c:pt>
                <c:pt idx="1365">
                  <c:v>0.83333337679505348</c:v>
                </c:pt>
                <c:pt idx="1366">
                  <c:v>0.83333337679505348</c:v>
                </c:pt>
                <c:pt idx="1367">
                  <c:v>0.83333337679505348</c:v>
                </c:pt>
                <c:pt idx="1368">
                  <c:v>0.83333337679505348</c:v>
                </c:pt>
                <c:pt idx="1369">
                  <c:v>0.83333337679505348</c:v>
                </c:pt>
                <c:pt idx="1370">
                  <c:v>0.83333337679505348</c:v>
                </c:pt>
                <c:pt idx="1371">
                  <c:v>0.83333337679505348</c:v>
                </c:pt>
                <c:pt idx="1372">
                  <c:v>0.83333337679505348</c:v>
                </c:pt>
                <c:pt idx="1373">
                  <c:v>0.83333337679505348</c:v>
                </c:pt>
                <c:pt idx="1374">
                  <c:v>0.83333337679505348</c:v>
                </c:pt>
                <c:pt idx="1375">
                  <c:v>0.83333337679505348</c:v>
                </c:pt>
                <c:pt idx="1376">
                  <c:v>0.83333337679505348</c:v>
                </c:pt>
                <c:pt idx="1377">
                  <c:v>0.83333337679505348</c:v>
                </c:pt>
                <c:pt idx="1378">
                  <c:v>0.83333337679505348</c:v>
                </c:pt>
                <c:pt idx="1379">
                  <c:v>0.83333337679505348</c:v>
                </c:pt>
                <c:pt idx="1380">
                  <c:v>0.83333337679505348</c:v>
                </c:pt>
                <c:pt idx="1381">
                  <c:v>0.83333337679505348</c:v>
                </c:pt>
                <c:pt idx="1382">
                  <c:v>0.83333337679505348</c:v>
                </c:pt>
                <c:pt idx="1383">
                  <c:v>0.83333337679505348</c:v>
                </c:pt>
                <c:pt idx="1384">
                  <c:v>0.83333337679505348</c:v>
                </c:pt>
                <c:pt idx="1385">
                  <c:v>0.83333337679505348</c:v>
                </c:pt>
                <c:pt idx="1386">
                  <c:v>0.83333337679505348</c:v>
                </c:pt>
                <c:pt idx="1387">
                  <c:v>0.83333337679505348</c:v>
                </c:pt>
                <c:pt idx="1388">
                  <c:v>0.83333337679505348</c:v>
                </c:pt>
                <c:pt idx="1389">
                  <c:v>0.83333337679505348</c:v>
                </c:pt>
                <c:pt idx="1390">
                  <c:v>0.83333337679505348</c:v>
                </c:pt>
                <c:pt idx="1391">
                  <c:v>0.83333337679505348</c:v>
                </c:pt>
                <c:pt idx="1392">
                  <c:v>0.83333337679505348</c:v>
                </c:pt>
                <c:pt idx="1393">
                  <c:v>0.83333337679505348</c:v>
                </c:pt>
                <c:pt idx="1394">
                  <c:v>0.83333337679505348</c:v>
                </c:pt>
                <c:pt idx="1395">
                  <c:v>0.83333337679505348</c:v>
                </c:pt>
                <c:pt idx="1396">
                  <c:v>0.83333337679505348</c:v>
                </c:pt>
                <c:pt idx="1397">
                  <c:v>0.83333337679505348</c:v>
                </c:pt>
                <c:pt idx="1398">
                  <c:v>0.83333337679505348</c:v>
                </c:pt>
                <c:pt idx="1399">
                  <c:v>0.83333337679505348</c:v>
                </c:pt>
                <c:pt idx="1400">
                  <c:v>0.83333337679505348</c:v>
                </c:pt>
                <c:pt idx="1401">
                  <c:v>0.83333337679505348</c:v>
                </c:pt>
                <c:pt idx="1402">
                  <c:v>0.83333337679505348</c:v>
                </c:pt>
                <c:pt idx="1403">
                  <c:v>0.83333337679505348</c:v>
                </c:pt>
                <c:pt idx="1404">
                  <c:v>0.83333337679505348</c:v>
                </c:pt>
                <c:pt idx="1405">
                  <c:v>0.83333337679505348</c:v>
                </c:pt>
                <c:pt idx="1406">
                  <c:v>0.83333337679505348</c:v>
                </c:pt>
                <c:pt idx="1407">
                  <c:v>0.83333337679505348</c:v>
                </c:pt>
                <c:pt idx="1408">
                  <c:v>0.83333337679505348</c:v>
                </c:pt>
                <c:pt idx="1409">
                  <c:v>0.83333337679505348</c:v>
                </c:pt>
                <c:pt idx="1410">
                  <c:v>0.83333337679505348</c:v>
                </c:pt>
                <c:pt idx="1411">
                  <c:v>0.83333337679505348</c:v>
                </c:pt>
                <c:pt idx="1412">
                  <c:v>0.83333337679505348</c:v>
                </c:pt>
                <c:pt idx="1413">
                  <c:v>0.83333337679505348</c:v>
                </c:pt>
                <c:pt idx="1414">
                  <c:v>0.83333337679505348</c:v>
                </c:pt>
                <c:pt idx="1415">
                  <c:v>0.83333337679505348</c:v>
                </c:pt>
                <c:pt idx="1416">
                  <c:v>0.83333337679505348</c:v>
                </c:pt>
                <c:pt idx="1417">
                  <c:v>0.83333337679505348</c:v>
                </c:pt>
                <c:pt idx="1418">
                  <c:v>0.83333337679505348</c:v>
                </c:pt>
                <c:pt idx="1419">
                  <c:v>0.83333337679505348</c:v>
                </c:pt>
                <c:pt idx="1420">
                  <c:v>0.83333337679505348</c:v>
                </c:pt>
                <c:pt idx="1421">
                  <c:v>0.83333337679505348</c:v>
                </c:pt>
                <c:pt idx="1422">
                  <c:v>0.83333337679505348</c:v>
                </c:pt>
                <c:pt idx="1423">
                  <c:v>0.83333337679505348</c:v>
                </c:pt>
                <c:pt idx="1424">
                  <c:v>0.83333337679505348</c:v>
                </c:pt>
                <c:pt idx="1425">
                  <c:v>0.83333337679505348</c:v>
                </c:pt>
                <c:pt idx="1426">
                  <c:v>0.83333337679505348</c:v>
                </c:pt>
                <c:pt idx="1427">
                  <c:v>0.83333337679505348</c:v>
                </c:pt>
                <c:pt idx="1428">
                  <c:v>0.83333337679505348</c:v>
                </c:pt>
                <c:pt idx="1429">
                  <c:v>0.83333337679505348</c:v>
                </c:pt>
                <c:pt idx="1430">
                  <c:v>0.83333337679505348</c:v>
                </c:pt>
                <c:pt idx="1431">
                  <c:v>0.83333337679505348</c:v>
                </c:pt>
                <c:pt idx="1432">
                  <c:v>0.83333337679505348</c:v>
                </c:pt>
                <c:pt idx="1433">
                  <c:v>0.83333337679505348</c:v>
                </c:pt>
                <c:pt idx="1434">
                  <c:v>0.83333337679505348</c:v>
                </c:pt>
                <c:pt idx="1435">
                  <c:v>0.83333337679505348</c:v>
                </c:pt>
                <c:pt idx="1436">
                  <c:v>0.83333337679505348</c:v>
                </c:pt>
                <c:pt idx="1437">
                  <c:v>0.83333337679505348</c:v>
                </c:pt>
                <c:pt idx="1438">
                  <c:v>0.83333337679505348</c:v>
                </c:pt>
                <c:pt idx="1439">
                  <c:v>0.83333337679505348</c:v>
                </c:pt>
                <c:pt idx="1440">
                  <c:v>0.83333337679505348</c:v>
                </c:pt>
                <c:pt idx="1441">
                  <c:v>0.83333337679505348</c:v>
                </c:pt>
                <c:pt idx="1442">
                  <c:v>0.83333337679505348</c:v>
                </c:pt>
                <c:pt idx="1443">
                  <c:v>0.83333337679505348</c:v>
                </c:pt>
                <c:pt idx="1444">
                  <c:v>0.83333337679505348</c:v>
                </c:pt>
                <c:pt idx="1445">
                  <c:v>0.83333337679505348</c:v>
                </c:pt>
                <c:pt idx="1446">
                  <c:v>0.83333337679505348</c:v>
                </c:pt>
                <c:pt idx="1447">
                  <c:v>0.83333337679505348</c:v>
                </c:pt>
                <c:pt idx="1448">
                  <c:v>0.83333337679505348</c:v>
                </c:pt>
                <c:pt idx="1449">
                  <c:v>0.83333337679505348</c:v>
                </c:pt>
                <c:pt idx="1450">
                  <c:v>0.83333337679505348</c:v>
                </c:pt>
                <c:pt idx="1451">
                  <c:v>0.83333337679505348</c:v>
                </c:pt>
                <c:pt idx="1452">
                  <c:v>0.83333337679505348</c:v>
                </c:pt>
                <c:pt idx="1453">
                  <c:v>0.83333337679505348</c:v>
                </c:pt>
                <c:pt idx="1454">
                  <c:v>0.83333337679505348</c:v>
                </c:pt>
                <c:pt idx="1455">
                  <c:v>0.83333337679505348</c:v>
                </c:pt>
                <c:pt idx="1456">
                  <c:v>0.83333337679505348</c:v>
                </c:pt>
                <c:pt idx="1457">
                  <c:v>0.83333337679505348</c:v>
                </c:pt>
                <c:pt idx="1458">
                  <c:v>0.83333337679505348</c:v>
                </c:pt>
                <c:pt idx="1459">
                  <c:v>0.83333337679505348</c:v>
                </c:pt>
                <c:pt idx="1460">
                  <c:v>0.83333337679505348</c:v>
                </c:pt>
                <c:pt idx="1461">
                  <c:v>0.83333337679505348</c:v>
                </c:pt>
                <c:pt idx="1462">
                  <c:v>0.83333337679505348</c:v>
                </c:pt>
                <c:pt idx="1463">
                  <c:v>0.83333337679505348</c:v>
                </c:pt>
                <c:pt idx="1464">
                  <c:v>0.83333337679505348</c:v>
                </c:pt>
                <c:pt idx="1465">
                  <c:v>0.83333337679505348</c:v>
                </c:pt>
                <c:pt idx="1466">
                  <c:v>0.83333337679505348</c:v>
                </c:pt>
                <c:pt idx="1467">
                  <c:v>0.83333337679505348</c:v>
                </c:pt>
                <c:pt idx="1468">
                  <c:v>0.83333337679505348</c:v>
                </c:pt>
                <c:pt idx="1469">
                  <c:v>0.83333337679505348</c:v>
                </c:pt>
                <c:pt idx="1470">
                  <c:v>0.83333337679505348</c:v>
                </c:pt>
                <c:pt idx="1471">
                  <c:v>0.83333337679505348</c:v>
                </c:pt>
                <c:pt idx="1472">
                  <c:v>0.83333337679505348</c:v>
                </c:pt>
                <c:pt idx="1473">
                  <c:v>0.83333337679505348</c:v>
                </c:pt>
                <c:pt idx="1474">
                  <c:v>0.83333337679505348</c:v>
                </c:pt>
                <c:pt idx="1475">
                  <c:v>0.83333337679505348</c:v>
                </c:pt>
                <c:pt idx="1476">
                  <c:v>0.83333337679505348</c:v>
                </c:pt>
                <c:pt idx="1477">
                  <c:v>0.83333337679505348</c:v>
                </c:pt>
                <c:pt idx="1478">
                  <c:v>0.83333337679505348</c:v>
                </c:pt>
                <c:pt idx="1479">
                  <c:v>0.83333337679505348</c:v>
                </c:pt>
                <c:pt idx="1480">
                  <c:v>0.83333337679505348</c:v>
                </c:pt>
                <c:pt idx="1481">
                  <c:v>0.83333337679505348</c:v>
                </c:pt>
                <c:pt idx="1482">
                  <c:v>0.83333337679505348</c:v>
                </c:pt>
                <c:pt idx="1483">
                  <c:v>0.83333337679505348</c:v>
                </c:pt>
                <c:pt idx="1484">
                  <c:v>0.83333337679505348</c:v>
                </c:pt>
                <c:pt idx="1485">
                  <c:v>0.83333337679505348</c:v>
                </c:pt>
                <c:pt idx="1486">
                  <c:v>0.83333337679505348</c:v>
                </c:pt>
                <c:pt idx="1487">
                  <c:v>0.83333337679505348</c:v>
                </c:pt>
                <c:pt idx="1488">
                  <c:v>0.83333337679505348</c:v>
                </c:pt>
                <c:pt idx="1489">
                  <c:v>0.83333337679505348</c:v>
                </c:pt>
                <c:pt idx="1490">
                  <c:v>0.83333337679505348</c:v>
                </c:pt>
                <c:pt idx="1491">
                  <c:v>0.83333337679505348</c:v>
                </c:pt>
                <c:pt idx="1492">
                  <c:v>0.83333337679505348</c:v>
                </c:pt>
                <c:pt idx="1493">
                  <c:v>0.83333337679505348</c:v>
                </c:pt>
                <c:pt idx="1494">
                  <c:v>0.83333337679505348</c:v>
                </c:pt>
                <c:pt idx="1495">
                  <c:v>0.83333337679505348</c:v>
                </c:pt>
                <c:pt idx="1496">
                  <c:v>0.83333337679505348</c:v>
                </c:pt>
                <c:pt idx="1497">
                  <c:v>0.83333337679505348</c:v>
                </c:pt>
                <c:pt idx="1498">
                  <c:v>0.83333337679505348</c:v>
                </c:pt>
                <c:pt idx="1499">
                  <c:v>0.83333337679505348</c:v>
                </c:pt>
                <c:pt idx="1500">
                  <c:v>0.83333337679505348</c:v>
                </c:pt>
                <c:pt idx="1501">
                  <c:v>0.83333337679505348</c:v>
                </c:pt>
                <c:pt idx="1502">
                  <c:v>0.83333337679505348</c:v>
                </c:pt>
                <c:pt idx="1503">
                  <c:v>0.83333337679505348</c:v>
                </c:pt>
                <c:pt idx="1504">
                  <c:v>0.83333337679505348</c:v>
                </c:pt>
                <c:pt idx="1505">
                  <c:v>0.83333337679505348</c:v>
                </c:pt>
                <c:pt idx="1506">
                  <c:v>0.83333337679505348</c:v>
                </c:pt>
                <c:pt idx="1507">
                  <c:v>0.83333337679505348</c:v>
                </c:pt>
                <c:pt idx="1508">
                  <c:v>0.83333337679505348</c:v>
                </c:pt>
                <c:pt idx="1509">
                  <c:v>0.83333337679505348</c:v>
                </c:pt>
                <c:pt idx="1510">
                  <c:v>0.83333337679505348</c:v>
                </c:pt>
                <c:pt idx="1511">
                  <c:v>0.83333337679505348</c:v>
                </c:pt>
                <c:pt idx="1512">
                  <c:v>0.83333337679505348</c:v>
                </c:pt>
                <c:pt idx="1513">
                  <c:v>0.83333337679505348</c:v>
                </c:pt>
                <c:pt idx="1514">
                  <c:v>0.83333337679505348</c:v>
                </c:pt>
                <c:pt idx="1515">
                  <c:v>0.83333337679505348</c:v>
                </c:pt>
                <c:pt idx="1516">
                  <c:v>0.83333337679505348</c:v>
                </c:pt>
                <c:pt idx="1517">
                  <c:v>0.83333337679505348</c:v>
                </c:pt>
                <c:pt idx="1518">
                  <c:v>0.83333337679505348</c:v>
                </c:pt>
                <c:pt idx="1519">
                  <c:v>0.83333337679505348</c:v>
                </c:pt>
                <c:pt idx="1520">
                  <c:v>0.83333337679505348</c:v>
                </c:pt>
                <c:pt idx="1521">
                  <c:v>0.83333337679505348</c:v>
                </c:pt>
                <c:pt idx="1522">
                  <c:v>0.83333337679505348</c:v>
                </c:pt>
                <c:pt idx="1523">
                  <c:v>0.83333337679505348</c:v>
                </c:pt>
                <c:pt idx="1524">
                  <c:v>0.83333337679505348</c:v>
                </c:pt>
                <c:pt idx="1525">
                  <c:v>0.83333337679505348</c:v>
                </c:pt>
                <c:pt idx="1526">
                  <c:v>0.83333337679505348</c:v>
                </c:pt>
                <c:pt idx="1527">
                  <c:v>0.83333337679505348</c:v>
                </c:pt>
                <c:pt idx="1528">
                  <c:v>0.83333337679505348</c:v>
                </c:pt>
                <c:pt idx="1529">
                  <c:v>0.83333337679505348</c:v>
                </c:pt>
                <c:pt idx="1530">
                  <c:v>0.83333337679505348</c:v>
                </c:pt>
                <c:pt idx="1531">
                  <c:v>0.83333337679505348</c:v>
                </c:pt>
                <c:pt idx="1532">
                  <c:v>0.83333337679505348</c:v>
                </c:pt>
                <c:pt idx="1533">
                  <c:v>0.83333337679505348</c:v>
                </c:pt>
                <c:pt idx="1534">
                  <c:v>0.83333337679505348</c:v>
                </c:pt>
                <c:pt idx="1535">
                  <c:v>0.83333337679505348</c:v>
                </c:pt>
                <c:pt idx="1536">
                  <c:v>0.83333337679505348</c:v>
                </c:pt>
                <c:pt idx="1537">
                  <c:v>0.83333337679505348</c:v>
                </c:pt>
                <c:pt idx="1538">
                  <c:v>0.83333337679505348</c:v>
                </c:pt>
                <c:pt idx="1539">
                  <c:v>0.83333337679505348</c:v>
                </c:pt>
                <c:pt idx="1540">
                  <c:v>0.83333337679505348</c:v>
                </c:pt>
                <c:pt idx="1541">
                  <c:v>0.83333337679505348</c:v>
                </c:pt>
                <c:pt idx="1542">
                  <c:v>0.83333337679505348</c:v>
                </c:pt>
                <c:pt idx="1543">
                  <c:v>0.83333337679505348</c:v>
                </c:pt>
                <c:pt idx="1544">
                  <c:v>0.83333337679505348</c:v>
                </c:pt>
                <c:pt idx="1545">
                  <c:v>0.83333337679505348</c:v>
                </c:pt>
                <c:pt idx="1546">
                  <c:v>0.83333337679505348</c:v>
                </c:pt>
                <c:pt idx="1547">
                  <c:v>0.83333337679505348</c:v>
                </c:pt>
                <c:pt idx="1548">
                  <c:v>0.83333337679505348</c:v>
                </c:pt>
                <c:pt idx="1549">
                  <c:v>0.83333337679505348</c:v>
                </c:pt>
                <c:pt idx="1550">
                  <c:v>0.83333337679505348</c:v>
                </c:pt>
                <c:pt idx="1551">
                  <c:v>0.83333337679505348</c:v>
                </c:pt>
                <c:pt idx="1552">
                  <c:v>0.83333337679505348</c:v>
                </c:pt>
                <c:pt idx="1553">
                  <c:v>0.83333337679505348</c:v>
                </c:pt>
                <c:pt idx="1554">
                  <c:v>0.83333337679505348</c:v>
                </c:pt>
                <c:pt idx="1555">
                  <c:v>0.83333337679505348</c:v>
                </c:pt>
                <c:pt idx="1556">
                  <c:v>0.83333337679505348</c:v>
                </c:pt>
                <c:pt idx="1557">
                  <c:v>0.83333337679505348</c:v>
                </c:pt>
                <c:pt idx="1558">
                  <c:v>0.83333337679505348</c:v>
                </c:pt>
                <c:pt idx="1559">
                  <c:v>0.83333337679505348</c:v>
                </c:pt>
                <c:pt idx="1560">
                  <c:v>0.83333337679505348</c:v>
                </c:pt>
                <c:pt idx="1561">
                  <c:v>0.83333337679505348</c:v>
                </c:pt>
                <c:pt idx="1562">
                  <c:v>0.83333337679505348</c:v>
                </c:pt>
                <c:pt idx="1563">
                  <c:v>0.83333337679505348</c:v>
                </c:pt>
                <c:pt idx="1564">
                  <c:v>0.83333337679505348</c:v>
                </c:pt>
                <c:pt idx="1565">
                  <c:v>0.83333337679505348</c:v>
                </c:pt>
                <c:pt idx="1566">
                  <c:v>0.83333337679505348</c:v>
                </c:pt>
                <c:pt idx="1567">
                  <c:v>0.83333337679505348</c:v>
                </c:pt>
                <c:pt idx="1568">
                  <c:v>0.83333337679505348</c:v>
                </c:pt>
                <c:pt idx="1569">
                  <c:v>0.83333337679505348</c:v>
                </c:pt>
                <c:pt idx="1570">
                  <c:v>0.83333337679505348</c:v>
                </c:pt>
                <c:pt idx="1571">
                  <c:v>0.83333337679505348</c:v>
                </c:pt>
                <c:pt idx="1572">
                  <c:v>0.83333337679505348</c:v>
                </c:pt>
                <c:pt idx="1573">
                  <c:v>0.83333337679505348</c:v>
                </c:pt>
                <c:pt idx="1574">
                  <c:v>0.83333337679505348</c:v>
                </c:pt>
                <c:pt idx="1575">
                  <c:v>0.83333337679505348</c:v>
                </c:pt>
                <c:pt idx="1576">
                  <c:v>0.83333337679505348</c:v>
                </c:pt>
                <c:pt idx="1577">
                  <c:v>0.83333337679505348</c:v>
                </c:pt>
                <c:pt idx="1578">
                  <c:v>0.83333337679505348</c:v>
                </c:pt>
                <c:pt idx="1579">
                  <c:v>0.83333337679505348</c:v>
                </c:pt>
                <c:pt idx="1580">
                  <c:v>0.83333337679505348</c:v>
                </c:pt>
                <c:pt idx="1581">
                  <c:v>0.83333337679505348</c:v>
                </c:pt>
                <c:pt idx="1582">
                  <c:v>0.83333337679505348</c:v>
                </c:pt>
                <c:pt idx="1583">
                  <c:v>0.83333337679505348</c:v>
                </c:pt>
                <c:pt idx="1584">
                  <c:v>0.83333337679505348</c:v>
                </c:pt>
                <c:pt idx="1585">
                  <c:v>0.83333337679505348</c:v>
                </c:pt>
                <c:pt idx="1586">
                  <c:v>0.83333337679505348</c:v>
                </c:pt>
                <c:pt idx="1587">
                  <c:v>0.83333337679505348</c:v>
                </c:pt>
                <c:pt idx="1588">
                  <c:v>0.83333337679505348</c:v>
                </c:pt>
                <c:pt idx="1589">
                  <c:v>0.83333337679505348</c:v>
                </c:pt>
                <c:pt idx="1590">
                  <c:v>0.83333337679505348</c:v>
                </c:pt>
                <c:pt idx="1591">
                  <c:v>0.83333337679505348</c:v>
                </c:pt>
                <c:pt idx="1592">
                  <c:v>0.83333337679505348</c:v>
                </c:pt>
                <c:pt idx="1593">
                  <c:v>0.83333337679505348</c:v>
                </c:pt>
                <c:pt idx="1594">
                  <c:v>0.83333337679505348</c:v>
                </c:pt>
                <c:pt idx="1595">
                  <c:v>0.83333337679505348</c:v>
                </c:pt>
                <c:pt idx="1596">
                  <c:v>0.83333337679505348</c:v>
                </c:pt>
                <c:pt idx="1597">
                  <c:v>0.83333337679505348</c:v>
                </c:pt>
                <c:pt idx="1598">
                  <c:v>0.83333337679505348</c:v>
                </c:pt>
                <c:pt idx="1599">
                  <c:v>0.83333337679505348</c:v>
                </c:pt>
                <c:pt idx="1600">
                  <c:v>0.83333337679505348</c:v>
                </c:pt>
                <c:pt idx="1601">
                  <c:v>0.83333337679505348</c:v>
                </c:pt>
                <c:pt idx="1602">
                  <c:v>0.83333337679505348</c:v>
                </c:pt>
                <c:pt idx="1603">
                  <c:v>0.83333337679505348</c:v>
                </c:pt>
                <c:pt idx="1604">
                  <c:v>0.83333337679505348</c:v>
                </c:pt>
                <c:pt idx="1605">
                  <c:v>0.83333337679505348</c:v>
                </c:pt>
                <c:pt idx="1606">
                  <c:v>0.83333337679505348</c:v>
                </c:pt>
                <c:pt idx="1607">
                  <c:v>0.83333337679505348</c:v>
                </c:pt>
                <c:pt idx="1608">
                  <c:v>0.83333337679505348</c:v>
                </c:pt>
                <c:pt idx="1609">
                  <c:v>0.83333337679505348</c:v>
                </c:pt>
                <c:pt idx="1610">
                  <c:v>0.83333337679505348</c:v>
                </c:pt>
                <c:pt idx="1611">
                  <c:v>0.83333337679505348</c:v>
                </c:pt>
                <c:pt idx="1612">
                  <c:v>0.83333337679505348</c:v>
                </c:pt>
                <c:pt idx="1613">
                  <c:v>0.83333337679505348</c:v>
                </c:pt>
                <c:pt idx="1614">
                  <c:v>0.83333337679505348</c:v>
                </c:pt>
                <c:pt idx="1615">
                  <c:v>0.83333337679505348</c:v>
                </c:pt>
                <c:pt idx="1616">
                  <c:v>0.83333337679505348</c:v>
                </c:pt>
                <c:pt idx="1617">
                  <c:v>0.83333337679505348</c:v>
                </c:pt>
                <c:pt idx="1618">
                  <c:v>0.83333337679505348</c:v>
                </c:pt>
                <c:pt idx="1619">
                  <c:v>0.83333337679505348</c:v>
                </c:pt>
                <c:pt idx="1620">
                  <c:v>0.83333337679505348</c:v>
                </c:pt>
                <c:pt idx="1621">
                  <c:v>0.83333337679505348</c:v>
                </c:pt>
                <c:pt idx="1622">
                  <c:v>0.83333337679505348</c:v>
                </c:pt>
                <c:pt idx="1623">
                  <c:v>0.83333337679505348</c:v>
                </c:pt>
                <c:pt idx="1624">
                  <c:v>0.83333337679505348</c:v>
                </c:pt>
                <c:pt idx="1625">
                  <c:v>0.83333337679505348</c:v>
                </c:pt>
                <c:pt idx="1626">
                  <c:v>0.83333337679505348</c:v>
                </c:pt>
                <c:pt idx="1627">
                  <c:v>0.83333337679505348</c:v>
                </c:pt>
                <c:pt idx="1628">
                  <c:v>0.83333337679505348</c:v>
                </c:pt>
                <c:pt idx="1629">
                  <c:v>0.83333337679505348</c:v>
                </c:pt>
                <c:pt idx="1630">
                  <c:v>0.83333337679505348</c:v>
                </c:pt>
                <c:pt idx="1631">
                  <c:v>0.83333337679505348</c:v>
                </c:pt>
                <c:pt idx="1632">
                  <c:v>0.83333337679505348</c:v>
                </c:pt>
                <c:pt idx="1633">
                  <c:v>0.83333337679505348</c:v>
                </c:pt>
                <c:pt idx="1634">
                  <c:v>0.83333337679505348</c:v>
                </c:pt>
                <c:pt idx="1635">
                  <c:v>0.83333337679505348</c:v>
                </c:pt>
                <c:pt idx="1636">
                  <c:v>0.83333337679505348</c:v>
                </c:pt>
                <c:pt idx="1637">
                  <c:v>0.83333337679505348</c:v>
                </c:pt>
                <c:pt idx="1638">
                  <c:v>0.83333337679505348</c:v>
                </c:pt>
                <c:pt idx="1639">
                  <c:v>0.83333337679505348</c:v>
                </c:pt>
                <c:pt idx="1640">
                  <c:v>0.83333337679505348</c:v>
                </c:pt>
                <c:pt idx="1641">
                  <c:v>0.83333337679505348</c:v>
                </c:pt>
                <c:pt idx="1642">
                  <c:v>0.83333337679505348</c:v>
                </c:pt>
                <c:pt idx="1643">
                  <c:v>0.83333337679505348</c:v>
                </c:pt>
                <c:pt idx="1644">
                  <c:v>0.83333337679505348</c:v>
                </c:pt>
                <c:pt idx="1645">
                  <c:v>0.83333337679505348</c:v>
                </c:pt>
                <c:pt idx="1646">
                  <c:v>0.83333337679505348</c:v>
                </c:pt>
                <c:pt idx="1647">
                  <c:v>0.83333337679505348</c:v>
                </c:pt>
                <c:pt idx="1648">
                  <c:v>0.83333337679505348</c:v>
                </c:pt>
                <c:pt idx="1649">
                  <c:v>0.83333337679505348</c:v>
                </c:pt>
                <c:pt idx="1650">
                  <c:v>0.83333337679505348</c:v>
                </c:pt>
                <c:pt idx="1651">
                  <c:v>0.83333337679505348</c:v>
                </c:pt>
                <c:pt idx="1652">
                  <c:v>0.83333337679505348</c:v>
                </c:pt>
                <c:pt idx="1653">
                  <c:v>0.83333337679505348</c:v>
                </c:pt>
                <c:pt idx="1654">
                  <c:v>0.83333337679505348</c:v>
                </c:pt>
                <c:pt idx="1655">
                  <c:v>0.83333337679505348</c:v>
                </c:pt>
                <c:pt idx="1656">
                  <c:v>0.83333337679505348</c:v>
                </c:pt>
                <c:pt idx="1657">
                  <c:v>0.83333337679505348</c:v>
                </c:pt>
                <c:pt idx="1658">
                  <c:v>0.83333337679505348</c:v>
                </c:pt>
                <c:pt idx="1659">
                  <c:v>0.83333337679505348</c:v>
                </c:pt>
                <c:pt idx="1660">
                  <c:v>0.83333337679505348</c:v>
                </c:pt>
                <c:pt idx="1661">
                  <c:v>0.83333337679505348</c:v>
                </c:pt>
                <c:pt idx="1662">
                  <c:v>0.83333337679505348</c:v>
                </c:pt>
                <c:pt idx="1663">
                  <c:v>0.83333337679505348</c:v>
                </c:pt>
                <c:pt idx="1664">
                  <c:v>0.83333337679505348</c:v>
                </c:pt>
                <c:pt idx="1665">
                  <c:v>0.83333337679505348</c:v>
                </c:pt>
                <c:pt idx="1666">
                  <c:v>0.83333337679505348</c:v>
                </c:pt>
                <c:pt idx="1667">
                  <c:v>0.83333337679505348</c:v>
                </c:pt>
                <c:pt idx="1668">
                  <c:v>0.83333337679505348</c:v>
                </c:pt>
                <c:pt idx="1669">
                  <c:v>0.83333337679505348</c:v>
                </c:pt>
                <c:pt idx="1670">
                  <c:v>0.83333337679505348</c:v>
                </c:pt>
                <c:pt idx="1671">
                  <c:v>0.83333337679505348</c:v>
                </c:pt>
                <c:pt idx="1672">
                  <c:v>0.83333337679505348</c:v>
                </c:pt>
                <c:pt idx="1673">
                  <c:v>0.83333337679505348</c:v>
                </c:pt>
                <c:pt idx="1674">
                  <c:v>0.83333337679505348</c:v>
                </c:pt>
                <c:pt idx="1675">
                  <c:v>0.83333337679505348</c:v>
                </c:pt>
                <c:pt idx="1676">
                  <c:v>0.83333337679505348</c:v>
                </c:pt>
                <c:pt idx="1677">
                  <c:v>0.83333337679505348</c:v>
                </c:pt>
                <c:pt idx="1678">
                  <c:v>0.83333337679505348</c:v>
                </c:pt>
                <c:pt idx="1679">
                  <c:v>0.83333337679505348</c:v>
                </c:pt>
                <c:pt idx="1680">
                  <c:v>0.83333337679505348</c:v>
                </c:pt>
                <c:pt idx="1681">
                  <c:v>0.83333337679505348</c:v>
                </c:pt>
                <c:pt idx="1682">
                  <c:v>0.83333337679505348</c:v>
                </c:pt>
                <c:pt idx="1683">
                  <c:v>0.83333337679505348</c:v>
                </c:pt>
                <c:pt idx="1684">
                  <c:v>0.83333337679505348</c:v>
                </c:pt>
                <c:pt idx="1685">
                  <c:v>0.83333337679505348</c:v>
                </c:pt>
                <c:pt idx="1686">
                  <c:v>0.83333337679505348</c:v>
                </c:pt>
                <c:pt idx="1687">
                  <c:v>0.83333337679505348</c:v>
                </c:pt>
                <c:pt idx="1688">
                  <c:v>0.83333337679505348</c:v>
                </c:pt>
                <c:pt idx="1689">
                  <c:v>0.83333337679505348</c:v>
                </c:pt>
                <c:pt idx="1690">
                  <c:v>0.83333337679505348</c:v>
                </c:pt>
                <c:pt idx="1691">
                  <c:v>0.83333337679505348</c:v>
                </c:pt>
                <c:pt idx="1692">
                  <c:v>0.83333337679505348</c:v>
                </c:pt>
                <c:pt idx="1693">
                  <c:v>0.83333337679505348</c:v>
                </c:pt>
                <c:pt idx="1694">
                  <c:v>0.83333337679505348</c:v>
                </c:pt>
                <c:pt idx="1695">
                  <c:v>0.83333337679505348</c:v>
                </c:pt>
                <c:pt idx="1696">
                  <c:v>0.83333337679505348</c:v>
                </c:pt>
                <c:pt idx="1697">
                  <c:v>0.83333337679505348</c:v>
                </c:pt>
                <c:pt idx="1698">
                  <c:v>0.83333337679505348</c:v>
                </c:pt>
                <c:pt idx="1699">
                  <c:v>0.83333337679505348</c:v>
                </c:pt>
                <c:pt idx="1700">
                  <c:v>0.83333337679505348</c:v>
                </c:pt>
                <c:pt idx="1701">
                  <c:v>0.83333337679505348</c:v>
                </c:pt>
                <c:pt idx="1702">
                  <c:v>0.83333337679505348</c:v>
                </c:pt>
                <c:pt idx="1703">
                  <c:v>0.83333337679505348</c:v>
                </c:pt>
                <c:pt idx="1704">
                  <c:v>0.83333337679505348</c:v>
                </c:pt>
                <c:pt idx="1705">
                  <c:v>0.83333337679505348</c:v>
                </c:pt>
                <c:pt idx="1706">
                  <c:v>0.83333337679505348</c:v>
                </c:pt>
                <c:pt idx="1707">
                  <c:v>0.83333337679505348</c:v>
                </c:pt>
                <c:pt idx="1708">
                  <c:v>0.83333337679505348</c:v>
                </c:pt>
                <c:pt idx="1709">
                  <c:v>0.83333337679505348</c:v>
                </c:pt>
                <c:pt idx="1710">
                  <c:v>0.83333337679505348</c:v>
                </c:pt>
                <c:pt idx="1711">
                  <c:v>0.83333337679505348</c:v>
                </c:pt>
                <c:pt idx="1712">
                  <c:v>0.83333337679505348</c:v>
                </c:pt>
                <c:pt idx="1713">
                  <c:v>0.83333337679505348</c:v>
                </c:pt>
                <c:pt idx="1714">
                  <c:v>0.83333337679505348</c:v>
                </c:pt>
                <c:pt idx="1715">
                  <c:v>0.83333337679505348</c:v>
                </c:pt>
                <c:pt idx="1716">
                  <c:v>0.83333337679505348</c:v>
                </c:pt>
                <c:pt idx="1717">
                  <c:v>0.83333337679505348</c:v>
                </c:pt>
                <c:pt idx="1718">
                  <c:v>0.83333337679505348</c:v>
                </c:pt>
                <c:pt idx="1719">
                  <c:v>0.83333337679505348</c:v>
                </c:pt>
                <c:pt idx="1720">
                  <c:v>0.83333337679505348</c:v>
                </c:pt>
                <c:pt idx="1721">
                  <c:v>0.83333337679505348</c:v>
                </c:pt>
                <c:pt idx="1722">
                  <c:v>0.83333337679505348</c:v>
                </c:pt>
                <c:pt idx="1723">
                  <c:v>0.83333337679505348</c:v>
                </c:pt>
                <c:pt idx="1724">
                  <c:v>0.83333337679505348</c:v>
                </c:pt>
                <c:pt idx="1725">
                  <c:v>0.83333337679505348</c:v>
                </c:pt>
                <c:pt idx="1726">
                  <c:v>0.83333337679505348</c:v>
                </c:pt>
                <c:pt idx="1727">
                  <c:v>0.83333337679505348</c:v>
                </c:pt>
                <c:pt idx="1728">
                  <c:v>0.83333337679505348</c:v>
                </c:pt>
                <c:pt idx="1729">
                  <c:v>0.83333337679505348</c:v>
                </c:pt>
                <c:pt idx="1730">
                  <c:v>0.83333337679505348</c:v>
                </c:pt>
                <c:pt idx="1731">
                  <c:v>0.83333337679505348</c:v>
                </c:pt>
                <c:pt idx="1732">
                  <c:v>0.83333337679505348</c:v>
                </c:pt>
                <c:pt idx="1733">
                  <c:v>0.83333337679505348</c:v>
                </c:pt>
                <c:pt idx="1734">
                  <c:v>0.83333337679505348</c:v>
                </c:pt>
                <c:pt idx="1735">
                  <c:v>0.83333337679505348</c:v>
                </c:pt>
                <c:pt idx="1736">
                  <c:v>0.83333337679505348</c:v>
                </c:pt>
                <c:pt idx="1737">
                  <c:v>0.83333337679505348</c:v>
                </c:pt>
                <c:pt idx="1738">
                  <c:v>0.83333337679505348</c:v>
                </c:pt>
                <c:pt idx="1739">
                  <c:v>0.83333337679505348</c:v>
                </c:pt>
                <c:pt idx="1740">
                  <c:v>0.83333337679505348</c:v>
                </c:pt>
                <c:pt idx="1741">
                  <c:v>0.83333337679505348</c:v>
                </c:pt>
                <c:pt idx="1742">
                  <c:v>0.83333337679505348</c:v>
                </c:pt>
                <c:pt idx="1743">
                  <c:v>0.83333337679505348</c:v>
                </c:pt>
                <c:pt idx="1744">
                  <c:v>0.83333337679505348</c:v>
                </c:pt>
                <c:pt idx="1745">
                  <c:v>0.83333337679505348</c:v>
                </c:pt>
                <c:pt idx="1746">
                  <c:v>0.83333337679505348</c:v>
                </c:pt>
                <c:pt idx="1747">
                  <c:v>0.83333337679505348</c:v>
                </c:pt>
                <c:pt idx="1748">
                  <c:v>0.83333337679505348</c:v>
                </c:pt>
                <c:pt idx="1749">
                  <c:v>0.83333337679505348</c:v>
                </c:pt>
                <c:pt idx="1750">
                  <c:v>0.83333337679505348</c:v>
                </c:pt>
                <c:pt idx="1751">
                  <c:v>0.83333337679505348</c:v>
                </c:pt>
                <c:pt idx="1752">
                  <c:v>0.83333337679505348</c:v>
                </c:pt>
                <c:pt idx="1753">
                  <c:v>0.83333337679505348</c:v>
                </c:pt>
                <c:pt idx="1754">
                  <c:v>0.83333337679505348</c:v>
                </c:pt>
                <c:pt idx="1755">
                  <c:v>0.83333337679505348</c:v>
                </c:pt>
                <c:pt idx="1756">
                  <c:v>0.83333337679505348</c:v>
                </c:pt>
                <c:pt idx="1757">
                  <c:v>0.83333337679505348</c:v>
                </c:pt>
                <c:pt idx="1758">
                  <c:v>0.83333337679505348</c:v>
                </c:pt>
                <c:pt idx="1759">
                  <c:v>0.83333337679505348</c:v>
                </c:pt>
                <c:pt idx="1760">
                  <c:v>0.83333337679505348</c:v>
                </c:pt>
                <c:pt idx="1761">
                  <c:v>0.83333337679505348</c:v>
                </c:pt>
                <c:pt idx="1762">
                  <c:v>0.83333337679505348</c:v>
                </c:pt>
                <c:pt idx="1763">
                  <c:v>0.83333337679505348</c:v>
                </c:pt>
                <c:pt idx="1764">
                  <c:v>0.83333337679505348</c:v>
                </c:pt>
                <c:pt idx="1765">
                  <c:v>0.83333337679505348</c:v>
                </c:pt>
                <c:pt idx="1766">
                  <c:v>0.83333337679505348</c:v>
                </c:pt>
                <c:pt idx="1767">
                  <c:v>0.83333337679505348</c:v>
                </c:pt>
                <c:pt idx="1768">
                  <c:v>0.83333337679505348</c:v>
                </c:pt>
                <c:pt idx="1769">
                  <c:v>0.83333337679505348</c:v>
                </c:pt>
                <c:pt idx="1770">
                  <c:v>0.83333337679505348</c:v>
                </c:pt>
                <c:pt idx="1771">
                  <c:v>0.83333337679505348</c:v>
                </c:pt>
                <c:pt idx="1772">
                  <c:v>0.83333337679505348</c:v>
                </c:pt>
                <c:pt idx="1773">
                  <c:v>0.83333337679505348</c:v>
                </c:pt>
                <c:pt idx="1774">
                  <c:v>0.83333337679505348</c:v>
                </c:pt>
                <c:pt idx="1775">
                  <c:v>0.83333337679505348</c:v>
                </c:pt>
                <c:pt idx="1776">
                  <c:v>0.83333337679505348</c:v>
                </c:pt>
                <c:pt idx="1777">
                  <c:v>0.83333337679505348</c:v>
                </c:pt>
                <c:pt idx="1778">
                  <c:v>0.83333337679505348</c:v>
                </c:pt>
                <c:pt idx="1779">
                  <c:v>0.83333337679505348</c:v>
                </c:pt>
                <c:pt idx="1780">
                  <c:v>0.83333337679505348</c:v>
                </c:pt>
                <c:pt idx="1781">
                  <c:v>0.83333337679505348</c:v>
                </c:pt>
                <c:pt idx="1782">
                  <c:v>0.83333337679505348</c:v>
                </c:pt>
                <c:pt idx="1783">
                  <c:v>0.83333337679505348</c:v>
                </c:pt>
                <c:pt idx="1784">
                  <c:v>0.83333337679505348</c:v>
                </c:pt>
                <c:pt idx="1785">
                  <c:v>0.83333337679505348</c:v>
                </c:pt>
                <c:pt idx="1786">
                  <c:v>1.666666753590107</c:v>
                </c:pt>
                <c:pt idx="1787">
                  <c:v>1.666666753590107</c:v>
                </c:pt>
                <c:pt idx="1788">
                  <c:v>1.666666753590107</c:v>
                </c:pt>
                <c:pt idx="1789">
                  <c:v>1.666666753590107</c:v>
                </c:pt>
                <c:pt idx="1790">
                  <c:v>1.666666753590107</c:v>
                </c:pt>
                <c:pt idx="1791">
                  <c:v>1.666666753590107</c:v>
                </c:pt>
                <c:pt idx="1792">
                  <c:v>1.666666753590107</c:v>
                </c:pt>
                <c:pt idx="1793">
                  <c:v>1.666666753590107</c:v>
                </c:pt>
                <c:pt idx="1794">
                  <c:v>1.666666753590107</c:v>
                </c:pt>
                <c:pt idx="1795">
                  <c:v>1.666666753590107</c:v>
                </c:pt>
                <c:pt idx="1796">
                  <c:v>1.666666753590107</c:v>
                </c:pt>
                <c:pt idx="1797">
                  <c:v>1.666666753590107</c:v>
                </c:pt>
                <c:pt idx="1798">
                  <c:v>1.666666753590107</c:v>
                </c:pt>
                <c:pt idx="1799">
                  <c:v>1.666666753590107</c:v>
                </c:pt>
                <c:pt idx="1800">
                  <c:v>1.666666753590107</c:v>
                </c:pt>
                <c:pt idx="1801">
                  <c:v>1.666666753590107</c:v>
                </c:pt>
                <c:pt idx="1802">
                  <c:v>1.666666753590107</c:v>
                </c:pt>
                <c:pt idx="1803">
                  <c:v>1.666666753590107</c:v>
                </c:pt>
                <c:pt idx="1804">
                  <c:v>1.666666753590107</c:v>
                </c:pt>
                <c:pt idx="1805">
                  <c:v>1.666666753590107</c:v>
                </c:pt>
                <c:pt idx="1806">
                  <c:v>1.666666753590107</c:v>
                </c:pt>
                <c:pt idx="1807">
                  <c:v>1.666666753590107</c:v>
                </c:pt>
                <c:pt idx="1808">
                  <c:v>1.666666753590107</c:v>
                </c:pt>
                <c:pt idx="1809">
                  <c:v>1.666666753590107</c:v>
                </c:pt>
                <c:pt idx="1810">
                  <c:v>1.666666753590107</c:v>
                </c:pt>
                <c:pt idx="1811">
                  <c:v>1.666666753590107</c:v>
                </c:pt>
                <c:pt idx="1812">
                  <c:v>1.666666753590107</c:v>
                </c:pt>
                <c:pt idx="1813">
                  <c:v>1.666666753590107</c:v>
                </c:pt>
                <c:pt idx="1814">
                  <c:v>1.666666753590107</c:v>
                </c:pt>
                <c:pt idx="1815">
                  <c:v>1.666666753590107</c:v>
                </c:pt>
                <c:pt idx="1816">
                  <c:v>1.666666753590107</c:v>
                </c:pt>
                <c:pt idx="1817">
                  <c:v>1.666666753590107</c:v>
                </c:pt>
                <c:pt idx="1818">
                  <c:v>1.666666753590107</c:v>
                </c:pt>
                <c:pt idx="1819">
                  <c:v>1.666666753590107</c:v>
                </c:pt>
                <c:pt idx="1820">
                  <c:v>1.666666753590107</c:v>
                </c:pt>
                <c:pt idx="1821">
                  <c:v>1.666666753590107</c:v>
                </c:pt>
                <c:pt idx="1822">
                  <c:v>1.666666753590107</c:v>
                </c:pt>
                <c:pt idx="1823">
                  <c:v>1.666666753590107</c:v>
                </c:pt>
                <c:pt idx="1824">
                  <c:v>1.666666753590107</c:v>
                </c:pt>
                <c:pt idx="1825">
                  <c:v>1.666666753590107</c:v>
                </c:pt>
                <c:pt idx="1826">
                  <c:v>1.666666753590107</c:v>
                </c:pt>
                <c:pt idx="1827">
                  <c:v>1.666666753590107</c:v>
                </c:pt>
                <c:pt idx="1828">
                  <c:v>1.666666753590107</c:v>
                </c:pt>
                <c:pt idx="1829">
                  <c:v>1.666666753590107</c:v>
                </c:pt>
                <c:pt idx="1830">
                  <c:v>1.666666753590107</c:v>
                </c:pt>
                <c:pt idx="1831">
                  <c:v>1.666666753590107</c:v>
                </c:pt>
                <c:pt idx="1832">
                  <c:v>1.666666753590107</c:v>
                </c:pt>
                <c:pt idx="1833">
                  <c:v>1.666666753590107</c:v>
                </c:pt>
                <c:pt idx="1834">
                  <c:v>1.666666753590107</c:v>
                </c:pt>
                <c:pt idx="1835">
                  <c:v>1.666666753590107</c:v>
                </c:pt>
                <c:pt idx="1836">
                  <c:v>1.666666753590107</c:v>
                </c:pt>
                <c:pt idx="1837">
                  <c:v>1.666666753590107</c:v>
                </c:pt>
                <c:pt idx="1838">
                  <c:v>1.666666753590107</c:v>
                </c:pt>
                <c:pt idx="1839">
                  <c:v>1.666666753590107</c:v>
                </c:pt>
                <c:pt idx="1840">
                  <c:v>1.666666753590107</c:v>
                </c:pt>
                <c:pt idx="1841">
                  <c:v>1.666666753590107</c:v>
                </c:pt>
                <c:pt idx="1842">
                  <c:v>1.666666753590107</c:v>
                </c:pt>
                <c:pt idx="1843">
                  <c:v>1.666666753590107</c:v>
                </c:pt>
                <c:pt idx="1844">
                  <c:v>1.666666753590107</c:v>
                </c:pt>
                <c:pt idx="1845">
                  <c:v>1.666666753590107</c:v>
                </c:pt>
                <c:pt idx="1846">
                  <c:v>1.666666753590107</c:v>
                </c:pt>
                <c:pt idx="1847">
                  <c:v>1.666666753590107</c:v>
                </c:pt>
                <c:pt idx="1848">
                  <c:v>1.666666753590107</c:v>
                </c:pt>
                <c:pt idx="1849">
                  <c:v>1.666666753590107</c:v>
                </c:pt>
                <c:pt idx="1850">
                  <c:v>1.666666753590107</c:v>
                </c:pt>
                <c:pt idx="1851">
                  <c:v>1.666666753590107</c:v>
                </c:pt>
                <c:pt idx="1852">
                  <c:v>1.666666753590107</c:v>
                </c:pt>
                <c:pt idx="1853">
                  <c:v>1.666666753590107</c:v>
                </c:pt>
                <c:pt idx="1854">
                  <c:v>1.666666753590107</c:v>
                </c:pt>
                <c:pt idx="1855">
                  <c:v>1.666666753590107</c:v>
                </c:pt>
                <c:pt idx="1856">
                  <c:v>1.666666753590107</c:v>
                </c:pt>
                <c:pt idx="1857">
                  <c:v>1.666666753590107</c:v>
                </c:pt>
                <c:pt idx="1858">
                  <c:v>1.666666753590107</c:v>
                </c:pt>
                <c:pt idx="1859">
                  <c:v>1.666666753590107</c:v>
                </c:pt>
                <c:pt idx="1860">
                  <c:v>1.666666753590107</c:v>
                </c:pt>
                <c:pt idx="1861">
                  <c:v>1.666666753590107</c:v>
                </c:pt>
                <c:pt idx="1862">
                  <c:v>1.666666753590107</c:v>
                </c:pt>
                <c:pt idx="1863">
                  <c:v>1.666666753590107</c:v>
                </c:pt>
                <c:pt idx="1864">
                  <c:v>1.666666753590107</c:v>
                </c:pt>
                <c:pt idx="1865">
                  <c:v>1.666666753590107</c:v>
                </c:pt>
                <c:pt idx="1866">
                  <c:v>1.666666753590107</c:v>
                </c:pt>
                <c:pt idx="1867">
                  <c:v>1.666666753590107</c:v>
                </c:pt>
                <c:pt idx="1868">
                  <c:v>1.666666753590107</c:v>
                </c:pt>
                <c:pt idx="1869">
                  <c:v>1.666666753590107</c:v>
                </c:pt>
                <c:pt idx="1870">
                  <c:v>1.666666753590107</c:v>
                </c:pt>
                <c:pt idx="1871">
                  <c:v>1.666666753590107</c:v>
                </c:pt>
                <c:pt idx="1872">
                  <c:v>1.666666753590107</c:v>
                </c:pt>
                <c:pt idx="1873">
                  <c:v>1.666666753590107</c:v>
                </c:pt>
                <c:pt idx="1874">
                  <c:v>1.666666753590107</c:v>
                </c:pt>
                <c:pt idx="1875">
                  <c:v>1.666666753590107</c:v>
                </c:pt>
                <c:pt idx="1876">
                  <c:v>1.666666753590107</c:v>
                </c:pt>
                <c:pt idx="1877">
                  <c:v>1.666666753590107</c:v>
                </c:pt>
                <c:pt idx="1878">
                  <c:v>1.666666753590107</c:v>
                </c:pt>
                <c:pt idx="1879">
                  <c:v>1.666666753590107</c:v>
                </c:pt>
                <c:pt idx="1880">
                  <c:v>1.666666753590107</c:v>
                </c:pt>
                <c:pt idx="1881">
                  <c:v>1.666666753590107</c:v>
                </c:pt>
                <c:pt idx="1882">
                  <c:v>1.666666753590107</c:v>
                </c:pt>
                <c:pt idx="1883">
                  <c:v>1.666666753590107</c:v>
                </c:pt>
                <c:pt idx="1884">
                  <c:v>1.666666753590107</c:v>
                </c:pt>
                <c:pt idx="1885">
                  <c:v>1.666666753590107</c:v>
                </c:pt>
                <c:pt idx="1886">
                  <c:v>1.666666753590107</c:v>
                </c:pt>
                <c:pt idx="1887">
                  <c:v>1.666666753590107</c:v>
                </c:pt>
                <c:pt idx="1888">
                  <c:v>1.666666753590107</c:v>
                </c:pt>
                <c:pt idx="1889">
                  <c:v>1.666666753590107</c:v>
                </c:pt>
                <c:pt idx="1890">
                  <c:v>1.666666753590107</c:v>
                </c:pt>
                <c:pt idx="1891">
                  <c:v>1.666666753590107</c:v>
                </c:pt>
                <c:pt idx="1892">
                  <c:v>1.666666753590107</c:v>
                </c:pt>
                <c:pt idx="1893">
                  <c:v>1.666666753590107</c:v>
                </c:pt>
                <c:pt idx="1894">
                  <c:v>1.666666753590107</c:v>
                </c:pt>
                <c:pt idx="1895">
                  <c:v>1.666666753590107</c:v>
                </c:pt>
                <c:pt idx="1896">
                  <c:v>1.666666753590107</c:v>
                </c:pt>
                <c:pt idx="1897">
                  <c:v>1.666666753590107</c:v>
                </c:pt>
                <c:pt idx="1898">
                  <c:v>1.666666753590107</c:v>
                </c:pt>
                <c:pt idx="1899">
                  <c:v>1.666666753590107</c:v>
                </c:pt>
                <c:pt idx="1900">
                  <c:v>1.666666753590107</c:v>
                </c:pt>
                <c:pt idx="1901">
                  <c:v>1.666666753590107</c:v>
                </c:pt>
                <c:pt idx="1902">
                  <c:v>1.666666753590107</c:v>
                </c:pt>
                <c:pt idx="1903">
                  <c:v>1.666666753590107</c:v>
                </c:pt>
                <c:pt idx="1904">
                  <c:v>1.666666753590107</c:v>
                </c:pt>
                <c:pt idx="1905">
                  <c:v>1.666666753590107</c:v>
                </c:pt>
                <c:pt idx="1906">
                  <c:v>1.666666753590107</c:v>
                </c:pt>
                <c:pt idx="1907">
                  <c:v>1.666666753590107</c:v>
                </c:pt>
                <c:pt idx="1908">
                  <c:v>1.666666753590107</c:v>
                </c:pt>
                <c:pt idx="1909">
                  <c:v>1.666666753590107</c:v>
                </c:pt>
                <c:pt idx="1910">
                  <c:v>1.666666753590107</c:v>
                </c:pt>
                <c:pt idx="1911">
                  <c:v>1.666666753590107</c:v>
                </c:pt>
                <c:pt idx="1912">
                  <c:v>1.666666753590107</c:v>
                </c:pt>
                <c:pt idx="1913">
                  <c:v>1.666666753590107</c:v>
                </c:pt>
                <c:pt idx="1914">
                  <c:v>1.666666753590107</c:v>
                </c:pt>
                <c:pt idx="1915">
                  <c:v>1.666666753590107</c:v>
                </c:pt>
                <c:pt idx="1916">
                  <c:v>1.666666753590107</c:v>
                </c:pt>
                <c:pt idx="1917">
                  <c:v>1.666666753590107</c:v>
                </c:pt>
                <c:pt idx="1918">
                  <c:v>1.666666753590107</c:v>
                </c:pt>
                <c:pt idx="1919">
                  <c:v>1.666666753590107</c:v>
                </c:pt>
                <c:pt idx="1920">
                  <c:v>1.666666753590107</c:v>
                </c:pt>
                <c:pt idx="1921">
                  <c:v>1.666666753590107</c:v>
                </c:pt>
                <c:pt idx="1922">
                  <c:v>1.666666753590107</c:v>
                </c:pt>
                <c:pt idx="1923">
                  <c:v>1.666666753590107</c:v>
                </c:pt>
                <c:pt idx="1924">
                  <c:v>1.666666753590107</c:v>
                </c:pt>
                <c:pt idx="1925">
                  <c:v>1.666666753590107</c:v>
                </c:pt>
                <c:pt idx="1926">
                  <c:v>1.666666753590107</c:v>
                </c:pt>
                <c:pt idx="1927">
                  <c:v>1.666666753590107</c:v>
                </c:pt>
                <c:pt idx="1928">
                  <c:v>1.666666753590107</c:v>
                </c:pt>
                <c:pt idx="1929">
                  <c:v>1.666666753590107</c:v>
                </c:pt>
                <c:pt idx="1930">
                  <c:v>1.666666753590107</c:v>
                </c:pt>
                <c:pt idx="1931">
                  <c:v>1.666666753590107</c:v>
                </c:pt>
                <c:pt idx="1932">
                  <c:v>1.666666753590107</c:v>
                </c:pt>
                <c:pt idx="1933">
                  <c:v>1.666666753590107</c:v>
                </c:pt>
                <c:pt idx="1934">
                  <c:v>1.666666753590107</c:v>
                </c:pt>
                <c:pt idx="1935">
                  <c:v>1.666666753590107</c:v>
                </c:pt>
                <c:pt idx="1936">
                  <c:v>1.666666753590107</c:v>
                </c:pt>
                <c:pt idx="1937">
                  <c:v>1.666666753590107</c:v>
                </c:pt>
                <c:pt idx="1938">
                  <c:v>1.666666753590107</c:v>
                </c:pt>
                <c:pt idx="1939">
                  <c:v>1.666666753590107</c:v>
                </c:pt>
                <c:pt idx="1940">
                  <c:v>1.666666753590107</c:v>
                </c:pt>
                <c:pt idx="1941">
                  <c:v>1.666666753590107</c:v>
                </c:pt>
                <c:pt idx="1942">
                  <c:v>1.666666753590107</c:v>
                </c:pt>
                <c:pt idx="1943">
                  <c:v>1.666666753590107</c:v>
                </c:pt>
                <c:pt idx="1944">
                  <c:v>1.666666753590107</c:v>
                </c:pt>
                <c:pt idx="1945">
                  <c:v>1.666666753590107</c:v>
                </c:pt>
                <c:pt idx="1946">
                  <c:v>1.666666753590107</c:v>
                </c:pt>
                <c:pt idx="1947">
                  <c:v>1.666666753590107</c:v>
                </c:pt>
                <c:pt idx="1948">
                  <c:v>1.666666753590107</c:v>
                </c:pt>
                <c:pt idx="1949">
                  <c:v>1.666666753590107</c:v>
                </c:pt>
                <c:pt idx="1950">
                  <c:v>1.666666753590107</c:v>
                </c:pt>
                <c:pt idx="1951">
                  <c:v>1.666666753590107</c:v>
                </c:pt>
                <c:pt idx="1952">
                  <c:v>1.666666753590107</c:v>
                </c:pt>
                <c:pt idx="1953">
                  <c:v>1.666666753590107</c:v>
                </c:pt>
                <c:pt idx="1954">
                  <c:v>1.666666753590107</c:v>
                </c:pt>
                <c:pt idx="1955">
                  <c:v>1.666666753590107</c:v>
                </c:pt>
                <c:pt idx="1956">
                  <c:v>1.666666753590107</c:v>
                </c:pt>
                <c:pt idx="1957">
                  <c:v>1.666666753590107</c:v>
                </c:pt>
                <c:pt idx="1958">
                  <c:v>1.666666753590107</c:v>
                </c:pt>
                <c:pt idx="1959">
                  <c:v>1.666666753590107</c:v>
                </c:pt>
                <c:pt idx="1960">
                  <c:v>1.666666753590107</c:v>
                </c:pt>
                <c:pt idx="1961">
                  <c:v>1.666666753590107</c:v>
                </c:pt>
                <c:pt idx="1962">
                  <c:v>1.666666753590107</c:v>
                </c:pt>
                <c:pt idx="1963">
                  <c:v>1.666666753590107</c:v>
                </c:pt>
                <c:pt idx="1964">
                  <c:v>1.666666753590107</c:v>
                </c:pt>
                <c:pt idx="1965">
                  <c:v>1.666666753590107</c:v>
                </c:pt>
                <c:pt idx="1966">
                  <c:v>1.666666753590107</c:v>
                </c:pt>
                <c:pt idx="1967">
                  <c:v>1.666666753590107</c:v>
                </c:pt>
                <c:pt idx="1968">
                  <c:v>1.666666753590107</c:v>
                </c:pt>
                <c:pt idx="1969">
                  <c:v>1.666666753590107</c:v>
                </c:pt>
                <c:pt idx="1970">
                  <c:v>1.666666753590107</c:v>
                </c:pt>
                <c:pt idx="1971">
                  <c:v>1.666666753590107</c:v>
                </c:pt>
                <c:pt idx="1972">
                  <c:v>1.666666753590107</c:v>
                </c:pt>
                <c:pt idx="1973">
                  <c:v>1.666666753590107</c:v>
                </c:pt>
                <c:pt idx="1974">
                  <c:v>1.666666753590107</c:v>
                </c:pt>
                <c:pt idx="1975">
                  <c:v>1.666666753590107</c:v>
                </c:pt>
                <c:pt idx="1976">
                  <c:v>1.666666753590107</c:v>
                </c:pt>
                <c:pt idx="1977">
                  <c:v>1.666666753590107</c:v>
                </c:pt>
                <c:pt idx="1978">
                  <c:v>1.666666753590107</c:v>
                </c:pt>
                <c:pt idx="1979">
                  <c:v>1.666666753590107</c:v>
                </c:pt>
                <c:pt idx="1980">
                  <c:v>1.666666753590107</c:v>
                </c:pt>
                <c:pt idx="1981">
                  <c:v>1.666666753590107</c:v>
                </c:pt>
                <c:pt idx="1982">
                  <c:v>1.666666753590107</c:v>
                </c:pt>
                <c:pt idx="1983">
                  <c:v>1.666666753590107</c:v>
                </c:pt>
                <c:pt idx="1984">
                  <c:v>1.666666753590107</c:v>
                </c:pt>
                <c:pt idx="1985">
                  <c:v>1.666666753590107</c:v>
                </c:pt>
                <c:pt idx="1986">
                  <c:v>1.666666753590107</c:v>
                </c:pt>
                <c:pt idx="1987">
                  <c:v>1.666666753590107</c:v>
                </c:pt>
                <c:pt idx="1988">
                  <c:v>1.666666753590107</c:v>
                </c:pt>
                <c:pt idx="1989">
                  <c:v>1.666666753590107</c:v>
                </c:pt>
                <c:pt idx="1990">
                  <c:v>1.666666753590107</c:v>
                </c:pt>
                <c:pt idx="1991">
                  <c:v>1.666666753590107</c:v>
                </c:pt>
                <c:pt idx="1992">
                  <c:v>1.666666753590107</c:v>
                </c:pt>
                <c:pt idx="1993">
                  <c:v>1.666666753590107</c:v>
                </c:pt>
                <c:pt idx="1994">
                  <c:v>1.666666753590107</c:v>
                </c:pt>
                <c:pt idx="1995">
                  <c:v>1.666666753590107</c:v>
                </c:pt>
                <c:pt idx="1996">
                  <c:v>1.666666753590107</c:v>
                </c:pt>
                <c:pt idx="1997">
                  <c:v>1.666666753590107</c:v>
                </c:pt>
                <c:pt idx="1998">
                  <c:v>1.666666753590107</c:v>
                </c:pt>
                <c:pt idx="1999">
                  <c:v>1.666666753590107</c:v>
                </c:pt>
                <c:pt idx="2000">
                  <c:v>1.666666753590107</c:v>
                </c:pt>
                <c:pt idx="2001">
                  <c:v>1.666666753590107</c:v>
                </c:pt>
                <c:pt idx="2002">
                  <c:v>1.666666753590107</c:v>
                </c:pt>
                <c:pt idx="2003">
                  <c:v>1.666666753590107</c:v>
                </c:pt>
                <c:pt idx="2004">
                  <c:v>1.666666753590107</c:v>
                </c:pt>
                <c:pt idx="2005">
                  <c:v>1.666666753590107</c:v>
                </c:pt>
                <c:pt idx="2006">
                  <c:v>1.666666753590107</c:v>
                </c:pt>
                <c:pt idx="2007">
                  <c:v>1.666666753590107</c:v>
                </c:pt>
                <c:pt idx="2008">
                  <c:v>1.666666753590107</c:v>
                </c:pt>
                <c:pt idx="2009">
                  <c:v>1.666666753590107</c:v>
                </c:pt>
                <c:pt idx="2010">
                  <c:v>1.666666753590107</c:v>
                </c:pt>
                <c:pt idx="2011">
                  <c:v>1.666666753590107</c:v>
                </c:pt>
                <c:pt idx="2012">
                  <c:v>1.666666753590107</c:v>
                </c:pt>
                <c:pt idx="2013">
                  <c:v>1.666666753590107</c:v>
                </c:pt>
                <c:pt idx="2014">
                  <c:v>1.666666753590107</c:v>
                </c:pt>
                <c:pt idx="2015">
                  <c:v>1.666666753590107</c:v>
                </c:pt>
                <c:pt idx="2016">
                  <c:v>1.666666753590107</c:v>
                </c:pt>
                <c:pt idx="2017">
                  <c:v>1.666666753590107</c:v>
                </c:pt>
                <c:pt idx="2018">
                  <c:v>1.666666753590107</c:v>
                </c:pt>
                <c:pt idx="2019">
                  <c:v>1.666666753590107</c:v>
                </c:pt>
                <c:pt idx="2020">
                  <c:v>1.666666753590107</c:v>
                </c:pt>
                <c:pt idx="2021">
                  <c:v>1.666666753590107</c:v>
                </c:pt>
                <c:pt idx="2022">
                  <c:v>1.666666753590107</c:v>
                </c:pt>
                <c:pt idx="2023">
                  <c:v>1.666666753590107</c:v>
                </c:pt>
                <c:pt idx="2024">
                  <c:v>1.666666753590107</c:v>
                </c:pt>
                <c:pt idx="2025">
                  <c:v>1.666666753590107</c:v>
                </c:pt>
                <c:pt idx="2026">
                  <c:v>1.666666753590107</c:v>
                </c:pt>
                <c:pt idx="2027">
                  <c:v>1.666666753590107</c:v>
                </c:pt>
                <c:pt idx="2028">
                  <c:v>1.666666753590107</c:v>
                </c:pt>
                <c:pt idx="2029">
                  <c:v>1.666666753590107</c:v>
                </c:pt>
                <c:pt idx="2030">
                  <c:v>1.666666753590107</c:v>
                </c:pt>
                <c:pt idx="2031">
                  <c:v>1.666666753590107</c:v>
                </c:pt>
                <c:pt idx="2032">
                  <c:v>1.666666753590107</c:v>
                </c:pt>
                <c:pt idx="2033">
                  <c:v>1.666666753590107</c:v>
                </c:pt>
                <c:pt idx="2034">
                  <c:v>1.666666753590107</c:v>
                </c:pt>
                <c:pt idx="2035">
                  <c:v>1.666666753590107</c:v>
                </c:pt>
                <c:pt idx="2036">
                  <c:v>1.666666753590107</c:v>
                </c:pt>
                <c:pt idx="2037">
                  <c:v>1.666666753590107</c:v>
                </c:pt>
                <c:pt idx="2038">
                  <c:v>1.666666753590107</c:v>
                </c:pt>
                <c:pt idx="2039">
                  <c:v>1.666666753590107</c:v>
                </c:pt>
                <c:pt idx="2040">
                  <c:v>1.666666753590107</c:v>
                </c:pt>
                <c:pt idx="2041">
                  <c:v>1.666666753590107</c:v>
                </c:pt>
                <c:pt idx="2042">
                  <c:v>1.666666753590107</c:v>
                </c:pt>
                <c:pt idx="2043">
                  <c:v>1.666666753590107</c:v>
                </c:pt>
                <c:pt idx="2044">
                  <c:v>1.666666753590107</c:v>
                </c:pt>
                <c:pt idx="2045">
                  <c:v>1.666666753590107</c:v>
                </c:pt>
                <c:pt idx="2046">
                  <c:v>1.666666753590107</c:v>
                </c:pt>
                <c:pt idx="2047">
                  <c:v>1.666666753590107</c:v>
                </c:pt>
                <c:pt idx="2048">
                  <c:v>1.666666753590107</c:v>
                </c:pt>
                <c:pt idx="2049">
                  <c:v>1.666666753590107</c:v>
                </c:pt>
                <c:pt idx="2050">
                  <c:v>1.666666753590107</c:v>
                </c:pt>
                <c:pt idx="2051">
                  <c:v>1.666666753590107</c:v>
                </c:pt>
                <c:pt idx="2052">
                  <c:v>1.666666753590107</c:v>
                </c:pt>
                <c:pt idx="2053">
                  <c:v>1.666666753590107</c:v>
                </c:pt>
                <c:pt idx="2054">
                  <c:v>1.666666753590107</c:v>
                </c:pt>
                <c:pt idx="2055">
                  <c:v>1.666666753590107</c:v>
                </c:pt>
                <c:pt idx="2056">
                  <c:v>1.666666753590107</c:v>
                </c:pt>
                <c:pt idx="2057">
                  <c:v>1.666666753590107</c:v>
                </c:pt>
                <c:pt idx="2058">
                  <c:v>1.666666753590107</c:v>
                </c:pt>
                <c:pt idx="2059">
                  <c:v>1.666666753590107</c:v>
                </c:pt>
                <c:pt idx="2060">
                  <c:v>1.666666753590107</c:v>
                </c:pt>
                <c:pt idx="2061">
                  <c:v>1.666666753590107</c:v>
                </c:pt>
                <c:pt idx="2062">
                  <c:v>1.666666753590107</c:v>
                </c:pt>
                <c:pt idx="2063">
                  <c:v>1.666666753590107</c:v>
                </c:pt>
                <c:pt idx="2064">
                  <c:v>1.666666753590107</c:v>
                </c:pt>
                <c:pt idx="2065">
                  <c:v>1.666666753590107</c:v>
                </c:pt>
                <c:pt idx="2066">
                  <c:v>1.666666753590107</c:v>
                </c:pt>
                <c:pt idx="2067">
                  <c:v>1.666666753590107</c:v>
                </c:pt>
                <c:pt idx="2068">
                  <c:v>1.666666753590107</c:v>
                </c:pt>
                <c:pt idx="2069">
                  <c:v>1.666666753590107</c:v>
                </c:pt>
                <c:pt idx="2070">
                  <c:v>1.666666753590107</c:v>
                </c:pt>
                <c:pt idx="2071">
                  <c:v>1.666666753590107</c:v>
                </c:pt>
                <c:pt idx="2072">
                  <c:v>1.666666753590107</c:v>
                </c:pt>
                <c:pt idx="2073">
                  <c:v>1.666666753590107</c:v>
                </c:pt>
                <c:pt idx="2074">
                  <c:v>1.666666753590107</c:v>
                </c:pt>
                <c:pt idx="2075">
                  <c:v>1.666666753590107</c:v>
                </c:pt>
                <c:pt idx="2076">
                  <c:v>1.666666753590107</c:v>
                </c:pt>
                <c:pt idx="2077">
                  <c:v>1.666666753590107</c:v>
                </c:pt>
                <c:pt idx="2078">
                  <c:v>1.666666753590107</c:v>
                </c:pt>
                <c:pt idx="2079">
                  <c:v>1.666666753590107</c:v>
                </c:pt>
                <c:pt idx="2080">
                  <c:v>1.666666753590107</c:v>
                </c:pt>
                <c:pt idx="2081">
                  <c:v>1.666666753590107</c:v>
                </c:pt>
                <c:pt idx="2082">
                  <c:v>1.666666753590107</c:v>
                </c:pt>
                <c:pt idx="2083">
                  <c:v>1.666666753590107</c:v>
                </c:pt>
                <c:pt idx="2084">
                  <c:v>1.666666753590107</c:v>
                </c:pt>
                <c:pt idx="2085">
                  <c:v>1.666666753590107</c:v>
                </c:pt>
                <c:pt idx="2086">
                  <c:v>1.666666753590107</c:v>
                </c:pt>
                <c:pt idx="2087">
                  <c:v>1.666666753590107</c:v>
                </c:pt>
                <c:pt idx="2088">
                  <c:v>1.666666753590107</c:v>
                </c:pt>
                <c:pt idx="2089">
                  <c:v>1.666666753590107</c:v>
                </c:pt>
                <c:pt idx="2090">
                  <c:v>1.666666753590107</c:v>
                </c:pt>
                <c:pt idx="2091">
                  <c:v>1.666666753590107</c:v>
                </c:pt>
                <c:pt idx="2092">
                  <c:v>1.666666753590107</c:v>
                </c:pt>
                <c:pt idx="2093">
                  <c:v>1.666666753590107</c:v>
                </c:pt>
                <c:pt idx="2094">
                  <c:v>1.666666753590107</c:v>
                </c:pt>
                <c:pt idx="2095">
                  <c:v>1.666666753590107</c:v>
                </c:pt>
                <c:pt idx="2096">
                  <c:v>1.666666753590107</c:v>
                </c:pt>
                <c:pt idx="2097">
                  <c:v>1.666666753590107</c:v>
                </c:pt>
                <c:pt idx="2098">
                  <c:v>1.666666753590107</c:v>
                </c:pt>
                <c:pt idx="2099">
                  <c:v>1.666666753590107</c:v>
                </c:pt>
                <c:pt idx="2100">
                  <c:v>1.666666753590107</c:v>
                </c:pt>
                <c:pt idx="2101">
                  <c:v>1.666666753590107</c:v>
                </c:pt>
                <c:pt idx="2102">
                  <c:v>1.666666753590107</c:v>
                </c:pt>
                <c:pt idx="2103">
                  <c:v>1.666666753590107</c:v>
                </c:pt>
                <c:pt idx="2104">
                  <c:v>1.666666753590107</c:v>
                </c:pt>
                <c:pt idx="2105">
                  <c:v>1.666666753590107</c:v>
                </c:pt>
                <c:pt idx="2106">
                  <c:v>1.666666753590107</c:v>
                </c:pt>
                <c:pt idx="2107">
                  <c:v>1.666666753590107</c:v>
                </c:pt>
                <c:pt idx="2108">
                  <c:v>1.666666753590107</c:v>
                </c:pt>
                <c:pt idx="2109">
                  <c:v>1.666666753590107</c:v>
                </c:pt>
                <c:pt idx="2110">
                  <c:v>1.666666753590107</c:v>
                </c:pt>
                <c:pt idx="2111">
                  <c:v>1.666666753590107</c:v>
                </c:pt>
                <c:pt idx="2112">
                  <c:v>1.666666753590107</c:v>
                </c:pt>
                <c:pt idx="2113">
                  <c:v>1.666666753590107</c:v>
                </c:pt>
                <c:pt idx="2114">
                  <c:v>1.666666753590107</c:v>
                </c:pt>
                <c:pt idx="2115">
                  <c:v>1.666666753590107</c:v>
                </c:pt>
                <c:pt idx="2116">
                  <c:v>1.666666753590107</c:v>
                </c:pt>
                <c:pt idx="2117">
                  <c:v>1.666666753590107</c:v>
                </c:pt>
                <c:pt idx="2118">
                  <c:v>1.666666753590107</c:v>
                </c:pt>
                <c:pt idx="2119">
                  <c:v>1.666666753590107</c:v>
                </c:pt>
                <c:pt idx="2120">
                  <c:v>1.666666753590107</c:v>
                </c:pt>
                <c:pt idx="2121">
                  <c:v>1.666666753590107</c:v>
                </c:pt>
                <c:pt idx="2122">
                  <c:v>1.666666753590107</c:v>
                </c:pt>
                <c:pt idx="2123">
                  <c:v>1.666666753590107</c:v>
                </c:pt>
                <c:pt idx="2124">
                  <c:v>1.666666753590107</c:v>
                </c:pt>
                <c:pt idx="2125">
                  <c:v>1.666666753590107</c:v>
                </c:pt>
                <c:pt idx="2126">
                  <c:v>1.666666753590107</c:v>
                </c:pt>
                <c:pt idx="2127">
                  <c:v>1.666666753590107</c:v>
                </c:pt>
                <c:pt idx="2128">
                  <c:v>1.666666753590107</c:v>
                </c:pt>
                <c:pt idx="2129">
                  <c:v>1.666666753590107</c:v>
                </c:pt>
                <c:pt idx="2130">
                  <c:v>1.666666753590107</c:v>
                </c:pt>
                <c:pt idx="2131">
                  <c:v>1.666666753590107</c:v>
                </c:pt>
                <c:pt idx="2132">
                  <c:v>1.666666753590107</c:v>
                </c:pt>
                <c:pt idx="2133">
                  <c:v>1.666666753590107</c:v>
                </c:pt>
                <c:pt idx="2134">
                  <c:v>1.666666753590107</c:v>
                </c:pt>
                <c:pt idx="2135">
                  <c:v>1.666666753590107</c:v>
                </c:pt>
                <c:pt idx="2136">
                  <c:v>1.666666753590107</c:v>
                </c:pt>
                <c:pt idx="2137">
                  <c:v>1.666666753590107</c:v>
                </c:pt>
                <c:pt idx="2138">
                  <c:v>1.666666753590107</c:v>
                </c:pt>
                <c:pt idx="2139">
                  <c:v>1.666666753590107</c:v>
                </c:pt>
                <c:pt idx="2140">
                  <c:v>1.666666753590107</c:v>
                </c:pt>
                <c:pt idx="2141">
                  <c:v>1.666666753590107</c:v>
                </c:pt>
                <c:pt idx="2142">
                  <c:v>1.666666753590107</c:v>
                </c:pt>
                <c:pt idx="2143">
                  <c:v>1.666666753590107</c:v>
                </c:pt>
                <c:pt idx="2144">
                  <c:v>1.666666753590107</c:v>
                </c:pt>
                <c:pt idx="2145">
                  <c:v>1.666666753590107</c:v>
                </c:pt>
                <c:pt idx="2146">
                  <c:v>1.666666753590107</c:v>
                </c:pt>
                <c:pt idx="2147">
                  <c:v>1.666666753590107</c:v>
                </c:pt>
                <c:pt idx="2148">
                  <c:v>1.666666753590107</c:v>
                </c:pt>
                <c:pt idx="2149">
                  <c:v>1.666666753590107</c:v>
                </c:pt>
                <c:pt idx="2150">
                  <c:v>1.666666753590107</c:v>
                </c:pt>
                <c:pt idx="2151">
                  <c:v>1.666666753590107</c:v>
                </c:pt>
                <c:pt idx="2152">
                  <c:v>1.666666753590107</c:v>
                </c:pt>
                <c:pt idx="2153">
                  <c:v>1.666666753590107</c:v>
                </c:pt>
                <c:pt idx="2154">
                  <c:v>1.666666753590107</c:v>
                </c:pt>
                <c:pt idx="2155">
                  <c:v>1.666666753590107</c:v>
                </c:pt>
                <c:pt idx="2156">
                  <c:v>1.666666753590107</c:v>
                </c:pt>
                <c:pt idx="2157">
                  <c:v>1.666666753590107</c:v>
                </c:pt>
                <c:pt idx="2158">
                  <c:v>1.666666753590107</c:v>
                </c:pt>
                <c:pt idx="2159">
                  <c:v>1.666666753590107</c:v>
                </c:pt>
                <c:pt idx="2160">
                  <c:v>1.666666753590107</c:v>
                </c:pt>
                <c:pt idx="2161">
                  <c:v>1.666666753590107</c:v>
                </c:pt>
                <c:pt idx="2162">
                  <c:v>1.666666753590107</c:v>
                </c:pt>
                <c:pt idx="2163">
                  <c:v>1.666666753590107</c:v>
                </c:pt>
                <c:pt idx="2164">
                  <c:v>1.666666753590107</c:v>
                </c:pt>
                <c:pt idx="2165">
                  <c:v>1.666666753590107</c:v>
                </c:pt>
                <c:pt idx="2166">
                  <c:v>1.666666753590107</c:v>
                </c:pt>
                <c:pt idx="2167">
                  <c:v>1.666666753590107</c:v>
                </c:pt>
                <c:pt idx="2168">
                  <c:v>1.666666753590107</c:v>
                </c:pt>
                <c:pt idx="2169">
                  <c:v>1.666666753590107</c:v>
                </c:pt>
                <c:pt idx="2170">
                  <c:v>1.666666753590107</c:v>
                </c:pt>
                <c:pt idx="2171">
                  <c:v>1.666666753590107</c:v>
                </c:pt>
                <c:pt idx="2172">
                  <c:v>1.666666753590107</c:v>
                </c:pt>
                <c:pt idx="2173">
                  <c:v>1.666666753590107</c:v>
                </c:pt>
                <c:pt idx="2174">
                  <c:v>1.666666753590107</c:v>
                </c:pt>
                <c:pt idx="2175">
                  <c:v>1.666666753590107</c:v>
                </c:pt>
                <c:pt idx="2176">
                  <c:v>1.666666753590107</c:v>
                </c:pt>
                <c:pt idx="2177">
                  <c:v>1.666666753590107</c:v>
                </c:pt>
                <c:pt idx="2178">
                  <c:v>1.666666753590107</c:v>
                </c:pt>
                <c:pt idx="2179">
                  <c:v>1.666666753590107</c:v>
                </c:pt>
                <c:pt idx="2180">
                  <c:v>1.666666753590107</c:v>
                </c:pt>
                <c:pt idx="2181">
                  <c:v>1.666666753590107</c:v>
                </c:pt>
                <c:pt idx="2182">
                  <c:v>1.666666753590107</c:v>
                </c:pt>
                <c:pt idx="2183">
                  <c:v>1.666666753590107</c:v>
                </c:pt>
                <c:pt idx="2184">
                  <c:v>1.666666753590107</c:v>
                </c:pt>
                <c:pt idx="2185">
                  <c:v>1.666666753590107</c:v>
                </c:pt>
                <c:pt idx="2186">
                  <c:v>1.666666753590107</c:v>
                </c:pt>
                <c:pt idx="2187">
                  <c:v>1.666666753590107</c:v>
                </c:pt>
                <c:pt idx="2188">
                  <c:v>1.666666753590107</c:v>
                </c:pt>
                <c:pt idx="2189">
                  <c:v>1.666666753590107</c:v>
                </c:pt>
                <c:pt idx="2190">
                  <c:v>1.666666753590107</c:v>
                </c:pt>
                <c:pt idx="2191">
                  <c:v>1.666666753590107</c:v>
                </c:pt>
                <c:pt idx="2192">
                  <c:v>1.666666753590107</c:v>
                </c:pt>
                <c:pt idx="2193">
                  <c:v>1.666666753590107</c:v>
                </c:pt>
                <c:pt idx="2194">
                  <c:v>1.666666753590107</c:v>
                </c:pt>
                <c:pt idx="2195">
                  <c:v>1.666666753590107</c:v>
                </c:pt>
                <c:pt idx="2196">
                  <c:v>1.666666753590107</c:v>
                </c:pt>
                <c:pt idx="2197">
                  <c:v>1.666666753590107</c:v>
                </c:pt>
                <c:pt idx="2198">
                  <c:v>1.666666753590107</c:v>
                </c:pt>
                <c:pt idx="2199">
                  <c:v>1.666666753590107</c:v>
                </c:pt>
                <c:pt idx="2200">
                  <c:v>1.666666753590107</c:v>
                </c:pt>
                <c:pt idx="2201">
                  <c:v>1.666666753590107</c:v>
                </c:pt>
                <c:pt idx="2202">
                  <c:v>1.666666753590107</c:v>
                </c:pt>
                <c:pt idx="2203">
                  <c:v>1.666666753590107</c:v>
                </c:pt>
                <c:pt idx="2204">
                  <c:v>1.666666753590107</c:v>
                </c:pt>
                <c:pt idx="2205">
                  <c:v>1.666666753590107</c:v>
                </c:pt>
                <c:pt idx="2206">
                  <c:v>1.666666753590107</c:v>
                </c:pt>
                <c:pt idx="2207">
                  <c:v>1.666666753590107</c:v>
                </c:pt>
                <c:pt idx="2208">
                  <c:v>1.666666753590107</c:v>
                </c:pt>
                <c:pt idx="2209">
                  <c:v>1.666666753590107</c:v>
                </c:pt>
                <c:pt idx="2210">
                  <c:v>1.666666753590107</c:v>
                </c:pt>
                <c:pt idx="2211">
                  <c:v>1.666666753590107</c:v>
                </c:pt>
                <c:pt idx="2212">
                  <c:v>1.666666753590107</c:v>
                </c:pt>
                <c:pt idx="2213">
                  <c:v>1.666666753590107</c:v>
                </c:pt>
                <c:pt idx="2214">
                  <c:v>1.666666753590107</c:v>
                </c:pt>
                <c:pt idx="2215">
                  <c:v>1.666666753590107</c:v>
                </c:pt>
                <c:pt idx="2216">
                  <c:v>1.666666753590107</c:v>
                </c:pt>
                <c:pt idx="2217">
                  <c:v>1.666666753590107</c:v>
                </c:pt>
                <c:pt idx="2218">
                  <c:v>1.666666753590107</c:v>
                </c:pt>
                <c:pt idx="2219">
                  <c:v>1.666666753590107</c:v>
                </c:pt>
                <c:pt idx="2220">
                  <c:v>1.666666753590107</c:v>
                </c:pt>
                <c:pt idx="2221">
                  <c:v>1.666666753590107</c:v>
                </c:pt>
                <c:pt idx="2222">
                  <c:v>1.666666753590107</c:v>
                </c:pt>
                <c:pt idx="2223">
                  <c:v>1.666666753590107</c:v>
                </c:pt>
                <c:pt idx="2224">
                  <c:v>1.666666753590107</c:v>
                </c:pt>
                <c:pt idx="2225">
                  <c:v>1.666666753590107</c:v>
                </c:pt>
                <c:pt idx="2226">
                  <c:v>1.666666753590107</c:v>
                </c:pt>
                <c:pt idx="2227">
                  <c:v>1.666666753590107</c:v>
                </c:pt>
                <c:pt idx="2228">
                  <c:v>1.666666753590107</c:v>
                </c:pt>
                <c:pt idx="2229">
                  <c:v>1.666666753590107</c:v>
                </c:pt>
                <c:pt idx="2230">
                  <c:v>1.666666753590107</c:v>
                </c:pt>
                <c:pt idx="2231">
                  <c:v>1.666666753590107</c:v>
                </c:pt>
                <c:pt idx="2232">
                  <c:v>1.666666753590107</c:v>
                </c:pt>
                <c:pt idx="2233">
                  <c:v>1.666666753590107</c:v>
                </c:pt>
                <c:pt idx="2234">
                  <c:v>1.666666753590107</c:v>
                </c:pt>
                <c:pt idx="2235">
                  <c:v>1.666666753590107</c:v>
                </c:pt>
                <c:pt idx="2236">
                  <c:v>1.666666753590107</c:v>
                </c:pt>
                <c:pt idx="2237">
                  <c:v>1.666666753590107</c:v>
                </c:pt>
                <c:pt idx="2238">
                  <c:v>1.666666753590107</c:v>
                </c:pt>
                <c:pt idx="2239">
                  <c:v>1.666666753590107</c:v>
                </c:pt>
                <c:pt idx="2240">
                  <c:v>1.666666753590107</c:v>
                </c:pt>
                <c:pt idx="2241">
                  <c:v>1.666666753590107</c:v>
                </c:pt>
                <c:pt idx="2242">
                  <c:v>1.666666753590107</c:v>
                </c:pt>
                <c:pt idx="2243">
                  <c:v>1.666666753590107</c:v>
                </c:pt>
                <c:pt idx="2244">
                  <c:v>1.666666753590107</c:v>
                </c:pt>
                <c:pt idx="2245">
                  <c:v>1.666666753590107</c:v>
                </c:pt>
                <c:pt idx="2246">
                  <c:v>2.500000037252903</c:v>
                </c:pt>
                <c:pt idx="2247">
                  <c:v>2.500000037252903</c:v>
                </c:pt>
                <c:pt idx="2248">
                  <c:v>2.500000037252903</c:v>
                </c:pt>
                <c:pt idx="2249">
                  <c:v>2.500000037252903</c:v>
                </c:pt>
                <c:pt idx="2250">
                  <c:v>2.500000037252903</c:v>
                </c:pt>
                <c:pt idx="2251">
                  <c:v>2.500000037252903</c:v>
                </c:pt>
                <c:pt idx="2252">
                  <c:v>2.500000037252903</c:v>
                </c:pt>
                <c:pt idx="2253">
                  <c:v>2.500000037252903</c:v>
                </c:pt>
                <c:pt idx="2254">
                  <c:v>2.500000037252903</c:v>
                </c:pt>
                <c:pt idx="2255">
                  <c:v>2.500000037252903</c:v>
                </c:pt>
                <c:pt idx="2256">
                  <c:v>2.500000037252903</c:v>
                </c:pt>
                <c:pt idx="2257">
                  <c:v>2.500000037252903</c:v>
                </c:pt>
                <c:pt idx="2258">
                  <c:v>2.500000037252903</c:v>
                </c:pt>
                <c:pt idx="2259">
                  <c:v>2.500000037252903</c:v>
                </c:pt>
                <c:pt idx="2260">
                  <c:v>2.500000037252903</c:v>
                </c:pt>
                <c:pt idx="2261">
                  <c:v>2.500000037252903</c:v>
                </c:pt>
                <c:pt idx="2262">
                  <c:v>2.500000037252903</c:v>
                </c:pt>
                <c:pt idx="2263">
                  <c:v>2.500000037252903</c:v>
                </c:pt>
                <c:pt idx="2264">
                  <c:v>2.500000037252903</c:v>
                </c:pt>
                <c:pt idx="2265">
                  <c:v>2.500000037252903</c:v>
                </c:pt>
                <c:pt idx="2266">
                  <c:v>2.500000037252903</c:v>
                </c:pt>
                <c:pt idx="2267">
                  <c:v>2.500000037252903</c:v>
                </c:pt>
                <c:pt idx="2268">
                  <c:v>2.500000037252903</c:v>
                </c:pt>
                <c:pt idx="2269">
                  <c:v>2.500000037252903</c:v>
                </c:pt>
                <c:pt idx="2270">
                  <c:v>2.500000037252903</c:v>
                </c:pt>
                <c:pt idx="2271">
                  <c:v>2.500000037252903</c:v>
                </c:pt>
                <c:pt idx="2272">
                  <c:v>2.500000037252903</c:v>
                </c:pt>
                <c:pt idx="2273">
                  <c:v>2.500000037252903</c:v>
                </c:pt>
                <c:pt idx="2274">
                  <c:v>2.500000037252903</c:v>
                </c:pt>
                <c:pt idx="2275">
                  <c:v>2.500000037252903</c:v>
                </c:pt>
                <c:pt idx="2276">
                  <c:v>2.500000037252903</c:v>
                </c:pt>
                <c:pt idx="2277">
                  <c:v>2.500000037252903</c:v>
                </c:pt>
                <c:pt idx="2278">
                  <c:v>2.500000037252903</c:v>
                </c:pt>
                <c:pt idx="2279">
                  <c:v>2.500000037252903</c:v>
                </c:pt>
                <c:pt idx="2280">
                  <c:v>2.500000037252903</c:v>
                </c:pt>
                <c:pt idx="2281">
                  <c:v>2.500000037252903</c:v>
                </c:pt>
                <c:pt idx="2282">
                  <c:v>2.500000037252903</c:v>
                </c:pt>
                <c:pt idx="2283">
                  <c:v>2.500000037252903</c:v>
                </c:pt>
                <c:pt idx="2284">
                  <c:v>2.500000037252903</c:v>
                </c:pt>
                <c:pt idx="2285">
                  <c:v>2.500000037252903</c:v>
                </c:pt>
                <c:pt idx="2286">
                  <c:v>2.500000037252903</c:v>
                </c:pt>
                <c:pt idx="2287">
                  <c:v>2.500000037252903</c:v>
                </c:pt>
                <c:pt idx="2288">
                  <c:v>2.500000037252903</c:v>
                </c:pt>
                <c:pt idx="2289">
                  <c:v>2.500000037252903</c:v>
                </c:pt>
                <c:pt idx="2290">
                  <c:v>2.500000037252903</c:v>
                </c:pt>
                <c:pt idx="2291">
                  <c:v>2.500000037252903</c:v>
                </c:pt>
                <c:pt idx="2292">
                  <c:v>2.500000037252903</c:v>
                </c:pt>
                <c:pt idx="2293">
                  <c:v>2.500000037252903</c:v>
                </c:pt>
                <c:pt idx="2294">
                  <c:v>2.500000037252903</c:v>
                </c:pt>
                <c:pt idx="2295">
                  <c:v>2.500000037252903</c:v>
                </c:pt>
                <c:pt idx="2296">
                  <c:v>2.500000037252903</c:v>
                </c:pt>
                <c:pt idx="2297">
                  <c:v>2.500000037252903</c:v>
                </c:pt>
                <c:pt idx="2298">
                  <c:v>2.500000037252903</c:v>
                </c:pt>
                <c:pt idx="2299">
                  <c:v>2.500000037252903</c:v>
                </c:pt>
                <c:pt idx="2300">
                  <c:v>2.500000037252903</c:v>
                </c:pt>
                <c:pt idx="2301">
                  <c:v>2.500000037252903</c:v>
                </c:pt>
                <c:pt idx="2302">
                  <c:v>2.500000037252903</c:v>
                </c:pt>
                <c:pt idx="2303">
                  <c:v>2.500000037252903</c:v>
                </c:pt>
                <c:pt idx="2304">
                  <c:v>2.500000037252903</c:v>
                </c:pt>
                <c:pt idx="2305">
                  <c:v>2.500000037252903</c:v>
                </c:pt>
                <c:pt idx="2306">
                  <c:v>2.500000037252903</c:v>
                </c:pt>
                <c:pt idx="2307">
                  <c:v>2.500000037252903</c:v>
                </c:pt>
                <c:pt idx="2308">
                  <c:v>2.500000037252903</c:v>
                </c:pt>
                <c:pt idx="2309">
                  <c:v>2.500000037252903</c:v>
                </c:pt>
                <c:pt idx="2310">
                  <c:v>2.500000037252903</c:v>
                </c:pt>
                <c:pt idx="2311">
                  <c:v>2.500000037252903</c:v>
                </c:pt>
                <c:pt idx="2312">
                  <c:v>3.3333335071802139</c:v>
                </c:pt>
                <c:pt idx="2313">
                  <c:v>3.3333335071802139</c:v>
                </c:pt>
                <c:pt idx="2314">
                  <c:v>3.3333335071802139</c:v>
                </c:pt>
                <c:pt idx="2315">
                  <c:v>3.3333335071802139</c:v>
                </c:pt>
                <c:pt idx="2316">
                  <c:v>3.3333335071802139</c:v>
                </c:pt>
                <c:pt idx="2317">
                  <c:v>3.3333335071802139</c:v>
                </c:pt>
                <c:pt idx="2318">
                  <c:v>3.3333335071802139</c:v>
                </c:pt>
                <c:pt idx="2319">
                  <c:v>3.3333335071802139</c:v>
                </c:pt>
                <c:pt idx="2320">
                  <c:v>3.3333335071802139</c:v>
                </c:pt>
                <c:pt idx="2321">
                  <c:v>3.3333335071802139</c:v>
                </c:pt>
                <c:pt idx="2322">
                  <c:v>3.3333335071802139</c:v>
                </c:pt>
                <c:pt idx="2323">
                  <c:v>3.3333335071802139</c:v>
                </c:pt>
                <c:pt idx="2324">
                  <c:v>3.3333335071802139</c:v>
                </c:pt>
                <c:pt idx="2325">
                  <c:v>3.3333335071802139</c:v>
                </c:pt>
                <c:pt idx="2326">
                  <c:v>3.3333335071802139</c:v>
                </c:pt>
                <c:pt idx="2327">
                  <c:v>3.3333335071802139</c:v>
                </c:pt>
                <c:pt idx="2328">
                  <c:v>3.3333335071802139</c:v>
                </c:pt>
                <c:pt idx="2329">
                  <c:v>3.3333335071802139</c:v>
                </c:pt>
                <c:pt idx="2330">
                  <c:v>3.3333335071802139</c:v>
                </c:pt>
                <c:pt idx="2331">
                  <c:v>3.3333335071802139</c:v>
                </c:pt>
                <c:pt idx="2332">
                  <c:v>3.3333335071802139</c:v>
                </c:pt>
                <c:pt idx="2333">
                  <c:v>3.3333335071802139</c:v>
                </c:pt>
                <c:pt idx="2334">
                  <c:v>3.3333335071802139</c:v>
                </c:pt>
                <c:pt idx="2335">
                  <c:v>3.3333335071802139</c:v>
                </c:pt>
                <c:pt idx="2336">
                  <c:v>3.3333335071802139</c:v>
                </c:pt>
                <c:pt idx="2337">
                  <c:v>3.3333335071802139</c:v>
                </c:pt>
                <c:pt idx="2338">
                  <c:v>3.3333335071802139</c:v>
                </c:pt>
                <c:pt idx="2339">
                  <c:v>3.3333335071802139</c:v>
                </c:pt>
                <c:pt idx="2340">
                  <c:v>4.1666667908430099</c:v>
                </c:pt>
                <c:pt idx="2341">
                  <c:v>4.1666667908430099</c:v>
                </c:pt>
                <c:pt idx="2342">
                  <c:v>4.1666667908430099</c:v>
                </c:pt>
                <c:pt idx="2343">
                  <c:v>4.1666667908430099</c:v>
                </c:pt>
                <c:pt idx="2344">
                  <c:v>4.1666667908430099</c:v>
                </c:pt>
                <c:pt idx="2345">
                  <c:v>4.1666667908430099</c:v>
                </c:pt>
                <c:pt idx="2346">
                  <c:v>4.1666667908430099</c:v>
                </c:pt>
                <c:pt idx="2347">
                  <c:v>4.1666667908430099</c:v>
                </c:pt>
                <c:pt idx="2348">
                  <c:v>4.1666667908430099</c:v>
                </c:pt>
                <c:pt idx="2349">
                  <c:v>4.1666667908430099</c:v>
                </c:pt>
                <c:pt idx="2350">
                  <c:v>4.1666667908430099</c:v>
                </c:pt>
                <c:pt idx="2351">
                  <c:v>4.1666667908430099</c:v>
                </c:pt>
                <c:pt idx="2352">
                  <c:v>4.1666667908430099</c:v>
                </c:pt>
                <c:pt idx="2353">
                  <c:v>4.1666667908430099</c:v>
                </c:pt>
                <c:pt idx="2354">
                  <c:v>4.1666667908430099</c:v>
                </c:pt>
                <c:pt idx="2355">
                  <c:v>4.1666667908430099</c:v>
                </c:pt>
                <c:pt idx="2356">
                  <c:v>4.1666667908430099</c:v>
                </c:pt>
                <c:pt idx="2357">
                  <c:v>4.1666667908430099</c:v>
                </c:pt>
                <c:pt idx="2358">
                  <c:v>4.1666667908430099</c:v>
                </c:pt>
                <c:pt idx="2359">
                  <c:v>4.1666667908430099</c:v>
                </c:pt>
                <c:pt idx="2360">
                  <c:v>4.1666667908430099</c:v>
                </c:pt>
                <c:pt idx="2361">
                  <c:v>4.1666667908430099</c:v>
                </c:pt>
                <c:pt idx="2362">
                  <c:v>4.1666667908430099</c:v>
                </c:pt>
                <c:pt idx="2363">
                  <c:v>4.1666667908430099</c:v>
                </c:pt>
                <c:pt idx="2364">
                  <c:v>4.1666667908430099</c:v>
                </c:pt>
                <c:pt idx="2365">
                  <c:v>4.1666667908430099</c:v>
                </c:pt>
                <c:pt idx="2366">
                  <c:v>4.1666667908430099</c:v>
                </c:pt>
                <c:pt idx="2367">
                  <c:v>4.1666667908430099</c:v>
                </c:pt>
                <c:pt idx="2368">
                  <c:v>4.1666667908430099</c:v>
                </c:pt>
                <c:pt idx="2369">
                  <c:v>4.1666667908430099</c:v>
                </c:pt>
                <c:pt idx="2370">
                  <c:v>4.1666667908430099</c:v>
                </c:pt>
                <c:pt idx="2371">
                  <c:v>4.1666667908430099</c:v>
                </c:pt>
                <c:pt idx="2372">
                  <c:v>4.1666667908430099</c:v>
                </c:pt>
                <c:pt idx="2373">
                  <c:v>4.1666667908430099</c:v>
                </c:pt>
                <c:pt idx="2374">
                  <c:v>4.1666667908430099</c:v>
                </c:pt>
                <c:pt idx="2375">
                  <c:v>4.1666667908430099</c:v>
                </c:pt>
                <c:pt idx="2376">
                  <c:v>4.1666667908430099</c:v>
                </c:pt>
                <c:pt idx="2377">
                  <c:v>4.1666667908430099</c:v>
                </c:pt>
                <c:pt idx="2378">
                  <c:v>4.1666667908430099</c:v>
                </c:pt>
                <c:pt idx="2379">
                  <c:v>4.1666667908430099</c:v>
                </c:pt>
                <c:pt idx="2380">
                  <c:v>4.1666667908430099</c:v>
                </c:pt>
                <c:pt idx="2381">
                  <c:v>4.1666667908430099</c:v>
                </c:pt>
                <c:pt idx="2382">
                  <c:v>4.1666667908430099</c:v>
                </c:pt>
                <c:pt idx="2383">
                  <c:v>4.1666667908430099</c:v>
                </c:pt>
                <c:pt idx="2384">
                  <c:v>4.1666667908430099</c:v>
                </c:pt>
                <c:pt idx="2385">
                  <c:v>4.1666667908430099</c:v>
                </c:pt>
                <c:pt idx="2386">
                  <c:v>4.1666667908430099</c:v>
                </c:pt>
                <c:pt idx="2387">
                  <c:v>4.1666667908430099</c:v>
                </c:pt>
                <c:pt idx="2388">
                  <c:v>4.1666667908430099</c:v>
                </c:pt>
                <c:pt idx="2389">
                  <c:v>4.1666667908430099</c:v>
                </c:pt>
                <c:pt idx="2390">
                  <c:v>4.1666667908430099</c:v>
                </c:pt>
                <c:pt idx="2391">
                  <c:v>4.1666667908430099</c:v>
                </c:pt>
                <c:pt idx="2392">
                  <c:v>4.1666667908430099</c:v>
                </c:pt>
                <c:pt idx="2393">
                  <c:v>4.1666667908430099</c:v>
                </c:pt>
                <c:pt idx="2394">
                  <c:v>4.1666667908430099</c:v>
                </c:pt>
                <c:pt idx="2395">
                  <c:v>4.1666667908430099</c:v>
                </c:pt>
                <c:pt idx="2396">
                  <c:v>4.1666667908430099</c:v>
                </c:pt>
                <c:pt idx="2397">
                  <c:v>4.1666667908430099</c:v>
                </c:pt>
                <c:pt idx="2398">
                  <c:v>4.1666667908430099</c:v>
                </c:pt>
                <c:pt idx="2399">
                  <c:v>4.1666667908430099</c:v>
                </c:pt>
                <c:pt idx="2400">
                  <c:v>4.1666667908430099</c:v>
                </c:pt>
                <c:pt idx="2401">
                  <c:v>4.1666667908430099</c:v>
                </c:pt>
                <c:pt idx="2402">
                  <c:v>4.1666667908430099</c:v>
                </c:pt>
                <c:pt idx="2403">
                  <c:v>4.1666667908430099</c:v>
                </c:pt>
                <c:pt idx="2404">
                  <c:v>4.1666667908430099</c:v>
                </c:pt>
                <c:pt idx="2405">
                  <c:v>4.1666667908430099</c:v>
                </c:pt>
                <c:pt idx="2406">
                  <c:v>4.1666667908430099</c:v>
                </c:pt>
                <c:pt idx="2407">
                  <c:v>4.1666667908430099</c:v>
                </c:pt>
                <c:pt idx="2408">
                  <c:v>4.1666667908430099</c:v>
                </c:pt>
                <c:pt idx="2409">
                  <c:v>4.1666667908430099</c:v>
                </c:pt>
                <c:pt idx="2410">
                  <c:v>4.1666667908430099</c:v>
                </c:pt>
                <c:pt idx="2411">
                  <c:v>4.1666667908430099</c:v>
                </c:pt>
                <c:pt idx="2412">
                  <c:v>4.1666667908430099</c:v>
                </c:pt>
                <c:pt idx="2413">
                  <c:v>4.1666667908430099</c:v>
                </c:pt>
                <c:pt idx="2414">
                  <c:v>4.1666667908430099</c:v>
                </c:pt>
                <c:pt idx="2415">
                  <c:v>4.1666667908430099</c:v>
                </c:pt>
                <c:pt idx="2416">
                  <c:v>4.1666667908430099</c:v>
                </c:pt>
                <c:pt idx="2417">
                  <c:v>4.1666667908430099</c:v>
                </c:pt>
                <c:pt idx="2418">
                  <c:v>4.1666667908430099</c:v>
                </c:pt>
                <c:pt idx="2419">
                  <c:v>4.1666667908430099</c:v>
                </c:pt>
                <c:pt idx="2420">
                  <c:v>5.000000074505806</c:v>
                </c:pt>
                <c:pt idx="2421">
                  <c:v>5.000000074505806</c:v>
                </c:pt>
                <c:pt idx="2422">
                  <c:v>5.000000074505806</c:v>
                </c:pt>
                <c:pt idx="2423">
                  <c:v>5.000000074505806</c:v>
                </c:pt>
                <c:pt idx="2424">
                  <c:v>5.000000074505806</c:v>
                </c:pt>
                <c:pt idx="2425">
                  <c:v>5.000000074505806</c:v>
                </c:pt>
                <c:pt idx="2426">
                  <c:v>5.000000074505806</c:v>
                </c:pt>
                <c:pt idx="2427">
                  <c:v>5.000000074505806</c:v>
                </c:pt>
                <c:pt idx="2428">
                  <c:v>5.000000074505806</c:v>
                </c:pt>
                <c:pt idx="2429">
                  <c:v>5.000000074505806</c:v>
                </c:pt>
                <c:pt idx="2430">
                  <c:v>5.000000074505806</c:v>
                </c:pt>
                <c:pt idx="2431">
                  <c:v>5.000000074505806</c:v>
                </c:pt>
                <c:pt idx="2432">
                  <c:v>5.000000074505806</c:v>
                </c:pt>
                <c:pt idx="2433">
                  <c:v>5.000000074505806</c:v>
                </c:pt>
                <c:pt idx="2434">
                  <c:v>5.000000074505806</c:v>
                </c:pt>
                <c:pt idx="2435">
                  <c:v>5.000000074505806</c:v>
                </c:pt>
                <c:pt idx="2436">
                  <c:v>5.000000074505806</c:v>
                </c:pt>
                <c:pt idx="2437">
                  <c:v>5.000000074505806</c:v>
                </c:pt>
                <c:pt idx="2438">
                  <c:v>5.000000074505806</c:v>
                </c:pt>
                <c:pt idx="2439">
                  <c:v>5.000000074505806</c:v>
                </c:pt>
                <c:pt idx="2440">
                  <c:v>5.000000074505806</c:v>
                </c:pt>
                <c:pt idx="2441">
                  <c:v>5.000000074505806</c:v>
                </c:pt>
                <c:pt idx="2442">
                  <c:v>5.000000074505806</c:v>
                </c:pt>
                <c:pt idx="2443">
                  <c:v>5.000000074505806</c:v>
                </c:pt>
                <c:pt idx="2444">
                  <c:v>5.000000074505806</c:v>
                </c:pt>
                <c:pt idx="2445">
                  <c:v>5.000000074505806</c:v>
                </c:pt>
                <c:pt idx="2446">
                  <c:v>5.000000074505806</c:v>
                </c:pt>
                <c:pt idx="2447">
                  <c:v>5.000000074505806</c:v>
                </c:pt>
                <c:pt idx="2448">
                  <c:v>5.000000074505806</c:v>
                </c:pt>
                <c:pt idx="2449">
                  <c:v>5.000000074505806</c:v>
                </c:pt>
                <c:pt idx="2450">
                  <c:v>5.000000074505806</c:v>
                </c:pt>
                <c:pt idx="2451">
                  <c:v>5.000000074505806</c:v>
                </c:pt>
                <c:pt idx="2452">
                  <c:v>5.000000074505806</c:v>
                </c:pt>
                <c:pt idx="2453">
                  <c:v>5.000000074505806</c:v>
                </c:pt>
                <c:pt idx="2454">
                  <c:v>5.000000074505806</c:v>
                </c:pt>
                <c:pt idx="2455">
                  <c:v>5.000000074505806</c:v>
                </c:pt>
                <c:pt idx="2456">
                  <c:v>5.000000074505806</c:v>
                </c:pt>
                <c:pt idx="2457">
                  <c:v>5.000000074505806</c:v>
                </c:pt>
                <c:pt idx="2458">
                  <c:v>5.000000074505806</c:v>
                </c:pt>
                <c:pt idx="2459">
                  <c:v>5.000000074505806</c:v>
                </c:pt>
                <c:pt idx="2460">
                  <c:v>5.000000074505806</c:v>
                </c:pt>
                <c:pt idx="2461">
                  <c:v>5.000000074505806</c:v>
                </c:pt>
                <c:pt idx="2462">
                  <c:v>5.000000074505806</c:v>
                </c:pt>
                <c:pt idx="2463">
                  <c:v>5.000000074505806</c:v>
                </c:pt>
                <c:pt idx="2464">
                  <c:v>5.000000074505806</c:v>
                </c:pt>
                <c:pt idx="2465">
                  <c:v>5.000000074505806</c:v>
                </c:pt>
                <c:pt idx="2466">
                  <c:v>5.000000074505806</c:v>
                </c:pt>
                <c:pt idx="2467">
                  <c:v>5.000000074505806</c:v>
                </c:pt>
                <c:pt idx="2468">
                  <c:v>5.000000074505806</c:v>
                </c:pt>
                <c:pt idx="2469">
                  <c:v>5.000000074505806</c:v>
                </c:pt>
                <c:pt idx="2470">
                  <c:v>5.000000074505806</c:v>
                </c:pt>
                <c:pt idx="2471">
                  <c:v>5.000000074505806</c:v>
                </c:pt>
                <c:pt idx="2472">
                  <c:v>5.000000074505806</c:v>
                </c:pt>
                <c:pt idx="2473">
                  <c:v>5.000000074505806</c:v>
                </c:pt>
                <c:pt idx="2474">
                  <c:v>5.000000074505806</c:v>
                </c:pt>
                <c:pt idx="2475">
                  <c:v>5.000000074505806</c:v>
                </c:pt>
                <c:pt idx="2476">
                  <c:v>5.000000074505806</c:v>
                </c:pt>
                <c:pt idx="2477">
                  <c:v>5.000000074505806</c:v>
                </c:pt>
                <c:pt idx="2478">
                  <c:v>5.000000074505806</c:v>
                </c:pt>
                <c:pt idx="2479">
                  <c:v>5.000000074505806</c:v>
                </c:pt>
                <c:pt idx="2480">
                  <c:v>5.000000074505806</c:v>
                </c:pt>
                <c:pt idx="2481">
                  <c:v>5.000000074505806</c:v>
                </c:pt>
                <c:pt idx="2482">
                  <c:v>5.000000074505806</c:v>
                </c:pt>
                <c:pt idx="2483">
                  <c:v>5.000000074505806</c:v>
                </c:pt>
                <c:pt idx="2484">
                  <c:v>5.000000074505806</c:v>
                </c:pt>
                <c:pt idx="2485">
                  <c:v>5.000000074505806</c:v>
                </c:pt>
                <c:pt idx="2486">
                  <c:v>5.000000074505806</c:v>
                </c:pt>
                <c:pt idx="2487">
                  <c:v>5.000000074505806</c:v>
                </c:pt>
                <c:pt idx="2488">
                  <c:v>5.000000074505806</c:v>
                </c:pt>
                <c:pt idx="2489">
                  <c:v>5.000000074505806</c:v>
                </c:pt>
                <c:pt idx="2490">
                  <c:v>5.000000074505806</c:v>
                </c:pt>
                <c:pt idx="2491">
                  <c:v>5.000000074505806</c:v>
                </c:pt>
                <c:pt idx="2492">
                  <c:v>5.000000074505806</c:v>
                </c:pt>
                <c:pt idx="2493">
                  <c:v>5.000000074505806</c:v>
                </c:pt>
                <c:pt idx="2494">
                  <c:v>5.000000074505806</c:v>
                </c:pt>
                <c:pt idx="2495">
                  <c:v>5.000000074505806</c:v>
                </c:pt>
                <c:pt idx="2496">
                  <c:v>5.000000074505806</c:v>
                </c:pt>
                <c:pt idx="2497">
                  <c:v>5.000000074505806</c:v>
                </c:pt>
                <c:pt idx="2498">
                  <c:v>5.000000074505806</c:v>
                </c:pt>
                <c:pt idx="2499">
                  <c:v>5.000000074505806</c:v>
                </c:pt>
                <c:pt idx="2500">
                  <c:v>5.000000074505806</c:v>
                </c:pt>
                <c:pt idx="2501">
                  <c:v>5.000000074505806</c:v>
                </c:pt>
                <c:pt idx="2502">
                  <c:v>5.000000074505806</c:v>
                </c:pt>
                <c:pt idx="2503">
                  <c:v>5.000000074505806</c:v>
                </c:pt>
                <c:pt idx="2504">
                  <c:v>5.000000074505806</c:v>
                </c:pt>
                <c:pt idx="2505">
                  <c:v>5.000000074505806</c:v>
                </c:pt>
                <c:pt idx="2506">
                  <c:v>5.000000074505806</c:v>
                </c:pt>
                <c:pt idx="2507">
                  <c:v>5.000000074505806</c:v>
                </c:pt>
                <c:pt idx="2508">
                  <c:v>5.000000074505806</c:v>
                </c:pt>
                <c:pt idx="2509">
                  <c:v>5.000000074505806</c:v>
                </c:pt>
                <c:pt idx="2510">
                  <c:v>5.000000074505806</c:v>
                </c:pt>
                <c:pt idx="2511">
                  <c:v>5.000000074505806</c:v>
                </c:pt>
                <c:pt idx="2512">
                  <c:v>5.000000074505806</c:v>
                </c:pt>
                <c:pt idx="2513">
                  <c:v>5.000000074505806</c:v>
                </c:pt>
                <c:pt idx="2514">
                  <c:v>5.000000074505806</c:v>
                </c:pt>
                <c:pt idx="2515">
                  <c:v>5.000000074505806</c:v>
                </c:pt>
                <c:pt idx="2516">
                  <c:v>5.000000074505806</c:v>
                </c:pt>
                <c:pt idx="2517">
                  <c:v>5.000000074505806</c:v>
                </c:pt>
                <c:pt idx="2518">
                  <c:v>5.000000074505806</c:v>
                </c:pt>
                <c:pt idx="2519">
                  <c:v>5.000000074505806</c:v>
                </c:pt>
                <c:pt idx="2520">
                  <c:v>5.000000074505806</c:v>
                </c:pt>
                <c:pt idx="2521">
                  <c:v>5.000000074505806</c:v>
                </c:pt>
                <c:pt idx="2522">
                  <c:v>5.000000074505806</c:v>
                </c:pt>
                <c:pt idx="2523">
                  <c:v>5.000000074505806</c:v>
                </c:pt>
                <c:pt idx="2524">
                  <c:v>5.000000074505806</c:v>
                </c:pt>
                <c:pt idx="2525">
                  <c:v>5.000000074505806</c:v>
                </c:pt>
                <c:pt idx="2526">
                  <c:v>5.000000074505806</c:v>
                </c:pt>
                <c:pt idx="2527">
                  <c:v>5.000000074505806</c:v>
                </c:pt>
                <c:pt idx="2528">
                  <c:v>5.000000074505806</c:v>
                </c:pt>
                <c:pt idx="2529">
                  <c:v>5.000000074505806</c:v>
                </c:pt>
                <c:pt idx="2530">
                  <c:v>5.000000074505806</c:v>
                </c:pt>
                <c:pt idx="2531">
                  <c:v>5.000000074505806</c:v>
                </c:pt>
                <c:pt idx="2532">
                  <c:v>5.000000074505806</c:v>
                </c:pt>
                <c:pt idx="2533">
                  <c:v>5.000000074505806</c:v>
                </c:pt>
                <c:pt idx="2534">
                  <c:v>5.000000074505806</c:v>
                </c:pt>
                <c:pt idx="2535">
                  <c:v>5.000000074505806</c:v>
                </c:pt>
                <c:pt idx="2536">
                  <c:v>5.000000074505806</c:v>
                </c:pt>
                <c:pt idx="2537">
                  <c:v>5.000000074505806</c:v>
                </c:pt>
                <c:pt idx="2538">
                  <c:v>5.000000074505806</c:v>
                </c:pt>
                <c:pt idx="2539">
                  <c:v>5.000000074505806</c:v>
                </c:pt>
                <c:pt idx="2540">
                  <c:v>5.000000074505806</c:v>
                </c:pt>
                <c:pt idx="2541">
                  <c:v>5.000000074505806</c:v>
                </c:pt>
                <c:pt idx="2542">
                  <c:v>5.000000074505806</c:v>
                </c:pt>
                <c:pt idx="2543">
                  <c:v>5.000000074505806</c:v>
                </c:pt>
                <c:pt idx="2544">
                  <c:v>5.000000074505806</c:v>
                </c:pt>
                <c:pt idx="2545">
                  <c:v>5.000000074505806</c:v>
                </c:pt>
                <c:pt idx="2546">
                  <c:v>5.000000074505806</c:v>
                </c:pt>
                <c:pt idx="2547">
                  <c:v>5.000000074505806</c:v>
                </c:pt>
                <c:pt idx="2548">
                  <c:v>5.000000074505806</c:v>
                </c:pt>
                <c:pt idx="2549">
                  <c:v>5.000000074505806</c:v>
                </c:pt>
                <c:pt idx="2550">
                  <c:v>5.000000074505806</c:v>
                </c:pt>
                <c:pt idx="2551">
                  <c:v>5.000000074505806</c:v>
                </c:pt>
                <c:pt idx="2552">
                  <c:v>5.000000074505806</c:v>
                </c:pt>
                <c:pt idx="2553">
                  <c:v>5.000000074505806</c:v>
                </c:pt>
                <c:pt idx="2554">
                  <c:v>5.000000074505806</c:v>
                </c:pt>
                <c:pt idx="2555">
                  <c:v>5.000000074505806</c:v>
                </c:pt>
                <c:pt idx="2556">
                  <c:v>5.000000074505806</c:v>
                </c:pt>
                <c:pt idx="2557">
                  <c:v>5.000000074505806</c:v>
                </c:pt>
                <c:pt idx="2558">
                  <c:v>5.000000074505806</c:v>
                </c:pt>
                <c:pt idx="2559">
                  <c:v>5.000000074505806</c:v>
                </c:pt>
                <c:pt idx="2560">
                  <c:v>5.000000074505806</c:v>
                </c:pt>
                <c:pt idx="2561">
                  <c:v>5.000000074505806</c:v>
                </c:pt>
                <c:pt idx="2562">
                  <c:v>5.000000074505806</c:v>
                </c:pt>
                <c:pt idx="2563">
                  <c:v>5.000000074505806</c:v>
                </c:pt>
                <c:pt idx="2564">
                  <c:v>5.000000074505806</c:v>
                </c:pt>
                <c:pt idx="2565">
                  <c:v>5.000000074505806</c:v>
                </c:pt>
                <c:pt idx="2566">
                  <c:v>5.000000074505806</c:v>
                </c:pt>
                <c:pt idx="2567">
                  <c:v>5.000000074505806</c:v>
                </c:pt>
                <c:pt idx="2568">
                  <c:v>5.000000074505806</c:v>
                </c:pt>
                <c:pt idx="2569">
                  <c:v>5.000000074505806</c:v>
                </c:pt>
                <c:pt idx="2570">
                  <c:v>5.000000074505806</c:v>
                </c:pt>
                <c:pt idx="2571">
                  <c:v>5.000000074505806</c:v>
                </c:pt>
                <c:pt idx="2572">
                  <c:v>5.000000074505806</c:v>
                </c:pt>
                <c:pt idx="2573">
                  <c:v>5.000000074505806</c:v>
                </c:pt>
                <c:pt idx="2574">
                  <c:v>5.000000074505806</c:v>
                </c:pt>
                <c:pt idx="2575">
                  <c:v>5.000000074505806</c:v>
                </c:pt>
                <c:pt idx="2576">
                  <c:v>5.000000074505806</c:v>
                </c:pt>
                <c:pt idx="2577">
                  <c:v>5.000000074505806</c:v>
                </c:pt>
                <c:pt idx="2578">
                  <c:v>5.000000074505806</c:v>
                </c:pt>
                <c:pt idx="2579">
                  <c:v>5.000000074505806</c:v>
                </c:pt>
                <c:pt idx="2580">
                  <c:v>5.000000074505806</c:v>
                </c:pt>
                <c:pt idx="2581">
                  <c:v>5.000000074505806</c:v>
                </c:pt>
                <c:pt idx="2582">
                  <c:v>5.000000074505806</c:v>
                </c:pt>
                <c:pt idx="2583">
                  <c:v>5.000000074505806</c:v>
                </c:pt>
                <c:pt idx="2584">
                  <c:v>5.000000074505806</c:v>
                </c:pt>
                <c:pt idx="2585">
                  <c:v>5.000000074505806</c:v>
                </c:pt>
                <c:pt idx="2586">
                  <c:v>5.000000074505806</c:v>
                </c:pt>
                <c:pt idx="2587">
                  <c:v>5.000000074505806</c:v>
                </c:pt>
                <c:pt idx="2588">
                  <c:v>5.000000074505806</c:v>
                </c:pt>
                <c:pt idx="2589">
                  <c:v>5.000000074505806</c:v>
                </c:pt>
                <c:pt idx="2590">
                  <c:v>5.000000074505806</c:v>
                </c:pt>
                <c:pt idx="2591">
                  <c:v>5.000000074505806</c:v>
                </c:pt>
                <c:pt idx="2592">
                  <c:v>5.000000074505806</c:v>
                </c:pt>
                <c:pt idx="2593">
                  <c:v>5.000000074505806</c:v>
                </c:pt>
                <c:pt idx="2594">
                  <c:v>5.000000074505806</c:v>
                </c:pt>
                <c:pt idx="2595">
                  <c:v>5.000000074505806</c:v>
                </c:pt>
                <c:pt idx="2596">
                  <c:v>5.000000074505806</c:v>
                </c:pt>
                <c:pt idx="2597">
                  <c:v>5.000000074505806</c:v>
                </c:pt>
                <c:pt idx="2598">
                  <c:v>5.000000074505806</c:v>
                </c:pt>
                <c:pt idx="2599">
                  <c:v>5.000000074505806</c:v>
                </c:pt>
                <c:pt idx="2600">
                  <c:v>5.000000074505806</c:v>
                </c:pt>
                <c:pt idx="2601">
                  <c:v>5.000000074505806</c:v>
                </c:pt>
                <c:pt idx="2602">
                  <c:v>5.000000074505806</c:v>
                </c:pt>
                <c:pt idx="2603">
                  <c:v>5.000000074505806</c:v>
                </c:pt>
                <c:pt idx="2604">
                  <c:v>5.000000074505806</c:v>
                </c:pt>
                <c:pt idx="2605">
                  <c:v>5.000000074505806</c:v>
                </c:pt>
                <c:pt idx="2606">
                  <c:v>5.000000074505806</c:v>
                </c:pt>
                <c:pt idx="2607">
                  <c:v>5.000000074505806</c:v>
                </c:pt>
                <c:pt idx="2608">
                  <c:v>5.000000074505806</c:v>
                </c:pt>
                <c:pt idx="2609">
                  <c:v>5.000000074505806</c:v>
                </c:pt>
                <c:pt idx="2610">
                  <c:v>5.000000074505806</c:v>
                </c:pt>
                <c:pt idx="2611">
                  <c:v>5.000000074505806</c:v>
                </c:pt>
                <c:pt idx="2612">
                  <c:v>5.000000074505806</c:v>
                </c:pt>
                <c:pt idx="2613">
                  <c:v>5.000000074505806</c:v>
                </c:pt>
                <c:pt idx="2614">
                  <c:v>5.000000074505806</c:v>
                </c:pt>
                <c:pt idx="2615">
                  <c:v>5.000000074505806</c:v>
                </c:pt>
                <c:pt idx="2616">
                  <c:v>5.000000074505806</c:v>
                </c:pt>
                <c:pt idx="2617">
                  <c:v>5.000000074505806</c:v>
                </c:pt>
                <c:pt idx="2618">
                  <c:v>5.000000074505806</c:v>
                </c:pt>
                <c:pt idx="2619">
                  <c:v>5.000000074505806</c:v>
                </c:pt>
                <c:pt idx="2620">
                  <c:v>5.000000074505806</c:v>
                </c:pt>
                <c:pt idx="2621">
                  <c:v>5.833333358168602</c:v>
                </c:pt>
                <c:pt idx="2622">
                  <c:v>5.833333358168602</c:v>
                </c:pt>
                <c:pt idx="2623">
                  <c:v>5.833333358168602</c:v>
                </c:pt>
                <c:pt idx="2624">
                  <c:v>5.833333358168602</c:v>
                </c:pt>
                <c:pt idx="2625">
                  <c:v>5.833333358168602</c:v>
                </c:pt>
                <c:pt idx="2626">
                  <c:v>5.833333358168602</c:v>
                </c:pt>
                <c:pt idx="2627">
                  <c:v>5.833333358168602</c:v>
                </c:pt>
                <c:pt idx="2628">
                  <c:v>5.833333358168602</c:v>
                </c:pt>
                <c:pt idx="2629">
                  <c:v>5.833333358168602</c:v>
                </c:pt>
                <c:pt idx="2630">
                  <c:v>5.833333358168602</c:v>
                </c:pt>
                <c:pt idx="2631">
                  <c:v>5.833333358168602</c:v>
                </c:pt>
                <c:pt idx="2632">
                  <c:v>5.833333358168602</c:v>
                </c:pt>
                <c:pt idx="2633">
                  <c:v>5.833333358168602</c:v>
                </c:pt>
                <c:pt idx="2634">
                  <c:v>5.833333358168602</c:v>
                </c:pt>
                <c:pt idx="2635">
                  <c:v>5.833333358168602</c:v>
                </c:pt>
                <c:pt idx="2636">
                  <c:v>5.833333358168602</c:v>
                </c:pt>
                <c:pt idx="2637">
                  <c:v>5.833333358168602</c:v>
                </c:pt>
                <c:pt idx="2638">
                  <c:v>5.833333358168602</c:v>
                </c:pt>
                <c:pt idx="2639">
                  <c:v>5.833333358168602</c:v>
                </c:pt>
                <c:pt idx="2640">
                  <c:v>5.833333358168602</c:v>
                </c:pt>
                <c:pt idx="2641">
                  <c:v>5.833333358168602</c:v>
                </c:pt>
                <c:pt idx="2642">
                  <c:v>5.833333358168602</c:v>
                </c:pt>
                <c:pt idx="2643">
                  <c:v>5.833333358168602</c:v>
                </c:pt>
                <c:pt idx="2644">
                  <c:v>5.833333358168602</c:v>
                </c:pt>
                <c:pt idx="2645">
                  <c:v>5.833333358168602</c:v>
                </c:pt>
                <c:pt idx="2646">
                  <c:v>5.833333358168602</c:v>
                </c:pt>
                <c:pt idx="2647">
                  <c:v>5.833333358168602</c:v>
                </c:pt>
                <c:pt idx="2648">
                  <c:v>5.833333358168602</c:v>
                </c:pt>
                <c:pt idx="2649">
                  <c:v>5.833333358168602</c:v>
                </c:pt>
                <c:pt idx="2650">
                  <c:v>5.833333358168602</c:v>
                </c:pt>
                <c:pt idx="2651">
                  <c:v>5.833333358168602</c:v>
                </c:pt>
                <c:pt idx="2652">
                  <c:v>5.833333358168602</c:v>
                </c:pt>
                <c:pt idx="2653">
                  <c:v>5.833333358168602</c:v>
                </c:pt>
                <c:pt idx="2654">
                  <c:v>5.833333358168602</c:v>
                </c:pt>
                <c:pt idx="2655">
                  <c:v>5.833333358168602</c:v>
                </c:pt>
                <c:pt idx="2656">
                  <c:v>5.833333358168602</c:v>
                </c:pt>
                <c:pt idx="2657">
                  <c:v>5.833333358168602</c:v>
                </c:pt>
                <c:pt idx="2658">
                  <c:v>5.833333358168602</c:v>
                </c:pt>
                <c:pt idx="2659">
                  <c:v>5.833333358168602</c:v>
                </c:pt>
                <c:pt idx="2660">
                  <c:v>5.833333358168602</c:v>
                </c:pt>
                <c:pt idx="2661">
                  <c:v>5.833333358168602</c:v>
                </c:pt>
                <c:pt idx="2662">
                  <c:v>5.833333358168602</c:v>
                </c:pt>
                <c:pt idx="2663">
                  <c:v>5.833333358168602</c:v>
                </c:pt>
                <c:pt idx="2664">
                  <c:v>5.833333358168602</c:v>
                </c:pt>
                <c:pt idx="2665">
                  <c:v>5.833333358168602</c:v>
                </c:pt>
                <c:pt idx="2666">
                  <c:v>5.833333358168602</c:v>
                </c:pt>
                <c:pt idx="2667">
                  <c:v>5.833333358168602</c:v>
                </c:pt>
                <c:pt idx="2668">
                  <c:v>5.833333358168602</c:v>
                </c:pt>
                <c:pt idx="2669">
                  <c:v>5.833333358168602</c:v>
                </c:pt>
                <c:pt idx="2670">
                  <c:v>5.833333358168602</c:v>
                </c:pt>
                <c:pt idx="2671">
                  <c:v>5.833333358168602</c:v>
                </c:pt>
                <c:pt idx="2672">
                  <c:v>5.833333358168602</c:v>
                </c:pt>
                <c:pt idx="2673">
                  <c:v>5.833333358168602</c:v>
                </c:pt>
                <c:pt idx="2674">
                  <c:v>5.833333358168602</c:v>
                </c:pt>
                <c:pt idx="2675">
                  <c:v>5.833333358168602</c:v>
                </c:pt>
                <c:pt idx="2676">
                  <c:v>5.833333358168602</c:v>
                </c:pt>
                <c:pt idx="2677">
                  <c:v>5.833333358168602</c:v>
                </c:pt>
                <c:pt idx="2678">
                  <c:v>5.833333358168602</c:v>
                </c:pt>
                <c:pt idx="2679">
                  <c:v>5.833333358168602</c:v>
                </c:pt>
                <c:pt idx="2680">
                  <c:v>5.833333358168602</c:v>
                </c:pt>
                <c:pt idx="2681">
                  <c:v>5.833333358168602</c:v>
                </c:pt>
                <c:pt idx="2682">
                  <c:v>5.833333358168602</c:v>
                </c:pt>
                <c:pt idx="2683">
                  <c:v>5.833333358168602</c:v>
                </c:pt>
                <c:pt idx="2684">
                  <c:v>5.833333358168602</c:v>
                </c:pt>
                <c:pt idx="2685">
                  <c:v>5.833333358168602</c:v>
                </c:pt>
                <c:pt idx="2686">
                  <c:v>5.833333358168602</c:v>
                </c:pt>
                <c:pt idx="2687">
                  <c:v>5.833333358168602</c:v>
                </c:pt>
                <c:pt idx="2688">
                  <c:v>5.833333358168602</c:v>
                </c:pt>
                <c:pt idx="2689">
                  <c:v>5.833333358168602</c:v>
                </c:pt>
                <c:pt idx="2690">
                  <c:v>5.833333358168602</c:v>
                </c:pt>
                <c:pt idx="2691">
                  <c:v>5.833333358168602</c:v>
                </c:pt>
                <c:pt idx="2692">
                  <c:v>5.833333358168602</c:v>
                </c:pt>
                <c:pt idx="2693">
                  <c:v>5.833333358168602</c:v>
                </c:pt>
                <c:pt idx="2694">
                  <c:v>5.833333358168602</c:v>
                </c:pt>
                <c:pt idx="2695">
                  <c:v>5.833333358168602</c:v>
                </c:pt>
                <c:pt idx="2696">
                  <c:v>5.833333358168602</c:v>
                </c:pt>
                <c:pt idx="2697">
                  <c:v>5.833333358168602</c:v>
                </c:pt>
                <c:pt idx="2698">
                  <c:v>5.833333358168602</c:v>
                </c:pt>
                <c:pt idx="2699">
                  <c:v>5.833333358168602</c:v>
                </c:pt>
                <c:pt idx="2700">
                  <c:v>5.833333358168602</c:v>
                </c:pt>
                <c:pt idx="2701">
                  <c:v>5.833333358168602</c:v>
                </c:pt>
                <c:pt idx="2702">
                  <c:v>5.833333358168602</c:v>
                </c:pt>
                <c:pt idx="2703">
                  <c:v>5.833333358168602</c:v>
                </c:pt>
                <c:pt idx="2704">
                  <c:v>5.833333358168602</c:v>
                </c:pt>
                <c:pt idx="2705">
                  <c:v>5.833333358168602</c:v>
                </c:pt>
                <c:pt idx="2706">
                  <c:v>5.833333358168602</c:v>
                </c:pt>
                <c:pt idx="2707">
                  <c:v>5.833333358168602</c:v>
                </c:pt>
                <c:pt idx="2708">
                  <c:v>5.833333358168602</c:v>
                </c:pt>
                <c:pt idx="2709">
                  <c:v>5.833333358168602</c:v>
                </c:pt>
                <c:pt idx="2710">
                  <c:v>5.833333358168602</c:v>
                </c:pt>
                <c:pt idx="2711">
                  <c:v>5.833333358168602</c:v>
                </c:pt>
                <c:pt idx="2712">
                  <c:v>5.833333358168602</c:v>
                </c:pt>
                <c:pt idx="2713">
                  <c:v>5.833333358168602</c:v>
                </c:pt>
                <c:pt idx="2714">
                  <c:v>5.833333358168602</c:v>
                </c:pt>
                <c:pt idx="2715">
                  <c:v>5.833333358168602</c:v>
                </c:pt>
                <c:pt idx="2716">
                  <c:v>5.833333358168602</c:v>
                </c:pt>
                <c:pt idx="2717">
                  <c:v>5.833333358168602</c:v>
                </c:pt>
                <c:pt idx="2718">
                  <c:v>5.833333358168602</c:v>
                </c:pt>
                <c:pt idx="2719">
                  <c:v>5.833333358168602</c:v>
                </c:pt>
                <c:pt idx="2720">
                  <c:v>5.833333358168602</c:v>
                </c:pt>
                <c:pt idx="2721">
                  <c:v>5.833333358168602</c:v>
                </c:pt>
                <c:pt idx="2722">
                  <c:v>5.833333358168602</c:v>
                </c:pt>
                <c:pt idx="2723">
                  <c:v>5.833333358168602</c:v>
                </c:pt>
                <c:pt idx="2724">
                  <c:v>5.833333358168602</c:v>
                </c:pt>
                <c:pt idx="2725">
                  <c:v>5.833333358168602</c:v>
                </c:pt>
                <c:pt idx="2726">
                  <c:v>5.833333358168602</c:v>
                </c:pt>
                <c:pt idx="2727">
                  <c:v>5.833333358168602</c:v>
                </c:pt>
                <c:pt idx="2728">
                  <c:v>5.833333358168602</c:v>
                </c:pt>
                <c:pt idx="2729">
                  <c:v>5.833333358168602</c:v>
                </c:pt>
                <c:pt idx="2730">
                  <c:v>5.833333358168602</c:v>
                </c:pt>
                <c:pt idx="2731">
                  <c:v>5.833333358168602</c:v>
                </c:pt>
                <c:pt idx="2732">
                  <c:v>5.833333358168602</c:v>
                </c:pt>
                <c:pt idx="2733">
                  <c:v>5.833333358168602</c:v>
                </c:pt>
                <c:pt idx="2734">
                  <c:v>5.833333358168602</c:v>
                </c:pt>
                <c:pt idx="2735">
                  <c:v>5.833333358168602</c:v>
                </c:pt>
                <c:pt idx="2736">
                  <c:v>5.833333358168602</c:v>
                </c:pt>
                <c:pt idx="2737">
                  <c:v>5.833333358168602</c:v>
                </c:pt>
                <c:pt idx="2738">
                  <c:v>5.833333358168602</c:v>
                </c:pt>
                <c:pt idx="2739">
                  <c:v>5.833333358168602</c:v>
                </c:pt>
                <c:pt idx="2740">
                  <c:v>5.833333358168602</c:v>
                </c:pt>
                <c:pt idx="2741">
                  <c:v>5.833333358168602</c:v>
                </c:pt>
                <c:pt idx="2742">
                  <c:v>5.833333358168602</c:v>
                </c:pt>
                <c:pt idx="2743">
                  <c:v>5.833333358168602</c:v>
                </c:pt>
                <c:pt idx="2744">
                  <c:v>5.833333358168602</c:v>
                </c:pt>
                <c:pt idx="2745">
                  <c:v>5.833333358168602</c:v>
                </c:pt>
                <c:pt idx="2746">
                  <c:v>5.833333358168602</c:v>
                </c:pt>
                <c:pt idx="2747">
                  <c:v>5.833333358168602</c:v>
                </c:pt>
                <c:pt idx="2748">
                  <c:v>5.833333358168602</c:v>
                </c:pt>
                <c:pt idx="2749">
                  <c:v>5.833333358168602</c:v>
                </c:pt>
                <c:pt idx="2750">
                  <c:v>5.833333358168602</c:v>
                </c:pt>
                <c:pt idx="2751">
                  <c:v>6.6666670143604279</c:v>
                </c:pt>
                <c:pt idx="2752">
                  <c:v>6.6666670143604279</c:v>
                </c:pt>
                <c:pt idx="2753">
                  <c:v>6.6666670143604279</c:v>
                </c:pt>
                <c:pt idx="2754">
                  <c:v>6.6666670143604279</c:v>
                </c:pt>
                <c:pt idx="2755">
                  <c:v>6.6666670143604279</c:v>
                </c:pt>
                <c:pt idx="2756">
                  <c:v>6.6666670143604279</c:v>
                </c:pt>
                <c:pt idx="2757">
                  <c:v>6.6666670143604279</c:v>
                </c:pt>
                <c:pt idx="2758">
                  <c:v>6.6666670143604279</c:v>
                </c:pt>
                <c:pt idx="2759">
                  <c:v>6.6666670143604279</c:v>
                </c:pt>
                <c:pt idx="2760">
                  <c:v>6.6666670143604279</c:v>
                </c:pt>
                <c:pt idx="2761">
                  <c:v>6.6666670143604279</c:v>
                </c:pt>
                <c:pt idx="2762">
                  <c:v>6.6666670143604279</c:v>
                </c:pt>
                <c:pt idx="2763">
                  <c:v>6.6666670143604279</c:v>
                </c:pt>
                <c:pt idx="2764">
                  <c:v>6.6666670143604279</c:v>
                </c:pt>
                <c:pt idx="2765">
                  <c:v>6.6666670143604279</c:v>
                </c:pt>
                <c:pt idx="2766">
                  <c:v>6.6666670143604279</c:v>
                </c:pt>
                <c:pt idx="2767">
                  <c:v>6.6666670143604279</c:v>
                </c:pt>
                <c:pt idx="2768">
                  <c:v>6.6666670143604279</c:v>
                </c:pt>
                <c:pt idx="2769">
                  <c:v>6.6666670143604279</c:v>
                </c:pt>
                <c:pt idx="2770">
                  <c:v>6.6666670143604279</c:v>
                </c:pt>
                <c:pt idx="2771">
                  <c:v>6.6666670143604279</c:v>
                </c:pt>
                <c:pt idx="2772">
                  <c:v>6.6666670143604279</c:v>
                </c:pt>
                <c:pt idx="2773">
                  <c:v>6.6666670143604279</c:v>
                </c:pt>
                <c:pt idx="2774">
                  <c:v>6.6666670143604279</c:v>
                </c:pt>
                <c:pt idx="2775">
                  <c:v>6.6666670143604279</c:v>
                </c:pt>
                <c:pt idx="2776">
                  <c:v>6.6666670143604279</c:v>
                </c:pt>
                <c:pt idx="2777">
                  <c:v>6.6666670143604279</c:v>
                </c:pt>
                <c:pt idx="2778">
                  <c:v>6.6666670143604279</c:v>
                </c:pt>
                <c:pt idx="2779">
                  <c:v>6.6666670143604279</c:v>
                </c:pt>
                <c:pt idx="2780">
                  <c:v>6.6666670143604279</c:v>
                </c:pt>
                <c:pt idx="2781">
                  <c:v>6.6666670143604279</c:v>
                </c:pt>
                <c:pt idx="2782">
                  <c:v>6.6666670143604279</c:v>
                </c:pt>
                <c:pt idx="2783">
                  <c:v>6.6666670143604279</c:v>
                </c:pt>
                <c:pt idx="2784">
                  <c:v>6.6666670143604279</c:v>
                </c:pt>
                <c:pt idx="2785">
                  <c:v>6.6666670143604279</c:v>
                </c:pt>
                <c:pt idx="2786">
                  <c:v>6.6666670143604279</c:v>
                </c:pt>
                <c:pt idx="2787">
                  <c:v>6.6666670143604279</c:v>
                </c:pt>
                <c:pt idx="2788">
                  <c:v>6.6666670143604279</c:v>
                </c:pt>
                <c:pt idx="2789">
                  <c:v>6.6666670143604279</c:v>
                </c:pt>
                <c:pt idx="2790">
                  <c:v>6.6666670143604279</c:v>
                </c:pt>
                <c:pt idx="2791">
                  <c:v>6.6666670143604279</c:v>
                </c:pt>
                <c:pt idx="2792">
                  <c:v>6.6666670143604279</c:v>
                </c:pt>
                <c:pt idx="2793">
                  <c:v>6.6666670143604279</c:v>
                </c:pt>
                <c:pt idx="2794">
                  <c:v>6.6666670143604279</c:v>
                </c:pt>
                <c:pt idx="2795">
                  <c:v>6.6666670143604279</c:v>
                </c:pt>
                <c:pt idx="2796">
                  <c:v>6.6666670143604279</c:v>
                </c:pt>
                <c:pt idx="2797">
                  <c:v>6.6666670143604279</c:v>
                </c:pt>
                <c:pt idx="2798">
                  <c:v>6.6666670143604279</c:v>
                </c:pt>
                <c:pt idx="2799">
                  <c:v>6.6666670143604279</c:v>
                </c:pt>
                <c:pt idx="2800">
                  <c:v>6.6666670143604279</c:v>
                </c:pt>
                <c:pt idx="2801">
                  <c:v>6.6666670143604279</c:v>
                </c:pt>
                <c:pt idx="2802">
                  <c:v>6.6666670143604279</c:v>
                </c:pt>
                <c:pt idx="2803">
                  <c:v>6.6666670143604279</c:v>
                </c:pt>
                <c:pt idx="2804">
                  <c:v>6.6666670143604279</c:v>
                </c:pt>
                <c:pt idx="2805">
                  <c:v>6.6666670143604279</c:v>
                </c:pt>
                <c:pt idx="2806">
                  <c:v>6.6666670143604279</c:v>
                </c:pt>
                <c:pt idx="2807">
                  <c:v>6.6666670143604279</c:v>
                </c:pt>
                <c:pt idx="2808">
                  <c:v>6.6666670143604279</c:v>
                </c:pt>
                <c:pt idx="2809">
                  <c:v>6.6666670143604279</c:v>
                </c:pt>
                <c:pt idx="2810">
                  <c:v>6.6666670143604279</c:v>
                </c:pt>
                <c:pt idx="2811">
                  <c:v>6.6666670143604279</c:v>
                </c:pt>
                <c:pt idx="2812">
                  <c:v>6.6666670143604279</c:v>
                </c:pt>
                <c:pt idx="2813">
                  <c:v>6.6666670143604279</c:v>
                </c:pt>
                <c:pt idx="2814">
                  <c:v>6.6666670143604279</c:v>
                </c:pt>
                <c:pt idx="2815">
                  <c:v>6.6666670143604279</c:v>
                </c:pt>
                <c:pt idx="2816">
                  <c:v>6.6666670143604279</c:v>
                </c:pt>
                <c:pt idx="2817">
                  <c:v>6.6666670143604279</c:v>
                </c:pt>
                <c:pt idx="2818">
                  <c:v>6.6666670143604279</c:v>
                </c:pt>
                <c:pt idx="2819">
                  <c:v>6.6666670143604279</c:v>
                </c:pt>
                <c:pt idx="2820">
                  <c:v>6.6666670143604279</c:v>
                </c:pt>
                <c:pt idx="2821">
                  <c:v>6.6666670143604279</c:v>
                </c:pt>
                <c:pt idx="2822">
                  <c:v>6.6666670143604279</c:v>
                </c:pt>
                <c:pt idx="2823">
                  <c:v>6.6666670143604279</c:v>
                </c:pt>
                <c:pt idx="2824">
                  <c:v>6.6666670143604279</c:v>
                </c:pt>
                <c:pt idx="2825">
                  <c:v>6.6666670143604279</c:v>
                </c:pt>
                <c:pt idx="2826">
                  <c:v>6.6666670143604279</c:v>
                </c:pt>
                <c:pt idx="2827">
                  <c:v>6.6666670143604279</c:v>
                </c:pt>
                <c:pt idx="2828">
                  <c:v>6.6666670143604279</c:v>
                </c:pt>
                <c:pt idx="2829">
                  <c:v>6.6666670143604279</c:v>
                </c:pt>
                <c:pt idx="2830">
                  <c:v>6.6666670143604279</c:v>
                </c:pt>
                <c:pt idx="2831">
                  <c:v>6.6666670143604279</c:v>
                </c:pt>
                <c:pt idx="2832">
                  <c:v>6.6666670143604279</c:v>
                </c:pt>
                <c:pt idx="2833">
                  <c:v>6.6666670143604279</c:v>
                </c:pt>
                <c:pt idx="2834">
                  <c:v>6.6666670143604279</c:v>
                </c:pt>
                <c:pt idx="2835">
                  <c:v>6.6666670143604279</c:v>
                </c:pt>
                <c:pt idx="2836">
                  <c:v>6.6666670143604279</c:v>
                </c:pt>
                <c:pt idx="2837">
                  <c:v>6.6666670143604279</c:v>
                </c:pt>
                <c:pt idx="2838">
                  <c:v>6.6666670143604279</c:v>
                </c:pt>
                <c:pt idx="2839">
                  <c:v>6.6666670143604279</c:v>
                </c:pt>
                <c:pt idx="2840">
                  <c:v>6.6666670143604279</c:v>
                </c:pt>
                <c:pt idx="2841">
                  <c:v>6.6666670143604279</c:v>
                </c:pt>
                <c:pt idx="2842">
                  <c:v>6.6666670143604279</c:v>
                </c:pt>
                <c:pt idx="2843">
                  <c:v>6.6666670143604279</c:v>
                </c:pt>
                <c:pt idx="2844">
                  <c:v>6.6666670143604279</c:v>
                </c:pt>
                <c:pt idx="2845">
                  <c:v>6.6666670143604279</c:v>
                </c:pt>
                <c:pt idx="2846">
                  <c:v>6.6666670143604279</c:v>
                </c:pt>
                <c:pt idx="2847">
                  <c:v>6.6666670143604279</c:v>
                </c:pt>
                <c:pt idx="2848">
                  <c:v>6.6666670143604279</c:v>
                </c:pt>
                <c:pt idx="2849">
                  <c:v>6.6666670143604279</c:v>
                </c:pt>
                <c:pt idx="2850">
                  <c:v>6.6666670143604279</c:v>
                </c:pt>
                <c:pt idx="2851">
                  <c:v>6.6666670143604279</c:v>
                </c:pt>
                <c:pt idx="2852">
                  <c:v>6.6666670143604279</c:v>
                </c:pt>
                <c:pt idx="2853">
                  <c:v>6.6666670143604279</c:v>
                </c:pt>
                <c:pt idx="2854">
                  <c:v>6.6666670143604279</c:v>
                </c:pt>
                <c:pt idx="2855">
                  <c:v>6.6666670143604279</c:v>
                </c:pt>
                <c:pt idx="2856">
                  <c:v>6.6666670143604279</c:v>
                </c:pt>
                <c:pt idx="2857">
                  <c:v>6.6666670143604279</c:v>
                </c:pt>
                <c:pt idx="2858">
                  <c:v>6.6666670143604279</c:v>
                </c:pt>
                <c:pt idx="2859">
                  <c:v>6.6666670143604279</c:v>
                </c:pt>
                <c:pt idx="2860">
                  <c:v>6.6666670143604279</c:v>
                </c:pt>
                <c:pt idx="2861">
                  <c:v>6.6666670143604279</c:v>
                </c:pt>
                <c:pt idx="2862">
                  <c:v>7.5000002980232239</c:v>
                </c:pt>
                <c:pt idx="2863">
                  <c:v>7.5000002980232239</c:v>
                </c:pt>
                <c:pt idx="2864">
                  <c:v>7.5000002980232239</c:v>
                </c:pt>
                <c:pt idx="2865">
                  <c:v>7.5000002980232239</c:v>
                </c:pt>
                <c:pt idx="2866">
                  <c:v>7.5000002980232239</c:v>
                </c:pt>
                <c:pt idx="2867">
                  <c:v>7.5000002980232239</c:v>
                </c:pt>
                <c:pt idx="2868">
                  <c:v>7.5000002980232239</c:v>
                </c:pt>
                <c:pt idx="2869">
                  <c:v>7.5000002980232239</c:v>
                </c:pt>
                <c:pt idx="2870">
                  <c:v>7.5000002980232239</c:v>
                </c:pt>
                <c:pt idx="2871">
                  <c:v>7.5000002980232239</c:v>
                </c:pt>
                <c:pt idx="2872">
                  <c:v>7.5000002980232239</c:v>
                </c:pt>
                <c:pt idx="2873">
                  <c:v>7.5000002980232239</c:v>
                </c:pt>
                <c:pt idx="2874">
                  <c:v>7.5000002980232239</c:v>
                </c:pt>
                <c:pt idx="2875">
                  <c:v>7.5000002980232239</c:v>
                </c:pt>
                <c:pt idx="2876">
                  <c:v>7.5000002980232239</c:v>
                </c:pt>
                <c:pt idx="2877">
                  <c:v>7.5000002980232239</c:v>
                </c:pt>
                <c:pt idx="2878">
                  <c:v>7.5000002980232239</c:v>
                </c:pt>
                <c:pt idx="2879">
                  <c:v>7.5000002980232239</c:v>
                </c:pt>
                <c:pt idx="2880">
                  <c:v>8.3333335816860199</c:v>
                </c:pt>
                <c:pt idx="2881">
                  <c:v>8.3333335816860199</c:v>
                </c:pt>
                <c:pt idx="2882">
                  <c:v>8.3333335816860199</c:v>
                </c:pt>
                <c:pt idx="2883">
                  <c:v>8.3333335816860199</c:v>
                </c:pt>
                <c:pt idx="2884">
                  <c:v>8.3333335816860199</c:v>
                </c:pt>
                <c:pt idx="2885">
                  <c:v>8.3333335816860199</c:v>
                </c:pt>
                <c:pt idx="2886">
                  <c:v>8.3333335816860199</c:v>
                </c:pt>
                <c:pt idx="2887">
                  <c:v>8.3333335816860199</c:v>
                </c:pt>
                <c:pt idx="2888">
                  <c:v>8.3333335816860199</c:v>
                </c:pt>
                <c:pt idx="2889">
                  <c:v>8.3333335816860199</c:v>
                </c:pt>
                <c:pt idx="2890">
                  <c:v>8.3333335816860199</c:v>
                </c:pt>
                <c:pt idx="2891">
                  <c:v>8.3333335816860199</c:v>
                </c:pt>
                <c:pt idx="2892">
                  <c:v>8.3333335816860199</c:v>
                </c:pt>
                <c:pt idx="2893">
                  <c:v>8.3333335816860199</c:v>
                </c:pt>
                <c:pt idx="2894">
                  <c:v>8.3333335816860199</c:v>
                </c:pt>
                <c:pt idx="2895">
                  <c:v>8.3333335816860199</c:v>
                </c:pt>
                <c:pt idx="2896">
                  <c:v>8.3333335816860199</c:v>
                </c:pt>
                <c:pt idx="2897">
                  <c:v>8.3333335816860199</c:v>
                </c:pt>
                <c:pt idx="2898">
                  <c:v>8.3333335816860199</c:v>
                </c:pt>
                <c:pt idx="2899">
                  <c:v>8.3333335816860199</c:v>
                </c:pt>
                <c:pt idx="2900">
                  <c:v>8.3333335816860199</c:v>
                </c:pt>
                <c:pt idx="2901">
                  <c:v>8.3333335816860199</c:v>
                </c:pt>
                <c:pt idx="2902">
                  <c:v>8.3333335816860199</c:v>
                </c:pt>
                <c:pt idx="2903">
                  <c:v>8.3333335816860199</c:v>
                </c:pt>
                <c:pt idx="2904">
                  <c:v>8.3333335816860199</c:v>
                </c:pt>
                <c:pt idx="2905">
                  <c:v>8.3333335816860199</c:v>
                </c:pt>
                <c:pt idx="2906">
                  <c:v>8.3333335816860199</c:v>
                </c:pt>
                <c:pt idx="2907">
                  <c:v>8.3333335816860199</c:v>
                </c:pt>
                <c:pt idx="2908">
                  <c:v>8.3333335816860199</c:v>
                </c:pt>
                <c:pt idx="2909">
                  <c:v>8.3333335816860199</c:v>
                </c:pt>
                <c:pt idx="2910">
                  <c:v>8.3333335816860199</c:v>
                </c:pt>
                <c:pt idx="2911">
                  <c:v>8.3333335816860199</c:v>
                </c:pt>
                <c:pt idx="2912">
                  <c:v>8.3333335816860199</c:v>
                </c:pt>
                <c:pt idx="2913">
                  <c:v>8.3333335816860199</c:v>
                </c:pt>
                <c:pt idx="2914">
                  <c:v>8.3333335816860199</c:v>
                </c:pt>
                <c:pt idx="2915">
                  <c:v>8.3333335816860199</c:v>
                </c:pt>
                <c:pt idx="2916">
                  <c:v>8.3333335816860199</c:v>
                </c:pt>
                <c:pt idx="2917">
                  <c:v>8.3333335816860199</c:v>
                </c:pt>
                <c:pt idx="2918">
                  <c:v>8.3333335816860199</c:v>
                </c:pt>
                <c:pt idx="2919">
                  <c:v>8.3333335816860199</c:v>
                </c:pt>
                <c:pt idx="2920">
                  <c:v>8.3333335816860199</c:v>
                </c:pt>
                <c:pt idx="2921">
                  <c:v>8.3333335816860199</c:v>
                </c:pt>
                <c:pt idx="2922">
                  <c:v>8.3333335816860199</c:v>
                </c:pt>
                <c:pt idx="2923">
                  <c:v>8.3333335816860199</c:v>
                </c:pt>
                <c:pt idx="2924">
                  <c:v>8.3333335816860199</c:v>
                </c:pt>
                <c:pt idx="2925">
                  <c:v>8.3333335816860199</c:v>
                </c:pt>
                <c:pt idx="2926">
                  <c:v>8.3333335816860199</c:v>
                </c:pt>
                <c:pt idx="2927">
                  <c:v>8.3333335816860199</c:v>
                </c:pt>
                <c:pt idx="2928">
                  <c:v>8.3333335816860199</c:v>
                </c:pt>
                <c:pt idx="2929">
                  <c:v>8.3333335816860199</c:v>
                </c:pt>
                <c:pt idx="2930">
                  <c:v>8.3333335816860199</c:v>
                </c:pt>
                <c:pt idx="2931">
                  <c:v>8.3333335816860199</c:v>
                </c:pt>
                <c:pt idx="2932">
                  <c:v>8.3333335816860199</c:v>
                </c:pt>
                <c:pt idx="2933">
                  <c:v>8.3333335816860199</c:v>
                </c:pt>
                <c:pt idx="2934">
                  <c:v>8.3333335816860199</c:v>
                </c:pt>
                <c:pt idx="2935">
                  <c:v>8.3333335816860199</c:v>
                </c:pt>
                <c:pt idx="2936">
                  <c:v>8.3333335816860199</c:v>
                </c:pt>
                <c:pt idx="2937">
                  <c:v>8.3333335816860199</c:v>
                </c:pt>
                <c:pt idx="2938">
                  <c:v>8.3333335816860199</c:v>
                </c:pt>
                <c:pt idx="2939">
                  <c:v>8.3333335816860199</c:v>
                </c:pt>
                <c:pt idx="2940">
                  <c:v>8.3333335816860199</c:v>
                </c:pt>
                <c:pt idx="2941">
                  <c:v>8.3333335816860199</c:v>
                </c:pt>
                <c:pt idx="2942">
                  <c:v>8.3333335816860199</c:v>
                </c:pt>
                <c:pt idx="2943">
                  <c:v>8.3333335816860199</c:v>
                </c:pt>
                <c:pt idx="2944">
                  <c:v>8.3333335816860199</c:v>
                </c:pt>
                <c:pt idx="2945">
                  <c:v>8.3333335816860199</c:v>
                </c:pt>
                <c:pt idx="2946">
                  <c:v>8.3333335816860199</c:v>
                </c:pt>
                <c:pt idx="2947">
                  <c:v>8.3333335816860199</c:v>
                </c:pt>
                <c:pt idx="2948">
                  <c:v>8.3333335816860199</c:v>
                </c:pt>
                <c:pt idx="2949">
                  <c:v>8.3333335816860199</c:v>
                </c:pt>
                <c:pt idx="2950">
                  <c:v>8.3333335816860199</c:v>
                </c:pt>
                <c:pt idx="2951">
                  <c:v>8.3333335816860199</c:v>
                </c:pt>
                <c:pt idx="2952">
                  <c:v>8.3333335816860199</c:v>
                </c:pt>
                <c:pt idx="2953">
                  <c:v>8.3333335816860199</c:v>
                </c:pt>
                <c:pt idx="2954">
                  <c:v>8.3333335816860199</c:v>
                </c:pt>
                <c:pt idx="2955">
                  <c:v>8.3333335816860199</c:v>
                </c:pt>
                <c:pt idx="2956">
                  <c:v>8.3333335816860199</c:v>
                </c:pt>
                <c:pt idx="2957">
                  <c:v>8.3333335816860199</c:v>
                </c:pt>
                <c:pt idx="2958">
                  <c:v>8.3333335816860199</c:v>
                </c:pt>
                <c:pt idx="2959">
                  <c:v>8.3333335816860199</c:v>
                </c:pt>
                <c:pt idx="2960">
                  <c:v>8.3333335816860199</c:v>
                </c:pt>
                <c:pt idx="2961">
                  <c:v>8.3333335816860199</c:v>
                </c:pt>
                <c:pt idx="2962">
                  <c:v>8.3333335816860199</c:v>
                </c:pt>
                <c:pt idx="2963">
                  <c:v>8.3333335816860199</c:v>
                </c:pt>
                <c:pt idx="2964">
                  <c:v>8.3333335816860199</c:v>
                </c:pt>
                <c:pt idx="2965">
                  <c:v>8.3333335816860199</c:v>
                </c:pt>
                <c:pt idx="2966">
                  <c:v>8.3333335816860199</c:v>
                </c:pt>
                <c:pt idx="2967">
                  <c:v>8.3333335816860199</c:v>
                </c:pt>
                <c:pt idx="2968">
                  <c:v>8.3333335816860199</c:v>
                </c:pt>
                <c:pt idx="2969">
                  <c:v>8.3333335816860199</c:v>
                </c:pt>
                <c:pt idx="2970">
                  <c:v>8.3333335816860199</c:v>
                </c:pt>
                <c:pt idx="2971">
                  <c:v>8.3333335816860199</c:v>
                </c:pt>
                <c:pt idx="2972">
                  <c:v>8.3333335816860199</c:v>
                </c:pt>
                <c:pt idx="2973">
                  <c:v>8.3333335816860199</c:v>
                </c:pt>
                <c:pt idx="2974">
                  <c:v>8.3333335816860199</c:v>
                </c:pt>
                <c:pt idx="2975">
                  <c:v>8.3333335816860199</c:v>
                </c:pt>
                <c:pt idx="2976">
                  <c:v>8.3333335816860199</c:v>
                </c:pt>
                <c:pt idx="2977">
                  <c:v>8.3333335816860199</c:v>
                </c:pt>
                <c:pt idx="2978">
                  <c:v>8.3333335816860199</c:v>
                </c:pt>
                <c:pt idx="2979">
                  <c:v>8.3333335816860199</c:v>
                </c:pt>
                <c:pt idx="2980">
                  <c:v>8.3333335816860199</c:v>
                </c:pt>
                <c:pt idx="2981">
                  <c:v>8.3333335816860199</c:v>
                </c:pt>
                <c:pt idx="2982">
                  <c:v>8.3333335816860199</c:v>
                </c:pt>
                <c:pt idx="2983">
                  <c:v>8.3333335816860199</c:v>
                </c:pt>
                <c:pt idx="2984">
                  <c:v>8.3333335816860199</c:v>
                </c:pt>
                <c:pt idx="2985">
                  <c:v>8.3333335816860199</c:v>
                </c:pt>
                <c:pt idx="2986">
                  <c:v>8.3333335816860199</c:v>
                </c:pt>
                <c:pt idx="2987">
                  <c:v>8.3333335816860199</c:v>
                </c:pt>
                <c:pt idx="2988">
                  <c:v>8.3333335816860199</c:v>
                </c:pt>
                <c:pt idx="2989">
                  <c:v>8.3333335816860199</c:v>
                </c:pt>
                <c:pt idx="2990">
                  <c:v>8.3333335816860199</c:v>
                </c:pt>
                <c:pt idx="2991">
                  <c:v>8.3333335816860199</c:v>
                </c:pt>
                <c:pt idx="2992">
                  <c:v>8.3333335816860199</c:v>
                </c:pt>
                <c:pt idx="2993">
                  <c:v>8.3333335816860199</c:v>
                </c:pt>
                <c:pt idx="2994">
                  <c:v>8.3333335816860199</c:v>
                </c:pt>
                <c:pt idx="2995">
                  <c:v>8.3333335816860199</c:v>
                </c:pt>
                <c:pt idx="2996">
                  <c:v>8.3333335816860199</c:v>
                </c:pt>
                <c:pt idx="2997">
                  <c:v>8.3333335816860199</c:v>
                </c:pt>
                <c:pt idx="2998">
                  <c:v>8.3333335816860199</c:v>
                </c:pt>
                <c:pt idx="2999">
                  <c:v>8.3333335816860199</c:v>
                </c:pt>
                <c:pt idx="3000">
                  <c:v>8.3333335816860199</c:v>
                </c:pt>
                <c:pt idx="3001">
                  <c:v>8.3333335816860199</c:v>
                </c:pt>
                <c:pt idx="3002">
                  <c:v>8.3333335816860199</c:v>
                </c:pt>
                <c:pt idx="3003">
                  <c:v>8.3333335816860199</c:v>
                </c:pt>
                <c:pt idx="3004">
                  <c:v>8.3333335816860199</c:v>
                </c:pt>
                <c:pt idx="3005">
                  <c:v>8.3333335816860199</c:v>
                </c:pt>
                <c:pt idx="3006">
                  <c:v>8.3333335816860199</c:v>
                </c:pt>
                <c:pt idx="3007">
                  <c:v>8.3333335816860199</c:v>
                </c:pt>
                <c:pt idx="3008">
                  <c:v>8.3333335816860199</c:v>
                </c:pt>
                <c:pt idx="3009">
                  <c:v>8.3333335816860199</c:v>
                </c:pt>
                <c:pt idx="3010">
                  <c:v>8.3333335816860199</c:v>
                </c:pt>
                <c:pt idx="3011">
                  <c:v>8.3333335816860199</c:v>
                </c:pt>
                <c:pt idx="3012">
                  <c:v>8.3333335816860199</c:v>
                </c:pt>
                <c:pt idx="3013">
                  <c:v>8.3333335816860199</c:v>
                </c:pt>
                <c:pt idx="3014">
                  <c:v>8.3333335816860199</c:v>
                </c:pt>
                <c:pt idx="3015">
                  <c:v>8.3333335816860199</c:v>
                </c:pt>
                <c:pt idx="3016">
                  <c:v>8.3333335816860199</c:v>
                </c:pt>
                <c:pt idx="3017">
                  <c:v>8.3333335816860199</c:v>
                </c:pt>
                <c:pt idx="3018">
                  <c:v>8.3333335816860199</c:v>
                </c:pt>
                <c:pt idx="3019">
                  <c:v>8.3333335816860199</c:v>
                </c:pt>
                <c:pt idx="3020">
                  <c:v>8.3333335816860199</c:v>
                </c:pt>
                <c:pt idx="3021">
                  <c:v>8.3333335816860199</c:v>
                </c:pt>
                <c:pt idx="3022">
                  <c:v>8.3333335816860199</c:v>
                </c:pt>
                <c:pt idx="3023">
                  <c:v>8.3333335816860199</c:v>
                </c:pt>
                <c:pt idx="3024">
                  <c:v>8.3333335816860199</c:v>
                </c:pt>
                <c:pt idx="3025">
                  <c:v>8.3333335816860199</c:v>
                </c:pt>
                <c:pt idx="3026">
                  <c:v>8.3333335816860199</c:v>
                </c:pt>
                <c:pt idx="3027">
                  <c:v>8.3333335816860199</c:v>
                </c:pt>
                <c:pt idx="3028">
                  <c:v>8.3333335816860199</c:v>
                </c:pt>
                <c:pt idx="3029">
                  <c:v>8.3333335816860199</c:v>
                </c:pt>
                <c:pt idx="3030">
                  <c:v>8.3333335816860199</c:v>
                </c:pt>
                <c:pt idx="3031">
                  <c:v>8.3333335816860199</c:v>
                </c:pt>
                <c:pt idx="3032">
                  <c:v>8.3333335816860199</c:v>
                </c:pt>
                <c:pt idx="3033">
                  <c:v>8.3333335816860199</c:v>
                </c:pt>
                <c:pt idx="3034">
                  <c:v>8.3333335816860199</c:v>
                </c:pt>
                <c:pt idx="3035">
                  <c:v>8.3333335816860199</c:v>
                </c:pt>
                <c:pt idx="3036">
                  <c:v>8.3333335816860199</c:v>
                </c:pt>
                <c:pt idx="3037">
                  <c:v>8.3333335816860199</c:v>
                </c:pt>
                <c:pt idx="3038">
                  <c:v>8.3333335816860199</c:v>
                </c:pt>
                <c:pt idx="3039">
                  <c:v>8.3333335816860199</c:v>
                </c:pt>
                <c:pt idx="3040">
                  <c:v>8.3333335816860199</c:v>
                </c:pt>
                <c:pt idx="3041">
                  <c:v>8.3333335816860199</c:v>
                </c:pt>
                <c:pt idx="3042">
                  <c:v>8.3333335816860199</c:v>
                </c:pt>
                <c:pt idx="3043">
                  <c:v>8.3333335816860199</c:v>
                </c:pt>
                <c:pt idx="3044">
                  <c:v>8.3333335816860199</c:v>
                </c:pt>
                <c:pt idx="3045">
                  <c:v>8.3333335816860199</c:v>
                </c:pt>
                <c:pt idx="3046">
                  <c:v>8.3333335816860199</c:v>
                </c:pt>
                <c:pt idx="3047">
                  <c:v>8.3333335816860199</c:v>
                </c:pt>
                <c:pt idx="3048">
                  <c:v>8.3333335816860199</c:v>
                </c:pt>
                <c:pt idx="3049">
                  <c:v>8.3333335816860199</c:v>
                </c:pt>
                <c:pt idx="3050">
                  <c:v>9.1666668653488159</c:v>
                </c:pt>
                <c:pt idx="3051">
                  <c:v>9.1666668653488159</c:v>
                </c:pt>
                <c:pt idx="3052">
                  <c:v>9.1666668653488159</c:v>
                </c:pt>
                <c:pt idx="3053">
                  <c:v>9.1666668653488159</c:v>
                </c:pt>
                <c:pt idx="3054">
                  <c:v>9.1666668653488159</c:v>
                </c:pt>
                <c:pt idx="3055">
                  <c:v>9.1666668653488159</c:v>
                </c:pt>
                <c:pt idx="3056">
                  <c:v>9.1666668653488159</c:v>
                </c:pt>
                <c:pt idx="3057">
                  <c:v>9.1666668653488159</c:v>
                </c:pt>
                <c:pt idx="3058">
                  <c:v>9.1666668653488159</c:v>
                </c:pt>
                <c:pt idx="3059">
                  <c:v>9.1666668653488159</c:v>
                </c:pt>
                <c:pt idx="3060">
                  <c:v>9.1666668653488159</c:v>
                </c:pt>
                <c:pt idx="3061">
                  <c:v>9.1666668653488159</c:v>
                </c:pt>
                <c:pt idx="3062">
                  <c:v>9.1666668653488159</c:v>
                </c:pt>
                <c:pt idx="3063">
                  <c:v>9.1666668653488159</c:v>
                </c:pt>
                <c:pt idx="3064">
                  <c:v>9.1666668653488159</c:v>
                </c:pt>
                <c:pt idx="3065">
                  <c:v>9.1666668653488159</c:v>
                </c:pt>
                <c:pt idx="3066">
                  <c:v>9.1666668653488159</c:v>
                </c:pt>
                <c:pt idx="3067">
                  <c:v>9.1666668653488159</c:v>
                </c:pt>
                <c:pt idx="3068">
                  <c:v>9.1666668653488159</c:v>
                </c:pt>
                <c:pt idx="3069">
                  <c:v>9.1666668653488159</c:v>
                </c:pt>
                <c:pt idx="3070">
                  <c:v>9.1666668653488159</c:v>
                </c:pt>
                <c:pt idx="3071">
                  <c:v>9.1666668653488159</c:v>
                </c:pt>
                <c:pt idx="3072">
                  <c:v>9.1666668653488159</c:v>
                </c:pt>
                <c:pt idx="3073">
                  <c:v>9.1666668653488159</c:v>
                </c:pt>
                <c:pt idx="3074">
                  <c:v>9.1666668653488159</c:v>
                </c:pt>
                <c:pt idx="3075">
                  <c:v>9.1666668653488159</c:v>
                </c:pt>
                <c:pt idx="3076">
                  <c:v>9.1666668653488159</c:v>
                </c:pt>
                <c:pt idx="3077">
                  <c:v>9.1666668653488159</c:v>
                </c:pt>
                <c:pt idx="3078">
                  <c:v>9.1666668653488159</c:v>
                </c:pt>
                <c:pt idx="3079">
                  <c:v>9.1666668653488159</c:v>
                </c:pt>
                <c:pt idx="3080">
                  <c:v>9.1666668653488159</c:v>
                </c:pt>
                <c:pt idx="3081">
                  <c:v>9.1666668653488159</c:v>
                </c:pt>
                <c:pt idx="3082">
                  <c:v>9.1666668653488159</c:v>
                </c:pt>
                <c:pt idx="3083">
                  <c:v>9.1666668653488159</c:v>
                </c:pt>
                <c:pt idx="3084">
                  <c:v>9.1666668653488159</c:v>
                </c:pt>
                <c:pt idx="3085">
                  <c:v>9.1666668653488159</c:v>
                </c:pt>
                <c:pt idx="3086">
                  <c:v>9.1666668653488159</c:v>
                </c:pt>
                <c:pt idx="3087">
                  <c:v>9.1666668653488159</c:v>
                </c:pt>
                <c:pt idx="3088">
                  <c:v>9.1666668653488159</c:v>
                </c:pt>
                <c:pt idx="3089">
                  <c:v>9.1666668653488159</c:v>
                </c:pt>
                <c:pt idx="3090">
                  <c:v>9.1666668653488159</c:v>
                </c:pt>
                <c:pt idx="3091">
                  <c:v>9.1666668653488159</c:v>
                </c:pt>
                <c:pt idx="3092">
                  <c:v>9.1666668653488159</c:v>
                </c:pt>
                <c:pt idx="3093">
                  <c:v>9.1666668653488159</c:v>
                </c:pt>
                <c:pt idx="3094">
                  <c:v>9.1666668653488159</c:v>
                </c:pt>
                <c:pt idx="3095">
                  <c:v>9.1666668653488159</c:v>
                </c:pt>
                <c:pt idx="3096">
                  <c:v>9.1666668653488159</c:v>
                </c:pt>
                <c:pt idx="3097">
                  <c:v>9.1666668653488159</c:v>
                </c:pt>
                <c:pt idx="3098">
                  <c:v>9.1666668653488159</c:v>
                </c:pt>
                <c:pt idx="3099">
                  <c:v>9.1666668653488159</c:v>
                </c:pt>
                <c:pt idx="3100">
                  <c:v>9.1666668653488159</c:v>
                </c:pt>
                <c:pt idx="3101">
                  <c:v>9.1666668653488159</c:v>
                </c:pt>
                <c:pt idx="3102">
                  <c:v>9.1666668653488159</c:v>
                </c:pt>
                <c:pt idx="3103">
                  <c:v>9.1666668653488159</c:v>
                </c:pt>
                <c:pt idx="3104">
                  <c:v>9.1666668653488159</c:v>
                </c:pt>
                <c:pt idx="3105">
                  <c:v>9.1666668653488159</c:v>
                </c:pt>
                <c:pt idx="3106">
                  <c:v>9.1666668653488159</c:v>
                </c:pt>
                <c:pt idx="3107">
                  <c:v>9.1666668653488159</c:v>
                </c:pt>
                <c:pt idx="3108">
                  <c:v>9.1666668653488159</c:v>
                </c:pt>
                <c:pt idx="3109">
                  <c:v>9.1666668653488159</c:v>
                </c:pt>
                <c:pt idx="3110">
                  <c:v>9.1666668653488159</c:v>
                </c:pt>
                <c:pt idx="3111">
                  <c:v>9.1666668653488159</c:v>
                </c:pt>
                <c:pt idx="3112">
                  <c:v>9.1666668653488159</c:v>
                </c:pt>
                <c:pt idx="3113">
                  <c:v>9.1666668653488159</c:v>
                </c:pt>
                <c:pt idx="3114">
                  <c:v>9.1666668653488159</c:v>
                </c:pt>
                <c:pt idx="3115">
                  <c:v>9.1666668653488159</c:v>
                </c:pt>
                <c:pt idx="3116">
                  <c:v>9.1666668653488159</c:v>
                </c:pt>
                <c:pt idx="3117">
                  <c:v>9.1666668653488159</c:v>
                </c:pt>
                <c:pt idx="3118">
                  <c:v>9.1666668653488159</c:v>
                </c:pt>
                <c:pt idx="3119">
                  <c:v>9.1666668653488159</c:v>
                </c:pt>
                <c:pt idx="3120">
                  <c:v>9.1666668653488159</c:v>
                </c:pt>
                <c:pt idx="3121">
                  <c:v>9.1666668653488159</c:v>
                </c:pt>
                <c:pt idx="3122">
                  <c:v>9.1666668653488159</c:v>
                </c:pt>
                <c:pt idx="3123">
                  <c:v>9.1666668653488159</c:v>
                </c:pt>
                <c:pt idx="3124">
                  <c:v>9.1666668653488159</c:v>
                </c:pt>
                <c:pt idx="3125">
                  <c:v>9.1666668653488159</c:v>
                </c:pt>
                <c:pt idx="3126">
                  <c:v>9.1666668653488159</c:v>
                </c:pt>
                <c:pt idx="3127">
                  <c:v>9.1666668653488159</c:v>
                </c:pt>
                <c:pt idx="3128">
                  <c:v>9.1666668653488159</c:v>
                </c:pt>
                <c:pt idx="3129">
                  <c:v>9.1666668653488159</c:v>
                </c:pt>
                <c:pt idx="3130">
                  <c:v>9.1666668653488159</c:v>
                </c:pt>
                <c:pt idx="3131">
                  <c:v>9.1666668653488159</c:v>
                </c:pt>
                <c:pt idx="3132">
                  <c:v>9.1666668653488159</c:v>
                </c:pt>
                <c:pt idx="3133">
                  <c:v>9.1666668653488159</c:v>
                </c:pt>
                <c:pt idx="3134">
                  <c:v>9.1666668653488159</c:v>
                </c:pt>
                <c:pt idx="3135">
                  <c:v>9.1666668653488159</c:v>
                </c:pt>
                <c:pt idx="3136">
                  <c:v>9.1666668653488159</c:v>
                </c:pt>
                <c:pt idx="3137">
                  <c:v>9.1666668653488159</c:v>
                </c:pt>
                <c:pt idx="3138">
                  <c:v>9.1666668653488159</c:v>
                </c:pt>
                <c:pt idx="3139">
                  <c:v>9.1666668653488159</c:v>
                </c:pt>
                <c:pt idx="3140">
                  <c:v>9.1666668653488159</c:v>
                </c:pt>
                <c:pt idx="3141">
                  <c:v>9.1666668653488159</c:v>
                </c:pt>
                <c:pt idx="3142">
                  <c:v>9.1666668653488159</c:v>
                </c:pt>
                <c:pt idx="3143">
                  <c:v>9.1666668653488159</c:v>
                </c:pt>
                <c:pt idx="3144">
                  <c:v>9.1666668653488159</c:v>
                </c:pt>
                <c:pt idx="3145">
                  <c:v>9.1666668653488159</c:v>
                </c:pt>
                <c:pt idx="3146">
                  <c:v>9.1666668653488159</c:v>
                </c:pt>
                <c:pt idx="3147">
                  <c:v>9.1666668653488159</c:v>
                </c:pt>
                <c:pt idx="3148">
                  <c:v>9.1666668653488159</c:v>
                </c:pt>
                <c:pt idx="3149">
                  <c:v>9.1666668653488159</c:v>
                </c:pt>
                <c:pt idx="3150">
                  <c:v>9.1666668653488159</c:v>
                </c:pt>
                <c:pt idx="3151">
                  <c:v>9.1666668653488159</c:v>
                </c:pt>
                <c:pt idx="3152">
                  <c:v>9.1666668653488159</c:v>
                </c:pt>
                <c:pt idx="3153">
                  <c:v>9.1666668653488159</c:v>
                </c:pt>
                <c:pt idx="3154">
                  <c:v>9.1666668653488159</c:v>
                </c:pt>
                <c:pt idx="3155">
                  <c:v>9.1666668653488159</c:v>
                </c:pt>
                <c:pt idx="3156">
                  <c:v>9.1666668653488159</c:v>
                </c:pt>
                <c:pt idx="3157">
                  <c:v>9.1666668653488159</c:v>
                </c:pt>
                <c:pt idx="3158">
                  <c:v>9.1666668653488159</c:v>
                </c:pt>
                <c:pt idx="3159">
                  <c:v>9.1666668653488159</c:v>
                </c:pt>
                <c:pt idx="3160">
                  <c:v>9.1666668653488159</c:v>
                </c:pt>
                <c:pt idx="3161">
                  <c:v>9.1666668653488159</c:v>
                </c:pt>
                <c:pt idx="3162">
                  <c:v>9.1666668653488159</c:v>
                </c:pt>
                <c:pt idx="3163">
                  <c:v>9.1666668653488159</c:v>
                </c:pt>
                <c:pt idx="3164">
                  <c:v>9.1666668653488159</c:v>
                </c:pt>
                <c:pt idx="3165">
                  <c:v>9.1666668653488159</c:v>
                </c:pt>
                <c:pt idx="3166">
                  <c:v>9.1666668653488159</c:v>
                </c:pt>
                <c:pt idx="3167">
                  <c:v>9.1666668653488159</c:v>
                </c:pt>
                <c:pt idx="3168">
                  <c:v>9.1666668653488159</c:v>
                </c:pt>
                <c:pt idx="3169">
                  <c:v>9.1666668653488159</c:v>
                </c:pt>
                <c:pt idx="3170">
                  <c:v>9.1666668653488159</c:v>
                </c:pt>
                <c:pt idx="3171">
                  <c:v>9.1666668653488159</c:v>
                </c:pt>
                <c:pt idx="3172">
                  <c:v>9.1666668653488159</c:v>
                </c:pt>
                <c:pt idx="3173">
                  <c:v>9.1666668653488159</c:v>
                </c:pt>
                <c:pt idx="3174">
                  <c:v>9.1666668653488159</c:v>
                </c:pt>
                <c:pt idx="3175">
                  <c:v>9.1666668653488159</c:v>
                </c:pt>
                <c:pt idx="3176">
                  <c:v>9.1666668653488159</c:v>
                </c:pt>
                <c:pt idx="3177">
                  <c:v>9.1666668653488159</c:v>
                </c:pt>
                <c:pt idx="3178">
                  <c:v>9.1666668653488159</c:v>
                </c:pt>
                <c:pt idx="3179">
                  <c:v>9.1666668653488159</c:v>
                </c:pt>
                <c:pt idx="3180">
                  <c:v>9.1666668653488159</c:v>
                </c:pt>
                <c:pt idx="3181">
                  <c:v>9.1666668653488159</c:v>
                </c:pt>
                <c:pt idx="3182">
                  <c:v>9.1666668653488159</c:v>
                </c:pt>
                <c:pt idx="3183">
                  <c:v>9.1666668653488159</c:v>
                </c:pt>
                <c:pt idx="3184">
                  <c:v>9.1666668653488159</c:v>
                </c:pt>
                <c:pt idx="3185">
                  <c:v>9.1666668653488159</c:v>
                </c:pt>
                <c:pt idx="3186">
                  <c:v>9.1666668653488159</c:v>
                </c:pt>
                <c:pt idx="3187">
                  <c:v>9.1666668653488159</c:v>
                </c:pt>
                <c:pt idx="3188">
                  <c:v>9.1666668653488159</c:v>
                </c:pt>
                <c:pt idx="3189">
                  <c:v>9.1666668653488159</c:v>
                </c:pt>
                <c:pt idx="3190">
                  <c:v>9.1666668653488159</c:v>
                </c:pt>
                <c:pt idx="3191">
                  <c:v>9.1666668653488159</c:v>
                </c:pt>
                <c:pt idx="3192">
                  <c:v>9.1666668653488159</c:v>
                </c:pt>
                <c:pt idx="3193">
                  <c:v>9.1666668653488159</c:v>
                </c:pt>
                <c:pt idx="3194">
                  <c:v>9.1666668653488159</c:v>
                </c:pt>
                <c:pt idx="3195">
                  <c:v>9.1666668653488159</c:v>
                </c:pt>
                <c:pt idx="3196">
                  <c:v>9.1666668653488159</c:v>
                </c:pt>
                <c:pt idx="3197">
                  <c:v>9.1666668653488159</c:v>
                </c:pt>
                <c:pt idx="3198">
                  <c:v>9.1666668653488159</c:v>
                </c:pt>
                <c:pt idx="3199">
                  <c:v>9.1666668653488159</c:v>
                </c:pt>
                <c:pt idx="3200">
                  <c:v>9.1666668653488159</c:v>
                </c:pt>
                <c:pt idx="3201">
                  <c:v>9.1666668653488159</c:v>
                </c:pt>
                <c:pt idx="3202">
                  <c:v>9.1666668653488159</c:v>
                </c:pt>
                <c:pt idx="3203">
                  <c:v>9.1666668653488159</c:v>
                </c:pt>
                <c:pt idx="3204">
                  <c:v>9.1666668653488159</c:v>
                </c:pt>
                <c:pt idx="3205">
                  <c:v>9.1666668653488159</c:v>
                </c:pt>
                <c:pt idx="3206">
                  <c:v>9.1666668653488159</c:v>
                </c:pt>
                <c:pt idx="3207">
                  <c:v>9.1666668653488159</c:v>
                </c:pt>
                <c:pt idx="3208">
                  <c:v>9.1666668653488159</c:v>
                </c:pt>
                <c:pt idx="3209">
                  <c:v>9.1666668653488159</c:v>
                </c:pt>
                <c:pt idx="3210">
                  <c:v>10.000000149011612</c:v>
                </c:pt>
                <c:pt idx="3211">
                  <c:v>10.000000149011612</c:v>
                </c:pt>
                <c:pt idx="3212">
                  <c:v>10.000000149011612</c:v>
                </c:pt>
                <c:pt idx="3213">
                  <c:v>10.000000149011612</c:v>
                </c:pt>
                <c:pt idx="3214">
                  <c:v>10.000000149011612</c:v>
                </c:pt>
                <c:pt idx="3215">
                  <c:v>10.000000149011612</c:v>
                </c:pt>
                <c:pt idx="3216">
                  <c:v>10.000000149011612</c:v>
                </c:pt>
                <c:pt idx="3217">
                  <c:v>10.000000149011612</c:v>
                </c:pt>
                <c:pt idx="3218">
                  <c:v>10.000000149011612</c:v>
                </c:pt>
                <c:pt idx="3219">
                  <c:v>10.000000149011612</c:v>
                </c:pt>
                <c:pt idx="3220">
                  <c:v>10.000000149011612</c:v>
                </c:pt>
                <c:pt idx="3221">
                  <c:v>10.000000149011612</c:v>
                </c:pt>
                <c:pt idx="3222">
                  <c:v>10.000000149011612</c:v>
                </c:pt>
                <c:pt idx="3223">
                  <c:v>10.000000149011612</c:v>
                </c:pt>
                <c:pt idx="3224">
                  <c:v>10.000000149011612</c:v>
                </c:pt>
                <c:pt idx="3225">
                  <c:v>10.000000149011612</c:v>
                </c:pt>
                <c:pt idx="3226">
                  <c:v>10.000000149011612</c:v>
                </c:pt>
                <c:pt idx="3227">
                  <c:v>10.000000149011612</c:v>
                </c:pt>
                <c:pt idx="3228">
                  <c:v>10.000000149011612</c:v>
                </c:pt>
                <c:pt idx="3229">
                  <c:v>10.000000149011612</c:v>
                </c:pt>
                <c:pt idx="3230">
                  <c:v>10.000000149011612</c:v>
                </c:pt>
                <c:pt idx="3231">
                  <c:v>10.833333432674408</c:v>
                </c:pt>
                <c:pt idx="3232">
                  <c:v>10.833333432674408</c:v>
                </c:pt>
                <c:pt idx="3233">
                  <c:v>10.833333432674408</c:v>
                </c:pt>
                <c:pt idx="3234">
                  <c:v>10.833333432674408</c:v>
                </c:pt>
                <c:pt idx="3235">
                  <c:v>10.833333432674408</c:v>
                </c:pt>
                <c:pt idx="3236">
                  <c:v>10.833333432674408</c:v>
                </c:pt>
                <c:pt idx="3237">
                  <c:v>10.833333432674408</c:v>
                </c:pt>
                <c:pt idx="3238">
                  <c:v>10.833333432674408</c:v>
                </c:pt>
                <c:pt idx="3239">
                  <c:v>10.833333432674408</c:v>
                </c:pt>
                <c:pt idx="3240">
                  <c:v>10.833333432674408</c:v>
                </c:pt>
                <c:pt idx="3241">
                  <c:v>10.833333432674408</c:v>
                </c:pt>
                <c:pt idx="3242">
                  <c:v>10.833333432674408</c:v>
                </c:pt>
                <c:pt idx="3243">
                  <c:v>10.833333432674408</c:v>
                </c:pt>
                <c:pt idx="3244">
                  <c:v>10.833333432674408</c:v>
                </c:pt>
                <c:pt idx="3245">
                  <c:v>11.666666716337204</c:v>
                </c:pt>
                <c:pt idx="3246">
                  <c:v>11.666666716337204</c:v>
                </c:pt>
                <c:pt idx="3247">
                  <c:v>11.666666716337204</c:v>
                </c:pt>
                <c:pt idx="3248">
                  <c:v>11.666666716337204</c:v>
                </c:pt>
                <c:pt idx="3249">
                  <c:v>11.666666716337204</c:v>
                </c:pt>
                <c:pt idx="3250">
                  <c:v>11.666666716337204</c:v>
                </c:pt>
                <c:pt idx="3251">
                  <c:v>11.666666716337204</c:v>
                </c:pt>
                <c:pt idx="3252">
                  <c:v>11.666666716337204</c:v>
                </c:pt>
                <c:pt idx="3253">
                  <c:v>11.666666716337204</c:v>
                </c:pt>
                <c:pt idx="3254">
                  <c:v>11.666666716337204</c:v>
                </c:pt>
                <c:pt idx="3255">
                  <c:v>11.666666716337204</c:v>
                </c:pt>
                <c:pt idx="3256">
                  <c:v>11.666666716337204</c:v>
                </c:pt>
                <c:pt idx="3257">
                  <c:v>11.666666716337204</c:v>
                </c:pt>
                <c:pt idx="3258">
                  <c:v>11.666666716337204</c:v>
                </c:pt>
                <c:pt idx="3259">
                  <c:v>11.666666716337204</c:v>
                </c:pt>
                <c:pt idx="3260">
                  <c:v>11.666666716337204</c:v>
                </c:pt>
                <c:pt idx="3261">
                  <c:v>11.666666716337204</c:v>
                </c:pt>
                <c:pt idx="3262">
                  <c:v>11.666666716337204</c:v>
                </c:pt>
                <c:pt idx="3263">
                  <c:v>11.666666716337204</c:v>
                </c:pt>
                <c:pt idx="3264">
                  <c:v>11.666666716337204</c:v>
                </c:pt>
                <c:pt idx="3265">
                  <c:v>11.666666716337204</c:v>
                </c:pt>
                <c:pt idx="3266">
                  <c:v>11.666666716337204</c:v>
                </c:pt>
                <c:pt idx="3267">
                  <c:v>11.666666716337204</c:v>
                </c:pt>
                <c:pt idx="3268">
                  <c:v>11.666666716337204</c:v>
                </c:pt>
                <c:pt idx="3269">
                  <c:v>11.666666716337204</c:v>
                </c:pt>
                <c:pt idx="3270">
                  <c:v>11.666666716337204</c:v>
                </c:pt>
                <c:pt idx="3271">
                  <c:v>11.666666716337204</c:v>
                </c:pt>
                <c:pt idx="3272">
                  <c:v>11.666666716337204</c:v>
                </c:pt>
                <c:pt idx="3273">
                  <c:v>11.666666716337204</c:v>
                </c:pt>
                <c:pt idx="3274">
                  <c:v>11.666666716337204</c:v>
                </c:pt>
                <c:pt idx="3275">
                  <c:v>11.666666716337204</c:v>
                </c:pt>
                <c:pt idx="3276">
                  <c:v>11.666666716337204</c:v>
                </c:pt>
                <c:pt idx="3277">
                  <c:v>11.666666716337204</c:v>
                </c:pt>
                <c:pt idx="3278">
                  <c:v>11.666666716337204</c:v>
                </c:pt>
                <c:pt idx="3279">
                  <c:v>11.666666716337204</c:v>
                </c:pt>
                <c:pt idx="3280">
                  <c:v>11.666666716337204</c:v>
                </c:pt>
                <c:pt idx="3281">
                  <c:v>11.666666716337204</c:v>
                </c:pt>
                <c:pt idx="3282">
                  <c:v>11.666666716337204</c:v>
                </c:pt>
                <c:pt idx="3283">
                  <c:v>11.666666716337204</c:v>
                </c:pt>
                <c:pt idx="3284">
                  <c:v>11.666666716337204</c:v>
                </c:pt>
                <c:pt idx="3285">
                  <c:v>11.666666716337204</c:v>
                </c:pt>
                <c:pt idx="3286">
                  <c:v>11.666666716337204</c:v>
                </c:pt>
                <c:pt idx="3287">
                  <c:v>11.666666716337204</c:v>
                </c:pt>
                <c:pt idx="3288">
                  <c:v>11.666666716337204</c:v>
                </c:pt>
                <c:pt idx="3289">
                  <c:v>11.666666716337204</c:v>
                </c:pt>
                <c:pt idx="3290">
                  <c:v>11.666666716337204</c:v>
                </c:pt>
                <c:pt idx="3291">
                  <c:v>11.666666716337204</c:v>
                </c:pt>
                <c:pt idx="3292">
                  <c:v>11.666666716337204</c:v>
                </c:pt>
                <c:pt idx="3293">
                  <c:v>11.666666716337204</c:v>
                </c:pt>
                <c:pt idx="3294">
                  <c:v>11.666666716337204</c:v>
                </c:pt>
                <c:pt idx="3295">
                  <c:v>11.666666716337204</c:v>
                </c:pt>
                <c:pt idx="3296">
                  <c:v>11.666666716337204</c:v>
                </c:pt>
                <c:pt idx="3297">
                  <c:v>11.666666716337204</c:v>
                </c:pt>
                <c:pt idx="3298">
                  <c:v>11.666666716337204</c:v>
                </c:pt>
                <c:pt idx="3299">
                  <c:v>11.666666716337204</c:v>
                </c:pt>
                <c:pt idx="3300">
                  <c:v>11.666666716337204</c:v>
                </c:pt>
                <c:pt idx="3301">
                  <c:v>11.666666716337204</c:v>
                </c:pt>
                <c:pt idx="3302">
                  <c:v>11.666666716337204</c:v>
                </c:pt>
                <c:pt idx="3303">
                  <c:v>11.666666716337204</c:v>
                </c:pt>
                <c:pt idx="3304">
                  <c:v>11.666666716337204</c:v>
                </c:pt>
                <c:pt idx="3305">
                  <c:v>11.666666716337204</c:v>
                </c:pt>
                <c:pt idx="3306">
                  <c:v>12.5</c:v>
                </c:pt>
                <c:pt idx="3307">
                  <c:v>12.5</c:v>
                </c:pt>
                <c:pt idx="3308">
                  <c:v>12.5</c:v>
                </c:pt>
                <c:pt idx="3309">
                  <c:v>12.5</c:v>
                </c:pt>
                <c:pt idx="3310">
                  <c:v>12.5</c:v>
                </c:pt>
                <c:pt idx="3311">
                  <c:v>12.5</c:v>
                </c:pt>
                <c:pt idx="3312">
                  <c:v>12.5</c:v>
                </c:pt>
                <c:pt idx="3313">
                  <c:v>12.5</c:v>
                </c:pt>
                <c:pt idx="3314">
                  <c:v>12.5</c:v>
                </c:pt>
                <c:pt idx="3315">
                  <c:v>12.5</c:v>
                </c:pt>
                <c:pt idx="3316">
                  <c:v>12.5</c:v>
                </c:pt>
                <c:pt idx="3317">
                  <c:v>12.5</c:v>
                </c:pt>
                <c:pt idx="3318">
                  <c:v>12.5</c:v>
                </c:pt>
                <c:pt idx="3319">
                  <c:v>12.5</c:v>
                </c:pt>
                <c:pt idx="3320">
                  <c:v>12.5</c:v>
                </c:pt>
                <c:pt idx="3321">
                  <c:v>12.5</c:v>
                </c:pt>
                <c:pt idx="3322">
                  <c:v>14.166666567325592</c:v>
                </c:pt>
                <c:pt idx="3323">
                  <c:v>14.166666567325592</c:v>
                </c:pt>
                <c:pt idx="3324">
                  <c:v>14.166666567325592</c:v>
                </c:pt>
                <c:pt idx="3325">
                  <c:v>14.166666567325592</c:v>
                </c:pt>
                <c:pt idx="3326">
                  <c:v>14.166666567325592</c:v>
                </c:pt>
                <c:pt idx="3327">
                  <c:v>14.166666567325592</c:v>
                </c:pt>
                <c:pt idx="3328">
                  <c:v>14.166666567325592</c:v>
                </c:pt>
                <c:pt idx="3329">
                  <c:v>14.166666567325592</c:v>
                </c:pt>
                <c:pt idx="3330">
                  <c:v>14.166666567325592</c:v>
                </c:pt>
                <c:pt idx="3331">
                  <c:v>14.166666567325592</c:v>
                </c:pt>
                <c:pt idx="3332">
                  <c:v>14.166666567325592</c:v>
                </c:pt>
                <c:pt idx="3333">
                  <c:v>14.166666567325592</c:v>
                </c:pt>
                <c:pt idx="3334">
                  <c:v>14.166666567325592</c:v>
                </c:pt>
                <c:pt idx="3335">
                  <c:v>14.166666567325592</c:v>
                </c:pt>
                <c:pt idx="3336">
                  <c:v>14.166666567325592</c:v>
                </c:pt>
                <c:pt idx="3337">
                  <c:v>14.166666567325592</c:v>
                </c:pt>
                <c:pt idx="3338">
                  <c:v>14.166666567325592</c:v>
                </c:pt>
                <c:pt idx="3339">
                  <c:v>14.166666567325592</c:v>
                </c:pt>
                <c:pt idx="3340">
                  <c:v>14.166666567325592</c:v>
                </c:pt>
                <c:pt idx="3341">
                  <c:v>14.166666567325592</c:v>
                </c:pt>
                <c:pt idx="3342">
                  <c:v>14.166666567325592</c:v>
                </c:pt>
                <c:pt idx="3343">
                  <c:v>14.166666567325592</c:v>
                </c:pt>
                <c:pt idx="3344">
                  <c:v>14.166666567325592</c:v>
                </c:pt>
                <c:pt idx="3345">
                  <c:v>14.166666567325592</c:v>
                </c:pt>
                <c:pt idx="3346">
                  <c:v>14.166666567325592</c:v>
                </c:pt>
                <c:pt idx="3347">
                  <c:v>14.166666567325592</c:v>
                </c:pt>
                <c:pt idx="3348">
                  <c:v>14.166666567325592</c:v>
                </c:pt>
                <c:pt idx="3349">
                  <c:v>14.166666567325592</c:v>
                </c:pt>
                <c:pt idx="3350">
                  <c:v>14.166666567325592</c:v>
                </c:pt>
                <c:pt idx="3351">
                  <c:v>14.166666567325592</c:v>
                </c:pt>
                <c:pt idx="3352">
                  <c:v>14.166666567325592</c:v>
                </c:pt>
                <c:pt idx="3353">
                  <c:v>14.166666567325592</c:v>
                </c:pt>
                <c:pt idx="3354">
                  <c:v>14.166666567325592</c:v>
                </c:pt>
                <c:pt idx="3355">
                  <c:v>14.166666567325592</c:v>
                </c:pt>
                <c:pt idx="3356">
                  <c:v>14.166666567325592</c:v>
                </c:pt>
                <c:pt idx="3357">
                  <c:v>14.166666567325592</c:v>
                </c:pt>
                <c:pt idx="3358">
                  <c:v>14.166666567325592</c:v>
                </c:pt>
                <c:pt idx="3359">
                  <c:v>14.166666567325592</c:v>
                </c:pt>
                <c:pt idx="3360">
                  <c:v>14.166666567325592</c:v>
                </c:pt>
                <c:pt idx="3361">
                  <c:v>14.166666567325592</c:v>
                </c:pt>
                <c:pt idx="3362">
                  <c:v>14.166666567325592</c:v>
                </c:pt>
                <c:pt idx="3363">
                  <c:v>14.166666567325592</c:v>
                </c:pt>
                <c:pt idx="3364">
                  <c:v>14.166666567325592</c:v>
                </c:pt>
                <c:pt idx="3365">
                  <c:v>14.166666567325592</c:v>
                </c:pt>
                <c:pt idx="3366">
                  <c:v>14.166666567325592</c:v>
                </c:pt>
                <c:pt idx="3367">
                  <c:v>14.166666567325592</c:v>
                </c:pt>
                <c:pt idx="3368">
                  <c:v>14.166666567325592</c:v>
                </c:pt>
                <c:pt idx="3369">
                  <c:v>14.166666567325592</c:v>
                </c:pt>
                <c:pt idx="3370">
                  <c:v>14.166666567325592</c:v>
                </c:pt>
                <c:pt idx="3371">
                  <c:v>14.166666567325592</c:v>
                </c:pt>
                <c:pt idx="3372">
                  <c:v>14.166666567325592</c:v>
                </c:pt>
                <c:pt idx="3373">
                  <c:v>14.166666567325592</c:v>
                </c:pt>
                <c:pt idx="3374">
                  <c:v>14.166666567325592</c:v>
                </c:pt>
                <c:pt idx="3375">
                  <c:v>14.166666567325592</c:v>
                </c:pt>
                <c:pt idx="3376">
                  <c:v>14.166666567325592</c:v>
                </c:pt>
                <c:pt idx="3377">
                  <c:v>14.166666567325592</c:v>
                </c:pt>
                <c:pt idx="3378">
                  <c:v>14.166666567325592</c:v>
                </c:pt>
                <c:pt idx="3379">
                  <c:v>14.166666567325592</c:v>
                </c:pt>
                <c:pt idx="3380">
                  <c:v>14.166666567325592</c:v>
                </c:pt>
                <c:pt idx="3381">
                  <c:v>14.166666567325592</c:v>
                </c:pt>
                <c:pt idx="3382">
                  <c:v>14.166666567325592</c:v>
                </c:pt>
                <c:pt idx="3383">
                  <c:v>14.166666567325592</c:v>
                </c:pt>
                <c:pt idx="3384">
                  <c:v>14.166666567325592</c:v>
                </c:pt>
                <c:pt idx="3385">
                  <c:v>14.166666567325592</c:v>
                </c:pt>
                <c:pt idx="3386">
                  <c:v>14.166666567325592</c:v>
                </c:pt>
                <c:pt idx="3387">
                  <c:v>14.166666567325592</c:v>
                </c:pt>
                <c:pt idx="3388">
                  <c:v>14.166666567325592</c:v>
                </c:pt>
                <c:pt idx="3389">
                  <c:v>14.166666567325592</c:v>
                </c:pt>
                <c:pt idx="3390">
                  <c:v>14.166666567325592</c:v>
                </c:pt>
                <c:pt idx="3391">
                  <c:v>14.166666567325592</c:v>
                </c:pt>
                <c:pt idx="3392">
                  <c:v>14.166666567325592</c:v>
                </c:pt>
                <c:pt idx="3393">
                  <c:v>14.166666567325592</c:v>
                </c:pt>
                <c:pt idx="3394">
                  <c:v>14.166666567325592</c:v>
                </c:pt>
                <c:pt idx="3395">
                  <c:v>14.166666567325592</c:v>
                </c:pt>
                <c:pt idx="3396">
                  <c:v>14.166666567325592</c:v>
                </c:pt>
                <c:pt idx="3397">
                  <c:v>14.166666567325592</c:v>
                </c:pt>
                <c:pt idx="3398">
                  <c:v>14.166666567325592</c:v>
                </c:pt>
                <c:pt idx="3399">
                  <c:v>14.166666567325592</c:v>
                </c:pt>
                <c:pt idx="3400">
                  <c:v>14.166666567325592</c:v>
                </c:pt>
                <c:pt idx="3401">
                  <c:v>14.166666567325592</c:v>
                </c:pt>
                <c:pt idx="3402">
                  <c:v>14.166666567325592</c:v>
                </c:pt>
                <c:pt idx="3403">
                  <c:v>14.166666567325592</c:v>
                </c:pt>
                <c:pt idx="3404">
                  <c:v>14.166666567325592</c:v>
                </c:pt>
                <c:pt idx="3405">
                  <c:v>14.166666567325592</c:v>
                </c:pt>
                <c:pt idx="3406">
                  <c:v>14.166666567325592</c:v>
                </c:pt>
                <c:pt idx="3407">
                  <c:v>14.166666567325592</c:v>
                </c:pt>
                <c:pt idx="3408">
                  <c:v>14.166666567325592</c:v>
                </c:pt>
                <c:pt idx="3409">
                  <c:v>14.166666567325592</c:v>
                </c:pt>
                <c:pt idx="3410">
                  <c:v>14.166666567325592</c:v>
                </c:pt>
                <c:pt idx="3411">
                  <c:v>14.166666567325592</c:v>
                </c:pt>
                <c:pt idx="3412">
                  <c:v>14.166666567325592</c:v>
                </c:pt>
                <c:pt idx="3413">
                  <c:v>14.166666567325592</c:v>
                </c:pt>
                <c:pt idx="3414">
                  <c:v>14.166666567325592</c:v>
                </c:pt>
                <c:pt idx="3415">
                  <c:v>14.166666567325592</c:v>
                </c:pt>
                <c:pt idx="3416">
                  <c:v>14.166666567325592</c:v>
                </c:pt>
                <c:pt idx="3417">
                  <c:v>14.166666567325592</c:v>
                </c:pt>
                <c:pt idx="3418">
                  <c:v>14.166666567325592</c:v>
                </c:pt>
                <c:pt idx="3419">
                  <c:v>14.166666567325592</c:v>
                </c:pt>
                <c:pt idx="3420">
                  <c:v>14.166666567325592</c:v>
                </c:pt>
                <c:pt idx="3421">
                  <c:v>14.166666567325592</c:v>
                </c:pt>
                <c:pt idx="3422">
                  <c:v>14.166666567325592</c:v>
                </c:pt>
                <c:pt idx="3423">
                  <c:v>14.166666567325592</c:v>
                </c:pt>
                <c:pt idx="3424">
                  <c:v>14.166666567325592</c:v>
                </c:pt>
                <c:pt idx="3425">
                  <c:v>14.166666567325592</c:v>
                </c:pt>
                <c:pt idx="3426">
                  <c:v>14.166666567325592</c:v>
                </c:pt>
                <c:pt idx="3427">
                  <c:v>14.166666567325592</c:v>
                </c:pt>
                <c:pt idx="3428">
                  <c:v>14.166666567325592</c:v>
                </c:pt>
                <c:pt idx="3429">
                  <c:v>14.166666567325592</c:v>
                </c:pt>
                <c:pt idx="3430">
                  <c:v>14.166666567325592</c:v>
                </c:pt>
                <c:pt idx="3431">
                  <c:v>14.166666567325592</c:v>
                </c:pt>
                <c:pt idx="3432">
                  <c:v>14.166666567325592</c:v>
                </c:pt>
                <c:pt idx="3433">
                  <c:v>14.166666567325592</c:v>
                </c:pt>
                <c:pt idx="3434">
                  <c:v>14.166666567325592</c:v>
                </c:pt>
                <c:pt idx="3435">
                  <c:v>14.166666567325592</c:v>
                </c:pt>
                <c:pt idx="3436">
                  <c:v>14.166666567325592</c:v>
                </c:pt>
                <c:pt idx="3437">
                  <c:v>14.166666567325592</c:v>
                </c:pt>
                <c:pt idx="3438">
                  <c:v>14.166666567325592</c:v>
                </c:pt>
                <c:pt idx="3439">
                  <c:v>14.166666567325592</c:v>
                </c:pt>
                <c:pt idx="3440">
                  <c:v>14.166666567325592</c:v>
                </c:pt>
                <c:pt idx="3441">
                  <c:v>14.166666567325592</c:v>
                </c:pt>
                <c:pt idx="3442">
                  <c:v>14.166666567325592</c:v>
                </c:pt>
                <c:pt idx="3443">
                  <c:v>14.166666567325592</c:v>
                </c:pt>
                <c:pt idx="3444">
                  <c:v>14.166666567325592</c:v>
                </c:pt>
                <c:pt idx="3445">
                  <c:v>14.166666567325592</c:v>
                </c:pt>
                <c:pt idx="3446">
                  <c:v>14.166666567325592</c:v>
                </c:pt>
                <c:pt idx="3447">
                  <c:v>14.166666567325592</c:v>
                </c:pt>
                <c:pt idx="3448">
                  <c:v>14.166666567325592</c:v>
                </c:pt>
                <c:pt idx="3449">
                  <c:v>14.166666567325592</c:v>
                </c:pt>
                <c:pt idx="3450">
                  <c:v>14.166666567325592</c:v>
                </c:pt>
                <c:pt idx="3451">
                  <c:v>14.166666567325592</c:v>
                </c:pt>
                <c:pt idx="3452">
                  <c:v>14.166666567325592</c:v>
                </c:pt>
                <c:pt idx="3453">
                  <c:v>14.166666567325592</c:v>
                </c:pt>
                <c:pt idx="3454">
                  <c:v>14.166666567325592</c:v>
                </c:pt>
                <c:pt idx="3455">
                  <c:v>14.166666567325592</c:v>
                </c:pt>
                <c:pt idx="3456">
                  <c:v>14.166666567325592</c:v>
                </c:pt>
                <c:pt idx="3457">
                  <c:v>14.166666567325592</c:v>
                </c:pt>
                <c:pt idx="3458">
                  <c:v>14.166666567325592</c:v>
                </c:pt>
                <c:pt idx="3459">
                  <c:v>14.166666567325592</c:v>
                </c:pt>
                <c:pt idx="3460">
                  <c:v>14.166666567325592</c:v>
                </c:pt>
                <c:pt idx="3461">
                  <c:v>14.166666567325592</c:v>
                </c:pt>
                <c:pt idx="3462">
                  <c:v>14.166666567325592</c:v>
                </c:pt>
                <c:pt idx="3463">
                  <c:v>14.166666567325592</c:v>
                </c:pt>
                <c:pt idx="3464">
                  <c:v>14.166666567325592</c:v>
                </c:pt>
                <c:pt idx="3465">
                  <c:v>14.166666567325592</c:v>
                </c:pt>
                <c:pt idx="3466">
                  <c:v>14.166666567325592</c:v>
                </c:pt>
                <c:pt idx="3467">
                  <c:v>14.166666567325592</c:v>
                </c:pt>
                <c:pt idx="3468">
                  <c:v>14.166666567325592</c:v>
                </c:pt>
                <c:pt idx="3469">
                  <c:v>14.166666567325592</c:v>
                </c:pt>
                <c:pt idx="3470">
                  <c:v>14.166666567325592</c:v>
                </c:pt>
                <c:pt idx="3471">
                  <c:v>14.166666567325592</c:v>
                </c:pt>
                <c:pt idx="3472">
                  <c:v>14.166666567325592</c:v>
                </c:pt>
                <c:pt idx="3473">
                  <c:v>14.166666567325592</c:v>
                </c:pt>
                <c:pt idx="3474">
                  <c:v>14.166666567325592</c:v>
                </c:pt>
                <c:pt idx="3475">
                  <c:v>14.166666567325592</c:v>
                </c:pt>
                <c:pt idx="3476">
                  <c:v>14.166666567325592</c:v>
                </c:pt>
                <c:pt idx="3477">
                  <c:v>14.166666567325592</c:v>
                </c:pt>
                <c:pt idx="3478">
                  <c:v>14.166666567325592</c:v>
                </c:pt>
                <c:pt idx="3479">
                  <c:v>14.166666567325592</c:v>
                </c:pt>
                <c:pt idx="3480">
                  <c:v>14.166666567325592</c:v>
                </c:pt>
                <c:pt idx="3481">
                  <c:v>14.166666567325592</c:v>
                </c:pt>
                <c:pt idx="3482">
                  <c:v>14.166666567325592</c:v>
                </c:pt>
                <c:pt idx="3483">
                  <c:v>14.166666567325592</c:v>
                </c:pt>
                <c:pt idx="3484">
                  <c:v>14.166666567325592</c:v>
                </c:pt>
                <c:pt idx="3485">
                  <c:v>14.166666567325592</c:v>
                </c:pt>
                <c:pt idx="3486">
                  <c:v>14.166666567325592</c:v>
                </c:pt>
                <c:pt idx="3487">
                  <c:v>14.166666567325592</c:v>
                </c:pt>
                <c:pt idx="3488">
                  <c:v>14.166666567325592</c:v>
                </c:pt>
                <c:pt idx="3489">
                  <c:v>14.166666567325592</c:v>
                </c:pt>
                <c:pt idx="3490">
                  <c:v>14.166666567325592</c:v>
                </c:pt>
                <c:pt idx="3491">
                  <c:v>14.166666567325592</c:v>
                </c:pt>
                <c:pt idx="3492">
                  <c:v>14.166666567325592</c:v>
                </c:pt>
                <c:pt idx="3493">
                  <c:v>14.166666567325592</c:v>
                </c:pt>
                <c:pt idx="3494">
                  <c:v>14.166666567325592</c:v>
                </c:pt>
                <c:pt idx="3495">
                  <c:v>14.166666567325592</c:v>
                </c:pt>
                <c:pt idx="3496">
                  <c:v>14.166666567325592</c:v>
                </c:pt>
                <c:pt idx="3497">
                  <c:v>14.166666567325592</c:v>
                </c:pt>
                <c:pt idx="3498">
                  <c:v>14.166666567325592</c:v>
                </c:pt>
                <c:pt idx="3499">
                  <c:v>14.166666567325592</c:v>
                </c:pt>
                <c:pt idx="3500">
                  <c:v>14.166666567325592</c:v>
                </c:pt>
                <c:pt idx="3501">
                  <c:v>14.166666567325592</c:v>
                </c:pt>
                <c:pt idx="3502">
                  <c:v>14.166666567325592</c:v>
                </c:pt>
                <c:pt idx="3503">
                  <c:v>14.166666567325592</c:v>
                </c:pt>
                <c:pt idx="3504">
                  <c:v>15.000000596046448</c:v>
                </c:pt>
                <c:pt idx="3505">
                  <c:v>15.000000596046448</c:v>
                </c:pt>
                <c:pt idx="3506">
                  <c:v>15.000000596046448</c:v>
                </c:pt>
                <c:pt idx="3507">
                  <c:v>15.000000596046448</c:v>
                </c:pt>
                <c:pt idx="3508">
                  <c:v>15.000000596046448</c:v>
                </c:pt>
                <c:pt idx="3509">
                  <c:v>15.000000596046448</c:v>
                </c:pt>
                <c:pt idx="3510">
                  <c:v>15.000000596046448</c:v>
                </c:pt>
                <c:pt idx="3511">
                  <c:v>15.000000596046448</c:v>
                </c:pt>
                <c:pt idx="3512">
                  <c:v>15.000000596046448</c:v>
                </c:pt>
                <c:pt idx="3513">
                  <c:v>15.000000596046448</c:v>
                </c:pt>
                <c:pt idx="3514">
                  <c:v>15.000000596046448</c:v>
                </c:pt>
                <c:pt idx="3515">
                  <c:v>15.000000596046448</c:v>
                </c:pt>
                <c:pt idx="3516">
                  <c:v>15.000000596046448</c:v>
                </c:pt>
                <c:pt idx="3517">
                  <c:v>15.000000596046448</c:v>
                </c:pt>
                <c:pt idx="3518">
                  <c:v>15.000000596046448</c:v>
                </c:pt>
                <c:pt idx="3519">
                  <c:v>15.000000596046448</c:v>
                </c:pt>
                <c:pt idx="3520">
                  <c:v>15.000000596046448</c:v>
                </c:pt>
                <c:pt idx="3521">
                  <c:v>15.000000596046448</c:v>
                </c:pt>
                <c:pt idx="3522">
                  <c:v>15.000000596046448</c:v>
                </c:pt>
                <c:pt idx="3523">
                  <c:v>15.000000596046448</c:v>
                </c:pt>
                <c:pt idx="3524">
                  <c:v>15.833333134651184</c:v>
                </c:pt>
                <c:pt idx="3525">
                  <c:v>15.833333134651184</c:v>
                </c:pt>
                <c:pt idx="3526">
                  <c:v>15.833333134651184</c:v>
                </c:pt>
                <c:pt idx="3527">
                  <c:v>15.833333134651184</c:v>
                </c:pt>
                <c:pt idx="3528">
                  <c:v>15.833333134651184</c:v>
                </c:pt>
                <c:pt idx="3529">
                  <c:v>15.833333134651184</c:v>
                </c:pt>
                <c:pt idx="3530">
                  <c:v>15.833333134651184</c:v>
                </c:pt>
                <c:pt idx="3531">
                  <c:v>15.833333134651184</c:v>
                </c:pt>
                <c:pt idx="3532">
                  <c:v>15.833333134651184</c:v>
                </c:pt>
                <c:pt idx="3533">
                  <c:v>15.833333134651184</c:v>
                </c:pt>
                <c:pt idx="3534">
                  <c:v>15.833333134651184</c:v>
                </c:pt>
                <c:pt idx="3535">
                  <c:v>15.833333134651184</c:v>
                </c:pt>
                <c:pt idx="3536">
                  <c:v>15.833333134651184</c:v>
                </c:pt>
                <c:pt idx="3537">
                  <c:v>15.833333134651184</c:v>
                </c:pt>
                <c:pt idx="3538">
                  <c:v>15.833333134651184</c:v>
                </c:pt>
                <c:pt idx="3539">
                  <c:v>15.833333134651184</c:v>
                </c:pt>
                <c:pt idx="3540">
                  <c:v>15.833333134651184</c:v>
                </c:pt>
                <c:pt idx="3541">
                  <c:v>15.833333134651184</c:v>
                </c:pt>
                <c:pt idx="3542">
                  <c:v>15.833333134651184</c:v>
                </c:pt>
                <c:pt idx="3543">
                  <c:v>15.833333134651184</c:v>
                </c:pt>
                <c:pt idx="3544">
                  <c:v>15.833333134651184</c:v>
                </c:pt>
                <c:pt idx="3545">
                  <c:v>15.833333134651184</c:v>
                </c:pt>
                <c:pt idx="3546">
                  <c:v>15.833333134651184</c:v>
                </c:pt>
                <c:pt idx="3547">
                  <c:v>15.833333134651184</c:v>
                </c:pt>
                <c:pt idx="3548">
                  <c:v>15.833333134651184</c:v>
                </c:pt>
                <c:pt idx="3549">
                  <c:v>15.833333134651184</c:v>
                </c:pt>
                <c:pt idx="3550">
                  <c:v>15.833333134651184</c:v>
                </c:pt>
                <c:pt idx="3551">
                  <c:v>15.833333134651184</c:v>
                </c:pt>
                <c:pt idx="3552">
                  <c:v>15.833333134651184</c:v>
                </c:pt>
                <c:pt idx="3553">
                  <c:v>15.833333134651184</c:v>
                </c:pt>
                <c:pt idx="3554">
                  <c:v>15.833333134651184</c:v>
                </c:pt>
                <c:pt idx="3555">
                  <c:v>15.833333134651184</c:v>
                </c:pt>
                <c:pt idx="3556">
                  <c:v>15.833333134651184</c:v>
                </c:pt>
                <c:pt idx="3557">
                  <c:v>15.833333134651184</c:v>
                </c:pt>
                <c:pt idx="3558">
                  <c:v>15.833333134651184</c:v>
                </c:pt>
                <c:pt idx="3559">
                  <c:v>15.833333134651184</c:v>
                </c:pt>
                <c:pt idx="3560">
                  <c:v>15.833333134651184</c:v>
                </c:pt>
                <c:pt idx="3561">
                  <c:v>15.833333134651184</c:v>
                </c:pt>
                <c:pt idx="3562">
                  <c:v>15.833333134651184</c:v>
                </c:pt>
                <c:pt idx="3563">
                  <c:v>15.833333134651184</c:v>
                </c:pt>
                <c:pt idx="3564">
                  <c:v>15.833333134651184</c:v>
                </c:pt>
                <c:pt idx="3565">
                  <c:v>15.833333134651184</c:v>
                </c:pt>
                <c:pt idx="3566">
                  <c:v>15.833333134651184</c:v>
                </c:pt>
                <c:pt idx="3567">
                  <c:v>15.833333134651184</c:v>
                </c:pt>
                <c:pt idx="3568">
                  <c:v>15.833333134651184</c:v>
                </c:pt>
                <c:pt idx="3569">
                  <c:v>15.833333134651184</c:v>
                </c:pt>
                <c:pt idx="3570">
                  <c:v>15.833333134651184</c:v>
                </c:pt>
                <c:pt idx="3571">
                  <c:v>15.833333134651184</c:v>
                </c:pt>
                <c:pt idx="3572">
                  <c:v>15.833333134651184</c:v>
                </c:pt>
                <c:pt idx="3573">
                  <c:v>15.833333134651184</c:v>
                </c:pt>
                <c:pt idx="3574">
                  <c:v>15.833333134651184</c:v>
                </c:pt>
                <c:pt idx="3575">
                  <c:v>15.833333134651184</c:v>
                </c:pt>
                <c:pt idx="3576">
                  <c:v>15.833333134651184</c:v>
                </c:pt>
                <c:pt idx="3577">
                  <c:v>15.833333134651184</c:v>
                </c:pt>
                <c:pt idx="3578">
                  <c:v>15.833333134651184</c:v>
                </c:pt>
                <c:pt idx="3579">
                  <c:v>15.833333134651184</c:v>
                </c:pt>
                <c:pt idx="3580">
                  <c:v>15.833333134651184</c:v>
                </c:pt>
                <c:pt idx="3581">
                  <c:v>15.833333134651184</c:v>
                </c:pt>
                <c:pt idx="3582">
                  <c:v>15.833333134651184</c:v>
                </c:pt>
                <c:pt idx="3583">
                  <c:v>15.833333134651184</c:v>
                </c:pt>
                <c:pt idx="3584">
                  <c:v>15.833333134651184</c:v>
                </c:pt>
                <c:pt idx="3585">
                  <c:v>15.833333134651184</c:v>
                </c:pt>
                <c:pt idx="3586">
                  <c:v>15.833333134651184</c:v>
                </c:pt>
                <c:pt idx="3587">
                  <c:v>15.833333134651184</c:v>
                </c:pt>
                <c:pt idx="3588">
                  <c:v>15.833333134651184</c:v>
                </c:pt>
                <c:pt idx="3589">
                  <c:v>15.833333134651184</c:v>
                </c:pt>
                <c:pt idx="3590">
                  <c:v>15.833333134651184</c:v>
                </c:pt>
                <c:pt idx="3591">
                  <c:v>15.833333134651184</c:v>
                </c:pt>
                <c:pt idx="3592">
                  <c:v>15.833333134651184</c:v>
                </c:pt>
                <c:pt idx="3593">
                  <c:v>15.833333134651184</c:v>
                </c:pt>
                <c:pt idx="3594">
                  <c:v>15.833333134651184</c:v>
                </c:pt>
                <c:pt idx="3595">
                  <c:v>15.833333134651184</c:v>
                </c:pt>
                <c:pt idx="3596">
                  <c:v>15.833333134651184</c:v>
                </c:pt>
                <c:pt idx="3597">
                  <c:v>15.833333134651184</c:v>
                </c:pt>
                <c:pt idx="3598">
                  <c:v>15.833333134651184</c:v>
                </c:pt>
                <c:pt idx="3599">
                  <c:v>15.833333134651184</c:v>
                </c:pt>
                <c:pt idx="3600">
                  <c:v>15.833333134651184</c:v>
                </c:pt>
                <c:pt idx="3601">
                  <c:v>15.833333134651184</c:v>
                </c:pt>
                <c:pt idx="3602">
                  <c:v>15.833333134651184</c:v>
                </c:pt>
                <c:pt idx="3603">
                  <c:v>15.833333134651184</c:v>
                </c:pt>
                <c:pt idx="3604">
                  <c:v>15.833333134651184</c:v>
                </c:pt>
                <c:pt idx="3605">
                  <c:v>15.833333134651184</c:v>
                </c:pt>
                <c:pt idx="3606">
                  <c:v>15.833333134651184</c:v>
                </c:pt>
                <c:pt idx="3607">
                  <c:v>15.833333134651184</c:v>
                </c:pt>
                <c:pt idx="3608">
                  <c:v>15.833333134651184</c:v>
                </c:pt>
                <c:pt idx="3609">
                  <c:v>15.833333134651184</c:v>
                </c:pt>
                <c:pt idx="3610">
                  <c:v>15.833333134651184</c:v>
                </c:pt>
                <c:pt idx="3611">
                  <c:v>15.833333134651184</c:v>
                </c:pt>
                <c:pt idx="3612">
                  <c:v>15.833333134651184</c:v>
                </c:pt>
                <c:pt idx="3613">
                  <c:v>15.833333134651184</c:v>
                </c:pt>
                <c:pt idx="3614">
                  <c:v>15.833333134651184</c:v>
                </c:pt>
                <c:pt idx="3615">
                  <c:v>15.833333134651184</c:v>
                </c:pt>
                <c:pt idx="3616">
                  <c:v>15.833333134651184</c:v>
                </c:pt>
                <c:pt idx="3617">
                  <c:v>15.833333134651184</c:v>
                </c:pt>
                <c:pt idx="3618">
                  <c:v>15.833333134651184</c:v>
                </c:pt>
                <c:pt idx="3619">
                  <c:v>15.833333134651184</c:v>
                </c:pt>
                <c:pt idx="3620">
                  <c:v>15.833333134651184</c:v>
                </c:pt>
                <c:pt idx="3621">
                  <c:v>15.833333134651184</c:v>
                </c:pt>
                <c:pt idx="3622">
                  <c:v>15.833333134651184</c:v>
                </c:pt>
                <c:pt idx="3623">
                  <c:v>15.833333134651184</c:v>
                </c:pt>
                <c:pt idx="3624">
                  <c:v>15.833333134651184</c:v>
                </c:pt>
                <c:pt idx="3625">
                  <c:v>15.833333134651184</c:v>
                </c:pt>
                <c:pt idx="3626">
                  <c:v>15.833333134651184</c:v>
                </c:pt>
                <c:pt idx="3627">
                  <c:v>15.833333134651184</c:v>
                </c:pt>
                <c:pt idx="3628">
                  <c:v>15.833333134651184</c:v>
                </c:pt>
                <c:pt idx="3629">
                  <c:v>15.833333134651184</c:v>
                </c:pt>
                <c:pt idx="3630">
                  <c:v>15.833333134651184</c:v>
                </c:pt>
                <c:pt idx="3631">
                  <c:v>15.833333134651184</c:v>
                </c:pt>
                <c:pt idx="3632">
                  <c:v>15.833333134651184</c:v>
                </c:pt>
                <c:pt idx="3633">
                  <c:v>15.833333134651184</c:v>
                </c:pt>
                <c:pt idx="3634">
                  <c:v>15.833333134651184</c:v>
                </c:pt>
                <c:pt idx="3635">
                  <c:v>15.833333134651184</c:v>
                </c:pt>
                <c:pt idx="3636">
                  <c:v>15.833333134651184</c:v>
                </c:pt>
                <c:pt idx="3637">
                  <c:v>15.833333134651184</c:v>
                </c:pt>
                <c:pt idx="3638">
                  <c:v>15.833333134651184</c:v>
                </c:pt>
                <c:pt idx="3639">
                  <c:v>15.833333134651184</c:v>
                </c:pt>
                <c:pt idx="3640">
                  <c:v>15.833333134651184</c:v>
                </c:pt>
                <c:pt idx="3641">
                  <c:v>15.833333134651184</c:v>
                </c:pt>
                <c:pt idx="3642">
                  <c:v>15.833333134651184</c:v>
                </c:pt>
                <c:pt idx="3643">
                  <c:v>15.833333134651184</c:v>
                </c:pt>
                <c:pt idx="3644">
                  <c:v>15.833333134651184</c:v>
                </c:pt>
                <c:pt idx="3645">
                  <c:v>15.833333134651184</c:v>
                </c:pt>
                <c:pt idx="3646">
                  <c:v>17.499999701976776</c:v>
                </c:pt>
                <c:pt idx="3647">
                  <c:v>17.499999701976776</c:v>
                </c:pt>
                <c:pt idx="3648">
                  <c:v>17.499999701976776</c:v>
                </c:pt>
                <c:pt idx="3649">
                  <c:v>17.499999701976776</c:v>
                </c:pt>
                <c:pt idx="3650">
                  <c:v>17.499999701976776</c:v>
                </c:pt>
                <c:pt idx="3651">
                  <c:v>17.499999701976776</c:v>
                </c:pt>
                <c:pt idx="3652">
                  <c:v>17.499999701976776</c:v>
                </c:pt>
                <c:pt idx="3653">
                  <c:v>17.499999701976776</c:v>
                </c:pt>
                <c:pt idx="3654">
                  <c:v>17.499999701976776</c:v>
                </c:pt>
                <c:pt idx="3655">
                  <c:v>17.499999701976776</c:v>
                </c:pt>
                <c:pt idx="3656">
                  <c:v>17.499999701976776</c:v>
                </c:pt>
                <c:pt idx="3657">
                  <c:v>17.499999701976776</c:v>
                </c:pt>
                <c:pt idx="3658">
                  <c:v>17.499999701976776</c:v>
                </c:pt>
                <c:pt idx="3659">
                  <c:v>17.499999701976776</c:v>
                </c:pt>
                <c:pt idx="3660">
                  <c:v>17.499999701976776</c:v>
                </c:pt>
                <c:pt idx="3661">
                  <c:v>17.499999701976776</c:v>
                </c:pt>
                <c:pt idx="3662">
                  <c:v>17.499999701976776</c:v>
                </c:pt>
                <c:pt idx="3663">
                  <c:v>17.499999701976776</c:v>
                </c:pt>
                <c:pt idx="3664">
                  <c:v>17.499999701976776</c:v>
                </c:pt>
                <c:pt idx="3665">
                  <c:v>17.499999701976776</c:v>
                </c:pt>
                <c:pt idx="3666">
                  <c:v>17.499999701976776</c:v>
                </c:pt>
                <c:pt idx="3667">
                  <c:v>17.499999701976776</c:v>
                </c:pt>
                <c:pt idx="3668">
                  <c:v>17.499999701976776</c:v>
                </c:pt>
                <c:pt idx="3669">
                  <c:v>17.499999701976776</c:v>
                </c:pt>
                <c:pt idx="3670">
                  <c:v>17.499999701976776</c:v>
                </c:pt>
                <c:pt idx="3671">
                  <c:v>17.499999701976776</c:v>
                </c:pt>
                <c:pt idx="3672">
                  <c:v>17.499999701976776</c:v>
                </c:pt>
                <c:pt idx="3673">
                  <c:v>17.499999701976776</c:v>
                </c:pt>
                <c:pt idx="3674">
                  <c:v>17.499999701976776</c:v>
                </c:pt>
                <c:pt idx="3675">
                  <c:v>17.499999701976776</c:v>
                </c:pt>
                <c:pt idx="3676">
                  <c:v>17.499999701976776</c:v>
                </c:pt>
                <c:pt idx="3677">
                  <c:v>17.499999701976776</c:v>
                </c:pt>
                <c:pt idx="3678">
                  <c:v>17.499999701976776</c:v>
                </c:pt>
                <c:pt idx="3679">
                  <c:v>17.499999701976776</c:v>
                </c:pt>
                <c:pt idx="3680">
                  <c:v>17.499999701976776</c:v>
                </c:pt>
                <c:pt idx="3681">
                  <c:v>17.499999701976776</c:v>
                </c:pt>
                <c:pt idx="3682">
                  <c:v>17.499999701976776</c:v>
                </c:pt>
                <c:pt idx="3683">
                  <c:v>17.499999701976776</c:v>
                </c:pt>
                <c:pt idx="3684">
                  <c:v>17.499999701976776</c:v>
                </c:pt>
                <c:pt idx="3685">
                  <c:v>17.499999701976776</c:v>
                </c:pt>
                <c:pt idx="3686">
                  <c:v>17.499999701976776</c:v>
                </c:pt>
                <c:pt idx="3687">
                  <c:v>17.499999701976776</c:v>
                </c:pt>
                <c:pt idx="3688">
                  <c:v>17.499999701976776</c:v>
                </c:pt>
                <c:pt idx="3689">
                  <c:v>17.499999701976776</c:v>
                </c:pt>
                <c:pt idx="3690">
                  <c:v>17.499999701976776</c:v>
                </c:pt>
                <c:pt idx="3691">
                  <c:v>17.499999701976776</c:v>
                </c:pt>
                <c:pt idx="3692">
                  <c:v>17.499999701976776</c:v>
                </c:pt>
                <c:pt idx="3693">
                  <c:v>17.499999701976776</c:v>
                </c:pt>
                <c:pt idx="3694">
                  <c:v>17.499999701976776</c:v>
                </c:pt>
                <c:pt idx="3695">
                  <c:v>17.499999701976776</c:v>
                </c:pt>
                <c:pt idx="3696">
                  <c:v>17.499999701976776</c:v>
                </c:pt>
                <c:pt idx="3697">
                  <c:v>17.499999701976776</c:v>
                </c:pt>
                <c:pt idx="3698">
                  <c:v>17.499999701976776</c:v>
                </c:pt>
                <c:pt idx="3699">
                  <c:v>17.499999701976776</c:v>
                </c:pt>
                <c:pt idx="3700">
                  <c:v>17.499999701976776</c:v>
                </c:pt>
                <c:pt idx="3701">
                  <c:v>17.499999701976776</c:v>
                </c:pt>
                <c:pt idx="3702">
                  <c:v>17.499999701976776</c:v>
                </c:pt>
                <c:pt idx="3703">
                  <c:v>17.499999701976776</c:v>
                </c:pt>
                <c:pt idx="3704">
                  <c:v>17.499999701976776</c:v>
                </c:pt>
                <c:pt idx="3705">
                  <c:v>17.499999701976776</c:v>
                </c:pt>
                <c:pt idx="3706">
                  <c:v>17.499999701976776</c:v>
                </c:pt>
                <c:pt idx="3707">
                  <c:v>17.499999701976776</c:v>
                </c:pt>
                <c:pt idx="3708">
                  <c:v>17.499999701976776</c:v>
                </c:pt>
                <c:pt idx="3709">
                  <c:v>17.499999701976776</c:v>
                </c:pt>
                <c:pt idx="3710">
                  <c:v>17.499999701976776</c:v>
                </c:pt>
                <c:pt idx="3711">
                  <c:v>17.499999701976776</c:v>
                </c:pt>
                <c:pt idx="3712">
                  <c:v>17.499999701976776</c:v>
                </c:pt>
                <c:pt idx="3713">
                  <c:v>17.499999701976776</c:v>
                </c:pt>
                <c:pt idx="3714">
                  <c:v>17.499999701976776</c:v>
                </c:pt>
                <c:pt idx="3715">
                  <c:v>17.499999701976776</c:v>
                </c:pt>
                <c:pt idx="3716">
                  <c:v>17.499999701976776</c:v>
                </c:pt>
                <c:pt idx="3717">
                  <c:v>17.499999701976776</c:v>
                </c:pt>
                <c:pt idx="3718">
                  <c:v>17.499999701976776</c:v>
                </c:pt>
                <c:pt idx="3719">
                  <c:v>17.499999701976776</c:v>
                </c:pt>
                <c:pt idx="3720">
                  <c:v>17.499999701976776</c:v>
                </c:pt>
                <c:pt idx="3721">
                  <c:v>17.499999701976776</c:v>
                </c:pt>
                <c:pt idx="3722">
                  <c:v>17.499999701976776</c:v>
                </c:pt>
                <c:pt idx="3723">
                  <c:v>17.499999701976776</c:v>
                </c:pt>
                <c:pt idx="3724">
                  <c:v>17.499999701976776</c:v>
                </c:pt>
                <c:pt idx="3725">
                  <c:v>17.499999701976776</c:v>
                </c:pt>
                <c:pt idx="3726">
                  <c:v>17.499999701976776</c:v>
                </c:pt>
                <c:pt idx="3727">
                  <c:v>17.499999701976776</c:v>
                </c:pt>
                <c:pt idx="3728">
                  <c:v>17.499999701976776</c:v>
                </c:pt>
                <c:pt idx="3729">
                  <c:v>17.499999701976776</c:v>
                </c:pt>
                <c:pt idx="3730">
                  <c:v>17.499999701976776</c:v>
                </c:pt>
                <c:pt idx="3731">
                  <c:v>17.499999701976776</c:v>
                </c:pt>
                <c:pt idx="3732">
                  <c:v>17.499999701976776</c:v>
                </c:pt>
                <c:pt idx="3733">
                  <c:v>17.499999701976776</c:v>
                </c:pt>
                <c:pt idx="3734">
                  <c:v>17.499999701976776</c:v>
                </c:pt>
                <c:pt idx="3735">
                  <c:v>17.499999701976776</c:v>
                </c:pt>
                <c:pt idx="3736">
                  <c:v>17.499999701976776</c:v>
                </c:pt>
                <c:pt idx="3737">
                  <c:v>17.499999701976776</c:v>
                </c:pt>
                <c:pt idx="3738">
                  <c:v>17.499999701976776</c:v>
                </c:pt>
                <c:pt idx="3739">
                  <c:v>17.499999701976776</c:v>
                </c:pt>
                <c:pt idx="3740">
                  <c:v>17.499999701976776</c:v>
                </c:pt>
                <c:pt idx="3741">
                  <c:v>17.499999701976776</c:v>
                </c:pt>
                <c:pt idx="3742">
                  <c:v>17.499999701976776</c:v>
                </c:pt>
                <c:pt idx="3743">
                  <c:v>17.499999701976776</c:v>
                </c:pt>
                <c:pt idx="3744">
                  <c:v>17.499999701976776</c:v>
                </c:pt>
                <c:pt idx="3745">
                  <c:v>17.499999701976776</c:v>
                </c:pt>
                <c:pt idx="3746">
                  <c:v>17.499999701976776</c:v>
                </c:pt>
                <c:pt idx="3747">
                  <c:v>17.499999701976776</c:v>
                </c:pt>
                <c:pt idx="3748">
                  <c:v>17.499999701976776</c:v>
                </c:pt>
                <c:pt idx="3749">
                  <c:v>17.499999701976776</c:v>
                </c:pt>
                <c:pt idx="3750">
                  <c:v>17.499999701976776</c:v>
                </c:pt>
                <c:pt idx="3751">
                  <c:v>17.499999701976776</c:v>
                </c:pt>
                <c:pt idx="3752">
                  <c:v>17.499999701976776</c:v>
                </c:pt>
                <c:pt idx="3753">
                  <c:v>17.499999701976776</c:v>
                </c:pt>
                <c:pt idx="3754">
                  <c:v>17.499999701976776</c:v>
                </c:pt>
                <c:pt idx="3755">
                  <c:v>17.499999701976776</c:v>
                </c:pt>
                <c:pt idx="3756">
                  <c:v>17.499999701976776</c:v>
                </c:pt>
                <c:pt idx="3757">
                  <c:v>17.499999701976776</c:v>
                </c:pt>
                <c:pt idx="3758">
                  <c:v>17.499999701976776</c:v>
                </c:pt>
                <c:pt idx="3759">
                  <c:v>17.499999701976776</c:v>
                </c:pt>
                <c:pt idx="3760">
                  <c:v>17.499999701976776</c:v>
                </c:pt>
                <c:pt idx="3761">
                  <c:v>17.499999701976776</c:v>
                </c:pt>
                <c:pt idx="3762">
                  <c:v>17.499999701976776</c:v>
                </c:pt>
                <c:pt idx="3763">
                  <c:v>17.499999701976776</c:v>
                </c:pt>
                <c:pt idx="3764">
                  <c:v>17.499999701976776</c:v>
                </c:pt>
                <c:pt idx="3765">
                  <c:v>17.499999701976776</c:v>
                </c:pt>
                <c:pt idx="3766">
                  <c:v>17.499999701976776</c:v>
                </c:pt>
                <c:pt idx="3767">
                  <c:v>17.499999701976776</c:v>
                </c:pt>
                <c:pt idx="3768">
                  <c:v>17.499999701976776</c:v>
                </c:pt>
                <c:pt idx="3769">
                  <c:v>17.499999701976776</c:v>
                </c:pt>
                <c:pt idx="3770">
                  <c:v>17.499999701976776</c:v>
                </c:pt>
                <c:pt idx="3771">
                  <c:v>17.499999701976776</c:v>
                </c:pt>
                <c:pt idx="3772">
                  <c:v>17.499999701976776</c:v>
                </c:pt>
                <c:pt idx="3773">
                  <c:v>17.499999701976776</c:v>
                </c:pt>
                <c:pt idx="3774">
                  <c:v>17.499999701976776</c:v>
                </c:pt>
                <c:pt idx="3775">
                  <c:v>17.499999701976776</c:v>
                </c:pt>
                <c:pt idx="3776">
                  <c:v>17.499999701976776</c:v>
                </c:pt>
                <c:pt idx="3777">
                  <c:v>17.499999701976776</c:v>
                </c:pt>
                <c:pt idx="3778">
                  <c:v>17.499999701976776</c:v>
                </c:pt>
                <c:pt idx="3779">
                  <c:v>17.499999701976776</c:v>
                </c:pt>
                <c:pt idx="3780">
                  <c:v>17.499999701976776</c:v>
                </c:pt>
                <c:pt idx="3781">
                  <c:v>17.499999701976776</c:v>
                </c:pt>
                <c:pt idx="3782">
                  <c:v>17.499999701976776</c:v>
                </c:pt>
                <c:pt idx="3783">
                  <c:v>17.499999701976776</c:v>
                </c:pt>
                <c:pt idx="3784">
                  <c:v>17.499999701976776</c:v>
                </c:pt>
                <c:pt idx="3785">
                  <c:v>17.499999701976776</c:v>
                </c:pt>
                <c:pt idx="3786">
                  <c:v>17.499999701976776</c:v>
                </c:pt>
                <c:pt idx="3787">
                  <c:v>17.499999701976776</c:v>
                </c:pt>
                <c:pt idx="3788">
                  <c:v>17.499999701976776</c:v>
                </c:pt>
                <c:pt idx="3789">
                  <c:v>17.499999701976776</c:v>
                </c:pt>
                <c:pt idx="3790">
                  <c:v>17.499999701976776</c:v>
                </c:pt>
                <c:pt idx="3791">
                  <c:v>17.499999701976776</c:v>
                </c:pt>
                <c:pt idx="3792">
                  <c:v>17.499999701976776</c:v>
                </c:pt>
                <c:pt idx="3793">
                  <c:v>17.499999701976776</c:v>
                </c:pt>
                <c:pt idx="3794">
                  <c:v>17.499999701976776</c:v>
                </c:pt>
                <c:pt idx="3795">
                  <c:v>17.499999701976776</c:v>
                </c:pt>
                <c:pt idx="3796">
                  <c:v>17.499999701976776</c:v>
                </c:pt>
                <c:pt idx="3797">
                  <c:v>17.499999701976776</c:v>
                </c:pt>
                <c:pt idx="3798">
                  <c:v>17.499999701976776</c:v>
                </c:pt>
                <c:pt idx="3799">
                  <c:v>17.499999701976776</c:v>
                </c:pt>
                <c:pt idx="3800">
                  <c:v>17.499999701976776</c:v>
                </c:pt>
                <c:pt idx="3801">
                  <c:v>17.499999701976776</c:v>
                </c:pt>
                <c:pt idx="3802">
                  <c:v>17.499999701976776</c:v>
                </c:pt>
                <c:pt idx="3803">
                  <c:v>17.499999701976776</c:v>
                </c:pt>
                <c:pt idx="3804">
                  <c:v>17.499999701976776</c:v>
                </c:pt>
                <c:pt idx="3805">
                  <c:v>17.499999701976776</c:v>
                </c:pt>
                <c:pt idx="3806">
                  <c:v>17.499999701976776</c:v>
                </c:pt>
                <c:pt idx="3807">
                  <c:v>17.499999701976776</c:v>
                </c:pt>
                <c:pt idx="3808">
                  <c:v>17.499999701976776</c:v>
                </c:pt>
                <c:pt idx="3809">
                  <c:v>17.499999701976776</c:v>
                </c:pt>
                <c:pt idx="3810">
                  <c:v>17.499999701976776</c:v>
                </c:pt>
                <c:pt idx="3811">
                  <c:v>17.499999701976776</c:v>
                </c:pt>
                <c:pt idx="3812">
                  <c:v>18.333333730697632</c:v>
                </c:pt>
                <c:pt idx="3813">
                  <c:v>18.333333730697632</c:v>
                </c:pt>
                <c:pt idx="3814">
                  <c:v>18.333333730697632</c:v>
                </c:pt>
                <c:pt idx="3815">
                  <c:v>18.333333730697632</c:v>
                </c:pt>
                <c:pt idx="3816">
                  <c:v>18.333333730697632</c:v>
                </c:pt>
                <c:pt idx="3817">
                  <c:v>18.333333730697632</c:v>
                </c:pt>
                <c:pt idx="3818">
                  <c:v>19.166666269302368</c:v>
                </c:pt>
                <c:pt idx="3819">
                  <c:v>19.166666269302368</c:v>
                </c:pt>
                <c:pt idx="3820">
                  <c:v>19.166666269302368</c:v>
                </c:pt>
                <c:pt idx="3821">
                  <c:v>19.166666269302368</c:v>
                </c:pt>
                <c:pt idx="3822">
                  <c:v>19.166666269302368</c:v>
                </c:pt>
                <c:pt idx="3823">
                  <c:v>19.166666269302368</c:v>
                </c:pt>
                <c:pt idx="3824">
                  <c:v>19.166666269302368</c:v>
                </c:pt>
                <c:pt idx="3825">
                  <c:v>19.166666269302368</c:v>
                </c:pt>
                <c:pt idx="3826">
                  <c:v>19.166666269302368</c:v>
                </c:pt>
                <c:pt idx="3827">
                  <c:v>19.166666269302368</c:v>
                </c:pt>
                <c:pt idx="3828">
                  <c:v>19.166666269302368</c:v>
                </c:pt>
                <c:pt idx="3829">
                  <c:v>20.000000298023224</c:v>
                </c:pt>
                <c:pt idx="3830">
                  <c:v>20.000000298023224</c:v>
                </c:pt>
                <c:pt idx="3831">
                  <c:v>20.000000298023224</c:v>
                </c:pt>
                <c:pt idx="3832">
                  <c:v>20.000000298023224</c:v>
                </c:pt>
                <c:pt idx="3833">
                  <c:v>20.000000298023224</c:v>
                </c:pt>
                <c:pt idx="3834">
                  <c:v>20.000000298023224</c:v>
                </c:pt>
                <c:pt idx="3835">
                  <c:v>20.000000298023224</c:v>
                </c:pt>
                <c:pt idx="3836">
                  <c:v>20.000000298023224</c:v>
                </c:pt>
                <c:pt idx="3837">
                  <c:v>20.000000298023224</c:v>
                </c:pt>
                <c:pt idx="3838">
                  <c:v>20.000000298023224</c:v>
                </c:pt>
                <c:pt idx="3839">
                  <c:v>20.000000298023224</c:v>
                </c:pt>
                <c:pt idx="3840">
                  <c:v>20.000000298023224</c:v>
                </c:pt>
                <c:pt idx="3841">
                  <c:v>20.000000298023224</c:v>
                </c:pt>
                <c:pt idx="3842">
                  <c:v>20.000000298023224</c:v>
                </c:pt>
                <c:pt idx="3843">
                  <c:v>20.000000298023224</c:v>
                </c:pt>
                <c:pt idx="3844">
                  <c:v>20.000000298023224</c:v>
                </c:pt>
                <c:pt idx="3845">
                  <c:v>20.000000298023224</c:v>
                </c:pt>
                <c:pt idx="3846">
                  <c:v>20.000000298023224</c:v>
                </c:pt>
                <c:pt idx="3847">
                  <c:v>20.000000298023224</c:v>
                </c:pt>
                <c:pt idx="3848">
                  <c:v>20.000000298023224</c:v>
                </c:pt>
                <c:pt idx="3849">
                  <c:v>20.000000298023224</c:v>
                </c:pt>
                <c:pt idx="3850">
                  <c:v>20.000000298023224</c:v>
                </c:pt>
                <c:pt idx="3851">
                  <c:v>20.000000298023224</c:v>
                </c:pt>
                <c:pt idx="3852">
                  <c:v>20.000000298023224</c:v>
                </c:pt>
                <c:pt idx="3853">
                  <c:v>20.000000298023224</c:v>
                </c:pt>
                <c:pt idx="3854">
                  <c:v>20.000000298023224</c:v>
                </c:pt>
                <c:pt idx="3855">
                  <c:v>20.000000298023224</c:v>
                </c:pt>
                <c:pt idx="3856">
                  <c:v>20.000000298023224</c:v>
                </c:pt>
                <c:pt idx="3857">
                  <c:v>20.000000298023224</c:v>
                </c:pt>
                <c:pt idx="3858">
                  <c:v>20.000000298023224</c:v>
                </c:pt>
                <c:pt idx="3859">
                  <c:v>20.000000298023224</c:v>
                </c:pt>
                <c:pt idx="3860">
                  <c:v>20.000000298023224</c:v>
                </c:pt>
                <c:pt idx="3861">
                  <c:v>20.000000298023224</c:v>
                </c:pt>
                <c:pt idx="3862">
                  <c:v>20.000000298023224</c:v>
                </c:pt>
                <c:pt idx="3863">
                  <c:v>20.000000298023224</c:v>
                </c:pt>
                <c:pt idx="3864">
                  <c:v>20.000000298023224</c:v>
                </c:pt>
                <c:pt idx="3865">
                  <c:v>20.000000298023224</c:v>
                </c:pt>
                <c:pt idx="3866">
                  <c:v>20.000000298023224</c:v>
                </c:pt>
                <c:pt idx="3867">
                  <c:v>20.000000298023224</c:v>
                </c:pt>
                <c:pt idx="3868">
                  <c:v>20.83333283662796</c:v>
                </c:pt>
                <c:pt idx="3869">
                  <c:v>20.83333283662796</c:v>
                </c:pt>
                <c:pt idx="3870">
                  <c:v>20.83333283662796</c:v>
                </c:pt>
                <c:pt idx="3871">
                  <c:v>20.83333283662796</c:v>
                </c:pt>
                <c:pt idx="3872">
                  <c:v>20.83333283662796</c:v>
                </c:pt>
                <c:pt idx="3873">
                  <c:v>20.83333283662796</c:v>
                </c:pt>
                <c:pt idx="3874">
                  <c:v>20.83333283662796</c:v>
                </c:pt>
                <c:pt idx="3875">
                  <c:v>20.83333283662796</c:v>
                </c:pt>
                <c:pt idx="3876">
                  <c:v>20.83333283662796</c:v>
                </c:pt>
                <c:pt idx="3877">
                  <c:v>20.83333283662796</c:v>
                </c:pt>
                <c:pt idx="3878">
                  <c:v>20.83333283662796</c:v>
                </c:pt>
                <c:pt idx="3879">
                  <c:v>20.83333283662796</c:v>
                </c:pt>
                <c:pt idx="3880">
                  <c:v>20.83333283662796</c:v>
                </c:pt>
                <c:pt idx="3881">
                  <c:v>20.83333283662796</c:v>
                </c:pt>
                <c:pt idx="3882">
                  <c:v>20.83333283662796</c:v>
                </c:pt>
                <c:pt idx="3883">
                  <c:v>20.83333283662796</c:v>
                </c:pt>
                <c:pt idx="3884">
                  <c:v>20.83333283662796</c:v>
                </c:pt>
                <c:pt idx="3885">
                  <c:v>20.83333283662796</c:v>
                </c:pt>
                <c:pt idx="3886">
                  <c:v>20.83333283662796</c:v>
                </c:pt>
                <c:pt idx="3887">
                  <c:v>20.83333283662796</c:v>
                </c:pt>
                <c:pt idx="3888">
                  <c:v>20.83333283662796</c:v>
                </c:pt>
                <c:pt idx="3889">
                  <c:v>20.83333283662796</c:v>
                </c:pt>
                <c:pt idx="3890">
                  <c:v>20.83333283662796</c:v>
                </c:pt>
                <c:pt idx="3891">
                  <c:v>20.83333283662796</c:v>
                </c:pt>
                <c:pt idx="3892">
                  <c:v>20.83333283662796</c:v>
                </c:pt>
                <c:pt idx="3893">
                  <c:v>20.83333283662796</c:v>
                </c:pt>
                <c:pt idx="3894">
                  <c:v>20.83333283662796</c:v>
                </c:pt>
                <c:pt idx="3895">
                  <c:v>20.83333283662796</c:v>
                </c:pt>
                <c:pt idx="3896">
                  <c:v>20.83333283662796</c:v>
                </c:pt>
                <c:pt idx="3897">
                  <c:v>20.83333283662796</c:v>
                </c:pt>
                <c:pt idx="3898">
                  <c:v>20.83333283662796</c:v>
                </c:pt>
                <c:pt idx="3899">
                  <c:v>20.83333283662796</c:v>
                </c:pt>
                <c:pt idx="3900">
                  <c:v>20.83333283662796</c:v>
                </c:pt>
                <c:pt idx="3901">
                  <c:v>20.83333283662796</c:v>
                </c:pt>
                <c:pt idx="3902">
                  <c:v>20.83333283662796</c:v>
                </c:pt>
                <c:pt idx="3903">
                  <c:v>20.83333283662796</c:v>
                </c:pt>
                <c:pt idx="3904">
                  <c:v>20.83333283662796</c:v>
                </c:pt>
                <c:pt idx="3905">
                  <c:v>20.83333283662796</c:v>
                </c:pt>
                <c:pt idx="3906">
                  <c:v>20.83333283662796</c:v>
                </c:pt>
                <c:pt idx="3907">
                  <c:v>20.83333283662796</c:v>
                </c:pt>
                <c:pt idx="3908">
                  <c:v>20.83333283662796</c:v>
                </c:pt>
                <c:pt idx="3909">
                  <c:v>20.83333283662796</c:v>
                </c:pt>
                <c:pt idx="3910">
                  <c:v>20.83333283662796</c:v>
                </c:pt>
                <c:pt idx="3911">
                  <c:v>20.83333283662796</c:v>
                </c:pt>
                <c:pt idx="3912">
                  <c:v>20.83333283662796</c:v>
                </c:pt>
                <c:pt idx="3913">
                  <c:v>20.83333283662796</c:v>
                </c:pt>
                <c:pt idx="3914">
                  <c:v>20.83333283662796</c:v>
                </c:pt>
                <c:pt idx="3915">
                  <c:v>20.83333283662796</c:v>
                </c:pt>
                <c:pt idx="3916">
                  <c:v>20.83333283662796</c:v>
                </c:pt>
                <c:pt idx="3917">
                  <c:v>20.83333283662796</c:v>
                </c:pt>
                <c:pt idx="3918">
                  <c:v>20.83333283662796</c:v>
                </c:pt>
                <c:pt idx="3919">
                  <c:v>20.83333283662796</c:v>
                </c:pt>
                <c:pt idx="3920">
                  <c:v>20.83333283662796</c:v>
                </c:pt>
                <c:pt idx="3921">
                  <c:v>20.83333283662796</c:v>
                </c:pt>
                <c:pt idx="3922">
                  <c:v>20.83333283662796</c:v>
                </c:pt>
                <c:pt idx="3923">
                  <c:v>20.83333283662796</c:v>
                </c:pt>
                <c:pt idx="3924">
                  <c:v>20.83333283662796</c:v>
                </c:pt>
                <c:pt idx="3925">
                  <c:v>20.83333283662796</c:v>
                </c:pt>
                <c:pt idx="3926">
                  <c:v>20.83333283662796</c:v>
                </c:pt>
                <c:pt idx="3927">
                  <c:v>20.83333283662796</c:v>
                </c:pt>
                <c:pt idx="3928">
                  <c:v>20.83333283662796</c:v>
                </c:pt>
                <c:pt idx="3929">
                  <c:v>20.83333283662796</c:v>
                </c:pt>
                <c:pt idx="3930">
                  <c:v>20.83333283662796</c:v>
                </c:pt>
                <c:pt idx="3931">
                  <c:v>20.83333283662796</c:v>
                </c:pt>
                <c:pt idx="3932">
                  <c:v>20.83333283662796</c:v>
                </c:pt>
                <c:pt idx="3933">
                  <c:v>20.83333283662796</c:v>
                </c:pt>
                <c:pt idx="3934">
                  <c:v>20.83333283662796</c:v>
                </c:pt>
                <c:pt idx="3935">
                  <c:v>20.83333283662796</c:v>
                </c:pt>
                <c:pt idx="3936">
                  <c:v>20.83333283662796</c:v>
                </c:pt>
                <c:pt idx="3937">
                  <c:v>20.83333283662796</c:v>
                </c:pt>
                <c:pt idx="3938">
                  <c:v>20.83333283662796</c:v>
                </c:pt>
                <c:pt idx="3939">
                  <c:v>20.83333283662796</c:v>
                </c:pt>
                <c:pt idx="3940">
                  <c:v>20.83333283662796</c:v>
                </c:pt>
                <c:pt idx="3941">
                  <c:v>20.83333283662796</c:v>
                </c:pt>
                <c:pt idx="3942">
                  <c:v>20.83333283662796</c:v>
                </c:pt>
                <c:pt idx="3943">
                  <c:v>20.83333283662796</c:v>
                </c:pt>
                <c:pt idx="3944">
                  <c:v>20.83333283662796</c:v>
                </c:pt>
                <c:pt idx="3945">
                  <c:v>20.83333283662796</c:v>
                </c:pt>
                <c:pt idx="3946">
                  <c:v>20.83333283662796</c:v>
                </c:pt>
                <c:pt idx="3947">
                  <c:v>20.83333283662796</c:v>
                </c:pt>
                <c:pt idx="3948">
                  <c:v>20.83333283662796</c:v>
                </c:pt>
                <c:pt idx="3949">
                  <c:v>20.83333283662796</c:v>
                </c:pt>
                <c:pt idx="3950">
                  <c:v>20.83333283662796</c:v>
                </c:pt>
                <c:pt idx="3951">
                  <c:v>20.83333283662796</c:v>
                </c:pt>
                <c:pt idx="3952">
                  <c:v>20.83333283662796</c:v>
                </c:pt>
                <c:pt idx="3953">
                  <c:v>20.83333283662796</c:v>
                </c:pt>
                <c:pt idx="3954">
                  <c:v>20.83333283662796</c:v>
                </c:pt>
                <c:pt idx="3955">
                  <c:v>20.83333283662796</c:v>
                </c:pt>
                <c:pt idx="3956">
                  <c:v>20.83333283662796</c:v>
                </c:pt>
                <c:pt idx="3957">
                  <c:v>20.83333283662796</c:v>
                </c:pt>
                <c:pt idx="3958">
                  <c:v>20.83333283662796</c:v>
                </c:pt>
                <c:pt idx="3959">
                  <c:v>20.83333283662796</c:v>
                </c:pt>
                <c:pt idx="3960">
                  <c:v>20.83333283662796</c:v>
                </c:pt>
                <c:pt idx="3961">
                  <c:v>20.83333283662796</c:v>
                </c:pt>
                <c:pt idx="3962">
                  <c:v>20.83333283662796</c:v>
                </c:pt>
                <c:pt idx="3963">
                  <c:v>20.83333283662796</c:v>
                </c:pt>
                <c:pt idx="3964">
                  <c:v>20.83333283662796</c:v>
                </c:pt>
                <c:pt idx="3965">
                  <c:v>20.83333283662796</c:v>
                </c:pt>
                <c:pt idx="3966">
                  <c:v>20.83333283662796</c:v>
                </c:pt>
                <c:pt idx="3967">
                  <c:v>20.83333283662796</c:v>
                </c:pt>
                <c:pt idx="3968">
                  <c:v>20.83333283662796</c:v>
                </c:pt>
                <c:pt idx="3969">
                  <c:v>20.83333283662796</c:v>
                </c:pt>
                <c:pt idx="3970">
                  <c:v>20.83333283662796</c:v>
                </c:pt>
                <c:pt idx="3971">
                  <c:v>20.83333283662796</c:v>
                </c:pt>
                <c:pt idx="3972">
                  <c:v>20.83333283662796</c:v>
                </c:pt>
                <c:pt idx="3973">
                  <c:v>20.83333283662796</c:v>
                </c:pt>
                <c:pt idx="3974">
                  <c:v>20.83333283662796</c:v>
                </c:pt>
                <c:pt idx="3975">
                  <c:v>20.83333283662796</c:v>
                </c:pt>
                <c:pt idx="3976">
                  <c:v>20.83333283662796</c:v>
                </c:pt>
                <c:pt idx="3977">
                  <c:v>20.83333283662796</c:v>
                </c:pt>
                <c:pt idx="3978">
                  <c:v>20.83333283662796</c:v>
                </c:pt>
                <c:pt idx="3979">
                  <c:v>20.83333283662796</c:v>
                </c:pt>
                <c:pt idx="3980">
                  <c:v>20.83333283662796</c:v>
                </c:pt>
                <c:pt idx="3981">
                  <c:v>20.83333283662796</c:v>
                </c:pt>
                <c:pt idx="3982">
                  <c:v>20.83333283662796</c:v>
                </c:pt>
                <c:pt idx="3983">
                  <c:v>20.83333283662796</c:v>
                </c:pt>
                <c:pt idx="3984">
                  <c:v>20.83333283662796</c:v>
                </c:pt>
                <c:pt idx="3985">
                  <c:v>20.83333283662796</c:v>
                </c:pt>
                <c:pt idx="3986">
                  <c:v>20.83333283662796</c:v>
                </c:pt>
                <c:pt idx="3987">
                  <c:v>20.83333283662796</c:v>
                </c:pt>
                <c:pt idx="3988">
                  <c:v>20.83333283662796</c:v>
                </c:pt>
                <c:pt idx="3989">
                  <c:v>20.83333283662796</c:v>
                </c:pt>
                <c:pt idx="3990">
                  <c:v>20.83333283662796</c:v>
                </c:pt>
                <c:pt idx="3991">
                  <c:v>20.83333283662796</c:v>
                </c:pt>
                <c:pt idx="3992">
                  <c:v>20.83333283662796</c:v>
                </c:pt>
                <c:pt idx="3993">
                  <c:v>20.83333283662796</c:v>
                </c:pt>
                <c:pt idx="3994">
                  <c:v>21.666666865348816</c:v>
                </c:pt>
                <c:pt idx="3995">
                  <c:v>21.666666865348816</c:v>
                </c:pt>
                <c:pt idx="3996">
                  <c:v>21.666666865348816</c:v>
                </c:pt>
                <c:pt idx="3997">
                  <c:v>21.666666865348816</c:v>
                </c:pt>
                <c:pt idx="3998">
                  <c:v>21.666666865348816</c:v>
                </c:pt>
                <c:pt idx="3999">
                  <c:v>21.666666865348816</c:v>
                </c:pt>
                <c:pt idx="4000">
                  <c:v>21.666666865348816</c:v>
                </c:pt>
                <c:pt idx="4001">
                  <c:v>21.666666865348816</c:v>
                </c:pt>
                <c:pt idx="4002">
                  <c:v>21.666666865348816</c:v>
                </c:pt>
                <c:pt idx="4003">
                  <c:v>21.666666865348816</c:v>
                </c:pt>
                <c:pt idx="4004">
                  <c:v>21.666666865348816</c:v>
                </c:pt>
                <c:pt idx="4005">
                  <c:v>21.666666865348816</c:v>
                </c:pt>
                <c:pt idx="4006">
                  <c:v>21.666666865348816</c:v>
                </c:pt>
                <c:pt idx="4007">
                  <c:v>21.666666865348816</c:v>
                </c:pt>
                <c:pt idx="4008">
                  <c:v>21.666666865348816</c:v>
                </c:pt>
                <c:pt idx="4009">
                  <c:v>21.666666865348816</c:v>
                </c:pt>
                <c:pt idx="4010">
                  <c:v>21.666666865348816</c:v>
                </c:pt>
                <c:pt idx="4011">
                  <c:v>21.666666865348816</c:v>
                </c:pt>
                <c:pt idx="4012">
                  <c:v>21.666666865348816</c:v>
                </c:pt>
                <c:pt idx="4013">
                  <c:v>21.666666865348816</c:v>
                </c:pt>
                <c:pt idx="4014">
                  <c:v>21.666666865348816</c:v>
                </c:pt>
                <c:pt idx="4015">
                  <c:v>21.666666865348816</c:v>
                </c:pt>
                <c:pt idx="4016">
                  <c:v>21.666666865348816</c:v>
                </c:pt>
                <c:pt idx="4017">
                  <c:v>21.666666865348816</c:v>
                </c:pt>
                <c:pt idx="4018">
                  <c:v>21.666666865348816</c:v>
                </c:pt>
                <c:pt idx="4019">
                  <c:v>21.666666865348816</c:v>
                </c:pt>
                <c:pt idx="4020">
                  <c:v>21.666666865348816</c:v>
                </c:pt>
                <c:pt idx="4021">
                  <c:v>21.666666865348816</c:v>
                </c:pt>
                <c:pt idx="4022">
                  <c:v>21.666666865348816</c:v>
                </c:pt>
                <c:pt idx="4023">
                  <c:v>21.666666865348816</c:v>
                </c:pt>
                <c:pt idx="4024">
                  <c:v>21.666666865348816</c:v>
                </c:pt>
                <c:pt idx="4025">
                  <c:v>21.666666865348816</c:v>
                </c:pt>
                <c:pt idx="4026">
                  <c:v>21.666666865348816</c:v>
                </c:pt>
                <c:pt idx="4027">
                  <c:v>21.666666865348816</c:v>
                </c:pt>
                <c:pt idx="4028">
                  <c:v>21.666666865348816</c:v>
                </c:pt>
                <c:pt idx="4029">
                  <c:v>21.666666865348816</c:v>
                </c:pt>
                <c:pt idx="4030">
                  <c:v>21.666666865348816</c:v>
                </c:pt>
                <c:pt idx="4031">
                  <c:v>21.666666865348816</c:v>
                </c:pt>
                <c:pt idx="4032">
                  <c:v>21.666666865348816</c:v>
                </c:pt>
                <c:pt idx="4033">
                  <c:v>21.666666865348816</c:v>
                </c:pt>
                <c:pt idx="4034">
                  <c:v>21.666666865348816</c:v>
                </c:pt>
                <c:pt idx="4035">
                  <c:v>21.666666865348816</c:v>
                </c:pt>
                <c:pt idx="4036">
                  <c:v>21.666666865348816</c:v>
                </c:pt>
                <c:pt idx="4037">
                  <c:v>21.666666865348816</c:v>
                </c:pt>
                <c:pt idx="4038">
                  <c:v>21.666666865348816</c:v>
                </c:pt>
                <c:pt idx="4039">
                  <c:v>21.666666865348816</c:v>
                </c:pt>
                <c:pt idx="4040">
                  <c:v>21.666666865348816</c:v>
                </c:pt>
                <c:pt idx="4041">
                  <c:v>21.666666865348816</c:v>
                </c:pt>
                <c:pt idx="4042">
                  <c:v>21.666666865348816</c:v>
                </c:pt>
                <c:pt idx="4043">
                  <c:v>21.666666865348816</c:v>
                </c:pt>
                <c:pt idx="4044">
                  <c:v>21.666666865348816</c:v>
                </c:pt>
                <c:pt idx="4045">
                  <c:v>21.666666865348816</c:v>
                </c:pt>
                <c:pt idx="4046">
                  <c:v>21.666666865348816</c:v>
                </c:pt>
                <c:pt idx="4047">
                  <c:v>21.666666865348816</c:v>
                </c:pt>
                <c:pt idx="4048">
                  <c:v>21.666666865348816</c:v>
                </c:pt>
                <c:pt idx="4049">
                  <c:v>21.666666865348816</c:v>
                </c:pt>
                <c:pt idx="4050">
                  <c:v>21.666666865348816</c:v>
                </c:pt>
                <c:pt idx="4051">
                  <c:v>21.666666865348816</c:v>
                </c:pt>
                <c:pt idx="4052">
                  <c:v>21.666666865348816</c:v>
                </c:pt>
                <c:pt idx="4053">
                  <c:v>21.666666865348816</c:v>
                </c:pt>
                <c:pt idx="4054">
                  <c:v>21.666666865348816</c:v>
                </c:pt>
                <c:pt idx="4055">
                  <c:v>21.666666865348816</c:v>
                </c:pt>
                <c:pt idx="4056">
                  <c:v>21.666666865348816</c:v>
                </c:pt>
                <c:pt idx="4057">
                  <c:v>21.666666865348816</c:v>
                </c:pt>
                <c:pt idx="4058">
                  <c:v>21.666666865348816</c:v>
                </c:pt>
                <c:pt idx="4059">
                  <c:v>21.666666865348816</c:v>
                </c:pt>
                <c:pt idx="4060">
                  <c:v>21.666666865348816</c:v>
                </c:pt>
                <c:pt idx="4061">
                  <c:v>21.666666865348816</c:v>
                </c:pt>
                <c:pt idx="4062">
                  <c:v>21.666666865348816</c:v>
                </c:pt>
                <c:pt idx="4063">
                  <c:v>21.666666865348816</c:v>
                </c:pt>
                <c:pt idx="4064">
                  <c:v>21.666666865348816</c:v>
                </c:pt>
                <c:pt idx="4065">
                  <c:v>21.666666865348816</c:v>
                </c:pt>
                <c:pt idx="4066">
                  <c:v>21.666666865348816</c:v>
                </c:pt>
                <c:pt idx="4067">
                  <c:v>21.666666865348816</c:v>
                </c:pt>
                <c:pt idx="4068">
                  <c:v>21.666666865348816</c:v>
                </c:pt>
                <c:pt idx="4069">
                  <c:v>21.666666865348816</c:v>
                </c:pt>
                <c:pt idx="4070">
                  <c:v>21.666666865348816</c:v>
                </c:pt>
                <c:pt idx="4071">
                  <c:v>21.666666865348816</c:v>
                </c:pt>
                <c:pt idx="4072">
                  <c:v>21.666666865348816</c:v>
                </c:pt>
                <c:pt idx="4073">
                  <c:v>21.666666865348816</c:v>
                </c:pt>
                <c:pt idx="4074">
                  <c:v>21.666666865348816</c:v>
                </c:pt>
                <c:pt idx="4075">
                  <c:v>21.666666865348816</c:v>
                </c:pt>
                <c:pt idx="4076">
                  <c:v>21.666666865348816</c:v>
                </c:pt>
                <c:pt idx="4077">
                  <c:v>21.666666865348816</c:v>
                </c:pt>
                <c:pt idx="4078">
                  <c:v>21.666666865348816</c:v>
                </c:pt>
                <c:pt idx="4079">
                  <c:v>21.666666865348816</c:v>
                </c:pt>
                <c:pt idx="4080">
                  <c:v>21.666666865348816</c:v>
                </c:pt>
                <c:pt idx="4081">
                  <c:v>21.666666865348816</c:v>
                </c:pt>
                <c:pt idx="4082">
                  <c:v>21.666666865348816</c:v>
                </c:pt>
                <c:pt idx="4083">
                  <c:v>21.666666865348816</c:v>
                </c:pt>
                <c:pt idx="4084">
                  <c:v>21.666666865348816</c:v>
                </c:pt>
                <c:pt idx="4085">
                  <c:v>21.666666865348816</c:v>
                </c:pt>
                <c:pt idx="4086">
                  <c:v>21.666666865348816</c:v>
                </c:pt>
                <c:pt idx="4087">
                  <c:v>21.666666865348816</c:v>
                </c:pt>
                <c:pt idx="4088">
                  <c:v>21.666666865348816</c:v>
                </c:pt>
                <c:pt idx="4089">
                  <c:v>21.666666865348816</c:v>
                </c:pt>
                <c:pt idx="4090">
                  <c:v>21.666666865348816</c:v>
                </c:pt>
                <c:pt idx="4091">
                  <c:v>21.666666865348816</c:v>
                </c:pt>
                <c:pt idx="4092">
                  <c:v>21.666666865348816</c:v>
                </c:pt>
                <c:pt idx="4093">
                  <c:v>21.666666865348816</c:v>
                </c:pt>
                <c:pt idx="4094">
                  <c:v>21.666666865348816</c:v>
                </c:pt>
                <c:pt idx="4095">
                  <c:v>21.666666865348816</c:v>
                </c:pt>
                <c:pt idx="4096">
                  <c:v>21.666666865348816</c:v>
                </c:pt>
                <c:pt idx="4097">
                  <c:v>21.666666865348816</c:v>
                </c:pt>
                <c:pt idx="4098">
                  <c:v>21.666666865348816</c:v>
                </c:pt>
                <c:pt idx="4099">
                  <c:v>21.666666865348816</c:v>
                </c:pt>
                <c:pt idx="4100">
                  <c:v>21.666666865348816</c:v>
                </c:pt>
                <c:pt idx="4101">
                  <c:v>21.666666865348816</c:v>
                </c:pt>
                <c:pt idx="4102">
                  <c:v>21.666666865348816</c:v>
                </c:pt>
                <c:pt idx="4103">
                  <c:v>21.666666865348816</c:v>
                </c:pt>
                <c:pt idx="4104">
                  <c:v>21.666666865348816</c:v>
                </c:pt>
                <c:pt idx="4105">
                  <c:v>21.666666865348816</c:v>
                </c:pt>
                <c:pt idx="4106">
                  <c:v>21.666666865348816</c:v>
                </c:pt>
                <c:pt idx="4107">
                  <c:v>21.666666865348816</c:v>
                </c:pt>
                <c:pt idx="4108">
                  <c:v>21.666666865348816</c:v>
                </c:pt>
                <c:pt idx="4109">
                  <c:v>21.666666865348816</c:v>
                </c:pt>
                <c:pt idx="4110">
                  <c:v>21.666666865348816</c:v>
                </c:pt>
                <c:pt idx="4111">
                  <c:v>21.666666865348816</c:v>
                </c:pt>
                <c:pt idx="4112">
                  <c:v>21.666666865348816</c:v>
                </c:pt>
                <c:pt idx="4113">
                  <c:v>21.666666865348816</c:v>
                </c:pt>
                <c:pt idx="4114">
                  <c:v>21.666666865348816</c:v>
                </c:pt>
                <c:pt idx="4115">
                  <c:v>21.666666865348816</c:v>
                </c:pt>
                <c:pt idx="4116">
                  <c:v>21.666666865348816</c:v>
                </c:pt>
                <c:pt idx="4117">
                  <c:v>21.666666865348816</c:v>
                </c:pt>
                <c:pt idx="4118">
                  <c:v>21.666666865348816</c:v>
                </c:pt>
                <c:pt idx="4119">
                  <c:v>21.666666865348816</c:v>
                </c:pt>
                <c:pt idx="4120">
                  <c:v>21.666666865348816</c:v>
                </c:pt>
                <c:pt idx="4121">
                  <c:v>21.666666865348816</c:v>
                </c:pt>
                <c:pt idx="4122">
                  <c:v>21.666666865348816</c:v>
                </c:pt>
                <c:pt idx="4123">
                  <c:v>21.666666865348816</c:v>
                </c:pt>
                <c:pt idx="4124">
                  <c:v>21.666666865348816</c:v>
                </c:pt>
                <c:pt idx="4125">
                  <c:v>21.666666865348816</c:v>
                </c:pt>
                <c:pt idx="4126">
                  <c:v>21.666666865348816</c:v>
                </c:pt>
                <c:pt idx="4127">
                  <c:v>21.666666865348816</c:v>
                </c:pt>
                <c:pt idx="4128">
                  <c:v>21.666666865348816</c:v>
                </c:pt>
                <c:pt idx="4129">
                  <c:v>21.666666865348816</c:v>
                </c:pt>
                <c:pt idx="4130">
                  <c:v>21.666666865348816</c:v>
                </c:pt>
                <c:pt idx="4131">
                  <c:v>21.666666865348816</c:v>
                </c:pt>
                <c:pt idx="4132">
                  <c:v>21.666666865348816</c:v>
                </c:pt>
                <c:pt idx="4133">
                  <c:v>21.666666865348816</c:v>
                </c:pt>
                <c:pt idx="4134">
                  <c:v>21.666666865348816</c:v>
                </c:pt>
                <c:pt idx="4135">
                  <c:v>21.666666865348816</c:v>
                </c:pt>
                <c:pt idx="4136">
                  <c:v>21.666666865348816</c:v>
                </c:pt>
                <c:pt idx="4137">
                  <c:v>21.666666865348816</c:v>
                </c:pt>
                <c:pt idx="4138">
                  <c:v>21.666666865348816</c:v>
                </c:pt>
                <c:pt idx="4139">
                  <c:v>21.666666865348816</c:v>
                </c:pt>
                <c:pt idx="4140">
                  <c:v>21.666666865348816</c:v>
                </c:pt>
                <c:pt idx="4141">
                  <c:v>21.666666865348816</c:v>
                </c:pt>
                <c:pt idx="4142">
                  <c:v>21.666666865348816</c:v>
                </c:pt>
                <c:pt idx="4143">
                  <c:v>21.666666865348816</c:v>
                </c:pt>
                <c:pt idx="4144">
                  <c:v>21.666666865348816</c:v>
                </c:pt>
                <c:pt idx="4145">
                  <c:v>21.666666865348816</c:v>
                </c:pt>
                <c:pt idx="4146">
                  <c:v>21.666666865348816</c:v>
                </c:pt>
                <c:pt idx="4147">
                  <c:v>21.666666865348816</c:v>
                </c:pt>
                <c:pt idx="4148">
                  <c:v>21.666666865348816</c:v>
                </c:pt>
                <c:pt idx="4149">
                  <c:v>21.666666865348816</c:v>
                </c:pt>
                <c:pt idx="4150">
                  <c:v>21.666666865348816</c:v>
                </c:pt>
                <c:pt idx="4151">
                  <c:v>21.666666865348816</c:v>
                </c:pt>
                <c:pt idx="4152">
                  <c:v>21.666666865348816</c:v>
                </c:pt>
                <c:pt idx="4153">
                  <c:v>21.666666865348816</c:v>
                </c:pt>
                <c:pt idx="4154">
                  <c:v>21.666666865348816</c:v>
                </c:pt>
                <c:pt idx="4155">
                  <c:v>21.666666865348816</c:v>
                </c:pt>
                <c:pt idx="4156">
                  <c:v>21.666666865348816</c:v>
                </c:pt>
                <c:pt idx="4157">
                  <c:v>21.666666865348816</c:v>
                </c:pt>
                <c:pt idx="4158">
                  <c:v>21.666666865348816</c:v>
                </c:pt>
                <c:pt idx="4159">
                  <c:v>21.666666865348816</c:v>
                </c:pt>
                <c:pt idx="4160">
                  <c:v>21.666666865348816</c:v>
                </c:pt>
                <c:pt idx="4161">
                  <c:v>21.666666865348816</c:v>
                </c:pt>
                <c:pt idx="4162">
                  <c:v>21.666666865348816</c:v>
                </c:pt>
                <c:pt idx="4163">
                  <c:v>21.666666865348816</c:v>
                </c:pt>
                <c:pt idx="4164">
                  <c:v>21.666666865348816</c:v>
                </c:pt>
                <c:pt idx="4165">
                  <c:v>21.666666865348816</c:v>
                </c:pt>
                <c:pt idx="4166">
                  <c:v>21.666666865348816</c:v>
                </c:pt>
                <c:pt idx="4167">
                  <c:v>21.666666865348816</c:v>
                </c:pt>
                <c:pt idx="4168">
                  <c:v>21.666666865348816</c:v>
                </c:pt>
                <c:pt idx="4169">
                  <c:v>21.666666865348816</c:v>
                </c:pt>
                <c:pt idx="4170">
                  <c:v>21.666666865348816</c:v>
                </c:pt>
                <c:pt idx="4171">
                  <c:v>21.666666865348816</c:v>
                </c:pt>
                <c:pt idx="4172">
                  <c:v>21.666666865348816</c:v>
                </c:pt>
                <c:pt idx="4173">
                  <c:v>21.666666865348816</c:v>
                </c:pt>
                <c:pt idx="4174">
                  <c:v>21.666666865348816</c:v>
                </c:pt>
                <c:pt idx="4175">
                  <c:v>21.666666865348816</c:v>
                </c:pt>
                <c:pt idx="4176">
                  <c:v>21.666666865348816</c:v>
                </c:pt>
                <c:pt idx="4177">
                  <c:v>21.666666865348816</c:v>
                </c:pt>
                <c:pt idx="4178">
                  <c:v>21.666666865348816</c:v>
                </c:pt>
                <c:pt idx="4179">
                  <c:v>21.666666865348816</c:v>
                </c:pt>
                <c:pt idx="4180">
                  <c:v>21.666666865348816</c:v>
                </c:pt>
                <c:pt idx="4181">
                  <c:v>21.666666865348816</c:v>
                </c:pt>
                <c:pt idx="4182">
                  <c:v>21.666666865348816</c:v>
                </c:pt>
                <c:pt idx="4183">
                  <c:v>21.666666865348816</c:v>
                </c:pt>
                <c:pt idx="4184">
                  <c:v>21.666666865348816</c:v>
                </c:pt>
                <c:pt idx="4185">
                  <c:v>21.666666865348816</c:v>
                </c:pt>
                <c:pt idx="4186">
                  <c:v>21.666666865348816</c:v>
                </c:pt>
                <c:pt idx="4187">
                  <c:v>21.666666865348816</c:v>
                </c:pt>
                <c:pt idx="4188">
                  <c:v>21.666666865348816</c:v>
                </c:pt>
                <c:pt idx="4189">
                  <c:v>21.666666865348816</c:v>
                </c:pt>
                <c:pt idx="4190">
                  <c:v>21.666666865348816</c:v>
                </c:pt>
                <c:pt idx="4191">
                  <c:v>21.666666865348816</c:v>
                </c:pt>
                <c:pt idx="4192">
                  <c:v>22.499999403953552</c:v>
                </c:pt>
                <c:pt idx="4193">
                  <c:v>22.499999403953552</c:v>
                </c:pt>
                <c:pt idx="4194">
                  <c:v>22.499999403953552</c:v>
                </c:pt>
                <c:pt idx="4195">
                  <c:v>22.499999403953552</c:v>
                </c:pt>
                <c:pt idx="4196">
                  <c:v>22.499999403953552</c:v>
                </c:pt>
                <c:pt idx="4197">
                  <c:v>22.499999403953552</c:v>
                </c:pt>
                <c:pt idx="4198">
                  <c:v>23.333333432674408</c:v>
                </c:pt>
                <c:pt idx="4199">
                  <c:v>23.333333432674408</c:v>
                </c:pt>
                <c:pt idx="4200">
                  <c:v>23.333333432674408</c:v>
                </c:pt>
                <c:pt idx="4201">
                  <c:v>23.333333432674408</c:v>
                </c:pt>
                <c:pt idx="4202">
                  <c:v>23.333333432674408</c:v>
                </c:pt>
                <c:pt idx="4203">
                  <c:v>23.333333432674408</c:v>
                </c:pt>
                <c:pt idx="4204">
                  <c:v>23.333333432674408</c:v>
                </c:pt>
                <c:pt idx="4205">
                  <c:v>23.333333432674408</c:v>
                </c:pt>
                <c:pt idx="4206">
                  <c:v>23.333333432674408</c:v>
                </c:pt>
                <c:pt idx="4207">
                  <c:v>23.333333432674408</c:v>
                </c:pt>
                <c:pt idx="4208">
                  <c:v>23.333333432674408</c:v>
                </c:pt>
                <c:pt idx="4209">
                  <c:v>23.333333432674408</c:v>
                </c:pt>
                <c:pt idx="4210">
                  <c:v>23.333333432674408</c:v>
                </c:pt>
                <c:pt idx="4211">
                  <c:v>23.333333432674408</c:v>
                </c:pt>
                <c:pt idx="4212">
                  <c:v>23.333333432674408</c:v>
                </c:pt>
                <c:pt idx="4213">
                  <c:v>23.333333432674408</c:v>
                </c:pt>
                <c:pt idx="4214">
                  <c:v>23.333333432674408</c:v>
                </c:pt>
                <c:pt idx="4215">
                  <c:v>23.333333432674408</c:v>
                </c:pt>
                <c:pt idx="4216">
                  <c:v>23.333333432674408</c:v>
                </c:pt>
                <c:pt idx="4217">
                  <c:v>23.333333432674408</c:v>
                </c:pt>
                <c:pt idx="4218">
                  <c:v>23.333333432674408</c:v>
                </c:pt>
                <c:pt idx="4219">
                  <c:v>23.333333432674408</c:v>
                </c:pt>
                <c:pt idx="4220">
                  <c:v>23.333333432674408</c:v>
                </c:pt>
                <c:pt idx="4221">
                  <c:v>23.333333432674408</c:v>
                </c:pt>
                <c:pt idx="4222">
                  <c:v>23.333333432674408</c:v>
                </c:pt>
                <c:pt idx="4223">
                  <c:v>23.333333432674408</c:v>
                </c:pt>
                <c:pt idx="4224">
                  <c:v>23.333333432674408</c:v>
                </c:pt>
                <c:pt idx="4225">
                  <c:v>24.166665971279144</c:v>
                </c:pt>
                <c:pt idx="4226">
                  <c:v>24.166665971279144</c:v>
                </c:pt>
                <c:pt idx="4227">
                  <c:v>24.166665971279144</c:v>
                </c:pt>
                <c:pt idx="4228">
                  <c:v>24.166665971279144</c:v>
                </c:pt>
                <c:pt idx="4229">
                  <c:v>24.166665971279144</c:v>
                </c:pt>
                <c:pt idx="4230">
                  <c:v>24.166665971279144</c:v>
                </c:pt>
                <c:pt idx="4231">
                  <c:v>24.166665971279144</c:v>
                </c:pt>
                <c:pt idx="4232">
                  <c:v>24.166665971279144</c:v>
                </c:pt>
                <c:pt idx="4233">
                  <c:v>24.166665971279144</c:v>
                </c:pt>
                <c:pt idx="4234">
                  <c:v>24.166665971279144</c:v>
                </c:pt>
                <c:pt idx="4235">
                  <c:v>24.166665971279144</c:v>
                </c:pt>
                <c:pt idx="4236">
                  <c:v>24.166665971279144</c:v>
                </c:pt>
                <c:pt idx="4237">
                  <c:v>24.166665971279144</c:v>
                </c:pt>
                <c:pt idx="4238">
                  <c:v>24.166665971279144</c:v>
                </c:pt>
                <c:pt idx="4239">
                  <c:v>24.166665971279144</c:v>
                </c:pt>
                <c:pt idx="4240">
                  <c:v>24.166665971279144</c:v>
                </c:pt>
                <c:pt idx="4241">
                  <c:v>24.166665971279144</c:v>
                </c:pt>
                <c:pt idx="4242">
                  <c:v>24.166665971279144</c:v>
                </c:pt>
                <c:pt idx="4243">
                  <c:v>24.166665971279144</c:v>
                </c:pt>
                <c:pt idx="4244">
                  <c:v>24.166665971279144</c:v>
                </c:pt>
                <c:pt idx="4245">
                  <c:v>24.166665971279144</c:v>
                </c:pt>
                <c:pt idx="4246">
                  <c:v>24.166665971279144</c:v>
                </c:pt>
                <c:pt idx="4247">
                  <c:v>24.166665971279144</c:v>
                </c:pt>
                <c:pt idx="4248">
                  <c:v>24.166665971279144</c:v>
                </c:pt>
                <c:pt idx="4249">
                  <c:v>24.166665971279144</c:v>
                </c:pt>
                <c:pt idx="4250">
                  <c:v>24.166665971279144</c:v>
                </c:pt>
                <c:pt idx="4251">
                  <c:v>24.166665971279144</c:v>
                </c:pt>
                <c:pt idx="4252">
                  <c:v>24.166665971279144</c:v>
                </c:pt>
                <c:pt idx="4253">
                  <c:v>24.166665971279144</c:v>
                </c:pt>
                <c:pt idx="4254">
                  <c:v>24.166665971279144</c:v>
                </c:pt>
                <c:pt idx="4255">
                  <c:v>24.166665971279144</c:v>
                </c:pt>
                <c:pt idx="4256">
                  <c:v>24.166665971279144</c:v>
                </c:pt>
                <c:pt idx="4257">
                  <c:v>24.166665971279144</c:v>
                </c:pt>
                <c:pt idx="4258">
                  <c:v>24.166665971279144</c:v>
                </c:pt>
                <c:pt idx="4259">
                  <c:v>24.166665971279144</c:v>
                </c:pt>
                <c:pt idx="4260">
                  <c:v>24.166665971279144</c:v>
                </c:pt>
                <c:pt idx="4261">
                  <c:v>24.166665971279144</c:v>
                </c:pt>
                <c:pt idx="4262">
                  <c:v>24.166665971279144</c:v>
                </c:pt>
                <c:pt idx="4263">
                  <c:v>24.166665971279144</c:v>
                </c:pt>
                <c:pt idx="4264">
                  <c:v>24.166665971279144</c:v>
                </c:pt>
                <c:pt idx="4265">
                  <c:v>24.166665971279144</c:v>
                </c:pt>
                <c:pt idx="4266">
                  <c:v>24.166665971279144</c:v>
                </c:pt>
                <c:pt idx="4267">
                  <c:v>24.166665971279144</c:v>
                </c:pt>
                <c:pt idx="4268">
                  <c:v>24.166665971279144</c:v>
                </c:pt>
                <c:pt idx="4269">
                  <c:v>24.166665971279144</c:v>
                </c:pt>
                <c:pt idx="4270">
                  <c:v>24.166665971279144</c:v>
                </c:pt>
                <c:pt idx="4271">
                  <c:v>24.166665971279144</c:v>
                </c:pt>
                <c:pt idx="4272">
                  <c:v>24.166665971279144</c:v>
                </c:pt>
                <c:pt idx="4273">
                  <c:v>24.166665971279144</c:v>
                </c:pt>
                <c:pt idx="4274">
                  <c:v>24.166665971279144</c:v>
                </c:pt>
                <c:pt idx="4275">
                  <c:v>24.166665971279144</c:v>
                </c:pt>
                <c:pt idx="4276">
                  <c:v>24.166665971279144</c:v>
                </c:pt>
                <c:pt idx="4277">
                  <c:v>24.166665971279144</c:v>
                </c:pt>
                <c:pt idx="4278">
                  <c:v>24.166665971279144</c:v>
                </c:pt>
                <c:pt idx="4279">
                  <c:v>24.166665971279144</c:v>
                </c:pt>
                <c:pt idx="4280">
                  <c:v>24.166665971279144</c:v>
                </c:pt>
                <c:pt idx="4281">
                  <c:v>24.166665971279144</c:v>
                </c:pt>
                <c:pt idx="4282">
                  <c:v>24.166665971279144</c:v>
                </c:pt>
                <c:pt idx="4283">
                  <c:v>24.166665971279144</c:v>
                </c:pt>
                <c:pt idx="4284">
                  <c:v>24.166665971279144</c:v>
                </c:pt>
                <c:pt idx="4285">
                  <c:v>24.166665971279144</c:v>
                </c:pt>
                <c:pt idx="4286">
                  <c:v>24.166665971279144</c:v>
                </c:pt>
                <c:pt idx="4287">
                  <c:v>24.166665971279144</c:v>
                </c:pt>
                <c:pt idx="4288">
                  <c:v>24.166665971279144</c:v>
                </c:pt>
                <c:pt idx="4289">
                  <c:v>24.166665971279144</c:v>
                </c:pt>
                <c:pt idx="4290">
                  <c:v>24.166665971279144</c:v>
                </c:pt>
                <c:pt idx="4291">
                  <c:v>24.166665971279144</c:v>
                </c:pt>
                <c:pt idx="4292">
                  <c:v>24.166665971279144</c:v>
                </c:pt>
                <c:pt idx="4293">
                  <c:v>24.166665971279144</c:v>
                </c:pt>
                <c:pt idx="4294">
                  <c:v>24.166665971279144</c:v>
                </c:pt>
                <c:pt idx="4295">
                  <c:v>24.166665971279144</c:v>
                </c:pt>
                <c:pt idx="4296">
                  <c:v>24.166665971279144</c:v>
                </c:pt>
                <c:pt idx="4297">
                  <c:v>25</c:v>
                </c:pt>
                <c:pt idx="4298">
                  <c:v>25</c:v>
                </c:pt>
                <c:pt idx="4299">
                  <c:v>25</c:v>
                </c:pt>
                <c:pt idx="4300">
                  <c:v>25</c:v>
                </c:pt>
                <c:pt idx="4301">
                  <c:v>25</c:v>
                </c:pt>
                <c:pt idx="4302">
                  <c:v>25</c:v>
                </c:pt>
                <c:pt idx="4303">
                  <c:v>25</c:v>
                </c:pt>
                <c:pt idx="4304">
                  <c:v>25</c:v>
                </c:pt>
                <c:pt idx="4305">
                  <c:v>25</c:v>
                </c:pt>
                <c:pt idx="4306">
                  <c:v>25</c:v>
                </c:pt>
                <c:pt idx="4307">
                  <c:v>25</c:v>
                </c:pt>
                <c:pt idx="4308">
                  <c:v>25</c:v>
                </c:pt>
                <c:pt idx="4309">
                  <c:v>25</c:v>
                </c:pt>
                <c:pt idx="4310">
                  <c:v>25</c:v>
                </c:pt>
                <c:pt idx="4311">
                  <c:v>25</c:v>
                </c:pt>
                <c:pt idx="4312">
                  <c:v>25</c:v>
                </c:pt>
                <c:pt idx="4313">
                  <c:v>25</c:v>
                </c:pt>
                <c:pt idx="4314">
                  <c:v>25</c:v>
                </c:pt>
                <c:pt idx="4315">
                  <c:v>25</c:v>
                </c:pt>
                <c:pt idx="4316">
                  <c:v>25</c:v>
                </c:pt>
                <c:pt idx="4317">
                  <c:v>25</c:v>
                </c:pt>
                <c:pt idx="4318">
                  <c:v>25</c:v>
                </c:pt>
                <c:pt idx="4319">
                  <c:v>25</c:v>
                </c:pt>
                <c:pt idx="4320">
                  <c:v>25</c:v>
                </c:pt>
                <c:pt idx="4321">
                  <c:v>25</c:v>
                </c:pt>
                <c:pt idx="4322">
                  <c:v>25</c:v>
                </c:pt>
                <c:pt idx="4323">
                  <c:v>25</c:v>
                </c:pt>
                <c:pt idx="4324">
                  <c:v>25</c:v>
                </c:pt>
                <c:pt idx="4325">
                  <c:v>25</c:v>
                </c:pt>
                <c:pt idx="4326">
                  <c:v>25</c:v>
                </c:pt>
                <c:pt idx="4327">
                  <c:v>25</c:v>
                </c:pt>
                <c:pt idx="4328">
                  <c:v>25</c:v>
                </c:pt>
                <c:pt idx="4329">
                  <c:v>25</c:v>
                </c:pt>
                <c:pt idx="4330">
                  <c:v>25</c:v>
                </c:pt>
                <c:pt idx="4331">
                  <c:v>25</c:v>
                </c:pt>
                <c:pt idx="4332">
                  <c:v>25</c:v>
                </c:pt>
                <c:pt idx="4333">
                  <c:v>25</c:v>
                </c:pt>
                <c:pt idx="4334">
                  <c:v>25</c:v>
                </c:pt>
                <c:pt idx="4335">
                  <c:v>25</c:v>
                </c:pt>
                <c:pt idx="4336">
                  <c:v>25</c:v>
                </c:pt>
                <c:pt idx="4337">
                  <c:v>25</c:v>
                </c:pt>
                <c:pt idx="4338">
                  <c:v>25</c:v>
                </c:pt>
                <c:pt idx="4339">
                  <c:v>25</c:v>
                </c:pt>
                <c:pt idx="4340">
                  <c:v>25</c:v>
                </c:pt>
                <c:pt idx="4341">
                  <c:v>25</c:v>
                </c:pt>
                <c:pt idx="4342">
                  <c:v>25</c:v>
                </c:pt>
                <c:pt idx="4343">
                  <c:v>25</c:v>
                </c:pt>
                <c:pt idx="4344">
                  <c:v>25</c:v>
                </c:pt>
                <c:pt idx="4345">
                  <c:v>25</c:v>
                </c:pt>
                <c:pt idx="4346">
                  <c:v>25</c:v>
                </c:pt>
                <c:pt idx="4347">
                  <c:v>25</c:v>
                </c:pt>
                <c:pt idx="4348">
                  <c:v>25</c:v>
                </c:pt>
                <c:pt idx="4349">
                  <c:v>25</c:v>
                </c:pt>
                <c:pt idx="4350">
                  <c:v>25</c:v>
                </c:pt>
                <c:pt idx="4351">
                  <c:v>25</c:v>
                </c:pt>
                <c:pt idx="4352">
                  <c:v>25</c:v>
                </c:pt>
                <c:pt idx="4353">
                  <c:v>25</c:v>
                </c:pt>
                <c:pt idx="4354">
                  <c:v>25</c:v>
                </c:pt>
                <c:pt idx="4355">
                  <c:v>25</c:v>
                </c:pt>
                <c:pt idx="4356">
                  <c:v>25</c:v>
                </c:pt>
                <c:pt idx="4357">
                  <c:v>25</c:v>
                </c:pt>
                <c:pt idx="4358">
                  <c:v>25</c:v>
                </c:pt>
                <c:pt idx="4359">
                  <c:v>25</c:v>
                </c:pt>
                <c:pt idx="4360">
                  <c:v>25</c:v>
                </c:pt>
                <c:pt idx="4361">
                  <c:v>25.833332538604736</c:v>
                </c:pt>
                <c:pt idx="4362">
                  <c:v>25.833332538604736</c:v>
                </c:pt>
                <c:pt idx="4363">
                  <c:v>25.833332538604736</c:v>
                </c:pt>
                <c:pt idx="4364">
                  <c:v>25.833332538604736</c:v>
                </c:pt>
                <c:pt idx="4365">
                  <c:v>25.833332538604736</c:v>
                </c:pt>
                <c:pt idx="4366">
                  <c:v>25.833332538604736</c:v>
                </c:pt>
                <c:pt idx="4367">
                  <c:v>25.833332538604736</c:v>
                </c:pt>
                <c:pt idx="4368">
                  <c:v>25.833332538604736</c:v>
                </c:pt>
                <c:pt idx="4369">
                  <c:v>25.833332538604736</c:v>
                </c:pt>
                <c:pt idx="4370">
                  <c:v>25.833332538604736</c:v>
                </c:pt>
                <c:pt idx="4371">
                  <c:v>25.833332538604736</c:v>
                </c:pt>
                <c:pt idx="4372">
                  <c:v>25.833332538604736</c:v>
                </c:pt>
                <c:pt idx="4373">
                  <c:v>25.833332538604736</c:v>
                </c:pt>
                <c:pt idx="4374">
                  <c:v>25.833332538604736</c:v>
                </c:pt>
                <c:pt idx="4375">
                  <c:v>25.833332538604736</c:v>
                </c:pt>
                <c:pt idx="4376">
                  <c:v>25.833332538604736</c:v>
                </c:pt>
                <c:pt idx="4377">
                  <c:v>25.833332538604736</c:v>
                </c:pt>
                <c:pt idx="4378">
                  <c:v>25.833332538604736</c:v>
                </c:pt>
                <c:pt idx="4379">
                  <c:v>25.833332538604736</c:v>
                </c:pt>
                <c:pt idx="4380">
                  <c:v>25.833332538604736</c:v>
                </c:pt>
                <c:pt idx="4381">
                  <c:v>25.833332538604736</c:v>
                </c:pt>
                <c:pt idx="4382">
                  <c:v>25.833332538604736</c:v>
                </c:pt>
                <c:pt idx="4383">
                  <c:v>25.833332538604736</c:v>
                </c:pt>
                <c:pt idx="4384">
                  <c:v>25.833332538604736</c:v>
                </c:pt>
                <c:pt idx="4385">
                  <c:v>25.833332538604736</c:v>
                </c:pt>
                <c:pt idx="4386">
                  <c:v>25.833332538604736</c:v>
                </c:pt>
                <c:pt idx="4387">
                  <c:v>25.833332538604736</c:v>
                </c:pt>
                <c:pt idx="4388">
                  <c:v>25.833332538604736</c:v>
                </c:pt>
                <c:pt idx="4389">
                  <c:v>26.666668057441711</c:v>
                </c:pt>
                <c:pt idx="4390">
                  <c:v>26.666668057441711</c:v>
                </c:pt>
                <c:pt idx="4391">
                  <c:v>26.666668057441711</c:v>
                </c:pt>
                <c:pt idx="4392">
                  <c:v>27.500000596046448</c:v>
                </c:pt>
                <c:pt idx="4393">
                  <c:v>27.500000596046448</c:v>
                </c:pt>
                <c:pt idx="4394">
                  <c:v>27.500000596046448</c:v>
                </c:pt>
                <c:pt idx="4395">
                  <c:v>27.500000596046448</c:v>
                </c:pt>
                <c:pt idx="4396">
                  <c:v>27.500000596046448</c:v>
                </c:pt>
                <c:pt idx="4397">
                  <c:v>27.500000596046448</c:v>
                </c:pt>
                <c:pt idx="4398">
                  <c:v>27.500000596046448</c:v>
                </c:pt>
                <c:pt idx="4399">
                  <c:v>27.500000596046448</c:v>
                </c:pt>
                <c:pt idx="4400">
                  <c:v>27.500000596046448</c:v>
                </c:pt>
                <c:pt idx="4401">
                  <c:v>27.500000596046448</c:v>
                </c:pt>
                <c:pt idx="4402">
                  <c:v>27.500000596046448</c:v>
                </c:pt>
                <c:pt idx="4403">
                  <c:v>27.500000596046448</c:v>
                </c:pt>
                <c:pt idx="4404">
                  <c:v>27.500000596046448</c:v>
                </c:pt>
                <c:pt idx="4405">
                  <c:v>27.500000596046448</c:v>
                </c:pt>
                <c:pt idx="4406">
                  <c:v>27.500000596046448</c:v>
                </c:pt>
                <c:pt idx="4407">
                  <c:v>27.500000596046448</c:v>
                </c:pt>
                <c:pt idx="4408">
                  <c:v>27.500000596046448</c:v>
                </c:pt>
                <c:pt idx="4409">
                  <c:v>27.500000596046448</c:v>
                </c:pt>
                <c:pt idx="4410">
                  <c:v>27.500000596046448</c:v>
                </c:pt>
                <c:pt idx="4411">
                  <c:v>27.500000596046448</c:v>
                </c:pt>
                <c:pt idx="4412">
                  <c:v>27.500000596046448</c:v>
                </c:pt>
                <c:pt idx="4413">
                  <c:v>27.500000596046448</c:v>
                </c:pt>
                <c:pt idx="4414">
                  <c:v>27.500000596046448</c:v>
                </c:pt>
                <c:pt idx="4415">
                  <c:v>27.500000596046448</c:v>
                </c:pt>
                <c:pt idx="4416">
                  <c:v>27.500000596046448</c:v>
                </c:pt>
                <c:pt idx="4417">
                  <c:v>27.500000596046448</c:v>
                </c:pt>
                <c:pt idx="4418">
                  <c:v>27.500000596046448</c:v>
                </c:pt>
                <c:pt idx="4419">
                  <c:v>27.500000596046448</c:v>
                </c:pt>
                <c:pt idx="4420">
                  <c:v>27.500000596046448</c:v>
                </c:pt>
                <c:pt idx="4421">
                  <c:v>27.500000596046448</c:v>
                </c:pt>
                <c:pt idx="4422">
                  <c:v>27.500000596046448</c:v>
                </c:pt>
                <c:pt idx="4423">
                  <c:v>27.500000596046448</c:v>
                </c:pt>
                <c:pt idx="4424">
                  <c:v>27.500000596046448</c:v>
                </c:pt>
                <c:pt idx="4425">
                  <c:v>27.500000596046448</c:v>
                </c:pt>
                <c:pt idx="4426">
                  <c:v>27.500000596046448</c:v>
                </c:pt>
                <c:pt idx="4427">
                  <c:v>27.500000596046448</c:v>
                </c:pt>
                <c:pt idx="4428">
                  <c:v>27.500000596046448</c:v>
                </c:pt>
                <c:pt idx="4429">
                  <c:v>27.500000596046448</c:v>
                </c:pt>
                <c:pt idx="4430">
                  <c:v>27.500000596046448</c:v>
                </c:pt>
                <c:pt idx="4431">
                  <c:v>27.500000596046448</c:v>
                </c:pt>
                <c:pt idx="4432">
                  <c:v>27.500000596046448</c:v>
                </c:pt>
                <c:pt idx="4433">
                  <c:v>27.500000596046448</c:v>
                </c:pt>
                <c:pt idx="4434">
                  <c:v>27.500000596046448</c:v>
                </c:pt>
                <c:pt idx="4435">
                  <c:v>27.500000596046448</c:v>
                </c:pt>
                <c:pt idx="4436">
                  <c:v>27.500000596046448</c:v>
                </c:pt>
                <c:pt idx="4437">
                  <c:v>27.500000596046448</c:v>
                </c:pt>
                <c:pt idx="4438">
                  <c:v>27.500000596046448</c:v>
                </c:pt>
                <c:pt idx="4439">
                  <c:v>27.500000596046448</c:v>
                </c:pt>
                <c:pt idx="4440">
                  <c:v>27.500000596046448</c:v>
                </c:pt>
                <c:pt idx="4441">
                  <c:v>27.500000596046448</c:v>
                </c:pt>
                <c:pt idx="4442">
                  <c:v>27.500000596046448</c:v>
                </c:pt>
                <c:pt idx="4443">
                  <c:v>27.500000596046448</c:v>
                </c:pt>
                <c:pt idx="4444">
                  <c:v>27.500000596046448</c:v>
                </c:pt>
                <c:pt idx="4445">
                  <c:v>27.500000596046448</c:v>
                </c:pt>
                <c:pt idx="4446">
                  <c:v>27.500000596046448</c:v>
                </c:pt>
                <c:pt idx="4447">
                  <c:v>27.500000596046448</c:v>
                </c:pt>
                <c:pt idx="4448">
                  <c:v>27.500000596046448</c:v>
                </c:pt>
                <c:pt idx="4449">
                  <c:v>27.500000596046448</c:v>
                </c:pt>
                <c:pt idx="4450">
                  <c:v>27.500000596046448</c:v>
                </c:pt>
                <c:pt idx="4451">
                  <c:v>28.333333134651184</c:v>
                </c:pt>
                <c:pt idx="4452">
                  <c:v>28.333333134651184</c:v>
                </c:pt>
                <c:pt idx="4453">
                  <c:v>28.333333134651184</c:v>
                </c:pt>
                <c:pt idx="4454">
                  <c:v>28.333333134651184</c:v>
                </c:pt>
                <c:pt idx="4455">
                  <c:v>28.333333134651184</c:v>
                </c:pt>
                <c:pt idx="4456">
                  <c:v>28.333333134651184</c:v>
                </c:pt>
                <c:pt idx="4457">
                  <c:v>28.333333134651184</c:v>
                </c:pt>
                <c:pt idx="4458">
                  <c:v>28.333333134651184</c:v>
                </c:pt>
                <c:pt idx="4459">
                  <c:v>28.333333134651184</c:v>
                </c:pt>
                <c:pt idx="4460">
                  <c:v>30.000001192092896</c:v>
                </c:pt>
                <c:pt idx="4461">
                  <c:v>30.000001192092896</c:v>
                </c:pt>
                <c:pt idx="4462">
                  <c:v>30.000001192092896</c:v>
                </c:pt>
                <c:pt idx="4463">
                  <c:v>30.000001192092896</c:v>
                </c:pt>
                <c:pt idx="4464">
                  <c:v>30.000001192092896</c:v>
                </c:pt>
                <c:pt idx="4465">
                  <c:v>30.000001192092896</c:v>
                </c:pt>
                <c:pt idx="4466">
                  <c:v>30.000001192092896</c:v>
                </c:pt>
                <c:pt idx="4467">
                  <c:v>30.000001192092896</c:v>
                </c:pt>
                <c:pt idx="4468">
                  <c:v>30.000001192092896</c:v>
                </c:pt>
                <c:pt idx="4469">
                  <c:v>30.000001192092896</c:v>
                </c:pt>
                <c:pt idx="4470">
                  <c:v>30.000001192092896</c:v>
                </c:pt>
                <c:pt idx="4471">
                  <c:v>30.833333730697632</c:v>
                </c:pt>
                <c:pt idx="4472">
                  <c:v>30.833333730697632</c:v>
                </c:pt>
                <c:pt idx="4473">
                  <c:v>30.833333730697632</c:v>
                </c:pt>
                <c:pt idx="4474">
                  <c:v>30.833333730697632</c:v>
                </c:pt>
                <c:pt idx="4475">
                  <c:v>30.833333730697632</c:v>
                </c:pt>
                <c:pt idx="4476">
                  <c:v>30.833333730697632</c:v>
                </c:pt>
                <c:pt idx="4477">
                  <c:v>30.833333730697632</c:v>
                </c:pt>
                <c:pt idx="4478">
                  <c:v>30.833333730697632</c:v>
                </c:pt>
                <c:pt idx="4479">
                  <c:v>30.833333730697632</c:v>
                </c:pt>
                <c:pt idx="4480">
                  <c:v>30.833333730697632</c:v>
                </c:pt>
                <c:pt idx="4481">
                  <c:v>30.833333730697632</c:v>
                </c:pt>
                <c:pt idx="4482">
                  <c:v>30.833333730697632</c:v>
                </c:pt>
                <c:pt idx="4483">
                  <c:v>30.833333730697632</c:v>
                </c:pt>
                <c:pt idx="4484">
                  <c:v>31.666666269302368</c:v>
                </c:pt>
                <c:pt idx="4485">
                  <c:v>31.666666269302368</c:v>
                </c:pt>
                <c:pt idx="4486">
                  <c:v>31.666666269302368</c:v>
                </c:pt>
                <c:pt idx="4487">
                  <c:v>31.666666269302368</c:v>
                </c:pt>
                <c:pt idx="4488">
                  <c:v>31.666666269302368</c:v>
                </c:pt>
                <c:pt idx="4489">
                  <c:v>31.666666269302368</c:v>
                </c:pt>
                <c:pt idx="4490">
                  <c:v>31.666666269302368</c:v>
                </c:pt>
                <c:pt idx="4491">
                  <c:v>31.666666269302368</c:v>
                </c:pt>
                <c:pt idx="4492">
                  <c:v>31.666666269302368</c:v>
                </c:pt>
                <c:pt idx="4493">
                  <c:v>31.666666269302368</c:v>
                </c:pt>
                <c:pt idx="4494">
                  <c:v>31.666666269302368</c:v>
                </c:pt>
                <c:pt idx="4495">
                  <c:v>31.666666269302368</c:v>
                </c:pt>
                <c:pt idx="4496">
                  <c:v>31.666666269302368</c:v>
                </c:pt>
                <c:pt idx="4497">
                  <c:v>31.666666269302368</c:v>
                </c:pt>
                <c:pt idx="4498">
                  <c:v>31.666666269302368</c:v>
                </c:pt>
                <c:pt idx="4499">
                  <c:v>31.666666269302368</c:v>
                </c:pt>
                <c:pt idx="4500">
                  <c:v>31.666666269302368</c:v>
                </c:pt>
                <c:pt idx="4501">
                  <c:v>31.666666269302368</c:v>
                </c:pt>
                <c:pt idx="4502">
                  <c:v>31.666666269302368</c:v>
                </c:pt>
                <c:pt idx="4503">
                  <c:v>31.666666269302368</c:v>
                </c:pt>
                <c:pt idx="4504">
                  <c:v>31.666666269302368</c:v>
                </c:pt>
                <c:pt idx="4505">
                  <c:v>31.666666269302368</c:v>
                </c:pt>
                <c:pt idx="4506">
                  <c:v>31.666666269302368</c:v>
                </c:pt>
                <c:pt idx="4507">
                  <c:v>31.666666269302368</c:v>
                </c:pt>
                <c:pt idx="4508">
                  <c:v>32.499998807907104</c:v>
                </c:pt>
                <c:pt idx="4509">
                  <c:v>32.499998807907104</c:v>
                </c:pt>
                <c:pt idx="4510">
                  <c:v>32.499998807907104</c:v>
                </c:pt>
                <c:pt idx="4511">
                  <c:v>32.499998807907104</c:v>
                </c:pt>
                <c:pt idx="4512">
                  <c:v>32.499998807907104</c:v>
                </c:pt>
                <c:pt idx="4513">
                  <c:v>32.499998807907104</c:v>
                </c:pt>
                <c:pt idx="4514">
                  <c:v>32.499998807907104</c:v>
                </c:pt>
                <c:pt idx="4515">
                  <c:v>32.499998807907104</c:v>
                </c:pt>
                <c:pt idx="4516">
                  <c:v>32.499998807907104</c:v>
                </c:pt>
                <c:pt idx="4517">
                  <c:v>32.499998807907104</c:v>
                </c:pt>
                <c:pt idx="4518">
                  <c:v>32.499998807907104</c:v>
                </c:pt>
                <c:pt idx="4519">
                  <c:v>32.499998807907104</c:v>
                </c:pt>
                <c:pt idx="4520">
                  <c:v>32.499998807907104</c:v>
                </c:pt>
                <c:pt idx="4521">
                  <c:v>32.499998807907104</c:v>
                </c:pt>
                <c:pt idx="4522">
                  <c:v>32.499998807907104</c:v>
                </c:pt>
                <c:pt idx="4523">
                  <c:v>32.499998807907104</c:v>
                </c:pt>
                <c:pt idx="4524">
                  <c:v>32.499998807907104</c:v>
                </c:pt>
                <c:pt idx="4525">
                  <c:v>32.499998807907104</c:v>
                </c:pt>
                <c:pt idx="4526">
                  <c:v>32.499998807907104</c:v>
                </c:pt>
                <c:pt idx="4527">
                  <c:v>32.499998807907104</c:v>
                </c:pt>
                <c:pt idx="4528">
                  <c:v>32.499998807907104</c:v>
                </c:pt>
                <c:pt idx="4529">
                  <c:v>32.499998807907104</c:v>
                </c:pt>
                <c:pt idx="4530">
                  <c:v>32.499998807907104</c:v>
                </c:pt>
                <c:pt idx="4531">
                  <c:v>32.499998807907104</c:v>
                </c:pt>
                <c:pt idx="4532">
                  <c:v>32.499998807907104</c:v>
                </c:pt>
                <c:pt idx="4533">
                  <c:v>32.499998807907104</c:v>
                </c:pt>
                <c:pt idx="4534">
                  <c:v>32.499998807907104</c:v>
                </c:pt>
                <c:pt idx="4535">
                  <c:v>32.499998807907104</c:v>
                </c:pt>
                <c:pt idx="4536">
                  <c:v>32.499998807907104</c:v>
                </c:pt>
                <c:pt idx="4537">
                  <c:v>32.499998807907104</c:v>
                </c:pt>
                <c:pt idx="4538">
                  <c:v>32.499998807907104</c:v>
                </c:pt>
                <c:pt idx="4539">
                  <c:v>32.499998807907104</c:v>
                </c:pt>
                <c:pt idx="4540">
                  <c:v>32.499998807907104</c:v>
                </c:pt>
                <c:pt idx="4541">
                  <c:v>32.499998807907104</c:v>
                </c:pt>
                <c:pt idx="4542">
                  <c:v>32.499998807907104</c:v>
                </c:pt>
                <c:pt idx="4543">
                  <c:v>32.499998807907104</c:v>
                </c:pt>
                <c:pt idx="4544">
                  <c:v>32.499998807907104</c:v>
                </c:pt>
                <c:pt idx="4545">
                  <c:v>32.499998807907104</c:v>
                </c:pt>
                <c:pt idx="4546">
                  <c:v>32.499998807907104</c:v>
                </c:pt>
                <c:pt idx="4547">
                  <c:v>32.499998807907104</c:v>
                </c:pt>
                <c:pt idx="4548">
                  <c:v>32.499998807907104</c:v>
                </c:pt>
                <c:pt idx="4549">
                  <c:v>32.499998807907104</c:v>
                </c:pt>
                <c:pt idx="4550">
                  <c:v>32.499998807907104</c:v>
                </c:pt>
                <c:pt idx="4551">
                  <c:v>32.499998807907104</c:v>
                </c:pt>
                <c:pt idx="4552">
                  <c:v>32.499998807907104</c:v>
                </c:pt>
                <c:pt idx="4553">
                  <c:v>32.499998807907104</c:v>
                </c:pt>
                <c:pt idx="4554">
                  <c:v>32.499998807907104</c:v>
                </c:pt>
                <c:pt idx="4555">
                  <c:v>32.499998807907104</c:v>
                </c:pt>
                <c:pt idx="4556">
                  <c:v>32.499998807907104</c:v>
                </c:pt>
                <c:pt idx="4557">
                  <c:v>32.499998807907104</c:v>
                </c:pt>
                <c:pt idx="4558">
                  <c:v>33.33333432674408</c:v>
                </c:pt>
                <c:pt idx="4559">
                  <c:v>33.33333432674408</c:v>
                </c:pt>
                <c:pt idx="4560">
                  <c:v>33.33333432674408</c:v>
                </c:pt>
                <c:pt idx="4561">
                  <c:v>33.33333432674408</c:v>
                </c:pt>
                <c:pt idx="4562">
                  <c:v>34.166666865348816</c:v>
                </c:pt>
                <c:pt idx="4563">
                  <c:v>34.166666865348816</c:v>
                </c:pt>
                <c:pt idx="4564">
                  <c:v>34.166666865348816</c:v>
                </c:pt>
                <c:pt idx="4565">
                  <c:v>34.999999403953552</c:v>
                </c:pt>
                <c:pt idx="4566">
                  <c:v>34.999999403953552</c:v>
                </c:pt>
                <c:pt idx="4567">
                  <c:v>34.999999403953552</c:v>
                </c:pt>
                <c:pt idx="4568">
                  <c:v>34.999999403953552</c:v>
                </c:pt>
                <c:pt idx="4569">
                  <c:v>34.999999403953552</c:v>
                </c:pt>
                <c:pt idx="4570">
                  <c:v>34.999999403953552</c:v>
                </c:pt>
                <c:pt idx="4571">
                  <c:v>34.999999403953552</c:v>
                </c:pt>
                <c:pt idx="4572">
                  <c:v>34.999999403953552</c:v>
                </c:pt>
                <c:pt idx="4573">
                  <c:v>34.999999403953552</c:v>
                </c:pt>
                <c:pt idx="4574">
                  <c:v>34.999999403953552</c:v>
                </c:pt>
                <c:pt idx="4575">
                  <c:v>34.999999403953552</c:v>
                </c:pt>
                <c:pt idx="4576">
                  <c:v>34.999999403953552</c:v>
                </c:pt>
                <c:pt idx="4577">
                  <c:v>34.999999403953552</c:v>
                </c:pt>
                <c:pt idx="4578">
                  <c:v>34.999999403953552</c:v>
                </c:pt>
                <c:pt idx="4579">
                  <c:v>34.999999403953552</c:v>
                </c:pt>
                <c:pt idx="4580">
                  <c:v>34.999999403953552</c:v>
                </c:pt>
                <c:pt idx="4581">
                  <c:v>34.999999403953552</c:v>
                </c:pt>
                <c:pt idx="4582">
                  <c:v>34.999999403953552</c:v>
                </c:pt>
                <c:pt idx="4583">
                  <c:v>34.999999403953552</c:v>
                </c:pt>
                <c:pt idx="4584">
                  <c:v>34.999999403953552</c:v>
                </c:pt>
                <c:pt idx="4585">
                  <c:v>34.999999403953552</c:v>
                </c:pt>
                <c:pt idx="4586">
                  <c:v>34.999999403953552</c:v>
                </c:pt>
                <c:pt idx="4587">
                  <c:v>34.999999403953552</c:v>
                </c:pt>
                <c:pt idx="4588">
                  <c:v>34.999999403953552</c:v>
                </c:pt>
                <c:pt idx="4589">
                  <c:v>34.999999403953552</c:v>
                </c:pt>
                <c:pt idx="4590">
                  <c:v>34.999999403953552</c:v>
                </c:pt>
                <c:pt idx="4591">
                  <c:v>34.999999403953552</c:v>
                </c:pt>
                <c:pt idx="4592">
                  <c:v>34.999999403953552</c:v>
                </c:pt>
                <c:pt idx="4593">
                  <c:v>34.999999403953552</c:v>
                </c:pt>
                <c:pt idx="4594">
                  <c:v>34.999999403953552</c:v>
                </c:pt>
                <c:pt idx="4595">
                  <c:v>34.999999403953552</c:v>
                </c:pt>
                <c:pt idx="4596">
                  <c:v>34.999999403953552</c:v>
                </c:pt>
                <c:pt idx="4597">
                  <c:v>34.999999403953552</c:v>
                </c:pt>
                <c:pt idx="4598">
                  <c:v>34.999999403953552</c:v>
                </c:pt>
                <c:pt idx="4599">
                  <c:v>34.999999403953552</c:v>
                </c:pt>
                <c:pt idx="4600">
                  <c:v>34.999999403953552</c:v>
                </c:pt>
                <c:pt idx="4601">
                  <c:v>34.999999403953552</c:v>
                </c:pt>
                <c:pt idx="4602">
                  <c:v>34.999999403953552</c:v>
                </c:pt>
                <c:pt idx="4603">
                  <c:v>35.833331942558289</c:v>
                </c:pt>
                <c:pt idx="4604">
                  <c:v>35.833331942558289</c:v>
                </c:pt>
                <c:pt idx="4605">
                  <c:v>35.833331942558289</c:v>
                </c:pt>
                <c:pt idx="4606">
                  <c:v>35.833331942558289</c:v>
                </c:pt>
                <c:pt idx="4607">
                  <c:v>35.833331942558289</c:v>
                </c:pt>
                <c:pt idx="4608">
                  <c:v>35.833331942558289</c:v>
                </c:pt>
                <c:pt idx="4609">
                  <c:v>35.833331942558289</c:v>
                </c:pt>
                <c:pt idx="4610">
                  <c:v>35.833331942558289</c:v>
                </c:pt>
                <c:pt idx="4611">
                  <c:v>35.833331942558289</c:v>
                </c:pt>
                <c:pt idx="4612">
                  <c:v>35.833331942558289</c:v>
                </c:pt>
                <c:pt idx="4613">
                  <c:v>35.833331942558289</c:v>
                </c:pt>
                <c:pt idx="4614">
                  <c:v>35.833331942558289</c:v>
                </c:pt>
                <c:pt idx="4615">
                  <c:v>35.833331942558289</c:v>
                </c:pt>
                <c:pt idx="4616">
                  <c:v>35.833331942558289</c:v>
                </c:pt>
                <c:pt idx="4617">
                  <c:v>35.833331942558289</c:v>
                </c:pt>
                <c:pt idx="4618">
                  <c:v>35.833331942558289</c:v>
                </c:pt>
                <c:pt idx="4619">
                  <c:v>35.833331942558289</c:v>
                </c:pt>
                <c:pt idx="4620">
                  <c:v>35.833331942558289</c:v>
                </c:pt>
                <c:pt idx="4621">
                  <c:v>35.833331942558289</c:v>
                </c:pt>
                <c:pt idx="4622">
                  <c:v>35.833331942558289</c:v>
                </c:pt>
                <c:pt idx="4623">
                  <c:v>35.833331942558289</c:v>
                </c:pt>
                <c:pt idx="4624">
                  <c:v>35.833331942558289</c:v>
                </c:pt>
                <c:pt idx="4625">
                  <c:v>35.833331942558289</c:v>
                </c:pt>
                <c:pt idx="4626">
                  <c:v>35.833331942558289</c:v>
                </c:pt>
                <c:pt idx="4627">
                  <c:v>35.833331942558289</c:v>
                </c:pt>
                <c:pt idx="4628">
                  <c:v>35.833331942558289</c:v>
                </c:pt>
                <c:pt idx="4629">
                  <c:v>35.833331942558289</c:v>
                </c:pt>
                <c:pt idx="4630">
                  <c:v>35.833331942558289</c:v>
                </c:pt>
                <c:pt idx="4631">
                  <c:v>35.833331942558289</c:v>
                </c:pt>
                <c:pt idx="4632">
                  <c:v>35.833331942558289</c:v>
                </c:pt>
                <c:pt idx="4633">
                  <c:v>35.833331942558289</c:v>
                </c:pt>
                <c:pt idx="4634">
                  <c:v>35.833331942558289</c:v>
                </c:pt>
                <c:pt idx="4635">
                  <c:v>35.833331942558289</c:v>
                </c:pt>
                <c:pt idx="4636">
                  <c:v>35.833331942558289</c:v>
                </c:pt>
                <c:pt idx="4637">
                  <c:v>35.833331942558289</c:v>
                </c:pt>
                <c:pt idx="4638">
                  <c:v>35.833331942558289</c:v>
                </c:pt>
                <c:pt idx="4639">
                  <c:v>35.833331942558289</c:v>
                </c:pt>
                <c:pt idx="4640">
                  <c:v>35.833331942558289</c:v>
                </c:pt>
                <c:pt idx="4641">
                  <c:v>35.833331942558289</c:v>
                </c:pt>
                <c:pt idx="4642">
                  <c:v>35.833331942558289</c:v>
                </c:pt>
                <c:pt idx="4643">
                  <c:v>35.833331942558289</c:v>
                </c:pt>
                <c:pt idx="4644">
                  <c:v>35.833331942558289</c:v>
                </c:pt>
                <c:pt idx="4645">
                  <c:v>35.833331942558289</c:v>
                </c:pt>
                <c:pt idx="4646">
                  <c:v>35.833331942558289</c:v>
                </c:pt>
                <c:pt idx="4647">
                  <c:v>35.833331942558289</c:v>
                </c:pt>
                <c:pt idx="4648">
                  <c:v>35.833331942558289</c:v>
                </c:pt>
                <c:pt idx="4649">
                  <c:v>35.833331942558289</c:v>
                </c:pt>
                <c:pt idx="4650">
                  <c:v>35.833331942558289</c:v>
                </c:pt>
                <c:pt idx="4651">
                  <c:v>35.833331942558289</c:v>
                </c:pt>
                <c:pt idx="4652">
                  <c:v>35.833331942558289</c:v>
                </c:pt>
                <c:pt idx="4653">
                  <c:v>35.833331942558289</c:v>
                </c:pt>
                <c:pt idx="4654">
                  <c:v>35.833331942558289</c:v>
                </c:pt>
                <c:pt idx="4655">
                  <c:v>35.833331942558289</c:v>
                </c:pt>
                <c:pt idx="4656">
                  <c:v>35.833331942558289</c:v>
                </c:pt>
                <c:pt idx="4657">
                  <c:v>35.833331942558289</c:v>
                </c:pt>
                <c:pt idx="4658">
                  <c:v>35.833331942558289</c:v>
                </c:pt>
                <c:pt idx="4659">
                  <c:v>35.833331942558289</c:v>
                </c:pt>
                <c:pt idx="4660">
                  <c:v>35.833331942558289</c:v>
                </c:pt>
                <c:pt idx="4661">
                  <c:v>35.833331942558289</c:v>
                </c:pt>
                <c:pt idx="4662">
                  <c:v>35.833331942558289</c:v>
                </c:pt>
                <c:pt idx="4663">
                  <c:v>35.833331942558289</c:v>
                </c:pt>
                <c:pt idx="4664">
                  <c:v>35.833331942558289</c:v>
                </c:pt>
                <c:pt idx="4665">
                  <c:v>35.833331942558289</c:v>
                </c:pt>
                <c:pt idx="4666">
                  <c:v>35.833331942558289</c:v>
                </c:pt>
                <c:pt idx="4667">
                  <c:v>35.833331942558289</c:v>
                </c:pt>
                <c:pt idx="4668">
                  <c:v>35.833331942558289</c:v>
                </c:pt>
                <c:pt idx="4669">
                  <c:v>36.666667461395264</c:v>
                </c:pt>
                <c:pt idx="4670">
                  <c:v>36.666667461395264</c:v>
                </c:pt>
                <c:pt idx="4671">
                  <c:v>36.666667461395264</c:v>
                </c:pt>
                <c:pt idx="4672">
                  <c:v>36.666667461395264</c:v>
                </c:pt>
                <c:pt idx="4673">
                  <c:v>36.666667461395264</c:v>
                </c:pt>
                <c:pt idx="4674">
                  <c:v>36.666667461395264</c:v>
                </c:pt>
                <c:pt idx="4675">
                  <c:v>36.666667461395264</c:v>
                </c:pt>
                <c:pt idx="4676">
                  <c:v>36.666667461395264</c:v>
                </c:pt>
                <c:pt idx="4677">
                  <c:v>37.5</c:v>
                </c:pt>
                <c:pt idx="4678">
                  <c:v>37.5</c:v>
                </c:pt>
                <c:pt idx="4679">
                  <c:v>37.5</c:v>
                </c:pt>
                <c:pt idx="4680">
                  <c:v>37.5</c:v>
                </c:pt>
                <c:pt idx="4681">
                  <c:v>37.5</c:v>
                </c:pt>
                <c:pt idx="4682">
                  <c:v>37.5</c:v>
                </c:pt>
                <c:pt idx="4683">
                  <c:v>38.333332538604736</c:v>
                </c:pt>
                <c:pt idx="4684">
                  <c:v>38.333332538604736</c:v>
                </c:pt>
                <c:pt idx="4685">
                  <c:v>38.333332538604736</c:v>
                </c:pt>
                <c:pt idx="4686">
                  <c:v>38.333332538604736</c:v>
                </c:pt>
                <c:pt idx="4687">
                  <c:v>38.333332538604736</c:v>
                </c:pt>
                <c:pt idx="4688">
                  <c:v>38.333332538604736</c:v>
                </c:pt>
                <c:pt idx="4689">
                  <c:v>38.333332538604736</c:v>
                </c:pt>
                <c:pt idx="4690">
                  <c:v>38.333332538604736</c:v>
                </c:pt>
                <c:pt idx="4691">
                  <c:v>38.333332538604736</c:v>
                </c:pt>
                <c:pt idx="4692">
                  <c:v>38.333332538604736</c:v>
                </c:pt>
                <c:pt idx="4693">
                  <c:v>38.333332538604736</c:v>
                </c:pt>
                <c:pt idx="4694">
                  <c:v>39.166668057441711</c:v>
                </c:pt>
                <c:pt idx="4695">
                  <c:v>39.166668057441711</c:v>
                </c:pt>
                <c:pt idx="4696">
                  <c:v>39.166668057441711</c:v>
                </c:pt>
                <c:pt idx="4697">
                  <c:v>39.166668057441711</c:v>
                </c:pt>
                <c:pt idx="4698">
                  <c:v>39.166668057441711</c:v>
                </c:pt>
                <c:pt idx="4699">
                  <c:v>39.166668057441711</c:v>
                </c:pt>
                <c:pt idx="4700">
                  <c:v>40.000000596046448</c:v>
                </c:pt>
                <c:pt idx="4701">
                  <c:v>40.000000596046448</c:v>
                </c:pt>
                <c:pt idx="4702">
                  <c:v>40.000000596046448</c:v>
                </c:pt>
                <c:pt idx="4703">
                  <c:v>40.000000596046448</c:v>
                </c:pt>
                <c:pt idx="4704">
                  <c:v>40.000000596046448</c:v>
                </c:pt>
                <c:pt idx="4705">
                  <c:v>40.000000596046448</c:v>
                </c:pt>
                <c:pt idx="4706">
                  <c:v>40.000000596046448</c:v>
                </c:pt>
                <c:pt idx="4707">
                  <c:v>40.000000596046448</c:v>
                </c:pt>
                <c:pt idx="4708">
                  <c:v>40.000000596046448</c:v>
                </c:pt>
                <c:pt idx="4709">
                  <c:v>40.000000596046448</c:v>
                </c:pt>
                <c:pt idx="4710">
                  <c:v>40.000000596046448</c:v>
                </c:pt>
                <c:pt idx="4711">
                  <c:v>40.000000596046448</c:v>
                </c:pt>
                <c:pt idx="4712">
                  <c:v>40.000000596046448</c:v>
                </c:pt>
                <c:pt idx="4713">
                  <c:v>40.000000596046448</c:v>
                </c:pt>
                <c:pt idx="4714">
                  <c:v>40.000000596046448</c:v>
                </c:pt>
                <c:pt idx="4715">
                  <c:v>40.000000596046448</c:v>
                </c:pt>
                <c:pt idx="4716">
                  <c:v>40.000000596046448</c:v>
                </c:pt>
                <c:pt idx="4717">
                  <c:v>40.000000596046448</c:v>
                </c:pt>
                <c:pt idx="4718">
                  <c:v>40.000000596046448</c:v>
                </c:pt>
                <c:pt idx="4719">
                  <c:v>40.833333134651184</c:v>
                </c:pt>
                <c:pt idx="4720">
                  <c:v>40.833333134651184</c:v>
                </c:pt>
                <c:pt idx="4721">
                  <c:v>40.833333134651184</c:v>
                </c:pt>
                <c:pt idx="4722">
                  <c:v>41.66666567325592</c:v>
                </c:pt>
                <c:pt idx="4723">
                  <c:v>41.66666567325592</c:v>
                </c:pt>
                <c:pt idx="4724">
                  <c:v>41.66666567325592</c:v>
                </c:pt>
                <c:pt idx="4725">
                  <c:v>41.66666567325592</c:v>
                </c:pt>
                <c:pt idx="4726">
                  <c:v>41.66666567325592</c:v>
                </c:pt>
                <c:pt idx="4727">
                  <c:v>41.66666567325592</c:v>
                </c:pt>
                <c:pt idx="4728">
                  <c:v>41.66666567325592</c:v>
                </c:pt>
                <c:pt idx="4729">
                  <c:v>41.66666567325592</c:v>
                </c:pt>
                <c:pt idx="4730">
                  <c:v>41.66666567325592</c:v>
                </c:pt>
                <c:pt idx="4731">
                  <c:v>42.500001192092896</c:v>
                </c:pt>
                <c:pt idx="4732">
                  <c:v>42.500001192092896</c:v>
                </c:pt>
                <c:pt idx="4733">
                  <c:v>42.500001192092896</c:v>
                </c:pt>
                <c:pt idx="4734">
                  <c:v>42.500001192092896</c:v>
                </c:pt>
                <c:pt idx="4735">
                  <c:v>42.500001192092896</c:v>
                </c:pt>
                <c:pt idx="4736">
                  <c:v>42.500001192092896</c:v>
                </c:pt>
                <c:pt idx="4737">
                  <c:v>42.500001192092896</c:v>
                </c:pt>
                <c:pt idx="4738">
                  <c:v>42.500001192092896</c:v>
                </c:pt>
                <c:pt idx="4739">
                  <c:v>42.500001192092896</c:v>
                </c:pt>
                <c:pt idx="4740">
                  <c:v>42.500001192092896</c:v>
                </c:pt>
                <c:pt idx="4741">
                  <c:v>42.500001192092896</c:v>
                </c:pt>
                <c:pt idx="4742">
                  <c:v>42.500001192092896</c:v>
                </c:pt>
                <c:pt idx="4743">
                  <c:v>42.500001192092896</c:v>
                </c:pt>
                <c:pt idx="4744">
                  <c:v>43.333333730697632</c:v>
                </c:pt>
                <c:pt idx="4745">
                  <c:v>43.333333730697632</c:v>
                </c:pt>
                <c:pt idx="4746">
                  <c:v>43.333333730697632</c:v>
                </c:pt>
                <c:pt idx="4747">
                  <c:v>43.333333730697632</c:v>
                </c:pt>
                <c:pt idx="4748">
                  <c:v>43.333333730697632</c:v>
                </c:pt>
                <c:pt idx="4749">
                  <c:v>43.333333730697632</c:v>
                </c:pt>
                <c:pt idx="4750">
                  <c:v>43.333333730697632</c:v>
                </c:pt>
                <c:pt idx="4751">
                  <c:v>43.333333730697632</c:v>
                </c:pt>
                <c:pt idx="4752">
                  <c:v>43.333333730697632</c:v>
                </c:pt>
                <c:pt idx="4753">
                  <c:v>43.333333730697632</c:v>
                </c:pt>
                <c:pt idx="4754">
                  <c:v>43.333333730697632</c:v>
                </c:pt>
                <c:pt idx="4755">
                  <c:v>43.333333730697632</c:v>
                </c:pt>
                <c:pt idx="4756">
                  <c:v>43.333333730697632</c:v>
                </c:pt>
                <c:pt idx="4757">
                  <c:v>43.333333730697632</c:v>
                </c:pt>
                <c:pt idx="4758">
                  <c:v>43.333333730697632</c:v>
                </c:pt>
                <c:pt idx="4759">
                  <c:v>43.333333730697632</c:v>
                </c:pt>
                <c:pt idx="4760">
                  <c:v>43.333333730697632</c:v>
                </c:pt>
                <c:pt idx="4761">
                  <c:v>43.333333730697632</c:v>
                </c:pt>
                <c:pt idx="4762">
                  <c:v>43.333333730697632</c:v>
                </c:pt>
                <c:pt idx="4763">
                  <c:v>43.333333730697632</c:v>
                </c:pt>
                <c:pt idx="4764">
                  <c:v>43.333333730697632</c:v>
                </c:pt>
                <c:pt idx="4765">
                  <c:v>43.333333730697632</c:v>
                </c:pt>
                <c:pt idx="4766">
                  <c:v>43.333333730697632</c:v>
                </c:pt>
                <c:pt idx="4767">
                  <c:v>43.333333730697632</c:v>
                </c:pt>
                <c:pt idx="4768">
                  <c:v>43.333333730697632</c:v>
                </c:pt>
                <c:pt idx="4769">
                  <c:v>43.333333730697632</c:v>
                </c:pt>
                <c:pt idx="4770">
                  <c:v>43.333333730697632</c:v>
                </c:pt>
                <c:pt idx="4771">
                  <c:v>43.333333730697632</c:v>
                </c:pt>
                <c:pt idx="4772">
                  <c:v>44.166666269302368</c:v>
                </c:pt>
                <c:pt idx="4773">
                  <c:v>44.166666269302368</c:v>
                </c:pt>
                <c:pt idx="4774">
                  <c:v>44.166666269302368</c:v>
                </c:pt>
                <c:pt idx="4775">
                  <c:v>44.166666269302368</c:v>
                </c:pt>
                <c:pt idx="4776">
                  <c:v>44.166666269302368</c:v>
                </c:pt>
                <c:pt idx="4777">
                  <c:v>44.166666269302368</c:v>
                </c:pt>
                <c:pt idx="4778">
                  <c:v>44.166666269302368</c:v>
                </c:pt>
                <c:pt idx="4779">
                  <c:v>44.166666269302368</c:v>
                </c:pt>
                <c:pt idx="4780">
                  <c:v>44.166666269302368</c:v>
                </c:pt>
                <c:pt idx="4781">
                  <c:v>44.999998807907104</c:v>
                </c:pt>
                <c:pt idx="4782">
                  <c:v>44.999998807907104</c:v>
                </c:pt>
                <c:pt idx="4783">
                  <c:v>44.999998807907104</c:v>
                </c:pt>
                <c:pt idx="4784">
                  <c:v>44.999998807907104</c:v>
                </c:pt>
                <c:pt idx="4785">
                  <c:v>44.999998807907104</c:v>
                </c:pt>
                <c:pt idx="4786">
                  <c:v>44.999998807907104</c:v>
                </c:pt>
                <c:pt idx="4787">
                  <c:v>44.999998807907104</c:v>
                </c:pt>
                <c:pt idx="4788">
                  <c:v>44.999998807907104</c:v>
                </c:pt>
                <c:pt idx="4789">
                  <c:v>44.999998807907104</c:v>
                </c:pt>
                <c:pt idx="4790">
                  <c:v>44.999998807907104</c:v>
                </c:pt>
                <c:pt idx="4791">
                  <c:v>44.999998807907104</c:v>
                </c:pt>
                <c:pt idx="4792">
                  <c:v>45.83333432674408</c:v>
                </c:pt>
                <c:pt idx="4793">
                  <c:v>45.83333432674408</c:v>
                </c:pt>
                <c:pt idx="4794">
                  <c:v>45.83333432674408</c:v>
                </c:pt>
                <c:pt idx="4795">
                  <c:v>45.83333432674408</c:v>
                </c:pt>
                <c:pt idx="4796">
                  <c:v>45.83333432674408</c:v>
                </c:pt>
                <c:pt idx="4797">
                  <c:v>45.83333432674408</c:v>
                </c:pt>
                <c:pt idx="4798">
                  <c:v>45.83333432674408</c:v>
                </c:pt>
                <c:pt idx="4799">
                  <c:v>45.83333432674408</c:v>
                </c:pt>
                <c:pt idx="4800">
                  <c:v>45.83333432674408</c:v>
                </c:pt>
                <c:pt idx="4801">
                  <c:v>45.83333432674408</c:v>
                </c:pt>
                <c:pt idx="4802">
                  <c:v>45.83333432674408</c:v>
                </c:pt>
                <c:pt idx="4803">
                  <c:v>45.83333432674408</c:v>
                </c:pt>
                <c:pt idx="4804">
                  <c:v>45.83333432674408</c:v>
                </c:pt>
                <c:pt idx="4805">
                  <c:v>45.83333432674408</c:v>
                </c:pt>
                <c:pt idx="4806">
                  <c:v>45.83333432674408</c:v>
                </c:pt>
                <c:pt idx="4807">
                  <c:v>45.83333432674408</c:v>
                </c:pt>
                <c:pt idx="4808">
                  <c:v>45.83333432674408</c:v>
                </c:pt>
                <c:pt idx="4809">
                  <c:v>45.83333432674408</c:v>
                </c:pt>
                <c:pt idx="4810">
                  <c:v>45.83333432674408</c:v>
                </c:pt>
                <c:pt idx="4811">
                  <c:v>45.83333432674408</c:v>
                </c:pt>
                <c:pt idx="4812">
                  <c:v>45.83333432674408</c:v>
                </c:pt>
                <c:pt idx="4813">
                  <c:v>45.83333432674408</c:v>
                </c:pt>
                <c:pt idx="4814">
                  <c:v>45.83333432674408</c:v>
                </c:pt>
                <c:pt idx="4815">
                  <c:v>46.666666865348816</c:v>
                </c:pt>
                <c:pt idx="4816">
                  <c:v>46.666666865348816</c:v>
                </c:pt>
                <c:pt idx="4817">
                  <c:v>46.666666865348816</c:v>
                </c:pt>
                <c:pt idx="4818">
                  <c:v>46.666666865348816</c:v>
                </c:pt>
                <c:pt idx="4819">
                  <c:v>46.666666865348816</c:v>
                </c:pt>
                <c:pt idx="4820">
                  <c:v>46.666666865348816</c:v>
                </c:pt>
                <c:pt idx="4821">
                  <c:v>46.666666865348816</c:v>
                </c:pt>
                <c:pt idx="4822">
                  <c:v>46.666666865348816</c:v>
                </c:pt>
                <c:pt idx="4823">
                  <c:v>46.666666865348816</c:v>
                </c:pt>
                <c:pt idx="4824">
                  <c:v>46.666666865348816</c:v>
                </c:pt>
                <c:pt idx="4825">
                  <c:v>46.666666865348816</c:v>
                </c:pt>
                <c:pt idx="4826">
                  <c:v>47.499999403953552</c:v>
                </c:pt>
                <c:pt idx="4827">
                  <c:v>47.499999403953552</c:v>
                </c:pt>
                <c:pt idx="4828">
                  <c:v>47.499999403953552</c:v>
                </c:pt>
                <c:pt idx="4829">
                  <c:v>47.499999403953552</c:v>
                </c:pt>
                <c:pt idx="4830">
                  <c:v>47.499999403953552</c:v>
                </c:pt>
                <c:pt idx="4831">
                  <c:v>47.499999403953552</c:v>
                </c:pt>
                <c:pt idx="4832">
                  <c:v>47.499999403953552</c:v>
                </c:pt>
                <c:pt idx="4833">
                  <c:v>47.499999403953552</c:v>
                </c:pt>
                <c:pt idx="4834">
                  <c:v>47.499999403953552</c:v>
                </c:pt>
                <c:pt idx="4835">
                  <c:v>47.499999403953552</c:v>
                </c:pt>
                <c:pt idx="4836">
                  <c:v>47.499999403953552</c:v>
                </c:pt>
                <c:pt idx="4837">
                  <c:v>47.499999403953552</c:v>
                </c:pt>
                <c:pt idx="4838">
                  <c:v>48.333331942558289</c:v>
                </c:pt>
                <c:pt idx="4839">
                  <c:v>48.333331942558289</c:v>
                </c:pt>
                <c:pt idx="4840">
                  <c:v>48.333331942558289</c:v>
                </c:pt>
                <c:pt idx="4841">
                  <c:v>48.333331942558289</c:v>
                </c:pt>
                <c:pt idx="4842">
                  <c:v>48.333331942558289</c:v>
                </c:pt>
                <c:pt idx="4843">
                  <c:v>48.333331942558289</c:v>
                </c:pt>
                <c:pt idx="4844">
                  <c:v>48.333331942558289</c:v>
                </c:pt>
                <c:pt idx="4845">
                  <c:v>48.333331942558289</c:v>
                </c:pt>
                <c:pt idx="4846">
                  <c:v>48.333331942558289</c:v>
                </c:pt>
                <c:pt idx="4847">
                  <c:v>51.666665077209473</c:v>
                </c:pt>
                <c:pt idx="4848">
                  <c:v>51.666665077209473</c:v>
                </c:pt>
                <c:pt idx="4849">
                  <c:v>51.666665077209473</c:v>
                </c:pt>
                <c:pt idx="4850">
                  <c:v>51.666665077209473</c:v>
                </c:pt>
                <c:pt idx="4851">
                  <c:v>51.666665077209473</c:v>
                </c:pt>
                <c:pt idx="4852">
                  <c:v>51.666665077209473</c:v>
                </c:pt>
                <c:pt idx="4853">
                  <c:v>51.666665077209473</c:v>
                </c:pt>
                <c:pt idx="4854">
                  <c:v>51.666665077209473</c:v>
                </c:pt>
                <c:pt idx="4855">
                  <c:v>51.666665077209473</c:v>
                </c:pt>
                <c:pt idx="4856">
                  <c:v>51.666665077209473</c:v>
                </c:pt>
                <c:pt idx="4857">
                  <c:v>51.666665077209473</c:v>
                </c:pt>
                <c:pt idx="4858">
                  <c:v>51.666665077209473</c:v>
                </c:pt>
                <c:pt idx="4859">
                  <c:v>51.666665077209473</c:v>
                </c:pt>
                <c:pt idx="4860">
                  <c:v>51.666665077209473</c:v>
                </c:pt>
                <c:pt idx="4861">
                  <c:v>52.499997615814209</c:v>
                </c:pt>
                <c:pt idx="4862">
                  <c:v>52.499997615814209</c:v>
                </c:pt>
                <c:pt idx="4863">
                  <c:v>52.499997615814209</c:v>
                </c:pt>
                <c:pt idx="4864">
                  <c:v>52.499997615814209</c:v>
                </c:pt>
                <c:pt idx="4865">
                  <c:v>52.499997615814209</c:v>
                </c:pt>
                <c:pt idx="4866">
                  <c:v>52.499997615814209</c:v>
                </c:pt>
                <c:pt idx="4867">
                  <c:v>52.499997615814209</c:v>
                </c:pt>
                <c:pt idx="4868">
                  <c:v>52.499997615814209</c:v>
                </c:pt>
                <c:pt idx="4869">
                  <c:v>52.499997615814209</c:v>
                </c:pt>
                <c:pt idx="4870">
                  <c:v>52.499997615814209</c:v>
                </c:pt>
                <c:pt idx="4871">
                  <c:v>52.499997615814209</c:v>
                </c:pt>
                <c:pt idx="4872">
                  <c:v>52.499997615814209</c:v>
                </c:pt>
                <c:pt idx="4873">
                  <c:v>52.499997615814209</c:v>
                </c:pt>
                <c:pt idx="4874">
                  <c:v>52.499997615814209</c:v>
                </c:pt>
                <c:pt idx="4875">
                  <c:v>52.499997615814209</c:v>
                </c:pt>
                <c:pt idx="4876">
                  <c:v>52.499997615814209</c:v>
                </c:pt>
                <c:pt idx="4877">
                  <c:v>52.499997615814209</c:v>
                </c:pt>
                <c:pt idx="4878">
                  <c:v>52.499997615814209</c:v>
                </c:pt>
                <c:pt idx="4879">
                  <c:v>52.499997615814209</c:v>
                </c:pt>
                <c:pt idx="4880">
                  <c:v>52.499997615814209</c:v>
                </c:pt>
                <c:pt idx="4881">
                  <c:v>52.499997615814209</c:v>
                </c:pt>
                <c:pt idx="4882">
                  <c:v>52.499997615814209</c:v>
                </c:pt>
                <c:pt idx="4883">
                  <c:v>52.499997615814209</c:v>
                </c:pt>
                <c:pt idx="4884">
                  <c:v>52.499997615814209</c:v>
                </c:pt>
                <c:pt idx="4885">
                  <c:v>52.499997615814209</c:v>
                </c:pt>
                <c:pt idx="4886">
                  <c:v>52.499997615814209</c:v>
                </c:pt>
                <c:pt idx="4887">
                  <c:v>52.499997615814209</c:v>
                </c:pt>
                <c:pt idx="4888">
                  <c:v>52.499997615814209</c:v>
                </c:pt>
                <c:pt idx="4889">
                  <c:v>52.499997615814209</c:v>
                </c:pt>
                <c:pt idx="4890">
                  <c:v>52.499997615814209</c:v>
                </c:pt>
                <c:pt idx="4891">
                  <c:v>52.499997615814209</c:v>
                </c:pt>
                <c:pt idx="4892">
                  <c:v>52.499997615814209</c:v>
                </c:pt>
                <c:pt idx="4893">
                  <c:v>52.499997615814209</c:v>
                </c:pt>
                <c:pt idx="4894">
                  <c:v>52.499997615814209</c:v>
                </c:pt>
                <c:pt idx="4895">
                  <c:v>52.499997615814209</c:v>
                </c:pt>
                <c:pt idx="4896">
                  <c:v>52.499997615814209</c:v>
                </c:pt>
                <c:pt idx="4897">
                  <c:v>53.333336114883423</c:v>
                </c:pt>
                <c:pt idx="4898">
                  <c:v>53.333336114883423</c:v>
                </c:pt>
                <c:pt idx="4899">
                  <c:v>53.333336114883423</c:v>
                </c:pt>
                <c:pt idx="4900">
                  <c:v>53.333336114883423</c:v>
                </c:pt>
                <c:pt idx="4901">
                  <c:v>53.333336114883423</c:v>
                </c:pt>
                <c:pt idx="4902">
                  <c:v>53.333336114883423</c:v>
                </c:pt>
                <c:pt idx="4903">
                  <c:v>53.333336114883423</c:v>
                </c:pt>
                <c:pt idx="4904">
                  <c:v>53.333336114883423</c:v>
                </c:pt>
                <c:pt idx="4905">
                  <c:v>53.333336114883423</c:v>
                </c:pt>
                <c:pt idx="4906">
                  <c:v>53.333336114883423</c:v>
                </c:pt>
                <c:pt idx="4907">
                  <c:v>53.333336114883423</c:v>
                </c:pt>
                <c:pt idx="4908">
                  <c:v>53.333336114883423</c:v>
                </c:pt>
                <c:pt idx="4909">
                  <c:v>53.333336114883423</c:v>
                </c:pt>
                <c:pt idx="4910">
                  <c:v>53.333336114883423</c:v>
                </c:pt>
                <c:pt idx="4911">
                  <c:v>53.333336114883423</c:v>
                </c:pt>
                <c:pt idx="4912">
                  <c:v>53.333336114883423</c:v>
                </c:pt>
                <c:pt idx="4913">
                  <c:v>53.333336114883423</c:v>
                </c:pt>
                <c:pt idx="4914">
                  <c:v>53.333336114883423</c:v>
                </c:pt>
                <c:pt idx="4915">
                  <c:v>53.333336114883423</c:v>
                </c:pt>
                <c:pt idx="4916">
                  <c:v>53.333336114883423</c:v>
                </c:pt>
                <c:pt idx="4917">
                  <c:v>53.333336114883423</c:v>
                </c:pt>
                <c:pt idx="4918">
                  <c:v>53.333336114883423</c:v>
                </c:pt>
                <c:pt idx="4919">
                  <c:v>53.333336114883423</c:v>
                </c:pt>
                <c:pt idx="4920">
                  <c:v>53.333336114883423</c:v>
                </c:pt>
                <c:pt idx="4921">
                  <c:v>53.333336114883423</c:v>
                </c:pt>
                <c:pt idx="4922">
                  <c:v>53.333336114883423</c:v>
                </c:pt>
                <c:pt idx="4923">
                  <c:v>53.333336114883423</c:v>
                </c:pt>
                <c:pt idx="4924">
                  <c:v>53.333336114883423</c:v>
                </c:pt>
                <c:pt idx="4925">
                  <c:v>53.333336114883423</c:v>
                </c:pt>
                <c:pt idx="4926">
                  <c:v>53.333336114883423</c:v>
                </c:pt>
                <c:pt idx="4927">
                  <c:v>53.333336114883423</c:v>
                </c:pt>
                <c:pt idx="4928">
                  <c:v>53.333336114883423</c:v>
                </c:pt>
                <c:pt idx="4929">
                  <c:v>53.333336114883423</c:v>
                </c:pt>
                <c:pt idx="4930">
                  <c:v>54.166668653488159</c:v>
                </c:pt>
                <c:pt idx="4931">
                  <c:v>54.166668653488159</c:v>
                </c:pt>
                <c:pt idx="4932">
                  <c:v>54.166668653488159</c:v>
                </c:pt>
                <c:pt idx="4933">
                  <c:v>54.166668653488159</c:v>
                </c:pt>
                <c:pt idx="4934">
                  <c:v>54.166668653488159</c:v>
                </c:pt>
                <c:pt idx="4935">
                  <c:v>54.166668653488159</c:v>
                </c:pt>
                <c:pt idx="4936">
                  <c:v>54.166668653488159</c:v>
                </c:pt>
                <c:pt idx="4937">
                  <c:v>54.166668653488159</c:v>
                </c:pt>
                <c:pt idx="4938">
                  <c:v>54.166668653488159</c:v>
                </c:pt>
                <c:pt idx="4939">
                  <c:v>54.166668653488159</c:v>
                </c:pt>
                <c:pt idx="4940">
                  <c:v>54.166668653488159</c:v>
                </c:pt>
                <c:pt idx="4941">
                  <c:v>54.166668653488159</c:v>
                </c:pt>
                <c:pt idx="4942">
                  <c:v>54.166668653488159</c:v>
                </c:pt>
                <c:pt idx="4943">
                  <c:v>55.000001192092896</c:v>
                </c:pt>
                <c:pt idx="4944">
                  <c:v>55.000001192092896</c:v>
                </c:pt>
                <c:pt idx="4945">
                  <c:v>55.000001192092896</c:v>
                </c:pt>
                <c:pt idx="4946">
                  <c:v>55.000001192092896</c:v>
                </c:pt>
                <c:pt idx="4947">
                  <c:v>55.000001192092896</c:v>
                </c:pt>
                <c:pt idx="4948">
                  <c:v>55.000001192092896</c:v>
                </c:pt>
                <c:pt idx="4949">
                  <c:v>55.000001192092896</c:v>
                </c:pt>
                <c:pt idx="4950">
                  <c:v>55.000001192092896</c:v>
                </c:pt>
                <c:pt idx="4951">
                  <c:v>55.000001192092896</c:v>
                </c:pt>
                <c:pt idx="4952">
                  <c:v>55.000001192092896</c:v>
                </c:pt>
                <c:pt idx="4953">
                  <c:v>55.000001192092896</c:v>
                </c:pt>
                <c:pt idx="4954">
                  <c:v>55.000001192092896</c:v>
                </c:pt>
                <c:pt idx="4955">
                  <c:v>55.000001192092896</c:v>
                </c:pt>
                <c:pt idx="4956">
                  <c:v>55.000001192092896</c:v>
                </c:pt>
                <c:pt idx="4957">
                  <c:v>55.000001192092896</c:v>
                </c:pt>
                <c:pt idx="4958">
                  <c:v>55.000001192092896</c:v>
                </c:pt>
                <c:pt idx="4959">
                  <c:v>55.000001192092896</c:v>
                </c:pt>
                <c:pt idx="4960">
                  <c:v>55.833333730697632</c:v>
                </c:pt>
                <c:pt idx="4961">
                  <c:v>55.833333730697632</c:v>
                </c:pt>
                <c:pt idx="4962">
                  <c:v>55.833333730697632</c:v>
                </c:pt>
                <c:pt idx="4963">
                  <c:v>55.833333730697632</c:v>
                </c:pt>
                <c:pt idx="4964">
                  <c:v>55.833333730697632</c:v>
                </c:pt>
                <c:pt idx="4965">
                  <c:v>55.833333730697632</c:v>
                </c:pt>
                <c:pt idx="4966">
                  <c:v>55.833333730697632</c:v>
                </c:pt>
                <c:pt idx="4967">
                  <c:v>55.833333730697632</c:v>
                </c:pt>
                <c:pt idx="4968">
                  <c:v>55.833333730697632</c:v>
                </c:pt>
                <c:pt idx="4969">
                  <c:v>55.833333730697632</c:v>
                </c:pt>
                <c:pt idx="4970">
                  <c:v>55.833333730697632</c:v>
                </c:pt>
                <c:pt idx="4971">
                  <c:v>55.833333730697632</c:v>
                </c:pt>
                <c:pt idx="4972">
                  <c:v>55.833333730697632</c:v>
                </c:pt>
                <c:pt idx="4973">
                  <c:v>55.833333730697632</c:v>
                </c:pt>
                <c:pt idx="4974">
                  <c:v>55.833333730697632</c:v>
                </c:pt>
                <c:pt idx="4975">
                  <c:v>55.833333730697632</c:v>
                </c:pt>
                <c:pt idx="4976">
                  <c:v>55.833333730697632</c:v>
                </c:pt>
                <c:pt idx="4977">
                  <c:v>55.833333730697632</c:v>
                </c:pt>
                <c:pt idx="4978">
                  <c:v>55.833333730697632</c:v>
                </c:pt>
                <c:pt idx="4979">
                  <c:v>55.833333730697632</c:v>
                </c:pt>
                <c:pt idx="4980">
                  <c:v>55.833333730697632</c:v>
                </c:pt>
                <c:pt idx="4981">
                  <c:v>55.833333730697632</c:v>
                </c:pt>
                <c:pt idx="4982">
                  <c:v>55.833333730697632</c:v>
                </c:pt>
                <c:pt idx="4983">
                  <c:v>55.833333730697632</c:v>
                </c:pt>
                <c:pt idx="4984">
                  <c:v>55.833333730697632</c:v>
                </c:pt>
                <c:pt idx="4985">
                  <c:v>55.833333730697632</c:v>
                </c:pt>
                <c:pt idx="4986">
                  <c:v>55.833333730697632</c:v>
                </c:pt>
                <c:pt idx="4987">
                  <c:v>55.833333730697632</c:v>
                </c:pt>
                <c:pt idx="4988">
                  <c:v>55.833333730697632</c:v>
                </c:pt>
                <c:pt idx="4989">
                  <c:v>55.833333730697632</c:v>
                </c:pt>
                <c:pt idx="4990">
                  <c:v>55.833333730697632</c:v>
                </c:pt>
                <c:pt idx="4991">
                  <c:v>56.666666269302368</c:v>
                </c:pt>
                <c:pt idx="4992">
                  <c:v>56.666666269302368</c:v>
                </c:pt>
                <c:pt idx="4993">
                  <c:v>56.666666269302368</c:v>
                </c:pt>
                <c:pt idx="4994">
                  <c:v>56.666666269302368</c:v>
                </c:pt>
                <c:pt idx="4995">
                  <c:v>56.666666269302368</c:v>
                </c:pt>
                <c:pt idx="4996">
                  <c:v>56.666666269302368</c:v>
                </c:pt>
                <c:pt idx="4997">
                  <c:v>57.499998807907104</c:v>
                </c:pt>
                <c:pt idx="4998">
                  <c:v>57.499998807907104</c:v>
                </c:pt>
                <c:pt idx="4999">
                  <c:v>57.499998807907104</c:v>
                </c:pt>
                <c:pt idx="5000">
                  <c:v>57.499998807907104</c:v>
                </c:pt>
                <c:pt idx="5001">
                  <c:v>57.499998807907104</c:v>
                </c:pt>
                <c:pt idx="5002">
                  <c:v>57.499998807907104</c:v>
                </c:pt>
                <c:pt idx="5003">
                  <c:v>57.499998807907104</c:v>
                </c:pt>
                <c:pt idx="5004">
                  <c:v>57.499998807907104</c:v>
                </c:pt>
                <c:pt idx="5005">
                  <c:v>57.499998807907104</c:v>
                </c:pt>
                <c:pt idx="5006">
                  <c:v>57.499998807907104</c:v>
                </c:pt>
                <c:pt idx="5007">
                  <c:v>58.333331346511841</c:v>
                </c:pt>
                <c:pt idx="5008">
                  <c:v>58.333331346511841</c:v>
                </c:pt>
                <c:pt idx="5009">
                  <c:v>58.333331346511841</c:v>
                </c:pt>
                <c:pt idx="5010">
                  <c:v>60.000002384185791</c:v>
                </c:pt>
                <c:pt idx="5011">
                  <c:v>60.000002384185791</c:v>
                </c:pt>
                <c:pt idx="5012">
                  <c:v>60.000002384185791</c:v>
                </c:pt>
                <c:pt idx="5013">
                  <c:v>60.000002384185791</c:v>
                </c:pt>
                <c:pt idx="5014">
                  <c:v>60.000002384185791</c:v>
                </c:pt>
                <c:pt idx="5015">
                  <c:v>60.000002384185791</c:v>
                </c:pt>
                <c:pt idx="5016">
                  <c:v>60.000002384185791</c:v>
                </c:pt>
                <c:pt idx="5017">
                  <c:v>60.000002384185791</c:v>
                </c:pt>
                <c:pt idx="5018">
                  <c:v>60.000002384185791</c:v>
                </c:pt>
                <c:pt idx="5019">
                  <c:v>60.000002384185791</c:v>
                </c:pt>
                <c:pt idx="5020">
                  <c:v>60.000002384185791</c:v>
                </c:pt>
                <c:pt idx="5021">
                  <c:v>60.000002384185791</c:v>
                </c:pt>
                <c:pt idx="5022">
                  <c:v>60.000002384185791</c:v>
                </c:pt>
                <c:pt idx="5023">
                  <c:v>60.000002384185791</c:v>
                </c:pt>
                <c:pt idx="5024">
                  <c:v>60.000002384185791</c:v>
                </c:pt>
                <c:pt idx="5025">
                  <c:v>60.000002384185791</c:v>
                </c:pt>
                <c:pt idx="5026">
                  <c:v>60.000002384185791</c:v>
                </c:pt>
                <c:pt idx="5027">
                  <c:v>60.000002384185791</c:v>
                </c:pt>
                <c:pt idx="5028">
                  <c:v>60.000002384185791</c:v>
                </c:pt>
                <c:pt idx="5029">
                  <c:v>60.000002384185791</c:v>
                </c:pt>
                <c:pt idx="5030">
                  <c:v>60.000002384185791</c:v>
                </c:pt>
                <c:pt idx="5031">
                  <c:v>60.000002384185791</c:v>
                </c:pt>
                <c:pt idx="5032">
                  <c:v>60.000002384185791</c:v>
                </c:pt>
                <c:pt idx="5033">
                  <c:v>60.000002384185791</c:v>
                </c:pt>
                <c:pt idx="5034">
                  <c:v>60.000002384185791</c:v>
                </c:pt>
                <c:pt idx="5035">
                  <c:v>60.000002384185791</c:v>
                </c:pt>
                <c:pt idx="5036">
                  <c:v>60.000002384185791</c:v>
                </c:pt>
                <c:pt idx="5037">
                  <c:v>60.833334922790527</c:v>
                </c:pt>
                <c:pt idx="5038">
                  <c:v>60.833334922790527</c:v>
                </c:pt>
                <c:pt idx="5039">
                  <c:v>60.833334922790527</c:v>
                </c:pt>
                <c:pt idx="5040">
                  <c:v>60.833334922790527</c:v>
                </c:pt>
                <c:pt idx="5041">
                  <c:v>60.833334922790527</c:v>
                </c:pt>
                <c:pt idx="5042">
                  <c:v>60.833334922790527</c:v>
                </c:pt>
                <c:pt idx="5043">
                  <c:v>60.833334922790527</c:v>
                </c:pt>
                <c:pt idx="5044">
                  <c:v>60.833334922790527</c:v>
                </c:pt>
                <c:pt idx="5045">
                  <c:v>60.833334922790527</c:v>
                </c:pt>
                <c:pt idx="5046">
                  <c:v>60.833334922790527</c:v>
                </c:pt>
                <c:pt idx="5047">
                  <c:v>60.833334922790527</c:v>
                </c:pt>
                <c:pt idx="5048">
                  <c:v>60.833334922790527</c:v>
                </c:pt>
                <c:pt idx="5049">
                  <c:v>60.833334922790527</c:v>
                </c:pt>
                <c:pt idx="5050">
                  <c:v>60.833334922790527</c:v>
                </c:pt>
                <c:pt idx="5051">
                  <c:v>60.833334922790527</c:v>
                </c:pt>
                <c:pt idx="5052">
                  <c:v>60.833334922790527</c:v>
                </c:pt>
                <c:pt idx="5053">
                  <c:v>60.833334922790527</c:v>
                </c:pt>
                <c:pt idx="5054">
                  <c:v>60.833334922790527</c:v>
                </c:pt>
                <c:pt idx="5055">
                  <c:v>60.833334922790527</c:v>
                </c:pt>
                <c:pt idx="5056">
                  <c:v>60.833334922790527</c:v>
                </c:pt>
                <c:pt idx="5057">
                  <c:v>60.833334922790527</c:v>
                </c:pt>
                <c:pt idx="5058">
                  <c:v>60.833334922790527</c:v>
                </c:pt>
                <c:pt idx="5059">
                  <c:v>60.833334922790527</c:v>
                </c:pt>
                <c:pt idx="5060">
                  <c:v>60.833334922790527</c:v>
                </c:pt>
                <c:pt idx="5061">
                  <c:v>60.833334922790527</c:v>
                </c:pt>
                <c:pt idx="5062">
                  <c:v>60.833334922790527</c:v>
                </c:pt>
                <c:pt idx="5063">
                  <c:v>60.833334922790527</c:v>
                </c:pt>
                <c:pt idx="5064">
                  <c:v>60.833334922790527</c:v>
                </c:pt>
                <c:pt idx="5065">
                  <c:v>60.833334922790527</c:v>
                </c:pt>
                <c:pt idx="5066">
                  <c:v>60.833334922790527</c:v>
                </c:pt>
                <c:pt idx="5067">
                  <c:v>60.833334922790527</c:v>
                </c:pt>
                <c:pt idx="5068">
                  <c:v>60.833334922790527</c:v>
                </c:pt>
                <c:pt idx="5069">
                  <c:v>60.833334922790527</c:v>
                </c:pt>
                <c:pt idx="5070">
                  <c:v>60.833334922790527</c:v>
                </c:pt>
                <c:pt idx="5071">
                  <c:v>60.833334922790527</c:v>
                </c:pt>
                <c:pt idx="5072">
                  <c:v>61.666667461395264</c:v>
                </c:pt>
                <c:pt idx="5073">
                  <c:v>61.666667461395264</c:v>
                </c:pt>
                <c:pt idx="5074">
                  <c:v>61.666667461395264</c:v>
                </c:pt>
                <c:pt idx="5075">
                  <c:v>61.666667461395264</c:v>
                </c:pt>
                <c:pt idx="5076">
                  <c:v>61.666667461395264</c:v>
                </c:pt>
                <c:pt idx="5077">
                  <c:v>61.666667461395264</c:v>
                </c:pt>
                <c:pt idx="5078">
                  <c:v>61.666667461395264</c:v>
                </c:pt>
                <c:pt idx="5079">
                  <c:v>61.666667461395264</c:v>
                </c:pt>
                <c:pt idx="5080">
                  <c:v>61.666667461395264</c:v>
                </c:pt>
                <c:pt idx="5081">
                  <c:v>61.666667461395264</c:v>
                </c:pt>
                <c:pt idx="5082">
                  <c:v>61.666667461395264</c:v>
                </c:pt>
                <c:pt idx="5083">
                  <c:v>61.666667461395264</c:v>
                </c:pt>
                <c:pt idx="5084">
                  <c:v>61.666667461395264</c:v>
                </c:pt>
                <c:pt idx="5085">
                  <c:v>61.666667461395264</c:v>
                </c:pt>
                <c:pt idx="5086">
                  <c:v>61.666667461395264</c:v>
                </c:pt>
                <c:pt idx="5087">
                  <c:v>61.666667461395264</c:v>
                </c:pt>
                <c:pt idx="5088">
                  <c:v>61.666667461395264</c:v>
                </c:pt>
                <c:pt idx="5089">
                  <c:v>61.666667461395264</c:v>
                </c:pt>
                <c:pt idx="5090">
                  <c:v>61.666667461395264</c:v>
                </c:pt>
                <c:pt idx="5091">
                  <c:v>61.666667461395264</c:v>
                </c:pt>
                <c:pt idx="5092">
                  <c:v>61.666667461395264</c:v>
                </c:pt>
                <c:pt idx="5093">
                  <c:v>61.666667461395264</c:v>
                </c:pt>
                <c:pt idx="5094">
                  <c:v>61.666667461395264</c:v>
                </c:pt>
                <c:pt idx="5095">
                  <c:v>61.666667461395264</c:v>
                </c:pt>
                <c:pt idx="5096">
                  <c:v>61.666667461395264</c:v>
                </c:pt>
                <c:pt idx="5097">
                  <c:v>61.666667461395264</c:v>
                </c:pt>
                <c:pt idx="5098">
                  <c:v>61.666667461395264</c:v>
                </c:pt>
                <c:pt idx="5099">
                  <c:v>61.666667461395264</c:v>
                </c:pt>
                <c:pt idx="5100">
                  <c:v>61.666667461395264</c:v>
                </c:pt>
                <c:pt idx="5101">
                  <c:v>61.666667461395264</c:v>
                </c:pt>
                <c:pt idx="5102">
                  <c:v>61.666667461395264</c:v>
                </c:pt>
                <c:pt idx="5103">
                  <c:v>61.666667461395264</c:v>
                </c:pt>
                <c:pt idx="5104">
                  <c:v>61.666667461395264</c:v>
                </c:pt>
                <c:pt idx="5105">
                  <c:v>61.666667461395264</c:v>
                </c:pt>
                <c:pt idx="5106">
                  <c:v>61.666667461395264</c:v>
                </c:pt>
                <c:pt idx="5107">
                  <c:v>61.666667461395264</c:v>
                </c:pt>
                <c:pt idx="5108">
                  <c:v>61.666667461395264</c:v>
                </c:pt>
                <c:pt idx="5109">
                  <c:v>61.666667461395264</c:v>
                </c:pt>
                <c:pt idx="5110">
                  <c:v>61.666667461395264</c:v>
                </c:pt>
                <c:pt idx="5111">
                  <c:v>61.666667461395264</c:v>
                </c:pt>
                <c:pt idx="5112">
                  <c:v>61.666667461395264</c:v>
                </c:pt>
                <c:pt idx="5113">
                  <c:v>61.666667461395264</c:v>
                </c:pt>
                <c:pt idx="5114">
                  <c:v>61.666667461395264</c:v>
                </c:pt>
                <c:pt idx="5115">
                  <c:v>61.666667461395264</c:v>
                </c:pt>
                <c:pt idx="5116">
                  <c:v>61.666667461395264</c:v>
                </c:pt>
                <c:pt idx="5117">
                  <c:v>61.666667461395264</c:v>
                </c:pt>
                <c:pt idx="5118">
                  <c:v>61.666667461395264</c:v>
                </c:pt>
                <c:pt idx="5119">
                  <c:v>61.666667461395264</c:v>
                </c:pt>
                <c:pt idx="5120">
                  <c:v>61.666667461395264</c:v>
                </c:pt>
                <c:pt idx="5121">
                  <c:v>61.666667461395264</c:v>
                </c:pt>
                <c:pt idx="5122">
                  <c:v>61.666667461395264</c:v>
                </c:pt>
                <c:pt idx="5123">
                  <c:v>61.666667461395264</c:v>
                </c:pt>
                <c:pt idx="5124">
                  <c:v>61.666667461395264</c:v>
                </c:pt>
                <c:pt idx="5125">
                  <c:v>61.666667461395264</c:v>
                </c:pt>
                <c:pt idx="5126">
                  <c:v>61.666667461395264</c:v>
                </c:pt>
                <c:pt idx="5127">
                  <c:v>61.666667461395264</c:v>
                </c:pt>
                <c:pt idx="5128">
                  <c:v>61.666667461395264</c:v>
                </c:pt>
                <c:pt idx="5129">
                  <c:v>61.666667461395264</c:v>
                </c:pt>
                <c:pt idx="5130">
                  <c:v>61.666667461395264</c:v>
                </c:pt>
                <c:pt idx="5131">
                  <c:v>61.666667461395264</c:v>
                </c:pt>
                <c:pt idx="5132">
                  <c:v>61.666667461395264</c:v>
                </c:pt>
                <c:pt idx="5133">
                  <c:v>61.666667461395264</c:v>
                </c:pt>
                <c:pt idx="5134">
                  <c:v>61.666667461395264</c:v>
                </c:pt>
                <c:pt idx="5135">
                  <c:v>61.666667461395264</c:v>
                </c:pt>
                <c:pt idx="5136">
                  <c:v>61.666667461395264</c:v>
                </c:pt>
                <c:pt idx="5137">
                  <c:v>61.666667461395264</c:v>
                </c:pt>
                <c:pt idx="5138">
                  <c:v>61.666667461395264</c:v>
                </c:pt>
                <c:pt idx="5139">
                  <c:v>61.666667461395264</c:v>
                </c:pt>
                <c:pt idx="5140">
                  <c:v>61.666667461395264</c:v>
                </c:pt>
                <c:pt idx="5141">
                  <c:v>61.666667461395264</c:v>
                </c:pt>
                <c:pt idx="5142">
                  <c:v>61.666667461395264</c:v>
                </c:pt>
                <c:pt idx="5143">
                  <c:v>61.666667461395264</c:v>
                </c:pt>
                <c:pt idx="5144">
                  <c:v>61.666667461395264</c:v>
                </c:pt>
                <c:pt idx="5145">
                  <c:v>61.666667461395264</c:v>
                </c:pt>
                <c:pt idx="5146">
                  <c:v>61.666667461395264</c:v>
                </c:pt>
                <c:pt idx="5147">
                  <c:v>61.666667461395264</c:v>
                </c:pt>
                <c:pt idx="5148">
                  <c:v>61.666667461395264</c:v>
                </c:pt>
                <c:pt idx="5149">
                  <c:v>61.666667461395264</c:v>
                </c:pt>
                <c:pt idx="5150">
                  <c:v>61.666667461395264</c:v>
                </c:pt>
                <c:pt idx="5151">
                  <c:v>61.666667461395264</c:v>
                </c:pt>
                <c:pt idx="5152">
                  <c:v>61.666667461395264</c:v>
                </c:pt>
                <c:pt idx="5153">
                  <c:v>61.666667461395264</c:v>
                </c:pt>
                <c:pt idx="5154">
                  <c:v>61.666667461395264</c:v>
                </c:pt>
                <c:pt idx="5155">
                  <c:v>61.666667461395264</c:v>
                </c:pt>
                <c:pt idx="5156">
                  <c:v>61.666667461395264</c:v>
                </c:pt>
                <c:pt idx="5157">
                  <c:v>61.666667461395264</c:v>
                </c:pt>
                <c:pt idx="5158">
                  <c:v>62.5</c:v>
                </c:pt>
                <c:pt idx="5159">
                  <c:v>62.5</c:v>
                </c:pt>
                <c:pt idx="5160">
                  <c:v>62.5</c:v>
                </c:pt>
                <c:pt idx="5161">
                  <c:v>62.5</c:v>
                </c:pt>
                <c:pt idx="5162">
                  <c:v>62.5</c:v>
                </c:pt>
                <c:pt idx="5163">
                  <c:v>62.5</c:v>
                </c:pt>
                <c:pt idx="5164">
                  <c:v>62.5</c:v>
                </c:pt>
                <c:pt idx="5165">
                  <c:v>62.5</c:v>
                </c:pt>
                <c:pt idx="5166">
                  <c:v>63.333332538604736</c:v>
                </c:pt>
                <c:pt idx="5167">
                  <c:v>63.333332538604736</c:v>
                </c:pt>
                <c:pt idx="5168">
                  <c:v>63.333332538604736</c:v>
                </c:pt>
                <c:pt idx="5169">
                  <c:v>63.333332538604736</c:v>
                </c:pt>
                <c:pt idx="5170">
                  <c:v>63.333332538604736</c:v>
                </c:pt>
                <c:pt idx="5171">
                  <c:v>63.333332538604736</c:v>
                </c:pt>
                <c:pt idx="5172">
                  <c:v>63.333332538604736</c:v>
                </c:pt>
                <c:pt idx="5173">
                  <c:v>63.333332538604736</c:v>
                </c:pt>
                <c:pt idx="5174">
                  <c:v>63.333332538604736</c:v>
                </c:pt>
                <c:pt idx="5175">
                  <c:v>64.166665077209473</c:v>
                </c:pt>
                <c:pt idx="5176">
                  <c:v>64.166665077209473</c:v>
                </c:pt>
                <c:pt idx="5177">
                  <c:v>64.166665077209473</c:v>
                </c:pt>
                <c:pt idx="5178">
                  <c:v>64.999997615814209</c:v>
                </c:pt>
                <c:pt idx="5179">
                  <c:v>64.999997615814209</c:v>
                </c:pt>
                <c:pt idx="5180">
                  <c:v>64.999997615814209</c:v>
                </c:pt>
                <c:pt idx="5181">
                  <c:v>64.999997615814209</c:v>
                </c:pt>
                <c:pt idx="5182">
                  <c:v>64.999997615814209</c:v>
                </c:pt>
                <c:pt idx="5183">
                  <c:v>64.999997615814209</c:v>
                </c:pt>
                <c:pt idx="5184">
                  <c:v>64.999997615814209</c:v>
                </c:pt>
                <c:pt idx="5185">
                  <c:v>64.999997615814209</c:v>
                </c:pt>
                <c:pt idx="5186">
                  <c:v>64.999997615814209</c:v>
                </c:pt>
                <c:pt idx="5187">
                  <c:v>64.999997615814209</c:v>
                </c:pt>
                <c:pt idx="5188">
                  <c:v>64.999997615814209</c:v>
                </c:pt>
                <c:pt idx="5189">
                  <c:v>64.999997615814209</c:v>
                </c:pt>
                <c:pt idx="5190">
                  <c:v>64.999997615814209</c:v>
                </c:pt>
                <c:pt idx="5191">
                  <c:v>64.999997615814209</c:v>
                </c:pt>
                <c:pt idx="5192">
                  <c:v>64.999997615814209</c:v>
                </c:pt>
                <c:pt idx="5193">
                  <c:v>64.999997615814209</c:v>
                </c:pt>
                <c:pt idx="5194">
                  <c:v>64.999997615814209</c:v>
                </c:pt>
                <c:pt idx="5195">
                  <c:v>64.999997615814209</c:v>
                </c:pt>
                <c:pt idx="5196">
                  <c:v>64.999997615814209</c:v>
                </c:pt>
                <c:pt idx="5197">
                  <c:v>64.999997615814209</c:v>
                </c:pt>
                <c:pt idx="5198">
                  <c:v>64.999997615814209</c:v>
                </c:pt>
                <c:pt idx="5199">
                  <c:v>64.999997615814209</c:v>
                </c:pt>
                <c:pt idx="5200">
                  <c:v>64.999997615814209</c:v>
                </c:pt>
                <c:pt idx="5201">
                  <c:v>64.999997615814209</c:v>
                </c:pt>
                <c:pt idx="5202">
                  <c:v>64.999997615814209</c:v>
                </c:pt>
                <c:pt idx="5203">
                  <c:v>64.999997615814209</c:v>
                </c:pt>
                <c:pt idx="5204">
                  <c:v>64.999997615814209</c:v>
                </c:pt>
                <c:pt idx="5205">
                  <c:v>64.999997615814209</c:v>
                </c:pt>
                <c:pt idx="5206">
                  <c:v>64.999997615814209</c:v>
                </c:pt>
                <c:pt idx="5207">
                  <c:v>64.999997615814209</c:v>
                </c:pt>
                <c:pt idx="5208">
                  <c:v>64.999997615814209</c:v>
                </c:pt>
                <c:pt idx="5209">
                  <c:v>64.999997615814209</c:v>
                </c:pt>
                <c:pt idx="5210">
                  <c:v>64.999997615814209</c:v>
                </c:pt>
                <c:pt idx="5211">
                  <c:v>64.999997615814209</c:v>
                </c:pt>
                <c:pt idx="5212">
                  <c:v>64.999997615814209</c:v>
                </c:pt>
                <c:pt idx="5213">
                  <c:v>64.999997615814209</c:v>
                </c:pt>
                <c:pt idx="5214">
                  <c:v>65.833336114883423</c:v>
                </c:pt>
                <c:pt idx="5215">
                  <c:v>65.833336114883423</c:v>
                </c:pt>
                <c:pt idx="5216">
                  <c:v>65.833336114883423</c:v>
                </c:pt>
                <c:pt idx="5217">
                  <c:v>66.666668653488159</c:v>
                </c:pt>
                <c:pt idx="5218">
                  <c:v>66.666668653488159</c:v>
                </c:pt>
                <c:pt idx="5219">
                  <c:v>66.666668653488159</c:v>
                </c:pt>
                <c:pt idx="5220">
                  <c:v>66.666668653488159</c:v>
                </c:pt>
                <c:pt idx="5221">
                  <c:v>66.666668653488159</c:v>
                </c:pt>
                <c:pt idx="5222">
                  <c:v>66.666668653488159</c:v>
                </c:pt>
                <c:pt idx="5223">
                  <c:v>66.666668653488159</c:v>
                </c:pt>
                <c:pt idx="5224">
                  <c:v>66.666668653488159</c:v>
                </c:pt>
                <c:pt idx="5225">
                  <c:v>66.666668653488159</c:v>
                </c:pt>
                <c:pt idx="5226">
                  <c:v>66.666668653488159</c:v>
                </c:pt>
                <c:pt idx="5227">
                  <c:v>66.666668653488159</c:v>
                </c:pt>
                <c:pt idx="5228">
                  <c:v>66.666668653488159</c:v>
                </c:pt>
                <c:pt idx="5229">
                  <c:v>66.666668653488159</c:v>
                </c:pt>
                <c:pt idx="5230">
                  <c:v>66.666668653488159</c:v>
                </c:pt>
                <c:pt idx="5231">
                  <c:v>66.666668653488159</c:v>
                </c:pt>
                <c:pt idx="5232">
                  <c:v>66.666668653488159</c:v>
                </c:pt>
                <c:pt idx="5233">
                  <c:v>66.666668653488159</c:v>
                </c:pt>
                <c:pt idx="5234">
                  <c:v>66.666668653488159</c:v>
                </c:pt>
                <c:pt idx="5235">
                  <c:v>66.666668653488159</c:v>
                </c:pt>
                <c:pt idx="5236">
                  <c:v>66.666668653488159</c:v>
                </c:pt>
                <c:pt idx="5237">
                  <c:v>66.666668653488159</c:v>
                </c:pt>
                <c:pt idx="5238">
                  <c:v>66.666668653488159</c:v>
                </c:pt>
                <c:pt idx="5239">
                  <c:v>66.666668653488159</c:v>
                </c:pt>
                <c:pt idx="5240">
                  <c:v>66.666668653488159</c:v>
                </c:pt>
                <c:pt idx="5241">
                  <c:v>66.666668653488159</c:v>
                </c:pt>
                <c:pt idx="5242">
                  <c:v>66.666668653488159</c:v>
                </c:pt>
                <c:pt idx="5243">
                  <c:v>66.666668653488159</c:v>
                </c:pt>
                <c:pt idx="5244">
                  <c:v>66.666668653488159</c:v>
                </c:pt>
                <c:pt idx="5245">
                  <c:v>66.666668653488159</c:v>
                </c:pt>
                <c:pt idx="5246">
                  <c:v>66.666668653488159</c:v>
                </c:pt>
                <c:pt idx="5247">
                  <c:v>66.666668653488159</c:v>
                </c:pt>
                <c:pt idx="5248">
                  <c:v>66.666668653488159</c:v>
                </c:pt>
                <c:pt idx="5249">
                  <c:v>66.666668653488159</c:v>
                </c:pt>
                <c:pt idx="5250">
                  <c:v>66.666668653488159</c:v>
                </c:pt>
                <c:pt idx="5251">
                  <c:v>66.666668653488159</c:v>
                </c:pt>
                <c:pt idx="5252">
                  <c:v>66.666668653488159</c:v>
                </c:pt>
                <c:pt idx="5253">
                  <c:v>66.666668653488159</c:v>
                </c:pt>
                <c:pt idx="5254">
                  <c:v>66.666668653488159</c:v>
                </c:pt>
                <c:pt idx="5255">
                  <c:v>66.666668653488159</c:v>
                </c:pt>
                <c:pt idx="5256">
                  <c:v>66.666668653488159</c:v>
                </c:pt>
                <c:pt idx="5257">
                  <c:v>67.500001192092896</c:v>
                </c:pt>
                <c:pt idx="5258">
                  <c:v>67.500001192092896</c:v>
                </c:pt>
                <c:pt idx="5259">
                  <c:v>67.500001192092896</c:v>
                </c:pt>
                <c:pt idx="5260">
                  <c:v>67.500001192092896</c:v>
                </c:pt>
                <c:pt idx="5261">
                  <c:v>67.500001192092896</c:v>
                </c:pt>
                <c:pt idx="5262">
                  <c:v>67.500001192092896</c:v>
                </c:pt>
                <c:pt idx="5263">
                  <c:v>67.500001192092896</c:v>
                </c:pt>
                <c:pt idx="5264">
                  <c:v>67.500001192092896</c:v>
                </c:pt>
                <c:pt idx="5265">
                  <c:v>67.500001192092896</c:v>
                </c:pt>
                <c:pt idx="5266">
                  <c:v>67.500001192092896</c:v>
                </c:pt>
                <c:pt idx="5267">
                  <c:v>67.500001192092896</c:v>
                </c:pt>
                <c:pt idx="5268">
                  <c:v>67.500001192092896</c:v>
                </c:pt>
                <c:pt idx="5269">
                  <c:v>67.500001192092896</c:v>
                </c:pt>
                <c:pt idx="5270">
                  <c:v>67.500001192092896</c:v>
                </c:pt>
                <c:pt idx="5271">
                  <c:v>67.500001192092896</c:v>
                </c:pt>
                <c:pt idx="5272">
                  <c:v>67.500001192092896</c:v>
                </c:pt>
                <c:pt idx="5273">
                  <c:v>67.500001192092896</c:v>
                </c:pt>
                <c:pt idx="5274">
                  <c:v>67.500001192092896</c:v>
                </c:pt>
                <c:pt idx="5275">
                  <c:v>67.500001192092896</c:v>
                </c:pt>
                <c:pt idx="5276">
                  <c:v>67.500001192092896</c:v>
                </c:pt>
                <c:pt idx="5277">
                  <c:v>67.500001192092896</c:v>
                </c:pt>
                <c:pt idx="5278">
                  <c:v>67.500001192092896</c:v>
                </c:pt>
                <c:pt idx="5279">
                  <c:v>68.333333730697632</c:v>
                </c:pt>
                <c:pt idx="5280">
                  <c:v>68.333333730697632</c:v>
                </c:pt>
                <c:pt idx="5281">
                  <c:v>68.333333730697632</c:v>
                </c:pt>
                <c:pt idx="5282">
                  <c:v>69.166666269302368</c:v>
                </c:pt>
                <c:pt idx="5283">
                  <c:v>69.166666269302368</c:v>
                </c:pt>
                <c:pt idx="5284">
                  <c:v>69.166666269302368</c:v>
                </c:pt>
                <c:pt idx="5285">
                  <c:v>69.166666269302368</c:v>
                </c:pt>
                <c:pt idx="5286">
                  <c:v>69.999998807907104</c:v>
                </c:pt>
                <c:pt idx="5287">
                  <c:v>69.999998807907104</c:v>
                </c:pt>
                <c:pt idx="5288">
                  <c:v>69.999998807907104</c:v>
                </c:pt>
                <c:pt idx="5289">
                  <c:v>69.999998807907104</c:v>
                </c:pt>
                <c:pt idx="5290">
                  <c:v>69.999998807907104</c:v>
                </c:pt>
                <c:pt idx="5291">
                  <c:v>69.999998807907104</c:v>
                </c:pt>
                <c:pt idx="5292">
                  <c:v>69.999998807907104</c:v>
                </c:pt>
                <c:pt idx="5293">
                  <c:v>69.999998807907104</c:v>
                </c:pt>
                <c:pt idx="5294">
                  <c:v>69.999998807907104</c:v>
                </c:pt>
                <c:pt idx="5295">
                  <c:v>69.999998807907104</c:v>
                </c:pt>
                <c:pt idx="5296">
                  <c:v>69.999998807907104</c:v>
                </c:pt>
                <c:pt idx="5297">
                  <c:v>69.999998807907104</c:v>
                </c:pt>
                <c:pt idx="5298">
                  <c:v>69.999998807907104</c:v>
                </c:pt>
                <c:pt idx="5299">
                  <c:v>69.999998807907104</c:v>
                </c:pt>
                <c:pt idx="5300">
                  <c:v>69.999998807907104</c:v>
                </c:pt>
                <c:pt idx="5301">
                  <c:v>69.999998807907104</c:v>
                </c:pt>
                <c:pt idx="5302">
                  <c:v>69.999998807907104</c:v>
                </c:pt>
                <c:pt idx="5303">
                  <c:v>69.999998807907104</c:v>
                </c:pt>
                <c:pt idx="5304">
                  <c:v>69.999998807907104</c:v>
                </c:pt>
                <c:pt idx="5305">
                  <c:v>69.999998807907104</c:v>
                </c:pt>
                <c:pt idx="5306">
                  <c:v>69.999998807907104</c:v>
                </c:pt>
                <c:pt idx="5307">
                  <c:v>69.999998807907104</c:v>
                </c:pt>
                <c:pt idx="5308">
                  <c:v>69.999998807907104</c:v>
                </c:pt>
                <c:pt idx="5309">
                  <c:v>69.999998807907104</c:v>
                </c:pt>
                <c:pt idx="5310">
                  <c:v>69.999998807907104</c:v>
                </c:pt>
                <c:pt idx="5311">
                  <c:v>69.999998807907104</c:v>
                </c:pt>
                <c:pt idx="5312">
                  <c:v>69.999998807907104</c:v>
                </c:pt>
                <c:pt idx="5313">
                  <c:v>69.999998807907104</c:v>
                </c:pt>
                <c:pt idx="5314">
                  <c:v>69.999998807907104</c:v>
                </c:pt>
                <c:pt idx="5315">
                  <c:v>69.999998807907104</c:v>
                </c:pt>
                <c:pt idx="5316">
                  <c:v>69.999998807907104</c:v>
                </c:pt>
                <c:pt idx="5317">
                  <c:v>69.999998807907104</c:v>
                </c:pt>
                <c:pt idx="5318">
                  <c:v>69.999998807907104</c:v>
                </c:pt>
                <c:pt idx="5319">
                  <c:v>69.999998807907104</c:v>
                </c:pt>
                <c:pt idx="5320">
                  <c:v>69.999998807907104</c:v>
                </c:pt>
                <c:pt idx="5321">
                  <c:v>69.999998807907104</c:v>
                </c:pt>
                <c:pt idx="5322">
                  <c:v>69.999998807907104</c:v>
                </c:pt>
                <c:pt idx="5323">
                  <c:v>69.999998807907104</c:v>
                </c:pt>
                <c:pt idx="5324">
                  <c:v>69.999998807907104</c:v>
                </c:pt>
                <c:pt idx="5325">
                  <c:v>69.999998807907104</c:v>
                </c:pt>
                <c:pt idx="5326">
                  <c:v>69.999998807907104</c:v>
                </c:pt>
                <c:pt idx="5327">
                  <c:v>69.999998807907104</c:v>
                </c:pt>
                <c:pt idx="5328">
                  <c:v>69.999998807907104</c:v>
                </c:pt>
                <c:pt idx="5329">
                  <c:v>69.999998807907104</c:v>
                </c:pt>
                <c:pt idx="5330">
                  <c:v>69.999998807907104</c:v>
                </c:pt>
                <c:pt idx="5331">
                  <c:v>69.999998807907104</c:v>
                </c:pt>
                <c:pt idx="5332">
                  <c:v>69.999998807907104</c:v>
                </c:pt>
                <c:pt idx="5333">
                  <c:v>69.999998807907104</c:v>
                </c:pt>
                <c:pt idx="5334">
                  <c:v>69.999998807907104</c:v>
                </c:pt>
                <c:pt idx="5335">
                  <c:v>69.999998807907104</c:v>
                </c:pt>
                <c:pt idx="5336">
                  <c:v>69.999998807907104</c:v>
                </c:pt>
                <c:pt idx="5337">
                  <c:v>69.999998807907104</c:v>
                </c:pt>
                <c:pt idx="5338">
                  <c:v>70.833331346511841</c:v>
                </c:pt>
                <c:pt idx="5339">
                  <c:v>70.833331346511841</c:v>
                </c:pt>
                <c:pt idx="5340">
                  <c:v>70.833331346511841</c:v>
                </c:pt>
                <c:pt idx="5341">
                  <c:v>70.833331346511841</c:v>
                </c:pt>
                <c:pt idx="5342">
                  <c:v>70.833331346511841</c:v>
                </c:pt>
                <c:pt idx="5343">
                  <c:v>70.833331346511841</c:v>
                </c:pt>
                <c:pt idx="5344">
                  <c:v>71.666663885116577</c:v>
                </c:pt>
                <c:pt idx="5345">
                  <c:v>71.666663885116577</c:v>
                </c:pt>
                <c:pt idx="5346">
                  <c:v>71.666663885116577</c:v>
                </c:pt>
                <c:pt idx="5347">
                  <c:v>71.666663885116577</c:v>
                </c:pt>
                <c:pt idx="5348">
                  <c:v>71.666663885116577</c:v>
                </c:pt>
                <c:pt idx="5349">
                  <c:v>71.666663885116577</c:v>
                </c:pt>
                <c:pt idx="5350">
                  <c:v>71.666663885116577</c:v>
                </c:pt>
                <c:pt idx="5351">
                  <c:v>71.666663885116577</c:v>
                </c:pt>
                <c:pt idx="5352">
                  <c:v>71.666663885116577</c:v>
                </c:pt>
                <c:pt idx="5353">
                  <c:v>71.666663885116577</c:v>
                </c:pt>
                <c:pt idx="5354">
                  <c:v>71.666663885116577</c:v>
                </c:pt>
                <c:pt idx="5355">
                  <c:v>71.666663885116577</c:v>
                </c:pt>
                <c:pt idx="5356">
                  <c:v>71.666663885116577</c:v>
                </c:pt>
                <c:pt idx="5357">
                  <c:v>71.666663885116577</c:v>
                </c:pt>
                <c:pt idx="5358">
                  <c:v>71.666663885116577</c:v>
                </c:pt>
                <c:pt idx="5359">
                  <c:v>71.666663885116577</c:v>
                </c:pt>
                <c:pt idx="5360">
                  <c:v>71.666663885116577</c:v>
                </c:pt>
                <c:pt idx="5361">
                  <c:v>71.666663885116577</c:v>
                </c:pt>
                <c:pt idx="5362">
                  <c:v>71.666663885116577</c:v>
                </c:pt>
                <c:pt idx="5363">
                  <c:v>71.666663885116577</c:v>
                </c:pt>
                <c:pt idx="5364">
                  <c:v>71.666663885116577</c:v>
                </c:pt>
                <c:pt idx="5365">
                  <c:v>71.666663885116577</c:v>
                </c:pt>
                <c:pt idx="5366">
                  <c:v>71.666663885116577</c:v>
                </c:pt>
                <c:pt idx="5367">
                  <c:v>71.666663885116577</c:v>
                </c:pt>
                <c:pt idx="5368">
                  <c:v>71.666663885116577</c:v>
                </c:pt>
                <c:pt idx="5369">
                  <c:v>71.666663885116577</c:v>
                </c:pt>
                <c:pt idx="5370">
                  <c:v>71.666663885116577</c:v>
                </c:pt>
                <c:pt idx="5371">
                  <c:v>71.666663885116577</c:v>
                </c:pt>
                <c:pt idx="5372">
                  <c:v>71.666663885116577</c:v>
                </c:pt>
                <c:pt idx="5373">
                  <c:v>71.666663885116577</c:v>
                </c:pt>
                <c:pt idx="5374">
                  <c:v>71.666663885116577</c:v>
                </c:pt>
                <c:pt idx="5375">
                  <c:v>71.666663885116577</c:v>
                </c:pt>
                <c:pt idx="5376">
                  <c:v>71.666663885116577</c:v>
                </c:pt>
                <c:pt idx="5377">
                  <c:v>71.666663885116577</c:v>
                </c:pt>
                <c:pt idx="5378">
                  <c:v>71.666663885116577</c:v>
                </c:pt>
                <c:pt idx="5379">
                  <c:v>71.666663885116577</c:v>
                </c:pt>
                <c:pt idx="5380">
                  <c:v>71.666663885116577</c:v>
                </c:pt>
                <c:pt idx="5381">
                  <c:v>71.666663885116577</c:v>
                </c:pt>
                <c:pt idx="5382">
                  <c:v>71.666663885116577</c:v>
                </c:pt>
                <c:pt idx="5383">
                  <c:v>71.666663885116577</c:v>
                </c:pt>
                <c:pt idx="5384">
                  <c:v>71.666663885116577</c:v>
                </c:pt>
                <c:pt idx="5385">
                  <c:v>71.666663885116577</c:v>
                </c:pt>
                <c:pt idx="5386">
                  <c:v>72.500002384185791</c:v>
                </c:pt>
                <c:pt idx="5387">
                  <c:v>72.500002384185791</c:v>
                </c:pt>
                <c:pt idx="5388">
                  <c:v>72.500002384185791</c:v>
                </c:pt>
                <c:pt idx="5389">
                  <c:v>72.500002384185791</c:v>
                </c:pt>
                <c:pt idx="5390">
                  <c:v>72.500002384185791</c:v>
                </c:pt>
                <c:pt idx="5391">
                  <c:v>72.500002384185791</c:v>
                </c:pt>
                <c:pt idx="5392">
                  <c:v>72.500002384185791</c:v>
                </c:pt>
                <c:pt idx="5393">
                  <c:v>72.500002384185791</c:v>
                </c:pt>
                <c:pt idx="5394">
                  <c:v>72.500002384185791</c:v>
                </c:pt>
                <c:pt idx="5395">
                  <c:v>72.500002384185791</c:v>
                </c:pt>
                <c:pt idx="5396">
                  <c:v>72.500002384185791</c:v>
                </c:pt>
                <c:pt idx="5397">
                  <c:v>72.500002384185791</c:v>
                </c:pt>
                <c:pt idx="5398">
                  <c:v>72.500002384185791</c:v>
                </c:pt>
                <c:pt idx="5399">
                  <c:v>72.500002384185791</c:v>
                </c:pt>
                <c:pt idx="5400">
                  <c:v>72.500002384185791</c:v>
                </c:pt>
                <c:pt idx="5401">
                  <c:v>72.500002384185791</c:v>
                </c:pt>
                <c:pt idx="5402">
                  <c:v>72.500002384185791</c:v>
                </c:pt>
                <c:pt idx="5403">
                  <c:v>72.500002384185791</c:v>
                </c:pt>
                <c:pt idx="5404">
                  <c:v>73.333334922790527</c:v>
                </c:pt>
                <c:pt idx="5405">
                  <c:v>73.333334922790527</c:v>
                </c:pt>
                <c:pt idx="5406">
                  <c:v>73.333334922790527</c:v>
                </c:pt>
                <c:pt idx="5407">
                  <c:v>73.333334922790527</c:v>
                </c:pt>
                <c:pt idx="5408">
                  <c:v>73.333334922790527</c:v>
                </c:pt>
                <c:pt idx="5409">
                  <c:v>73.333334922790527</c:v>
                </c:pt>
                <c:pt idx="5410">
                  <c:v>73.333334922790527</c:v>
                </c:pt>
                <c:pt idx="5411">
                  <c:v>73.333334922790527</c:v>
                </c:pt>
                <c:pt idx="5412">
                  <c:v>73.333334922790527</c:v>
                </c:pt>
                <c:pt idx="5413">
                  <c:v>74.166667461395264</c:v>
                </c:pt>
                <c:pt idx="5414">
                  <c:v>74.166667461395264</c:v>
                </c:pt>
                <c:pt idx="5415">
                  <c:v>74.166667461395264</c:v>
                </c:pt>
                <c:pt idx="5416">
                  <c:v>74.166667461395264</c:v>
                </c:pt>
                <c:pt idx="5417">
                  <c:v>74.166667461395264</c:v>
                </c:pt>
                <c:pt idx="5418">
                  <c:v>74.166667461395264</c:v>
                </c:pt>
                <c:pt idx="5419">
                  <c:v>74.166667461395264</c:v>
                </c:pt>
                <c:pt idx="5420">
                  <c:v>74.166667461395264</c:v>
                </c:pt>
                <c:pt idx="5421">
                  <c:v>74.166667461395264</c:v>
                </c:pt>
                <c:pt idx="5422">
                  <c:v>74.166667461395264</c:v>
                </c:pt>
                <c:pt idx="5423">
                  <c:v>74.166667461395264</c:v>
                </c:pt>
                <c:pt idx="5424">
                  <c:v>74.166667461395264</c:v>
                </c:pt>
                <c:pt idx="5425">
                  <c:v>74.166667461395264</c:v>
                </c:pt>
                <c:pt idx="5426">
                  <c:v>74.166667461395264</c:v>
                </c:pt>
                <c:pt idx="5427">
                  <c:v>74.166667461395264</c:v>
                </c:pt>
                <c:pt idx="5428">
                  <c:v>74.166667461395264</c:v>
                </c:pt>
                <c:pt idx="5429">
                  <c:v>74.166667461395264</c:v>
                </c:pt>
                <c:pt idx="5430">
                  <c:v>74.166667461395264</c:v>
                </c:pt>
                <c:pt idx="5431">
                  <c:v>74.166667461395264</c:v>
                </c:pt>
                <c:pt idx="5432">
                  <c:v>74.166667461395264</c:v>
                </c:pt>
                <c:pt idx="5433">
                  <c:v>74.166667461395264</c:v>
                </c:pt>
                <c:pt idx="5434">
                  <c:v>74.166667461395264</c:v>
                </c:pt>
                <c:pt idx="5435">
                  <c:v>74.166667461395264</c:v>
                </c:pt>
                <c:pt idx="5436">
                  <c:v>74.166667461395264</c:v>
                </c:pt>
                <c:pt idx="5437">
                  <c:v>74.166667461395264</c:v>
                </c:pt>
                <c:pt idx="5438">
                  <c:v>74.166667461395264</c:v>
                </c:pt>
                <c:pt idx="5439">
                  <c:v>74.166667461395264</c:v>
                </c:pt>
                <c:pt idx="5440">
                  <c:v>74.166667461395264</c:v>
                </c:pt>
                <c:pt idx="5441">
                  <c:v>74.166667461395264</c:v>
                </c:pt>
                <c:pt idx="5442">
                  <c:v>74.166667461395264</c:v>
                </c:pt>
                <c:pt idx="5443">
                  <c:v>74.166667461395264</c:v>
                </c:pt>
                <c:pt idx="5444">
                  <c:v>75</c:v>
                </c:pt>
                <c:pt idx="5445">
                  <c:v>75</c:v>
                </c:pt>
                <c:pt idx="5446">
                  <c:v>75</c:v>
                </c:pt>
                <c:pt idx="5447">
                  <c:v>75</c:v>
                </c:pt>
                <c:pt idx="5448">
                  <c:v>75</c:v>
                </c:pt>
                <c:pt idx="5449">
                  <c:v>75</c:v>
                </c:pt>
                <c:pt idx="5450">
                  <c:v>75</c:v>
                </c:pt>
                <c:pt idx="5451">
                  <c:v>75</c:v>
                </c:pt>
                <c:pt idx="5452">
                  <c:v>75</c:v>
                </c:pt>
                <c:pt idx="5453">
                  <c:v>75</c:v>
                </c:pt>
                <c:pt idx="5454">
                  <c:v>75</c:v>
                </c:pt>
                <c:pt idx="5455">
                  <c:v>75</c:v>
                </c:pt>
                <c:pt idx="5456">
                  <c:v>75</c:v>
                </c:pt>
                <c:pt idx="5457">
                  <c:v>75</c:v>
                </c:pt>
                <c:pt idx="5458">
                  <c:v>75</c:v>
                </c:pt>
                <c:pt idx="5459">
                  <c:v>75</c:v>
                </c:pt>
                <c:pt idx="5460">
                  <c:v>75</c:v>
                </c:pt>
                <c:pt idx="5461">
                  <c:v>75</c:v>
                </c:pt>
                <c:pt idx="5462">
                  <c:v>75</c:v>
                </c:pt>
                <c:pt idx="5463">
                  <c:v>75</c:v>
                </c:pt>
                <c:pt idx="5464">
                  <c:v>75</c:v>
                </c:pt>
                <c:pt idx="5465">
                  <c:v>75.833332538604736</c:v>
                </c:pt>
                <c:pt idx="5466">
                  <c:v>75.833332538604736</c:v>
                </c:pt>
                <c:pt idx="5467">
                  <c:v>75.833332538604736</c:v>
                </c:pt>
                <c:pt idx="5468">
                  <c:v>75.833332538604736</c:v>
                </c:pt>
                <c:pt idx="5469">
                  <c:v>75.833332538604736</c:v>
                </c:pt>
                <c:pt idx="5470">
                  <c:v>75.833332538604736</c:v>
                </c:pt>
                <c:pt idx="5471">
                  <c:v>75.833332538604736</c:v>
                </c:pt>
                <c:pt idx="5472">
                  <c:v>75.833332538604736</c:v>
                </c:pt>
                <c:pt idx="5473">
                  <c:v>75.833332538604736</c:v>
                </c:pt>
                <c:pt idx="5474">
                  <c:v>75.833332538604736</c:v>
                </c:pt>
                <c:pt idx="5475">
                  <c:v>75.833332538604736</c:v>
                </c:pt>
                <c:pt idx="5476">
                  <c:v>75.833332538604736</c:v>
                </c:pt>
                <c:pt idx="5477">
                  <c:v>75.833332538604736</c:v>
                </c:pt>
                <c:pt idx="5478">
                  <c:v>75.833332538604736</c:v>
                </c:pt>
                <c:pt idx="5479">
                  <c:v>75.833332538604736</c:v>
                </c:pt>
                <c:pt idx="5480">
                  <c:v>75.833332538604736</c:v>
                </c:pt>
                <c:pt idx="5481">
                  <c:v>75.833332538604736</c:v>
                </c:pt>
                <c:pt idx="5482">
                  <c:v>75.833332538604736</c:v>
                </c:pt>
                <c:pt idx="5483">
                  <c:v>75.833332538604736</c:v>
                </c:pt>
                <c:pt idx="5484">
                  <c:v>75.833332538604736</c:v>
                </c:pt>
                <c:pt idx="5485">
                  <c:v>75.833332538604736</c:v>
                </c:pt>
                <c:pt idx="5486">
                  <c:v>75.833332538604736</c:v>
                </c:pt>
                <c:pt idx="5487">
                  <c:v>75.833332538604736</c:v>
                </c:pt>
                <c:pt idx="5488">
                  <c:v>75.833332538604736</c:v>
                </c:pt>
                <c:pt idx="5489">
                  <c:v>75.833332538604736</c:v>
                </c:pt>
                <c:pt idx="5490">
                  <c:v>75.833332538604736</c:v>
                </c:pt>
                <c:pt idx="5491">
                  <c:v>75.833332538604736</c:v>
                </c:pt>
                <c:pt idx="5492">
                  <c:v>75.833332538604736</c:v>
                </c:pt>
                <c:pt idx="5493">
                  <c:v>75.833332538604736</c:v>
                </c:pt>
                <c:pt idx="5494">
                  <c:v>77.499997615814209</c:v>
                </c:pt>
                <c:pt idx="5495">
                  <c:v>77.499997615814209</c:v>
                </c:pt>
                <c:pt idx="5496">
                  <c:v>77.499997615814209</c:v>
                </c:pt>
                <c:pt idx="5497">
                  <c:v>77.499997615814209</c:v>
                </c:pt>
                <c:pt idx="5498">
                  <c:v>77.499997615814209</c:v>
                </c:pt>
                <c:pt idx="5499">
                  <c:v>77.499997615814209</c:v>
                </c:pt>
                <c:pt idx="5500">
                  <c:v>77.499997615814209</c:v>
                </c:pt>
                <c:pt idx="5501">
                  <c:v>77.499997615814209</c:v>
                </c:pt>
                <c:pt idx="5502">
                  <c:v>77.499997615814209</c:v>
                </c:pt>
                <c:pt idx="5503">
                  <c:v>77.499997615814209</c:v>
                </c:pt>
                <c:pt idx="5504">
                  <c:v>77.499997615814209</c:v>
                </c:pt>
                <c:pt idx="5505">
                  <c:v>78.333336114883423</c:v>
                </c:pt>
                <c:pt idx="5506">
                  <c:v>78.333336114883423</c:v>
                </c:pt>
                <c:pt idx="5507">
                  <c:v>78.333336114883423</c:v>
                </c:pt>
                <c:pt idx="5508">
                  <c:v>78.333336114883423</c:v>
                </c:pt>
                <c:pt idx="5509">
                  <c:v>78.333336114883423</c:v>
                </c:pt>
                <c:pt idx="5510">
                  <c:v>78.333336114883423</c:v>
                </c:pt>
                <c:pt idx="5511">
                  <c:v>78.333336114883423</c:v>
                </c:pt>
                <c:pt idx="5512">
                  <c:v>78.333336114883423</c:v>
                </c:pt>
                <c:pt idx="5513">
                  <c:v>78.333336114883423</c:v>
                </c:pt>
                <c:pt idx="5514">
                  <c:v>78.333336114883423</c:v>
                </c:pt>
                <c:pt idx="5515">
                  <c:v>78.333336114883423</c:v>
                </c:pt>
                <c:pt idx="5516">
                  <c:v>78.333336114883423</c:v>
                </c:pt>
                <c:pt idx="5517">
                  <c:v>78.333336114883423</c:v>
                </c:pt>
                <c:pt idx="5518">
                  <c:v>78.333336114883423</c:v>
                </c:pt>
                <c:pt idx="5519">
                  <c:v>78.333336114883423</c:v>
                </c:pt>
                <c:pt idx="5520">
                  <c:v>78.333336114883423</c:v>
                </c:pt>
                <c:pt idx="5521">
                  <c:v>78.333336114883423</c:v>
                </c:pt>
                <c:pt idx="5522">
                  <c:v>78.333336114883423</c:v>
                </c:pt>
                <c:pt idx="5523">
                  <c:v>78.333336114883423</c:v>
                </c:pt>
                <c:pt idx="5524">
                  <c:v>78.333336114883423</c:v>
                </c:pt>
                <c:pt idx="5525">
                  <c:v>78.333336114883423</c:v>
                </c:pt>
                <c:pt idx="5526">
                  <c:v>78.333336114883423</c:v>
                </c:pt>
                <c:pt idx="5527">
                  <c:v>78.333336114883423</c:v>
                </c:pt>
                <c:pt idx="5528">
                  <c:v>78.333336114883423</c:v>
                </c:pt>
                <c:pt idx="5529">
                  <c:v>78.333336114883423</c:v>
                </c:pt>
                <c:pt idx="5530">
                  <c:v>78.333336114883423</c:v>
                </c:pt>
                <c:pt idx="5531">
                  <c:v>78.333336114883423</c:v>
                </c:pt>
                <c:pt idx="5532">
                  <c:v>78.333336114883423</c:v>
                </c:pt>
                <c:pt idx="5533">
                  <c:v>78.333336114883423</c:v>
                </c:pt>
                <c:pt idx="5534">
                  <c:v>78.333336114883423</c:v>
                </c:pt>
                <c:pt idx="5535">
                  <c:v>78.333336114883423</c:v>
                </c:pt>
                <c:pt idx="5536">
                  <c:v>78.333336114883423</c:v>
                </c:pt>
                <c:pt idx="5537">
                  <c:v>78.333336114883423</c:v>
                </c:pt>
                <c:pt idx="5538">
                  <c:v>78.333336114883423</c:v>
                </c:pt>
                <c:pt idx="5539">
                  <c:v>78.333336114883423</c:v>
                </c:pt>
                <c:pt idx="5540">
                  <c:v>78.333336114883423</c:v>
                </c:pt>
                <c:pt idx="5541">
                  <c:v>78.333336114883423</c:v>
                </c:pt>
                <c:pt idx="5542">
                  <c:v>78.333336114883423</c:v>
                </c:pt>
                <c:pt idx="5543">
                  <c:v>78.333336114883423</c:v>
                </c:pt>
                <c:pt idx="5544">
                  <c:v>78.333336114883423</c:v>
                </c:pt>
                <c:pt idx="5545">
                  <c:v>78.333336114883423</c:v>
                </c:pt>
                <c:pt idx="5546">
                  <c:v>78.333336114883423</c:v>
                </c:pt>
                <c:pt idx="5547">
                  <c:v>78.333336114883423</c:v>
                </c:pt>
                <c:pt idx="5548">
                  <c:v>78.333336114883423</c:v>
                </c:pt>
                <c:pt idx="5549">
                  <c:v>78.333336114883423</c:v>
                </c:pt>
                <c:pt idx="5550">
                  <c:v>78.333336114883423</c:v>
                </c:pt>
                <c:pt idx="5551">
                  <c:v>78.333336114883423</c:v>
                </c:pt>
                <c:pt idx="5552">
                  <c:v>78.333336114883423</c:v>
                </c:pt>
                <c:pt idx="5553">
                  <c:v>78.333336114883423</c:v>
                </c:pt>
                <c:pt idx="5554">
                  <c:v>78.333336114883423</c:v>
                </c:pt>
                <c:pt idx="5555">
                  <c:v>78.333336114883423</c:v>
                </c:pt>
                <c:pt idx="5556">
                  <c:v>78.333336114883423</c:v>
                </c:pt>
                <c:pt idx="5557">
                  <c:v>78.333336114883423</c:v>
                </c:pt>
                <c:pt idx="5558">
                  <c:v>78.333336114883423</c:v>
                </c:pt>
                <c:pt idx="5559">
                  <c:v>78.333336114883423</c:v>
                </c:pt>
                <c:pt idx="5560">
                  <c:v>78.333336114883423</c:v>
                </c:pt>
                <c:pt idx="5561">
                  <c:v>78.333336114883423</c:v>
                </c:pt>
                <c:pt idx="5562">
                  <c:v>78.333336114883423</c:v>
                </c:pt>
                <c:pt idx="5563">
                  <c:v>78.333336114883423</c:v>
                </c:pt>
                <c:pt idx="5564">
                  <c:v>78.333336114883423</c:v>
                </c:pt>
                <c:pt idx="5565">
                  <c:v>78.333336114883423</c:v>
                </c:pt>
                <c:pt idx="5566">
                  <c:v>78.333336114883423</c:v>
                </c:pt>
                <c:pt idx="5567">
                  <c:v>78.333336114883423</c:v>
                </c:pt>
                <c:pt idx="5568">
                  <c:v>78.333336114883423</c:v>
                </c:pt>
                <c:pt idx="5569">
                  <c:v>78.333336114883423</c:v>
                </c:pt>
                <c:pt idx="5570">
                  <c:v>78.333336114883423</c:v>
                </c:pt>
                <c:pt idx="5571">
                  <c:v>78.333336114883423</c:v>
                </c:pt>
                <c:pt idx="5572">
                  <c:v>78.333336114883423</c:v>
                </c:pt>
                <c:pt idx="5573">
                  <c:v>78.333336114883423</c:v>
                </c:pt>
                <c:pt idx="5574">
                  <c:v>78.333336114883423</c:v>
                </c:pt>
                <c:pt idx="5575">
                  <c:v>78.333336114883423</c:v>
                </c:pt>
                <c:pt idx="5576">
                  <c:v>78.333336114883423</c:v>
                </c:pt>
                <c:pt idx="5577">
                  <c:v>78.333336114883423</c:v>
                </c:pt>
                <c:pt idx="5578">
                  <c:v>78.333336114883423</c:v>
                </c:pt>
                <c:pt idx="5579">
                  <c:v>78.333336114883423</c:v>
                </c:pt>
                <c:pt idx="5580">
                  <c:v>78.333336114883423</c:v>
                </c:pt>
                <c:pt idx="5581">
                  <c:v>78.333336114883423</c:v>
                </c:pt>
                <c:pt idx="5582">
                  <c:v>78.333336114883423</c:v>
                </c:pt>
                <c:pt idx="5583">
                  <c:v>78.333336114883423</c:v>
                </c:pt>
                <c:pt idx="5584">
                  <c:v>78.333336114883423</c:v>
                </c:pt>
                <c:pt idx="5585">
                  <c:v>78.333336114883423</c:v>
                </c:pt>
                <c:pt idx="5586">
                  <c:v>78.333336114883423</c:v>
                </c:pt>
                <c:pt idx="5587">
                  <c:v>78.333336114883423</c:v>
                </c:pt>
                <c:pt idx="5588">
                  <c:v>78.333336114883423</c:v>
                </c:pt>
                <c:pt idx="5589">
                  <c:v>78.333336114883423</c:v>
                </c:pt>
                <c:pt idx="5590">
                  <c:v>78.333336114883423</c:v>
                </c:pt>
                <c:pt idx="5591">
                  <c:v>78.333336114883423</c:v>
                </c:pt>
                <c:pt idx="5592">
                  <c:v>78.333336114883423</c:v>
                </c:pt>
                <c:pt idx="5593">
                  <c:v>78.333336114883423</c:v>
                </c:pt>
                <c:pt idx="5594">
                  <c:v>78.333336114883423</c:v>
                </c:pt>
                <c:pt idx="5595">
                  <c:v>78.333336114883423</c:v>
                </c:pt>
                <c:pt idx="5596">
                  <c:v>78.333336114883423</c:v>
                </c:pt>
                <c:pt idx="5597">
                  <c:v>78.333336114883423</c:v>
                </c:pt>
                <c:pt idx="5598">
                  <c:v>78.333336114883423</c:v>
                </c:pt>
                <c:pt idx="5599">
                  <c:v>78.333336114883423</c:v>
                </c:pt>
                <c:pt idx="5600">
                  <c:v>78.333336114883423</c:v>
                </c:pt>
                <c:pt idx="5601">
                  <c:v>78.333336114883423</c:v>
                </c:pt>
                <c:pt idx="5602">
                  <c:v>78.333336114883423</c:v>
                </c:pt>
                <c:pt idx="5603">
                  <c:v>78.333336114883423</c:v>
                </c:pt>
                <c:pt idx="5604">
                  <c:v>78.333336114883423</c:v>
                </c:pt>
                <c:pt idx="5605">
                  <c:v>78.333336114883423</c:v>
                </c:pt>
                <c:pt idx="5606">
                  <c:v>78.333336114883423</c:v>
                </c:pt>
                <c:pt idx="5607">
                  <c:v>78.333336114883423</c:v>
                </c:pt>
                <c:pt idx="5608">
                  <c:v>78.333336114883423</c:v>
                </c:pt>
                <c:pt idx="5609">
                  <c:v>78.333336114883423</c:v>
                </c:pt>
                <c:pt idx="5610">
                  <c:v>78.333336114883423</c:v>
                </c:pt>
                <c:pt idx="5611">
                  <c:v>78.333336114883423</c:v>
                </c:pt>
                <c:pt idx="5612">
                  <c:v>78.333336114883423</c:v>
                </c:pt>
                <c:pt idx="5613">
                  <c:v>78.333336114883423</c:v>
                </c:pt>
                <c:pt idx="5614">
                  <c:v>78.333336114883423</c:v>
                </c:pt>
                <c:pt idx="5615">
                  <c:v>78.333336114883423</c:v>
                </c:pt>
                <c:pt idx="5616">
                  <c:v>78.333336114883423</c:v>
                </c:pt>
                <c:pt idx="5617">
                  <c:v>78.333336114883423</c:v>
                </c:pt>
                <c:pt idx="5618">
                  <c:v>78.333336114883423</c:v>
                </c:pt>
                <c:pt idx="5619">
                  <c:v>78.333336114883423</c:v>
                </c:pt>
                <c:pt idx="5620">
                  <c:v>78.333336114883423</c:v>
                </c:pt>
                <c:pt idx="5621">
                  <c:v>78.333336114883423</c:v>
                </c:pt>
                <c:pt idx="5622">
                  <c:v>78.333336114883423</c:v>
                </c:pt>
                <c:pt idx="5623">
                  <c:v>78.333336114883423</c:v>
                </c:pt>
                <c:pt idx="5624">
                  <c:v>78.333336114883423</c:v>
                </c:pt>
                <c:pt idx="5625">
                  <c:v>78.333336114883423</c:v>
                </c:pt>
                <c:pt idx="5626">
                  <c:v>78.333336114883423</c:v>
                </c:pt>
                <c:pt idx="5627">
                  <c:v>78.333336114883423</c:v>
                </c:pt>
                <c:pt idx="5628">
                  <c:v>78.333336114883423</c:v>
                </c:pt>
                <c:pt idx="5629">
                  <c:v>78.333336114883423</c:v>
                </c:pt>
                <c:pt idx="5630">
                  <c:v>79.166668653488159</c:v>
                </c:pt>
                <c:pt idx="5631">
                  <c:v>79.166668653488159</c:v>
                </c:pt>
                <c:pt idx="5632">
                  <c:v>79.166668653488159</c:v>
                </c:pt>
                <c:pt idx="5633">
                  <c:v>79.166668653488159</c:v>
                </c:pt>
                <c:pt idx="5634">
                  <c:v>79.166668653488159</c:v>
                </c:pt>
                <c:pt idx="5635">
                  <c:v>79.166668653488159</c:v>
                </c:pt>
                <c:pt idx="5636">
                  <c:v>79.166668653488159</c:v>
                </c:pt>
                <c:pt idx="5637">
                  <c:v>79.166668653488159</c:v>
                </c:pt>
                <c:pt idx="5638">
                  <c:v>79.166668653488159</c:v>
                </c:pt>
                <c:pt idx="5639">
                  <c:v>79.166668653488159</c:v>
                </c:pt>
                <c:pt idx="5640">
                  <c:v>79.166668653488159</c:v>
                </c:pt>
                <c:pt idx="5641">
                  <c:v>79.166668653488159</c:v>
                </c:pt>
                <c:pt idx="5642">
                  <c:v>79.166668653488159</c:v>
                </c:pt>
                <c:pt idx="5643">
                  <c:v>79.166668653488159</c:v>
                </c:pt>
                <c:pt idx="5644">
                  <c:v>79.166668653488159</c:v>
                </c:pt>
                <c:pt idx="5645">
                  <c:v>79.166668653488159</c:v>
                </c:pt>
                <c:pt idx="5646">
                  <c:v>80.000001192092896</c:v>
                </c:pt>
                <c:pt idx="5647">
                  <c:v>80.000001192092896</c:v>
                </c:pt>
                <c:pt idx="5648">
                  <c:v>80.000001192092896</c:v>
                </c:pt>
                <c:pt idx="5649">
                  <c:v>80.000001192092896</c:v>
                </c:pt>
                <c:pt idx="5650">
                  <c:v>80.000001192092896</c:v>
                </c:pt>
                <c:pt idx="5651">
                  <c:v>80.000001192092896</c:v>
                </c:pt>
                <c:pt idx="5652">
                  <c:v>80.000001192092896</c:v>
                </c:pt>
                <c:pt idx="5653">
                  <c:v>80.000001192092896</c:v>
                </c:pt>
                <c:pt idx="5654">
                  <c:v>80.000001192092896</c:v>
                </c:pt>
                <c:pt idx="5655">
                  <c:v>80.000001192092896</c:v>
                </c:pt>
                <c:pt idx="5656">
                  <c:v>80.000001192092896</c:v>
                </c:pt>
                <c:pt idx="5657">
                  <c:v>80.000001192092896</c:v>
                </c:pt>
                <c:pt idx="5658">
                  <c:v>80.000001192092896</c:v>
                </c:pt>
                <c:pt idx="5659">
                  <c:v>80.000001192092896</c:v>
                </c:pt>
                <c:pt idx="5660">
                  <c:v>80.000001192092896</c:v>
                </c:pt>
                <c:pt idx="5661">
                  <c:v>80.000001192092896</c:v>
                </c:pt>
                <c:pt idx="5662">
                  <c:v>80.000001192092896</c:v>
                </c:pt>
                <c:pt idx="5663">
                  <c:v>80.000001192092896</c:v>
                </c:pt>
                <c:pt idx="5664">
                  <c:v>80.000001192092896</c:v>
                </c:pt>
                <c:pt idx="5665">
                  <c:v>80.000001192092896</c:v>
                </c:pt>
                <c:pt idx="5666">
                  <c:v>80.000001192092896</c:v>
                </c:pt>
                <c:pt idx="5667">
                  <c:v>80.000001192092896</c:v>
                </c:pt>
                <c:pt idx="5668">
                  <c:v>80.833333730697632</c:v>
                </c:pt>
                <c:pt idx="5669">
                  <c:v>80.833333730697632</c:v>
                </c:pt>
                <c:pt idx="5670">
                  <c:v>80.833333730697632</c:v>
                </c:pt>
                <c:pt idx="5671">
                  <c:v>80.833333730697632</c:v>
                </c:pt>
                <c:pt idx="5672">
                  <c:v>80.833333730697632</c:v>
                </c:pt>
                <c:pt idx="5673">
                  <c:v>80.833333730697632</c:v>
                </c:pt>
                <c:pt idx="5674">
                  <c:v>80.833333730697632</c:v>
                </c:pt>
                <c:pt idx="5675">
                  <c:v>80.833333730697632</c:v>
                </c:pt>
                <c:pt idx="5676">
                  <c:v>80.833333730697632</c:v>
                </c:pt>
                <c:pt idx="5677">
                  <c:v>80.833333730697632</c:v>
                </c:pt>
                <c:pt idx="5678">
                  <c:v>80.833333730697632</c:v>
                </c:pt>
                <c:pt idx="5679">
                  <c:v>80.833333730697632</c:v>
                </c:pt>
                <c:pt idx="5680">
                  <c:v>80.833333730697632</c:v>
                </c:pt>
                <c:pt idx="5681">
                  <c:v>80.833333730697632</c:v>
                </c:pt>
                <c:pt idx="5682">
                  <c:v>80.833333730697632</c:v>
                </c:pt>
                <c:pt idx="5683">
                  <c:v>80.833333730697632</c:v>
                </c:pt>
                <c:pt idx="5684">
                  <c:v>80.833333730697632</c:v>
                </c:pt>
                <c:pt idx="5685">
                  <c:v>80.833333730697632</c:v>
                </c:pt>
                <c:pt idx="5686">
                  <c:v>80.833333730697632</c:v>
                </c:pt>
                <c:pt idx="5687">
                  <c:v>80.833333730697632</c:v>
                </c:pt>
                <c:pt idx="5688">
                  <c:v>80.833333730697632</c:v>
                </c:pt>
                <c:pt idx="5689">
                  <c:v>80.833333730697632</c:v>
                </c:pt>
                <c:pt idx="5690">
                  <c:v>80.833333730697632</c:v>
                </c:pt>
                <c:pt idx="5691">
                  <c:v>80.833333730697632</c:v>
                </c:pt>
                <c:pt idx="5692">
                  <c:v>80.833333730697632</c:v>
                </c:pt>
                <c:pt idx="5693">
                  <c:v>80.833333730697632</c:v>
                </c:pt>
                <c:pt idx="5694">
                  <c:v>80.833333730697632</c:v>
                </c:pt>
                <c:pt idx="5695">
                  <c:v>80.833333730697632</c:v>
                </c:pt>
                <c:pt idx="5696">
                  <c:v>80.833333730697632</c:v>
                </c:pt>
                <c:pt idx="5697">
                  <c:v>80.833333730697632</c:v>
                </c:pt>
                <c:pt idx="5698">
                  <c:v>80.833333730697632</c:v>
                </c:pt>
                <c:pt idx="5699">
                  <c:v>80.833333730697632</c:v>
                </c:pt>
                <c:pt idx="5700">
                  <c:v>80.833333730697632</c:v>
                </c:pt>
                <c:pt idx="5701">
                  <c:v>80.833333730697632</c:v>
                </c:pt>
                <c:pt idx="5702">
                  <c:v>80.833333730697632</c:v>
                </c:pt>
                <c:pt idx="5703">
                  <c:v>80.833333730697632</c:v>
                </c:pt>
                <c:pt idx="5704">
                  <c:v>80.833333730697632</c:v>
                </c:pt>
                <c:pt idx="5705">
                  <c:v>80.833333730697632</c:v>
                </c:pt>
                <c:pt idx="5706">
                  <c:v>81.666666269302368</c:v>
                </c:pt>
                <c:pt idx="5707">
                  <c:v>81.666666269302368</c:v>
                </c:pt>
                <c:pt idx="5708">
                  <c:v>81.666666269302368</c:v>
                </c:pt>
                <c:pt idx="5709">
                  <c:v>81.666666269302368</c:v>
                </c:pt>
                <c:pt idx="5710">
                  <c:v>81.666666269302368</c:v>
                </c:pt>
                <c:pt idx="5711">
                  <c:v>81.666666269302368</c:v>
                </c:pt>
                <c:pt idx="5712">
                  <c:v>81.666666269302368</c:v>
                </c:pt>
                <c:pt idx="5713">
                  <c:v>81.666666269302368</c:v>
                </c:pt>
                <c:pt idx="5714">
                  <c:v>81.666666269302368</c:v>
                </c:pt>
                <c:pt idx="5715">
                  <c:v>81.666666269302368</c:v>
                </c:pt>
                <c:pt idx="5716">
                  <c:v>81.666666269302368</c:v>
                </c:pt>
                <c:pt idx="5717">
                  <c:v>81.666666269302368</c:v>
                </c:pt>
                <c:pt idx="5718">
                  <c:v>81.666666269302368</c:v>
                </c:pt>
                <c:pt idx="5719">
                  <c:v>81.666666269302368</c:v>
                </c:pt>
                <c:pt idx="5720">
                  <c:v>81.666666269302368</c:v>
                </c:pt>
                <c:pt idx="5721">
                  <c:v>81.666666269302368</c:v>
                </c:pt>
                <c:pt idx="5722">
                  <c:v>81.666666269302368</c:v>
                </c:pt>
                <c:pt idx="5723">
                  <c:v>81.666666269302368</c:v>
                </c:pt>
                <c:pt idx="5724">
                  <c:v>81.666666269302368</c:v>
                </c:pt>
                <c:pt idx="5725">
                  <c:v>81.666666269302368</c:v>
                </c:pt>
                <c:pt idx="5726">
                  <c:v>81.666666269302368</c:v>
                </c:pt>
                <c:pt idx="5727">
                  <c:v>81.666666269302368</c:v>
                </c:pt>
                <c:pt idx="5728">
                  <c:v>81.666666269302368</c:v>
                </c:pt>
                <c:pt idx="5729">
                  <c:v>81.666666269302368</c:v>
                </c:pt>
                <c:pt idx="5730">
                  <c:v>81.666666269302368</c:v>
                </c:pt>
                <c:pt idx="5731">
                  <c:v>81.666666269302368</c:v>
                </c:pt>
                <c:pt idx="5732">
                  <c:v>81.666666269302368</c:v>
                </c:pt>
                <c:pt idx="5733">
                  <c:v>81.666666269302368</c:v>
                </c:pt>
                <c:pt idx="5734">
                  <c:v>81.666666269302368</c:v>
                </c:pt>
                <c:pt idx="5735">
                  <c:v>81.666666269302368</c:v>
                </c:pt>
                <c:pt idx="5736">
                  <c:v>82.499998807907104</c:v>
                </c:pt>
                <c:pt idx="5737">
                  <c:v>82.499998807907104</c:v>
                </c:pt>
                <c:pt idx="5738">
                  <c:v>82.499998807907104</c:v>
                </c:pt>
                <c:pt idx="5739">
                  <c:v>82.499998807907104</c:v>
                </c:pt>
                <c:pt idx="5740">
                  <c:v>82.499998807907104</c:v>
                </c:pt>
                <c:pt idx="5741">
                  <c:v>82.499998807907104</c:v>
                </c:pt>
                <c:pt idx="5742">
                  <c:v>82.499998807907104</c:v>
                </c:pt>
                <c:pt idx="5743">
                  <c:v>82.499998807907104</c:v>
                </c:pt>
                <c:pt idx="5744">
                  <c:v>82.499998807907104</c:v>
                </c:pt>
                <c:pt idx="5745">
                  <c:v>82.499998807907104</c:v>
                </c:pt>
                <c:pt idx="5746">
                  <c:v>82.499998807907104</c:v>
                </c:pt>
                <c:pt idx="5747">
                  <c:v>82.499998807907104</c:v>
                </c:pt>
                <c:pt idx="5748">
                  <c:v>82.499998807907104</c:v>
                </c:pt>
                <c:pt idx="5749">
                  <c:v>82.499998807907104</c:v>
                </c:pt>
                <c:pt idx="5750">
                  <c:v>82.499998807907104</c:v>
                </c:pt>
                <c:pt idx="5751">
                  <c:v>82.499998807907104</c:v>
                </c:pt>
                <c:pt idx="5752">
                  <c:v>82.499998807907104</c:v>
                </c:pt>
                <c:pt idx="5753">
                  <c:v>82.499998807907104</c:v>
                </c:pt>
                <c:pt idx="5754">
                  <c:v>82.499998807907104</c:v>
                </c:pt>
                <c:pt idx="5755">
                  <c:v>82.499998807907104</c:v>
                </c:pt>
                <c:pt idx="5756">
                  <c:v>82.499998807907104</c:v>
                </c:pt>
                <c:pt idx="5757">
                  <c:v>82.499998807907104</c:v>
                </c:pt>
                <c:pt idx="5758">
                  <c:v>82.499998807907104</c:v>
                </c:pt>
                <c:pt idx="5759">
                  <c:v>82.499998807907104</c:v>
                </c:pt>
                <c:pt idx="5760">
                  <c:v>82.499998807907104</c:v>
                </c:pt>
                <c:pt idx="5761">
                  <c:v>82.499998807907104</c:v>
                </c:pt>
                <c:pt idx="5762">
                  <c:v>82.499998807907104</c:v>
                </c:pt>
                <c:pt idx="5763">
                  <c:v>82.499998807907104</c:v>
                </c:pt>
                <c:pt idx="5764">
                  <c:v>82.499998807907104</c:v>
                </c:pt>
                <c:pt idx="5765">
                  <c:v>82.499998807907104</c:v>
                </c:pt>
                <c:pt idx="5766">
                  <c:v>82.499998807907104</c:v>
                </c:pt>
                <c:pt idx="5767">
                  <c:v>82.499998807907104</c:v>
                </c:pt>
                <c:pt idx="5768">
                  <c:v>82.499998807907104</c:v>
                </c:pt>
                <c:pt idx="5769">
                  <c:v>82.499998807907104</c:v>
                </c:pt>
                <c:pt idx="5770">
                  <c:v>82.499998807907104</c:v>
                </c:pt>
                <c:pt idx="5771">
                  <c:v>82.499998807907104</c:v>
                </c:pt>
                <c:pt idx="5772">
                  <c:v>82.499998807907104</c:v>
                </c:pt>
                <c:pt idx="5773">
                  <c:v>82.499998807907104</c:v>
                </c:pt>
                <c:pt idx="5774">
                  <c:v>82.499998807907104</c:v>
                </c:pt>
                <c:pt idx="5775">
                  <c:v>82.499998807907104</c:v>
                </c:pt>
                <c:pt idx="5776">
                  <c:v>82.499998807907104</c:v>
                </c:pt>
                <c:pt idx="5777">
                  <c:v>82.499998807907104</c:v>
                </c:pt>
                <c:pt idx="5778">
                  <c:v>82.499998807907104</c:v>
                </c:pt>
                <c:pt idx="5779">
                  <c:v>82.499998807907104</c:v>
                </c:pt>
                <c:pt idx="5780">
                  <c:v>82.499998807907104</c:v>
                </c:pt>
                <c:pt idx="5781">
                  <c:v>82.499998807907104</c:v>
                </c:pt>
                <c:pt idx="5782">
                  <c:v>82.499998807907104</c:v>
                </c:pt>
                <c:pt idx="5783">
                  <c:v>82.499998807907104</c:v>
                </c:pt>
                <c:pt idx="5784">
                  <c:v>82.499998807907104</c:v>
                </c:pt>
                <c:pt idx="5785">
                  <c:v>82.499998807907104</c:v>
                </c:pt>
                <c:pt idx="5786">
                  <c:v>82.499998807907104</c:v>
                </c:pt>
                <c:pt idx="5787">
                  <c:v>82.499998807907104</c:v>
                </c:pt>
                <c:pt idx="5788">
                  <c:v>82.499998807907104</c:v>
                </c:pt>
                <c:pt idx="5789">
                  <c:v>82.499998807907104</c:v>
                </c:pt>
                <c:pt idx="5790">
                  <c:v>82.499998807907104</c:v>
                </c:pt>
                <c:pt idx="5791">
                  <c:v>82.499998807907104</c:v>
                </c:pt>
                <c:pt idx="5792">
                  <c:v>82.499998807907104</c:v>
                </c:pt>
                <c:pt idx="5793">
                  <c:v>82.499998807907104</c:v>
                </c:pt>
                <c:pt idx="5794">
                  <c:v>82.499998807907104</c:v>
                </c:pt>
                <c:pt idx="5795">
                  <c:v>82.499998807907104</c:v>
                </c:pt>
                <c:pt idx="5796">
                  <c:v>82.499998807907104</c:v>
                </c:pt>
                <c:pt idx="5797">
                  <c:v>82.499998807907104</c:v>
                </c:pt>
                <c:pt idx="5798">
                  <c:v>82.499998807907104</c:v>
                </c:pt>
                <c:pt idx="5799">
                  <c:v>82.499998807907104</c:v>
                </c:pt>
                <c:pt idx="5800">
                  <c:v>82.499998807907104</c:v>
                </c:pt>
                <c:pt idx="5801">
                  <c:v>82.499998807907104</c:v>
                </c:pt>
                <c:pt idx="5802">
                  <c:v>82.499998807907104</c:v>
                </c:pt>
                <c:pt idx="5803">
                  <c:v>82.499998807907104</c:v>
                </c:pt>
                <c:pt idx="5804">
                  <c:v>82.499998807907104</c:v>
                </c:pt>
                <c:pt idx="5805">
                  <c:v>82.499998807907104</c:v>
                </c:pt>
                <c:pt idx="5806">
                  <c:v>82.499998807907104</c:v>
                </c:pt>
                <c:pt idx="5807">
                  <c:v>82.499998807907104</c:v>
                </c:pt>
                <c:pt idx="5808">
                  <c:v>82.499998807907104</c:v>
                </c:pt>
                <c:pt idx="5809">
                  <c:v>82.499998807907104</c:v>
                </c:pt>
                <c:pt idx="5810">
                  <c:v>82.499998807907104</c:v>
                </c:pt>
                <c:pt idx="5811">
                  <c:v>82.499998807907104</c:v>
                </c:pt>
                <c:pt idx="5812">
                  <c:v>83.333331346511841</c:v>
                </c:pt>
                <c:pt idx="5813">
                  <c:v>83.333331346511841</c:v>
                </c:pt>
                <c:pt idx="5814">
                  <c:v>83.333331346511841</c:v>
                </c:pt>
                <c:pt idx="5815">
                  <c:v>83.333331346511841</c:v>
                </c:pt>
                <c:pt idx="5816">
                  <c:v>83.333331346511841</c:v>
                </c:pt>
                <c:pt idx="5817">
                  <c:v>83.333331346511841</c:v>
                </c:pt>
                <c:pt idx="5818">
                  <c:v>83.333331346511841</c:v>
                </c:pt>
                <c:pt idx="5819">
                  <c:v>83.333331346511841</c:v>
                </c:pt>
                <c:pt idx="5820">
                  <c:v>83.333331346511841</c:v>
                </c:pt>
                <c:pt idx="5821">
                  <c:v>83.333331346511841</c:v>
                </c:pt>
                <c:pt idx="5822">
                  <c:v>83.333331346511841</c:v>
                </c:pt>
                <c:pt idx="5823">
                  <c:v>83.333331346511841</c:v>
                </c:pt>
                <c:pt idx="5824">
                  <c:v>83.333331346511841</c:v>
                </c:pt>
                <c:pt idx="5825">
                  <c:v>83.333331346511841</c:v>
                </c:pt>
                <c:pt idx="5826">
                  <c:v>83.333331346511841</c:v>
                </c:pt>
                <c:pt idx="5827">
                  <c:v>83.333331346511841</c:v>
                </c:pt>
                <c:pt idx="5828">
                  <c:v>83.333331346511841</c:v>
                </c:pt>
                <c:pt idx="5829">
                  <c:v>83.333331346511841</c:v>
                </c:pt>
                <c:pt idx="5830">
                  <c:v>83.333331346511841</c:v>
                </c:pt>
                <c:pt idx="5831">
                  <c:v>83.333331346511841</c:v>
                </c:pt>
                <c:pt idx="5832">
                  <c:v>83.333331346511841</c:v>
                </c:pt>
                <c:pt idx="5833">
                  <c:v>83.333331346511841</c:v>
                </c:pt>
                <c:pt idx="5834">
                  <c:v>83.333331346511841</c:v>
                </c:pt>
                <c:pt idx="5835">
                  <c:v>83.333331346511841</c:v>
                </c:pt>
                <c:pt idx="5836">
                  <c:v>83.333331346511841</c:v>
                </c:pt>
                <c:pt idx="5837">
                  <c:v>83.333331346511841</c:v>
                </c:pt>
                <c:pt idx="5838">
                  <c:v>83.333331346511841</c:v>
                </c:pt>
                <c:pt idx="5839">
                  <c:v>83.333331346511841</c:v>
                </c:pt>
                <c:pt idx="5840">
                  <c:v>83.333331346511841</c:v>
                </c:pt>
                <c:pt idx="5841">
                  <c:v>83.333331346511841</c:v>
                </c:pt>
                <c:pt idx="5842">
                  <c:v>83.333331346511841</c:v>
                </c:pt>
                <c:pt idx="5843">
                  <c:v>83.333331346511841</c:v>
                </c:pt>
                <c:pt idx="5844">
                  <c:v>83.333331346511841</c:v>
                </c:pt>
                <c:pt idx="5845">
                  <c:v>83.333331346511841</c:v>
                </c:pt>
                <c:pt idx="5846">
                  <c:v>83.333331346511841</c:v>
                </c:pt>
                <c:pt idx="5847">
                  <c:v>83.333331346511841</c:v>
                </c:pt>
                <c:pt idx="5848">
                  <c:v>83.333331346511841</c:v>
                </c:pt>
                <c:pt idx="5849">
                  <c:v>83.333331346511841</c:v>
                </c:pt>
                <c:pt idx="5850">
                  <c:v>83.333331346511841</c:v>
                </c:pt>
                <c:pt idx="5851">
                  <c:v>83.333331346511841</c:v>
                </c:pt>
                <c:pt idx="5852">
                  <c:v>83.333331346511841</c:v>
                </c:pt>
                <c:pt idx="5853">
                  <c:v>83.333331346511841</c:v>
                </c:pt>
                <c:pt idx="5854">
                  <c:v>83.333331346511841</c:v>
                </c:pt>
                <c:pt idx="5855">
                  <c:v>83.333331346511841</c:v>
                </c:pt>
                <c:pt idx="5856">
                  <c:v>83.333331346511841</c:v>
                </c:pt>
                <c:pt idx="5857">
                  <c:v>83.333331346511841</c:v>
                </c:pt>
                <c:pt idx="5858">
                  <c:v>83.333331346511841</c:v>
                </c:pt>
                <c:pt idx="5859">
                  <c:v>83.333331346511841</c:v>
                </c:pt>
                <c:pt idx="5860">
                  <c:v>83.333331346511841</c:v>
                </c:pt>
                <c:pt idx="5861">
                  <c:v>83.333331346511841</c:v>
                </c:pt>
                <c:pt idx="5862">
                  <c:v>83.333331346511841</c:v>
                </c:pt>
                <c:pt idx="5863">
                  <c:v>83.333331346511841</c:v>
                </c:pt>
                <c:pt idx="5864">
                  <c:v>83.333331346511841</c:v>
                </c:pt>
                <c:pt idx="5865">
                  <c:v>83.333331346511841</c:v>
                </c:pt>
                <c:pt idx="5866">
                  <c:v>83.333331346511841</c:v>
                </c:pt>
                <c:pt idx="5867">
                  <c:v>83.333331346511841</c:v>
                </c:pt>
                <c:pt idx="5868">
                  <c:v>83.333331346511841</c:v>
                </c:pt>
                <c:pt idx="5869">
                  <c:v>83.333331346511841</c:v>
                </c:pt>
                <c:pt idx="5870">
                  <c:v>83.333331346511841</c:v>
                </c:pt>
                <c:pt idx="5871">
                  <c:v>83.333331346511841</c:v>
                </c:pt>
                <c:pt idx="5872">
                  <c:v>83.333331346511841</c:v>
                </c:pt>
                <c:pt idx="5873">
                  <c:v>83.333331346511841</c:v>
                </c:pt>
                <c:pt idx="5874">
                  <c:v>83.333331346511841</c:v>
                </c:pt>
                <c:pt idx="5875">
                  <c:v>83.333331346511841</c:v>
                </c:pt>
                <c:pt idx="5876">
                  <c:v>83.333331346511841</c:v>
                </c:pt>
                <c:pt idx="5877">
                  <c:v>83.333331346511841</c:v>
                </c:pt>
                <c:pt idx="5878">
                  <c:v>83.333331346511841</c:v>
                </c:pt>
                <c:pt idx="5879">
                  <c:v>83.333331346511841</c:v>
                </c:pt>
                <c:pt idx="5880">
                  <c:v>83.333331346511841</c:v>
                </c:pt>
                <c:pt idx="5881">
                  <c:v>83.333331346511841</c:v>
                </c:pt>
                <c:pt idx="5882">
                  <c:v>83.333331346511841</c:v>
                </c:pt>
                <c:pt idx="5883">
                  <c:v>83.333331346511841</c:v>
                </c:pt>
                <c:pt idx="5884">
                  <c:v>84.166663885116577</c:v>
                </c:pt>
                <c:pt idx="5885">
                  <c:v>84.166663885116577</c:v>
                </c:pt>
                <c:pt idx="5886">
                  <c:v>84.166663885116577</c:v>
                </c:pt>
                <c:pt idx="5887">
                  <c:v>84.166663885116577</c:v>
                </c:pt>
                <c:pt idx="5888">
                  <c:v>84.166663885116577</c:v>
                </c:pt>
                <c:pt idx="5889">
                  <c:v>84.166663885116577</c:v>
                </c:pt>
                <c:pt idx="5890">
                  <c:v>84.166663885116577</c:v>
                </c:pt>
                <c:pt idx="5891">
                  <c:v>84.166663885116577</c:v>
                </c:pt>
                <c:pt idx="5892">
                  <c:v>84.166663885116577</c:v>
                </c:pt>
                <c:pt idx="5893">
                  <c:v>84.166663885116577</c:v>
                </c:pt>
                <c:pt idx="5894">
                  <c:v>84.166663885116577</c:v>
                </c:pt>
                <c:pt idx="5895">
                  <c:v>84.166663885116577</c:v>
                </c:pt>
                <c:pt idx="5896">
                  <c:v>84.166663885116577</c:v>
                </c:pt>
                <c:pt idx="5897">
                  <c:v>84.166663885116577</c:v>
                </c:pt>
                <c:pt idx="5898">
                  <c:v>84.166663885116577</c:v>
                </c:pt>
                <c:pt idx="5899">
                  <c:v>84.166663885116577</c:v>
                </c:pt>
                <c:pt idx="5900">
                  <c:v>84.166663885116577</c:v>
                </c:pt>
                <c:pt idx="5901">
                  <c:v>84.166663885116577</c:v>
                </c:pt>
                <c:pt idx="5902">
                  <c:v>84.166663885116577</c:v>
                </c:pt>
                <c:pt idx="5903">
                  <c:v>84.166663885116577</c:v>
                </c:pt>
                <c:pt idx="5904">
                  <c:v>84.166663885116577</c:v>
                </c:pt>
                <c:pt idx="5905">
                  <c:v>84.166663885116577</c:v>
                </c:pt>
                <c:pt idx="5906">
                  <c:v>84.166663885116577</c:v>
                </c:pt>
                <c:pt idx="5907">
                  <c:v>84.166663885116577</c:v>
                </c:pt>
                <c:pt idx="5908">
                  <c:v>84.166663885116577</c:v>
                </c:pt>
                <c:pt idx="5909">
                  <c:v>84.166663885116577</c:v>
                </c:pt>
                <c:pt idx="5910">
                  <c:v>85.000002384185791</c:v>
                </c:pt>
                <c:pt idx="5911">
                  <c:v>85.000002384185791</c:v>
                </c:pt>
                <c:pt idx="5912">
                  <c:v>85.000002384185791</c:v>
                </c:pt>
                <c:pt idx="5913">
                  <c:v>85.000002384185791</c:v>
                </c:pt>
                <c:pt idx="5914">
                  <c:v>85.000002384185791</c:v>
                </c:pt>
                <c:pt idx="5915">
                  <c:v>85.000002384185791</c:v>
                </c:pt>
                <c:pt idx="5916">
                  <c:v>85.000002384185791</c:v>
                </c:pt>
                <c:pt idx="5917">
                  <c:v>85.000002384185791</c:v>
                </c:pt>
                <c:pt idx="5918">
                  <c:v>85.000002384185791</c:v>
                </c:pt>
                <c:pt idx="5919">
                  <c:v>85.000002384185791</c:v>
                </c:pt>
                <c:pt idx="5920">
                  <c:v>85.000002384185791</c:v>
                </c:pt>
                <c:pt idx="5921">
                  <c:v>85.000002384185791</c:v>
                </c:pt>
                <c:pt idx="5922">
                  <c:v>85.000002384185791</c:v>
                </c:pt>
                <c:pt idx="5923">
                  <c:v>85.000002384185791</c:v>
                </c:pt>
                <c:pt idx="5924">
                  <c:v>85.000002384185791</c:v>
                </c:pt>
                <c:pt idx="5925">
                  <c:v>85.000002384185791</c:v>
                </c:pt>
                <c:pt idx="5926">
                  <c:v>85.000002384185791</c:v>
                </c:pt>
                <c:pt idx="5927">
                  <c:v>85.000002384185791</c:v>
                </c:pt>
                <c:pt idx="5928">
                  <c:v>85.000002384185791</c:v>
                </c:pt>
                <c:pt idx="5929">
                  <c:v>85.000002384185791</c:v>
                </c:pt>
                <c:pt idx="5930">
                  <c:v>85.000002384185791</c:v>
                </c:pt>
                <c:pt idx="5931">
                  <c:v>85.000002384185791</c:v>
                </c:pt>
                <c:pt idx="5932">
                  <c:v>85.000002384185791</c:v>
                </c:pt>
                <c:pt idx="5933">
                  <c:v>85.000002384185791</c:v>
                </c:pt>
                <c:pt idx="5934">
                  <c:v>85.000002384185791</c:v>
                </c:pt>
                <c:pt idx="5935">
                  <c:v>85.000002384185791</c:v>
                </c:pt>
                <c:pt idx="5936">
                  <c:v>85.000002384185791</c:v>
                </c:pt>
                <c:pt idx="5937">
                  <c:v>85.000002384185791</c:v>
                </c:pt>
                <c:pt idx="5938">
                  <c:v>85.000002384185791</c:v>
                </c:pt>
                <c:pt idx="5939">
                  <c:v>85.000002384185791</c:v>
                </c:pt>
                <c:pt idx="5940">
                  <c:v>85.000002384185791</c:v>
                </c:pt>
                <c:pt idx="5941">
                  <c:v>85.000002384185791</c:v>
                </c:pt>
                <c:pt idx="5942">
                  <c:v>85.000002384185791</c:v>
                </c:pt>
                <c:pt idx="5943">
                  <c:v>85.000002384185791</c:v>
                </c:pt>
                <c:pt idx="5944">
                  <c:v>85.000002384185791</c:v>
                </c:pt>
                <c:pt idx="5945">
                  <c:v>85.833334922790527</c:v>
                </c:pt>
                <c:pt idx="5946">
                  <c:v>85.833334922790527</c:v>
                </c:pt>
                <c:pt idx="5947">
                  <c:v>85.833334922790527</c:v>
                </c:pt>
                <c:pt idx="5948">
                  <c:v>85.833334922790527</c:v>
                </c:pt>
                <c:pt idx="5949">
                  <c:v>85.833334922790527</c:v>
                </c:pt>
                <c:pt idx="5950">
                  <c:v>85.833334922790527</c:v>
                </c:pt>
                <c:pt idx="5951">
                  <c:v>85.833334922790527</c:v>
                </c:pt>
                <c:pt idx="5952">
                  <c:v>85.833334922790527</c:v>
                </c:pt>
                <c:pt idx="5953">
                  <c:v>86.666667461395264</c:v>
                </c:pt>
                <c:pt idx="5954">
                  <c:v>86.666667461395264</c:v>
                </c:pt>
                <c:pt idx="5955">
                  <c:v>86.666667461395264</c:v>
                </c:pt>
                <c:pt idx="5956">
                  <c:v>86.666667461395264</c:v>
                </c:pt>
                <c:pt idx="5957">
                  <c:v>86.666667461395264</c:v>
                </c:pt>
                <c:pt idx="5958">
                  <c:v>86.666667461395264</c:v>
                </c:pt>
                <c:pt idx="5959">
                  <c:v>86.666667461395264</c:v>
                </c:pt>
                <c:pt idx="5960">
                  <c:v>86.666667461395264</c:v>
                </c:pt>
                <c:pt idx="5961">
                  <c:v>86.666667461395264</c:v>
                </c:pt>
                <c:pt idx="5962">
                  <c:v>86.666667461395264</c:v>
                </c:pt>
                <c:pt idx="5963">
                  <c:v>86.666667461395264</c:v>
                </c:pt>
                <c:pt idx="5964">
                  <c:v>86.666667461395264</c:v>
                </c:pt>
                <c:pt idx="5965">
                  <c:v>86.666667461395264</c:v>
                </c:pt>
                <c:pt idx="5966">
                  <c:v>86.666667461395264</c:v>
                </c:pt>
                <c:pt idx="5967">
                  <c:v>86.666667461395264</c:v>
                </c:pt>
                <c:pt idx="5968">
                  <c:v>86.666667461395264</c:v>
                </c:pt>
                <c:pt idx="5969">
                  <c:v>86.666667461395264</c:v>
                </c:pt>
                <c:pt idx="5970">
                  <c:v>86.666667461395264</c:v>
                </c:pt>
                <c:pt idx="5971">
                  <c:v>86.666667461395264</c:v>
                </c:pt>
                <c:pt idx="5972">
                  <c:v>86.666667461395264</c:v>
                </c:pt>
                <c:pt idx="5973">
                  <c:v>86.666667461395264</c:v>
                </c:pt>
                <c:pt idx="5974">
                  <c:v>87.5</c:v>
                </c:pt>
                <c:pt idx="5975">
                  <c:v>87.5</c:v>
                </c:pt>
                <c:pt idx="5976">
                  <c:v>87.5</c:v>
                </c:pt>
                <c:pt idx="5977">
                  <c:v>87.5</c:v>
                </c:pt>
                <c:pt idx="5978">
                  <c:v>87.5</c:v>
                </c:pt>
                <c:pt idx="5979">
                  <c:v>87.5</c:v>
                </c:pt>
                <c:pt idx="5980">
                  <c:v>87.5</c:v>
                </c:pt>
                <c:pt idx="5981">
                  <c:v>87.5</c:v>
                </c:pt>
                <c:pt idx="5982">
                  <c:v>87.5</c:v>
                </c:pt>
                <c:pt idx="5983">
                  <c:v>87.5</c:v>
                </c:pt>
                <c:pt idx="5984">
                  <c:v>87.5</c:v>
                </c:pt>
                <c:pt idx="5985">
                  <c:v>87.5</c:v>
                </c:pt>
                <c:pt idx="5986">
                  <c:v>87.5</c:v>
                </c:pt>
                <c:pt idx="5987">
                  <c:v>87.5</c:v>
                </c:pt>
                <c:pt idx="5988">
                  <c:v>87.5</c:v>
                </c:pt>
                <c:pt idx="5989">
                  <c:v>87.5</c:v>
                </c:pt>
                <c:pt idx="5990">
                  <c:v>87.5</c:v>
                </c:pt>
                <c:pt idx="5991">
                  <c:v>87.5</c:v>
                </c:pt>
                <c:pt idx="5992">
                  <c:v>87.5</c:v>
                </c:pt>
                <c:pt idx="5993">
                  <c:v>87.5</c:v>
                </c:pt>
                <c:pt idx="5994">
                  <c:v>87.5</c:v>
                </c:pt>
                <c:pt idx="5995">
                  <c:v>87.5</c:v>
                </c:pt>
                <c:pt idx="5996">
                  <c:v>87.5</c:v>
                </c:pt>
                <c:pt idx="5997">
                  <c:v>87.5</c:v>
                </c:pt>
                <c:pt idx="5998">
                  <c:v>87.5</c:v>
                </c:pt>
                <c:pt idx="5999">
                  <c:v>87.5</c:v>
                </c:pt>
                <c:pt idx="6000">
                  <c:v>87.5</c:v>
                </c:pt>
                <c:pt idx="6001">
                  <c:v>87.5</c:v>
                </c:pt>
                <c:pt idx="6002">
                  <c:v>87.5</c:v>
                </c:pt>
                <c:pt idx="6003">
                  <c:v>87.5</c:v>
                </c:pt>
                <c:pt idx="6004">
                  <c:v>87.5</c:v>
                </c:pt>
                <c:pt idx="6005">
                  <c:v>88.333332538604736</c:v>
                </c:pt>
                <c:pt idx="6006">
                  <c:v>88.333332538604736</c:v>
                </c:pt>
                <c:pt idx="6007">
                  <c:v>88.333332538604736</c:v>
                </c:pt>
                <c:pt idx="6008">
                  <c:v>88.333332538604736</c:v>
                </c:pt>
                <c:pt idx="6009">
                  <c:v>88.333332538604736</c:v>
                </c:pt>
                <c:pt idx="6010">
                  <c:v>88.333332538604736</c:v>
                </c:pt>
                <c:pt idx="6011">
                  <c:v>88.333332538604736</c:v>
                </c:pt>
                <c:pt idx="6012">
                  <c:v>88.333332538604736</c:v>
                </c:pt>
                <c:pt idx="6013">
                  <c:v>88.333332538604736</c:v>
                </c:pt>
                <c:pt idx="6014">
                  <c:v>89.166665077209473</c:v>
                </c:pt>
                <c:pt idx="6015">
                  <c:v>89.166665077209473</c:v>
                </c:pt>
                <c:pt idx="6016">
                  <c:v>89.166665077209473</c:v>
                </c:pt>
                <c:pt idx="6017">
                  <c:v>89.166665077209473</c:v>
                </c:pt>
                <c:pt idx="6018">
                  <c:v>89.166665077209473</c:v>
                </c:pt>
                <c:pt idx="6019">
                  <c:v>89.166665077209473</c:v>
                </c:pt>
                <c:pt idx="6020">
                  <c:v>89.166665077209473</c:v>
                </c:pt>
                <c:pt idx="6021">
                  <c:v>89.166665077209473</c:v>
                </c:pt>
                <c:pt idx="6022">
                  <c:v>89.166665077209473</c:v>
                </c:pt>
                <c:pt idx="6023">
                  <c:v>89.166665077209473</c:v>
                </c:pt>
                <c:pt idx="6024">
                  <c:v>89.166665077209473</c:v>
                </c:pt>
                <c:pt idx="6025">
                  <c:v>89.166665077209473</c:v>
                </c:pt>
                <c:pt idx="6026">
                  <c:v>89.166665077209473</c:v>
                </c:pt>
                <c:pt idx="6027">
                  <c:v>89.166665077209473</c:v>
                </c:pt>
                <c:pt idx="6028">
                  <c:v>89.166665077209473</c:v>
                </c:pt>
                <c:pt idx="6029">
                  <c:v>89.166665077209473</c:v>
                </c:pt>
                <c:pt idx="6030">
                  <c:v>89.166665077209473</c:v>
                </c:pt>
                <c:pt idx="6031">
                  <c:v>89.166665077209473</c:v>
                </c:pt>
                <c:pt idx="6032">
                  <c:v>89.166665077209473</c:v>
                </c:pt>
                <c:pt idx="6033">
                  <c:v>89.166665077209473</c:v>
                </c:pt>
                <c:pt idx="6034">
                  <c:v>89.166665077209473</c:v>
                </c:pt>
                <c:pt idx="6035">
                  <c:v>89.166665077209473</c:v>
                </c:pt>
                <c:pt idx="6036">
                  <c:v>89.166665077209473</c:v>
                </c:pt>
                <c:pt idx="6037">
                  <c:v>89.166665077209473</c:v>
                </c:pt>
                <c:pt idx="6038">
                  <c:v>89.166665077209473</c:v>
                </c:pt>
                <c:pt idx="6039">
                  <c:v>89.166665077209473</c:v>
                </c:pt>
                <c:pt idx="6040">
                  <c:v>89.166665077209473</c:v>
                </c:pt>
                <c:pt idx="6041">
                  <c:v>89.166665077209473</c:v>
                </c:pt>
                <c:pt idx="6042">
                  <c:v>89.166665077209473</c:v>
                </c:pt>
                <c:pt idx="6043">
                  <c:v>89.166665077209473</c:v>
                </c:pt>
                <c:pt idx="6044">
                  <c:v>89.166665077209473</c:v>
                </c:pt>
                <c:pt idx="6045">
                  <c:v>89.166665077209473</c:v>
                </c:pt>
                <c:pt idx="6046">
                  <c:v>89.166665077209473</c:v>
                </c:pt>
                <c:pt idx="6047">
                  <c:v>89.166665077209473</c:v>
                </c:pt>
                <c:pt idx="6048">
                  <c:v>89.166665077209473</c:v>
                </c:pt>
                <c:pt idx="6049">
                  <c:v>89.166665077209473</c:v>
                </c:pt>
                <c:pt idx="6050">
                  <c:v>89.166665077209473</c:v>
                </c:pt>
                <c:pt idx="6051">
                  <c:v>89.166665077209473</c:v>
                </c:pt>
                <c:pt idx="6052">
                  <c:v>89.166665077209473</c:v>
                </c:pt>
                <c:pt idx="6053">
                  <c:v>89.166665077209473</c:v>
                </c:pt>
                <c:pt idx="6054">
                  <c:v>89.166665077209473</c:v>
                </c:pt>
                <c:pt idx="6055">
                  <c:v>89.166665077209473</c:v>
                </c:pt>
                <c:pt idx="6056">
                  <c:v>89.166665077209473</c:v>
                </c:pt>
                <c:pt idx="6057">
                  <c:v>89.166665077209473</c:v>
                </c:pt>
                <c:pt idx="6058">
                  <c:v>89.166665077209473</c:v>
                </c:pt>
                <c:pt idx="6059">
                  <c:v>89.166665077209473</c:v>
                </c:pt>
                <c:pt idx="6060">
                  <c:v>89.166665077209473</c:v>
                </c:pt>
                <c:pt idx="6061">
                  <c:v>89.166665077209473</c:v>
                </c:pt>
                <c:pt idx="6062">
                  <c:v>89.166665077209473</c:v>
                </c:pt>
                <c:pt idx="6063">
                  <c:v>89.166665077209473</c:v>
                </c:pt>
                <c:pt idx="6064">
                  <c:v>89.166665077209473</c:v>
                </c:pt>
                <c:pt idx="6065">
                  <c:v>89.166665077209473</c:v>
                </c:pt>
                <c:pt idx="6066">
                  <c:v>89.166665077209473</c:v>
                </c:pt>
                <c:pt idx="6067">
                  <c:v>89.999997615814209</c:v>
                </c:pt>
                <c:pt idx="6068">
                  <c:v>89.999997615814209</c:v>
                </c:pt>
                <c:pt idx="6069">
                  <c:v>89.999997615814209</c:v>
                </c:pt>
                <c:pt idx="6070">
                  <c:v>89.999997615814209</c:v>
                </c:pt>
                <c:pt idx="6071">
                  <c:v>89.999997615814209</c:v>
                </c:pt>
                <c:pt idx="6072">
                  <c:v>89.999997615814209</c:v>
                </c:pt>
                <c:pt idx="6073">
                  <c:v>89.999997615814209</c:v>
                </c:pt>
                <c:pt idx="6074">
                  <c:v>89.999997615814209</c:v>
                </c:pt>
                <c:pt idx="6075">
                  <c:v>89.999997615814209</c:v>
                </c:pt>
                <c:pt idx="6076">
                  <c:v>89.999997615814209</c:v>
                </c:pt>
                <c:pt idx="6077">
                  <c:v>89.999997615814209</c:v>
                </c:pt>
                <c:pt idx="6078">
                  <c:v>89.999997615814209</c:v>
                </c:pt>
                <c:pt idx="6079">
                  <c:v>89.999997615814209</c:v>
                </c:pt>
                <c:pt idx="6080">
                  <c:v>89.999997615814209</c:v>
                </c:pt>
                <c:pt idx="6081">
                  <c:v>89.999997615814209</c:v>
                </c:pt>
                <c:pt idx="6082">
                  <c:v>89.999997615814209</c:v>
                </c:pt>
                <c:pt idx="6083">
                  <c:v>89.999997615814209</c:v>
                </c:pt>
                <c:pt idx="6084">
                  <c:v>89.999997615814209</c:v>
                </c:pt>
                <c:pt idx="6085">
                  <c:v>89.999997615814209</c:v>
                </c:pt>
                <c:pt idx="6086">
                  <c:v>89.999997615814209</c:v>
                </c:pt>
                <c:pt idx="6087">
                  <c:v>89.999997615814209</c:v>
                </c:pt>
                <c:pt idx="6088">
                  <c:v>89.999997615814209</c:v>
                </c:pt>
                <c:pt idx="6089">
                  <c:v>89.999997615814209</c:v>
                </c:pt>
                <c:pt idx="6090">
                  <c:v>89.999997615814209</c:v>
                </c:pt>
                <c:pt idx="6091">
                  <c:v>89.999997615814209</c:v>
                </c:pt>
                <c:pt idx="6092">
                  <c:v>89.999997615814209</c:v>
                </c:pt>
                <c:pt idx="6093">
                  <c:v>89.999997615814209</c:v>
                </c:pt>
                <c:pt idx="6094">
                  <c:v>89.999997615814209</c:v>
                </c:pt>
                <c:pt idx="6095">
                  <c:v>89.999997615814209</c:v>
                </c:pt>
                <c:pt idx="6096">
                  <c:v>89.999997615814209</c:v>
                </c:pt>
                <c:pt idx="6097">
                  <c:v>89.999997615814209</c:v>
                </c:pt>
                <c:pt idx="6098">
                  <c:v>89.999997615814209</c:v>
                </c:pt>
                <c:pt idx="6099">
                  <c:v>89.999997615814209</c:v>
                </c:pt>
                <c:pt idx="6100">
                  <c:v>89.999997615814209</c:v>
                </c:pt>
                <c:pt idx="6101">
                  <c:v>89.999997615814209</c:v>
                </c:pt>
                <c:pt idx="6102">
                  <c:v>89.999997615814209</c:v>
                </c:pt>
                <c:pt idx="6103">
                  <c:v>89.999997615814209</c:v>
                </c:pt>
                <c:pt idx="6104">
                  <c:v>89.999997615814209</c:v>
                </c:pt>
                <c:pt idx="6105">
                  <c:v>89.999997615814209</c:v>
                </c:pt>
                <c:pt idx="6106">
                  <c:v>89.999997615814209</c:v>
                </c:pt>
                <c:pt idx="6107">
                  <c:v>89.999997615814209</c:v>
                </c:pt>
                <c:pt idx="6108">
                  <c:v>89.999997615814209</c:v>
                </c:pt>
                <c:pt idx="6109">
                  <c:v>89.999997615814209</c:v>
                </c:pt>
                <c:pt idx="6110">
                  <c:v>89.999997615814209</c:v>
                </c:pt>
                <c:pt idx="6111">
                  <c:v>89.999997615814209</c:v>
                </c:pt>
                <c:pt idx="6112">
                  <c:v>89.999997615814209</c:v>
                </c:pt>
                <c:pt idx="6113">
                  <c:v>89.999997615814209</c:v>
                </c:pt>
                <c:pt idx="6114">
                  <c:v>89.999997615814209</c:v>
                </c:pt>
                <c:pt idx="6115">
                  <c:v>89.999997615814209</c:v>
                </c:pt>
                <c:pt idx="6116">
                  <c:v>89.999997615814209</c:v>
                </c:pt>
                <c:pt idx="6117">
                  <c:v>89.999997615814209</c:v>
                </c:pt>
                <c:pt idx="6118">
                  <c:v>89.999997615814209</c:v>
                </c:pt>
                <c:pt idx="6119">
                  <c:v>89.999997615814209</c:v>
                </c:pt>
                <c:pt idx="6120">
                  <c:v>89.999997615814209</c:v>
                </c:pt>
                <c:pt idx="6121">
                  <c:v>89.999997615814209</c:v>
                </c:pt>
                <c:pt idx="6122">
                  <c:v>89.999997615814209</c:v>
                </c:pt>
                <c:pt idx="6123">
                  <c:v>89.999997615814209</c:v>
                </c:pt>
                <c:pt idx="6124">
                  <c:v>89.999997615814209</c:v>
                </c:pt>
                <c:pt idx="6125">
                  <c:v>89.999997615814209</c:v>
                </c:pt>
                <c:pt idx="6126">
                  <c:v>89.999997615814209</c:v>
                </c:pt>
                <c:pt idx="6127">
                  <c:v>89.999997615814209</c:v>
                </c:pt>
                <c:pt idx="6128">
                  <c:v>89.999997615814209</c:v>
                </c:pt>
                <c:pt idx="6129">
                  <c:v>89.999997615814209</c:v>
                </c:pt>
                <c:pt idx="6130">
                  <c:v>89.999997615814209</c:v>
                </c:pt>
                <c:pt idx="6131">
                  <c:v>89.999997615814209</c:v>
                </c:pt>
                <c:pt idx="6132">
                  <c:v>89.999997615814209</c:v>
                </c:pt>
                <c:pt idx="6133">
                  <c:v>89.999997615814209</c:v>
                </c:pt>
                <c:pt idx="6134">
                  <c:v>89.999997615814209</c:v>
                </c:pt>
                <c:pt idx="6135">
                  <c:v>89.999997615814209</c:v>
                </c:pt>
                <c:pt idx="6136">
                  <c:v>89.999997615814209</c:v>
                </c:pt>
                <c:pt idx="6137">
                  <c:v>89.999997615814209</c:v>
                </c:pt>
                <c:pt idx="6138">
                  <c:v>89.999997615814209</c:v>
                </c:pt>
                <c:pt idx="6139">
                  <c:v>89.999997615814209</c:v>
                </c:pt>
                <c:pt idx="6140">
                  <c:v>89.999997615814209</c:v>
                </c:pt>
                <c:pt idx="6141">
                  <c:v>89.999997615814209</c:v>
                </c:pt>
                <c:pt idx="6142">
                  <c:v>89.999997615814209</c:v>
                </c:pt>
                <c:pt idx="6143">
                  <c:v>89.999997615814209</c:v>
                </c:pt>
                <c:pt idx="6144">
                  <c:v>89.999997615814209</c:v>
                </c:pt>
                <c:pt idx="6145">
                  <c:v>89.999997615814209</c:v>
                </c:pt>
                <c:pt idx="6146">
                  <c:v>89.999997615814209</c:v>
                </c:pt>
                <c:pt idx="6147">
                  <c:v>89.999997615814209</c:v>
                </c:pt>
                <c:pt idx="6148">
                  <c:v>89.999997615814209</c:v>
                </c:pt>
                <c:pt idx="6149">
                  <c:v>89.999997615814209</c:v>
                </c:pt>
                <c:pt idx="6150">
                  <c:v>89.999997615814209</c:v>
                </c:pt>
                <c:pt idx="6151">
                  <c:v>89.999997615814209</c:v>
                </c:pt>
                <c:pt idx="6152">
                  <c:v>89.999997615814209</c:v>
                </c:pt>
                <c:pt idx="6153">
                  <c:v>89.999997615814209</c:v>
                </c:pt>
                <c:pt idx="6154">
                  <c:v>89.999997615814209</c:v>
                </c:pt>
                <c:pt idx="6155">
                  <c:v>89.999997615814209</c:v>
                </c:pt>
                <c:pt idx="6156">
                  <c:v>89.999997615814209</c:v>
                </c:pt>
                <c:pt idx="6157">
                  <c:v>89.999997615814209</c:v>
                </c:pt>
                <c:pt idx="6158">
                  <c:v>89.999997615814209</c:v>
                </c:pt>
                <c:pt idx="6159">
                  <c:v>89.999997615814209</c:v>
                </c:pt>
                <c:pt idx="6160">
                  <c:v>89.999997615814209</c:v>
                </c:pt>
                <c:pt idx="6161">
                  <c:v>90.833336114883423</c:v>
                </c:pt>
                <c:pt idx="6162">
                  <c:v>90.833336114883423</c:v>
                </c:pt>
                <c:pt idx="6163">
                  <c:v>90.833336114883423</c:v>
                </c:pt>
                <c:pt idx="6164">
                  <c:v>90.833336114883423</c:v>
                </c:pt>
                <c:pt idx="6165">
                  <c:v>90.833336114883423</c:v>
                </c:pt>
                <c:pt idx="6166">
                  <c:v>90.833336114883423</c:v>
                </c:pt>
                <c:pt idx="6167">
                  <c:v>90.833336114883423</c:v>
                </c:pt>
                <c:pt idx="6168">
                  <c:v>90.833336114883423</c:v>
                </c:pt>
                <c:pt idx="6169">
                  <c:v>90.833336114883423</c:v>
                </c:pt>
                <c:pt idx="6170">
                  <c:v>90.833336114883423</c:v>
                </c:pt>
                <c:pt idx="6171">
                  <c:v>90.833336114883423</c:v>
                </c:pt>
                <c:pt idx="6172">
                  <c:v>90.833336114883423</c:v>
                </c:pt>
                <c:pt idx="6173">
                  <c:v>90.833336114883423</c:v>
                </c:pt>
                <c:pt idx="6174">
                  <c:v>90.833336114883423</c:v>
                </c:pt>
                <c:pt idx="6175">
                  <c:v>90.833336114883423</c:v>
                </c:pt>
                <c:pt idx="6176">
                  <c:v>90.833336114883423</c:v>
                </c:pt>
                <c:pt idx="6177">
                  <c:v>90.833336114883423</c:v>
                </c:pt>
                <c:pt idx="6178">
                  <c:v>90.833336114883423</c:v>
                </c:pt>
                <c:pt idx="6179">
                  <c:v>90.833336114883423</c:v>
                </c:pt>
                <c:pt idx="6180">
                  <c:v>90.833336114883423</c:v>
                </c:pt>
                <c:pt idx="6181">
                  <c:v>90.833336114883423</c:v>
                </c:pt>
                <c:pt idx="6182">
                  <c:v>90.833336114883423</c:v>
                </c:pt>
                <c:pt idx="6183">
                  <c:v>90.833336114883423</c:v>
                </c:pt>
                <c:pt idx="6184">
                  <c:v>90.833336114883423</c:v>
                </c:pt>
                <c:pt idx="6185">
                  <c:v>90.833336114883423</c:v>
                </c:pt>
                <c:pt idx="6186">
                  <c:v>90.833336114883423</c:v>
                </c:pt>
                <c:pt idx="6187">
                  <c:v>90.833336114883423</c:v>
                </c:pt>
                <c:pt idx="6188">
                  <c:v>90.833336114883423</c:v>
                </c:pt>
                <c:pt idx="6189">
                  <c:v>90.833336114883423</c:v>
                </c:pt>
                <c:pt idx="6190">
                  <c:v>90.833336114883423</c:v>
                </c:pt>
                <c:pt idx="6191">
                  <c:v>90.833336114883423</c:v>
                </c:pt>
                <c:pt idx="6192">
                  <c:v>90.833336114883423</c:v>
                </c:pt>
                <c:pt idx="6193">
                  <c:v>90.833336114883423</c:v>
                </c:pt>
                <c:pt idx="6194">
                  <c:v>91.666668653488159</c:v>
                </c:pt>
                <c:pt idx="6195">
                  <c:v>91.666668653488159</c:v>
                </c:pt>
                <c:pt idx="6196">
                  <c:v>91.666668653488159</c:v>
                </c:pt>
                <c:pt idx="6197">
                  <c:v>91.666668653488159</c:v>
                </c:pt>
                <c:pt idx="6198">
                  <c:v>91.666668653488159</c:v>
                </c:pt>
                <c:pt idx="6199">
                  <c:v>91.666668653488159</c:v>
                </c:pt>
                <c:pt idx="6200">
                  <c:v>91.666668653488159</c:v>
                </c:pt>
                <c:pt idx="6201">
                  <c:v>91.666668653488159</c:v>
                </c:pt>
                <c:pt idx="6202">
                  <c:v>91.666668653488159</c:v>
                </c:pt>
                <c:pt idx="6203">
                  <c:v>91.666668653488159</c:v>
                </c:pt>
                <c:pt idx="6204">
                  <c:v>91.666668653488159</c:v>
                </c:pt>
                <c:pt idx="6205">
                  <c:v>91.666668653488159</c:v>
                </c:pt>
                <c:pt idx="6206">
                  <c:v>91.666668653488159</c:v>
                </c:pt>
                <c:pt idx="6207">
                  <c:v>91.666668653488159</c:v>
                </c:pt>
                <c:pt idx="6208">
                  <c:v>91.666668653488159</c:v>
                </c:pt>
                <c:pt idx="6209">
                  <c:v>91.666668653488159</c:v>
                </c:pt>
                <c:pt idx="6210">
                  <c:v>91.666668653488159</c:v>
                </c:pt>
                <c:pt idx="6211">
                  <c:v>91.666668653488159</c:v>
                </c:pt>
                <c:pt idx="6212">
                  <c:v>91.666668653488159</c:v>
                </c:pt>
                <c:pt idx="6213">
                  <c:v>91.666668653488159</c:v>
                </c:pt>
                <c:pt idx="6214">
                  <c:v>91.666668653488159</c:v>
                </c:pt>
                <c:pt idx="6215">
                  <c:v>91.666668653488159</c:v>
                </c:pt>
                <c:pt idx="6216">
                  <c:v>91.666668653488159</c:v>
                </c:pt>
                <c:pt idx="6217">
                  <c:v>91.666668653488159</c:v>
                </c:pt>
                <c:pt idx="6218">
                  <c:v>91.666668653488159</c:v>
                </c:pt>
                <c:pt idx="6219">
                  <c:v>91.666668653488159</c:v>
                </c:pt>
                <c:pt idx="6220">
                  <c:v>91.666668653488159</c:v>
                </c:pt>
                <c:pt idx="6221">
                  <c:v>91.666668653488159</c:v>
                </c:pt>
                <c:pt idx="6222">
                  <c:v>91.666668653488159</c:v>
                </c:pt>
                <c:pt idx="6223">
                  <c:v>91.666668653488159</c:v>
                </c:pt>
                <c:pt idx="6224">
                  <c:v>91.666668653488159</c:v>
                </c:pt>
                <c:pt idx="6225">
                  <c:v>91.666668653488159</c:v>
                </c:pt>
                <c:pt idx="6226">
                  <c:v>91.666668653488159</c:v>
                </c:pt>
                <c:pt idx="6227">
                  <c:v>91.666668653488159</c:v>
                </c:pt>
                <c:pt idx="6228">
                  <c:v>91.666668653488159</c:v>
                </c:pt>
                <c:pt idx="6229">
                  <c:v>92.500001192092896</c:v>
                </c:pt>
                <c:pt idx="6230">
                  <c:v>92.500001192092896</c:v>
                </c:pt>
                <c:pt idx="6231">
                  <c:v>92.500001192092896</c:v>
                </c:pt>
                <c:pt idx="6232">
                  <c:v>92.500001192092896</c:v>
                </c:pt>
                <c:pt idx="6233">
                  <c:v>92.500001192092896</c:v>
                </c:pt>
                <c:pt idx="6234">
                  <c:v>92.500001192092896</c:v>
                </c:pt>
                <c:pt idx="6235">
                  <c:v>92.500001192092896</c:v>
                </c:pt>
                <c:pt idx="6236">
                  <c:v>92.500001192092896</c:v>
                </c:pt>
                <c:pt idx="6237">
                  <c:v>92.500001192092896</c:v>
                </c:pt>
                <c:pt idx="6238">
                  <c:v>92.500001192092896</c:v>
                </c:pt>
                <c:pt idx="6239">
                  <c:v>92.500001192092896</c:v>
                </c:pt>
                <c:pt idx="6240">
                  <c:v>92.500001192092896</c:v>
                </c:pt>
                <c:pt idx="6241">
                  <c:v>92.500001192092896</c:v>
                </c:pt>
                <c:pt idx="6242">
                  <c:v>92.500001192092896</c:v>
                </c:pt>
                <c:pt idx="6243">
                  <c:v>92.500001192092896</c:v>
                </c:pt>
                <c:pt idx="6244">
                  <c:v>92.500001192092896</c:v>
                </c:pt>
                <c:pt idx="6245">
                  <c:v>92.500001192092896</c:v>
                </c:pt>
                <c:pt idx="6246">
                  <c:v>92.500001192092896</c:v>
                </c:pt>
                <c:pt idx="6247">
                  <c:v>92.500001192092896</c:v>
                </c:pt>
                <c:pt idx="6248">
                  <c:v>92.500001192092896</c:v>
                </c:pt>
                <c:pt idx="6249">
                  <c:v>92.500001192092896</c:v>
                </c:pt>
                <c:pt idx="6250">
                  <c:v>92.500001192092896</c:v>
                </c:pt>
                <c:pt idx="6251">
                  <c:v>92.500001192092896</c:v>
                </c:pt>
                <c:pt idx="6252">
                  <c:v>92.500001192092896</c:v>
                </c:pt>
                <c:pt idx="6253">
                  <c:v>92.500001192092896</c:v>
                </c:pt>
                <c:pt idx="6254">
                  <c:v>92.500001192092896</c:v>
                </c:pt>
                <c:pt idx="6255">
                  <c:v>92.500001192092896</c:v>
                </c:pt>
                <c:pt idx="6256">
                  <c:v>92.500001192092896</c:v>
                </c:pt>
                <c:pt idx="6257">
                  <c:v>92.500001192092896</c:v>
                </c:pt>
                <c:pt idx="6258">
                  <c:v>92.500001192092896</c:v>
                </c:pt>
                <c:pt idx="6259">
                  <c:v>92.500001192092896</c:v>
                </c:pt>
                <c:pt idx="6260">
                  <c:v>92.500001192092896</c:v>
                </c:pt>
                <c:pt idx="6261">
                  <c:v>92.500001192092896</c:v>
                </c:pt>
                <c:pt idx="6262">
                  <c:v>92.500001192092896</c:v>
                </c:pt>
                <c:pt idx="6263">
                  <c:v>92.500001192092896</c:v>
                </c:pt>
                <c:pt idx="6264">
                  <c:v>92.500001192092896</c:v>
                </c:pt>
                <c:pt idx="6265">
                  <c:v>92.500001192092896</c:v>
                </c:pt>
                <c:pt idx="6266">
                  <c:v>92.500001192092896</c:v>
                </c:pt>
                <c:pt idx="6267">
                  <c:v>92.500001192092896</c:v>
                </c:pt>
                <c:pt idx="6268">
                  <c:v>92.500001192092896</c:v>
                </c:pt>
                <c:pt idx="6269">
                  <c:v>92.500001192092896</c:v>
                </c:pt>
                <c:pt idx="6270">
                  <c:v>92.500001192092896</c:v>
                </c:pt>
                <c:pt idx="6271">
                  <c:v>92.500001192092896</c:v>
                </c:pt>
                <c:pt idx="6272">
                  <c:v>92.500001192092896</c:v>
                </c:pt>
                <c:pt idx="6273">
                  <c:v>92.500001192092896</c:v>
                </c:pt>
                <c:pt idx="6274">
                  <c:v>92.500001192092896</c:v>
                </c:pt>
                <c:pt idx="6275">
                  <c:v>92.500001192092896</c:v>
                </c:pt>
                <c:pt idx="6276">
                  <c:v>92.500001192092896</c:v>
                </c:pt>
                <c:pt idx="6277">
                  <c:v>92.500001192092896</c:v>
                </c:pt>
                <c:pt idx="6278">
                  <c:v>92.500001192092896</c:v>
                </c:pt>
                <c:pt idx="6279">
                  <c:v>92.500001192092896</c:v>
                </c:pt>
                <c:pt idx="6280">
                  <c:v>93.333333730697632</c:v>
                </c:pt>
                <c:pt idx="6281">
                  <c:v>93.333333730697632</c:v>
                </c:pt>
                <c:pt idx="6282">
                  <c:v>93.333333730697632</c:v>
                </c:pt>
                <c:pt idx="6283">
                  <c:v>93.333333730697632</c:v>
                </c:pt>
                <c:pt idx="6284">
                  <c:v>93.333333730697632</c:v>
                </c:pt>
                <c:pt idx="6285">
                  <c:v>93.333333730697632</c:v>
                </c:pt>
                <c:pt idx="6286">
                  <c:v>93.333333730697632</c:v>
                </c:pt>
                <c:pt idx="6287">
                  <c:v>93.333333730697632</c:v>
                </c:pt>
                <c:pt idx="6288">
                  <c:v>93.333333730697632</c:v>
                </c:pt>
                <c:pt idx="6289">
                  <c:v>93.333333730697632</c:v>
                </c:pt>
                <c:pt idx="6290">
                  <c:v>93.333333730697632</c:v>
                </c:pt>
                <c:pt idx="6291">
                  <c:v>93.333333730697632</c:v>
                </c:pt>
                <c:pt idx="6292">
                  <c:v>93.333333730697632</c:v>
                </c:pt>
                <c:pt idx="6293">
                  <c:v>93.333333730697632</c:v>
                </c:pt>
                <c:pt idx="6294">
                  <c:v>93.333333730697632</c:v>
                </c:pt>
                <c:pt idx="6295">
                  <c:v>93.333333730697632</c:v>
                </c:pt>
                <c:pt idx="6296">
                  <c:v>93.333333730697632</c:v>
                </c:pt>
                <c:pt idx="6297">
                  <c:v>93.333333730697632</c:v>
                </c:pt>
                <c:pt idx="6298">
                  <c:v>93.333333730697632</c:v>
                </c:pt>
                <c:pt idx="6299">
                  <c:v>93.333333730697632</c:v>
                </c:pt>
                <c:pt idx="6300">
                  <c:v>93.333333730697632</c:v>
                </c:pt>
                <c:pt idx="6301">
                  <c:v>93.333333730697632</c:v>
                </c:pt>
                <c:pt idx="6302">
                  <c:v>93.333333730697632</c:v>
                </c:pt>
                <c:pt idx="6303">
                  <c:v>93.333333730697632</c:v>
                </c:pt>
                <c:pt idx="6304">
                  <c:v>93.333333730697632</c:v>
                </c:pt>
                <c:pt idx="6305">
                  <c:v>93.333333730697632</c:v>
                </c:pt>
                <c:pt idx="6306">
                  <c:v>93.333333730697632</c:v>
                </c:pt>
                <c:pt idx="6307">
                  <c:v>93.333333730697632</c:v>
                </c:pt>
                <c:pt idx="6308">
                  <c:v>93.333333730697632</c:v>
                </c:pt>
                <c:pt idx="6309">
                  <c:v>93.333333730697632</c:v>
                </c:pt>
                <c:pt idx="6310">
                  <c:v>93.333333730697632</c:v>
                </c:pt>
                <c:pt idx="6311">
                  <c:v>93.333333730697632</c:v>
                </c:pt>
                <c:pt idx="6312">
                  <c:v>93.333333730697632</c:v>
                </c:pt>
                <c:pt idx="6313">
                  <c:v>93.333333730697632</c:v>
                </c:pt>
                <c:pt idx="6314">
                  <c:v>93.333333730697632</c:v>
                </c:pt>
                <c:pt idx="6315">
                  <c:v>93.333333730697632</c:v>
                </c:pt>
                <c:pt idx="6316">
                  <c:v>93.333333730697632</c:v>
                </c:pt>
                <c:pt idx="6317">
                  <c:v>93.333333730697632</c:v>
                </c:pt>
                <c:pt idx="6318">
                  <c:v>93.333333730697632</c:v>
                </c:pt>
                <c:pt idx="6319">
                  <c:v>93.333333730697632</c:v>
                </c:pt>
                <c:pt idx="6320">
                  <c:v>93.333333730697632</c:v>
                </c:pt>
                <c:pt idx="6321">
                  <c:v>93.333333730697632</c:v>
                </c:pt>
                <c:pt idx="6322">
                  <c:v>93.333333730697632</c:v>
                </c:pt>
                <c:pt idx="6323">
                  <c:v>93.333333730697632</c:v>
                </c:pt>
                <c:pt idx="6324">
                  <c:v>93.333333730697632</c:v>
                </c:pt>
                <c:pt idx="6325">
                  <c:v>93.333333730697632</c:v>
                </c:pt>
                <c:pt idx="6326">
                  <c:v>93.333333730697632</c:v>
                </c:pt>
                <c:pt idx="6327">
                  <c:v>93.333333730697632</c:v>
                </c:pt>
                <c:pt idx="6328">
                  <c:v>93.333333730697632</c:v>
                </c:pt>
                <c:pt idx="6329">
                  <c:v>93.333333730697632</c:v>
                </c:pt>
                <c:pt idx="6330">
                  <c:v>93.333333730697632</c:v>
                </c:pt>
                <c:pt idx="6331">
                  <c:v>93.333333730697632</c:v>
                </c:pt>
                <c:pt idx="6332">
                  <c:v>93.333333730697632</c:v>
                </c:pt>
                <c:pt idx="6333">
                  <c:v>93.333333730697632</c:v>
                </c:pt>
                <c:pt idx="6334">
                  <c:v>93.333333730697632</c:v>
                </c:pt>
                <c:pt idx="6335">
                  <c:v>93.333333730697632</c:v>
                </c:pt>
                <c:pt idx="6336">
                  <c:v>93.333333730697632</c:v>
                </c:pt>
                <c:pt idx="6337">
                  <c:v>93.333333730697632</c:v>
                </c:pt>
                <c:pt idx="6338">
                  <c:v>93.333333730697632</c:v>
                </c:pt>
                <c:pt idx="6339">
                  <c:v>93.333333730697632</c:v>
                </c:pt>
                <c:pt idx="6340">
                  <c:v>93.333333730697632</c:v>
                </c:pt>
                <c:pt idx="6341">
                  <c:v>93.333333730697632</c:v>
                </c:pt>
                <c:pt idx="6342">
                  <c:v>93.333333730697632</c:v>
                </c:pt>
                <c:pt idx="6343">
                  <c:v>93.333333730697632</c:v>
                </c:pt>
                <c:pt idx="6344">
                  <c:v>93.333333730697632</c:v>
                </c:pt>
                <c:pt idx="6345">
                  <c:v>93.333333730697632</c:v>
                </c:pt>
                <c:pt idx="6346">
                  <c:v>93.333333730697632</c:v>
                </c:pt>
                <c:pt idx="6347">
                  <c:v>93.333333730697632</c:v>
                </c:pt>
                <c:pt idx="6348">
                  <c:v>93.333333730697632</c:v>
                </c:pt>
                <c:pt idx="6349">
                  <c:v>93.333333730697632</c:v>
                </c:pt>
                <c:pt idx="6350">
                  <c:v>93.333333730697632</c:v>
                </c:pt>
                <c:pt idx="6351">
                  <c:v>93.333333730697632</c:v>
                </c:pt>
                <c:pt idx="6352">
                  <c:v>93.333333730697632</c:v>
                </c:pt>
                <c:pt idx="6353">
                  <c:v>93.333333730697632</c:v>
                </c:pt>
                <c:pt idx="6354">
                  <c:v>93.333333730697632</c:v>
                </c:pt>
                <c:pt idx="6355">
                  <c:v>93.333333730697632</c:v>
                </c:pt>
                <c:pt idx="6356">
                  <c:v>93.333333730697632</c:v>
                </c:pt>
                <c:pt idx="6357">
                  <c:v>93.333333730697632</c:v>
                </c:pt>
                <c:pt idx="6358">
                  <c:v>93.333333730697632</c:v>
                </c:pt>
                <c:pt idx="6359">
                  <c:v>93.333333730697632</c:v>
                </c:pt>
                <c:pt idx="6360">
                  <c:v>93.333333730697632</c:v>
                </c:pt>
                <c:pt idx="6361">
                  <c:v>93.333333730697632</c:v>
                </c:pt>
                <c:pt idx="6362">
                  <c:v>93.333333730697632</c:v>
                </c:pt>
                <c:pt idx="6363">
                  <c:v>93.333333730697632</c:v>
                </c:pt>
                <c:pt idx="6364">
                  <c:v>93.333333730697632</c:v>
                </c:pt>
                <c:pt idx="6365">
                  <c:v>93.333333730697632</c:v>
                </c:pt>
                <c:pt idx="6366">
                  <c:v>93.333333730697632</c:v>
                </c:pt>
                <c:pt idx="6367">
                  <c:v>93.333333730697632</c:v>
                </c:pt>
                <c:pt idx="6368">
                  <c:v>93.333333730697632</c:v>
                </c:pt>
                <c:pt idx="6369">
                  <c:v>94.166666269302368</c:v>
                </c:pt>
                <c:pt idx="6370">
                  <c:v>94.166666269302368</c:v>
                </c:pt>
                <c:pt idx="6371">
                  <c:v>94.166666269302368</c:v>
                </c:pt>
                <c:pt idx="6372">
                  <c:v>94.166666269302368</c:v>
                </c:pt>
                <c:pt idx="6373">
                  <c:v>94.999998807907104</c:v>
                </c:pt>
                <c:pt idx="6374">
                  <c:v>94.999998807907104</c:v>
                </c:pt>
                <c:pt idx="6375">
                  <c:v>94.999998807907104</c:v>
                </c:pt>
                <c:pt idx="6376">
                  <c:v>94.999998807907104</c:v>
                </c:pt>
                <c:pt idx="6377">
                  <c:v>94.999998807907104</c:v>
                </c:pt>
                <c:pt idx="6378">
                  <c:v>94.999998807907104</c:v>
                </c:pt>
                <c:pt idx="6379">
                  <c:v>94.999998807907104</c:v>
                </c:pt>
                <c:pt idx="6380">
                  <c:v>94.999998807907104</c:v>
                </c:pt>
                <c:pt idx="6381">
                  <c:v>94.999998807907104</c:v>
                </c:pt>
                <c:pt idx="6382">
                  <c:v>94.999998807907104</c:v>
                </c:pt>
                <c:pt idx="6383">
                  <c:v>94.999998807907104</c:v>
                </c:pt>
                <c:pt idx="6384">
                  <c:v>94.999998807907104</c:v>
                </c:pt>
                <c:pt idx="6385">
                  <c:v>94.999998807907104</c:v>
                </c:pt>
                <c:pt idx="6386">
                  <c:v>94.999998807907104</c:v>
                </c:pt>
                <c:pt idx="6387">
                  <c:v>94.999998807907104</c:v>
                </c:pt>
                <c:pt idx="6388">
                  <c:v>94.999998807907104</c:v>
                </c:pt>
                <c:pt idx="6389">
                  <c:v>94.999998807907104</c:v>
                </c:pt>
                <c:pt idx="6390">
                  <c:v>94.999998807907104</c:v>
                </c:pt>
                <c:pt idx="6391">
                  <c:v>94.999998807907104</c:v>
                </c:pt>
                <c:pt idx="6392">
                  <c:v>94.999998807907104</c:v>
                </c:pt>
                <c:pt idx="6393">
                  <c:v>94.999998807907104</c:v>
                </c:pt>
                <c:pt idx="6394">
                  <c:v>94.999998807907104</c:v>
                </c:pt>
                <c:pt idx="6395">
                  <c:v>94.999998807907104</c:v>
                </c:pt>
                <c:pt idx="6396">
                  <c:v>94.999998807907104</c:v>
                </c:pt>
                <c:pt idx="6397">
                  <c:v>94.999998807907104</c:v>
                </c:pt>
                <c:pt idx="6398">
                  <c:v>94.999998807907104</c:v>
                </c:pt>
                <c:pt idx="6399">
                  <c:v>94.999998807907104</c:v>
                </c:pt>
                <c:pt idx="6400">
                  <c:v>94.999998807907104</c:v>
                </c:pt>
                <c:pt idx="6401">
                  <c:v>94.999998807907104</c:v>
                </c:pt>
                <c:pt idx="6402">
                  <c:v>94.999998807907104</c:v>
                </c:pt>
                <c:pt idx="6403">
                  <c:v>94.999998807907104</c:v>
                </c:pt>
                <c:pt idx="6404">
                  <c:v>94.999998807907104</c:v>
                </c:pt>
                <c:pt idx="6405">
                  <c:v>94.999998807907104</c:v>
                </c:pt>
                <c:pt idx="6406">
                  <c:v>94.999998807907104</c:v>
                </c:pt>
                <c:pt idx="6407">
                  <c:v>94.999998807907104</c:v>
                </c:pt>
                <c:pt idx="6408">
                  <c:v>94.999998807907104</c:v>
                </c:pt>
                <c:pt idx="6409">
                  <c:v>94.999998807907104</c:v>
                </c:pt>
                <c:pt idx="6410">
                  <c:v>94.999998807907104</c:v>
                </c:pt>
                <c:pt idx="6411">
                  <c:v>94.999998807907104</c:v>
                </c:pt>
                <c:pt idx="6412">
                  <c:v>94.999998807907104</c:v>
                </c:pt>
                <c:pt idx="6413">
                  <c:v>94.999998807907104</c:v>
                </c:pt>
                <c:pt idx="6414">
                  <c:v>94.999998807907104</c:v>
                </c:pt>
                <c:pt idx="6415">
                  <c:v>94.999998807907104</c:v>
                </c:pt>
                <c:pt idx="6416">
                  <c:v>94.999998807907104</c:v>
                </c:pt>
                <c:pt idx="6417">
                  <c:v>94.999998807907104</c:v>
                </c:pt>
                <c:pt idx="6418">
                  <c:v>94.999998807907104</c:v>
                </c:pt>
                <c:pt idx="6419">
                  <c:v>95.833331346511841</c:v>
                </c:pt>
                <c:pt idx="6420">
                  <c:v>95.833331346511841</c:v>
                </c:pt>
                <c:pt idx="6421">
                  <c:v>95.833331346511841</c:v>
                </c:pt>
                <c:pt idx="6422">
                  <c:v>95.833331346511841</c:v>
                </c:pt>
                <c:pt idx="6423">
                  <c:v>95.833331346511841</c:v>
                </c:pt>
                <c:pt idx="6424">
                  <c:v>95.833331346511841</c:v>
                </c:pt>
                <c:pt idx="6425">
                  <c:v>95.833331346511841</c:v>
                </c:pt>
                <c:pt idx="6426">
                  <c:v>95.833331346511841</c:v>
                </c:pt>
                <c:pt idx="6427">
                  <c:v>95.833331346511841</c:v>
                </c:pt>
                <c:pt idx="6428">
                  <c:v>95.833331346511841</c:v>
                </c:pt>
                <c:pt idx="6429">
                  <c:v>95.833331346511841</c:v>
                </c:pt>
                <c:pt idx="6430">
                  <c:v>95.833331346511841</c:v>
                </c:pt>
                <c:pt idx="6431">
                  <c:v>95.833331346511841</c:v>
                </c:pt>
                <c:pt idx="6432">
                  <c:v>95.833331346511841</c:v>
                </c:pt>
                <c:pt idx="6433">
                  <c:v>95.833331346511841</c:v>
                </c:pt>
                <c:pt idx="6434">
                  <c:v>95.833331346511841</c:v>
                </c:pt>
                <c:pt idx="6435">
                  <c:v>95.833331346511841</c:v>
                </c:pt>
                <c:pt idx="6436">
                  <c:v>95.833331346511841</c:v>
                </c:pt>
                <c:pt idx="6437">
                  <c:v>95.833331346511841</c:v>
                </c:pt>
                <c:pt idx="6438">
                  <c:v>95.833331346511841</c:v>
                </c:pt>
                <c:pt idx="6439">
                  <c:v>95.833331346511841</c:v>
                </c:pt>
                <c:pt idx="6440">
                  <c:v>95.833331346511841</c:v>
                </c:pt>
                <c:pt idx="6441">
                  <c:v>95.833331346511841</c:v>
                </c:pt>
                <c:pt idx="6442">
                  <c:v>95.833331346511841</c:v>
                </c:pt>
                <c:pt idx="6443">
                  <c:v>95.833331346511841</c:v>
                </c:pt>
                <c:pt idx="6444">
                  <c:v>95.833331346511841</c:v>
                </c:pt>
                <c:pt idx="6445">
                  <c:v>95.833331346511841</c:v>
                </c:pt>
                <c:pt idx="6446">
                  <c:v>95.833331346511841</c:v>
                </c:pt>
                <c:pt idx="6447">
                  <c:v>95.833331346511841</c:v>
                </c:pt>
                <c:pt idx="6448">
                  <c:v>95.833331346511841</c:v>
                </c:pt>
                <c:pt idx="6449">
                  <c:v>95.833331346511841</c:v>
                </c:pt>
                <c:pt idx="6450">
                  <c:v>95.833331346511841</c:v>
                </c:pt>
                <c:pt idx="6451">
                  <c:v>95.833331346511841</c:v>
                </c:pt>
                <c:pt idx="6452">
                  <c:v>95.833331346511841</c:v>
                </c:pt>
                <c:pt idx="6453">
                  <c:v>95.833331346511841</c:v>
                </c:pt>
                <c:pt idx="6454">
                  <c:v>95.833331346511841</c:v>
                </c:pt>
                <c:pt idx="6455">
                  <c:v>95.833331346511841</c:v>
                </c:pt>
                <c:pt idx="6456">
                  <c:v>95.833331346511841</c:v>
                </c:pt>
                <c:pt idx="6457">
                  <c:v>95.833331346511841</c:v>
                </c:pt>
                <c:pt idx="6458">
                  <c:v>95.833331346511841</c:v>
                </c:pt>
                <c:pt idx="6459">
                  <c:v>95.833331346511841</c:v>
                </c:pt>
                <c:pt idx="6460">
                  <c:v>95.833331346511841</c:v>
                </c:pt>
                <c:pt idx="6461">
                  <c:v>95.833331346511841</c:v>
                </c:pt>
                <c:pt idx="6462">
                  <c:v>95.833331346511841</c:v>
                </c:pt>
                <c:pt idx="6463">
                  <c:v>95.833331346511841</c:v>
                </c:pt>
                <c:pt idx="6464">
                  <c:v>95.833331346511841</c:v>
                </c:pt>
                <c:pt idx="6465">
                  <c:v>95.833331346511841</c:v>
                </c:pt>
                <c:pt idx="6466">
                  <c:v>95.833331346511841</c:v>
                </c:pt>
                <c:pt idx="6467">
                  <c:v>95.833331346511841</c:v>
                </c:pt>
                <c:pt idx="6468">
                  <c:v>95.833331346511841</c:v>
                </c:pt>
                <c:pt idx="6469">
                  <c:v>95.833331346511841</c:v>
                </c:pt>
                <c:pt idx="6470">
                  <c:v>95.833331346511841</c:v>
                </c:pt>
                <c:pt idx="6471">
                  <c:v>95.833331346511841</c:v>
                </c:pt>
                <c:pt idx="6472">
                  <c:v>95.833331346511841</c:v>
                </c:pt>
                <c:pt idx="6473">
                  <c:v>95.833331346511841</c:v>
                </c:pt>
                <c:pt idx="6474">
                  <c:v>95.833331346511841</c:v>
                </c:pt>
                <c:pt idx="6475">
                  <c:v>95.833331346511841</c:v>
                </c:pt>
                <c:pt idx="6476">
                  <c:v>95.833331346511841</c:v>
                </c:pt>
                <c:pt idx="6477">
                  <c:v>95.833331346511841</c:v>
                </c:pt>
                <c:pt idx="6478">
                  <c:v>95.833331346511841</c:v>
                </c:pt>
                <c:pt idx="6479">
                  <c:v>95.833331346511841</c:v>
                </c:pt>
                <c:pt idx="6480">
                  <c:v>95.833331346511841</c:v>
                </c:pt>
                <c:pt idx="6481">
                  <c:v>95.833331346511841</c:v>
                </c:pt>
                <c:pt idx="6482">
                  <c:v>95.833331346511841</c:v>
                </c:pt>
                <c:pt idx="6483">
                  <c:v>95.833331346511841</c:v>
                </c:pt>
                <c:pt idx="6484">
                  <c:v>95.833331346511841</c:v>
                </c:pt>
                <c:pt idx="6485">
                  <c:v>95.833331346511841</c:v>
                </c:pt>
                <c:pt idx="6486">
                  <c:v>95.833331346511841</c:v>
                </c:pt>
                <c:pt idx="6487">
                  <c:v>95.833331346511841</c:v>
                </c:pt>
                <c:pt idx="6488">
                  <c:v>95.833331346511841</c:v>
                </c:pt>
                <c:pt idx="6489">
                  <c:v>95.833331346511841</c:v>
                </c:pt>
                <c:pt idx="6490">
                  <c:v>95.833331346511841</c:v>
                </c:pt>
                <c:pt idx="6491">
                  <c:v>95.833331346511841</c:v>
                </c:pt>
                <c:pt idx="6492">
                  <c:v>95.833331346511841</c:v>
                </c:pt>
                <c:pt idx="6493">
                  <c:v>95.833331346511841</c:v>
                </c:pt>
                <c:pt idx="6494">
                  <c:v>95.833331346511841</c:v>
                </c:pt>
                <c:pt idx="6495">
                  <c:v>95.833331346511841</c:v>
                </c:pt>
                <c:pt idx="6496">
                  <c:v>95.833331346511841</c:v>
                </c:pt>
                <c:pt idx="6497">
                  <c:v>95.833331346511841</c:v>
                </c:pt>
                <c:pt idx="6498">
                  <c:v>95.833331346511841</c:v>
                </c:pt>
                <c:pt idx="6499">
                  <c:v>95.833331346511841</c:v>
                </c:pt>
                <c:pt idx="6500">
                  <c:v>95.833331346511841</c:v>
                </c:pt>
                <c:pt idx="6501">
                  <c:v>95.833331346511841</c:v>
                </c:pt>
                <c:pt idx="6502">
                  <c:v>95.833331346511841</c:v>
                </c:pt>
                <c:pt idx="6503">
                  <c:v>95.833331346511841</c:v>
                </c:pt>
                <c:pt idx="6504">
                  <c:v>95.833331346511841</c:v>
                </c:pt>
                <c:pt idx="6505">
                  <c:v>95.833331346511841</c:v>
                </c:pt>
                <c:pt idx="6506">
                  <c:v>95.833331346511841</c:v>
                </c:pt>
                <c:pt idx="6507">
                  <c:v>95.833331346511841</c:v>
                </c:pt>
                <c:pt idx="6508">
                  <c:v>95.833331346511841</c:v>
                </c:pt>
                <c:pt idx="6509">
                  <c:v>95.833331346511841</c:v>
                </c:pt>
                <c:pt idx="6510">
                  <c:v>95.833331346511841</c:v>
                </c:pt>
                <c:pt idx="6511">
                  <c:v>95.833331346511841</c:v>
                </c:pt>
                <c:pt idx="6512">
                  <c:v>95.833331346511841</c:v>
                </c:pt>
                <c:pt idx="6513">
                  <c:v>95.833331346511841</c:v>
                </c:pt>
                <c:pt idx="6514">
                  <c:v>95.833331346511841</c:v>
                </c:pt>
                <c:pt idx="6515">
                  <c:v>95.833331346511841</c:v>
                </c:pt>
                <c:pt idx="6516">
                  <c:v>95.833331346511841</c:v>
                </c:pt>
                <c:pt idx="6517">
                  <c:v>95.833331346511841</c:v>
                </c:pt>
                <c:pt idx="6518">
                  <c:v>95.833331346511841</c:v>
                </c:pt>
                <c:pt idx="6519">
                  <c:v>95.833331346511841</c:v>
                </c:pt>
                <c:pt idx="6520">
                  <c:v>95.833331346511841</c:v>
                </c:pt>
                <c:pt idx="6521">
                  <c:v>95.833331346511841</c:v>
                </c:pt>
                <c:pt idx="6522">
                  <c:v>95.833331346511841</c:v>
                </c:pt>
                <c:pt idx="6523">
                  <c:v>95.833331346511841</c:v>
                </c:pt>
                <c:pt idx="6524">
                  <c:v>95.833331346511841</c:v>
                </c:pt>
                <c:pt idx="6525">
                  <c:v>95.833331346511841</c:v>
                </c:pt>
                <c:pt idx="6526">
                  <c:v>95.833331346511841</c:v>
                </c:pt>
                <c:pt idx="6527">
                  <c:v>95.833331346511841</c:v>
                </c:pt>
                <c:pt idx="6528">
                  <c:v>95.833331346511841</c:v>
                </c:pt>
                <c:pt idx="6529">
                  <c:v>95.833331346511841</c:v>
                </c:pt>
                <c:pt idx="6530">
                  <c:v>95.833331346511841</c:v>
                </c:pt>
                <c:pt idx="6531">
                  <c:v>95.833331346511841</c:v>
                </c:pt>
                <c:pt idx="6532">
                  <c:v>95.833331346511841</c:v>
                </c:pt>
                <c:pt idx="6533">
                  <c:v>95.833331346511841</c:v>
                </c:pt>
                <c:pt idx="6534">
                  <c:v>95.833331346511841</c:v>
                </c:pt>
                <c:pt idx="6535">
                  <c:v>95.833331346511841</c:v>
                </c:pt>
                <c:pt idx="6536">
                  <c:v>95.833331346511841</c:v>
                </c:pt>
                <c:pt idx="6537">
                  <c:v>95.833331346511841</c:v>
                </c:pt>
                <c:pt idx="6538">
                  <c:v>95.833331346511841</c:v>
                </c:pt>
                <c:pt idx="6539">
                  <c:v>95.833331346511841</c:v>
                </c:pt>
                <c:pt idx="6540">
                  <c:v>95.833331346511841</c:v>
                </c:pt>
                <c:pt idx="6541">
                  <c:v>95.833331346511841</c:v>
                </c:pt>
                <c:pt idx="6542">
                  <c:v>95.833331346511841</c:v>
                </c:pt>
                <c:pt idx="6543">
                  <c:v>95.833331346511841</c:v>
                </c:pt>
                <c:pt idx="6544">
                  <c:v>95.833331346511841</c:v>
                </c:pt>
                <c:pt idx="6545">
                  <c:v>95.833331346511841</c:v>
                </c:pt>
                <c:pt idx="6546">
                  <c:v>95.833331346511841</c:v>
                </c:pt>
                <c:pt idx="6547">
                  <c:v>95.833331346511841</c:v>
                </c:pt>
                <c:pt idx="6548">
                  <c:v>95.833331346511841</c:v>
                </c:pt>
                <c:pt idx="6549">
                  <c:v>95.833331346511841</c:v>
                </c:pt>
                <c:pt idx="6550">
                  <c:v>95.833331346511841</c:v>
                </c:pt>
                <c:pt idx="6551">
                  <c:v>95.833331346511841</c:v>
                </c:pt>
                <c:pt idx="6552">
                  <c:v>95.833331346511841</c:v>
                </c:pt>
                <c:pt idx="6553">
                  <c:v>95.833331346511841</c:v>
                </c:pt>
                <c:pt idx="6554">
                  <c:v>95.833331346511841</c:v>
                </c:pt>
                <c:pt idx="6555">
                  <c:v>95.833331346511841</c:v>
                </c:pt>
                <c:pt idx="6556">
                  <c:v>95.833331346511841</c:v>
                </c:pt>
                <c:pt idx="6557">
                  <c:v>95.833331346511841</c:v>
                </c:pt>
                <c:pt idx="6558">
                  <c:v>95.833331346511841</c:v>
                </c:pt>
                <c:pt idx="6559">
                  <c:v>95.833331346511841</c:v>
                </c:pt>
                <c:pt idx="6560">
                  <c:v>95.833331346511841</c:v>
                </c:pt>
                <c:pt idx="6561">
                  <c:v>95.833331346511841</c:v>
                </c:pt>
                <c:pt idx="6562">
                  <c:v>95.833331346511841</c:v>
                </c:pt>
                <c:pt idx="6563">
                  <c:v>95.833331346511841</c:v>
                </c:pt>
                <c:pt idx="6564">
                  <c:v>95.833331346511841</c:v>
                </c:pt>
                <c:pt idx="6565">
                  <c:v>95.833331346511841</c:v>
                </c:pt>
                <c:pt idx="6566">
                  <c:v>95.833331346511841</c:v>
                </c:pt>
                <c:pt idx="6567">
                  <c:v>95.833331346511841</c:v>
                </c:pt>
                <c:pt idx="6568">
                  <c:v>95.833331346511841</c:v>
                </c:pt>
                <c:pt idx="6569">
                  <c:v>95.833331346511841</c:v>
                </c:pt>
                <c:pt idx="6570">
                  <c:v>95.833331346511841</c:v>
                </c:pt>
                <c:pt idx="6571">
                  <c:v>95.833331346511841</c:v>
                </c:pt>
                <c:pt idx="6572">
                  <c:v>95.833331346511841</c:v>
                </c:pt>
                <c:pt idx="6573">
                  <c:v>95.833331346511841</c:v>
                </c:pt>
                <c:pt idx="6574">
                  <c:v>95.833331346511841</c:v>
                </c:pt>
                <c:pt idx="6575">
                  <c:v>95.833331346511841</c:v>
                </c:pt>
                <c:pt idx="6576">
                  <c:v>95.833331346511841</c:v>
                </c:pt>
                <c:pt idx="6577">
                  <c:v>95.833331346511841</c:v>
                </c:pt>
                <c:pt idx="6578">
                  <c:v>95.833331346511841</c:v>
                </c:pt>
                <c:pt idx="6579">
                  <c:v>95.833331346511841</c:v>
                </c:pt>
                <c:pt idx="6580">
                  <c:v>95.833331346511841</c:v>
                </c:pt>
                <c:pt idx="6581">
                  <c:v>95.833331346511841</c:v>
                </c:pt>
                <c:pt idx="6582">
                  <c:v>95.833331346511841</c:v>
                </c:pt>
                <c:pt idx="6583">
                  <c:v>95.833331346511841</c:v>
                </c:pt>
                <c:pt idx="6584">
                  <c:v>95.833331346511841</c:v>
                </c:pt>
                <c:pt idx="6585">
                  <c:v>95.833331346511841</c:v>
                </c:pt>
                <c:pt idx="6586">
                  <c:v>95.833331346511841</c:v>
                </c:pt>
                <c:pt idx="6587">
                  <c:v>95.833331346511841</c:v>
                </c:pt>
                <c:pt idx="6588">
                  <c:v>95.833331346511841</c:v>
                </c:pt>
                <c:pt idx="6589">
                  <c:v>95.833331346511841</c:v>
                </c:pt>
                <c:pt idx="6590">
                  <c:v>95.833331346511841</c:v>
                </c:pt>
                <c:pt idx="6591">
                  <c:v>95.833331346511841</c:v>
                </c:pt>
                <c:pt idx="6592">
                  <c:v>95.833331346511841</c:v>
                </c:pt>
                <c:pt idx="6593">
                  <c:v>95.833331346511841</c:v>
                </c:pt>
                <c:pt idx="6594">
                  <c:v>95.833331346511841</c:v>
                </c:pt>
                <c:pt idx="6595">
                  <c:v>95.833331346511841</c:v>
                </c:pt>
                <c:pt idx="6596">
                  <c:v>95.833331346511841</c:v>
                </c:pt>
                <c:pt idx="6597">
                  <c:v>95.833331346511841</c:v>
                </c:pt>
                <c:pt idx="6598">
                  <c:v>95.833331346511841</c:v>
                </c:pt>
                <c:pt idx="6599">
                  <c:v>95.833331346511841</c:v>
                </c:pt>
                <c:pt idx="6600">
                  <c:v>95.833331346511841</c:v>
                </c:pt>
                <c:pt idx="6601">
                  <c:v>95.833331346511841</c:v>
                </c:pt>
                <c:pt idx="6602">
                  <c:v>95.833331346511841</c:v>
                </c:pt>
                <c:pt idx="6603">
                  <c:v>95.833331346511841</c:v>
                </c:pt>
                <c:pt idx="6604">
                  <c:v>95.833331346511841</c:v>
                </c:pt>
                <c:pt idx="6605">
                  <c:v>95.833331346511841</c:v>
                </c:pt>
                <c:pt idx="6606">
                  <c:v>95.833331346511841</c:v>
                </c:pt>
                <c:pt idx="6607">
                  <c:v>95.833331346511841</c:v>
                </c:pt>
                <c:pt idx="6608">
                  <c:v>95.833331346511841</c:v>
                </c:pt>
                <c:pt idx="6609">
                  <c:v>95.833331346511841</c:v>
                </c:pt>
                <c:pt idx="6610">
                  <c:v>95.833331346511841</c:v>
                </c:pt>
                <c:pt idx="6611">
                  <c:v>95.833331346511841</c:v>
                </c:pt>
                <c:pt idx="6612">
                  <c:v>96.666663885116577</c:v>
                </c:pt>
                <c:pt idx="6613">
                  <c:v>96.666663885116577</c:v>
                </c:pt>
                <c:pt idx="6614">
                  <c:v>96.666663885116577</c:v>
                </c:pt>
                <c:pt idx="6615">
                  <c:v>96.666663885116577</c:v>
                </c:pt>
                <c:pt idx="6616">
                  <c:v>96.666663885116577</c:v>
                </c:pt>
                <c:pt idx="6617">
                  <c:v>96.666663885116577</c:v>
                </c:pt>
                <c:pt idx="6618">
                  <c:v>96.666663885116577</c:v>
                </c:pt>
                <c:pt idx="6619">
                  <c:v>96.666663885116577</c:v>
                </c:pt>
                <c:pt idx="6620">
                  <c:v>96.666663885116577</c:v>
                </c:pt>
                <c:pt idx="6621">
                  <c:v>96.666663885116577</c:v>
                </c:pt>
                <c:pt idx="6622">
                  <c:v>96.666663885116577</c:v>
                </c:pt>
                <c:pt idx="6623">
                  <c:v>96.666663885116577</c:v>
                </c:pt>
                <c:pt idx="6624">
                  <c:v>96.666663885116577</c:v>
                </c:pt>
                <c:pt idx="6625">
                  <c:v>96.666663885116577</c:v>
                </c:pt>
                <c:pt idx="6626">
                  <c:v>96.666663885116577</c:v>
                </c:pt>
                <c:pt idx="6627">
                  <c:v>96.666663885116577</c:v>
                </c:pt>
                <c:pt idx="6628">
                  <c:v>96.666663885116577</c:v>
                </c:pt>
                <c:pt idx="6629">
                  <c:v>96.666663885116577</c:v>
                </c:pt>
                <c:pt idx="6630">
                  <c:v>96.666663885116577</c:v>
                </c:pt>
                <c:pt idx="6631">
                  <c:v>96.666663885116577</c:v>
                </c:pt>
                <c:pt idx="6632">
                  <c:v>96.666663885116577</c:v>
                </c:pt>
                <c:pt idx="6633">
                  <c:v>96.666663885116577</c:v>
                </c:pt>
                <c:pt idx="6634">
                  <c:v>96.666663885116577</c:v>
                </c:pt>
                <c:pt idx="6635">
                  <c:v>96.666663885116577</c:v>
                </c:pt>
                <c:pt idx="6636">
                  <c:v>96.666663885116577</c:v>
                </c:pt>
                <c:pt idx="6637">
                  <c:v>96.666663885116577</c:v>
                </c:pt>
                <c:pt idx="6638">
                  <c:v>96.666663885116577</c:v>
                </c:pt>
                <c:pt idx="6639">
                  <c:v>96.666663885116577</c:v>
                </c:pt>
                <c:pt idx="6640">
                  <c:v>96.666663885116577</c:v>
                </c:pt>
                <c:pt idx="6641">
                  <c:v>96.666663885116577</c:v>
                </c:pt>
                <c:pt idx="6642">
                  <c:v>96.666663885116577</c:v>
                </c:pt>
                <c:pt idx="6643">
                  <c:v>96.666663885116577</c:v>
                </c:pt>
                <c:pt idx="6644">
                  <c:v>96.666663885116577</c:v>
                </c:pt>
                <c:pt idx="6645">
                  <c:v>96.666663885116577</c:v>
                </c:pt>
                <c:pt idx="6646">
                  <c:v>96.666663885116577</c:v>
                </c:pt>
                <c:pt idx="6647">
                  <c:v>96.666663885116577</c:v>
                </c:pt>
                <c:pt idx="6648">
                  <c:v>96.666663885116577</c:v>
                </c:pt>
                <c:pt idx="6649">
                  <c:v>96.666663885116577</c:v>
                </c:pt>
                <c:pt idx="6650">
                  <c:v>96.666663885116577</c:v>
                </c:pt>
                <c:pt idx="6651">
                  <c:v>96.666663885116577</c:v>
                </c:pt>
                <c:pt idx="6652">
                  <c:v>96.666663885116577</c:v>
                </c:pt>
                <c:pt idx="6653">
                  <c:v>96.666663885116577</c:v>
                </c:pt>
                <c:pt idx="6654">
                  <c:v>96.666663885116577</c:v>
                </c:pt>
                <c:pt idx="6655">
                  <c:v>96.666663885116577</c:v>
                </c:pt>
                <c:pt idx="6656">
                  <c:v>96.666663885116577</c:v>
                </c:pt>
                <c:pt idx="6657">
                  <c:v>96.666663885116577</c:v>
                </c:pt>
                <c:pt idx="6658">
                  <c:v>96.666663885116577</c:v>
                </c:pt>
                <c:pt idx="6659">
                  <c:v>96.666663885116577</c:v>
                </c:pt>
                <c:pt idx="6660">
                  <c:v>96.666663885116577</c:v>
                </c:pt>
                <c:pt idx="6661">
                  <c:v>96.666663885116577</c:v>
                </c:pt>
                <c:pt idx="6662">
                  <c:v>96.666663885116577</c:v>
                </c:pt>
                <c:pt idx="6663">
                  <c:v>96.666663885116577</c:v>
                </c:pt>
                <c:pt idx="6664">
                  <c:v>96.666663885116577</c:v>
                </c:pt>
                <c:pt idx="6665">
                  <c:v>96.666663885116577</c:v>
                </c:pt>
                <c:pt idx="6666">
                  <c:v>96.666663885116577</c:v>
                </c:pt>
                <c:pt idx="6667">
                  <c:v>96.666663885116577</c:v>
                </c:pt>
                <c:pt idx="6668">
                  <c:v>96.666663885116577</c:v>
                </c:pt>
                <c:pt idx="6669">
                  <c:v>96.666663885116577</c:v>
                </c:pt>
                <c:pt idx="6670">
                  <c:v>96.666663885116577</c:v>
                </c:pt>
                <c:pt idx="6671">
                  <c:v>96.666663885116577</c:v>
                </c:pt>
                <c:pt idx="6672">
                  <c:v>96.666663885116577</c:v>
                </c:pt>
                <c:pt idx="6673">
                  <c:v>96.666663885116577</c:v>
                </c:pt>
                <c:pt idx="6674">
                  <c:v>96.666663885116577</c:v>
                </c:pt>
                <c:pt idx="6675">
                  <c:v>96.666663885116577</c:v>
                </c:pt>
                <c:pt idx="6676">
                  <c:v>96.666663885116577</c:v>
                </c:pt>
                <c:pt idx="6677">
                  <c:v>96.666663885116577</c:v>
                </c:pt>
                <c:pt idx="6678">
                  <c:v>96.666663885116577</c:v>
                </c:pt>
                <c:pt idx="6679">
                  <c:v>96.666663885116577</c:v>
                </c:pt>
                <c:pt idx="6680">
                  <c:v>96.666663885116577</c:v>
                </c:pt>
                <c:pt idx="6681">
                  <c:v>96.666663885116577</c:v>
                </c:pt>
                <c:pt idx="6682">
                  <c:v>96.666663885116577</c:v>
                </c:pt>
                <c:pt idx="6683">
                  <c:v>96.666663885116577</c:v>
                </c:pt>
                <c:pt idx="6684">
                  <c:v>96.666663885116577</c:v>
                </c:pt>
                <c:pt idx="6685">
                  <c:v>96.666663885116577</c:v>
                </c:pt>
                <c:pt idx="6686">
                  <c:v>96.666663885116577</c:v>
                </c:pt>
                <c:pt idx="6687">
                  <c:v>96.666663885116577</c:v>
                </c:pt>
                <c:pt idx="6688">
                  <c:v>96.666663885116577</c:v>
                </c:pt>
                <c:pt idx="6689">
                  <c:v>96.666663885116577</c:v>
                </c:pt>
                <c:pt idx="6690">
                  <c:v>96.666663885116577</c:v>
                </c:pt>
                <c:pt idx="6691">
                  <c:v>96.666663885116577</c:v>
                </c:pt>
                <c:pt idx="6692">
                  <c:v>96.666663885116577</c:v>
                </c:pt>
                <c:pt idx="6693">
                  <c:v>96.666663885116577</c:v>
                </c:pt>
                <c:pt idx="6694">
                  <c:v>96.666663885116577</c:v>
                </c:pt>
                <c:pt idx="6695">
                  <c:v>96.666663885116577</c:v>
                </c:pt>
                <c:pt idx="6696">
                  <c:v>96.666663885116577</c:v>
                </c:pt>
                <c:pt idx="6697">
                  <c:v>96.666663885116577</c:v>
                </c:pt>
                <c:pt idx="6698">
                  <c:v>96.666663885116577</c:v>
                </c:pt>
                <c:pt idx="6699">
                  <c:v>96.666663885116577</c:v>
                </c:pt>
                <c:pt idx="6700">
                  <c:v>96.666663885116577</c:v>
                </c:pt>
                <c:pt idx="6701">
                  <c:v>96.666663885116577</c:v>
                </c:pt>
                <c:pt idx="6702">
                  <c:v>96.666663885116577</c:v>
                </c:pt>
                <c:pt idx="6703">
                  <c:v>96.666663885116577</c:v>
                </c:pt>
                <c:pt idx="6704">
                  <c:v>96.666663885116577</c:v>
                </c:pt>
                <c:pt idx="6705">
                  <c:v>96.666663885116577</c:v>
                </c:pt>
                <c:pt idx="6706">
                  <c:v>96.666663885116577</c:v>
                </c:pt>
                <c:pt idx="6707">
                  <c:v>96.666663885116577</c:v>
                </c:pt>
                <c:pt idx="6708">
                  <c:v>96.666663885116577</c:v>
                </c:pt>
                <c:pt idx="6709">
                  <c:v>96.666663885116577</c:v>
                </c:pt>
                <c:pt idx="6710">
                  <c:v>96.666663885116577</c:v>
                </c:pt>
                <c:pt idx="6711">
                  <c:v>96.666663885116577</c:v>
                </c:pt>
                <c:pt idx="6712">
                  <c:v>96.666663885116577</c:v>
                </c:pt>
                <c:pt idx="6713">
                  <c:v>96.666663885116577</c:v>
                </c:pt>
                <c:pt idx="6714">
                  <c:v>96.666663885116577</c:v>
                </c:pt>
                <c:pt idx="6715">
                  <c:v>96.666663885116577</c:v>
                </c:pt>
                <c:pt idx="6716">
                  <c:v>96.666663885116577</c:v>
                </c:pt>
                <c:pt idx="6717">
                  <c:v>96.666663885116577</c:v>
                </c:pt>
                <c:pt idx="6718">
                  <c:v>96.666663885116577</c:v>
                </c:pt>
                <c:pt idx="6719">
                  <c:v>96.666663885116577</c:v>
                </c:pt>
                <c:pt idx="6720">
                  <c:v>96.666663885116577</c:v>
                </c:pt>
                <c:pt idx="6721">
                  <c:v>96.666663885116577</c:v>
                </c:pt>
                <c:pt idx="6722">
                  <c:v>96.666663885116577</c:v>
                </c:pt>
                <c:pt idx="6723">
                  <c:v>96.666663885116577</c:v>
                </c:pt>
                <c:pt idx="6724">
                  <c:v>96.666663885116577</c:v>
                </c:pt>
                <c:pt idx="6725">
                  <c:v>96.666663885116577</c:v>
                </c:pt>
                <c:pt idx="6726">
                  <c:v>96.666663885116577</c:v>
                </c:pt>
                <c:pt idx="6727">
                  <c:v>96.666663885116577</c:v>
                </c:pt>
                <c:pt idx="6728">
                  <c:v>96.666663885116577</c:v>
                </c:pt>
                <c:pt idx="6729">
                  <c:v>96.666663885116577</c:v>
                </c:pt>
                <c:pt idx="6730">
                  <c:v>96.666663885116577</c:v>
                </c:pt>
                <c:pt idx="6731">
                  <c:v>96.666663885116577</c:v>
                </c:pt>
                <c:pt idx="6732">
                  <c:v>96.666663885116577</c:v>
                </c:pt>
                <c:pt idx="6733">
                  <c:v>96.666663885116577</c:v>
                </c:pt>
                <c:pt idx="6734">
                  <c:v>96.666663885116577</c:v>
                </c:pt>
                <c:pt idx="6735">
                  <c:v>96.666663885116577</c:v>
                </c:pt>
                <c:pt idx="6736">
                  <c:v>96.666663885116577</c:v>
                </c:pt>
                <c:pt idx="6737">
                  <c:v>96.666663885116577</c:v>
                </c:pt>
                <c:pt idx="6738">
                  <c:v>96.666663885116577</c:v>
                </c:pt>
                <c:pt idx="6739">
                  <c:v>96.666663885116577</c:v>
                </c:pt>
                <c:pt idx="6740">
                  <c:v>96.666663885116577</c:v>
                </c:pt>
                <c:pt idx="6741">
                  <c:v>96.666663885116577</c:v>
                </c:pt>
                <c:pt idx="6742">
                  <c:v>96.666663885116577</c:v>
                </c:pt>
                <c:pt idx="6743">
                  <c:v>96.666663885116577</c:v>
                </c:pt>
                <c:pt idx="6744">
                  <c:v>96.666663885116577</c:v>
                </c:pt>
                <c:pt idx="6745">
                  <c:v>96.666663885116577</c:v>
                </c:pt>
                <c:pt idx="6746">
                  <c:v>96.666663885116577</c:v>
                </c:pt>
                <c:pt idx="6747">
                  <c:v>96.666663885116577</c:v>
                </c:pt>
                <c:pt idx="6748">
                  <c:v>96.666663885116577</c:v>
                </c:pt>
                <c:pt idx="6749">
                  <c:v>96.666663885116577</c:v>
                </c:pt>
                <c:pt idx="6750">
                  <c:v>96.666663885116577</c:v>
                </c:pt>
                <c:pt idx="6751">
                  <c:v>96.666663885116577</c:v>
                </c:pt>
                <c:pt idx="6752">
                  <c:v>96.666663885116577</c:v>
                </c:pt>
                <c:pt idx="6753">
                  <c:v>96.666663885116577</c:v>
                </c:pt>
                <c:pt idx="6754">
                  <c:v>96.666663885116577</c:v>
                </c:pt>
                <c:pt idx="6755">
                  <c:v>96.666663885116577</c:v>
                </c:pt>
                <c:pt idx="6756">
                  <c:v>96.666663885116577</c:v>
                </c:pt>
                <c:pt idx="6757">
                  <c:v>96.666663885116577</c:v>
                </c:pt>
                <c:pt idx="6758">
                  <c:v>96.666663885116577</c:v>
                </c:pt>
                <c:pt idx="6759">
                  <c:v>96.666663885116577</c:v>
                </c:pt>
                <c:pt idx="6760">
                  <c:v>96.666663885116577</c:v>
                </c:pt>
                <c:pt idx="6761">
                  <c:v>96.666663885116577</c:v>
                </c:pt>
                <c:pt idx="6762">
                  <c:v>96.666663885116577</c:v>
                </c:pt>
                <c:pt idx="6763">
                  <c:v>96.666663885116577</c:v>
                </c:pt>
                <c:pt idx="6764">
                  <c:v>96.666663885116577</c:v>
                </c:pt>
                <c:pt idx="6765">
                  <c:v>96.666663885116577</c:v>
                </c:pt>
                <c:pt idx="6766">
                  <c:v>96.666663885116577</c:v>
                </c:pt>
                <c:pt idx="6767">
                  <c:v>96.666663885116577</c:v>
                </c:pt>
                <c:pt idx="6768">
                  <c:v>96.666663885116577</c:v>
                </c:pt>
                <c:pt idx="6769">
                  <c:v>96.666663885116577</c:v>
                </c:pt>
                <c:pt idx="6770">
                  <c:v>96.666663885116577</c:v>
                </c:pt>
                <c:pt idx="6771">
                  <c:v>96.666663885116577</c:v>
                </c:pt>
                <c:pt idx="6772">
                  <c:v>96.666663885116577</c:v>
                </c:pt>
                <c:pt idx="6773">
                  <c:v>96.666663885116577</c:v>
                </c:pt>
                <c:pt idx="6774">
                  <c:v>96.666663885116577</c:v>
                </c:pt>
                <c:pt idx="6775">
                  <c:v>96.666663885116577</c:v>
                </c:pt>
                <c:pt idx="6776">
                  <c:v>96.666663885116577</c:v>
                </c:pt>
                <c:pt idx="6777">
                  <c:v>96.666663885116577</c:v>
                </c:pt>
                <c:pt idx="6778">
                  <c:v>96.666663885116577</c:v>
                </c:pt>
                <c:pt idx="6779">
                  <c:v>96.666663885116577</c:v>
                </c:pt>
                <c:pt idx="6780">
                  <c:v>96.666663885116577</c:v>
                </c:pt>
                <c:pt idx="6781">
                  <c:v>96.666663885116577</c:v>
                </c:pt>
                <c:pt idx="6782">
                  <c:v>96.666663885116577</c:v>
                </c:pt>
                <c:pt idx="6783">
                  <c:v>96.666663885116577</c:v>
                </c:pt>
                <c:pt idx="6784">
                  <c:v>96.666663885116577</c:v>
                </c:pt>
                <c:pt idx="6785">
                  <c:v>96.666663885116577</c:v>
                </c:pt>
                <c:pt idx="6786">
                  <c:v>96.666663885116577</c:v>
                </c:pt>
                <c:pt idx="6787">
                  <c:v>96.666663885116577</c:v>
                </c:pt>
                <c:pt idx="6788">
                  <c:v>96.666663885116577</c:v>
                </c:pt>
                <c:pt idx="6789">
                  <c:v>96.666663885116577</c:v>
                </c:pt>
                <c:pt idx="6790">
                  <c:v>96.666663885116577</c:v>
                </c:pt>
                <c:pt idx="6791">
                  <c:v>96.666663885116577</c:v>
                </c:pt>
                <c:pt idx="6792">
                  <c:v>96.666663885116577</c:v>
                </c:pt>
                <c:pt idx="6793">
                  <c:v>96.666663885116577</c:v>
                </c:pt>
                <c:pt idx="6794">
                  <c:v>96.666663885116577</c:v>
                </c:pt>
                <c:pt idx="6795">
                  <c:v>96.666663885116577</c:v>
                </c:pt>
                <c:pt idx="6796">
                  <c:v>96.666663885116577</c:v>
                </c:pt>
                <c:pt idx="6797">
                  <c:v>96.666663885116577</c:v>
                </c:pt>
                <c:pt idx="6798">
                  <c:v>96.666663885116577</c:v>
                </c:pt>
                <c:pt idx="6799">
                  <c:v>96.666663885116577</c:v>
                </c:pt>
                <c:pt idx="6800">
                  <c:v>96.666663885116577</c:v>
                </c:pt>
                <c:pt idx="6801">
                  <c:v>96.666663885116577</c:v>
                </c:pt>
                <c:pt idx="6802">
                  <c:v>96.666663885116577</c:v>
                </c:pt>
                <c:pt idx="6803">
                  <c:v>96.666663885116577</c:v>
                </c:pt>
                <c:pt idx="6804">
                  <c:v>96.666663885116577</c:v>
                </c:pt>
                <c:pt idx="6805">
                  <c:v>96.666663885116577</c:v>
                </c:pt>
                <c:pt idx="6806">
                  <c:v>96.666663885116577</c:v>
                </c:pt>
                <c:pt idx="6807">
                  <c:v>96.666663885116577</c:v>
                </c:pt>
                <c:pt idx="6808">
                  <c:v>96.666663885116577</c:v>
                </c:pt>
                <c:pt idx="6809">
                  <c:v>96.666663885116577</c:v>
                </c:pt>
                <c:pt idx="6810">
                  <c:v>96.666663885116577</c:v>
                </c:pt>
                <c:pt idx="6811">
                  <c:v>96.666663885116577</c:v>
                </c:pt>
                <c:pt idx="6812">
                  <c:v>96.666663885116577</c:v>
                </c:pt>
                <c:pt idx="6813">
                  <c:v>96.666663885116577</c:v>
                </c:pt>
                <c:pt idx="6814">
                  <c:v>96.666663885116577</c:v>
                </c:pt>
                <c:pt idx="6815">
                  <c:v>96.666663885116577</c:v>
                </c:pt>
                <c:pt idx="6816">
                  <c:v>96.666663885116577</c:v>
                </c:pt>
                <c:pt idx="6817">
                  <c:v>96.666663885116577</c:v>
                </c:pt>
                <c:pt idx="6818">
                  <c:v>96.666663885116577</c:v>
                </c:pt>
                <c:pt idx="6819">
                  <c:v>96.666663885116577</c:v>
                </c:pt>
                <c:pt idx="6820">
                  <c:v>96.666663885116577</c:v>
                </c:pt>
                <c:pt idx="6821">
                  <c:v>96.666663885116577</c:v>
                </c:pt>
                <c:pt idx="6822">
                  <c:v>96.666663885116577</c:v>
                </c:pt>
                <c:pt idx="6823">
                  <c:v>96.666663885116577</c:v>
                </c:pt>
                <c:pt idx="6824">
                  <c:v>96.666663885116577</c:v>
                </c:pt>
                <c:pt idx="6825">
                  <c:v>96.666663885116577</c:v>
                </c:pt>
                <c:pt idx="6826">
                  <c:v>96.666663885116577</c:v>
                </c:pt>
                <c:pt idx="6827">
                  <c:v>96.666663885116577</c:v>
                </c:pt>
                <c:pt idx="6828">
                  <c:v>96.666663885116577</c:v>
                </c:pt>
                <c:pt idx="6829">
                  <c:v>96.666663885116577</c:v>
                </c:pt>
                <c:pt idx="6830">
                  <c:v>96.666663885116577</c:v>
                </c:pt>
                <c:pt idx="6831">
                  <c:v>96.666663885116577</c:v>
                </c:pt>
                <c:pt idx="6832">
                  <c:v>96.666663885116577</c:v>
                </c:pt>
                <c:pt idx="6833">
                  <c:v>96.666663885116577</c:v>
                </c:pt>
                <c:pt idx="6834">
                  <c:v>96.666663885116577</c:v>
                </c:pt>
                <c:pt idx="6835">
                  <c:v>96.666663885116577</c:v>
                </c:pt>
                <c:pt idx="6836">
                  <c:v>96.666663885116577</c:v>
                </c:pt>
                <c:pt idx="6837">
                  <c:v>96.666663885116577</c:v>
                </c:pt>
                <c:pt idx="6838">
                  <c:v>96.666663885116577</c:v>
                </c:pt>
                <c:pt idx="6839">
                  <c:v>96.666663885116577</c:v>
                </c:pt>
                <c:pt idx="6840">
                  <c:v>96.666663885116577</c:v>
                </c:pt>
                <c:pt idx="6841">
                  <c:v>96.666663885116577</c:v>
                </c:pt>
                <c:pt idx="6842">
                  <c:v>96.666663885116577</c:v>
                </c:pt>
                <c:pt idx="6843">
                  <c:v>96.666663885116577</c:v>
                </c:pt>
                <c:pt idx="6844">
                  <c:v>96.666663885116577</c:v>
                </c:pt>
                <c:pt idx="6845">
                  <c:v>96.666663885116577</c:v>
                </c:pt>
                <c:pt idx="6846">
                  <c:v>96.666663885116577</c:v>
                </c:pt>
                <c:pt idx="6847">
                  <c:v>96.666663885116577</c:v>
                </c:pt>
                <c:pt idx="6848">
                  <c:v>96.666663885116577</c:v>
                </c:pt>
                <c:pt idx="6849">
                  <c:v>96.666663885116577</c:v>
                </c:pt>
                <c:pt idx="6850">
                  <c:v>96.666663885116577</c:v>
                </c:pt>
                <c:pt idx="6851">
                  <c:v>96.666663885116577</c:v>
                </c:pt>
                <c:pt idx="6852">
                  <c:v>96.666663885116577</c:v>
                </c:pt>
                <c:pt idx="6853">
                  <c:v>96.666663885116577</c:v>
                </c:pt>
                <c:pt idx="6854">
                  <c:v>96.666663885116577</c:v>
                </c:pt>
                <c:pt idx="6855">
                  <c:v>96.666663885116577</c:v>
                </c:pt>
                <c:pt idx="6856">
                  <c:v>96.666663885116577</c:v>
                </c:pt>
                <c:pt idx="6857">
                  <c:v>96.666663885116577</c:v>
                </c:pt>
                <c:pt idx="6858">
                  <c:v>96.666663885116577</c:v>
                </c:pt>
                <c:pt idx="6859">
                  <c:v>96.666663885116577</c:v>
                </c:pt>
                <c:pt idx="6860">
                  <c:v>96.666663885116577</c:v>
                </c:pt>
                <c:pt idx="6861">
                  <c:v>96.666663885116577</c:v>
                </c:pt>
                <c:pt idx="6862">
                  <c:v>96.666663885116577</c:v>
                </c:pt>
                <c:pt idx="6863">
                  <c:v>96.666663885116577</c:v>
                </c:pt>
                <c:pt idx="6864">
                  <c:v>96.666663885116577</c:v>
                </c:pt>
                <c:pt idx="6865">
                  <c:v>96.666663885116577</c:v>
                </c:pt>
                <c:pt idx="6866">
                  <c:v>96.666663885116577</c:v>
                </c:pt>
                <c:pt idx="6867">
                  <c:v>96.666663885116577</c:v>
                </c:pt>
                <c:pt idx="6868">
                  <c:v>96.666663885116577</c:v>
                </c:pt>
                <c:pt idx="6869">
                  <c:v>96.666663885116577</c:v>
                </c:pt>
                <c:pt idx="6870">
                  <c:v>96.666663885116577</c:v>
                </c:pt>
                <c:pt idx="6871">
                  <c:v>96.666663885116577</c:v>
                </c:pt>
                <c:pt idx="6872">
                  <c:v>96.666663885116577</c:v>
                </c:pt>
                <c:pt idx="6873">
                  <c:v>96.666663885116577</c:v>
                </c:pt>
                <c:pt idx="6874">
                  <c:v>96.666663885116577</c:v>
                </c:pt>
                <c:pt idx="6875">
                  <c:v>96.666663885116577</c:v>
                </c:pt>
                <c:pt idx="6876">
                  <c:v>96.666663885116577</c:v>
                </c:pt>
                <c:pt idx="6877">
                  <c:v>96.666663885116577</c:v>
                </c:pt>
                <c:pt idx="6878">
                  <c:v>96.666663885116577</c:v>
                </c:pt>
                <c:pt idx="6879">
                  <c:v>96.666663885116577</c:v>
                </c:pt>
                <c:pt idx="6880">
                  <c:v>96.666663885116577</c:v>
                </c:pt>
                <c:pt idx="6881">
                  <c:v>96.666663885116577</c:v>
                </c:pt>
                <c:pt idx="6882">
                  <c:v>96.666663885116577</c:v>
                </c:pt>
                <c:pt idx="6883">
                  <c:v>96.666663885116577</c:v>
                </c:pt>
                <c:pt idx="6884">
                  <c:v>96.666663885116577</c:v>
                </c:pt>
                <c:pt idx="6885">
                  <c:v>96.666663885116577</c:v>
                </c:pt>
                <c:pt idx="6886">
                  <c:v>96.666663885116577</c:v>
                </c:pt>
                <c:pt idx="6887">
                  <c:v>96.666663885116577</c:v>
                </c:pt>
                <c:pt idx="6888">
                  <c:v>96.666663885116577</c:v>
                </c:pt>
                <c:pt idx="6889">
                  <c:v>96.666663885116577</c:v>
                </c:pt>
                <c:pt idx="6890">
                  <c:v>96.666663885116577</c:v>
                </c:pt>
                <c:pt idx="6891">
                  <c:v>96.666663885116577</c:v>
                </c:pt>
                <c:pt idx="6892">
                  <c:v>96.666663885116577</c:v>
                </c:pt>
                <c:pt idx="6893">
                  <c:v>96.666663885116577</c:v>
                </c:pt>
                <c:pt idx="6894">
                  <c:v>96.666663885116577</c:v>
                </c:pt>
                <c:pt idx="6895">
                  <c:v>96.666663885116577</c:v>
                </c:pt>
                <c:pt idx="6896">
                  <c:v>96.666663885116577</c:v>
                </c:pt>
                <c:pt idx="6897">
                  <c:v>96.666663885116577</c:v>
                </c:pt>
                <c:pt idx="6898">
                  <c:v>96.666663885116577</c:v>
                </c:pt>
                <c:pt idx="6899">
                  <c:v>96.666663885116577</c:v>
                </c:pt>
                <c:pt idx="6900">
                  <c:v>96.666663885116577</c:v>
                </c:pt>
                <c:pt idx="6901">
                  <c:v>96.666663885116577</c:v>
                </c:pt>
                <c:pt idx="6902">
                  <c:v>96.666663885116577</c:v>
                </c:pt>
                <c:pt idx="6903">
                  <c:v>96.666663885116577</c:v>
                </c:pt>
                <c:pt idx="6904">
                  <c:v>96.666663885116577</c:v>
                </c:pt>
                <c:pt idx="6905">
                  <c:v>96.666663885116577</c:v>
                </c:pt>
                <c:pt idx="6906">
                  <c:v>96.666663885116577</c:v>
                </c:pt>
                <c:pt idx="6907">
                  <c:v>96.666663885116577</c:v>
                </c:pt>
                <c:pt idx="6908">
                  <c:v>96.666663885116577</c:v>
                </c:pt>
                <c:pt idx="6909">
                  <c:v>96.666663885116577</c:v>
                </c:pt>
                <c:pt idx="6910">
                  <c:v>96.666663885116577</c:v>
                </c:pt>
                <c:pt idx="6911">
                  <c:v>96.666663885116577</c:v>
                </c:pt>
                <c:pt idx="6912">
                  <c:v>96.666663885116577</c:v>
                </c:pt>
                <c:pt idx="6913">
                  <c:v>96.666663885116577</c:v>
                </c:pt>
                <c:pt idx="6914">
                  <c:v>96.666663885116577</c:v>
                </c:pt>
                <c:pt idx="6915">
                  <c:v>96.666663885116577</c:v>
                </c:pt>
                <c:pt idx="6916">
                  <c:v>96.666663885116577</c:v>
                </c:pt>
                <c:pt idx="6917">
                  <c:v>96.666663885116577</c:v>
                </c:pt>
                <c:pt idx="6918">
                  <c:v>96.666663885116577</c:v>
                </c:pt>
                <c:pt idx="6919">
                  <c:v>96.666663885116577</c:v>
                </c:pt>
                <c:pt idx="6920">
                  <c:v>96.666663885116577</c:v>
                </c:pt>
                <c:pt idx="6921">
                  <c:v>96.666663885116577</c:v>
                </c:pt>
                <c:pt idx="6922">
                  <c:v>96.666663885116577</c:v>
                </c:pt>
                <c:pt idx="6923">
                  <c:v>96.666663885116577</c:v>
                </c:pt>
                <c:pt idx="6924">
                  <c:v>96.666663885116577</c:v>
                </c:pt>
                <c:pt idx="6925">
                  <c:v>96.666663885116577</c:v>
                </c:pt>
                <c:pt idx="6926">
                  <c:v>96.666663885116577</c:v>
                </c:pt>
                <c:pt idx="6927">
                  <c:v>96.666663885116577</c:v>
                </c:pt>
                <c:pt idx="6928">
                  <c:v>96.666663885116577</c:v>
                </c:pt>
                <c:pt idx="6929">
                  <c:v>96.666663885116577</c:v>
                </c:pt>
                <c:pt idx="6930">
                  <c:v>96.666663885116577</c:v>
                </c:pt>
                <c:pt idx="6931">
                  <c:v>96.666663885116577</c:v>
                </c:pt>
                <c:pt idx="6932">
                  <c:v>96.666663885116577</c:v>
                </c:pt>
                <c:pt idx="6933">
                  <c:v>96.666663885116577</c:v>
                </c:pt>
                <c:pt idx="6934">
                  <c:v>96.666663885116577</c:v>
                </c:pt>
                <c:pt idx="6935">
                  <c:v>96.666663885116577</c:v>
                </c:pt>
                <c:pt idx="6936">
                  <c:v>96.666663885116577</c:v>
                </c:pt>
                <c:pt idx="6937">
                  <c:v>96.666663885116577</c:v>
                </c:pt>
                <c:pt idx="6938">
                  <c:v>96.666663885116577</c:v>
                </c:pt>
                <c:pt idx="6939">
                  <c:v>96.666663885116577</c:v>
                </c:pt>
                <c:pt idx="6940">
                  <c:v>96.666663885116577</c:v>
                </c:pt>
                <c:pt idx="6941">
                  <c:v>96.666663885116577</c:v>
                </c:pt>
                <c:pt idx="6942">
                  <c:v>96.666663885116577</c:v>
                </c:pt>
                <c:pt idx="6943">
                  <c:v>96.666663885116577</c:v>
                </c:pt>
                <c:pt idx="6944">
                  <c:v>96.666663885116577</c:v>
                </c:pt>
                <c:pt idx="6945">
                  <c:v>96.666663885116577</c:v>
                </c:pt>
                <c:pt idx="6946">
                  <c:v>96.666663885116577</c:v>
                </c:pt>
                <c:pt idx="6947">
                  <c:v>96.666663885116577</c:v>
                </c:pt>
                <c:pt idx="6948">
                  <c:v>96.666663885116577</c:v>
                </c:pt>
                <c:pt idx="6949">
                  <c:v>96.666663885116577</c:v>
                </c:pt>
                <c:pt idx="6950">
                  <c:v>96.666663885116577</c:v>
                </c:pt>
                <c:pt idx="6951">
                  <c:v>96.666663885116577</c:v>
                </c:pt>
                <c:pt idx="6952">
                  <c:v>96.666663885116577</c:v>
                </c:pt>
                <c:pt idx="6953">
                  <c:v>96.666663885116577</c:v>
                </c:pt>
                <c:pt idx="6954">
                  <c:v>96.666663885116577</c:v>
                </c:pt>
                <c:pt idx="6955">
                  <c:v>96.666663885116577</c:v>
                </c:pt>
                <c:pt idx="6956">
                  <c:v>96.666663885116577</c:v>
                </c:pt>
                <c:pt idx="6957">
                  <c:v>96.666663885116577</c:v>
                </c:pt>
                <c:pt idx="6958">
                  <c:v>96.666663885116577</c:v>
                </c:pt>
                <c:pt idx="6959">
                  <c:v>96.666663885116577</c:v>
                </c:pt>
                <c:pt idx="6960">
                  <c:v>96.666663885116577</c:v>
                </c:pt>
                <c:pt idx="6961">
                  <c:v>96.666663885116577</c:v>
                </c:pt>
                <c:pt idx="6962">
                  <c:v>96.666663885116577</c:v>
                </c:pt>
                <c:pt idx="6963">
                  <c:v>96.666663885116577</c:v>
                </c:pt>
                <c:pt idx="6964">
                  <c:v>96.666663885116577</c:v>
                </c:pt>
                <c:pt idx="6965">
                  <c:v>96.666663885116577</c:v>
                </c:pt>
                <c:pt idx="6966">
                  <c:v>96.666663885116577</c:v>
                </c:pt>
                <c:pt idx="6967">
                  <c:v>96.666663885116577</c:v>
                </c:pt>
                <c:pt idx="6968">
                  <c:v>96.666663885116577</c:v>
                </c:pt>
                <c:pt idx="6969">
                  <c:v>96.666663885116577</c:v>
                </c:pt>
                <c:pt idx="6970">
                  <c:v>96.666663885116577</c:v>
                </c:pt>
                <c:pt idx="6971">
                  <c:v>96.666663885116577</c:v>
                </c:pt>
                <c:pt idx="6972">
                  <c:v>96.666663885116577</c:v>
                </c:pt>
                <c:pt idx="6973">
                  <c:v>96.666663885116577</c:v>
                </c:pt>
                <c:pt idx="6974">
                  <c:v>96.666663885116577</c:v>
                </c:pt>
                <c:pt idx="6975">
                  <c:v>96.666663885116577</c:v>
                </c:pt>
                <c:pt idx="6976">
                  <c:v>96.666663885116577</c:v>
                </c:pt>
                <c:pt idx="6977">
                  <c:v>96.666663885116577</c:v>
                </c:pt>
                <c:pt idx="6978">
                  <c:v>96.666663885116577</c:v>
                </c:pt>
                <c:pt idx="6979">
                  <c:v>96.666663885116577</c:v>
                </c:pt>
                <c:pt idx="6980">
                  <c:v>96.666663885116577</c:v>
                </c:pt>
                <c:pt idx="6981">
                  <c:v>96.666663885116577</c:v>
                </c:pt>
                <c:pt idx="6982">
                  <c:v>96.666663885116577</c:v>
                </c:pt>
                <c:pt idx="6983">
                  <c:v>96.666663885116577</c:v>
                </c:pt>
                <c:pt idx="6984">
                  <c:v>96.666663885116577</c:v>
                </c:pt>
                <c:pt idx="6985">
                  <c:v>96.666663885116577</c:v>
                </c:pt>
                <c:pt idx="6986">
                  <c:v>96.666663885116577</c:v>
                </c:pt>
                <c:pt idx="6987">
                  <c:v>96.666663885116577</c:v>
                </c:pt>
                <c:pt idx="6988">
                  <c:v>96.666663885116577</c:v>
                </c:pt>
                <c:pt idx="6989">
                  <c:v>96.666663885116577</c:v>
                </c:pt>
                <c:pt idx="6990">
                  <c:v>96.666663885116577</c:v>
                </c:pt>
                <c:pt idx="6991">
                  <c:v>96.666663885116577</c:v>
                </c:pt>
                <c:pt idx="6992">
                  <c:v>96.666663885116577</c:v>
                </c:pt>
                <c:pt idx="6993">
                  <c:v>96.666663885116577</c:v>
                </c:pt>
                <c:pt idx="6994">
                  <c:v>96.666663885116577</c:v>
                </c:pt>
                <c:pt idx="6995">
                  <c:v>96.666663885116577</c:v>
                </c:pt>
                <c:pt idx="6996">
                  <c:v>96.666663885116577</c:v>
                </c:pt>
                <c:pt idx="6997">
                  <c:v>96.666663885116577</c:v>
                </c:pt>
                <c:pt idx="6998">
                  <c:v>96.666663885116577</c:v>
                </c:pt>
                <c:pt idx="6999">
                  <c:v>96.666663885116577</c:v>
                </c:pt>
                <c:pt idx="7000">
                  <c:v>96.666663885116577</c:v>
                </c:pt>
                <c:pt idx="7001">
                  <c:v>96.666663885116577</c:v>
                </c:pt>
                <c:pt idx="7002">
                  <c:v>96.666663885116577</c:v>
                </c:pt>
                <c:pt idx="7003">
                  <c:v>96.666663885116577</c:v>
                </c:pt>
                <c:pt idx="7004">
                  <c:v>96.666663885116577</c:v>
                </c:pt>
                <c:pt idx="7005">
                  <c:v>96.666663885116577</c:v>
                </c:pt>
                <c:pt idx="7006">
                  <c:v>96.666663885116577</c:v>
                </c:pt>
                <c:pt idx="7007">
                  <c:v>96.666663885116577</c:v>
                </c:pt>
                <c:pt idx="7008">
                  <c:v>96.666663885116577</c:v>
                </c:pt>
                <c:pt idx="7009">
                  <c:v>96.666663885116577</c:v>
                </c:pt>
                <c:pt idx="7010">
                  <c:v>96.666663885116577</c:v>
                </c:pt>
                <c:pt idx="7011">
                  <c:v>96.666663885116577</c:v>
                </c:pt>
                <c:pt idx="7012">
                  <c:v>96.666663885116577</c:v>
                </c:pt>
                <c:pt idx="7013">
                  <c:v>96.666663885116577</c:v>
                </c:pt>
                <c:pt idx="7014">
                  <c:v>96.666663885116577</c:v>
                </c:pt>
                <c:pt idx="7015">
                  <c:v>96.666663885116577</c:v>
                </c:pt>
                <c:pt idx="7016">
                  <c:v>96.666663885116577</c:v>
                </c:pt>
                <c:pt idx="7017">
                  <c:v>96.666663885116577</c:v>
                </c:pt>
                <c:pt idx="7018">
                  <c:v>96.666663885116577</c:v>
                </c:pt>
                <c:pt idx="7019">
                  <c:v>96.666663885116577</c:v>
                </c:pt>
                <c:pt idx="7020">
                  <c:v>96.666663885116577</c:v>
                </c:pt>
                <c:pt idx="7021">
                  <c:v>96.666663885116577</c:v>
                </c:pt>
                <c:pt idx="7022">
                  <c:v>96.666663885116577</c:v>
                </c:pt>
                <c:pt idx="7023">
                  <c:v>96.666663885116577</c:v>
                </c:pt>
                <c:pt idx="7024">
                  <c:v>96.666663885116577</c:v>
                </c:pt>
                <c:pt idx="7025">
                  <c:v>96.666663885116577</c:v>
                </c:pt>
                <c:pt idx="7026">
                  <c:v>96.666663885116577</c:v>
                </c:pt>
                <c:pt idx="7027">
                  <c:v>96.666663885116577</c:v>
                </c:pt>
                <c:pt idx="7028">
                  <c:v>96.666663885116577</c:v>
                </c:pt>
                <c:pt idx="7029">
                  <c:v>96.666663885116577</c:v>
                </c:pt>
                <c:pt idx="7030">
                  <c:v>96.666663885116577</c:v>
                </c:pt>
                <c:pt idx="7031">
                  <c:v>96.666663885116577</c:v>
                </c:pt>
                <c:pt idx="7032">
                  <c:v>96.666663885116577</c:v>
                </c:pt>
                <c:pt idx="7033">
                  <c:v>96.666663885116577</c:v>
                </c:pt>
                <c:pt idx="7034">
                  <c:v>96.666663885116577</c:v>
                </c:pt>
                <c:pt idx="7035">
                  <c:v>96.666663885116577</c:v>
                </c:pt>
                <c:pt idx="7036">
                  <c:v>96.666663885116577</c:v>
                </c:pt>
                <c:pt idx="7037">
                  <c:v>96.666663885116577</c:v>
                </c:pt>
                <c:pt idx="7038">
                  <c:v>96.666663885116577</c:v>
                </c:pt>
                <c:pt idx="7039">
                  <c:v>96.666663885116577</c:v>
                </c:pt>
                <c:pt idx="7040">
                  <c:v>96.666663885116577</c:v>
                </c:pt>
                <c:pt idx="7041">
                  <c:v>96.666663885116577</c:v>
                </c:pt>
                <c:pt idx="7042">
                  <c:v>96.666663885116577</c:v>
                </c:pt>
                <c:pt idx="7043">
                  <c:v>96.666663885116577</c:v>
                </c:pt>
                <c:pt idx="7044">
                  <c:v>96.666663885116577</c:v>
                </c:pt>
                <c:pt idx="7045">
                  <c:v>96.666663885116577</c:v>
                </c:pt>
                <c:pt idx="7046">
                  <c:v>96.666663885116577</c:v>
                </c:pt>
                <c:pt idx="7047">
                  <c:v>96.666663885116577</c:v>
                </c:pt>
                <c:pt idx="7048">
                  <c:v>96.666663885116577</c:v>
                </c:pt>
                <c:pt idx="7049">
                  <c:v>96.666663885116577</c:v>
                </c:pt>
                <c:pt idx="7050">
                  <c:v>96.666663885116577</c:v>
                </c:pt>
                <c:pt idx="7051">
                  <c:v>96.666663885116577</c:v>
                </c:pt>
                <c:pt idx="7052">
                  <c:v>96.666663885116577</c:v>
                </c:pt>
                <c:pt idx="7053">
                  <c:v>96.666663885116577</c:v>
                </c:pt>
                <c:pt idx="7054">
                  <c:v>96.666663885116577</c:v>
                </c:pt>
                <c:pt idx="7055">
                  <c:v>96.666663885116577</c:v>
                </c:pt>
                <c:pt idx="7056">
                  <c:v>96.666663885116577</c:v>
                </c:pt>
                <c:pt idx="7057">
                  <c:v>96.666663885116577</c:v>
                </c:pt>
                <c:pt idx="7058">
                  <c:v>96.666663885116577</c:v>
                </c:pt>
                <c:pt idx="7059">
                  <c:v>96.666663885116577</c:v>
                </c:pt>
                <c:pt idx="7060">
                  <c:v>96.666663885116577</c:v>
                </c:pt>
                <c:pt idx="7061">
                  <c:v>97.500002384185791</c:v>
                </c:pt>
                <c:pt idx="7062">
                  <c:v>97.500002384185791</c:v>
                </c:pt>
                <c:pt idx="7063">
                  <c:v>97.500002384185791</c:v>
                </c:pt>
                <c:pt idx="7064">
                  <c:v>97.500002384185791</c:v>
                </c:pt>
                <c:pt idx="7065">
                  <c:v>97.500002384185791</c:v>
                </c:pt>
                <c:pt idx="7066">
                  <c:v>97.500002384185791</c:v>
                </c:pt>
                <c:pt idx="7067">
                  <c:v>97.500002384185791</c:v>
                </c:pt>
                <c:pt idx="7068">
                  <c:v>97.500002384185791</c:v>
                </c:pt>
                <c:pt idx="7069">
                  <c:v>97.500002384185791</c:v>
                </c:pt>
                <c:pt idx="7070">
                  <c:v>97.500002384185791</c:v>
                </c:pt>
                <c:pt idx="7071">
                  <c:v>97.500002384185791</c:v>
                </c:pt>
                <c:pt idx="7072">
                  <c:v>97.500002384185791</c:v>
                </c:pt>
                <c:pt idx="7073">
                  <c:v>97.500002384185791</c:v>
                </c:pt>
                <c:pt idx="7074">
                  <c:v>97.500002384185791</c:v>
                </c:pt>
                <c:pt idx="7075">
                  <c:v>97.500002384185791</c:v>
                </c:pt>
                <c:pt idx="7076">
                  <c:v>97.500002384185791</c:v>
                </c:pt>
                <c:pt idx="7077">
                  <c:v>97.500002384185791</c:v>
                </c:pt>
                <c:pt idx="7078">
                  <c:v>97.500002384185791</c:v>
                </c:pt>
                <c:pt idx="7079">
                  <c:v>97.500002384185791</c:v>
                </c:pt>
                <c:pt idx="7080">
                  <c:v>97.500002384185791</c:v>
                </c:pt>
                <c:pt idx="7081">
                  <c:v>97.500002384185791</c:v>
                </c:pt>
                <c:pt idx="7082">
                  <c:v>97.500002384185791</c:v>
                </c:pt>
                <c:pt idx="7083">
                  <c:v>97.500002384185791</c:v>
                </c:pt>
                <c:pt idx="7084">
                  <c:v>97.500002384185791</c:v>
                </c:pt>
                <c:pt idx="7085">
                  <c:v>97.500002384185791</c:v>
                </c:pt>
                <c:pt idx="7086">
                  <c:v>97.500002384185791</c:v>
                </c:pt>
                <c:pt idx="7087">
                  <c:v>97.500002384185791</c:v>
                </c:pt>
                <c:pt idx="7088">
                  <c:v>97.500002384185791</c:v>
                </c:pt>
                <c:pt idx="7089">
                  <c:v>97.500002384185791</c:v>
                </c:pt>
                <c:pt idx="7090">
                  <c:v>97.500002384185791</c:v>
                </c:pt>
                <c:pt idx="7091">
                  <c:v>97.500002384185791</c:v>
                </c:pt>
                <c:pt idx="7092">
                  <c:v>97.500002384185791</c:v>
                </c:pt>
                <c:pt idx="7093">
                  <c:v>97.500002384185791</c:v>
                </c:pt>
                <c:pt idx="7094">
                  <c:v>97.500002384185791</c:v>
                </c:pt>
                <c:pt idx="7095">
                  <c:v>97.500002384185791</c:v>
                </c:pt>
                <c:pt idx="7096">
                  <c:v>97.500002384185791</c:v>
                </c:pt>
                <c:pt idx="7097">
                  <c:v>97.500002384185791</c:v>
                </c:pt>
                <c:pt idx="7098">
                  <c:v>97.500002384185791</c:v>
                </c:pt>
                <c:pt idx="7099">
                  <c:v>97.500002384185791</c:v>
                </c:pt>
                <c:pt idx="7100">
                  <c:v>97.500002384185791</c:v>
                </c:pt>
                <c:pt idx="7101">
                  <c:v>97.500002384185791</c:v>
                </c:pt>
                <c:pt idx="7102">
                  <c:v>97.500002384185791</c:v>
                </c:pt>
                <c:pt idx="7103">
                  <c:v>97.500002384185791</c:v>
                </c:pt>
                <c:pt idx="7104">
                  <c:v>97.500002384185791</c:v>
                </c:pt>
                <c:pt idx="7105">
                  <c:v>97.500002384185791</c:v>
                </c:pt>
                <c:pt idx="7106">
                  <c:v>97.500002384185791</c:v>
                </c:pt>
                <c:pt idx="7107">
                  <c:v>97.500002384185791</c:v>
                </c:pt>
                <c:pt idx="7108">
                  <c:v>97.500002384185791</c:v>
                </c:pt>
                <c:pt idx="7109">
                  <c:v>97.500002384185791</c:v>
                </c:pt>
                <c:pt idx="7110">
                  <c:v>97.500002384185791</c:v>
                </c:pt>
                <c:pt idx="7111">
                  <c:v>97.500002384185791</c:v>
                </c:pt>
                <c:pt idx="7112">
                  <c:v>97.500002384185791</c:v>
                </c:pt>
                <c:pt idx="7113">
                  <c:v>97.500002384185791</c:v>
                </c:pt>
                <c:pt idx="7114">
                  <c:v>97.500002384185791</c:v>
                </c:pt>
                <c:pt idx="7115">
                  <c:v>97.500002384185791</c:v>
                </c:pt>
                <c:pt idx="7116">
                  <c:v>97.500002384185791</c:v>
                </c:pt>
                <c:pt idx="7117">
                  <c:v>97.500002384185791</c:v>
                </c:pt>
                <c:pt idx="7118">
                  <c:v>97.500002384185791</c:v>
                </c:pt>
                <c:pt idx="7119">
                  <c:v>97.500002384185791</c:v>
                </c:pt>
                <c:pt idx="7120">
                  <c:v>97.500002384185791</c:v>
                </c:pt>
                <c:pt idx="7121">
                  <c:v>97.500002384185791</c:v>
                </c:pt>
                <c:pt idx="7122">
                  <c:v>97.500002384185791</c:v>
                </c:pt>
                <c:pt idx="7123">
                  <c:v>97.500002384185791</c:v>
                </c:pt>
                <c:pt idx="7124">
                  <c:v>97.500002384185791</c:v>
                </c:pt>
                <c:pt idx="7125">
                  <c:v>97.500002384185791</c:v>
                </c:pt>
                <c:pt idx="7126">
                  <c:v>97.500002384185791</c:v>
                </c:pt>
                <c:pt idx="7127">
                  <c:v>97.500002384185791</c:v>
                </c:pt>
                <c:pt idx="7128">
                  <c:v>97.500002384185791</c:v>
                </c:pt>
                <c:pt idx="7129">
                  <c:v>97.500002384185791</c:v>
                </c:pt>
                <c:pt idx="7130">
                  <c:v>97.500002384185791</c:v>
                </c:pt>
                <c:pt idx="7131">
                  <c:v>97.500002384185791</c:v>
                </c:pt>
                <c:pt idx="7132">
                  <c:v>97.500002384185791</c:v>
                </c:pt>
                <c:pt idx="7133">
                  <c:v>97.500002384185791</c:v>
                </c:pt>
                <c:pt idx="7134">
                  <c:v>97.500002384185791</c:v>
                </c:pt>
                <c:pt idx="7135">
                  <c:v>97.500002384185791</c:v>
                </c:pt>
                <c:pt idx="7136">
                  <c:v>97.500002384185791</c:v>
                </c:pt>
                <c:pt idx="7137">
                  <c:v>97.500002384185791</c:v>
                </c:pt>
                <c:pt idx="7138">
                  <c:v>97.500002384185791</c:v>
                </c:pt>
                <c:pt idx="7139">
                  <c:v>97.500002384185791</c:v>
                </c:pt>
                <c:pt idx="7140">
                  <c:v>97.500002384185791</c:v>
                </c:pt>
                <c:pt idx="7141">
                  <c:v>97.500002384185791</c:v>
                </c:pt>
                <c:pt idx="7142">
                  <c:v>97.500002384185791</c:v>
                </c:pt>
                <c:pt idx="7143">
                  <c:v>97.500002384185791</c:v>
                </c:pt>
                <c:pt idx="7144">
                  <c:v>97.500002384185791</c:v>
                </c:pt>
                <c:pt idx="7145">
                  <c:v>97.500002384185791</c:v>
                </c:pt>
                <c:pt idx="7146">
                  <c:v>97.500002384185791</c:v>
                </c:pt>
                <c:pt idx="7147">
                  <c:v>97.500002384185791</c:v>
                </c:pt>
                <c:pt idx="7148">
                  <c:v>97.500002384185791</c:v>
                </c:pt>
                <c:pt idx="7149">
                  <c:v>97.500002384185791</c:v>
                </c:pt>
                <c:pt idx="7150">
                  <c:v>97.500002384185791</c:v>
                </c:pt>
                <c:pt idx="7151">
                  <c:v>97.500002384185791</c:v>
                </c:pt>
                <c:pt idx="7152">
                  <c:v>97.500002384185791</c:v>
                </c:pt>
                <c:pt idx="7153">
                  <c:v>97.500002384185791</c:v>
                </c:pt>
                <c:pt idx="7154">
                  <c:v>97.500002384185791</c:v>
                </c:pt>
                <c:pt idx="7155">
                  <c:v>97.500002384185791</c:v>
                </c:pt>
                <c:pt idx="7156">
                  <c:v>97.500002384185791</c:v>
                </c:pt>
                <c:pt idx="7157">
                  <c:v>97.500002384185791</c:v>
                </c:pt>
                <c:pt idx="7158">
                  <c:v>97.500002384185791</c:v>
                </c:pt>
                <c:pt idx="7159">
                  <c:v>97.500002384185791</c:v>
                </c:pt>
                <c:pt idx="7160">
                  <c:v>97.500002384185791</c:v>
                </c:pt>
                <c:pt idx="7161">
                  <c:v>97.500002384185791</c:v>
                </c:pt>
                <c:pt idx="7162">
                  <c:v>97.500002384185791</c:v>
                </c:pt>
                <c:pt idx="7163">
                  <c:v>97.500002384185791</c:v>
                </c:pt>
                <c:pt idx="7164">
                  <c:v>97.500002384185791</c:v>
                </c:pt>
                <c:pt idx="7165">
                  <c:v>97.500002384185791</c:v>
                </c:pt>
                <c:pt idx="7166">
                  <c:v>97.500002384185791</c:v>
                </c:pt>
                <c:pt idx="7167">
                  <c:v>97.500002384185791</c:v>
                </c:pt>
                <c:pt idx="7168">
                  <c:v>97.500002384185791</c:v>
                </c:pt>
                <c:pt idx="7169">
                  <c:v>97.500002384185791</c:v>
                </c:pt>
                <c:pt idx="7170">
                  <c:v>97.500002384185791</c:v>
                </c:pt>
                <c:pt idx="7171">
                  <c:v>97.500002384185791</c:v>
                </c:pt>
                <c:pt idx="7172">
                  <c:v>97.500002384185791</c:v>
                </c:pt>
                <c:pt idx="7173">
                  <c:v>97.500002384185791</c:v>
                </c:pt>
                <c:pt idx="7174">
                  <c:v>97.500002384185791</c:v>
                </c:pt>
                <c:pt idx="7175">
                  <c:v>97.500002384185791</c:v>
                </c:pt>
                <c:pt idx="7176">
                  <c:v>97.500002384185791</c:v>
                </c:pt>
                <c:pt idx="7177">
                  <c:v>97.500002384185791</c:v>
                </c:pt>
                <c:pt idx="7178">
                  <c:v>97.500002384185791</c:v>
                </c:pt>
                <c:pt idx="7179">
                  <c:v>97.500002384185791</c:v>
                </c:pt>
                <c:pt idx="7180">
                  <c:v>97.500002384185791</c:v>
                </c:pt>
                <c:pt idx="7181">
                  <c:v>97.500002384185791</c:v>
                </c:pt>
                <c:pt idx="7182">
                  <c:v>97.500002384185791</c:v>
                </c:pt>
                <c:pt idx="7183">
                  <c:v>97.500002384185791</c:v>
                </c:pt>
                <c:pt idx="7184">
                  <c:v>97.500002384185791</c:v>
                </c:pt>
                <c:pt idx="7185">
                  <c:v>97.500002384185791</c:v>
                </c:pt>
                <c:pt idx="7186">
                  <c:v>97.500002384185791</c:v>
                </c:pt>
                <c:pt idx="7187">
                  <c:v>97.500002384185791</c:v>
                </c:pt>
                <c:pt idx="7188">
                  <c:v>97.500002384185791</c:v>
                </c:pt>
                <c:pt idx="7189">
                  <c:v>97.500002384185791</c:v>
                </c:pt>
                <c:pt idx="7190">
                  <c:v>97.500002384185791</c:v>
                </c:pt>
                <c:pt idx="7191">
                  <c:v>97.500002384185791</c:v>
                </c:pt>
                <c:pt idx="7192">
                  <c:v>97.500002384185791</c:v>
                </c:pt>
                <c:pt idx="7193">
                  <c:v>97.500002384185791</c:v>
                </c:pt>
                <c:pt idx="7194">
                  <c:v>97.500002384185791</c:v>
                </c:pt>
                <c:pt idx="7195">
                  <c:v>97.500002384185791</c:v>
                </c:pt>
                <c:pt idx="7196">
                  <c:v>97.500002384185791</c:v>
                </c:pt>
                <c:pt idx="7197">
                  <c:v>98.333334922790527</c:v>
                </c:pt>
                <c:pt idx="7198">
                  <c:v>98.333334922790527</c:v>
                </c:pt>
                <c:pt idx="7199">
                  <c:v>98.333334922790527</c:v>
                </c:pt>
                <c:pt idx="7200">
                  <c:v>98.333334922790527</c:v>
                </c:pt>
                <c:pt idx="7201">
                  <c:v>98.333334922790527</c:v>
                </c:pt>
                <c:pt idx="7202">
                  <c:v>98.333334922790527</c:v>
                </c:pt>
                <c:pt idx="7203">
                  <c:v>98.333334922790527</c:v>
                </c:pt>
                <c:pt idx="7204">
                  <c:v>98.333334922790527</c:v>
                </c:pt>
                <c:pt idx="7205">
                  <c:v>98.333334922790527</c:v>
                </c:pt>
                <c:pt idx="7206">
                  <c:v>98.333334922790527</c:v>
                </c:pt>
                <c:pt idx="7207">
                  <c:v>98.333334922790527</c:v>
                </c:pt>
                <c:pt idx="7208">
                  <c:v>98.333334922790527</c:v>
                </c:pt>
                <c:pt idx="7209">
                  <c:v>98.333334922790527</c:v>
                </c:pt>
                <c:pt idx="7210">
                  <c:v>98.333334922790527</c:v>
                </c:pt>
                <c:pt idx="7211">
                  <c:v>98.333334922790527</c:v>
                </c:pt>
                <c:pt idx="7212">
                  <c:v>98.333334922790527</c:v>
                </c:pt>
                <c:pt idx="7213">
                  <c:v>98.333334922790527</c:v>
                </c:pt>
                <c:pt idx="7214">
                  <c:v>98.333334922790527</c:v>
                </c:pt>
                <c:pt idx="7215">
                  <c:v>98.333334922790527</c:v>
                </c:pt>
                <c:pt idx="7216">
                  <c:v>98.333334922790527</c:v>
                </c:pt>
                <c:pt idx="7217">
                  <c:v>98.333334922790527</c:v>
                </c:pt>
                <c:pt idx="7218">
                  <c:v>98.333334922790527</c:v>
                </c:pt>
                <c:pt idx="7219">
                  <c:v>98.333334922790527</c:v>
                </c:pt>
                <c:pt idx="7220">
                  <c:v>98.333334922790527</c:v>
                </c:pt>
                <c:pt idx="7221">
                  <c:v>98.333334922790527</c:v>
                </c:pt>
                <c:pt idx="7222">
                  <c:v>98.333334922790527</c:v>
                </c:pt>
                <c:pt idx="7223">
                  <c:v>98.333334922790527</c:v>
                </c:pt>
                <c:pt idx="7224">
                  <c:v>98.333334922790527</c:v>
                </c:pt>
                <c:pt idx="7225">
                  <c:v>98.333334922790527</c:v>
                </c:pt>
                <c:pt idx="7226">
                  <c:v>98.333334922790527</c:v>
                </c:pt>
                <c:pt idx="7227">
                  <c:v>98.333334922790527</c:v>
                </c:pt>
                <c:pt idx="7228">
                  <c:v>98.333334922790527</c:v>
                </c:pt>
                <c:pt idx="7229">
                  <c:v>98.333334922790527</c:v>
                </c:pt>
                <c:pt idx="7230">
                  <c:v>98.333334922790527</c:v>
                </c:pt>
                <c:pt idx="7231">
                  <c:v>98.333334922790527</c:v>
                </c:pt>
                <c:pt idx="7232">
                  <c:v>98.333334922790527</c:v>
                </c:pt>
                <c:pt idx="7233">
                  <c:v>98.333334922790527</c:v>
                </c:pt>
                <c:pt idx="7234">
                  <c:v>98.333334922790527</c:v>
                </c:pt>
                <c:pt idx="7235">
                  <c:v>98.333334922790527</c:v>
                </c:pt>
                <c:pt idx="7236">
                  <c:v>98.333334922790527</c:v>
                </c:pt>
                <c:pt idx="7237">
                  <c:v>98.333334922790527</c:v>
                </c:pt>
                <c:pt idx="7238">
                  <c:v>98.333334922790527</c:v>
                </c:pt>
                <c:pt idx="7239">
                  <c:v>98.333334922790527</c:v>
                </c:pt>
                <c:pt idx="7240">
                  <c:v>98.333334922790527</c:v>
                </c:pt>
                <c:pt idx="7241">
                  <c:v>98.333334922790527</c:v>
                </c:pt>
                <c:pt idx="7242">
                  <c:v>98.333334922790527</c:v>
                </c:pt>
                <c:pt idx="7243">
                  <c:v>98.333334922790527</c:v>
                </c:pt>
                <c:pt idx="7244">
                  <c:v>98.333334922790527</c:v>
                </c:pt>
                <c:pt idx="7245">
                  <c:v>98.333334922790527</c:v>
                </c:pt>
                <c:pt idx="7246">
                  <c:v>98.333334922790527</c:v>
                </c:pt>
                <c:pt idx="7247">
                  <c:v>98.333334922790527</c:v>
                </c:pt>
                <c:pt idx="7248">
                  <c:v>98.333334922790527</c:v>
                </c:pt>
                <c:pt idx="7249">
                  <c:v>98.333334922790527</c:v>
                </c:pt>
                <c:pt idx="7250">
                  <c:v>98.333334922790527</c:v>
                </c:pt>
                <c:pt idx="7251">
                  <c:v>98.333334922790527</c:v>
                </c:pt>
                <c:pt idx="7252">
                  <c:v>98.333334922790527</c:v>
                </c:pt>
                <c:pt idx="7253">
                  <c:v>98.333334922790527</c:v>
                </c:pt>
                <c:pt idx="7254">
                  <c:v>98.333334922790527</c:v>
                </c:pt>
                <c:pt idx="7255">
                  <c:v>98.333334922790527</c:v>
                </c:pt>
                <c:pt idx="7256">
                  <c:v>98.333334922790527</c:v>
                </c:pt>
                <c:pt idx="7257">
                  <c:v>98.333334922790527</c:v>
                </c:pt>
                <c:pt idx="7258">
                  <c:v>98.333334922790527</c:v>
                </c:pt>
                <c:pt idx="7259">
                  <c:v>98.333334922790527</c:v>
                </c:pt>
                <c:pt idx="7260">
                  <c:v>98.333334922790527</c:v>
                </c:pt>
                <c:pt idx="7261">
                  <c:v>98.333334922790527</c:v>
                </c:pt>
                <c:pt idx="7262">
                  <c:v>98.333334922790527</c:v>
                </c:pt>
                <c:pt idx="7263">
                  <c:v>98.333334922790527</c:v>
                </c:pt>
                <c:pt idx="7264">
                  <c:v>98.333334922790527</c:v>
                </c:pt>
                <c:pt idx="7265">
                  <c:v>98.333334922790527</c:v>
                </c:pt>
                <c:pt idx="7266">
                  <c:v>98.333334922790527</c:v>
                </c:pt>
                <c:pt idx="7267">
                  <c:v>98.333334922790527</c:v>
                </c:pt>
                <c:pt idx="7268">
                  <c:v>98.333334922790527</c:v>
                </c:pt>
                <c:pt idx="7269">
                  <c:v>98.333334922790527</c:v>
                </c:pt>
                <c:pt idx="7270">
                  <c:v>98.333334922790527</c:v>
                </c:pt>
                <c:pt idx="7271">
                  <c:v>98.333334922790527</c:v>
                </c:pt>
                <c:pt idx="7272">
                  <c:v>98.333334922790527</c:v>
                </c:pt>
                <c:pt idx="7273">
                  <c:v>98.333334922790527</c:v>
                </c:pt>
                <c:pt idx="7274">
                  <c:v>98.333334922790527</c:v>
                </c:pt>
                <c:pt idx="7275">
                  <c:v>98.333334922790527</c:v>
                </c:pt>
                <c:pt idx="7276">
                  <c:v>98.333334922790527</c:v>
                </c:pt>
                <c:pt idx="7277">
                  <c:v>98.333334922790527</c:v>
                </c:pt>
                <c:pt idx="7278">
                  <c:v>98.333334922790527</c:v>
                </c:pt>
                <c:pt idx="7279">
                  <c:v>98.333334922790527</c:v>
                </c:pt>
                <c:pt idx="7280">
                  <c:v>98.333334922790527</c:v>
                </c:pt>
                <c:pt idx="7281">
                  <c:v>98.333334922790527</c:v>
                </c:pt>
                <c:pt idx="7282">
                  <c:v>98.333334922790527</c:v>
                </c:pt>
                <c:pt idx="7283">
                  <c:v>98.333334922790527</c:v>
                </c:pt>
                <c:pt idx="7284">
                  <c:v>98.333334922790527</c:v>
                </c:pt>
                <c:pt idx="7285">
                  <c:v>98.333334922790527</c:v>
                </c:pt>
                <c:pt idx="7286">
                  <c:v>98.333334922790527</c:v>
                </c:pt>
                <c:pt idx="7287">
                  <c:v>98.333334922790527</c:v>
                </c:pt>
                <c:pt idx="7288">
                  <c:v>98.333334922790527</c:v>
                </c:pt>
                <c:pt idx="7289">
                  <c:v>98.333334922790527</c:v>
                </c:pt>
                <c:pt idx="7290">
                  <c:v>98.333334922790527</c:v>
                </c:pt>
                <c:pt idx="7291">
                  <c:v>98.333334922790527</c:v>
                </c:pt>
                <c:pt idx="7292">
                  <c:v>98.333334922790527</c:v>
                </c:pt>
                <c:pt idx="7293">
                  <c:v>98.333334922790527</c:v>
                </c:pt>
                <c:pt idx="7294">
                  <c:v>98.333334922790527</c:v>
                </c:pt>
                <c:pt idx="7295">
                  <c:v>98.333334922790527</c:v>
                </c:pt>
                <c:pt idx="7296">
                  <c:v>98.333334922790527</c:v>
                </c:pt>
                <c:pt idx="7297">
                  <c:v>98.333334922790527</c:v>
                </c:pt>
                <c:pt idx="7298">
                  <c:v>98.333334922790527</c:v>
                </c:pt>
                <c:pt idx="7299">
                  <c:v>98.333334922790527</c:v>
                </c:pt>
                <c:pt idx="7300">
                  <c:v>98.333334922790527</c:v>
                </c:pt>
                <c:pt idx="7301">
                  <c:v>98.333334922790527</c:v>
                </c:pt>
                <c:pt idx="7302">
                  <c:v>98.333334922790527</c:v>
                </c:pt>
                <c:pt idx="7303">
                  <c:v>98.333334922790527</c:v>
                </c:pt>
                <c:pt idx="7304">
                  <c:v>98.333334922790527</c:v>
                </c:pt>
                <c:pt idx="7305">
                  <c:v>98.333334922790527</c:v>
                </c:pt>
                <c:pt idx="7306">
                  <c:v>98.333334922790527</c:v>
                </c:pt>
                <c:pt idx="7307">
                  <c:v>98.333334922790527</c:v>
                </c:pt>
                <c:pt idx="7308">
                  <c:v>98.333334922790527</c:v>
                </c:pt>
                <c:pt idx="7309">
                  <c:v>98.333334922790527</c:v>
                </c:pt>
                <c:pt idx="7310">
                  <c:v>98.333334922790527</c:v>
                </c:pt>
                <c:pt idx="7311">
                  <c:v>98.333334922790527</c:v>
                </c:pt>
                <c:pt idx="7312">
                  <c:v>98.333334922790527</c:v>
                </c:pt>
                <c:pt idx="7313">
                  <c:v>98.333334922790527</c:v>
                </c:pt>
                <c:pt idx="7314">
                  <c:v>98.333334922790527</c:v>
                </c:pt>
                <c:pt idx="7315">
                  <c:v>98.333334922790527</c:v>
                </c:pt>
                <c:pt idx="7316">
                  <c:v>98.333334922790527</c:v>
                </c:pt>
                <c:pt idx="7317">
                  <c:v>98.333334922790527</c:v>
                </c:pt>
                <c:pt idx="7318">
                  <c:v>98.333334922790527</c:v>
                </c:pt>
                <c:pt idx="7319">
                  <c:v>98.333334922790527</c:v>
                </c:pt>
                <c:pt idx="7320">
                  <c:v>98.333334922790527</c:v>
                </c:pt>
                <c:pt idx="7321">
                  <c:v>98.333334922790527</c:v>
                </c:pt>
                <c:pt idx="7322">
                  <c:v>98.333334922790527</c:v>
                </c:pt>
                <c:pt idx="7323">
                  <c:v>98.333334922790527</c:v>
                </c:pt>
                <c:pt idx="7324">
                  <c:v>98.333334922790527</c:v>
                </c:pt>
                <c:pt idx="7325">
                  <c:v>98.333334922790527</c:v>
                </c:pt>
                <c:pt idx="7326">
                  <c:v>98.333334922790527</c:v>
                </c:pt>
                <c:pt idx="7327">
                  <c:v>98.333334922790527</c:v>
                </c:pt>
                <c:pt idx="7328">
                  <c:v>98.333334922790527</c:v>
                </c:pt>
                <c:pt idx="7329">
                  <c:v>98.333334922790527</c:v>
                </c:pt>
                <c:pt idx="7330">
                  <c:v>98.333334922790527</c:v>
                </c:pt>
                <c:pt idx="7331">
                  <c:v>98.333334922790527</c:v>
                </c:pt>
                <c:pt idx="7332">
                  <c:v>98.333334922790527</c:v>
                </c:pt>
                <c:pt idx="7333">
                  <c:v>98.333334922790527</c:v>
                </c:pt>
                <c:pt idx="7334">
                  <c:v>98.333334922790527</c:v>
                </c:pt>
                <c:pt idx="7335">
                  <c:v>98.333334922790527</c:v>
                </c:pt>
                <c:pt idx="7336">
                  <c:v>98.333334922790527</c:v>
                </c:pt>
                <c:pt idx="7337">
                  <c:v>98.333334922790527</c:v>
                </c:pt>
                <c:pt idx="7338">
                  <c:v>98.333334922790527</c:v>
                </c:pt>
                <c:pt idx="7339">
                  <c:v>98.333334922790527</c:v>
                </c:pt>
                <c:pt idx="7340">
                  <c:v>98.333334922790527</c:v>
                </c:pt>
                <c:pt idx="7341">
                  <c:v>98.333334922790527</c:v>
                </c:pt>
                <c:pt idx="7342">
                  <c:v>98.333334922790527</c:v>
                </c:pt>
                <c:pt idx="7343">
                  <c:v>98.333334922790527</c:v>
                </c:pt>
                <c:pt idx="7344">
                  <c:v>98.333334922790527</c:v>
                </c:pt>
                <c:pt idx="7345">
                  <c:v>98.333334922790527</c:v>
                </c:pt>
                <c:pt idx="7346">
                  <c:v>98.333334922790527</c:v>
                </c:pt>
                <c:pt idx="7347">
                  <c:v>98.333334922790527</c:v>
                </c:pt>
                <c:pt idx="7348">
                  <c:v>98.333334922790527</c:v>
                </c:pt>
                <c:pt idx="7349">
                  <c:v>98.333334922790527</c:v>
                </c:pt>
                <c:pt idx="7350">
                  <c:v>98.333334922790527</c:v>
                </c:pt>
                <c:pt idx="7351">
                  <c:v>98.333334922790527</c:v>
                </c:pt>
                <c:pt idx="7352">
                  <c:v>98.333334922790527</c:v>
                </c:pt>
                <c:pt idx="7353">
                  <c:v>98.333334922790527</c:v>
                </c:pt>
                <c:pt idx="7354">
                  <c:v>98.333334922790527</c:v>
                </c:pt>
                <c:pt idx="7355">
                  <c:v>98.333334922790527</c:v>
                </c:pt>
                <c:pt idx="7356">
                  <c:v>98.333334922790527</c:v>
                </c:pt>
                <c:pt idx="7357">
                  <c:v>98.333334922790527</c:v>
                </c:pt>
                <c:pt idx="7358">
                  <c:v>98.333334922790527</c:v>
                </c:pt>
                <c:pt idx="7359">
                  <c:v>98.333334922790527</c:v>
                </c:pt>
                <c:pt idx="7360">
                  <c:v>98.333334922790527</c:v>
                </c:pt>
                <c:pt idx="7361">
                  <c:v>98.333334922790527</c:v>
                </c:pt>
                <c:pt idx="7362">
                  <c:v>98.333334922790527</c:v>
                </c:pt>
                <c:pt idx="7363">
                  <c:v>98.333334922790527</c:v>
                </c:pt>
                <c:pt idx="7364">
                  <c:v>98.333334922790527</c:v>
                </c:pt>
                <c:pt idx="7365">
                  <c:v>98.333334922790527</c:v>
                </c:pt>
                <c:pt idx="7366">
                  <c:v>98.333334922790527</c:v>
                </c:pt>
                <c:pt idx="7367">
                  <c:v>98.333334922790527</c:v>
                </c:pt>
                <c:pt idx="7368">
                  <c:v>98.333334922790527</c:v>
                </c:pt>
                <c:pt idx="7369">
                  <c:v>98.333334922790527</c:v>
                </c:pt>
                <c:pt idx="7370">
                  <c:v>98.333334922790527</c:v>
                </c:pt>
                <c:pt idx="7371">
                  <c:v>98.333334922790527</c:v>
                </c:pt>
                <c:pt idx="7372">
                  <c:v>98.333334922790527</c:v>
                </c:pt>
                <c:pt idx="7373">
                  <c:v>98.333334922790527</c:v>
                </c:pt>
                <c:pt idx="7374">
                  <c:v>98.333334922790527</c:v>
                </c:pt>
                <c:pt idx="7375">
                  <c:v>98.333334922790527</c:v>
                </c:pt>
                <c:pt idx="7376">
                  <c:v>98.333334922790527</c:v>
                </c:pt>
                <c:pt idx="7377">
                  <c:v>98.333334922790527</c:v>
                </c:pt>
                <c:pt idx="7378">
                  <c:v>98.333334922790527</c:v>
                </c:pt>
                <c:pt idx="7379">
                  <c:v>98.333334922790527</c:v>
                </c:pt>
                <c:pt idx="7380">
                  <c:v>98.333334922790527</c:v>
                </c:pt>
                <c:pt idx="7381">
                  <c:v>98.333334922790527</c:v>
                </c:pt>
                <c:pt idx="7382">
                  <c:v>98.333334922790527</c:v>
                </c:pt>
                <c:pt idx="7383">
                  <c:v>98.333334922790527</c:v>
                </c:pt>
                <c:pt idx="7384">
                  <c:v>98.333334922790527</c:v>
                </c:pt>
                <c:pt idx="7385">
                  <c:v>98.333334922790527</c:v>
                </c:pt>
                <c:pt idx="7386">
                  <c:v>98.333334922790527</c:v>
                </c:pt>
                <c:pt idx="7387">
                  <c:v>98.333334922790527</c:v>
                </c:pt>
                <c:pt idx="7388">
                  <c:v>98.333334922790527</c:v>
                </c:pt>
                <c:pt idx="7389">
                  <c:v>98.333334922790527</c:v>
                </c:pt>
                <c:pt idx="7390">
                  <c:v>98.333334922790527</c:v>
                </c:pt>
                <c:pt idx="7391">
                  <c:v>98.333334922790527</c:v>
                </c:pt>
                <c:pt idx="7392">
                  <c:v>98.333334922790527</c:v>
                </c:pt>
                <c:pt idx="7393">
                  <c:v>98.333334922790527</c:v>
                </c:pt>
                <c:pt idx="7394">
                  <c:v>98.333334922790527</c:v>
                </c:pt>
                <c:pt idx="7395">
                  <c:v>98.333334922790527</c:v>
                </c:pt>
                <c:pt idx="7396">
                  <c:v>98.333334922790527</c:v>
                </c:pt>
                <c:pt idx="7397">
                  <c:v>98.333334922790527</c:v>
                </c:pt>
                <c:pt idx="7398">
                  <c:v>98.333334922790527</c:v>
                </c:pt>
                <c:pt idx="7399">
                  <c:v>98.333334922790527</c:v>
                </c:pt>
                <c:pt idx="7400">
                  <c:v>98.333334922790527</c:v>
                </c:pt>
                <c:pt idx="7401">
                  <c:v>98.333334922790527</c:v>
                </c:pt>
                <c:pt idx="7402">
                  <c:v>98.333334922790527</c:v>
                </c:pt>
                <c:pt idx="7403">
                  <c:v>98.333334922790527</c:v>
                </c:pt>
                <c:pt idx="7404">
                  <c:v>98.333334922790527</c:v>
                </c:pt>
                <c:pt idx="7405">
                  <c:v>98.333334922790527</c:v>
                </c:pt>
                <c:pt idx="7406">
                  <c:v>98.333334922790527</c:v>
                </c:pt>
                <c:pt idx="7407">
                  <c:v>98.333334922790527</c:v>
                </c:pt>
                <c:pt idx="7408">
                  <c:v>98.333334922790527</c:v>
                </c:pt>
                <c:pt idx="7409">
                  <c:v>98.333334922790527</c:v>
                </c:pt>
                <c:pt idx="7410">
                  <c:v>98.333334922790527</c:v>
                </c:pt>
                <c:pt idx="7411">
                  <c:v>98.333334922790527</c:v>
                </c:pt>
                <c:pt idx="7412">
                  <c:v>98.333334922790527</c:v>
                </c:pt>
                <c:pt idx="7413">
                  <c:v>98.333334922790527</c:v>
                </c:pt>
                <c:pt idx="7414">
                  <c:v>98.333334922790527</c:v>
                </c:pt>
                <c:pt idx="7415">
                  <c:v>98.333334922790527</c:v>
                </c:pt>
                <c:pt idx="7416">
                  <c:v>98.333334922790527</c:v>
                </c:pt>
                <c:pt idx="7417">
                  <c:v>98.333334922790527</c:v>
                </c:pt>
                <c:pt idx="7418">
                  <c:v>98.333334922790527</c:v>
                </c:pt>
                <c:pt idx="7419">
                  <c:v>98.333334922790527</c:v>
                </c:pt>
                <c:pt idx="7420">
                  <c:v>98.333334922790527</c:v>
                </c:pt>
                <c:pt idx="7421">
                  <c:v>98.333334922790527</c:v>
                </c:pt>
                <c:pt idx="7422">
                  <c:v>98.333334922790527</c:v>
                </c:pt>
                <c:pt idx="7423">
                  <c:v>98.333334922790527</c:v>
                </c:pt>
                <c:pt idx="7424">
                  <c:v>98.333334922790527</c:v>
                </c:pt>
                <c:pt idx="7425">
                  <c:v>98.333334922790527</c:v>
                </c:pt>
                <c:pt idx="7426">
                  <c:v>98.333334922790527</c:v>
                </c:pt>
                <c:pt idx="7427">
                  <c:v>98.333334922790527</c:v>
                </c:pt>
                <c:pt idx="7428">
                  <c:v>98.333334922790527</c:v>
                </c:pt>
                <c:pt idx="7429">
                  <c:v>98.333334922790527</c:v>
                </c:pt>
                <c:pt idx="7430">
                  <c:v>98.333334922790527</c:v>
                </c:pt>
                <c:pt idx="7431">
                  <c:v>98.333334922790527</c:v>
                </c:pt>
                <c:pt idx="7432">
                  <c:v>98.333334922790527</c:v>
                </c:pt>
                <c:pt idx="7433">
                  <c:v>98.333334922790527</c:v>
                </c:pt>
                <c:pt idx="7434">
                  <c:v>98.333334922790527</c:v>
                </c:pt>
                <c:pt idx="7435">
                  <c:v>98.333334922790527</c:v>
                </c:pt>
                <c:pt idx="7436">
                  <c:v>98.333334922790527</c:v>
                </c:pt>
                <c:pt idx="7437">
                  <c:v>98.333334922790527</c:v>
                </c:pt>
                <c:pt idx="7438">
                  <c:v>98.333334922790527</c:v>
                </c:pt>
                <c:pt idx="7439">
                  <c:v>98.333334922790527</c:v>
                </c:pt>
                <c:pt idx="7440">
                  <c:v>98.333334922790527</c:v>
                </c:pt>
                <c:pt idx="7441">
                  <c:v>98.333334922790527</c:v>
                </c:pt>
                <c:pt idx="7442">
                  <c:v>98.333334922790527</c:v>
                </c:pt>
                <c:pt idx="7443">
                  <c:v>98.333334922790527</c:v>
                </c:pt>
                <c:pt idx="7444">
                  <c:v>98.333334922790527</c:v>
                </c:pt>
                <c:pt idx="7445">
                  <c:v>98.333334922790527</c:v>
                </c:pt>
                <c:pt idx="7446">
                  <c:v>98.333334922790527</c:v>
                </c:pt>
                <c:pt idx="7447">
                  <c:v>98.333334922790527</c:v>
                </c:pt>
                <c:pt idx="7448">
                  <c:v>98.333334922790527</c:v>
                </c:pt>
                <c:pt idx="7449">
                  <c:v>98.333334922790527</c:v>
                </c:pt>
                <c:pt idx="7450">
                  <c:v>98.333334922790527</c:v>
                </c:pt>
                <c:pt idx="7451">
                  <c:v>98.333334922790527</c:v>
                </c:pt>
                <c:pt idx="7452">
                  <c:v>98.333334922790527</c:v>
                </c:pt>
                <c:pt idx="7453">
                  <c:v>98.333334922790527</c:v>
                </c:pt>
                <c:pt idx="7454">
                  <c:v>98.333334922790527</c:v>
                </c:pt>
                <c:pt idx="7455">
                  <c:v>98.333334922790527</c:v>
                </c:pt>
                <c:pt idx="7456">
                  <c:v>98.333334922790527</c:v>
                </c:pt>
                <c:pt idx="7457">
                  <c:v>98.333334922790527</c:v>
                </c:pt>
                <c:pt idx="7458">
                  <c:v>98.333334922790527</c:v>
                </c:pt>
                <c:pt idx="7459">
                  <c:v>98.333334922790527</c:v>
                </c:pt>
                <c:pt idx="7460">
                  <c:v>98.333334922790527</c:v>
                </c:pt>
                <c:pt idx="7461">
                  <c:v>98.333334922790527</c:v>
                </c:pt>
                <c:pt idx="7462">
                  <c:v>98.333334922790527</c:v>
                </c:pt>
                <c:pt idx="7463">
                  <c:v>98.333334922790527</c:v>
                </c:pt>
                <c:pt idx="7464">
                  <c:v>98.333334922790527</c:v>
                </c:pt>
                <c:pt idx="7465">
                  <c:v>98.333334922790527</c:v>
                </c:pt>
                <c:pt idx="7466">
                  <c:v>98.333334922790527</c:v>
                </c:pt>
                <c:pt idx="7467">
                  <c:v>98.333334922790527</c:v>
                </c:pt>
                <c:pt idx="7468">
                  <c:v>98.333334922790527</c:v>
                </c:pt>
                <c:pt idx="7469">
                  <c:v>98.333334922790527</c:v>
                </c:pt>
                <c:pt idx="7470">
                  <c:v>98.333334922790527</c:v>
                </c:pt>
                <c:pt idx="7471">
                  <c:v>98.333334922790527</c:v>
                </c:pt>
                <c:pt idx="7472">
                  <c:v>98.333334922790527</c:v>
                </c:pt>
                <c:pt idx="7473">
                  <c:v>98.333334922790527</c:v>
                </c:pt>
                <c:pt idx="7474">
                  <c:v>98.333334922790527</c:v>
                </c:pt>
                <c:pt idx="7475">
                  <c:v>98.333334922790527</c:v>
                </c:pt>
                <c:pt idx="7476">
                  <c:v>98.333334922790527</c:v>
                </c:pt>
                <c:pt idx="7477">
                  <c:v>98.333334922790527</c:v>
                </c:pt>
                <c:pt idx="7478">
                  <c:v>98.333334922790527</c:v>
                </c:pt>
                <c:pt idx="7479">
                  <c:v>98.333334922790527</c:v>
                </c:pt>
                <c:pt idx="7480">
                  <c:v>98.333334922790527</c:v>
                </c:pt>
                <c:pt idx="7481">
                  <c:v>98.333334922790527</c:v>
                </c:pt>
                <c:pt idx="7482">
                  <c:v>98.333334922790527</c:v>
                </c:pt>
                <c:pt idx="7483">
                  <c:v>98.333334922790527</c:v>
                </c:pt>
                <c:pt idx="7484">
                  <c:v>98.333334922790527</c:v>
                </c:pt>
                <c:pt idx="7485">
                  <c:v>98.333334922790527</c:v>
                </c:pt>
                <c:pt idx="7486">
                  <c:v>98.333334922790527</c:v>
                </c:pt>
                <c:pt idx="7487">
                  <c:v>98.333334922790527</c:v>
                </c:pt>
                <c:pt idx="7488">
                  <c:v>98.333334922790527</c:v>
                </c:pt>
                <c:pt idx="7489">
                  <c:v>98.333334922790527</c:v>
                </c:pt>
                <c:pt idx="7490">
                  <c:v>98.333334922790527</c:v>
                </c:pt>
                <c:pt idx="7491">
                  <c:v>98.333334922790527</c:v>
                </c:pt>
                <c:pt idx="7492">
                  <c:v>98.333334922790527</c:v>
                </c:pt>
                <c:pt idx="7493">
                  <c:v>98.333334922790527</c:v>
                </c:pt>
                <c:pt idx="7494">
                  <c:v>98.333334922790527</c:v>
                </c:pt>
                <c:pt idx="7495">
                  <c:v>98.333334922790527</c:v>
                </c:pt>
                <c:pt idx="7496">
                  <c:v>98.333334922790527</c:v>
                </c:pt>
                <c:pt idx="7497">
                  <c:v>98.333334922790527</c:v>
                </c:pt>
                <c:pt idx="7498">
                  <c:v>98.333334922790527</c:v>
                </c:pt>
                <c:pt idx="7499">
                  <c:v>98.333334922790527</c:v>
                </c:pt>
                <c:pt idx="7500">
                  <c:v>98.333334922790527</c:v>
                </c:pt>
                <c:pt idx="7501">
                  <c:v>98.333334922790527</c:v>
                </c:pt>
                <c:pt idx="7502">
                  <c:v>98.333334922790527</c:v>
                </c:pt>
                <c:pt idx="7503">
                  <c:v>98.333334922790527</c:v>
                </c:pt>
                <c:pt idx="7504">
                  <c:v>98.333334922790527</c:v>
                </c:pt>
                <c:pt idx="7505">
                  <c:v>98.333334922790527</c:v>
                </c:pt>
                <c:pt idx="7506">
                  <c:v>98.333334922790527</c:v>
                </c:pt>
                <c:pt idx="7507">
                  <c:v>98.333334922790527</c:v>
                </c:pt>
                <c:pt idx="7508">
                  <c:v>98.333334922790527</c:v>
                </c:pt>
                <c:pt idx="7509">
                  <c:v>98.333334922790527</c:v>
                </c:pt>
                <c:pt idx="7510">
                  <c:v>98.333334922790527</c:v>
                </c:pt>
                <c:pt idx="7511">
                  <c:v>98.333334922790527</c:v>
                </c:pt>
                <c:pt idx="7512">
                  <c:v>98.333334922790527</c:v>
                </c:pt>
                <c:pt idx="7513">
                  <c:v>98.333334922790527</c:v>
                </c:pt>
                <c:pt idx="7514">
                  <c:v>98.333334922790527</c:v>
                </c:pt>
                <c:pt idx="7515">
                  <c:v>98.333334922790527</c:v>
                </c:pt>
                <c:pt idx="7516">
                  <c:v>98.333334922790527</c:v>
                </c:pt>
                <c:pt idx="7517">
                  <c:v>98.333334922790527</c:v>
                </c:pt>
                <c:pt idx="7518">
                  <c:v>98.333334922790527</c:v>
                </c:pt>
                <c:pt idx="7519">
                  <c:v>98.333334922790527</c:v>
                </c:pt>
                <c:pt idx="7520">
                  <c:v>98.333334922790527</c:v>
                </c:pt>
                <c:pt idx="7521">
                  <c:v>98.333334922790527</c:v>
                </c:pt>
                <c:pt idx="7522">
                  <c:v>98.333334922790527</c:v>
                </c:pt>
                <c:pt idx="7523">
                  <c:v>98.333334922790527</c:v>
                </c:pt>
                <c:pt idx="7524">
                  <c:v>98.333334922790527</c:v>
                </c:pt>
                <c:pt idx="7525">
                  <c:v>98.333334922790527</c:v>
                </c:pt>
                <c:pt idx="7526">
                  <c:v>98.333334922790527</c:v>
                </c:pt>
                <c:pt idx="7527">
                  <c:v>98.333334922790527</c:v>
                </c:pt>
                <c:pt idx="7528">
                  <c:v>98.333334922790527</c:v>
                </c:pt>
                <c:pt idx="7529">
                  <c:v>98.333334922790527</c:v>
                </c:pt>
                <c:pt idx="7530">
                  <c:v>98.333334922790527</c:v>
                </c:pt>
                <c:pt idx="7531">
                  <c:v>98.333334922790527</c:v>
                </c:pt>
                <c:pt idx="7532">
                  <c:v>98.333334922790527</c:v>
                </c:pt>
                <c:pt idx="7533">
                  <c:v>98.333334922790527</c:v>
                </c:pt>
                <c:pt idx="7534">
                  <c:v>98.333334922790527</c:v>
                </c:pt>
                <c:pt idx="7535">
                  <c:v>98.333334922790527</c:v>
                </c:pt>
                <c:pt idx="7536">
                  <c:v>98.333334922790527</c:v>
                </c:pt>
                <c:pt idx="7537">
                  <c:v>98.333334922790527</c:v>
                </c:pt>
                <c:pt idx="7538">
                  <c:v>98.333334922790527</c:v>
                </c:pt>
                <c:pt idx="7539">
                  <c:v>98.333334922790527</c:v>
                </c:pt>
                <c:pt idx="7540">
                  <c:v>98.333334922790527</c:v>
                </c:pt>
                <c:pt idx="7541">
                  <c:v>98.333334922790527</c:v>
                </c:pt>
                <c:pt idx="7542">
                  <c:v>98.333334922790527</c:v>
                </c:pt>
                <c:pt idx="7543">
                  <c:v>98.333334922790527</c:v>
                </c:pt>
                <c:pt idx="7544">
                  <c:v>98.333334922790527</c:v>
                </c:pt>
                <c:pt idx="7545">
                  <c:v>98.333334922790527</c:v>
                </c:pt>
                <c:pt idx="7546">
                  <c:v>98.333334922790527</c:v>
                </c:pt>
                <c:pt idx="7547">
                  <c:v>98.333334922790527</c:v>
                </c:pt>
                <c:pt idx="7548">
                  <c:v>98.333334922790527</c:v>
                </c:pt>
                <c:pt idx="7549">
                  <c:v>98.333334922790527</c:v>
                </c:pt>
                <c:pt idx="7550">
                  <c:v>98.333334922790527</c:v>
                </c:pt>
                <c:pt idx="7551">
                  <c:v>98.333334922790527</c:v>
                </c:pt>
                <c:pt idx="7552">
                  <c:v>98.333334922790527</c:v>
                </c:pt>
                <c:pt idx="7553">
                  <c:v>98.333334922790527</c:v>
                </c:pt>
                <c:pt idx="7554">
                  <c:v>98.333334922790527</c:v>
                </c:pt>
                <c:pt idx="7555">
                  <c:v>98.333334922790527</c:v>
                </c:pt>
                <c:pt idx="7556">
                  <c:v>98.333334922790527</c:v>
                </c:pt>
                <c:pt idx="7557">
                  <c:v>98.333334922790527</c:v>
                </c:pt>
                <c:pt idx="7558">
                  <c:v>98.333334922790527</c:v>
                </c:pt>
                <c:pt idx="7559">
                  <c:v>98.333334922790527</c:v>
                </c:pt>
                <c:pt idx="7560">
                  <c:v>98.333334922790527</c:v>
                </c:pt>
                <c:pt idx="7561">
                  <c:v>98.333334922790527</c:v>
                </c:pt>
                <c:pt idx="7562">
                  <c:v>98.333334922790527</c:v>
                </c:pt>
                <c:pt idx="7563">
                  <c:v>98.333334922790527</c:v>
                </c:pt>
                <c:pt idx="7564">
                  <c:v>98.333334922790527</c:v>
                </c:pt>
                <c:pt idx="7565">
                  <c:v>98.333334922790527</c:v>
                </c:pt>
                <c:pt idx="7566">
                  <c:v>98.333334922790527</c:v>
                </c:pt>
                <c:pt idx="7567">
                  <c:v>98.333334922790527</c:v>
                </c:pt>
                <c:pt idx="7568">
                  <c:v>98.333334922790527</c:v>
                </c:pt>
                <c:pt idx="7569">
                  <c:v>98.333334922790527</c:v>
                </c:pt>
                <c:pt idx="7570">
                  <c:v>98.333334922790527</c:v>
                </c:pt>
                <c:pt idx="7571">
                  <c:v>98.333334922790527</c:v>
                </c:pt>
                <c:pt idx="7572">
                  <c:v>98.333334922790527</c:v>
                </c:pt>
                <c:pt idx="7573">
                  <c:v>98.333334922790527</c:v>
                </c:pt>
                <c:pt idx="7574">
                  <c:v>98.333334922790527</c:v>
                </c:pt>
                <c:pt idx="7575">
                  <c:v>98.333334922790527</c:v>
                </c:pt>
                <c:pt idx="7576">
                  <c:v>98.333334922790527</c:v>
                </c:pt>
                <c:pt idx="7577">
                  <c:v>98.333334922790527</c:v>
                </c:pt>
                <c:pt idx="7578">
                  <c:v>98.333334922790527</c:v>
                </c:pt>
                <c:pt idx="7579">
                  <c:v>98.333334922790527</c:v>
                </c:pt>
                <c:pt idx="7580">
                  <c:v>98.333334922790527</c:v>
                </c:pt>
                <c:pt idx="7581">
                  <c:v>98.333334922790527</c:v>
                </c:pt>
                <c:pt idx="7582">
                  <c:v>98.333334922790527</c:v>
                </c:pt>
                <c:pt idx="7583">
                  <c:v>98.333334922790527</c:v>
                </c:pt>
                <c:pt idx="7584">
                  <c:v>98.333334922790527</c:v>
                </c:pt>
                <c:pt idx="7585">
                  <c:v>98.333334922790527</c:v>
                </c:pt>
                <c:pt idx="7586">
                  <c:v>98.333334922790527</c:v>
                </c:pt>
                <c:pt idx="7587">
                  <c:v>98.333334922790527</c:v>
                </c:pt>
                <c:pt idx="7588">
                  <c:v>98.333334922790527</c:v>
                </c:pt>
                <c:pt idx="7589">
                  <c:v>98.333334922790527</c:v>
                </c:pt>
                <c:pt idx="7590">
                  <c:v>98.333334922790527</c:v>
                </c:pt>
                <c:pt idx="7591">
                  <c:v>98.333334922790527</c:v>
                </c:pt>
                <c:pt idx="7592">
                  <c:v>98.333334922790527</c:v>
                </c:pt>
                <c:pt idx="7593">
                  <c:v>98.333334922790527</c:v>
                </c:pt>
                <c:pt idx="7594">
                  <c:v>98.333334922790527</c:v>
                </c:pt>
                <c:pt idx="7595">
                  <c:v>98.333334922790527</c:v>
                </c:pt>
                <c:pt idx="7596">
                  <c:v>98.333334922790527</c:v>
                </c:pt>
                <c:pt idx="7597">
                  <c:v>98.333334922790527</c:v>
                </c:pt>
                <c:pt idx="7598">
                  <c:v>98.333334922790527</c:v>
                </c:pt>
                <c:pt idx="7599">
                  <c:v>98.333334922790527</c:v>
                </c:pt>
                <c:pt idx="7600">
                  <c:v>98.333334922790527</c:v>
                </c:pt>
                <c:pt idx="7601">
                  <c:v>98.333334922790527</c:v>
                </c:pt>
                <c:pt idx="7602">
                  <c:v>98.333334922790527</c:v>
                </c:pt>
                <c:pt idx="7603">
                  <c:v>98.333334922790527</c:v>
                </c:pt>
                <c:pt idx="7604">
                  <c:v>98.333334922790527</c:v>
                </c:pt>
                <c:pt idx="7605">
                  <c:v>98.333334922790527</c:v>
                </c:pt>
                <c:pt idx="7606">
                  <c:v>98.333334922790527</c:v>
                </c:pt>
                <c:pt idx="7607">
                  <c:v>98.333334922790527</c:v>
                </c:pt>
                <c:pt idx="7608">
                  <c:v>98.333334922790527</c:v>
                </c:pt>
                <c:pt idx="7609">
                  <c:v>98.333334922790527</c:v>
                </c:pt>
                <c:pt idx="7610">
                  <c:v>98.333334922790527</c:v>
                </c:pt>
                <c:pt idx="7611">
                  <c:v>98.333334922790527</c:v>
                </c:pt>
                <c:pt idx="7612">
                  <c:v>98.333334922790527</c:v>
                </c:pt>
                <c:pt idx="7613">
                  <c:v>98.333334922790527</c:v>
                </c:pt>
                <c:pt idx="7614">
                  <c:v>98.333334922790527</c:v>
                </c:pt>
                <c:pt idx="7615">
                  <c:v>98.333334922790527</c:v>
                </c:pt>
                <c:pt idx="7616">
                  <c:v>98.333334922790527</c:v>
                </c:pt>
                <c:pt idx="7617">
                  <c:v>98.333334922790527</c:v>
                </c:pt>
                <c:pt idx="7618">
                  <c:v>98.333334922790527</c:v>
                </c:pt>
                <c:pt idx="7619">
                  <c:v>98.333334922790527</c:v>
                </c:pt>
                <c:pt idx="7620">
                  <c:v>98.333334922790527</c:v>
                </c:pt>
                <c:pt idx="7621">
                  <c:v>98.333334922790527</c:v>
                </c:pt>
                <c:pt idx="7622">
                  <c:v>98.333334922790527</c:v>
                </c:pt>
                <c:pt idx="7623">
                  <c:v>98.333334922790527</c:v>
                </c:pt>
                <c:pt idx="7624">
                  <c:v>98.333334922790527</c:v>
                </c:pt>
                <c:pt idx="7625">
                  <c:v>98.333334922790527</c:v>
                </c:pt>
                <c:pt idx="7626">
                  <c:v>98.333334922790527</c:v>
                </c:pt>
                <c:pt idx="7627">
                  <c:v>98.333334922790527</c:v>
                </c:pt>
                <c:pt idx="7628">
                  <c:v>98.333334922790527</c:v>
                </c:pt>
                <c:pt idx="7629">
                  <c:v>98.333334922790527</c:v>
                </c:pt>
                <c:pt idx="7630">
                  <c:v>98.333334922790527</c:v>
                </c:pt>
                <c:pt idx="7631">
                  <c:v>98.333334922790527</c:v>
                </c:pt>
                <c:pt idx="7632">
                  <c:v>98.333334922790527</c:v>
                </c:pt>
                <c:pt idx="7633">
                  <c:v>98.333334922790527</c:v>
                </c:pt>
                <c:pt idx="7634">
                  <c:v>98.333334922790527</c:v>
                </c:pt>
                <c:pt idx="7635">
                  <c:v>98.333334922790527</c:v>
                </c:pt>
                <c:pt idx="7636">
                  <c:v>98.333334922790527</c:v>
                </c:pt>
                <c:pt idx="7637">
                  <c:v>98.333334922790527</c:v>
                </c:pt>
                <c:pt idx="7638">
                  <c:v>98.333334922790527</c:v>
                </c:pt>
                <c:pt idx="7639">
                  <c:v>98.333334922790527</c:v>
                </c:pt>
                <c:pt idx="7640">
                  <c:v>98.333334922790527</c:v>
                </c:pt>
                <c:pt idx="7641">
                  <c:v>98.333334922790527</c:v>
                </c:pt>
                <c:pt idx="7642">
                  <c:v>98.333334922790527</c:v>
                </c:pt>
                <c:pt idx="7643">
                  <c:v>98.333334922790527</c:v>
                </c:pt>
                <c:pt idx="7644">
                  <c:v>98.333334922790527</c:v>
                </c:pt>
                <c:pt idx="7645">
                  <c:v>98.333334922790527</c:v>
                </c:pt>
                <c:pt idx="7646">
                  <c:v>98.333334922790527</c:v>
                </c:pt>
                <c:pt idx="7647">
                  <c:v>98.333334922790527</c:v>
                </c:pt>
                <c:pt idx="7648">
                  <c:v>98.333334922790527</c:v>
                </c:pt>
                <c:pt idx="7649">
                  <c:v>98.333334922790527</c:v>
                </c:pt>
                <c:pt idx="7650">
                  <c:v>98.333334922790527</c:v>
                </c:pt>
                <c:pt idx="7651">
                  <c:v>98.333334922790527</c:v>
                </c:pt>
                <c:pt idx="7652">
                  <c:v>98.333334922790527</c:v>
                </c:pt>
                <c:pt idx="7653">
                  <c:v>98.333334922790527</c:v>
                </c:pt>
                <c:pt idx="7654">
                  <c:v>98.333334922790527</c:v>
                </c:pt>
                <c:pt idx="7655">
                  <c:v>98.333334922790527</c:v>
                </c:pt>
                <c:pt idx="7656">
                  <c:v>98.333334922790527</c:v>
                </c:pt>
                <c:pt idx="7657">
                  <c:v>98.333334922790527</c:v>
                </c:pt>
                <c:pt idx="7658">
                  <c:v>98.333334922790527</c:v>
                </c:pt>
                <c:pt idx="7659">
                  <c:v>98.333334922790527</c:v>
                </c:pt>
                <c:pt idx="7660">
                  <c:v>98.333334922790527</c:v>
                </c:pt>
                <c:pt idx="7661">
                  <c:v>98.333334922790527</c:v>
                </c:pt>
                <c:pt idx="7662">
                  <c:v>98.333334922790527</c:v>
                </c:pt>
                <c:pt idx="7663">
                  <c:v>98.333334922790527</c:v>
                </c:pt>
                <c:pt idx="7664">
                  <c:v>98.333334922790527</c:v>
                </c:pt>
                <c:pt idx="7665">
                  <c:v>98.333334922790527</c:v>
                </c:pt>
                <c:pt idx="7666">
                  <c:v>98.333334922790527</c:v>
                </c:pt>
                <c:pt idx="7667">
                  <c:v>98.333334922790527</c:v>
                </c:pt>
                <c:pt idx="7668">
                  <c:v>98.333334922790527</c:v>
                </c:pt>
                <c:pt idx="7669">
                  <c:v>98.333334922790527</c:v>
                </c:pt>
                <c:pt idx="7670">
                  <c:v>98.333334922790527</c:v>
                </c:pt>
                <c:pt idx="7671">
                  <c:v>98.333334922790527</c:v>
                </c:pt>
                <c:pt idx="7672">
                  <c:v>98.333334922790527</c:v>
                </c:pt>
                <c:pt idx="7673">
                  <c:v>98.333334922790527</c:v>
                </c:pt>
                <c:pt idx="7674">
                  <c:v>98.333334922790527</c:v>
                </c:pt>
                <c:pt idx="7675">
                  <c:v>98.333334922790527</c:v>
                </c:pt>
                <c:pt idx="7676">
                  <c:v>98.333334922790527</c:v>
                </c:pt>
                <c:pt idx="7677">
                  <c:v>98.333334922790527</c:v>
                </c:pt>
                <c:pt idx="7678">
                  <c:v>98.333334922790527</c:v>
                </c:pt>
                <c:pt idx="7679">
                  <c:v>98.333334922790527</c:v>
                </c:pt>
                <c:pt idx="7680">
                  <c:v>98.333334922790527</c:v>
                </c:pt>
                <c:pt idx="7681">
                  <c:v>98.333334922790527</c:v>
                </c:pt>
                <c:pt idx="7682">
                  <c:v>98.333334922790527</c:v>
                </c:pt>
                <c:pt idx="7683">
                  <c:v>98.333334922790527</c:v>
                </c:pt>
                <c:pt idx="7684">
                  <c:v>98.333334922790527</c:v>
                </c:pt>
                <c:pt idx="7685">
                  <c:v>98.333334922790527</c:v>
                </c:pt>
                <c:pt idx="7686">
                  <c:v>98.333334922790527</c:v>
                </c:pt>
                <c:pt idx="7687">
                  <c:v>98.333334922790527</c:v>
                </c:pt>
                <c:pt idx="7688">
                  <c:v>98.333334922790527</c:v>
                </c:pt>
                <c:pt idx="7689">
                  <c:v>98.333334922790527</c:v>
                </c:pt>
                <c:pt idx="7690">
                  <c:v>98.333334922790527</c:v>
                </c:pt>
                <c:pt idx="7691">
                  <c:v>98.333334922790527</c:v>
                </c:pt>
                <c:pt idx="7692">
                  <c:v>98.333334922790527</c:v>
                </c:pt>
                <c:pt idx="7693">
                  <c:v>98.333334922790527</c:v>
                </c:pt>
                <c:pt idx="7694">
                  <c:v>98.333334922790527</c:v>
                </c:pt>
                <c:pt idx="7695">
                  <c:v>98.333334922790527</c:v>
                </c:pt>
                <c:pt idx="7696">
                  <c:v>98.333334922790527</c:v>
                </c:pt>
                <c:pt idx="7697">
                  <c:v>98.333334922790527</c:v>
                </c:pt>
                <c:pt idx="7698">
                  <c:v>98.333334922790527</c:v>
                </c:pt>
                <c:pt idx="7699">
                  <c:v>98.333334922790527</c:v>
                </c:pt>
                <c:pt idx="7700">
                  <c:v>98.333334922790527</c:v>
                </c:pt>
                <c:pt idx="7701">
                  <c:v>98.333334922790527</c:v>
                </c:pt>
                <c:pt idx="7702">
                  <c:v>98.333334922790527</c:v>
                </c:pt>
                <c:pt idx="7703">
                  <c:v>98.333334922790527</c:v>
                </c:pt>
                <c:pt idx="7704">
                  <c:v>98.333334922790527</c:v>
                </c:pt>
                <c:pt idx="7705">
                  <c:v>98.333334922790527</c:v>
                </c:pt>
                <c:pt idx="7706">
                  <c:v>98.333334922790527</c:v>
                </c:pt>
                <c:pt idx="7707">
                  <c:v>98.333334922790527</c:v>
                </c:pt>
                <c:pt idx="7708">
                  <c:v>98.333334922790527</c:v>
                </c:pt>
                <c:pt idx="7709">
                  <c:v>98.333334922790527</c:v>
                </c:pt>
                <c:pt idx="7710">
                  <c:v>98.333334922790527</c:v>
                </c:pt>
                <c:pt idx="7711">
                  <c:v>98.333334922790527</c:v>
                </c:pt>
                <c:pt idx="7712">
                  <c:v>98.333334922790527</c:v>
                </c:pt>
                <c:pt idx="7713">
                  <c:v>98.333334922790527</c:v>
                </c:pt>
                <c:pt idx="7714">
                  <c:v>98.333334922790527</c:v>
                </c:pt>
                <c:pt idx="7715">
                  <c:v>98.333334922790527</c:v>
                </c:pt>
                <c:pt idx="7716">
                  <c:v>98.333334922790527</c:v>
                </c:pt>
                <c:pt idx="7717">
                  <c:v>98.333334922790527</c:v>
                </c:pt>
                <c:pt idx="7718">
                  <c:v>98.333334922790527</c:v>
                </c:pt>
                <c:pt idx="7719">
                  <c:v>98.333334922790527</c:v>
                </c:pt>
                <c:pt idx="7720">
                  <c:v>98.333334922790527</c:v>
                </c:pt>
                <c:pt idx="7721">
                  <c:v>98.333334922790527</c:v>
                </c:pt>
                <c:pt idx="7722">
                  <c:v>98.333334922790527</c:v>
                </c:pt>
                <c:pt idx="7723">
                  <c:v>98.333334922790527</c:v>
                </c:pt>
                <c:pt idx="7724">
                  <c:v>98.333334922790527</c:v>
                </c:pt>
                <c:pt idx="7725">
                  <c:v>98.333334922790527</c:v>
                </c:pt>
                <c:pt idx="7726">
                  <c:v>98.333334922790527</c:v>
                </c:pt>
                <c:pt idx="7727">
                  <c:v>98.333334922790527</c:v>
                </c:pt>
                <c:pt idx="7728">
                  <c:v>98.333334922790527</c:v>
                </c:pt>
                <c:pt idx="7729">
                  <c:v>98.333334922790527</c:v>
                </c:pt>
                <c:pt idx="7730">
                  <c:v>98.333334922790527</c:v>
                </c:pt>
                <c:pt idx="7731">
                  <c:v>98.333334922790527</c:v>
                </c:pt>
                <c:pt idx="7732">
                  <c:v>98.333334922790527</c:v>
                </c:pt>
                <c:pt idx="7733">
                  <c:v>98.333334922790527</c:v>
                </c:pt>
                <c:pt idx="7734">
                  <c:v>98.333334922790527</c:v>
                </c:pt>
                <c:pt idx="7735">
                  <c:v>98.333334922790527</c:v>
                </c:pt>
                <c:pt idx="7736">
                  <c:v>98.333334922790527</c:v>
                </c:pt>
                <c:pt idx="7737">
                  <c:v>98.333334922790527</c:v>
                </c:pt>
                <c:pt idx="7738">
                  <c:v>98.333334922790527</c:v>
                </c:pt>
                <c:pt idx="7739">
                  <c:v>98.333334922790527</c:v>
                </c:pt>
                <c:pt idx="7740">
                  <c:v>98.333334922790527</c:v>
                </c:pt>
                <c:pt idx="7741">
                  <c:v>98.333334922790527</c:v>
                </c:pt>
                <c:pt idx="7742">
                  <c:v>98.333334922790527</c:v>
                </c:pt>
                <c:pt idx="7743">
                  <c:v>98.333334922790527</c:v>
                </c:pt>
                <c:pt idx="7744">
                  <c:v>98.333334922790527</c:v>
                </c:pt>
                <c:pt idx="7745">
                  <c:v>98.333334922790527</c:v>
                </c:pt>
                <c:pt idx="7746">
                  <c:v>98.333334922790527</c:v>
                </c:pt>
                <c:pt idx="7747">
                  <c:v>98.333334922790527</c:v>
                </c:pt>
                <c:pt idx="7748">
                  <c:v>98.333334922790527</c:v>
                </c:pt>
                <c:pt idx="7749">
                  <c:v>98.333334922790527</c:v>
                </c:pt>
                <c:pt idx="7750">
                  <c:v>98.333334922790527</c:v>
                </c:pt>
                <c:pt idx="7751">
                  <c:v>98.333334922790527</c:v>
                </c:pt>
                <c:pt idx="7752">
                  <c:v>98.333334922790527</c:v>
                </c:pt>
                <c:pt idx="7753">
                  <c:v>98.333334922790527</c:v>
                </c:pt>
                <c:pt idx="7754">
                  <c:v>98.333334922790527</c:v>
                </c:pt>
                <c:pt idx="7755">
                  <c:v>98.333334922790527</c:v>
                </c:pt>
                <c:pt idx="7756">
                  <c:v>98.333334922790527</c:v>
                </c:pt>
                <c:pt idx="7757">
                  <c:v>98.333334922790527</c:v>
                </c:pt>
                <c:pt idx="7758">
                  <c:v>98.333334922790527</c:v>
                </c:pt>
                <c:pt idx="7759">
                  <c:v>98.333334922790527</c:v>
                </c:pt>
                <c:pt idx="7760">
                  <c:v>98.333334922790527</c:v>
                </c:pt>
                <c:pt idx="7761">
                  <c:v>98.333334922790527</c:v>
                </c:pt>
                <c:pt idx="7762">
                  <c:v>98.333334922790527</c:v>
                </c:pt>
                <c:pt idx="7763">
                  <c:v>98.333334922790527</c:v>
                </c:pt>
                <c:pt idx="7764">
                  <c:v>98.333334922790527</c:v>
                </c:pt>
                <c:pt idx="7765">
                  <c:v>98.333334922790527</c:v>
                </c:pt>
                <c:pt idx="7766">
                  <c:v>98.333334922790527</c:v>
                </c:pt>
                <c:pt idx="7767">
                  <c:v>98.333334922790527</c:v>
                </c:pt>
                <c:pt idx="7768">
                  <c:v>98.333334922790527</c:v>
                </c:pt>
                <c:pt idx="7769">
                  <c:v>98.333334922790527</c:v>
                </c:pt>
                <c:pt idx="7770">
                  <c:v>98.333334922790527</c:v>
                </c:pt>
                <c:pt idx="7771">
                  <c:v>98.333334922790527</c:v>
                </c:pt>
                <c:pt idx="7772">
                  <c:v>98.333334922790527</c:v>
                </c:pt>
                <c:pt idx="7773">
                  <c:v>98.333334922790527</c:v>
                </c:pt>
                <c:pt idx="7774">
                  <c:v>98.333334922790527</c:v>
                </c:pt>
                <c:pt idx="7775">
                  <c:v>98.333334922790527</c:v>
                </c:pt>
                <c:pt idx="7776">
                  <c:v>98.333334922790527</c:v>
                </c:pt>
                <c:pt idx="7777">
                  <c:v>98.333334922790527</c:v>
                </c:pt>
                <c:pt idx="7778">
                  <c:v>98.333334922790527</c:v>
                </c:pt>
                <c:pt idx="7779">
                  <c:v>98.333334922790527</c:v>
                </c:pt>
                <c:pt idx="7780">
                  <c:v>98.333334922790527</c:v>
                </c:pt>
                <c:pt idx="7781">
                  <c:v>98.333334922790527</c:v>
                </c:pt>
                <c:pt idx="7782">
                  <c:v>98.333334922790527</c:v>
                </c:pt>
                <c:pt idx="7783">
                  <c:v>98.333334922790527</c:v>
                </c:pt>
                <c:pt idx="7784">
                  <c:v>98.333334922790527</c:v>
                </c:pt>
                <c:pt idx="7785">
                  <c:v>98.333334922790527</c:v>
                </c:pt>
                <c:pt idx="7786">
                  <c:v>98.333334922790527</c:v>
                </c:pt>
                <c:pt idx="7787">
                  <c:v>98.333334922790527</c:v>
                </c:pt>
                <c:pt idx="7788">
                  <c:v>98.333334922790527</c:v>
                </c:pt>
                <c:pt idx="7789">
                  <c:v>98.333334922790527</c:v>
                </c:pt>
                <c:pt idx="7790">
                  <c:v>98.333334922790527</c:v>
                </c:pt>
                <c:pt idx="7791">
                  <c:v>98.333334922790527</c:v>
                </c:pt>
                <c:pt idx="7792">
                  <c:v>98.333334922790527</c:v>
                </c:pt>
                <c:pt idx="7793">
                  <c:v>98.333334922790527</c:v>
                </c:pt>
                <c:pt idx="7794">
                  <c:v>98.333334922790527</c:v>
                </c:pt>
                <c:pt idx="7795">
                  <c:v>98.333334922790527</c:v>
                </c:pt>
                <c:pt idx="7796">
                  <c:v>98.333334922790527</c:v>
                </c:pt>
                <c:pt idx="7797">
                  <c:v>98.333334922790527</c:v>
                </c:pt>
                <c:pt idx="7798">
                  <c:v>98.333334922790527</c:v>
                </c:pt>
                <c:pt idx="7799">
                  <c:v>98.333334922790527</c:v>
                </c:pt>
                <c:pt idx="7800">
                  <c:v>98.333334922790527</c:v>
                </c:pt>
                <c:pt idx="7801">
                  <c:v>98.333334922790527</c:v>
                </c:pt>
                <c:pt idx="7802">
                  <c:v>98.333334922790527</c:v>
                </c:pt>
                <c:pt idx="7803">
                  <c:v>98.333334922790527</c:v>
                </c:pt>
                <c:pt idx="7804">
                  <c:v>98.333334922790527</c:v>
                </c:pt>
                <c:pt idx="7805">
                  <c:v>98.333334922790527</c:v>
                </c:pt>
                <c:pt idx="7806">
                  <c:v>98.333334922790527</c:v>
                </c:pt>
                <c:pt idx="7807">
                  <c:v>98.333334922790527</c:v>
                </c:pt>
                <c:pt idx="7808">
                  <c:v>98.333334922790527</c:v>
                </c:pt>
                <c:pt idx="7809">
                  <c:v>98.333334922790527</c:v>
                </c:pt>
                <c:pt idx="7810">
                  <c:v>98.333334922790527</c:v>
                </c:pt>
                <c:pt idx="7811">
                  <c:v>98.333334922790527</c:v>
                </c:pt>
                <c:pt idx="7812">
                  <c:v>98.333334922790527</c:v>
                </c:pt>
                <c:pt idx="7813">
                  <c:v>98.333334922790527</c:v>
                </c:pt>
                <c:pt idx="7814">
                  <c:v>98.333334922790527</c:v>
                </c:pt>
                <c:pt idx="7815">
                  <c:v>98.333334922790527</c:v>
                </c:pt>
                <c:pt idx="7816">
                  <c:v>98.333334922790527</c:v>
                </c:pt>
                <c:pt idx="7817">
                  <c:v>98.333334922790527</c:v>
                </c:pt>
                <c:pt idx="7818">
                  <c:v>98.333334922790527</c:v>
                </c:pt>
                <c:pt idx="7819">
                  <c:v>98.333334922790527</c:v>
                </c:pt>
                <c:pt idx="7820">
                  <c:v>98.333334922790527</c:v>
                </c:pt>
                <c:pt idx="7821">
                  <c:v>98.333334922790527</c:v>
                </c:pt>
                <c:pt idx="7822">
                  <c:v>98.333334922790527</c:v>
                </c:pt>
                <c:pt idx="7823">
                  <c:v>98.333334922790527</c:v>
                </c:pt>
                <c:pt idx="7824">
                  <c:v>98.333334922790527</c:v>
                </c:pt>
                <c:pt idx="7825">
                  <c:v>98.333334922790527</c:v>
                </c:pt>
                <c:pt idx="7826">
                  <c:v>98.333334922790527</c:v>
                </c:pt>
                <c:pt idx="7827">
                  <c:v>98.333334922790527</c:v>
                </c:pt>
                <c:pt idx="7828">
                  <c:v>98.333334922790527</c:v>
                </c:pt>
                <c:pt idx="7829">
                  <c:v>98.333334922790527</c:v>
                </c:pt>
                <c:pt idx="7830">
                  <c:v>98.333334922790527</c:v>
                </c:pt>
                <c:pt idx="7831">
                  <c:v>98.333334922790527</c:v>
                </c:pt>
                <c:pt idx="7832">
                  <c:v>98.333334922790527</c:v>
                </c:pt>
                <c:pt idx="7833">
                  <c:v>98.333334922790527</c:v>
                </c:pt>
                <c:pt idx="7834">
                  <c:v>98.333334922790527</c:v>
                </c:pt>
                <c:pt idx="7835">
                  <c:v>98.333334922790527</c:v>
                </c:pt>
                <c:pt idx="7836">
                  <c:v>98.333334922790527</c:v>
                </c:pt>
                <c:pt idx="7837">
                  <c:v>98.333334922790527</c:v>
                </c:pt>
                <c:pt idx="7838">
                  <c:v>98.333334922790527</c:v>
                </c:pt>
                <c:pt idx="7839">
                  <c:v>98.333334922790527</c:v>
                </c:pt>
                <c:pt idx="7840">
                  <c:v>98.333334922790527</c:v>
                </c:pt>
                <c:pt idx="7841">
                  <c:v>98.333334922790527</c:v>
                </c:pt>
                <c:pt idx="7842">
                  <c:v>98.333334922790527</c:v>
                </c:pt>
                <c:pt idx="7843">
                  <c:v>98.333334922790527</c:v>
                </c:pt>
                <c:pt idx="7844">
                  <c:v>98.333334922790527</c:v>
                </c:pt>
                <c:pt idx="7845">
                  <c:v>98.333334922790527</c:v>
                </c:pt>
                <c:pt idx="7846">
                  <c:v>98.333334922790527</c:v>
                </c:pt>
                <c:pt idx="7847">
                  <c:v>98.333334922790527</c:v>
                </c:pt>
                <c:pt idx="7848">
                  <c:v>98.333334922790527</c:v>
                </c:pt>
                <c:pt idx="7849">
                  <c:v>98.333334922790527</c:v>
                </c:pt>
                <c:pt idx="7850">
                  <c:v>98.333334922790527</c:v>
                </c:pt>
                <c:pt idx="7851">
                  <c:v>98.333334922790527</c:v>
                </c:pt>
                <c:pt idx="7852">
                  <c:v>98.333334922790527</c:v>
                </c:pt>
                <c:pt idx="7853">
                  <c:v>98.333334922790527</c:v>
                </c:pt>
                <c:pt idx="7854">
                  <c:v>98.333334922790527</c:v>
                </c:pt>
                <c:pt idx="7855">
                  <c:v>98.333334922790527</c:v>
                </c:pt>
                <c:pt idx="7856">
                  <c:v>98.333334922790527</c:v>
                </c:pt>
                <c:pt idx="7857">
                  <c:v>98.333334922790527</c:v>
                </c:pt>
                <c:pt idx="7858">
                  <c:v>98.333334922790527</c:v>
                </c:pt>
                <c:pt idx="7859">
                  <c:v>98.333334922790527</c:v>
                </c:pt>
                <c:pt idx="7860">
                  <c:v>98.333334922790527</c:v>
                </c:pt>
                <c:pt idx="7861">
                  <c:v>98.333334922790527</c:v>
                </c:pt>
                <c:pt idx="7862">
                  <c:v>98.333334922790527</c:v>
                </c:pt>
                <c:pt idx="7863">
                  <c:v>98.333334922790527</c:v>
                </c:pt>
                <c:pt idx="7864">
                  <c:v>98.333334922790527</c:v>
                </c:pt>
                <c:pt idx="7865">
                  <c:v>98.333334922790527</c:v>
                </c:pt>
                <c:pt idx="7866">
                  <c:v>98.333334922790527</c:v>
                </c:pt>
                <c:pt idx="7867">
                  <c:v>98.333334922790527</c:v>
                </c:pt>
                <c:pt idx="7868">
                  <c:v>98.333334922790527</c:v>
                </c:pt>
                <c:pt idx="7869">
                  <c:v>98.333334922790527</c:v>
                </c:pt>
                <c:pt idx="7870">
                  <c:v>98.333334922790527</c:v>
                </c:pt>
                <c:pt idx="7871">
                  <c:v>98.333334922790527</c:v>
                </c:pt>
                <c:pt idx="7872">
                  <c:v>98.333334922790527</c:v>
                </c:pt>
                <c:pt idx="7873">
                  <c:v>98.333334922790527</c:v>
                </c:pt>
                <c:pt idx="7874">
                  <c:v>98.333334922790527</c:v>
                </c:pt>
                <c:pt idx="7875">
                  <c:v>98.333334922790527</c:v>
                </c:pt>
                <c:pt idx="7876">
                  <c:v>98.333334922790527</c:v>
                </c:pt>
                <c:pt idx="7877">
                  <c:v>98.333334922790527</c:v>
                </c:pt>
                <c:pt idx="7878">
                  <c:v>98.333334922790527</c:v>
                </c:pt>
                <c:pt idx="7879">
                  <c:v>98.333334922790527</c:v>
                </c:pt>
                <c:pt idx="7880">
                  <c:v>98.333334922790527</c:v>
                </c:pt>
                <c:pt idx="7881">
                  <c:v>98.333334922790527</c:v>
                </c:pt>
                <c:pt idx="7882">
                  <c:v>98.333334922790527</c:v>
                </c:pt>
                <c:pt idx="7883">
                  <c:v>98.333334922790527</c:v>
                </c:pt>
                <c:pt idx="7884">
                  <c:v>98.333334922790527</c:v>
                </c:pt>
                <c:pt idx="7885">
                  <c:v>98.333334922790527</c:v>
                </c:pt>
                <c:pt idx="7886">
                  <c:v>98.333334922790527</c:v>
                </c:pt>
                <c:pt idx="7887">
                  <c:v>98.333334922790527</c:v>
                </c:pt>
                <c:pt idx="7888">
                  <c:v>98.333334922790527</c:v>
                </c:pt>
                <c:pt idx="7889">
                  <c:v>98.333334922790527</c:v>
                </c:pt>
                <c:pt idx="7890">
                  <c:v>98.333334922790527</c:v>
                </c:pt>
                <c:pt idx="7891">
                  <c:v>98.333334922790527</c:v>
                </c:pt>
                <c:pt idx="7892">
                  <c:v>98.333334922790527</c:v>
                </c:pt>
                <c:pt idx="7893">
                  <c:v>98.333334922790527</c:v>
                </c:pt>
                <c:pt idx="7894">
                  <c:v>98.333334922790527</c:v>
                </c:pt>
                <c:pt idx="7895">
                  <c:v>98.333334922790527</c:v>
                </c:pt>
                <c:pt idx="7896">
                  <c:v>98.333334922790527</c:v>
                </c:pt>
                <c:pt idx="7897">
                  <c:v>98.333334922790527</c:v>
                </c:pt>
                <c:pt idx="7898">
                  <c:v>98.333334922790527</c:v>
                </c:pt>
                <c:pt idx="7899">
                  <c:v>98.333334922790527</c:v>
                </c:pt>
                <c:pt idx="7900">
                  <c:v>98.333334922790527</c:v>
                </c:pt>
                <c:pt idx="7901">
                  <c:v>98.333334922790527</c:v>
                </c:pt>
                <c:pt idx="7902">
                  <c:v>98.333334922790527</c:v>
                </c:pt>
                <c:pt idx="7903">
                  <c:v>98.333334922790527</c:v>
                </c:pt>
                <c:pt idx="7904">
                  <c:v>98.333334922790527</c:v>
                </c:pt>
                <c:pt idx="7905">
                  <c:v>98.333334922790527</c:v>
                </c:pt>
                <c:pt idx="7906">
                  <c:v>98.333334922790527</c:v>
                </c:pt>
                <c:pt idx="7907">
                  <c:v>98.333334922790527</c:v>
                </c:pt>
                <c:pt idx="7908">
                  <c:v>98.333334922790527</c:v>
                </c:pt>
                <c:pt idx="7909">
                  <c:v>98.333334922790527</c:v>
                </c:pt>
                <c:pt idx="7910">
                  <c:v>98.333334922790527</c:v>
                </c:pt>
                <c:pt idx="7911">
                  <c:v>98.333334922790527</c:v>
                </c:pt>
                <c:pt idx="7912">
                  <c:v>98.333334922790527</c:v>
                </c:pt>
                <c:pt idx="7913">
                  <c:v>98.333334922790527</c:v>
                </c:pt>
                <c:pt idx="7914">
                  <c:v>98.333334922790527</c:v>
                </c:pt>
                <c:pt idx="7915">
                  <c:v>98.333334922790527</c:v>
                </c:pt>
                <c:pt idx="7916">
                  <c:v>98.333334922790527</c:v>
                </c:pt>
                <c:pt idx="7917">
                  <c:v>98.333334922790527</c:v>
                </c:pt>
                <c:pt idx="7918">
                  <c:v>98.333334922790527</c:v>
                </c:pt>
                <c:pt idx="7919">
                  <c:v>98.333334922790527</c:v>
                </c:pt>
                <c:pt idx="7920">
                  <c:v>98.333334922790527</c:v>
                </c:pt>
                <c:pt idx="7921">
                  <c:v>98.333334922790527</c:v>
                </c:pt>
                <c:pt idx="7922">
                  <c:v>98.333334922790527</c:v>
                </c:pt>
                <c:pt idx="7923">
                  <c:v>98.333334922790527</c:v>
                </c:pt>
                <c:pt idx="7924">
                  <c:v>98.333334922790527</c:v>
                </c:pt>
                <c:pt idx="7925">
                  <c:v>98.333334922790527</c:v>
                </c:pt>
                <c:pt idx="7926">
                  <c:v>98.333334922790527</c:v>
                </c:pt>
                <c:pt idx="7927">
                  <c:v>98.333334922790527</c:v>
                </c:pt>
                <c:pt idx="7928">
                  <c:v>98.333334922790527</c:v>
                </c:pt>
                <c:pt idx="7929">
                  <c:v>98.333334922790527</c:v>
                </c:pt>
                <c:pt idx="7930">
                  <c:v>98.333334922790527</c:v>
                </c:pt>
                <c:pt idx="7931">
                  <c:v>98.333334922790527</c:v>
                </c:pt>
                <c:pt idx="7932">
                  <c:v>98.333334922790527</c:v>
                </c:pt>
                <c:pt idx="7933">
                  <c:v>98.333334922790527</c:v>
                </c:pt>
                <c:pt idx="7934">
                  <c:v>98.333334922790527</c:v>
                </c:pt>
                <c:pt idx="7935">
                  <c:v>98.333334922790527</c:v>
                </c:pt>
                <c:pt idx="7936">
                  <c:v>98.333334922790527</c:v>
                </c:pt>
                <c:pt idx="7937">
                  <c:v>98.333334922790527</c:v>
                </c:pt>
                <c:pt idx="7938">
                  <c:v>98.333334922790527</c:v>
                </c:pt>
                <c:pt idx="7939">
                  <c:v>98.333334922790527</c:v>
                </c:pt>
                <c:pt idx="7940">
                  <c:v>98.333334922790527</c:v>
                </c:pt>
                <c:pt idx="7941">
                  <c:v>98.333334922790527</c:v>
                </c:pt>
                <c:pt idx="7942">
                  <c:v>98.333334922790527</c:v>
                </c:pt>
                <c:pt idx="7943">
                  <c:v>98.333334922790527</c:v>
                </c:pt>
                <c:pt idx="7944">
                  <c:v>98.333334922790527</c:v>
                </c:pt>
                <c:pt idx="7945">
                  <c:v>98.333334922790527</c:v>
                </c:pt>
                <c:pt idx="7946">
                  <c:v>98.333334922790527</c:v>
                </c:pt>
                <c:pt idx="7947">
                  <c:v>98.333334922790527</c:v>
                </c:pt>
                <c:pt idx="7948">
                  <c:v>98.333334922790527</c:v>
                </c:pt>
                <c:pt idx="7949">
                  <c:v>98.333334922790527</c:v>
                </c:pt>
                <c:pt idx="7950">
                  <c:v>98.333334922790527</c:v>
                </c:pt>
                <c:pt idx="7951">
                  <c:v>98.333334922790527</c:v>
                </c:pt>
                <c:pt idx="7952">
                  <c:v>98.333334922790527</c:v>
                </c:pt>
                <c:pt idx="7953">
                  <c:v>98.333334922790527</c:v>
                </c:pt>
                <c:pt idx="7954">
                  <c:v>98.333334922790527</c:v>
                </c:pt>
                <c:pt idx="7955">
                  <c:v>98.333334922790527</c:v>
                </c:pt>
                <c:pt idx="7956">
                  <c:v>98.333334922790527</c:v>
                </c:pt>
                <c:pt idx="7957">
                  <c:v>98.333334922790527</c:v>
                </c:pt>
                <c:pt idx="7958">
                  <c:v>98.333334922790527</c:v>
                </c:pt>
                <c:pt idx="7959">
                  <c:v>98.333334922790527</c:v>
                </c:pt>
                <c:pt idx="7960">
                  <c:v>98.333334922790527</c:v>
                </c:pt>
                <c:pt idx="7961">
                  <c:v>98.333334922790527</c:v>
                </c:pt>
                <c:pt idx="7962">
                  <c:v>98.333334922790527</c:v>
                </c:pt>
                <c:pt idx="7963">
                  <c:v>98.333334922790527</c:v>
                </c:pt>
                <c:pt idx="7964">
                  <c:v>98.333334922790527</c:v>
                </c:pt>
                <c:pt idx="7965">
                  <c:v>98.333334922790527</c:v>
                </c:pt>
                <c:pt idx="7966">
                  <c:v>98.333334922790527</c:v>
                </c:pt>
                <c:pt idx="7967">
                  <c:v>98.333334922790527</c:v>
                </c:pt>
                <c:pt idx="7968">
                  <c:v>98.333334922790527</c:v>
                </c:pt>
                <c:pt idx="7969">
                  <c:v>98.333334922790527</c:v>
                </c:pt>
                <c:pt idx="7970">
                  <c:v>98.333334922790527</c:v>
                </c:pt>
                <c:pt idx="7971">
                  <c:v>98.333334922790527</c:v>
                </c:pt>
                <c:pt idx="7972">
                  <c:v>98.333334922790527</c:v>
                </c:pt>
                <c:pt idx="7973">
                  <c:v>98.333334922790527</c:v>
                </c:pt>
                <c:pt idx="7974">
                  <c:v>98.333334922790527</c:v>
                </c:pt>
                <c:pt idx="7975">
                  <c:v>98.333334922790527</c:v>
                </c:pt>
                <c:pt idx="7976">
                  <c:v>98.333334922790527</c:v>
                </c:pt>
                <c:pt idx="7977">
                  <c:v>98.333334922790527</c:v>
                </c:pt>
                <c:pt idx="7978">
                  <c:v>98.333334922790527</c:v>
                </c:pt>
                <c:pt idx="7979">
                  <c:v>98.333334922790527</c:v>
                </c:pt>
                <c:pt idx="7980">
                  <c:v>98.333334922790527</c:v>
                </c:pt>
                <c:pt idx="7981">
                  <c:v>98.333334922790527</c:v>
                </c:pt>
                <c:pt idx="7982">
                  <c:v>98.333334922790527</c:v>
                </c:pt>
                <c:pt idx="7983">
                  <c:v>98.333334922790527</c:v>
                </c:pt>
                <c:pt idx="7984">
                  <c:v>98.333334922790527</c:v>
                </c:pt>
                <c:pt idx="7985">
                  <c:v>98.333334922790527</c:v>
                </c:pt>
                <c:pt idx="7986">
                  <c:v>98.333334922790527</c:v>
                </c:pt>
                <c:pt idx="7987">
                  <c:v>98.333334922790527</c:v>
                </c:pt>
                <c:pt idx="7988">
                  <c:v>98.333334922790527</c:v>
                </c:pt>
                <c:pt idx="7989">
                  <c:v>98.333334922790527</c:v>
                </c:pt>
                <c:pt idx="7990">
                  <c:v>98.333334922790527</c:v>
                </c:pt>
                <c:pt idx="7991">
                  <c:v>98.333334922790527</c:v>
                </c:pt>
                <c:pt idx="7992">
                  <c:v>98.333334922790527</c:v>
                </c:pt>
                <c:pt idx="7993">
                  <c:v>98.333334922790527</c:v>
                </c:pt>
                <c:pt idx="7994">
                  <c:v>98.333334922790527</c:v>
                </c:pt>
                <c:pt idx="7995">
                  <c:v>98.333334922790527</c:v>
                </c:pt>
                <c:pt idx="7996">
                  <c:v>98.333334922790527</c:v>
                </c:pt>
                <c:pt idx="7997">
                  <c:v>98.333334922790527</c:v>
                </c:pt>
                <c:pt idx="7998">
                  <c:v>98.333334922790527</c:v>
                </c:pt>
                <c:pt idx="7999">
                  <c:v>98.333334922790527</c:v>
                </c:pt>
                <c:pt idx="8000">
                  <c:v>98.333334922790527</c:v>
                </c:pt>
                <c:pt idx="8001">
                  <c:v>98.333334922790527</c:v>
                </c:pt>
                <c:pt idx="8002">
                  <c:v>98.333334922790527</c:v>
                </c:pt>
                <c:pt idx="8003">
                  <c:v>98.333334922790527</c:v>
                </c:pt>
                <c:pt idx="8004">
                  <c:v>98.333334922790527</c:v>
                </c:pt>
                <c:pt idx="8005">
                  <c:v>98.333334922790527</c:v>
                </c:pt>
                <c:pt idx="8006">
                  <c:v>98.333334922790527</c:v>
                </c:pt>
                <c:pt idx="8007">
                  <c:v>98.333334922790527</c:v>
                </c:pt>
                <c:pt idx="8008">
                  <c:v>98.333334922790527</c:v>
                </c:pt>
                <c:pt idx="8009">
                  <c:v>98.333334922790527</c:v>
                </c:pt>
                <c:pt idx="8010">
                  <c:v>98.333334922790527</c:v>
                </c:pt>
                <c:pt idx="8011">
                  <c:v>98.333334922790527</c:v>
                </c:pt>
                <c:pt idx="8012">
                  <c:v>98.333334922790527</c:v>
                </c:pt>
                <c:pt idx="8013">
                  <c:v>98.333334922790527</c:v>
                </c:pt>
                <c:pt idx="8014">
                  <c:v>98.333334922790527</c:v>
                </c:pt>
                <c:pt idx="8015">
                  <c:v>98.333334922790527</c:v>
                </c:pt>
                <c:pt idx="8016">
                  <c:v>98.333334922790527</c:v>
                </c:pt>
                <c:pt idx="8017">
                  <c:v>98.333334922790527</c:v>
                </c:pt>
                <c:pt idx="8018">
                  <c:v>98.333334922790527</c:v>
                </c:pt>
                <c:pt idx="8019">
                  <c:v>98.333334922790527</c:v>
                </c:pt>
                <c:pt idx="8020">
                  <c:v>98.333334922790527</c:v>
                </c:pt>
                <c:pt idx="8021">
                  <c:v>98.333334922790527</c:v>
                </c:pt>
                <c:pt idx="8022">
                  <c:v>98.333334922790527</c:v>
                </c:pt>
                <c:pt idx="8023">
                  <c:v>98.333334922790527</c:v>
                </c:pt>
                <c:pt idx="8024">
                  <c:v>98.333334922790527</c:v>
                </c:pt>
                <c:pt idx="8025">
                  <c:v>98.333334922790527</c:v>
                </c:pt>
                <c:pt idx="8026">
                  <c:v>98.333334922790527</c:v>
                </c:pt>
                <c:pt idx="8027">
                  <c:v>98.333334922790527</c:v>
                </c:pt>
                <c:pt idx="8028">
                  <c:v>98.333334922790527</c:v>
                </c:pt>
                <c:pt idx="8029">
                  <c:v>98.333334922790527</c:v>
                </c:pt>
                <c:pt idx="8030">
                  <c:v>98.333334922790527</c:v>
                </c:pt>
                <c:pt idx="8031">
                  <c:v>98.333334922790527</c:v>
                </c:pt>
                <c:pt idx="8032">
                  <c:v>98.333334922790527</c:v>
                </c:pt>
                <c:pt idx="8033">
                  <c:v>98.333334922790527</c:v>
                </c:pt>
                <c:pt idx="8034">
                  <c:v>98.333334922790527</c:v>
                </c:pt>
                <c:pt idx="8035">
                  <c:v>98.333334922790527</c:v>
                </c:pt>
                <c:pt idx="8036">
                  <c:v>98.333334922790527</c:v>
                </c:pt>
                <c:pt idx="8037">
                  <c:v>98.333334922790527</c:v>
                </c:pt>
                <c:pt idx="8038">
                  <c:v>98.333334922790527</c:v>
                </c:pt>
                <c:pt idx="8039">
                  <c:v>98.333334922790527</c:v>
                </c:pt>
                <c:pt idx="8040">
                  <c:v>98.333334922790527</c:v>
                </c:pt>
                <c:pt idx="8041">
                  <c:v>98.333334922790527</c:v>
                </c:pt>
                <c:pt idx="8042">
                  <c:v>98.333334922790527</c:v>
                </c:pt>
                <c:pt idx="8043">
                  <c:v>98.333334922790527</c:v>
                </c:pt>
                <c:pt idx="8044">
                  <c:v>98.333334922790527</c:v>
                </c:pt>
                <c:pt idx="8045">
                  <c:v>98.333334922790527</c:v>
                </c:pt>
                <c:pt idx="8046">
                  <c:v>98.333334922790527</c:v>
                </c:pt>
                <c:pt idx="8047">
                  <c:v>98.333334922790527</c:v>
                </c:pt>
                <c:pt idx="8048">
                  <c:v>98.333334922790527</c:v>
                </c:pt>
                <c:pt idx="8049">
                  <c:v>98.333334922790527</c:v>
                </c:pt>
                <c:pt idx="8050">
                  <c:v>98.333334922790527</c:v>
                </c:pt>
                <c:pt idx="8051">
                  <c:v>98.333334922790527</c:v>
                </c:pt>
                <c:pt idx="8052">
                  <c:v>98.333334922790527</c:v>
                </c:pt>
                <c:pt idx="8053">
                  <c:v>98.333334922790527</c:v>
                </c:pt>
                <c:pt idx="8054">
                  <c:v>98.333334922790527</c:v>
                </c:pt>
                <c:pt idx="8055">
                  <c:v>98.333334922790527</c:v>
                </c:pt>
                <c:pt idx="8056">
                  <c:v>98.333334922790527</c:v>
                </c:pt>
                <c:pt idx="8057">
                  <c:v>98.333334922790527</c:v>
                </c:pt>
                <c:pt idx="8058">
                  <c:v>98.333334922790527</c:v>
                </c:pt>
                <c:pt idx="8059">
                  <c:v>98.333334922790527</c:v>
                </c:pt>
                <c:pt idx="8060">
                  <c:v>98.333334922790527</c:v>
                </c:pt>
                <c:pt idx="8061">
                  <c:v>98.333334922790527</c:v>
                </c:pt>
                <c:pt idx="8062">
                  <c:v>98.333334922790527</c:v>
                </c:pt>
                <c:pt idx="8063">
                  <c:v>98.333334922790527</c:v>
                </c:pt>
                <c:pt idx="8064">
                  <c:v>98.333334922790527</c:v>
                </c:pt>
                <c:pt idx="8065">
                  <c:v>98.333334922790527</c:v>
                </c:pt>
                <c:pt idx="8066">
                  <c:v>98.333334922790527</c:v>
                </c:pt>
                <c:pt idx="8067">
                  <c:v>98.333334922790527</c:v>
                </c:pt>
                <c:pt idx="8068">
                  <c:v>98.333334922790527</c:v>
                </c:pt>
                <c:pt idx="8069">
                  <c:v>98.333334922790527</c:v>
                </c:pt>
                <c:pt idx="8070">
                  <c:v>98.333334922790527</c:v>
                </c:pt>
                <c:pt idx="8071">
                  <c:v>98.333334922790527</c:v>
                </c:pt>
                <c:pt idx="8072">
                  <c:v>98.333334922790527</c:v>
                </c:pt>
                <c:pt idx="8073">
                  <c:v>98.333334922790527</c:v>
                </c:pt>
                <c:pt idx="8074">
                  <c:v>98.333334922790527</c:v>
                </c:pt>
                <c:pt idx="8075">
                  <c:v>98.333334922790527</c:v>
                </c:pt>
                <c:pt idx="8076">
                  <c:v>98.333334922790527</c:v>
                </c:pt>
                <c:pt idx="8077">
                  <c:v>98.333334922790527</c:v>
                </c:pt>
                <c:pt idx="8078">
                  <c:v>98.333334922790527</c:v>
                </c:pt>
                <c:pt idx="8079">
                  <c:v>98.333334922790527</c:v>
                </c:pt>
                <c:pt idx="8080">
                  <c:v>98.333334922790527</c:v>
                </c:pt>
                <c:pt idx="8081">
                  <c:v>98.333334922790527</c:v>
                </c:pt>
                <c:pt idx="8082">
                  <c:v>98.333334922790527</c:v>
                </c:pt>
                <c:pt idx="8083">
                  <c:v>98.333334922790527</c:v>
                </c:pt>
                <c:pt idx="8084">
                  <c:v>98.333334922790527</c:v>
                </c:pt>
                <c:pt idx="8085">
                  <c:v>98.333334922790527</c:v>
                </c:pt>
                <c:pt idx="8086">
                  <c:v>98.333334922790527</c:v>
                </c:pt>
                <c:pt idx="8087">
                  <c:v>98.333334922790527</c:v>
                </c:pt>
                <c:pt idx="8088">
                  <c:v>98.333334922790527</c:v>
                </c:pt>
                <c:pt idx="8089">
                  <c:v>98.333334922790527</c:v>
                </c:pt>
                <c:pt idx="8090">
                  <c:v>98.333334922790527</c:v>
                </c:pt>
                <c:pt idx="8091">
                  <c:v>98.333334922790527</c:v>
                </c:pt>
                <c:pt idx="8092">
                  <c:v>98.333334922790527</c:v>
                </c:pt>
                <c:pt idx="8093">
                  <c:v>98.333334922790527</c:v>
                </c:pt>
                <c:pt idx="8094">
                  <c:v>98.333334922790527</c:v>
                </c:pt>
                <c:pt idx="8095">
                  <c:v>98.333334922790527</c:v>
                </c:pt>
                <c:pt idx="8096">
                  <c:v>98.333334922790527</c:v>
                </c:pt>
                <c:pt idx="8097">
                  <c:v>98.333334922790527</c:v>
                </c:pt>
                <c:pt idx="8098">
                  <c:v>98.333334922790527</c:v>
                </c:pt>
                <c:pt idx="8099">
                  <c:v>98.333334922790527</c:v>
                </c:pt>
                <c:pt idx="8100">
                  <c:v>98.333334922790527</c:v>
                </c:pt>
                <c:pt idx="8101">
                  <c:v>98.333334922790527</c:v>
                </c:pt>
                <c:pt idx="8102">
                  <c:v>98.333334922790527</c:v>
                </c:pt>
                <c:pt idx="8103">
                  <c:v>98.333334922790527</c:v>
                </c:pt>
                <c:pt idx="8104">
                  <c:v>98.333334922790527</c:v>
                </c:pt>
                <c:pt idx="8105">
                  <c:v>98.333334922790527</c:v>
                </c:pt>
                <c:pt idx="8106">
                  <c:v>98.333334922790527</c:v>
                </c:pt>
                <c:pt idx="8107">
                  <c:v>98.333334922790527</c:v>
                </c:pt>
                <c:pt idx="8108">
                  <c:v>98.333334922790527</c:v>
                </c:pt>
                <c:pt idx="8109">
                  <c:v>98.333334922790527</c:v>
                </c:pt>
                <c:pt idx="8110">
                  <c:v>98.333334922790527</c:v>
                </c:pt>
                <c:pt idx="8111">
                  <c:v>98.333334922790527</c:v>
                </c:pt>
                <c:pt idx="8112">
                  <c:v>98.333334922790527</c:v>
                </c:pt>
                <c:pt idx="8113">
                  <c:v>98.333334922790527</c:v>
                </c:pt>
                <c:pt idx="8114">
                  <c:v>98.333334922790527</c:v>
                </c:pt>
                <c:pt idx="8115">
                  <c:v>98.333334922790527</c:v>
                </c:pt>
                <c:pt idx="8116">
                  <c:v>98.333334922790527</c:v>
                </c:pt>
                <c:pt idx="8117">
                  <c:v>98.333334922790527</c:v>
                </c:pt>
                <c:pt idx="8118">
                  <c:v>98.333334922790527</c:v>
                </c:pt>
                <c:pt idx="8119">
                  <c:v>98.333334922790527</c:v>
                </c:pt>
                <c:pt idx="8120">
                  <c:v>98.333334922790527</c:v>
                </c:pt>
                <c:pt idx="8121">
                  <c:v>98.333334922790527</c:v>
                </c:pt>
                <c:pt idx="8122">
                  <c:v>98.333334922790527</c:v>
                </c:pt>
                <c:pt idx="8123">
                  <c:v>98.333334922790527</c:v>
                </c:pt>
                <c:pt idx="8124">
                  <c:v>98.333334922790527</c:v>
                </c:pt>
                <c:pt idx="8125">
                  <c:v>98.333334922790527</c:v>
                </c:pt>
                <c:pt idx="8126">
                  <c:v>98.333334922790527</c:v>
                </c:pt>
                <c:pt idx="8127">
                  <c:v>98.333334922790527</c:v>
                </c:pt>
                <c:pt idx="8128">
                  <c:v>98.333334922790527</c:v>
                </c:pt>
                <c:pt idx="8129">
                  <c:v>98.333334922790527</c:v>
                </c:pt>
                <c:pt idx="8130">
                  <c:v>98.333334922790527</c:v>
                </c:pt>
                <c:pt idx="8131">
                  <c:v>98.333334922790527</c:v>
                </c:pt>
                <c:pt idx="8132">
                  <c:v>98.333334922790527</c:v>
                </c:pt>
                <c:pt idx="8133">
                  <c:v>98.333334922790527</c:v>
                </c:pt>
                <c:pt idx="8134">
                  <c:v>98.333334922790527</c:v>
                </c:pt>
                <c:pt idx="8135">
                  <c:v>98.333334922790527</c:v>
                </c:pt>
                <c:pt idx="8136">
                  <c:v>98.333334922790527</c:v>
                </c:pt>
                <c:pt idx="8137">
                  <c:v>98.333334922790527</c:v>
                </c:pt>
                <c:pt idx="8138">
                  <c:v>98.333334922790527</c:v>
                </c:pt>
                <c:pt idx="8139">
                  <c:v>98.333334922790527</c:v>
                </c:pt>
                <c:pt idx="8140">
                  <c:v>98.333334922790527</c:v>
                </c:pt>
                <c:pt idx="8141">
                  <c:v>98.333334922790527</c:v>
                </c:pt>
                <c:pt idx="8142">
                  <c:v>98.333334922790527</c:v>
                </c:pt>
                <c:pt idx="8143">
                  <c:v>98.333334922790527</c:v>
                </c:pt>
                <c:pt idx="8144">
                  <c:v>98.333334922790527</c:v>
                </c:pt>
                <c:pt idx="8145">
                  <c:v>98.333334922790527</c:v>
                </c:pt>
                <c:pt idx="8146">
                  <c:v>98.333334922790527</c:v>
                </c:pt>
                <c:pt idx="8147">
                  <c:v>98.333334922790527</c:v>
                </c:pt>
                <c:pt idx="8148">
                  <c:v>98.333334922790527</c:v>
                </c:pt>
                <c:pt idx="8149">
                  <c:v>98.333334922790527</c:v>
                </c:pt>
                <c:pt idx="8150">
                  <c:v>98.333334922790527</c:v>
                </c:pt>
                <c:pt idx="8151">
                  <c:v>98.333334922790527</c:v>
                </c:pt>
                <c:pt idx="8152">
                  <c:v>98.333334922790527</c:v>
                </c:pt>
                <c:pt idx="8153">
                  <c:v>98.333334922790527</c:v>
                </c:pt>
                <c:pt idx="8154">
                  <c:v>98.333334922790527</c:v>
                </c:pt>
                <c:pt idx="8155">
                  <c:v>98.333334922790527</c:v>
                </c:pt>
                <c:pt idx="8156">
                  <c:v>98.333334922790527</c:v>
                </c:pt>
                <c:pt idx="8157">
                  <c:v>98.333334922790527</c:v>
                </c:pt>
                <c:pt idx="8158">
                  <c:v>98.333334922790527</c:v>
                </c:pt>
                <c:pt idx="8159">
                  <c:v>98.333334922790527</c:v>
                </c:pt>
                <c:pt idx="8160">
                  <c:v>98.333334922790527</c:v>
                </c:pt>
                <c:pt idx="8161">
                  <c:v>98.333334922790527</c:v>
                </c:pt>
                <c:pt idx="8162">
                  <c:v>98.333334922790527</c:v>
                </c:pt>
                <c:pt idx="8163">
                  <c:v>98.333334922790527</c:v>
                </c:pt>
                <c:pt idx="8164">
                  <c:v>98.333334922790527</c:v>
                </c:pt>
                <c:pt idx="8165">
                  <c:v>98.333334922790527</c:v>
                </c:pt>
                <c:pt idx="8166">
                  <c:v>98.333334922790527</c:v>
                </c:pt>
                <c:pt idx="8167">
                  <c:v>98.333334922790527</c:v>
                </c:pt>
                <c:pt idx="8168">
                  <c:v>98.333334922790527</c:v>
                </c:pt>
                <c:pt idx="8169">
                  <c:v>98.333334922790527</c:v>
                </c:pt>
                <c:pt idx="8170">
                  <c:v>98.333334922790527</c:v>
                </c:pt>
                <c:pt idx="8171">
                  <c:v>98.333334922790527</c:v>
                </c:pt>
                <c:pt idx="8172">
                  <c:v>98.333334922790527</c:v>
                </c:pt>
                <c:pt idx="8173">
                  <c:v>98.333334922790527</c:v>
                </c:pt>
                <c:pt idx="8174">
                  <c:v>98.333334922790527</c:v>
                </c:pt>
                <c:pt idx="8175">
                  <c:v>98.333334922790527</c:v>
                </c:pt>
                <c:pt idx="8176">
                  <c:v>98.333334922790527</c:v>
                </c:pt>
                <c:pt idx="8177">
                  <c:v>98.333334922790527</c:v>
                </c:pt>
                <c:pt idx="8178">
                  <c:v>98.333334922790527</c:v>
                </c:pt>
                <c:pt idx="8179">
                  <c:v>98.333334922790527</c:v>
                </c:pt>
                <c:pt idx="8180">
                  <c:v>98.333334922790527</c:v>
                </c:pt>
                <c:pt idx="8181">
                  <c:v>98.333334922790527</c:v>
                </c:pt>
                <c:pt idx="8182">
                  <c:v>98.333334922790527</c:v>
                </c:pt>
                <c:pt idx="8183">
                  <c:v>98.333334922790527</c:v>
                </c:pt>
                <c:pt idx="8184">
                  <c:v>98.333334922790527</c:v>
                </c:pt>
                <c:pt idx="8185">
                  <c:v>98.333334922790527</c:v>
                </c:pt>
                <c:pt idx="8186">
                  <c:v>98.333334922790527</c:v>
                </c:pt>
                <c:pt idx="8187">
                  <c:v>98.333334922790527</c:v>
                </c:pt>
                <c:pt idx="8188">
                  <c:v>98.333334922790527</c:v>
                </c:pt>
                <c:pt idx="8189">
                  <c:v>98.333334922790527</c:v>
                </c:pt>
                <c:pt idx="8190">
                  <c:v>98.333334922790527</c:v>
                </c:pt>
                <c:pt idx="8191">
                  <c:v>98.333334922790527</c:v>
                </c:pt>
                <c:pt idx="8192">
                  <c:v>98.333334922790527</c:v>
                </c:pt>
                <c:pt idx="8193">
                  <c:v>98.333334922790527</c:v>
                </c:pt>
                <c:pt idx="8194">
                  <c:v>98.333334922790527</c:v>
                </c:pt>
                <c:pt idx="8195">
                  <c:v>98.333334922790527</c:v>
                </c:pt>
                <c:pt idx="8196">
                  <c:v>98.333334922790527</c:v>
                </c:pt>
                <c:pt idx="8197">
                  <c:v>98.333334922790527</c:v>
                </c:pt>
                <c:pt idx="8198">
                  <c:v>98.333334922790527</c:v>
                </c:pt>
                <c:pt idx="8199">
                  <c:v>98.333334922790527</c:v>
                </c:pt>
                <c:pt idx="8200">
                  <c:v>98.333334922790527</c:v>
                </c:pt>
                <c:pt idx="8201">
                  <c:v>98.333334922790527</c:v>
                </c:pt>
                <c:pt idx="8202">
                  <c:v>98.333334922790527</c:v>
                </c:pt>
                <c:pt idx="8203">
                  <c:v>98.333334922790527</c:v>
                </c:pt>
                <c:pt idx="8204">
                  <c:v>98.333334922790527</c:v>
                </c:pt>
                <c:pt idx="8205">
                  <c:v>98.333334922790527</c:v>
                </c:pt>
                <c:pt idx="8206">
                  <c:v>98.333334922790527</c:v>
                </c:pt>
                <c:pt idx="8207">
                  <c:v>98.333334922790527</c:v>
                </c:pt>
                <c:pt idx="8208">
                  <c:v>98.333334922790527</c:v>
                </c:pt>
                <c:pt idx="8209">
                  <c:v>98.333334922790527</c:v>
                </c:pt>
                <c:pt idx="8210">
                  <c:v>98.333334922790527</c:v>
                </c:pt>
                <c:pt idx="8211">
                  <c:v>98.333334922790527</c:v>
                </c:pt>
                <c:pt idx="8212">
                  <c:v>98.333334922790527</c:v>
                </c:pt>
                <c:pt idx="8213">
                  <c:v>98.333334922790527</c:v>
                </c:pt>
                <c:pt idx="8214">
                  <c:v>98.333334922790527</c:v>
                </c:pt>
                <c:pt idx="8215">
                  <c:v>98.333334922790527</c:v>
                </c:pt>
                <c:pt idx="8216">
                  <c:v>98.333334922790527</c:v>
                </c:pt>
                <c:pt idx="8217">
                  <c:v>98.333334922790527</c:v>
                </c:pt>
                <c:pt idx="8218">
                  <c:v>98.333334922790527</c:v>
                </c:pt>
                <c:pt idx="8219">
                  <c:v>98.333334922790527</c:v>
                </c:pt>
                <c:pt idx="8220">
                  <c:v>98.333334922790527</c:v>
                </c:pt>
                <c:pt idx="8221">
                  <c:v>98.333334922790527</c:v>
                </c:pt>
                <c:pt idx="8222">
                  <c:v>98.333334922790527</c:v>
                </c:pt>
                <c:pt idx="8223">
                  <c:v>98.333334922790527</c:v>
                </c:pt>
                <c:pt idx="8224">
                  <c:v>98.333334922790527</c:v>
                </c:pt>
                <c:pt idx="8225">
                  <c:v>98.333334922790527</c:v>
                </c:pt>
                <c:pt idx="8226">
                  <c:v>98.333334922790527</c:v>
                </c:pt>
                <c:pt idx="8227">
                  <c:v>98.333334922790527</c:v>
                </c:pt>
                <c:pt idx="8228">
                  <c:v>98.333334922790527</c:v>
                </c:pt>
                <c:pt idx="8229">
                  <c:v>98.333334922790527</c:v>
                </c:pt>
                <c:pt idx="8230">
                  <c:v>98.333334922790527</c:v>
                </c:pt>
                <c:pt idx="8231">
                  <c:v>98.333334922790527</c:v>
                </c:pt>
                <c:pt idx="8232">
                  <c:v>98.333334922790527</c:v>
                </c:pt>
                <c:pt idx="8233">
                  <c:v>98.333334922790527</c:v>
                </c:pt>
                <c:pt idx="8234">
                  <c:v>98.333334922790527</c:v>
                </c:pt>
                <c:pt idx="8235">
                  <c:v>98.333334922790527</c:v>
                </c:pt>
                <c:pt idx="8236">
                  <c:v>98.333334922790527</c:v>
                </c:pt>
                <c:pt idx="8237">
                  <c:v>98.333334922790527</c:v>
                </c:pt>
                <c:pt idx="8238">
                  <c:v>98.333334922790527</c:v>
                </c:pt>
                <c:pt idx="8239">
                  <c:v>98.333334922790527</c:v>
                </c:pt>
                <c:pt idx="8240">
                  <c:v>98.333334922790527</c:v>
                </c:pt>
                <c:pt idx="8241">
                  <c:v>98.333334922790527</c:v>
                </c:pt>
                <c:pt idx="8242">
                  <c:v>98.333334922790527</c:v>
                </c:pt>
                <c:pt idx="8243">
                  <c:v>98.333334922790527</c:v>
                </c:pt>
                <c:pt idx="8244">
                  <c:v>98.333334922790527</c:v>
                </c:pt>
                <c:pt idx="8245">
                  <c:v>98.333334922790527</c:v>
                </c:pt>
                <c:pt idx="8246">
                  <c:v>98.333334922790527</c:v>
                </c:pt>
                <c:pt idx="8247">
                  <c:v>98.333334922790527</c:v>
                </c:pt>
                <c:pt idx="8248">
                  <c:v>98.333334922790527</c:v>
                </c:pt>
                <c:pt idx="8249">
                  <c:v>98.333334922790527</c:v>
                </c:pt>
                <c:pt idx="8250">
                  <c:v>98.333334922790527</c:v>
                </c:pt>
                <c:pt idx="8251">
                  <c:v>98.333334922790527</c:v>
                </c:pt>
                <c:pt idx="8252">
                  <c:v>98.333334922790527</c:v>
                </c:pt>
                <c:pt idx="8253">
                  <c:v>98.333334922790527</c:v>
                </c:pt>
                <c:pt idx="8254">
                  <c:v>98.333334922790527</c:v>
                </c:pt>
                <c:pt idx="8255">
                  <c:v>98.333334922790527</c:v>
                </c:pt>
                <c:pt idx="8256">
                  <c:v>98.333334922790527</c:v>
                </c:pt>
                <c:pt idx="8257">
                  <c:v>98.333334922790527</c:v>
                </c:pt>
                <c:pt idx="8258">
                  <c:v>98.333334922790527</c:v>
                </c:pt>
                <c:pt idx="8259">
                  <c:v>98.333334922790527</c:v>
                </c:pt>
                <c:pt idx="8260">
                  <c:v>98.333334922790527</c:v>
                </c:pt>
                <c:pt idx="8261">
                  <c:v>98.333334922790527</c:v>
                </c:pt>
                <c:pt idx="8262">
                  <c:v>98.333334922790527</c:v>
                </c:pt>
                <c:pt idx="8263">
                  <c:v>98.333334922790527</c:v>
                </c:pt>
                <c:pt idx="8264">
                  <c:v>98.333334922790527</c:v>
                </c:pt>
                <c:pt idx="8265">
                  <c:v>98.333334922790527</c:v>
                </c:pt>
                <c:pt idx="8266">
                  <c:v>98.333334922790527</c:v>
                </c:pt>
                <c:pt idx="8267">
                  <c:v>98.333334922790527</c:v>
                </c:pt>
                <c:pt idx="8268">
                  <c:v>98.333334922790527</c:v>
                </c:pt>
                <c:pt idx="8269">
                  <c:v>98.333334922790527</c:v>
                </c:pt>
                <c:pt idx="8270">
                  <c:v>98.333334922790527</c:v>
                </c:pt>
                <c:pt idx="8271">
                  <c:v>98.333334922790527</c:v>
                </c:pt>
                <c:pt idx="8272">
                  <c:v>98.333334922790527</c:v>
                </c:pt>
                <c:pt idx="8273">
                  <c:v>98.333334922790527</c:v>
                </c:pt>
                <c:pt idx="8274">
                  <c:v>98.333334922790527</c:v>
                </c:pt>
                <c:pt idx="8275">
                  <c:v>98.333334922790527</c:v>
                </c:pt>
                <c:pt idx="8276">
                  <c:v>98.333334922790527</c:v>
                </c:pt>
                <c:pt idx="8277">
                  <c:v>98.333334922790527</c:v>
                </c:pt>
                <c:pt idx="8278">
                  <c:v>98.333334922790527</c:v>
                </c:pt>
                <c:pt idx="8279">
                  <c:v>98.333334922790527</c:v>
                </c:pt>
                <c:pt idx="8280">
                  <c:v>98.333334922790527</c:v>
                </c:pt>
                <c:pt idx="8281">
                  <c:v>98.333334922790527</c:v>
                </c:pt>
                <c:pt idx="8282">
                  <c:v>98.333334922790527</c:v>
                </c:pt>
                <c:pt idx="8283">
                  <c:v>98.333334922790527</c:v>
                </c:pt>
                <c:pt idx="8284">
                  <c:v>98.333334922790527</c:v>
                </c:pt>
                <c:pt idx="8285">
                  <c:v>98.333334922790527</c:v>
                </c:pt>
                <c:pt idx="8286">
                  <c:v>98.333334922790527</c:v>
                </c:pt>
                <c:pt idx="8287">
                  <c:v>98.333334922790527</c:v>
                </c:pt>
                <c:pt idx="8288">
                  <c:v>98.333334922790527</c:v>
                </c:pt>
                <c:pt idx="8289">
                  <c:v>98.333334922790527</c:v>
                </c:pt>
                <c:pt idx="8290">
                  <c:v>98.333334922790527</c:v>
                </c:pt>
                <c:pt idx="8291">
                  <c:v>98.333334922790527</c:v>
                </c:pt>
                <c:pt idx="8292">
                  <c:v>98.333334922790527</c:v>
                </c:pt>
                <c:pt idx="8293">
                  <c:v>98.333334922790527</c:v>
                </c:pt>
                <c:pt idx="8294">
                  <c:v>98.333334922790527</c:v>
                </c:pt>
                <c:pt idx="8295">
                  <c:v>98.333334922790527</c:v>
                </c:pt>
                <c:pt idx="8296">
                  <c:v>98.333334922790527</c:v>
                </c:pt>
                <c:pt idx="8297">
                  <c:v>98.333334922790527</c:v>
                </c:pt>
                <c:pt idx="8298">
                  <c:v>98.333334922790527</c:v>
                </c:pt>
                <c:pt idx="8299">
                  <c:v>98.333334922790527</c:v>
                </c:pt>
                <c:pt idx="8300">
                  <c:v>98.333334922790527</c:v>
                </c:pt>
                <c:pt idx="8301">
                  <c:v>98.333334922790527</c:v>
                </c:pt>
                <c:pt idx="8302">
                  <c:v>98.333334922790527</c:v>
                </c:pt>
                <c:pt idx="8303">
                  <c:v>98.333334922790527</c:v>
                </c:pt>
                <c:pt idx="8304">
                  <c:v>98.333334922790527</c:v>
                </c:pt>
                <c:pt idx="8305">
                  <c:v>98.333334922790527</c:v>
                </c:pt>
                <c:pt idx="8306">
                  <c:v>98.333334922790527</c:v>
                </c:pt>
                <c:pt idx="8307">
                  <c:v>98.333334922790527</c:v>
                </c:pt>
                <c:pt idx="8308">
                  <c:v>98.333334922790527</c:v>
                </c:pt>
                <c:pt idx="8309">
                  <c:v>98.333334922790527</c:v>
                </c:pt>
                <c:pt idx="8310">
                  <c:v>98.333334922790527</c:v>
                </c:pt>
                <c:pt idx="8311">
                  <c:v>98.333334922790527</c:v>
                </c:pt>
                <c:pt idx="8312">
                  <c:v>98.333334922790527</c:v>
                </c:pt>
                <c:pt idx="8313">
                  <c:v>98.333334922790527</c:v>
                </c:pt>
                <c:pt idx="8314">
                  <c:v>98.333334922790527</c:v>
                </c:pt>
                <c:pt idx="8315">
                  <c:v>98.333334922790527</c:v>
                </c:pt>
                <c:pt idx="8316">
                  <c:v>98.333334922790527</c:v>
                </c:pt>
                <c:pt idx="8317">
                  <c:v>98.333334922790527</c:v>
                </c:pt>
                <c:pt idx="8318">
                  <c:v>98.333334922790527</c:v>
                </c:pt>
                <c:pt idx="8319">
                  <c:v>98.333334922790527</c:v>
                </c:pt>
                <c:pt idx="8320">
                  <c:v>98.333334922790527</c:v>
                </c:pt>
                <c:pt idx="8321">
                  <c:v>98.333334922790527</c:v>
                </c:pt>
                <c:pt idx="8322">
                  <c:v>98.333334922790527</c:v>
                </c:pt>
                <c:pt idx="8323">
                  <c:v>98.333334922790527</c:v>
                </c:pt>
                <c:pt idx="8324">
                  <c:v>98.333334922790527</c:v>
                </c:pt>
                <c:pt idx="8325">
                  <c:v>98.333334922790527</c:v>
                </c:pt>
                <c:pt idx="8326">
                  <c:v>98.333334922790527</c:v>
                </c:pt>
                <c:pt idx="8327">
                  <c:v>98.333334922790527</c:v>
                </c:pt>
                <c:pt idx="8328">
                  <c:v>98.333334922790527</c:v>
                </c:pt>
                <c:pt idx="8329">
                  <c:v>98.333334922790527</c:v>
                </c:pt>
                <c:pt idx="8330">
                  <c:v>98.333334922790527</c:v>
                </c:pt>
                <c:pt idx="8331">
                  <c:v>98.333334922790527</c:v>
                </c:pt>
                <c:pt idx="8332">
                  <c:v>98.333334922790527</c:v>
                </c:pt>
                <c:pt idx="8333">
                  <c:v>98.333334922790527</c:v>
                </c:pt>
                <c:pt idx="8334">
                  <c:v>98.333334922790527</c:v>
                </c:pt>
                <c:pt idx="8335">
                  <c:v>98.333334922790527</c:v>
                </c:pt>
                <c:pt idx="8336">
                  <c:v>98.333334922790527</c:v>
                </c:pt>
                <c:pt idx="8337">
                  <c:v>98.333334922790527</c:v>
                </c:pt>
                <c:pt idx="8338">
                  <c:v>98.333334922790527</c:v>
                </c:pt>
                <c:pt idx="8339">
                  <c:v>98.333334922790527</c:v>
                </c:pt>
                <c:pt idx="8340">
                  <c:v>98.333334922790527</c:v>
                </c:pt>
                <c:pt idx="8341">
                  <c:v>98.333334922790527</c:v>
                </c:pt>
                <c:pt idx="8342">
                  <c:v>98.333334922790527</c:v>
                </c:pt>
                <c:pt idx="8343">
                  <c:v>98.333334922790527</c:v>
                </c:pt>
                <c:pt idx="8344">
                  <c:v>98.333334922790527</c:v>
                </c:pt>
                <c:pt idx="8345">
                  <c:v>98.333334922790527</c:v>
                </c:pt>
                <c:pt idx="8346">
                  <c:v>98.333334922790527</c:v>
                </c:pt>
                <c:pt idx="8347">
                  <c:v>98.333334922790527</c:v>
                </c:pt>
                <c:pt idx="8348">
                  <c:v>98.333334922790527</c:v>
                </c:pt>
                <c:pt idx="8349">
                  <c:v>98.333334922790527</c:v>
                </c:pt>
                <c:pt idx="8350">
                  <c:v>98.333334922790527</c:v>
                </c:pt>
                <c:pt idx="8351">
                  <c:v>98.333334922790527</c:v>
                </c:pt>
                <c:pt idx="8352">
                  <c:v>98.333334922790527</c:v>
                </c:pt>
                <c:pt idx="8353">
                  <c:v>98.333334922790527</c:v>
                </c:pt>
                <c:pt idx="8354">
                  <c:v>98.333334922790527</c:v>
                </c:pt>
                <c:pt idx="8355">
                  <c:v>98.333334922790527</c:v>
                </c:pt>
                <c:pt idx="8356">
                  <c:v>98.333334922790527</c:v>
                </c:pt>
                <c:pt idx="8357">
                  <c:v>98.333334922790527</c:v>
                </c:pt>
                <c:pt idx="8358">
                  <c:v>98.333334922790527</c:v>
                </c:pt>
                <c:pt idx="8359">
                  <c:v>98.333334922790527</c:v>
                </c:pt>
                <c:pt idx="8360">
                  <c:v>98.333334922790527</c:v>
                </c:pt>
                <c:pt idx="8361">
                  <c:v>98.333334922790527</c:v>
                </c:pt>
                <c:pt idx="8362">
                  <c:v>98.333334922790527</c:v>
                </c:pt>
                <c:pt idx="8363">
                  <c:v>98.333334922790527</c:v>
                </c:pt>
                <c:pt idx="8364">
                  <c:v>98.333334922790527</c:v>
                </c:pt>
                <c:pt idx="8365">
                  <c:v>98.333334922790527</c:v>
                </c:pt>
                <c:pt idx="8366">
                  <c:v>98.333334922790527</c:v>
                </c:pt>
                <c:pt idx="8367">
                  <c:v>98.333334922790527</c:v>
                </c:pt>
                <c:pt idx="8368">
                  <c:v>98.333334922790527</c:v>
                </c:pt>
                <c:pt idx="8369">
                  <c:v>98.333334922790527</c:v>
                </c:pt>
                <c:pt idx="8370">
                  <c:v>98.333334922790527</c:v>
                </c:pt>
                <c:pt idx="8371">
                  <c:v>98.333334922790527</c:v>
                </c:pt>
                <c:pt idx="8372">
                  <c:v>98.333334922790527</c:v>
                </c:pt>
                <c:pt idx="8373">
                  <c:v>98.333334922790527</c:v>
                </c:pt>
                <c:pt idx="8374">
                  <c:v>98.333334922790527</c:v>
                </c:pt>
                <c:pt idx="8375">
                  <c:v>98.333334922790527</c:v>
                </c:pt>
                <c:pt idx="8376">
                  <c:v>98.333334922790527</c:v>
                </c:pt>
                <c:pt idx="8377">
                  <c:v>98.333334922790527</c:v>
                </c:pt>
                <c:pt idx="8378">
                  <c:v>98.333334922790527</c:v>
                </c:pt>
                <c:pt idx="8379">
                  <c:v>98.333334922790527</c:v>
                </c:pt>
                <c:pt idx="8380">
                  <c:v>98.333334922790527</c:v>
                </c:pt>
                <c:pt idx="8381">
                  <c:v>98.333334922790527</c:v>
                </c:pt>
                <c:pt idx="8382">
                  <c:v>98.333334922790527</c:v>
                </c:pt>
                <c:pt idx="8383">
                  <c:v>98.333334922790527</c:v>
                </c:pt>
                <c:pt idx="8384">
                  <c:v>98.333334922790527</c:v>
                </c:pt>
                <c:pt idx="8385">
                  <c:v>98.333334922790527</c:v>
                </c:pt>
                <c:pt idx="8386">
                  <c:v>98.333334922790527</c:v>
                </c:pt>
                <c:pt idx="8387">
                  <c:v>98.333334922790527</c:v>
                </c:pt>
                <c:pt idx="8388">
                  <c:v>98.333334922790527</c:v>
                </c:pt>
                <c:pt idx="8389">
                  <c:v>98.333334922790527</c:v>
                </c:pt>
                <c:pt idx="8390">
                  <c:v>98.333334922790527</c:v>
                </c:pt>
                <c:pt idx="8391">
                  <c:v>98.333334922790527</c:v>
                </c:pt>
                <c:pt idx="8392">
                  <c:v>98.333334922790527</c:v>
                </c:pt>
                <c:pt idx="8393">
                  <c:v>98.333334922790527</c:v>
                </c:pt>
                <c:pt idx="8394">
                  <c:v>98.333334922790527</c:v>
                </c:pt>
                <c:pt idx="8395">
                  <c:v>98.333334922790527</c:v>
                </c:pt>
                <c:pt idx="8396">
                  <c:v>98.333334922790527</c:v>
                </c:pt>
                <c:pt idx="8397">
                  <c:v>98.333334922790527</c:v>
                </c:pt>
                <c:pt idx="8398">
                  <c:v>98.333334922790527</c:v>
                </c:pt>
                <c:pt idx="8399">
                  <c:v>98.333334922790527</c:v>
                </c:pt>
                <c:pt idx="8400">
                  <c:v>98.333334922790527</c:v>
                </c:pt>
                <c:pt idx="8401">
                  <c:v>98.333334922790527</c:v>
                </c:pt>
                <c:pt idx="8402">
                  <c:v>98.333334922790527</c:v>
                </c:pt>
                <c:pt idx="8403">
                  <c:v>98.333334922790527</c:v>
                </c:pt>
                <c:pt idx="8404">
                  <c:v>98.333334922790527</c:v>
                </c:pt>
                <c:pt idx="8405">
                  <c:v>98.333334922790527</c:v>
                </c:pt>
                <c:pt idx="8406">
                  <c:v>98.333334922790527</c:v>
                </c:pt>
                <c:pt idx="8407">
                  <c:v>98.333334922790527</c:v>
                </c:pt>
                <c:pt idx="8408">
                  <c:v>98.333334922790527</c:v>
                </c:pt>
                <c:pt idx="8409">
                  <c:v>98.333334922790527</c:v>
                </c:pt>
                <c:pt idx="8410">
                  <c:v>98.333334922790527</c:v>
                </c:pt>
                <c:pt idx="8411">
                  <c:v>98.333334922790527</c:v>
                </c:pt>
                <c:pt idx="8412">
                  <c:v>98.333334922790527</c:v>
                </c:pt>
                <c:pt idx="8413">
                  <c:v>98.333334922790527</c:v>
                </c:pt>
                <c:pt idx="8414">
                  <c:v>98.333334922790527</c:v>
                </c:pt>
                <c:pt idx="8415">
                  <c:v>98.333334922790527</c:v>
                </c:pt>
                <c:pt idx="8416">
                  <c:v>98.333334922790527</c:v>
                </c:pt>
                <c:pt idx="8417">
                  <c:v>98.333334922790527</c:v>
                </c:pt>
                <c:pt idx="8418">
                  <c:v>98.333334922790527</c:v>
                </c:pt>
                <c:pt idx="8419">
                  <c:v>98.333334922790527</c:v>
                </c:pt>
                <c:pt idx="8420">
                  <c:v>98.333334922790527</c:v>
                </c:pt>
                <c:pt idx="8421">
                  <c:v>98.333334922790527</c:v>
                </c:pt>
                <c:pt idx="8422">
                  <c:v>98.333334922790527</c:v>
                </c:pt>
                <c:pt idx="8423">
                  <c:v>98.333334922790527</c:v>
                </c:pt>
                <c:pt idx="8424">
                  <c:v>98.333334922790527</c:v>
                </c:pt>
                <c:pt idx="8425">
                  <c:v>98.333334922790527</c:v>
                </c:pt>
                <c:pt idx="8426">
                  <c:v>98.333334922790527</c:v>
                </c:pt>
                <c:pt idx="8427">
                  <c:v>98.333334922790527</c:v>
                </c:pt>
                <c:pt idx="8428">
                  <c:v>98.333334922790527</c:v>
                </c:pt>
                <c:pt idx="8429">
                  <c:v>98.333334922790527</c:v>
                </c:pt>
                <c:pt idx="8430">
                  <c:v>98.333334922790527</c:v>
                </c:pt>
                <c:pt idx="8431">
                  <c:v>98.333334922790527</c:v>
                </c:pt>
                <c:pt idx="8432">
                  <c:v>98.333334922790527</c:v>
                </c:pt>
                <c:pt idx="8433">
                  <c:v>98.333334922790527</c:v>
                </c:pt>
                <c:pt idx="8434">
                  <c:v>98.333334922790527</c:v>
                </c:pt>
                <c:pt idx="8435">
                  <c:v>98.333334922790527</c:v>
                </c:pt>
                <c:pt idx="8436">
                  <c:v>98.333334922790527</c:v>
                </c:pt>
                <c:pt idx="8437">
                  <c:v>98.333334922790527</c:v>
                </c:pt>
                <c:pt idx="8438">
                  <c:v>98.333334922790527</c:v>
                </c:pt>
                <c:pt idx="8439">
                  <c:v>98.333334922790527</c:v>
                </c:pt>
                <c:pt idx="8440">
                  <c:v>98.333334922790527</c:v>
                </c:pt>
                <c:pt idx="8441">
                  <c:v>98.333334922790527</c:v>
                </c:pt>
                <c:pt idx="8442">
                  <c:v>98.333334922790527</c:v>
                </c:pt>
                <c:pt idx="8443">
                  <c:v>98.333334922790527</c:v>
                </c:pt>
                <c:pt idx="8444">
                  <c:v>98.333334922790527</c:v>
                </c:pt>
                <c:pt idx="8445">
                  <c:v>98.333334922790527</c:v>
                </c:pt>
                <c:pt idx="8446">
                  <c:v>98.333334922790527</c:v>
                </c:pt>
                <c:pt idx="8447">
                  <c:v>98.333334922790527</c:v>
                </c:pt>
                <c:pt idx="8448">
                  <c:v>98.333334922790527</c:v>
                </c:pt>
                <c:pt idx="8449">
                  <c:v>98.333334922790527</c:v>
                </c:pt>
                <c:pt idx="8450">
                  <c:v>98.333334922790527</c:v>
                </c:pt>
                <c:pt idx="8451">
                  <c:v>98.333334922790527</c:v>
                </c:pt>
                <c:pt idx="8452">
                  <c:v>98.333334922790527</c:v>
                </c:pt>
                <c:pt idx="8453">
                  <c:v>98.333334922790527</c:v>
                </c:pt>
                <c:pt idx="8454">
                  <c:v>98.333334922790527</c:v>
                </c:pt>
                <c:pt idx="8455">
                  <c:v>98.333334922790527</c:v>
                </c:pt>
                <c:pt idx="8456">
                  <c:v>98.333334922790527</c:v>
                </c:pt>
                <c:pt idx="8457">
                  <c:v>98.333334922790527</c:v>
                </c:pt>
                <c:pt idx="8458">
                  <c:v>98.333334922790527</c:v>
                </c:pt>
                <c:pt idx="8459">
                  <c:v>98.333334922790527</c:v>
                </c:pt>
                <c:pt idx="8460">
                  <c:v>98.333334922790527</c:v>
                </c:pt>
                <c:pt idx="8461">
                  <c:v>98.333334922790527</c:v>
                </c:pt>
                <c:pt idx="8462">
                  <c:v>98.333334922790527</c:v>
                </c:pt>
                <c:pt idx="8463">
                  <c:v>98.333334922790527</c:v>
                </c:pt>
                <c:pt idx="8464">
                  <c:v>98.333334922790527</c:v>
                </c:pt>
                <c:pt idx="8465">
                  <c:v>98.333334922790527</c:v>
                </c:pt>
                <c:pt idx="8466">
                  <c:v>98.333334922790527</c:v>
                </c:pt>
                <c:pt idx="8467">
                  <c:v>98.333334922790527</c:v>
                </c:pt>
                <c:pt idx="8468">
                  <c:v>98.333334922790527</c:v>
                </c:pt>
                <c:pt idx="8469">
                  <c:v>98.333334922790527</c:v>
                </c:pt>
                <c:pt idx="8470">
                  <c:v>98.333334922790527</c:v>
                </c:pt>
                <c:pt idx="8471">
                  <c:v>98.333334922790527</c:v>
                </c:pt>
                <c:pt idx="8472">
                  <c:v>98.333334922790527</c:v>
                </c:pt>
                <c:pt idx="8473">
                  <c:v>98.333334922790527</c:v>
                </c:pt>
                <c:pt idx="8474">
                  <c:v>98.333334922790527</c:v>
                </c:pt>
                <c:pt idx="8475">
                  <c:v>98.333334922790527</c:v>
                </c:pt>
                <c:pt idx="8476">
                  <c:v>98.333334922790527</c:v>
                </c:pt>
                <c:pt idx="8477">
                  <c:v>98.333334922790527</c:v>
                </c:pt>
                <c:pt idx="8478">
                  <c:v>98.333334922790527</c:v>
                </c:pt>
                <c:pt idx="8479">
                  <c:v>98.333334922790527</c:v>
                </c:pt>
                <c:pt idx="8480">
                  <c:v>98.333334922790527</c:v>
                </c:pt>
                <c:pt idx="8481">
                  <c:v>98.333334922790527</c:v>
                </c:pt>
                <c:pt idx="8482">
                  <c:v>98.333334922790527</c:v>
                </c:pt>
                <c:pt idx="8483">
                  <c:v>98.333334922790527</c:v>
                </c:pt>
                <c:pt idx="8484">
                  <c:v>98.333334922790527</c:v>
                </c:pt>
                <c:pt idx="8485">
                  <c:v>98.333334922790527</c:v>
                </c:pt>
                <c:pt idx="8486">
                  <c:v>98.333334922790527</c:v>
                </c:pt>
                <c:pt idx="8487">
                  <c:v>98.333334922790527</c:v>
                </c:pt>
                <c:pt idx="8488">
                  <c:v>98.333334922790527</c:v>
                </c:pt>
                <c:pt idx="8489">
                  <c:v>98.333334922790527</c:v>
                </c:pt>
                <c:pt idx="8490">
                  <c:v>98.333334922790527</c:v>
                </c:pt>
                <c:pt idx="8491">
                  <c:v>98.333334922790527</c:v>
                </c:pt>
                <c:pt idx="8492">
                  <c:v>98.333334922790527</c:v>
                </c:pt>
                <c:pt idx="8493">
                  <c:v>98.333334922790527</c:v>
                </c:pt>
                <c:pt idx="8494">
                  <c:v>98.333334922790527</c:v>
                </c:pt>
                <c:pt idx="8495">
                  <c:v>98.333334922790527</c:v>
                </c:pt>
                <c:pt idx="8496">
                  <c:v>98.333334922790527</c:v>
                </c:pt>
                <c:pt idx="8497">
                  <c:v>98.333334922790527</c:v>
                </c:pt>
                <c:pt idx="8498">
                  <c:v>98.333334922790527</c:v>
                </c:pt>
                <c:pt idx="8499">
                  <c:v>98.333334922790527</c:v>
                </c:pt>
                <c:pt idx="8500">
                  <c:v>98.333334922790527</c:v>
                </c:pt>
                <c:pt idx="8501">
                  <c:v>98.333334922790527</c:v>
                </c:pt>
                <c:pt idx="8502">
                  <c:v>98.333334922790527</c:v>
                </c:pt>
                <c:pt idx="8503">
                  <c:v>98.333334922790527</c:v>
                </c:pt>
                <c:pt idx="8504">
                  <c:v>98.333334922790527</c:v>
                </c:pt>
                <c:pt idx="8505">
                  <c:v>98.333334922790527</c:v>
                </c:pt>
                <c:pt idx="8506">
                  <c:v>98.333334922790527</c:v>
                </c:pt>
                <c:pt idx="8507">
                  <c:v>98.333334922790527</c:v>
                </c:pt>
                <c:pt idx="8508">
                  <c:v>98.333334922790527</c:v>
                </c:pt>
                <c:pt idx="8509">
                  <c:v>98.333334922790527</c:v>
                </c:pt>
                <c:pt idx="8510">
                  <c:v>98.333334922790527</c:v>
                </c:pt>
                <c:pt idx="8511">
                  <c:v>98.333334922790527</c:v>
                </c:pt>
                <c:pt idx="8512">
                  <c:v>98.333334922790527</c:v>
                </c:pt>
                <c:pt idx="8513">
                  <c:v>98.333334922790527</c:v>
                </c:pt>
                <c:pt idx="8514">
                  <c:v>98.333334922790527</c:v>
                </c:pt>
                <c:pt idx="8515">
                  <c:v>98.333334922790527</c:v>
                </c:pt>
                <c:pt idx="8516">
                  <c:v>98.333334922790527</c:v>
                </c:pt>
                <c:pt idx="8517">
                  <c:v>98.333334922790527</c:v>
                </c:pt>
                <c:pt idx="8518">
                  <c:v>98.333334922790527</c:v>
                </c:pt>
                <c:pt idx="8519">
                  <c:v>98.333334922790527</c:v>
                </c:pt>
                <c:pt idx="8520">
                  <c:v>98.333334922790527</c:v>
                </c:pt>
                <c:pt idx="8521">
                  <c:v>98.333334922790527</c:v>
                </c:pt>
                <c:pt idx="8522">
                  <c:v>98.333334922790527</c:v>
                </c:pt>
                <c:pt idx="8523">
                  <c:v>98.333334922790527</c:v>
                </c:pt>
                <c:pt idx="8524">
                  <c:v>98.333334922790527</c:v>
                </c:pt>
                <c:pt idx="8525">
                  <c:v>98.333334922790527</c:v>
                </c:pt>
                <c:pt idx="8526">
                  <c:v>98.333334922790527</c:v>
                </c:pt>
                <c:pt idx="8527">
                  <c:v>98.333334922790527</c:v>
                </c:pt>
                <c:pt idx="8528">
                  <c:v>98.333334922790527</c:v>
                </c:pt>
                <c:pt idx="8529">
                  <c:v>98.333334922790527</c:v>
                </c:pt>
                <c:pt idx="8530">
                  <c:v>98.333334922790527</c:v>
                </c:pt>
                <c:pt idx="8531">
                  <c:v>98.333334922790527</c:v>
                </c:pt>
                <c:pt idx="8532">
                  <c:v>98.333334922790527</c:v>
                </c:pt>
                <c:pt idx="8533">
                  <c:v>98.333334922790527</c:v>
                </c:pt>
                <c:pt idx="8534">
                  <c:v>98.333334922790527</c:v>
                </c:pt>
                <c:pt idx="8535">
                  <c:v>98.333334922790527</c:v>
                </c:pt>
                <c:pt idx="8536">
                  <c:v>98.333334922790527</c:v>
                </c:pt>
                <c:pt idx="8537">
                  <c:v>98.333334922790527</c:v>
                </c:pt>
                <c:pt idx="8538">
                  <c:v>98.333334922790527</c:v>
                </c:pt>
                <c:pt idx="8539">
                  <c:v>98.333334922790527</c:v>
                </c:pt>
                <c:pt idx="8540">
                  <c:v>98.333334922790527</c:v>
                </c:pt>
                <c:pt idx="8541">
                  <c:v>98.333334922790527</c:v>
                </c:pt>
                <c:pt idx="8542">
                  <c:v>98.333334922790527</c:v>
                </c:pt>
                <c:pt idx="8543">
                  <c:v>98.333334922790527</c:v>
                </c:pt>
                <c:pt idx="8544">
                  <c:v>98.333334922790527</c:v>
                </c:pt>
                <c:pt idx="8545">
                  <c:v>98.333334922790527</c:v>
                </c:pt>
                <c:pt idx="8546">
                  <c:v>98.333334922790527</c:v>
                </c:pt>
                <c:pt idx="8547">
                  <c:v>98.333334922790527</c:v>
                </c:pt>
                <c:pt idx="8548">
                  <c:v>98.333334922790527</c:v>
                </c:pt>
                <c:pt idx="8549">
                  <c:v>98.333334922790527</c:v>
                </c:pt>
                <c:pt idx="8550">
                  <c:v>98.333334922790527</c:v>
                </c:pt>
                <c:pt idx="8551">
                  <c:v>98.333334922790527</c:v>
                </c:pt>
                <c:pt idx="8552">
                  <c:v>98.333334922790527</c:v>
                </c:pt>
                <c:pt idx="8553">
                  <c:v>98.333334922790527</c:v>
                </c:pt>
                <c:pt idx="8554">
                  <c:v>98.333334922790527</c:v>
                </c:pt>
                <c:pt idx="8555">
                  <c:v>98.333334922790527</c:v>
                </c:pt>
                <c:pt idx="8556">
                  <c:v>98.333334922790527</c:v>
                </c:pt>
                <c:pt idx="8557">
                  <c:v>99.166667461395264</c:v>
                </c:pt>
                <c:pt idx="8558">
                  <c:v>99.166667461395264</c:v>
                </c:pt>
                <c:pt idx="8559">
                  <c:v>99.166667461395264</c:v>
                </c:pt>
                <c:pt idx="8560">
                  <c:v>99.166667461395264</c:v>
                </c:pt>
                <c:pt idx="8561">
                  <c:v>99.166667461395264</c:v>
                </c:pt>
                <c:pt idx="8562">
                  <c:v>99.166667461395264</c:v>
                </c:pt>
                <c:pt idx="8563">
                  <c:v>99.166667461395264</c:v>
                </c:pt>
                <c:pt idx="8564">
                  <c:v>99.166667461395264</c:v>
                </c:pt>
                <c:pt idx="8565">
                  <c:v>99.166667461395264</c:v>
                </c:pt>
                <c:pt idx="8566">
                  <c:v>99.166667461395264</c:v>
                </c:pt>
                <c:pt idx="8567">
                  <c:v>99.166667461395264</c:v>
                </c:pt>
                <c:pt idx="8568">
                  <c:v>99.166667461395264</c:v>
                </c:pt>
                <c:pt idx="8569">
                  <c:v>99.166667461395264</c:v>
                </c:pt>
                <c:pt idx="8570">
                  <c:v>99.166667461395264</c:v>
                </c:pt>
                <c:pt idx="8571">
                  <c:v>99.166667461395264</c:v>
                </c:pt>
                <c:pt idx="8572">
                  <c:v>99.166667461395264</c:v>
                </c:pt>
                <c:pt idx="8573">
                  <c:v>99.166667461395264</c:v>
                </c:pt>
                <c:pt idx="8574">
                  <c:v>99.166667461395264</c:v>
                </c:pt>
                <c:pt idx="8575">
                  <c:v>99.166667461395264</c:v>
                </c:pt>
                <c:pt idx="8576">
                  <c:v>99.166667461395264</c:v>
                </c:pt>
                <c:pt idx="8577">
                  <c:v>99.166667461395264</c:v>
                </c:pt>
                <c:pt idx="8578">
                  <c:v>99.166667461395264</c:v>
                </c:pt>
                <c:pt idx="8579">
                  <c:v>99.166667461395264</c:v>
                </c:pt>
                <c:pt idx="8580">
                  <c:v>99.166667461395264</c:v>
                </c:pt>
                <c:pt idx="8581">
                  <c:v>99.166667461395264</c:v>
                </c:pt>
                <c:pt idx="8582">
                  <c:v>99.166667461395264</c:v>
                </c:pt>
                <c:pt idx="8583">
                  <c:v>99.166667461395264</c:v>
                </c:pt>
                <c:pt idx="8584">
                  <c:v>99.166667461395264</c:v>
                </c:pt>
                <c:pt idx="8585">
                  <c:v>99.166667461395264</c:v>
                </c:pt>
                <c:pt idx="8586">
                  <c:v>99.166667461395264</c:v>
                </c:pt>
                <c:pt idx="8587">
                  <c:v>99.166667461395264</c:v>
                </c:pt>
                <c:pt idx="8588">
                  <c:v>99.166667461395264</c:v>
                </c:pt>
                <c:pt idx="8589">
                  <c:v>99.166667461395264</c:v>
                </c:pt>
                <c:pt idx="8590">
                  <c:v>99.166667461395264</c:v>
                </c:pt>
                <c:pt idx="8591">
                  <c:v>99.166667461395264</c:v>
                </c:pt>
                <c:pt idx="8592">
                  <c:v>99.166667461395264</c:v>
                </c:pt>
                <c:pt idx="8593">
                  <c:v>99.166667461395264</c:v>
                </c:pt>
                <c:pt idx="8594">
                  <c:v>99.166667461395264</c:v>
                </c:pt>
                <c:pt idx="8595">
                  <c:v>99.166667461395264</c:v>
                </c:pt>
                <c:pt idx="8596">
                  <c:v>99.166667461395264</c:v>
                </c:pt>
                <c:pt idx="8597">
                  <c:v>99.166667461395264</c:v>
                </c:pt>
                <c:pt idx="8598">
                  <c:v>99.166667461395264</c:v>
                </c:pt>
                <c:pt idx="8599">
                  <c:v>99.166667461395264</c:v>
                </c:pt>
                <c:pt idx="8600">
                  <c:v>99.166667461395264</c:v>
                </c:pt>
                <c:pt idx="8601">
                  <c:v>99.166667461395264</c:v>
                </c:pt>
                <c:pt idx="8602">
                  <c:v>99.166667461395264</c:v>
                </c:pt>
                <c:pt idx="8603">
                  <c:v>99.166667461395264</c:v>
                </c:pt>
                <c:pt idx="8604">
                  <c:v>99.166667461395264</c:v>
                </c:pt>
                <c:pt idx="8605">
                  <c:v>99.166667461395264</c:v>
                </c:pt>
                <c:pt idx="8606">
                  <c:v>99.166667461395264</c:v>
                </c:pt>
                <c:pt idx="8607">
                  <c:v>99.166667461395264</c:v>
                </c:pt>
                <c:pt idx="8608">
                  <c:v>99.166667461395264</c:v>
                </c:pt>
                <c:pt idx="8609">
                  <c:v>99.166667461395264</c:v>
                </c:pt>
                <c:pt idx="8610">
                  <c:v>99.166667461395264</c:v>
                </c:pt>
                <c:pt idx="8611">
                  <c:v>99.166667461395264</c:v>
                </c:pt>
                <c:pt idx="8612">
                  <c:v>99.166667461395264</c:v>
                </c:pt>
                <c:pt idx="8613">
                  <c:v>99.166667461395264</c:v>
                </c:pt>
                <c:pt idx="8614">
                  <c:v>99.166667461395264</c:v>
                </c:pt>
                <c:pt idx="8615">
                  <c:v>99.166667461395264</c:v>
                </c:pt>
                <c:pt idx="8616">
                  <c:v>99.166667461395264</c:v>
                </c:pt>
                <c:pt idx="8617">
                  <c:v>99.166667461395264</c:v>
                </c:pt>
                <c:pt idx="8618">
                  <c:v>99.166667461395264</c:v>
                </c:pt>
                <c:pt idx="8619">
                  <c:v>99.166667461395264</c:v>
                </c:pt>
                <c:pt idx="8620">
                  <c:v>99.166667461395264</c:v>
                </c:pt>
                <c:pt idx="8621">
                  <c:v>99.166667461395264</c:v>
                </c:pt>
                <c:pt idx="8622">
                  <c:v>99.166667461395264</c:v>
                </c:pt>
                <c:pt idx="8623">
                  <c:v>99.166667461395264</c:v>
                </c:pt>
                <c:pt idx="8624">
                  <c:v>99.166667461395264</c:v>
                </c:pt>
                <c:pt idx="8625">
                  <c:v>99.166667461395264</c:v>
                </c:pt>
                <c:pt idx="8626">
                  <c:v>99.166667461395264</c:v>
                </c:pt>
                <c:pt idx="8627">
                  <c:v>99.166667461395264</c:v>
                </c:pt>
                <c:pt idx="8628">
                  <c:v>99.166667461395264</c:v>
                </c:pt>
                <c:pt idx="8629">
                  <c:v>99.166667461395264</c:v>
                </c:pt>
                <c:pt idx="8630">
                  <c:v>99.166667461395264</c:v>
                </c:pt>
                <c:pt idx="8631">
                  <c:v>99.166667461395264</c:v>
                </c:pt>
                <c:pt idx="8632">
                  <c:v>99.166667461395264</c:v>
                </c:pt>
                <c:pt idx="8633">
                  <c:v>99.166667461395264</c:v>
                </c:pt>
                <c:pt idx="8634">
                  <c:v>99.166667461395264</c:v>
                </c:pt>
                <c:pt idx="8635">
                  <c:v>99.166667461395264</c:v>
                </c:pt>
                <c:pt idx="8636">
                  <c:v>99.166667461395264</c:v>
                </c:pt>
                <c:pt idx="8637">
                  <c:v>99.166667461395264</c:v>
                </c:pt>
                <c:pt idx="8638">
                  <c:v>99.166667461395264</c:v>
                </c:pt>
                <c:pt idx="8639">
                  <c:v>99.166667461395264</c:v>
                </c:pt>
                <c:pt idx="8640">
                  <c:v>99.166667461395264</c:v>
                </c:pt>
                <c:pt idx="8641">
                  <c:v>99.166667461395264</c:v>
                </c:pt>
                <c:pt idx="8642">
                  <c:v>99.166667461395264</c:v>
                </c:pt>
                <c:pt idx="8643">
                  <c:v>99.166667461395264</c:v>
                </c:pt>
                <c:pt idx="8644">
                  <c:v>99.166667461395264</c:v>
                </c:pt>
                <c:pt idx="8645">
                  <c:v>99.166667461395264</c:v>
                </c:pt>
                <c:pt idx="8646">
                  <c:v>99.166667461395264</c:v>
                </c:pt>
                <c:pt idx="8647">
                  <c:v>99.166667461395264</c:v>
                </c:pt>
                <c:pt idx="8648">
                  <c:v>99.166667461395264</c:v>
                </c:pt>
                <c:pt idx="8649">
                  <c:v>99.166667461395264</c:v>
                </c:pt>
                <c:pt idx="8650">
                  <c:v>99.166667461395264</c:v>
                </c:pt>
                <c:pt idx="8651">
                  <c:v>99.166667461395264</c:v>
                </c:pt>
                <c:pt idx="8652">
                  <c:v>99.166667461395264</c:v>
                </c:pt>
                <c:pt idx="8653">
                  <c:v>99.166667461395264</c:v>
                </c:pt>
                <c:pt idx="8654">
                  <c:v>99.166667461395264</c:v>
                </c:pt>
                <c:pt idx="8655">
                  <c:v>99.166667461395264</c:v>
                </c:pt>
                <c:pt idx="8656">
                  <c:v>99.166667461395264</c:v>
                </c:pt>
                <c:pt idx="8657">
                  <c:v>99.166667461395264</c:v>
                </c:pt>
                <c:pt idx="8658">
                  <c:v>99.166667461395264</c:v>
                </c:pt>
                <c:pt idx="8659">
                  <c:v>99.166667461395264</c:v>
                </c:pt>
                <c:pt idx="8660">
                  <c:v>99.166667461395264</c:v>
                </c:pt>
                <c:pt idx="8661">
                  <c:v>99.166667461395264</c:v>
                </c:pt>
                <c:pt idx="8662">
                  <c:v>99.166667461395264</c:v>
                </c:pt>
                <c:pt idx="8663">
                  <c:v>99.166667461395264</c:v>
                </c:pt>
                <c:pt idx="8664">
                  <c:v>99.166667461395264</c:v>
                </c:pt>
                <c:pt idx="8665">
                  <c:v>99.166667461395264</c:v>
                </c:pt>
                <c:pt idx="8666">
                  <c:v>99.166667461395264</c:v>
                </c:pt>
                <c:pt idx="8667">
                  <c:v>99.166667461395264</c:v>
                </c:pt>
                <c:pt idx="8668">
                  <c:v>99.166667461395264</c:v>
                </c:pt>
                <c:pt idx="8669">
                  <c:v>99.166667461395264</c:v>
                </c:pt>
                <c:pt idx="8670">
                  <c:v>99.166667461395264</c:v>
                </c:pt>
                <c:pt idx="8671">
                  <c:v>99.166667461395264</c:v>
                </c:pt>
                <c:pt idx="8672">
                  <c:v>99.166667461395264</c:v>
                </c:pt>
                <c:pt idx="8673">
                  <c:v>99.166667461395264</c:v>
                </c:pt>
                <c:pt idx="8674">
                  <c:v>99.166667461395264</c:v>
                </c:pt>
                <c:pt idx="8675">
                  <c:v>99.166667461395264</c:v>
                </c:pt>
                <c:pt idx="8676">
                  <c:v>99.166667461395264</c:v>
                </c:pt>
                <c:pt idx="8677">
                  <c:v>99.166667461395264</c:v>
                </c:pt>
                <c:pt idx="8678">
                  <c:v>99.166667461395264</c:v>
                </c:pt>
                <c:pt idx="8679">
                  <c:v>99.166667461395264</c:v>
                </c:pt>
                <c:pt idx="8680">
                  <c:v>99.166667461395264</c:v>
                </c:pt>
                <c:pt idx="8681">
                  <c:v>99.166667461395264</c:v>
                </c:pt>
                <c:pt idx="8682">
                  <c:v>99.166667461395264</c:v>
                </c:pt>
                <c:pt idx="8683">
                  <c:v>99.166667461395264</c:v>
                </c:pt>
                <c:pt idx="8684">
                  <c:v>99.166667461395264</c:v>
                </c:pt>
                <c:pt idx="8685">
                  <c:v>99.166667461395264</c:v>
                </c:pt>
                <c:pt idx="8686">
                  <c:v>99.166667461395264</c:v>
                </c:pt>
                <c:pt idx="8687">
                  <c:v>99.166667461395264</c:v>
                </c:pt>
                <c:pt idx="8688">
                  <c:v>99.166667461395264</c:v>
                </c:pt>
                <c:pt idx="8689">
                  <c:v>99.166667461395264</c:v>
                </c:pt>
                <c:pt idx="8690">
                  <c:v>99.166667461395264</c:v>
                </c:pt>
                <c:pt idx="8691">
                  <c:v>99.166667461395264</c:v>
                </c:pt>
                <c:pt idx="8692">
                  <c:v>99.166667461395264</c:v>
                </c:pt>
                <c:pt idx="8693">
                  <c:v>99.166667461395264</c:v>
                </c:pt>
                <c:pt idx="8694">
                  <c:v>99.166667461395264</c:v>
                </c:pt>
                <c:pt idx="8695">
                  <c:v>99.166667461395264</c:v>
                </c:pt>
                <c:pt idx="8696">
                  <c:v>99.166667461395264</c:v>
                </c:pt>
                <c:pt idx="8697">
                  <c:v>99.166667461395264</c:v>
                </c:pt>
                <c:pt idx="8698">
                  <c:v>99.166667461395264</c:v>
                </c:pt>
                <c:pt idx="8699">
                  <c:v>99.166667461395264</c:v>
                </c:pt>
                <c:pt idx="8700">
                  <c:v>99.166667461395264</c:v>
                </c:pt>
                <c:pt idx="8701">
                  <c:v>99.166667461395264</c:v>
                </c:pt>
                <c:pt idx="8702">
                  <c:v>99.166667461395264</c:v>
                </c:pt>
                <c:pt idx="8703">
                  <c:v>99.166667461395264</c:v>
                </c:pt>
                <c:pt idx="8704">
                  <c:v>99.166667461395264</c:v>
                </c:pt>
                <c:pt idx="8705">
                  <c:v>99.166667461395264</c:v>
                </c:pt>
                <c:pt idx="8706">
                  <c:v>99.166667461395264</c:v>
                </c:pt>
                <c:pt idx="8707">
                  <c:v>99.166667461395264</c:v>
                </c:pt>
                <c:pt idx="8708">
                  <c:v>99.166667461395264</c:v>
                </c:pt>
                <c:pt idx="8709">
                  <c:v>99.166667461395264</c:v>
                </c:pt>
                <c:pt idx="8710">
                  <c:v>99.166667461395264</c:v>
                </c:pt>
                <c:pt idx="8711">
                  <c:v>99.166667461395264</c:v>
                </c:pt>
                <c:pt idx="8712">
                  <c:v>99.166667461395264</c:v>
                </c:pt>
                <c:pt idx="8713">
                  <c:v>99.166667461395264</c:v>
                </c:pt>
                <c:pt idx="8714">
                  <c:v>99.166667461395264</c:v>
                </c:pt>
                <c:pt idx="8715">
                  <c:v>99.166667461395264</c:v>
                </c:pt>
                <c:pt idx="8716">
                  <c:v>99.166667461395264</c:v>
                </c:pt>
                <c:pt idx="8717">
                  <c:v>99.166667461395264</c:v>
                </c:pt>
                <c:pt idx="8718">
                  <c:v>99.166667461395264</c:v>
                </c:pt>
                <c:pt idx="8719">
                  <c:v>99.166667461395264</c:v>
                </c:pt>
                <c:pt idx="8720">
                  <c:v>99.166667461395264</c:v>
                </c:pt>
                <c:pt idx="8721">
                  <c:v>99.166667461395264</c:v>
                </c:pt>
                <c:pt idx="8722">
                  <c:v>99.166667461395264</c:v>
                </c:pt>
                <c:pt idx="8723">
                  <c:v>99.166667461395264</c:v>
                </c:pt>
                <c:pt idx="8724">
                  <c:v>99.166667461395264</c:v>
                </c:pt>
                <c:pt idx="8725">
                  <c:v>99.166667461395264</c:v>
                </c:pt>
                <c:pt idx="8726">
                  <c:v>99.166667461395264</c:v>
                </c:pt>
                <c:pt idx="8727">
                  <c:v>99.166667461395264</c:v>
                </c:pt>
                <c:pt idx="8728">
                  <c:v>99.166667461395264</c:v>
                </c:pt>
                <c:pt idx="8729">
                  <c:v>99.166667461395264</c:v>
                </c:pt>
                <c:pt idx="8730">
                  <c:v>99.166667461395264</c:v>
                </c:pt>
                <c:pt idx="8731">
                  <c:v>99.166667461395264</c:v>
                </c:pt>
                <c:pt idx="8732">
                  <c:v>99.166667461395264</c:v>
                </c:pt>
                <c:pt idx="8733">
                  <c:v>99.166667461395264</c:v>
                </c:pt>
                <c:pt idx="8734">
                  <c:v>99.166667461395264</c:v>
                </c:pt>
                <c:pt idx="8735">
                  <c:v>99.166667461395264</c:v>
                </c:pt>
                <c:pt idx="8736">
                  <c:v>99.166667461395264</c:v>
                </c:pt>
                <c:pt idx="8737">
                  <c:v>99.166667461395264</c:v>
                </c:pt>
                <c:pt idx="8738">
                  <c:v>99.166667461395264</c:v>
                </c:pt>
                <c:pt idx="8739">
                  <c:v>99.166667461395264</c:v>
                </c:pt>
                <c:pt idx="8740">
                  <c:v>99.166667461395264</c:v>
                </c:pt>
                <c:pt idx="8741">
                  <c:v>99.166667461395264</c:v>
                </c:pt>
                <c:pt idx="8742">
                  <c:v>99.166667461395264</c:v>
                </c:pt>
                <c:pt idx="8743">
                  <c:v>99.166667461395264</c:v>
                </c:pt>
                <c:pt idx="8744">
                  <c:v>99.166667461395264</c:v>
                </c:pt>
                <c:pt idx="8745">
                  <c:v>99.166667461395264</c:v>
                </c:pt>
                <c:pt idx="8746">
                  <c:v>99.166667461395264</c:v>
                </c:pt>
                <c:pt idx="8747">
                  <c:v>99.166667461395264</c:v>
                </c:pt>
                <c:pt idx="8748">
                  <c:v>99.166667461395264</c:v>
                </c:pt>
                <c:pt idx="8749">
                  <c:v>99.166667461395264</c:v>
                </c:pt>
                <c:pt idx="8750">
                  <c:v>99.166667461395264</c:v>
                </c:pt>
                <c:pt idx="8751">
                  <c:v>99.166667461395264</c:v>
                </c:pt>
                <c:pt idx="8752">
                  <c:v>99.166667461395264</c:v>
                </c:pt>
                <c:pt idx="8753">
                  <c:v>99.166667461395264</c:v>
                </c:pt>
                <c:pt idx="8754">
                  <c:v>99.166667461395264</c:v>
                </c:pt>
                <c:pt idx="8755">
                  <c:v>99.166667461395264</c:v>
                </c:pt>
                <c:pt idx="8756">
                  <c:v>99.166667461395264</c:v>
                </c:pt>
                <c:pt idx="8757">
                  <c:v>99.166667461395264</c:v>
                </c:pt>
                <c:pt idx="8758">
                  <c:v>99.166667461395264</c:v>
                </c:pt>
                <c:pt idx="8759">
                  <c:v>99.166667461395264</c:v>
                </c:pt>
                <c:pt idx="8760">
                  <c:v>99.166667461395264</c:v>
                </c:pt>
                <c:pt idx="8761">
                  <c:v>99.166667461395264</c:v>
                </c:pt>
                <c:pt idx="8762">
                  <c:v>99.166667461395264</c:v>
                </c:pt>
                <c:pt idx="8763">
                  <c:v>99.166667461395264</c:v>
                </c:pt>
                <c:pt idx="8764">
                  <c:v>99.166667461395264</c:v>
                </c:pt>
                <c:pt idx="8765">
                  <c:v>99.166667461395264</c:v>
                </c:pt>
                <c:pt idx="8766">
                  <c:v>99.166667461395264</c:v>
                </c:pt>
                <c:pt idx="8767">
                  <c:v>99.166667461395264</c:v>
                </c:pt>
                <c:pt idx="8768">
                  <c:v>99.166667461395264</c:v>
                </c:pt>
                <c:pt idx="8769">
                  <c:v>99.166667461395264</c:v>
                </c:pt>
                <c:pt idx="8770">
                  <c:v>99.166667461395264</c:v>
                </c:pt>
                <c:pt idx="8771">
                  <c:v>99.166667461395264</c:v>
                </c:pt>
                <c:pt idx="8772">
                  <c:v>99.166667461395264</c:v>
                </c:pt>
                <c:pt idx="8773">
                  <c:v>99.166667461395264</c:v>
                </c:pt>
                <c:pt idx="8774">
                  <c:v>99.166667461395264</c:v>
                </c:pt>
                <c:pt idx="8775">
                  <c:v>99.166667461395264</c:v>
                </c:pt>
                <c:pt idx="8776">
                  <c:v>99.166667461395264</c:v>
                </c:pt>
                <c:pt idx="8777">
                  <c:v>99.166667461395264</c:v>
                </c:pt>
                <c:pt idx="8778">
                  <c:v>99.166667461395264</c:v>
                </c:pt>
                <c:pt idx="8779">
                  <c:v>99.166667461395264</c:v>
                </c:pt>
                <c:pt idx="8780">
                  <c:v>99.166667461395264</c:v>
                </c:pt>
                <c:pt idx="8781">
                  <c:v>99.166667461395264</c:v>
                </c:pt>
                <c:pt idx="8782">
                  <c:v>99.166667461395264</c:v>
                </c:pt>
                <c:pt idx="8783">
                  <c:v>99.166667461395264</c:v>
                </c:pt>
                <c:pt idx="8784">
                  <c:v>99.166667461395264</c:v>
                </c:pt>
                <c:pt idx="8785">
                  <c:v>99.166667461395264</c:v>
                </c:pt>
                <c:pt idx="8786">
                  <c:v>99.166667461395264</c:v>
                </c:pt>
                <c:pt idx="8787">
                  <c:v>99.166667461395264</c:v>
                </c:pt>
                <c:pt idx="8788">
                  <c:v>99.166667461395264</c:v>
                </c:pt>
                <c:pt idx="8789">
                  <c:v>99.166667461395264</c:v>
                </c:pt>
                <c:pt idx="8790">
                  <c:v>99.166667461395264</c:v>
                </c:pt>
                <c:pt idx="8791">
                  <c:v>99.166667461395264</c:v>
                </c:pt>
                <c:pt idx="8792">
                  <c:v>99.166667461395264</c:v>
                </c:pt>
                <c:pt idx="8793">
                  <c:v>99.166667461395264</c:v>
                </c:pt>
                <c:pt idx="8794">
                  <c:v>99.166667461395264</c:v>
                </c:pt>
                <c:pt idx="8795">
                  <c:v>99.166667461395264</c:v>
                </c:pt>
                <c:pt idx="8796">
                  <c:v>99.166667461395264</c:v>
                </c:pt>
                <c:pt idx="8797">
                  <c:v>99.166667461395264</c:v>
                </c:pt>
                <c:pt idx="8798">
                  <c:v>99.166667461395264</c:v>
                </c:pt>
                <c:pt idx="8799">
                  <c:v>99.166667461395264</c:v>
                </c:pt>
                <c:pt idx="8800">
                  <c:v>99.166667461395264</c:v>
                </c:pt>
                <c:pt idx="8801">
                  <c:v>99.166667461395264</c:v>
                </c:pt>
                <c:pt idx="8802">
                  <c:v>99.166667461395264</c:v>
                </c:pt>
                <c:pt idx="8803">
                  <c:v>99.166667461395264</c:v>
                </c:pt>
                <c:pt idx="8804">
                  <c:v>99.166667461395264</c:v>
                </c:pt>
                <c:pt idx="8805">
                  <c:v>99.166667461395264</c:v>
                </c:pt>
                <c:pt idx="8806">
                  <c:v>99.166667461395264</c:v>
                </c:pt>
                <c:pt idx="8807">
                  <c:v>99.166667461395264</c:v>
                </c:pt>
                <c:pt idx="8808">
                  <c:v>99.166667461395264</c:v>
                </c:pt>
                <c:pt idx="8809">
                  <c:v>99.166667461395264</c:v>
                </c:pt>
                <c:pt idx="8810">
                  <c:v>99.166667461395264</c:v>
                </c:pt>
                <c:pt idx="8811">
                  <c:v>99.166667461395264</c:v>
                </c:pt>
                <c:pt idx="8812">
                  <c:v>99.166667461395264</c:v>
                </c:pt>
                <c:pt idx="8813">
                  <c:v>99.166667461395264</c:v>
                </c:pt>
                <c:pt idx="8814">
                  <c:v>99.166667461395264</c:v>
                </c:pt>
                <c:pt idx="8815">
                  <c:v>99.166667461395264</c:v>
                </c:pt>
                <c:pt idx="8816">
                  <c:v>99.166667461395264</c:v>
                </c:pt>
                <c:pt idx="8817">
                  <c:v>99.166667461395264</c:v>
                </c:pt>
                <c:pt idx="8818">
                  <c:v>99.166667461395264</c:v>
                </c:pt>
                <c:pt idx="8819">
                  <c:v>99.166667461395264</c:v>
                </c:pt>
                <c:pt idx="8820">
                  <c:v>99.166667461395264</c:v>
                </c:pt>
                <c:pt idx="8821">
                  <c:v>99.166667461395264</c:v>
                </c:pt>
                <c:pt idx="8822">
                  <c:v>99.166667461395264</c:v>
                </c:pt>
                <c:pt idx="8823">
                  <c:v>99.166667461395264</c:v>
                </c:pt>
                <c:pt idx="8824">
                  <c:v>99.166667461395264</c:v>
                </c:pt>
                <c:pt idx="8825">
                  <c:v>99.166667461395264</c:v>
                </c:pt>
                <c:pt idx="8826">
                  <c:v>99.166667461395264</c:v>
                </c:pt>
                <c:pt idx="8827">
                  <c:v>99.166667461395264</c:v>
                </c:pt>
                <c:pt idx="8828">
                  <c:v>99.166667461395264</c:v>
                </c:pt>
                <c:pt idx="8829">
                  <c:v>99.166667461395264</c:v>
                </c:pt>
                <c:pt idx="8830">
                  <c:v>99.166667461395264</c:v>
                </c:pt>
                <c:pt idx="8831">
                  <c:v>99.166667461395264</c:v>
                </c:pt>
                <c:pt idx="8832">
                  <c:v>99.166667461395264</c:v>
                </c:pt>
                <c:pt idx="8833">
                  <c:v>99.166667461395264</c:v>
                </c:pt>
                <c:pt idx="8834">
                  <c:v>99.166667461395264</c:v>
                </c:pt>
                <c:pt idx="8835">
                  <c:v>99.166667461395264</c:v>
                </c:pt>
                <c:pt idx="8836">
                  <c:v>99.166667461395264</c:v>
                </c:pt>
                <c:pt idx="8837">
                  <c:v>99.166667461395264</c:v>
                </c:pt>
                <c:pt idx="8838">
                  <c:v>99.166667461395264</c:v>
                </c:pt>
                <c:pt idx="8839">
                  <c:v>99.166667461395264</c:v>
                </c:pt>
                <c:pt idx="8840">
                  <c:v>99.166667461395264</c:v>
                </c:pt>
                <c:pt idx="8841">
                  <c:v>99.166667461395264</c:v>
                </c:pt>
                <c:pt idx="8842">
                  <c:v>99.166667461395264</c:v>
                </c:pt>
                <c:pt idx="8843">
                  <c:v>99.166667461395264</c:v>
                </c:pt>
                <c:pt idx="8844">
                  <c:v>99.166667461395264</c:v>
                </c:pt>
                <c:pt idx="8845">
                  <c:v>99.166667461395264</c:v>
                </c:pt>
                <c:pt idx="8846">
                  <c:v>99.166667461395264</c:v>
                </c:pt>
                <c:pt idx="8847">
                  <c:v>99.166667461395264</c:v>
                </c:pt>
                <c:pt idx="8848">
                  <c:v>99.166667461395264</c:v>
                </c:pt>
                <c:pt idx="8849">
                  <c:v>99.166667461395264</c:v>
                </c:pt>
                <c:pt idx="8850">
                  <c:v>99.166667461395264</c:v>
                </c:pt>
                <c:pt idx="8851">
                  <c:v>99.166667461395264</c:v>
                </c:pt>
                <c:pt idx="8852">
                  <c:v>99.166667461395264</c:v>
                </c:pt>
                <c:pt idx="8853">
                  <c:v>99.166667461395264</c:v>
                </c:pt>
                <c:pt idx="8854">
                  <c:v>99.166667461395264</c:v>
                </c:pt>
                <c:pt idx="8855">
                  <c:v>99.166667461395264</c:v>
                </c:pt>
                <c:pt idx="8856">
                  <c:v>99.166667461395264</c:v>
                </c:pt>
                <c:pt idx="8857">
                  <c:v>99.166667461395264</c:v>
                </c:pt>
                <c:pt idx="8858">
                  <c:v>99.166667461395264</c:v>
                </c:pt>
                <c:pt idx="8859">
                  <c:v>99.166667461395264</c:v>
                </c:pt>
                <c:pt idx="8860">
                  <c:v>99.166667461395264</c:v>
                </c:pt>
                <c:pt idx="8861">
                  <c:v>99.166667461395264</c:v>
                </c:pt>
                <c:pt idx="8862">
                  <c:v>99.166667461395264</c:v>
                </c:pt>
                <c:pt idx="8863">
                  <c:v>99.166667461395264</c:v>
                </c:pt>
                <c:pt idx="8864">
                  <c:v>99.166667461395264</c:v>
                </c:pt>
                <c:pt idx="8865">
                  <c:v>99.166667461395264</c:v>
                </c:pt>
                <c:pt idx="8866">
                  <c:v>99.166667461395264</c:v>
                </c:pt>
                <c:pt idx="8867">
                  <c:v>99.166667461395264</c:v>
                </c:pt>
                <c:pt idx="8868">
                  <c:v>99.166667461395264</c:v>
                </c:pt>
                <c:pt idx="8869">
                  <c:v>99.166667461395264</c:v>
                </c:pt>
                <c:pt idx="8870">
                  <c:v>99.166667461395264</c:v>
                </c:pt>
                <c:pt idx="8871">
                  <c:v>99.166667461395264</c:v>
                </c:pt>
                <c:pt idx="8872">
                  <c:v>99.166667461395264</c:v>
                </c:pt>
                <c:pt idx="8873">
                  <c:v>99.166667461395264</c:v>
                </c:pt>
                <c:pt idx="8874">
                  <c:v>99.166667461395264</c:v>
                </c:pt>
                <c:pt idx="8875">
                  <c:v>99.166667461395264</c:v>
                </c:pt>
                <c:pt idx="8876">
                  <c:v>99.166667461395264</c:v>
                </c:pt>
                <c:pt idx="8877">
                  <c:v>99.166667461395264</c:v>
                </c:pt>
                <c:pt idx="8878">
                  <c:v>99.166667461395264</c:v>
                </c:pt>
                <c:pt idx="8879">
                  <c:v>99.166667461395264</c:v>
                </c:pt>
                <c:pt idx="8880">
                  <c:v>99.166667461395264</c:v>
                </c:pt>
                <c:pt idx="8881">
                  <c:v>99.166667461395264</c:v>
                </c:pt>
                <c:pt idx="8882">
                  <c:v>99.166667461395264</c:v>
                </c:pt>
                <c:pt idx="8883">
                  <c:v>99.166667461395264</c:v>
                </c:pt>
                <c:pt idx="8884">
                  <c:v>99.166667461395264</c:v>
                </c:pt>
                <c:pt idx="8885">
                  <c:v>99.166667461395264</c:v>
                </c:pt>
                <c:pt idx="8886">
                  <c:v>99.166667461395264</c:v>
                </c:pt>
                <c:pt idx="8887">
                  <c:v>99.166667461395264</c:v>
                </c:pt>
                <c:pt idx="8888">
                  <c:v>99.166667461395264</c:v>
                </c:pt>
                <c:pt idx="8889">
                  <c:v>99.166667461395264</c:v>
                </c:pt>
                <c:pt idx="8890">
                  <c:v>99.166667461395264</c:v>
                </c:pt>
                <c:pt idx="8891">
                  <c:v>99.166667461395264</c:v>
                </c:pt>
                <c:pt idx="8892">
                  <c:v>99.166667461395264</c:v>
                </c:pt>
                <c:pt idx="8893">
                  <c:v>99.166667461395264</c:v>
                </c:pt>
                <c:pt idx="8894">
                  <c:v>99.166667461395264</c:v>
                </c:pt>
                <c:pt idx="8895">
                  <c:v>99.166667461395264</c:v>
                </c:pt>
                <c:pt idx="8896">
                  <c:v>99.166667461395264</c:v>
                </c:pt>
                <c:pt idx="8897">
                  <c:v>99.166667461395264</c:v>
                </c:pt>
                <c:pt idx="8898">
                  <c:v>99.166667461395264</c:v>
                </c:pt>
                <c:pt idx="8899">
                  <c:v>99.166667461395264</c:v>
                </c:pt>
                <c:pt idx="8900">
                  <c:v>99.166667461395264</c:v>
                </c:pt>
                <c:pt idx="8901">
                  <c:v>99.166667461395264</c:v>
                </c:pt>
                <c:pt idx="8902">
                  <c:v>99.166667461395264</c:v>
                </c:pt>
                <c:pt idx="8903">
                  <c:v>99.166667461395264</c:v>
                </c:pt>
                <c:pt idx="8904">
                  <c:v>99.166667461395264</c:v>
                </c:pt>
                <c:pt idx="8905">
                  <c:v>99.166667461395264</c:v>
                </c:pt>
                <c:pt idx="8906">
                  <c:v>99.166667461395264</c:v>
                </c:pt>
                <c:pt idx="8907">
                  <c:v>99.166667461395264</c:v>
                </c:pt>
                <c:pt idx="8908">
                  <c:v>99.166667461395264</c:v>
                </c:pt>
                <c:pt idx="8909">
                  <c:v>99.166667461395264</c:v>
                </c:pt>
                <c:pt idx="8910">
                  <c:v>99.166667461395264</c:v>
                </c:pt>
                <c:pt idx="8911">
                  <c:v>99.166667461395264</c:v>
                </c:pt>
                <c:pt idx="8912">
                  <c:v>99.166667461395264</c:v>
                </c:pt>
                <c:pt idx="8913">
                  <c:v>99.166667461395264</c:v>
                </c:pt>
                <c:pt idx="8914">
                  <c:v>99.166667461395264</c:v>
                </c:pt>
                <c:pt idx="8915">
                  <c:v>99.166667461395264</c:v>
                </c:pt>
                <c:pt idx="8916">
                  <c:v>99.166667461395264</c:v>
                </c:pt>
                <c:pt idx="8917">
                  <c:v>99.166667461395264</c:v>
                </c:pt>
                <c:pt idx="8918">
                  <c:v>99.166667461395264</c:v>
                </c:pt>
                <c:pt idx="8919">
                  <c:v>99.166667461395264</c:v>
                </c:pt>
                <c:pt idx="8920">
                  <c:v>99.166667461395264</c:v>
                </c:pt>
                <c:pt idx="8921">
                  <c:v>99.166667461395264</c:v>
                </c:pt>
                <c:pt idx="8922">
                  <c:v>99.166667461395264</c:v>
                </c:pt>
                <c:pt idx="8923">
                  <c:v>99.166667461395264</c:v>
                </c:pt>
                <c:pt idx="8924">
                  <c:v>99.166667461395264</c:v>
                </c:pt>
                <c:pt idx="8925">
                  <c:v>99.166667461395264</c:v>
                </c:pt>
                <c:pt idx="8926">
                  <c:v>99.166667461395264</c:v>
                </c:pt>
                <c:pt idx="8927">
                  <c:v>99.166667461395264</c:v>
                </c:pt>
                <c:pt idx="8928">
                  <c:v>99.166667461395264</c:v>
                </c:pt>
                <c:pt idx="8929">
                  <c:v>99.166667461395264</c:v>
                </c:pt>
                <c:pt idx="8930">
                  <c:v>99.166667461395264</c:v>
                </c:pt>
                <c:pt idx="8931">
                  <c:v>99.166667461395264</c:v>
                </c:pt>
                <c:pt idx="8932">
                  <c:v>99.166667461395264</c:v>
                </c:pt>
                <c:pt idx="8933">
                  <c:v>99.166667461395264</c:v>
                </c:pt>
                <c:pt idx="8934">
                  <c:v>99.166667461395264</c:v>
                </c:pt>
                <c:pt idx="8935">
                  <c:v>99.166667461395264</c:v>
                </c:pt>
                <c:pt idx="8936">
                  <c:v>99.166667461395264</c:v>
                </c:pt>
                <c:pt idx="8937">
                  <c:v>99.166667461395264</c:v>
                </c:pt>
                <c:pt idx="8938">
                  <c:v>99.166667461395264</c:v>
                </c:pt>
                <c:pt idx="8939">
                  <c:v>99.166667461395264</c:v>
                </c:pt>
                <c:pt idx="8940">
                  <c:v>99.166667461395264</c:v>
                </c:pt>
                <c:pt idx="8941">
                  <c:v>99.166667461395264</c:v>
                </c:pt>
                <c:pt idx="8942">
                  <c:v>99.166667461395264</c:v>
                </c:pt>
                <c:pt idx="8943">
                  <c:v>99.166667461395264</c:v>
                </c:pt>
                <c:pt idx="8944">
                  <c:v>99.166667461395264</c:v>
                </c:pt>
                <c:pt idx="8945">
                  <c:v>99.166667461395264</c:v>
                </c:pt>
                <c:pt idx="8946">
                  <c:v>99.166667461395264</c:v>
                </c:pt>
                <c:pt idx="8947">
                  <c:v>99.166667461395264</c:v>
                </c:pt>
                <c:pt idx="8948">
                  <c:v>99.166667461395264</c:v>
                </c:pt>
                <c:pt idx="8949">
                  <c:v>99.166667461395264</c:v>
                </c:pt>
                <c:pt idx="8950">
                  <c:v>99.166667461395264</c:v>
                </c:pt>
                <c:pt idx="8951">
                  <c:v>99.166667461395264</c:v>
                </c:pt>
                <c:pt idx="8952">
                  <c:v>99.166667461395264</c:v>
                </c:pt>
                <c:pt idx="8953">
                  <c:v>99.166667461395264</c:v>
                </c:pt>
                <c:pt idx="8954">
                  <c:v>99.166667461395264</c:v>
                </c:pt>
                <c:pt idx="8955">
                  <c:v>99.166667461395264</c:v>
                </c:pt>
                <c:pt idx="8956">
                  <c:v>99.166667461395264</c:v>
                </c:pt>
                <c:pt idx="8957">
                  <c:v>99.166667461395264</c:v>
                </c:pt>
                <c:pt idx="8958">
                  <c:v>99.166667461395264</c:v>
                </c:pt>
                <c:pt idx="8959">
                  <c:v>99.166667461395264</c:v>
                </c:pt>
                <c:pt idx="8960">
                  <c:v>99.166667461395264</c:v>
                </c:pt>
                <c:pt idx="8961">
                  <c:v>99.166667461395264</c:v>
                </c:pt>
                <c:pt idx="8962">
                  <c:v>99.166667461395264</c:v>
                </c:pt>
                <c:pt idx="8963">
                  <c:v>99.166667461395264</c:v>
                </c:pt>
                <c:pt idx="8964">
                  <c:v>99.166667461395264</c:v>
                </c:pt>
                <c:pt idx="8965">
                  <c:v>99.166667461395264</c:v>
                </c:pt>
                <c:pt idx="8966">
                  <c:v>99.166667461395264</c:v>
                </c:pt>
                <c:pt idx="8967">
                  <c:v>99.166667461395264</c:v>
                </c:pt>
                <c:pt idx="8968">
                  <c:v>99.166667461395264</c:v>
                </c:pt>
                <c:pt idx="8969">
                  <c:v>99.166667461395264</c:v>
                </c:pt>
                <c:pt idx="8970">
                  <c:v>99.166667461395264</c:v>
                </c:pt>
                <c:pt idx="8971">
                  <c:v>99.166667461395264</c:v>
                </c:pt>
                <c:pt idx="8972">
                  <c:v>99.166667461395264</c:v>
                </c:pt>
                <c:pt idx="8973">
                  <c:v>99.166667461395264</c:v>
                </c:pt>
                <c:pt idx="8974">
                  <c:v>99.166667461395264</c:v>
                </c:pt>
                <c:pt idx="8975">
                  <c:v>99.166667461395264</c:v>
                </c:pt>
                <c:pt idx="8976">
                  <c:v>99.166667461395264</c:v>
                </c:pt>
                <c:pt idx="8977">
                  <c:v>99.166667461395264</c:v>
                </c:pt>
                <c:pt idx="8978">
                  <c:v>99.166667461395264</c:v>
                </c:pt>
                <c:pt idx="8979">
                  <c:v>99.166667461395264</c:v>
                </c:pt>
                <c:pt idx="8980">
                  <c:v>99.166667461395264</c:v>
                </c:pt>
                <c:pt idx="8981">
                  <c:v>99.166667461395264</c:v>
                </c:pt>
                <c:pt idx="8982">
                  <c:v>99.166667461395264</c:v>
                </c:pt>
                <c:pt idx="8983">
                  <c:v>99.166667461395264</c:v>
                </c:pt>
                <c:pt idx="8984">
                  <c:v>99.166667461395264</c:v>
                </c:pt>
                <c:pt idx="8985">
                  <c:v>99.166667461395264</c:v>
                </c:pt>
                <c:pt idx="8986">
                  <c:v>99.166667461395264</c:v>
                </c:pt>
                <c:pt idx="8987">
                  <c:v>99.166667461395264</c:v>
                </c:pt>
                <c:pt idx="8988">
                  <c:v>99.166667461395264</c:v>
                </c:pt>
                <c:pt idx="8989">
                  <c:v>99.166667461395264</c:v>
                </c:pt>
                <c:pt idx="8990">
                  <c:v>99.166667461395264</c:v>
                </c:pt>
                <c:pt idx="8991">
                  <c:v>99.166667461395264</c:v>
                </c:pt>
                <c:pt idx="8992">
                  <c:v>99.166667461395264</c:v>
                </c:pt>
                <c:pt idx="8993">
                  <c:v>99.166667461395264</c:v>
                </c:pt>
                <c:pt idx="8994">
                  <c:v>99.166667461395264</c:v>
                </c:pt>
                <c:pt idx="8995">
                  <c:v>99.166667461395264</c:v>
                </c:pt>
                <c:pt idx="8996">
                  <c:v>99.166667461395264</c:v>
                </c:pt>
                <c:pt idx="8997">
                  <c:v>99.166667461395264</c:v>
                </c:pt>
                <c:pt idx="8998">
                  <c:v>99.166667461395264</c:v>
                </c:pt>
                <c:pt idx="8999">
                  <c:v>99.166667461395264</c:v>
                </c:pt>
                <c:pt idx="9000">
                  <c:v>99.166667461395264</c:v>
                </c:pt>
                <c:pt idx="9001">
                  <c:v>99.166667461395264</c:v>
                </c:pt>
                <c:pt idx="9002">
                  <c:v>99.166667461395264</c:v>
                </c:pt>
                <c:pt idx="9003">
                  <c:v>99.166667461395264</c:v>
                </c:pt>
                <c:pt idx="9004">
                  <c:v>99.166667461395264</c:v>
                </c:pt>
                <c:pt idx="9005">
                  <c:v>99.166667461395264</c:v>
                </c:pt>
                <c:pt idx="9006">
                  <c:v>99.166667461395264</c:v>
                </c:pt>
                <c:pt idx="9007">
                  <c:v>99.166667461395264</c:v>
                </c:pt>
                <c:pt idx="9008">
                  <c:v>99.166667461395264</c:v>
                </c:pt>
                <c:pt idx="9009">
                  <c:v>99.166667461395264</c:v>
                </c:pt>
                <c:pt idx="9010">
                  <c:v>99.166667461395264</c:v>
                </c:pt>
                <c:pt idx="9011">
                  <c:v>99.166667461395264</c:v>
                </c:pt>
                <c:pt idx="9012">
                  <c:v>99.166667461395264</c:v>
                </c:pt>
                <c:pt idx="9013">
                  <c:v>99.166667461395264</c:v>
                </c:pt>
                <c:pt idx="9014">
                  <c:v>99.166667461395264</c:v>
                </c:pt>
                <c:pt idx="9015">
                  <c:v>99.166667461395264</c:v>
                </c:pt>
                <c:pt idx="9016">
                  <c:v>99.166667461395264</c:v>
                </c:pt>
                <c:pt idx="9017">
                  <c:v>99.166667461395264</c:v>
                </c:pt>
                <c:pt idx="9018">
                  <c:v>99.166667461395264</c:v>
                </c:pt>
                <c:pt idx="9019">
                  <c:v>99.166667461395264</c:v>
                </c:pt>
                <c:pt idx="9020">
                  <c:v>99.166667461395264</c:v>
                </c:pt>
                <c:pt idx="9021">
                  <c:v>99.166667461395264</c:v>
                </c:pt>
                <c:pt idx="9022">
                  <c:v>99.166667461395264</c:v>
                </c:pt>
                <c:pt idx="9023">
                  <c:v>99.166667461395264</c:v>
                </c:pt>
                <c:pt idx="9024">
                  <c:v>99.166667461395264</c:v>
                </c:pt>
                <c:pt idx="9025">
                  <c:v>99.166667461395264</c:v>
                </c:pt>
                <c:pt idx="9026">
                  <c:v>99.166667461395264</c:v>
                </c:pt>
                <c:pt idx="9027">
                  <c:v>99.166667461395264</c:v>
                </c:pt>
                <c:pt idx="9028">
                  <c:v>99.166667461395264</c:v>
                </c:pt>
                <c:pt idx="9029">
                  <c:v>99.166667461395264</c:v>
                </c:pt>
                <c:pt idx="9030">
                  <c:v>99.166667461395264</c:v>
                </c:pt>
                <c:pt idx="9031">
                  <c:v>99.166667461395264</c:v>
                </c:pt>
                <c:pt idx="9032">
                  <c:v>99.166667461395264</c:v>
                </c:pt>
                <c:pt idx="9033">
                  <c:v>99.166667461395264</c:v>
                </c:pt>
                <c:pt idx="9034">
                  <c:v>99.166667461395264</c:v>
                </c:pt>
                <c:pt idx="9035">
                  <c:v>99.166667461395264</c:v>
                </c:pt>
                <c:pt idx="9036">
                  <c:v>99.166667461395264</c:v>
                </c:pt>
                <c:pt idx="9037">
                  <c:v>99.166667461395264</c:v>
                </c:pt>
                <c:pt idx="9038">
                  <c:v>99.166667461395264</c:v>
                </c:pt>
                <c:pt idx="9039">
                  <c:v>99.166667461395264</c:v>
                </c:pt>
                <c:pt idx="9040">
                  <c:v>99.166667461395264</c:v>
                </c:pt>
                <c:pt idx="9041">
                  <c:v>99.166667461395264</c:v>
                </c:pt>
                <c:pt idx="9042">
                  <c:v>99.166667461395264</c:v>
                </c:pt>
                <c:pt idx="9043">
                  <c:v>99.166667461395264</c:v>
                </c:pt>
                <c:pt idx="9044">
                  <c:v>99.166667461395264</c:v>
                </c:pt>
                <c:pt idx="9045">
                  <c:v>99.166667461395264</c:v>
                </c:pt>
                <c:pt idx="9046">
                  <c:v>99.166667461395264</c:v>
                </c:pt>
                <c:pt idx="9047">
                  <c:v>99.166667461395264</c:v>
                </c:pt>
                <c:pt idx="9048">
                  <c:v>99.166667461395264</c:v>
                </c:pt>
                <c:pt idx="9049">
                  <c:v>99.166667461395264</c:v>
                </c:pt>
                <c:pt idx="9050">
                  <c:v>99.166667461395264</c:v>
                </c:pt>
                <c:pt idx="9051">
                  <c:v>99.166667461395264</c:v>
                </c:pt>
                <c:pt idx="9052">
                  <c:v>99.166667461395264</c:v>
                </c:pt>
                <c:pt idx="9053">
                  <c:v>99.166667461395264</c:v>
                </c:pt>
                <c:pt idx="9054">
                  <c:v>99.166667461395264</c:v>
                </c:pt>
                <c:pt idx="9055">
                  <c:v>99.166667461395264</c:v>
                </c:pt>
                <c:pt idx="9056">
                  <c:v>99.166667461395264</c:v>
                </c:pt>
                <c:pt idx="9057">
                  <c:v>99.166667461395264</c:v>
                </c:pt>
                <c:pt idx="9058">
                  <c:v>99.166667461395264</c:v>
                </c:pt>
                <c:pt idx="9059">
                  <c:v>99.166667461395264</c:v>
                </c:pt>
                <c:pt idx="9060">
                  <c:v>99.166667461395264</c:v>
                </c:pt>
                <c:pt idx="9061">
                  <c:v>99.166667461395264</c:v>
                </c:pt>
                <c:pt idx="9062">
                  <c:v>99.166667461395264</c:v>
                </c:pt>
                <c:pt idx="9063">
                  <c:v>99.166667461395264</c:v>
                </c:pt>
                <c:pt idx="9064">
                  <c:v>99.166667461395264</c:v>
                </c:pt>
                <c:pt idx="9065">
                  <c:v>99.166667461395264</c:v>
                </c:pt>
                <c:pt idx="9066">
                  <c:v>99.166667461395264</c:v>
                </c:pt>
                <c:pt idx="9067">
                  <c:v>99.166667461395264</c:v>
                </c:pt>
                <c:pt idx="9068">
                  <c:v>99.166667461395264</c:v>
                </c:pt>
                <c:pt idx="9069">
                  <c:v>99.166667461395264</c:v>
                </c:pt>
                <c:pt idx="9070">
                  <c:v>99.166667461395264</c:v>
                </c:pt>
                <c:pt idx="9071">
                  <c:v>99.166667461395264</c:v>
                </c:pt>
                <c:pt idx="9072">
                  <c:v>99.166667461395264</c:v>
                </c:pt>
                <c:pt idx="9073">
                  <c:v>99.166667461395264</c:v>
                </c:pt>
                <c:pt idx="9074">
                  <c:v>99.166667461395264</c:v>
                </c:pt>
                <c:pt idx="9075">
                  <c:v>99.166667461395264</c:v>
                </c:pt>
                <c:pt idx="9076">
                  <c:v>99.166667461395264</c:v>
                </c:pt>
                <c:pt idx="9077">
                  <c:v>99.166667461395264</c:v>
                </c:pt>
                <c:pt idx="9078">
                  <c:v>99.166667461395264</c:v>
                </c:pt>
                <c:pt idx="9079">
                  <c:v>99.166667461395264</c:v>
                </c:pt>
                <c:pt idx="9080">
                  <c:v>99.166667461395264</c:v>
                </c:pt>
                <c:pt idx="9081">
                  <c:v>99.166667461395264</c:v>
                </c:pt>
                <c:pt idx="9082">
                  <c:v>99.166667461395264</c:v>
                </c:pt>
                <c:pt idx="9083">
                  <c:v>99.166667461395264</c:v>
                </c:pt>
                <c:pt idx="9084">
                  <c:v>99.166667461395264</c:v>
                </c:pt>
                <c:pt idx="9085">
                  <c:v>99.166667461395264</c:v>
                </c:pt>
                <c:pt idx="9086">
                  <c:v>99.166667461395264</c:v>
                </c:pt>
                <c:pt idx="9087">
                  <c:v>99.166667461395264</c:v>
                </c:pt>
                <c:pt idx="9088">
                  <c:v>99.166667461395264</c:v>
                </c:pt>
                <c:pt idx="9089">
                  <c:v>99.166667461395264</c:v>
                </c:pt>
                <c:pt idx="9090">
                  <c:v>99.166667461395264</c:v>
                </c:pt>
                <c:pt idx="9091">
                  <c:v>99.166667461395264</c:v>
                </c:pt>
                <c:pt idx="9092">
                  <c:v>99.166667461395264</c:v>
                </c:pt>
                <c:pt idx="9093">
                  <c:v>99.166667461395264</c:v>
                </c:pt>
                <c:pt idx="9094">
                  <c:v>99.166667461395264</c:v>
                </c:pt>
                <c:pt idx="9095">
                  <c:v>99.166667461395264</c:v>
                </c:pt>
                <c:pt idx="9096">
                  <c:v>99.166667461395264</c:v>
                </c:pt>
                <c:pt idx="9097">
                  <c:v>99.166667461395264</c:v>
                </c:pt>
                <c:pt idx="9098">
                  <c:v>99.166667461395264</c:v>
                </c:pt>
                <c:pt idx="9099">
                  <c:v>99.166667461395264</c:v>
                </c:pt>
                <c:pt idx="9100">
                  <c:v>99.166667461395264</c:v>
                </c:pt>
                <c:pt idx="9101">
                  <c:v>99.166667461395264</c:v>
                </c:pt>
                <c:pt idx="9102">
                  <c:v>99.166667461395264</c:v>
                </c:pt>
                <c:pt idx="9103">
                  <c:v>99.166667461395264</c:v>
                </c:pt>
                <c:pt idx="9104">
                  <c:v>99.166667461395264</c:v>
                </c:pt>
                <c:pt idx="9105">
                  <c:v>99.166667461395264</c:v>
                </c:pt>
                <c:pt idx="9106">
                  <c:v>99.166667461395264</c:v>
                </c:pt>
                <c:pt idx="9107">
                  <c:v>99.166667461395264</c:v>
                </c:pt>
                <c:pt idx="9108">
                  <c:v>99.166667461395264</c:v>
                </c:pt>
                <c:pt idx="9109">
                  <c:v>99.166667461395264</c:v>
                </c:pt>
                <c:pt idx="9110">
                  <c:v>99.166667461395264</c:v>
                </c:pt>
                <c:pt idx="9111">
                  <c:v>99.166667461395264</c:v>
                </c:pt>
                <c:pt idx="9112">
                  <c:v>99.166667461395264</c:v>
                </c:pt>
                <c:pt idx="9113">
                  <c:v>99.166667461395264</c:v>
                </c:pt>
                <c:pt idx="9114">
                  <c:v>99.166667461395264</c:v>
                </c:pt>
                <c:pt idx="9115">
                  <c:v>99.166667461395264</c:v>
                </c:pt>
                <c:pt idx="9116">
                  <c:v>99.166667461395264</c:v>
                </c:pt>
                <c:pt idx="9117">
                  <c:v>99.166667461395264</c:v>
                </c:pt>
                <c:pt idx="9118">
                  <c:v>99.166667461395264</c:v>
                </c:pt>
                <c:pt idx="9119">
                  <c:v>99.166667461395264</c:v>
                </c:pt>
                <c:pt idx="9120">
                  <c:v>99.166667461395264</c:v>
                </c:pt>
                <c:pt idx="9121">
                  <c:v>99.166667461395264</c:v>
                </c:pt>
                <c:pt idx="9122">
                  <c:v>99.166667461395264</c:v>
                </c:pt>
                <c:pt idx="9123">
                  <c:v>99.166667461395264</c:v>
                </c:pt>
                <c:pt idx="9124">
                  <c:v>99.166667461395264</c:v>
                </c:pt>
                <c:pt idx="9125">
                  <c:v>99.166667461395264</c:v>
                </c:pt>
                <c:pt idx="9126">
                  <c:v>99.166667461395264</c:v>
                </c:pt>
                <c:pt idx="9127">
                  <c:v>99.166667461395264</c:v>
                </c:pt>
                <c:pt idx="9128">
                  <c:v>99.166667461395264</c:v>
                </c:pt>
                <c:pt idx="9129">
                  <c:v>99.166667461395264</c:v>
                </c:pt>
                <c:pt idx="9130">
                  <c:v>99.166667461395264</c:v>
                </c:pt>
                <c:pt idx="9131">
                  <c:v>99.166667461395264</c:v>
                </c:pt>
                <c:pt idx="9132">
                  <c:v>99.166667461395264</c:v>
                </c:pt>
                <c:pt idx="9133">
                  <c:v>99.166667461395264</c:v>
                </c:pt>
                <c:pt idx="9134">
                  <c:v>99.166667461395264</c:v>
                </c:pt>
                <c:pt idx="9135">
                  <c:v>99.166667461395264</c:v>
                </c:pt>
                <c:pt idx="9136">
                  <c:v>99.166667461395264</c:v>
                </c:pt>
                <c:pt idx="9137">
                  <c:v>99.166667461395264</c:v>
                </c:pt>
                <c:pt idx="9138">
                  <c:v>99.166667461395264</c:v>
                </c:pt>
                <c:pt idx="9139">
                  <c:v>99.166667461395264</c:v>
                </c:pt>
                <c:pt idx="9140">
                  <c:v>99.166667461395264</c:v>
                </c:pt>
                <c:pt idx="9141">
                  <c:v>99.166667461395264</c:v>
                </c:pt>
                <c:pt idx="9142">
                  <c:v>99.166667461395264</c:v>
                </c:pt>
                <c:pt idx="9143">
                  <c:v>99.166667461395264</c:v>
                </c:pt>
                <c:pt idx="9144">
                  <c:v>99.166667461395264</c:v>
                </c:pt>
                <c:pt idx="9145">
                  <c:v>99.166667461395264</c:v>
                </c:pt>
                <c:pt idx="9146">
                  <c:v>99.166667461395264</c:v>
                </c:pt>
                <c:pt idx="9147">
                  <c:v>99.166667461395264</c:v>
                </c:pt>
                <c:pt idx="9148">
                  <c:v>99.166667461395264</c:v>
                </c:pt>
                <c:pt idx="9149">
                  <c:v>99.166667461395264</c:v>
                </c:pt>
                <c:pt idx="9150">
                  <c:v>99.166667461395264</c:v>
                </c:pt>
                <c:pt idx="9151">
                  <c:v>99.166667461395264</c:v>
                </c:pt>
                <c:pt idx="9152">
                  <c:v>99.166667461395264</c:v>
                </c:pt>
                <c:pt idx="9153">
                  <c:v>99.166667461395264</c:v>
                </c:pt>
                <c:pt idx="9154">
                  <c:v>99.166667461395264</c:v>
                </c:pt>
                <c:pt idx="9155">
                  <c:v>99.166667461395264</c:v>
                </c:pt>
                <c:pt idx="9156">
                  <c:v>99.166667461395264</c:v>
                </c:pt>
                <c:pt idx="9157">
                  <c:v>99.166667461395264</c:v>
                </c:pt>
                <c:pt idx="9158">
                  <c:v>99.166667461395264</c:v>
                </c:pt>
                <c:pt idx="9159">
                  <c:v>99.166667461395264</c:v>
                </c:pt>
                <c:pt idx="9160">
                  <c:v>99.166667461395264</c:v>
                </c:pt>
                <c:pt idx="9161">
                  <c:v>99.166667461395264</c:v>
                </c:pt>
                <c:pt idx="9162">
                  <c:v>99.166667461395264</c:v>
                </c:pt>
                <c:pt idx="9163">
                  <c:v>99.166667461395264</c:v>
                </c:pt>
                <c:pt idx="9164">
                  <c:v>99.166667461395264</c:v>
                </c:pt>
                <c:pt idx="9165">
                  <c:v>99.166667461395264</c:v>
                </c:pt>
                <c:pt idx="9166">
                  <c:v>99.166667461395264</c:v>
                </c:pt>
                <c:pt idx="9167">
                  <c:v>99.166667461395264</c:v>
                </c:pt>
                <c:pt idx="9168">
                  <c:v>99.166667461395264</c:v>
                </c:pt>
                <c:pt idx="9169">
                  <c:v>99.166667461395264</c:v>
                </c:pt>
                <c:pt idx="9170">
                  <c:v>99.166667461395264</c:v>
                </c:pt>
                <c:pt idx="9171">
                  <c:v>99.166667461395264</c:v>
                </c:pt>
                <c:pt idx="9172">
                  <c:v>99.166667461395264</c:v>
                </c:pt>
                <c:pt idx="9173">
                  <c:v>99.166667461395264</c:v>
                </c:pt>
                <c:pt idx="9174">
                  <c:v>99.166667461395264</c:v>
                </c:pt>
                <c:pt idx="9175">
                  <c:v>99.166667461395264</c:v>
                </c:pt>
                <c:pt idx="9176">
                  <c:v>99.166667461395264</c:v>
                </c:pt>
                <c:pt idx="9177">
                  <c:v>99.166667461395264</c:v>
                </c:pt>
                <c:pt idx="9178">
                  <c:v>99.166667461395264</c:v>
                </c:pt>
                <c:pt idx="9179">
                  <c:v>99.166667461395264</c:v>
                </c:pt>
                <c:pt idx="9180">
                  <c:v>99.166667461395264</c:v>
                </c:pt>
                <c:pt idx="9181">
                  <c:v>99.166667461395264</c:v>
                </c:pt>
                <c:pt idx="9182">
                  <c:v>99.166667461395264</c:v>
                </c:pt>
                <c:pt idx="9183">
                  <c:v>99.166667461395264</c:v>
                </c:pt>
                <c:pt idx="9184">
                  <c:v>99.166667461395264</c:v>
                </c:pt>
                <c:pt idx="9185">
                  <c:v>99.166667461395264</c:v>
                </c:pt>
                <c:pt idx="9186">
                  <c:v>99.166667461395264</c:v>
                </c:pt>
                <c:pt idx="9187">
                  <c:v>99.166667461395264</c:v>
                </c:pt>
                <c:pt idx="9188">
                  <c:v>99.166667461395264</c:v>
                </c:pt>
                <c:pt idx="9189">
                  <c:v>99.166667461395264</c:v>
                </c:pt>
                <c:pt idx="9190">
                  <c:v>99.166667461395264</c:v>
                </c:pt>
                <c:pt idx="9191">
                  <c:v>99.166667461395264</c:v>
                </c:pt>
                <c:pt idx="9192">
                  <c:v>99.166667461395264</c:v>
                </c:pt>
                <c:pt idx="9193">
                  <c:v>99.166667461395264</c:v>
                </c:pt>
                <c:pt idx="9194">
                  <c:v>99.166667461395264</c:v>
                </c:pt>
                <c:pt idx="9195">
                  <c:v>99.166667461395264</c:v>
                </c:pt>
                <c:pt idx="9196">
                  <c:v>99.166667461395264</c:v>
                </c:pt>
                <c:pt idx="9197">
                  <c:v>99.166667461395264</c:v>
                </c:pt>
                <c:pt idx="9198">
                  <c:v>99.166667461395264</c:v>
                </c:pt>
                <c:pt idx="9199">
                  <c:v>99.166667461395264</c:v>
                </c:pt>
                <c:pt idx="9200">
                  <c:v>99.166667461395264</c:v>
                </c:pt>
                <c:pt idx="9201">
                  <c:v>99.166667461395264</c:v>
                </c:pt>
                <c:pt idx="9202">
                  <c:v>99.166667461395264</c:v>
                </c:pt>
                <c:pt idx="9203">
                  <c:v>99.166667461395264</c:v>
                </c:pt>
                <c:pt idx="9204">
                  <c:v>99.166667461395264</c:v>
                </c:pt>
                <c:pt idx="9205">
                  <c:v>99.166667461395264</c:v>
                </c:pt>
                <c:pt idx="9206">
                  <c:v>99.166667461395264</c:v>
                </c:pt>
                <c:pt idx="9207">
                  <c:v>99.166667461395264</c:v>
                </c:pt>
                <c:pt idx="9208">
                  <c:v>99.166667461395264</c:v>
                </c:pt>
                <c:pt idx="9209">
                  <c:v>99.166667461395264</c:v>
                </c:pt>
                <c:pt idx="9210">
                  <c:v>99.166667461395264</c:v>
                </c:pt>
                <c:pt idx="9211">
                  <c:v>99.166667461395264</c:v>
                </c:pt>
                <c:pt idx="9212">
                  <c:v>99.166667461395264</c:v>
                </c:pt>
                <c:pt idx="9213">
                  <c:v>99.166667461395264</c:v>
                </c:pt>
                <c:pt idx="9214">
                  <c:v>99.166667461395264</c:v>
                </c:pt>
                <c:pt idx="9215">
                  <c:v>99.166667461395264</c:v>
                </c:pt>
                <c:pt idx="9216">
                  <c:v>99.166667461395264</c:v>
                </c:pt>
                <c:pt idx="9217">
                  <c:v>99.166667461395264</c:v>
                </c:pt>
                <c:pt idx="9218">
                  <c:v>99.166667461395264</c:v>
                </c:pt>
                <c:pt idx="9219">
                  <c:v>99.166667461395264</c:v>
                </c:pt>
                <c:pt idx="9220">
                  <c:v>99.166667461395264</c:v>
                </c:pt>
                <c:pt idx="9221">
                  <c:v>99.166667461395264</c:v>
                </c:pt>
                <c:pt idx="9222">
                  <c:v>99.166667461395264</c:v>
                </c:pt>
                <c:pt idx="9223">
                  <c:v>99.166667461395264</c:v>
                </c:pt>
                <c:pt idx="9224">
                  <c:v>99.166667461395264</c:v>
                </c:pt>
                <c:pt idx="9225">
                  <c:v>99.166667461395264</c:v>
                </c:pt>
                <c:pt idx="9226">
                  <c:v>99.166667461395264</c:v>
                </c:pt>
                <c:pt idx="9227">
                  <c:v>99.166667461395264</c:v>
                </c:pt>
                <c:pt idx="9228">
                  <c:v>99.166667461395264</c:v>
                </c:pt>
                <c:pt idx="9229">
                  <c:v>99.166667461395264</c:v>
                </c:pt>
                <c:pt idx="9230">
                  <c:v>99.166667461395264</c:v>
                </c:pt>
                <c:pt idx="9231">
                  <c:v>99.166667461395264</c:v>
                </c:pt>
                <c:pt idx="9232">
                  <c:v>99.166667461395264</c:v>
                </c:pt>
                <c:pt idx="9233">
                  <c:v>99.166667461395264</c:v>
                </c:pt>
                <c:pt idx="9234">
                  <c:v>99.166667461395264</c:v>
                </c:pt>
                <c:pt idx="9235">
                  <c:v>99.166667461395264</c:v>
                </c:pt>
                <c:pt idx="9236">
                  <c:v>99.166667461395264</c:v>
                </c:pt>
                <c:pt idx="9237">
                  <c:v>99.166667461395264</c:v>
                </c:pt>
                <c:pt idx="9238">
                  <c:v>99.166667461395264</c:v>
                </c:pt>
                <c:pt idx="9239">
                  <c:v>99.166667461395264</c:v>
                </c:pt>
                <c:pt idx="9240">
                  <c:v>99.166667461395264</c:v>
                </c:pt>
                <c:pt idx="9241">
                  <c:v>99.166667461395264</c:v>
                </c:pt>
                <c:pt idx="9242">
                  <c:v>99.166667461395264</c:v>
                </c:pt>
                <c:pt idx="9243">
                  <c:v>99.166667461395264</c:v>
                </c:pt>
                <c:pt idx="9244">
                  <c:v>99.166667461395264</c:v>
                </c:pt>
                <c:pt idx="9245">
                  <c:v>99.166667461395264</c:v>
                </c:pt>
                <c:pt idx="9246">
                  <c:v>99.166667461395264</c:v>
                </c:pt>
                <c:pt idx="9247">
                  <c:v>99.166667461395264</c:v>
                </c:pt>
                <c:pt idx="9248">
                  <c:v>99.166667461395264</c:v>
                </c:pt>
                <c:pt idx="9249">
                  <c:v>99.166667461395264</c:v>
                </c:pt>
                <c:pt idx="9250">
                  <c:v>99.166667461395264</c:v>
                </c:pt>
                <c:pt idx="9251">
                  <c:v>99.166667461395264</c:v>
                </c:pt>
                <c:pt idx="9252">
                  <c:v>99.166667461395264</c:v>
                </c:pt>
                <c:pt idx="9253">
                  <c:v>99.166667461395264</c:v>
                </c:pt>
                <c:pt idx="9254">
                  <c:v>99.166667461395264</c:v>
                </c:pt>
                <c:pt idx="9255">
                  <c:v>99.166667461395264</c:v>
                </c:pt>
                <c:pt idx="9256">
                  <c:v>99.166667461395264</c:v>
                </c:pt>
                <c:pt idx="9257">
                  <c:v>99.166667461395264</c:v>
                </c:pt>
                <c:pt idx="9258">
                  <c:v>99.166667461395264</c:v>
                </c:pt>
                <c:pt idx="9259">
                  <c:v>99.166667461395264</c:v>
                </c:pt>
                <c:pt idx="9260">
                  <c:v>99.166667461395264</c:v>
                </c:pt>
                <c:pt idx="9261">
                  <c:v>99.166667461395264</c:v>
                </c:pt>
                <c:pt idx="9262">
                  <c:v>99.166667461395264</c:v>
                </c:pt>
                <c:pt idx="9263">
                  <c:v>99.166667461395264</c:v>
                </c:pt>
                <c:pt idx="9264">
                  <c:v>99.166667461395264</c:v>
                </c:pt>
                <c:pt idx="9265">
                  <c:v>99.166667461395264</c:v>
                </c:pt>
                <c:pt idx="9266">
                  <c:v>99.166667461395264</c:v>
                </c:pt>
                <c:pt idx="9267">
                  <c:v>99.166667461395264</c:v>
                </c:pt>
                <c:pt idx="9268">
                  <c:v>99.166667461395264</c:v>
                </c:pt>
                <c:pt idx="9269">
                  <c:v>99.166667461395264</c:v>
                </c:pt>
                <c:pt idx="9270">
                  <c:v>99.166667461395264</c:v>
                </c:pt>
                <c:pt idx="9271">
                  <c:v>99.166667461395264</c:v>
                </c:pt>
                <c:pt idx="9272">
                  <c:v>99.166667461395264</c:v>
                </c:pt>
                <c:pt idx="9273">
                  <c:v>99.166667461395264</c:v>
                </c:pt>
                <c:pt idx="9274">
                  <c:v>99.166667461395264</c:v>
                </c:pt>
                <c:pt idx="9275">
                  <c:v>99.166667461395264</c:v>
                </c:pt>
                <c:pt idx="9276">
                  <c:v>99.166667461395264</c:v>
                </c:pt>
                <c:pt idx="9277">
                  <c:v>99.166667461395264</c:v>
                </c:pt>
                <c:pt idx="9278">
                  <c:v>99.166667461395264</c:v>
                </c:pt>
                <c:pt idx="9279">
                  <c:v>99.166667461395264</c:v>
                </c:pt>
                <c:pt idx="9280">
                  <c:v>99.166667461395264</c:v>
                </c:pt>
                <c:pt idx="9281">
                  <c:v>99.166667461395264</c:v>
                </c:pt>
                <c:pt idx="9282">
                  <c:v>99.166667461395264</c:v>
                </c:pt>
                <c:pt idx="9283">
                  <c:v>99.166667461395264</c:v>
                </c:pt>
                <c:pt idx="9284">
                  <c:v>99.166667461395264</c:v>
                </c:pt>
                <c:pt idx="9285">
                  <c:v>99.166667461395264</c:v>
                </c:pt>
                <c:pt idx="9286">
                  <c:v>99.166667461395264</c:v>
                </c:pt>
                <c:pt idx="9287">
                  <c:v>99.166667461395264</c:v>
                </c:pt>
                <c:pt idx="9288">
                  <c:v>99.166667461395264</c:v>
                </c:pt>
                <c:pt idx="9289">
                  <c:v>99.166667461395264</c:v>
                </c:pt>
                <c:pt idx="9290">
                  <c:v>99.166667461395264</c:v>
                </c:pt>
                <c:pt idx="9291">
                  <c:v>99.166667461395264</c:v>
                </c:pt>
                <c:pt idx="9292">
                  <c:v>99.166667461395264</c:v>
                </c:pt>
                <c:pt idx="9293">
                  <c:v>99.166667461395264</c:v>
                </c:pt>
                <c:pt idx="9294">
                  <c:v>99.166667461395264</c:v>
                </c:pt>
                <c:pt idx="9295">
                  <c:v>99.166667461395264</c:v>
                </c:pt>
                <c:pt idx="9296">
                  <c:v>99.166667461395264</c:v>
                </c:pt>
                <c:pt idx="9297">
                  <c:v>99.166667461395264</c:v>
                </c:pt>
                <c:pt idx="9298">
                  <c:v>99.166667461395264</c:v>
                </c:pt>
                <c:pt idx="9299">
                  <c:v>99.166667461395264</c:v>
                </c:pt>
                <c:pt idx="9300">
                  <c:v>99.166667461395264</c:v>
                </c:pt>
                <c:pt idx="9301">
                  <c:v>99.166667461395264</c:v>
                </c:pt>
                <c:pt idx="9302">
                  <c:v>99.166667461395264</c:v>
                </c:pt>
                <c:pt idx="9303">
                  <c:v>99.166667461395264</c:v>
                </c:pt>
                <c:pt idx="9304">
                  <c:v>99.166667461395264</c:v>
                </c:pt>
                <c:pt idx="9305">
                  <c:v>99.166667461395264</c:v>
                </c:pt>
                <c:pt idx="9306">
                  <c:v>99.166667461395264</c:v>
                </c:pt>
                <c:pt idx="9307">
                  <c:v>99.166667461395264</c:v>
                </c:pt>
                <c:pt idx="9308">
                  <c:v>99.166667461395264</c:v>
                </c:pt>
                <c:pt idx="9309">
                  <c:v>99.166667461395264</c:v>
                </c:pt>
                <c:pt idx="9310">
                  <c:v>99.166667461395264</c:v>
                </c:pt>
                <c:pt idx="9311">
                  <c:v>99.166667461395264</c:v>
                </c:pt>
                <c:pt idx="9312">
                  <c:v>99.166667461395264</c:v>
                </c:pt>
                <c:pt idx="9313">
                  <c:v>99.166667461395264</c:v>
                </c:pt>
                <c:pt idx="9314">
                  <c:v>99.166667461395264</c:v>
                </c:pt>
                <c:pt idx="9315">
                  <c:v>99.166667461395264</c:v>
                </c:pt>
                <c:pt idx="9316">
                  <c:v>99.166667461395264</c:v>
                </c:pt>
                <c:pt idx="9317">
                  <c:v>99.166667461395264</c:v>
                </c:pt>
                <c:pt idx="9318">
                  <c:v>99.166667461395264</c:v>
                </c:pt>
                <c:pt idx="9319">
                  <c:v>99.166667461395264</c:v>
                </c:pt>
                <c:pt idx="9320">
                  <c:v>99.166667461395264</c:v>
                </c:pt>
                <c:pt idx="9321">
                  <c:v>99.166667461395264</c:v>
                </c:pt>
                <c:pt idx="9322">
                  <c:v>99.166667461395264</c:v>
                </c:pt>
                <c:pt idx="9323">
                  <c:v>99.166667461395264</c:v>
                </c:pt>
                <c:pt idx="9324">
                  <c:v>99.166667461395264</c:v>
                </c:pt>
                <c:pt idx="9325">
                  <c:v>99.166667461395264</c:v>
                </c:pt>
                <c:pt idx="9326">
                  <c:v>99.166667461395264</c:v>
                </c:pt>
                <c:pt idx="9327">
                  <c:v>99.166667461395264</c:v>
                </c:pt>
                <c:pt idx="9328">
                  <c:v>99.166667461395264</c:v>
                </c:pt>
                <c:pt idx="9329">
                  <c:v>99.166667461395264</c:v>
                </c:pt>
                <c:pt idx="9330">
                  <c:v>99.166667461395264</c:v>
                </c:pt>
                <c:pt idx="9331">
                  <c:v>99.166667461395264</c:v>
                </c:pt>
                <c:pt idx="9332">
                  <c:v>99.166667461395264</c:v>
                </c:pt>
                <c:pt idx="9333">
                  <c:v>99.166667461395264</c:v>
                </c:pt>
                <c:pt idx="9334">
                  <c:v>99.166667461395264</c:v>
                </c:pt>
                <c:pt idx="9335">
                  <c:v>99.166667461395264</c:v>
                </c:pt>
                <c:pt idx="9336">
                  <c:v>99.166667461395264</c:v>
                </c:pt>
                <c:pt idx="9337">
                  <c:v>99.166667461395264</c:v>
                </c:pt>
                <c:pt idx="9338">
                  <c:v>99.166667461395264</c:v>
                </c:pt>
                <c:pt idx="9339">
                  <c:v>99.166667461395264</c:v>
                </c:pt>
                <c:pt idx="9340">
                  <c:v>99.166667461395264</c:v>
                </c:pt>
                <c:pt idx="9341">
                  <c:v>99.166667461395264</c:v>
                </c:pt>
                <c:pt idx="9342">
                  <c:v>99.166667461395264</c:v>
                </c:pt>
                <c:pt idx="9343">
                  <c:v>99.166667461395264</c:v>
                </c:pt>
                <c:pt idx="9344">
                  <c:v>99.166667461395264</c:v>
                </c:pt>
                <c:pt idx="9345">
                  <c:v>99.166667461395264</c:v>
                </c:pt>
                <c:pt idx="9346">
                  <c:v>99.166667461395264</c:v>
                </c:pt>
                <c:pt idx="9347">
                  <c:v>99.166667461395264</c:v>
                </c:pt>
                <c:pt idx="9348">
                  <c:v>99.166667461395264</c:v>
                </c:pt>
                <c:pt idx="9349">
                  <c:v>99.166667461395264</c:v>
                </c:pt>
                <c:pt idx="9350">
                  <c:v>99.166667461395264</c:v>
                </c:pt>
                <c:pt idx="9351">
                  <c:v>99.166667461395264</c:v>
                </c:pt>
                <c:pt idx="9352">
                  <c:v>99.166667461395264</c:v>
                </c:pt>
                <c:pt idx="9353">
                  <c:v>99.166667461395264</c:v>
                </c:pt>
                <c:pt idx="9354">
                  <c:v>99.166667461395264</c:v>
                </c:pt>
                <c:pt idx="9355">
                  <c:v>99.166667461395264</c:v>
                </c:pt>
                <c:pt idx="9356">
                  <c:v>99.166667461395264</c:v>
                </c:pt>
                <c:pt idx="9357">
                  <c:v>99.166667461395264</c:v>
                </c:pt>
                <c:pt idx="9358">
                  <c:v>99.166667461395264</c:v>
                </c:pt>
                <c:pt idx="9359">
                  <c:v>99.166667461395264</c:v>
                </c:pt>
                <c:pt idx="9360">
                  <c:v>99.166667461395264</c:v>
                </c:pt>
                <c:pt idx="9361">
                  <c:v>99.166667461395264</c:v>
                </c:pt>
                <c:pt idx="9362">
                  <c:v>99.166667461395264</c:v>
                </c:pt>
                <c:pt idx="9363">
                  <c:v>99.166667461395264</c:v>
                </c:pt>
                <c:pt idx="9364">
                  <c:v>99.166667461395264</c:v>
                </c:pt>
                <c:pt idx="9365">
                  <c:v>99.166667461395264</c:v>
                </c:pt>
                <c:pt idx="9366">
                  <c:v>99.166667461395264</c:v>
                </c:pt>
                <c:pt idx="9367">
                  <c:v>99.166667461395264</c:v>
                </c:pt>
                <c:pt idx="9368">
                  <c:v>99.166667461395264</c:v>
                </c:pt>
                <c:pt idx="9369">
                  <c:v>99.166667461395264</c:v>
                </c:pt>
                <c:pt idx="9370">
                  <c:v>99.166667461395264</c:v>
                </c:pt>
                <c:pt idx="9371">
                  <c:v>99.166667461395264</c:v>
                </c:pt>
                <c:pt idx="9372">
                  <c:v>99.166667461395264</c:v>
                </c:pt>
                <c:pt idx="9373">
                  <c:v>99.166667461395264</c:v>
                </c:pt>
                <c:pt idx="9374">
                  <c:v>99.166667461395264</c:v>
                </c:pt>
                <c:pt idx="9375">
                  <c:v>99.166667461395264</c:v>
                </c:pt>
                <c:pt idx="9376">
                  <c:v>99.166667461395264</c:v>
                </c:pt>
                <c:pt idx="9377">
                  <c:v>99.166667461395264</c:v>
                </c:pt>
                <c:pt idx="9378">
                  <c:v>99.166667461395264</c:v>
                </c:pt>
                <c:pt idx="9379">
                  <c:v>99.166667461395264</c:v>
                </c:pt>
                <c:pt idx="9380">
                  <c:v>99.166667461395264</c:v>
                </c:pt>
                <c:pt idx="9381">
                  <c:v>99.166667461395264</c:v>
                </c:pt>
                <c:pt idx="9382">
                  <c:v>99.166667461395264</c:v>
                </c:pt>
                <c:pt idx="9383">
                  <c:v>99.166667461395264</c:v>
                </c:pt>
                <c:pt idx="9384">
                  <c:v>99.166667461395264</c:v>
                </c:pt>
                <c:pt idx="9385">
                  <c:v>99.166667461395264</c:v>
                </c:pt>
                <c:pt idx="9386">
                  <c:v>99.166667461395264</c:v>
                </c:pt>
                <c:pt idx="9387">
                  <c:v>99.166667461395264</c:v>
                </c:pt>
                <c:pt idx="9388">
                  <c:v>99.166667461395264</c:v>
                </c:pt>
                <c:pt idx="9389">
                  <c:v>99.166667461395264</c:v>
                </c:pt>
                <c:pt idx="9390">
                  <c:v>99.166667461395264</c:v>
                </c:pt>
                <c:pt idx="9391">
                  <c:v>99.166667461395264</c:v>
                </c:pt>
                <c:pt idx="9392">
                  <c:v>99.166667461395264</c:v>
                </c:pt>
                <c:pt idx="9393">
                  <c:v>99.166667461395264</c:v>
                </c:pt>
                <c:pt idx="9394">
                  <c:v>99.166667461395264</c:v>
                </c:pt>
                <c:pt idx="9395">
                  <c:v>99.166667461395264</c:v>
                </c:pt>
                <c:pt idx="9396">
                  <c:v>99.166667461395264</c:v>
                </c:pt>
                <c:pt idx="9397">
                  <c:v>99.166667461395264</c:v>
                </c:pt>
                <c:pt idx="9398">
                  <c:v>99.166667461395264</c:v>
                </c:pt>
                <c:pt idx="9399">
                  <c:v>99.166667461395264</c:v>
                </c:pt>
                <c:pt idx="9400">
                  <c:v>99.166667461395264</c:v>
                </c:pt>
                <c:pt idx="9401">
                  <c:v>99.166667461395264</c:v>
                </c:pt>
                <c:pt idx="9402">
                  <c:v>99.166667461395264</c:v>
                </c:pt>
                <c:pt idx="9403">
                  <c:v>99.166667461395264</c:v>
                </c:pt>
                <c:pt idx="9404">
                  <c:v>99.166667461395264</c:v>
                </c:pt>
                <c:pt idx="9405">
                  <c:v>99.166667461395264</c:v>
                </c:pt>
                <c:pt idx="9406">
                  <c:v>99.166667461395264</c:v>
                </c:pt>
                <c:pt idx="9407">
                  <c:v>99.166667461395264</c:v>
                </c:pt>
                <c:pt idx="9408">
                  <c:v>99.166667461395264</c:v>
                </c:pt>
                <c:pt idx="9409">
                  <c:v>99.166667461395264</c:v>
                </c:pt>
                <c:pt idx="9410">
                  <c:v>99.166667461395264</c:v>
                </c:pt>
                <c:pt idx="9411">
                  <c:v>99.166667461395264</c:v>
                </c:pt>
                <c:pt idx="9412">
                  <c:v>99.166667461395264</c:v>
                </c:pt>
                <c:pt idx="9413">
                  <c:v>99.166667461395264</c:v>
                </c:pt>
                <c:pt idx="9414">
                  <c:v>99.166667461395264</c:v>
                </c:pt>
                <c:pt idx="9415">
                  <c:v>99.166667461395264</c:v>
                </c:pt>
                <c:pt idx="9416">
                  <c:v>99.166667461395264</c:v>
                </c:pt>
                <c:pt idx="9417">
                  <c:v>99.166667461395264</c:v>
                </c:pt>
                <c:pt idx="9418">
                  <c:v>99.166667461395264</c:v>
                </c:pt>
                <c:pt idx="9419">
                  <c:v>99.166667461395264</c:v>
                </c:pt>
                <c:pt idx="9420">
                  <c:v>99.166667461395264</c:v>
                </c:pt>
                <c:pt idx="9421">
                  <c:v>99.166667461395264</c:v>
                </c:pt>
                <c:pt idx="9422">
                  <c:v>99.166667461395264</c:v>
                </c:pt>
                <c:pt idx="9423">
                  <c:v>99.166667461395264</c:v>
                </c:pt>
                <c:pt idx="9424">
                  <c:v>99.166667461395264</c:v>
                </c:pt>
                <c:pt idx="9425">
                  <c:v>99.166667461395264</c:v>
                </c:pt>
                <c:pt idx="9426">
                  <c:v>99.166667461395264</c:v>
                </c:pt>
                <c:pt idx="9427">
                  <c:v>99.166667461395264</c:v>
                </c:pt>
                <c:pt idx="9428">
                  <c:v>99.166667461395264</c:v>
                </c:pt>
                <c:pt idx="9429">
                  <c:v>99.166667461395264</c:v>
                </c:pt>
                <c:pt idx="9430">
                  <c:v>99.166667461395264</c:v>
                </c:pt>
                <c:pt idx="9431">
                  <c:v>99.166667461395264</c:v>
                </c:pt>
                <c:pt idx="9432">
                  <c:v>99.166667461395264</c:v>
                </c:pt>
                <c:pt idx="9433">
                  <c:v>99.166667461395264</c:v>
                </c:pt>
                <c:pt idx="9434">
                  <c:v>99.166667461395264</c:v>
                </c:pt>
                <c:pt idx="9435">
                  <c:v>99.166667461395264</c:v>
                </c:pt>
                <c:pt idx="9436">
                  <c:v>99.166667461395264</c:v>
                </c:pt>
                <c:pt idx="9437">
                  <c:v>99.166667461395264</c:v>
                </c:pt>
                <c:pt idx="9438">
                  <c:v>99.166667461395264</c:v>
                </c:pt>
                <c:pt idx="9439">
                  <c:v>99.166667461395264</c:v>
                </c:pt>
                <c:pt idx="9440">
                  <c:v>99.166667461395264</c:v>
                </c:pt>
                <c:pt idx="9441">
                  <c:v>99.166667461395264</c:v>
                </c:pt>
                <c:pt idx="9442">
                  <c:v>99.166667461395264</c:v>
                </c:pt>
                <c:pt idx="9443">
                  <c:v>99.166667461395264</c:v>
                </c:pt>
                <c:pt idx="9444">
                  <c:v>99.166667461395264</c:v>
                </c:pt>
                <c:pt idx="9445">
                  <c:v>99.166667461395264</c:v>
                </c:pt>
                <c:pt idx="9446">
                  <c:v>99.166667461395264</c:v>
                </c:pt>
                <c:pt idx="9447">
                  <c:v>99.166667461395264</c:v>
                </c:pt>
                <c:pt idx="9448">
                  <c:v>99.166667461395264</c:v>
                </c:pt>
                <c:pt idx="9449">
                  <c:v>99.166667461395264</c:v>
                </c:pt>
                <c:pt idx="9450">
                  <c:v>99.166667461395264</c:v>
                </c:pt>
                <c:pt idx="9451">
                  <c:v>99.166667461395264</c:v>
                </c:pt>
                <c:pt idx="9452">
                  <c:v>99.166667461395264</c:v>
                </c:pt>
                <c:pt idx="9453">
                  <c:v>99.166667461395264</c:v>
                </c:pt>
                <c:pt idx="9454">
                  <c:v>99.166667461395264</c:v>
                </c:pt>
                <c:pt idx="9455">
                  <c:v>99.166667461395264</c:v>
                </c:pt>
                <c:pt idx="9456">
                  <c:v>99.166667461395264</c:v>
                </c:pt>
                <c:pt idx="9457">
                  <c:v>99.166667461395264</c:v>
                </c:pt>
                <c:pt idx="9458">
                  <c:v>99.166667461395264</c:v>
                </c:pt>
                <c:pt idx="9459">
                  <c:v>99.166667461395264</c:v>
                </c:pt>
                <c:pt idx="9460">
                  <c:v>99.166667461395264</c:v>
                </c:pt>
                <c:pt idx="9461">
                  <c:v>99.166667461395264</c:v>
                </c:pt>
                <c:pt idx="9462">
                  <c:v>99.166667461395264</c:v>
                </c:pt>
                <c:pt idx="9463">
                  <c:v>99.166667461395264</c:v>
                </c:pt>
                <c:pt idx="9464">
                  <c:v>99.166667461395264</c:v>
                </c:pt>
                <c:pt idx="9465">
                  <c:v>99.166667461395264</c:v>
                </c:pt>
                <c:pt idx="9466">
                  <c:v>99.166667461395264</c:v>
                </c:pt>
                <c:pt idx="9467">
                  <c:v>99.166667461395264</c:v>
                </c:pt>
                <c:pt idx="9468">
                  <c:v>99.166667461395264</c:v>
                </c:pt>
                <c:pt idx="9469">
                  <c:v>99.166667461395264</c:v>
                </c:pt>
                <c:pt idx="9470">
                  <c:v>99.166667461395264</c:v>
                </c:pt>
                <c:pt idx="9471">
                  <c:v>99.166667461395264</c:v>
                </c:pt>
                <c:pt idx="9472">
                  <c:v>99.166667461395264</c:v>
                </c:pt>
                <c:pt idx="9473">
                  <c:v>99.166667461395264</c:v>
                </c:pt>
                <c:pt idx="9474">
                  <c:v>99.166667461395264</c:v>
                </c:pt>
                <c:pt idx="9475">
                  <c:v>99.166667461395264</c:v>
                </c:pt>
                <c:pt idx="9476">
                  <c:v>99.166667461395264</c:v>
                </c:pt>
                <c:pt idx="9477">
                  <c:v>99.166667461395264</c:v>
                </c:pt>
                <c:pt idx="9478">
                  <c:v>99.166667461395264</c:v>
                </c:pt>
                <c:pt idx="9479">
                  <c:v>99.166667461395264</c:v>
                </c:pt>
                <c:pt idx="9480">
                  <c:v>99.166667461395264</c:v>
                </c:pt>
                <c:pt idx="9481">
                  <c:v>99.166667461395264</c:v>
                </c:pt>
                <c:pt idx="9482">
                  <c:v>99.166667461395264</c:v>
                </c:pt>
                <c:pt idx="9483">
                  <c:v>99.166667461395264</c:v>
                </c:pt>
                <c:pt idx="9484">
                  <c:v>99.166667461395264</c:v>
                </c:pt>
                <c:pt idx="9485">
                  <c:v>99.166667461395264</c:v>
                </c:pt>
                <c:pt idx="9486">
                  <c:v>99.166667461395264</c:v>
                </c:pt>
                <c:pt idx="9487">
                  <c:v>99.166667461395264</c:v>
                </c:pt>
                <c:pt idx="9488">
                  <c:v>99.166667461395264</c:v>
                </c:pt>
                <c:pt idx="9489">
                  <c:v>99.166667461395264</c:v>
                </c:pt>
                <c:pt idx="9490">
                  <c:v>99.166667461395264</c:v>
                </c:pt>
                <c:pt idx="9491">
                  <c:v>99.166667461395264</c:v>
                </c:pt>
                <c:pt idx="9492">
                  <c:v>99.166667461395264</c:v>
                </c:pt>
                <c:pt idx="9493">
                  <c:v>99.166667461395264</c:v>
                </c:pt>
                <c:pt idx="9494">
                  <c:v>99.166667461395264</c:v>
                </c:pt>
                <c:pt idx="9495">
                  <c:v>99.166667461395264</c:v>
                </c:pt>
                <c:pt idx="9496">
                  <c:v>99.166667461395264</c:v>
                </c:pt>
                <c:pt idx="9497">
                  <c:v>99.166667461395264</c:v>
                </c:pt>
                <c:pt idx="9498">
                  <c:v>99.166667461395264</c:v>
                </c:pt>
                <c:pt idx="9499">
                  <c:v>99.166667461395264</c:v>
                </c:pt>
                <c:pt idx="9500">
                  <c:v>99.166667461395264</c:v>
                </c:pt>
                <c:pt idx="9501">
                  <c:v>99.166667461395264</c:v>
                </c:pt>
                <c:pt idx="9502">
                  <c:v>99.166667461395264</c:v>
                </c:pt>
                <c:pt idx="9503">
                  <c:v>99.166667461395264</c:v>
                </c:pt>
                <c:pt idx="9504">
                  <c:v>99.166667461395264</c:v>
                </c:pt>
                <c:pt idx="9505">
                  <c:v>99.166667461395264</c:v>
                </c:pt>
                <c:pt idx="9506">
                  <c:v>99.166667461395264</c:v>
                </c:pt>
                <c:pt idx="9507">
                  <c:v>99.166667461395264</c:v>
                </c:pt>
                <c:pt idx="9508">
                  <c:v>99.166667461395264</c:v>
                </c:pt>
                <c:pt idx="9509">
                  <c:v>99.166667461395264</c:v>
                </c:pt>
                <c:pt idx="9510">
                  <c:v>99.166667461395264</c:v>
                </c:pt>
                <c:pt idx="9511">
                  <c:v>99.166667461395264</c:v>
                </c:pt>
                <c:pt idx="9512">
                  <c:v>99.166667461395264</c:v>
                </c:pt>
                <c:pt idx="9513">
                  <c:v>99.166667461395264</c:v>
                </c:pt>
                <c:pt idx="9514">
                  <c:v>99.166667461395264</c:v>
                </c:pt>
                <c:pt idx="9515">
                  <c:v>99.166667461395264</c:v>
                </c:pt>
                <c:pt idx="9516">
                  <c:v>99.166667461395264</c:v>
                </c:pt>
                <c:pt idx="9517">
                  <c:v>99.166667461395264</c:v>
                </c:pt>
                <c:pt idx="9518">
                  <c:v>99.166667461395264</c:v>
                </c:pt>
                <c:pt idx="9519">
                  <c:v>99.166667461395264</c:v>
                </c:pt>
                <c:pt idx="9520">
                  <c:v>99.166667461395264</c:v>
                </c:pt>
                <c:pt idx="9521">
                  <c:v>99.166667461395264</c:v>
                </c:pt>
                <c:pt idx="9522">
                  <c:v>99.166667461395264</c:v>
                </c:pt>
                <c:pt idx="9523">
                  <c:v>99.166667461395264</c:v>
                </c:pt>
                <c:pt idx="9524">
                  <c:v>99.166667461395264</c:v>
                </c:pt>
                <c:pt idx="9525">
                  <c:v>99.166667461395264</c:v>
                </c:pt>
                <c:pt idx="9526">
                  <c:v>99.166667461395264</c:v>
                </c:pt>
                <c:pt idx="9527">
                  <c:v>99.166667461395264</c:v>
                </c:pt>
                <c:pt idx="9528">
                  <c:v>99.166667461395264</c:v>
                </c:pt>
                <c:pt idx="9529">
                  <c:v>99.166667461395264</c:v>
                </c:pt>
                <c:pt idx="9530">
                  <c:v>99.166667461395264</c:v>
                </c:pt>
                <c:pt idx="9531">
                  <c:v>99.166667461395264</c:v>
                </c:pt>
                <c:pt idx="9532">
                  <c:v>99.166667461395264</c:v>
                </c:pt>
                <c:pt idx="9533">
                  <c:v>99.166667461395264</c:v>
                </c:pt>
                <c:pt idx="9534">
                  <c:v>99.166667461395264</c:v>
                </c:pt>
                <c:pt idx="9535">
                  <c:v>99.166667461395264</c:v>
                </c:pt>
                <c:pt idx="9536">
                  <c:v>99.166667461395264</c:v>
                </c:pt>
                <c:pt idx="9537">
                  <c:v>99.166667461395264</c:v>
                </c:pt>
                <c:pt idx="9538">
                  <c:v>99.166667461395264</c:v>
                </c:pt>
                <c:pt idx="9539">
                  <c:v>99.166667461395264</c:v>
                </c:pt>
                <c:pt idx="9540">
                  <c:v>99.166667461395264</c:v>
                </c:pt>
                <c:pt idx="9541">
                  <c:v>99.166667461395264</c:v>
                </c:pt>
                <c:pt idx="9542">
                  <c:v>99.166667461395264</c:v>
                </c:pt>
                <c:pt idx="9543">
                  <c:v>99.166667461395264</c:v>
                </c:pt>
                <c:pt idx="9544">
                  <c:v>99.166667461395264</c:v>
                </c:pt>
                <c:pt idx="9545">
                  <c:v>99.166667461395264</c:v>
                </c:pt>
                <c:pt idx="9546">
                  <c:v>99.166667461395264</c:v>
                </c:pt>
                <c:pt idx="9547">
                  <c:v>99.166667461395264</c:v>
                </c:pt>
                <c:pt idx="9548">
                  <c:v>99.166667461395264</c:v>
                </c:pt>
                <c:pt idx="9549">
                  <c:v>99.166667461395264</c:v>
                </c:pt>
                <c:pt idx="9550">
                  <c:v>99.166667461395264</c:v>
                </c:pt>
                <c:pt idx="9551">
                  <c:v>99.166667461395264</c:v>
                </c:pt>
                <c:pt idx="9552">
                  <c:v>99.166667461395264</c:v>
                </c:pt>
                <c:pt idx="9553">
                  <c:v>99.166667461395264</c:v>
                </c:pt>
                <c:pt idx="9554">
                  <c:v>99.166667461395264</c:v>
                </c:pt>
                <c:pt idx="9555">
                  <c:v>99.166667461395264</c:v>
                </c:pt>
                <c:pt idx="9556">
                  <c:v>99.166667461395264</c:v>
                </c:pt>
                <c:pt idx="9557">
                  <c:v>99.166667461395264</c:v>
                </c:pt>
                <c:pt idx="9558">
                  <c:v>99.166667461395264</c:v>
                </c:pt>
                <c:pt idx="9559">
                  <c:v>99.166667461395264</c:v>
                </c:pt>
                <c:pt idx="9560">
                  <c:v>99.166667461395264</c:v>
                </c:pt>
                <c:pt idx="9561">
                  <c:v>99.166667461395264</c:v>
                </c:pt>
                <c:pt idx="9562">
                  <c:v>99.166667461395264</c:v>
                </c:pt>
                <c:pt idx="9563">
                  <c:v>99.166667461395264</c:v>
                </c:pt>
                <c:pt idx="9564">
                  <c:v>99.166667461395264</c:v>
                </c:pt>
                <c:pt idx="9565">
                  <c:v>99.166667461395264</c:v>
                </c:pt>
                <c:pt idx="9566">
                  <c:v>99.166667461395264</c:v>
                </c:pt>
                <c:pt idx="9567">
                  <c:v>99.166667461395264</c:v>
                </c:pt>
                <c:pt idx="9568">
                  <c:v>99.166667461395264</c:v>
                </c:pt>
                <c:pt idx="9569">
                  <c:v>99.166667461395264</c:v>
                </c:pt>
                <c:pt idx="9570">
                  <c:v>99.166667461395264</c:v>
                </c:pt>
                <c:pt idx="9571">
                  <c:v>99.166667461395264</c:v>
                </c:pt>
                <c:pt idx="9572">
                  <c:v>99.166667461395264</c:v>
                </c:pt>
                <c:pt idx="9573">
                  <c:v>99.166667461395264</c:v>
                </c:pt>
                <c:pt idx="9574">
                  <c:v>99.166667461395264</c:v>
                </c:pt>
                <c:pt idx="9575">
                  <c:v>99.166667461395264</c:v>
                </c:pt>
                <c:pt idx="9576">
                  <c:v>99.166667461395264</c:v>
                </c:pt>
                <c:pt idx="9577">
                  <c:v>99.166667461395264</c:v>
                </c:pt>
                <c:pt idx="9578">
                  <c:v>99.166667461395264</c:v>
                </c:pt>
                <c:pt idx="9579">
                  <c:v>99.166667461395264</c:v>
                </c:pt>
                <c:pt idx="9580">
                  <c:v>99.166667461395264</c:v>
                </c:pt>
                <c:pt idx="9581">
                  <c:v>99.166667461395264</c:v>
                </c:pt>
                <c:pt idx="9582">
                  <c:v>99.166667461395264</c:v>
                </c:pt>
                <c:pt idx="9583">
                  <c:v>99.166667461395264</c:v>
                </c:pt>
                <c:pt idx="9584">
                  <c:v>99.166667461395264</c:v>
                </c:pt>
                <c:pt idx="9585">
                  <c:v>99.166667461395264</c:v>
                </c:pt>
                <c:pt idx="9586">
                  <c:v>99.166667461395264</c:v>
                </c:pt>
                <c:pt idx="9587">
                  <c:v>99.166667461395264</c:v>
                </c:pt>
                <c:pt idx="9588">
                  <c:v>99.166667461395264</c:v>
                </c:pt>
                <c:pt idx="9589">
                  <c:v>99.166667461395264</c:v>
                </c:pt>
                <c:pt idx="9590">
                  <c:v>99.166667461395264</c:v>
                </c:pt>
                <c:pt idx="9591">
                  <c:v>99.166667461395264</c:v>
                </c:pt>
                <c:pt idx="9592">
                  <c:v>99.166667461395264</c:v>
                </c:pt>
                <c:pt idx="9593">
                  <c:v>99.166667461395264</c:v>
                </c:pt>
                <c:pt idx="9594">
                  <c:v>99.166667461395264</c:v>
                </c:pt>
                <c:pt idx="9595">
                  <c:v>99.166667461395264</c:v>
                </c:pt>
                <c:pt idx="9596">
                  <c:v>99.166667461395264</c:v>
                </c:pt>
                <c:pt idx="9597">
                  <c:v>99.166667461395264</c:v>
                </c:pt>
                <c:pt idx="9598">
                  <c:v>99.166667461395264</c:v>
                </c:pt>
                <c:pt idx="9599">
                  <c:v>99.166667461395264</c:v>
                </c:pt>
                <c:pt idx="9600">
                  <c:v>99.166667461395264</c:v>
                </c:pt>
                <c:pt idx="9601">
                  <c:v>99.166667461395264</c:v>
                </c:pt>
                <c:pt idx="9602">
                  <c:v>99.166667461395264</c:v>
                </c:pt>
                <c:pt idx="9603">
                  <c:v>99.166667461395264</c:v>
                </c:pt>
                <c:pt idx="9604">
                  <c:v>99.166667461395264</c:v>
                </c:pt>
                <c:pt idx="9605">
                  <c:v>99.166667461395264</c:v>
                </c:pt>
                <c:pt idx="9606">
                  <c:v>99.166667461395264</c:v>
                </c:pt>
                <c:pt idx="9607">
                  <c:v>99.166667461395264</c:v>
                </c:pt>
                <c:pt idx="9608">
                  <c:v>99.166667461395264</c:v>
                </c:pt>
                <c:pt idx="9609">
                  <c:v>99.166667461395264</c:v>
                </c:pt>
                <c:pt idx="9610">
                  <c:v>99.166667461395264</c:v>
                </c:pt>
                <c:pt idx="9611">
                  <c:v>99.166667461395264</c:v>
                </c:pt>
                <c:pt idx="9612">
                  <c:v>99.166667461395264</c:v>
                </c:pt>
                <c:pt idx="9613">
                  <c:v>99.166667461395264</c:v>
                </c:pt>
                <c:pt idx="9614">
                  <c:v>99.166667461395264</c:v>
                </c:pt>
                <c:pt idx="9615">
                  <c:v>99.166667461395264</c:v>
                </c:pt>
                <c:pt idx="9616">
                  <c:v>99.166667461395264</c:v>
                </c:pt>
                <c:pt idx="9617">
                  <c:v>99.166667461395264</c:v>
                </c:pt>
                <c:pt idx="9618">
                  <c:v>99.166667461395264</c:v>
                </c:pt>
                <c:pt idx="9619">
                  <c:v>99.166667461395264</c:v>
                </c:pt>
                <c:pt idx="9620">
                  <c:v>99.166667461395264</c:v>
                </c:pt>
                <c:pt idx="9621">
                  <c:v>99.166667461395264</c:v>
                </c:pt>
                <c:pt idx="9622">
                  <c:v>99.166667461395264</c:v>
                </c:pt>
                <c:pt idx="9623">
                  <c:v>99.166667461395264</c:v>
                </c:pt>
                <c:pt idx="9624">
                  <c:v>99.166667461395264</c:v>
                </c:pt>
                <c:pt idx="9625">
                  <c:v>99.166667461395264</c:v>
                </c:pt>
                <c:pt idx="9626">
                  <c:v>99.166667461395264</c:v>
                </c:pt>
                <c:pt idx="9627">
                  <c:v>99.166667461395264</c:v>
                </c:pt>
                <c:pt idx="9628">
                  <c:v>99.166667461395264</c:v>
                </c:pt>
                <c:pt idx="9629">
                  <c:v>99.166667461395264</c:v>
                </c:pt>
                <c:pt idx="9630">
                  <c:v>99.166667461395264</c:v>
                </c:pt>
                <c:pt idx="9631">
                  <c:v>99.166667461395264</c:v>
                </c:pt>
                <c:pt idx="9632">
                  <c:v>99.166667461395264</c:v>
                </c:pt>
                <c:pt idx="9633">
                  <c:v>99.166667461395264</c:v>
                </c:pt>
                <c:pt idx="9634">
                  <c:v>99.166667461395264</c:v>
                </c:pt>
                <c:pt idx="9635">
                  <c:v>99.166667461395264</c:v>
                </c:pt>
                <c:pt idx="9636">
                  <c:v>99.166667461395264</c:v>
                </c:pt>
                <c:pt idx="9637">
                  <c:v>99.166667461395264</c:v>
                </c:pt>
                <c:pt idx="9638">
                  <c:v>99.166667461395264</c:v>
                </c:pt>
                <c:pt idx="9639">
                  <c:v>99.166667461395264</c:v>
                </c:pt>
                <c:pt idx="9640">
                  <c:v>99.166667461395264</c:v>
                </c:pt>
                <c:pt idx="9641">
                  <c:v>99.166667461395264</c:v>
                </c:pt>
                <c:pt idx="9642">
                  <c:v>99.166667461395264</c:v>
                </c:pt>
                <c:pt idx="9643">
                  <c:v>99.166667461395264</c:v>
                </c:pt>
                <c:pt idx="9644">
                  <c:v>99.166667461395264</c:v>
                </c:pt>
                <c:pt idx="9645">
                  <c:v>99.166667461395264</c:v>
                </c:pt>
                <c:pt idx="9646">
                  <c:v>99.166667461395264</c:v>
                </c:pt>
                <c:pt idx="9647">
                  <c:v>99.166667461395264</c:v>
                </c:pt>
                <c:pt idx="9648">
                  <c:v>99.166667461395264</c:v>
                </c:pt>
                <c:pt idx="9649">
                  <c:v>99.166667461395264</c:v>
                </c:pt>
                <c:pt idx="9650">
                  <c:v>99.166667461395264</c:v>
                </c:pt>
                <c:pt idx="9651">
                  <c:v>99.166667461395264</c:v>
                </c:pt>
                <c:pt idx="9652">
                  <c:v>99.166667461395264</c:v>
                </c:pt>
                <c:pt idx="9653">
                  <c:v>99.166667461395264</c:v>
                </c:pt>
                <c:pt idx="9654">
                  <c:v>99.166667461395264</c:v>
                </c:pt>
                <c:pt idx="9655">
                  <c:v>99.166667461395264</c:v>
                </c:pt>
                <c:pt idx="9656">
                  <c:v>99.166667461395264</c:v>
                </c:pt>
                <c:pt idx="9657">
                  <c:v>99.166667461395264</c:v>
                </c:pt>
                <c:pt idx="9658">
                  <c:v>99.166667461395264</c:v>
                </c:pt>
                <c:pt idx="9659">
                  <c:v>99.166667461395264</c:v>
                </c:pt>
                <c:pt idx="9660">
                  <c:v>99.166667461395264</c:v>
                </c:pt>
                <c:pt idx="9661">
                  <c:v>99.166667461395264</c:v>
                </c:pt>
                <c:pt idx="9662">
                  <c:v>99.166667461395264</c:v>
                </c:pt>
                <c:pt idx="9663">
                  <c:v>99.166667461395264</c:v>
                </c:pt>
                <c:pt idx="9664">
                  <c:v>99.166667461395264</c:v>
                </c:pt>
                <c:pt idx="9665">
                  <c:v>99.166667461395264</c:v>
                </c:pt>
                <c:pt idx="9666">
                  <c:v>99.166667461395264</c:v>
                </c:pt>
                <c:pt idx="9667">
                  <c:v>99.166667461395264</c:v>
                </c:pt>
                <c:pt idx="9668">
                  <c:v>99.166667461395264</c:v>
                </c:pt>
                <c:pt idx="9669">
                  <c:v>99.166667461395264</c:v>
                </c:pt>
                <c:pt idx="9670">
                  <c:v>99.166667461395264</c:v>
                </c:pt>
                <c:pt idx="9671">
                  <c:v>99.166667461395264</c:v>
                </c:pt>
                <c:pt idx="9672">
                  <c:v>99.166667461395264</c:v>
                </c:pt>
                <c:pt idx="9673">
                  <c:v>99.166667461395264</c:v>
                </c:pt>
                <c:pt idx="9674">
                  <c:v>99.166667461395264</c:v>
                </c:pt>
                <c:pt idx="9675">
                  <c:v>99.166667461395264</c:v>
                </c:pt>
                <c:pt idx="9676">
                  <c:v>99.166667461395264</c:v>
                </c:pt>
                <c:pt idx="9677">
                  <c:v>99.166667461395264</c:v>
                </c:pt>
                <c:pt idx="9678">
                  <c:v>99.166667461395264</c:v>
                </c:pt>
                <c:pt idx="9679">
                  <c:v>99.166667461395264</c:v>
                </c:pt>
                <c:pt idx="9680">
                  <c:v>99.166667461395264</c:v>
                </c:pt>
                <c:pt idx="9681">
                  <c:v>99.166667461395264</c:v>
                </c:pt>
                <c:pt idx="9682">
                  <c:v>99.166667461395264</c:v>
                </c:pt>
                <c:pt idx="9683">
                  <c:v>99.166667461395264</c:v>
                </c:pt>
                <c:pt idx="9684">
                  <c:v>99.166667461395264</c:v>
                </c:pt>
                <c:pt idx="9685">
                  <c:v>99.166667461395264</c:v>
                </c:pt>
                <c:pt idx="9686">
                  <c:v>99.166667461395264</c:v>
                </c:pt>
                <c:pt idx="9687">
                  <c:v>99.166667461395264</c:v>
                </c:pt>
                <c:pt idx="9688">
                  <c:v>99.166667461395264</c:v>
                </c:pt>
                <c:pt idx="9689">
                  <c:v>99.166667461395264</c:v>
                </c:pt>
                <c:pt idx="9690">
                  <c:v>99.166667461395264</c:v>
                </c:pt>
                <c:pt idx="9691">
                  <c:v>99.166667461395264</c:v>
                </c:pt>
                <c:pt idx="9692">
                  <c:v>99.166667461395264</c:v>
                </c:pt>
                <c:pt idx="9693">
                  <c:v>99.166667461395264</c:v>
                </c:pt>
                <c:pt idx="9694">
                  <c:v>99.166667461395264</c:v>
                </c:pt>
                <c:pt idx="9695">
                  <c:v>99.166667461395264</c:v>
                </c:pt>
                <c:pt idx="9696">
                  <c:v>99.166667461395264</c:v>
                </c:pt>
                <c:pt idx="9697">
                  <c:v>99.166667461395264</c:v>
                </c:pt>
                <c:pt idx="9698">
                  <c:v>99.166667461395264</c:v>
                </c:pt>
                <c:pt idx="9699">
                  <c:v>99.166667461395264</c:v>
                </c:pt>
                <c:pt idx="9700">
                  <c:v>99.166667461395264</c:v>
                </c:pt>
                <c:pt idx="9701">
                  <c:v>99.166667461395264</c:v>
                </c:pt>
                <c:pt idx="9702">
                  <c:v>99.166667461395264</c:v>
                </c:pt>
                <c:pt idx="9703">
                  <c:v>99.166667461395264</c:v>
                </c:pt>
                <c:pt idx="9704">
                  <c:v>99.166667461395264</c:v>
                </c:pt>
                <c:pt idx="9705">
                  <c:v>99.166667461395264</c:v>
                </c:pt>
                <c:pt idx="9706">
                  <c:v>99.166667461395264</c:v>
                </c:pt>
                <c:pt idx="9707">
                  <c:v>99.166667461395264</c:v>
                </c:pt>
                <c:pt idx="9708">
                  <c:v>99.166667461395264</c:v>
                </c:pt>
                <c:pt idx="9709">
                  <c:v>99.166667461395264</c:v>
                </c:pt>
                <c:pt idx="9710">
                  <c:v>99.166667461395264</c:v>
                </c:pt>
                <c:pt idx="9711">
                  <c:v>99.166667461395264</c:v>
                </c:pt>
                <c:pt idx="9712">
                  <c:v>99.166667461395264</c:v>
                </c:pt>
                <c:pt idx="9713">
                  <c:v>99.166667461395264</c:v>
                </c:pt>
                <c:pt idx="9714">
                  <c:v>99.166667461395264</c:v>
                </c:pt>
                <c:pt idx="9715">
                  <c:v>99.166667461395264</c:v>
                </c:pt>
                <c:pt idx="9716">
                  <c:v>99.166667461395264</c:v>
                </c:pt>
                <c:pt idx="9717">
                  <c:v>99.166667461395264</c:v>
                </c:pt>
                <c:pt idx="9718">
                  <c:v>99.166667461395264</c:v>
                </c:pt>
                <c:pt idx="9719">
                  <c:v>99.166667461395264</c:v>
                </c:pt>
                <c:pt idx="9720">
                  <c:v>99.166667461395264</c:v>
                </c:pt>
                <c:pt idx="9721">
                  <c:v>99.166667461395264</c:v>
                </c:pt>
                <c:pt idx="9722">
                  <c:v>99.166667461395264</c:v>
                </c:pt>
                <c:pt idx="9723">
                  <c:v>99.166667461395264</c:v>
                </c:pt>
                <c:pt idx="9724">
                  <c:v>99.166667461395264</c:v>
                </c:pt>
                <c:pt idx="9725">
                  <c:v>99.166667461395264</c:v>
                </c:pt>
                <c:pt idx="9726">
                  <c:v>99.166667461395264</c:v>
                </c:pt>
                <c:pt idx="9727">
                  <c:v>99.166667461395264</c:v>
                </c:pt>
                <c:pt idx="9728">
                  <c:v>99.166667461395264</c:v>
                </c:pt>
                <c:pt idx="9729">
                  <c:v>99.166667461395264</c:v>
                </c:pt>
                <c:pt idx="9730">
                  <c:v>99.166667461395264</c:v>
                </c:pt>
                <c:pt idx="9731">
                  <c:v>99.166667461395264</c:v>
                </c:pt>
                <c:pt idx="9732">
                  <c:v>99.166667461395264</c:v>
                </c:pt>
                <c:pt idx="9733">
                  <c:v>99.166667461395264</c:v>
                </c:pt>
                <c:pt idx="9734">
                  <c:v>99.166667461395264</c:v>
                </c:pt>
                <c:pt idx="9735">
                  <c:v>99.166667461395264</c:v>
                </c:pt>
                <c:pt idx="9736">
                  <c:v>99.166667461395264</c:v>
                </c:pt>
                <c:pt idx="9737">
                  <c:v>99.166667461395264</c:v>
                </c:pt>
                <c:pt idx="9738">
                  <c:v>99.166667461395264</c:v>
                </c:pt>
                <c:pt idx="9739">
                  <c:v>99.166667461395264</c:v>
                </c:pt>
                <c:pt idx="9740">
                  <c:v>99.166667461395264</c:v>
                </c:pt>
                <c:pt idx="9741">
                  <c:v>99.166667461395264</c:v>
                </c:pt>
                <c:pt idx="9742">
                  <c:v>99.166667461395264</c:v>
                </c:pt>
                <c:pt idx="9743">
                  <c:v>99.166667461395264</c:v>
                </c:pt>
                <c:pt idx="9744">
                  <c:v>99.166667461395264</c:v>
                </c:pt>
                <c:pt idx="9745">
                  <c:v>99.166667461395264</c:v>
                </c:pt>
                <c:pt idx="9746">
                  <c:v>99.166667461395264</c:v>
                </c:pt>
                <c:pt idx="9747">
                  <c:v>99.166667461395264</c:v>
                </c:pt>
                <c:pt idx="9748">
                  <c:v>99.166667461395264</c:v>
                </c:pt>
                <c:pt idx="9749">
                  <c:v>99.166667461395264</c:v>
                </c:pt>
                <c:pt idx="9750">
                  <c:v>99.166667461395264</c:v>
                </c:pt>
                <c:pt idx="9751">
                  <c:v>99.166667461395264</c:v>
                </c:pt>
                <c:pt idx="9752">
                  <c:v>99.166667461395264</c:v>
                </c:pt>
                <c:pt idx="9753">
                  <c:v>99.166667461395264</c:v>
                </c:pt>
                <c:pt idx="9754">
                  <c:v>99.166667461395264</c:v>
                </c:pt>
                <c:pt idx="9755">
                  <c:v>99.166667461395264</c:v>
                </c:pt>
                <c:pt idx="9756">
                  <c:v>99.166667461395264</c:v>
                </c:pt>
                <c:pt idx="9757">
                  <c:v>99.166667461395264</c:v>
                </c:pt>
                <c:pt idx="9758">
                  <c:v>99.166667461395264</c:v>
                </c:pt>
                <c:pt idx="9759">
                  <c:v>99.166667461395264</c:v>
                </c:pt>
                <c:pt idx="9760">
                  <c:v>99.166667461395264</c:v>
                </c:pt>
                <c:pt idx="9761">
                  <c:v>99.166667461395264</c:v>
                </c:pt>
                <c:pt idx="9762">
                  <c:v>99.166667461395264</c:v>
                </c:pt>
                <c:pt idx="9763">
                  <c:v>99.166667461395264</c:v>
                </c:pt>
                <c:pt idx="9764">
                  <c:v>99.166667461395264</c:v>
                </c:pt>
                <c:pt idx="9765">
                  <c:v>99.166667461395264</c:v>
                </c:pt>
                <c:pt idx="9766">
                  <c:v>99.166667461395264</c:v>
                </c:pt>
                <c:pt idx="9767">
                  <c:v>99.166667461395264</c:v>
                </c:pt>
                <c:pt idx="9768">
                  <c:v>99.166667461395264</c:v>
                </c:pt>
                <c:pt idx="9769">
                  <c:v>99.166667461395264</c:v>
                </c:pt>
                <c:pt idx="9770">
                  <c:v>99.166667461395264</c:v>
                </c:pt>
                <c:pt idx="9771">
                  <c:v>99.166667461395264</c:v>
                </c:pt>
                <c:pt idx="9772">
                  <c:v>99.166667461395264</c:v>
                </c:pt>
                <c:pt idx="9773">
                  <c:v>99.166667461395264</c:v>
                </c:pt>
                <c:pt idx="9774">
                  <c:v>99.166667461395264</c:v>
                </c:pt>
                <c:pt idx="9775">
                  <c:v>99.166667461395264</c:v>
                </c:pt>
                <c:pt idx="9776">
                  <c:v>99.166667461395264</c:v>
                </c:pt>
                <c:pt idx="9777">
                  <c:v>99.166667461395264</c:v>
                </c:pt>
                <c:pt idx="9778">
                  <c:v>99.166667461395264</c:v>
                </c:pt>
                <c:pt idx="9779">
                  <c:v>99.166667461395264</c:v>
                </c:pt>
                <c:pt idx="9780">
                  <c:v>99.166667461395264</c:v>
                </c:pt>
                <c:pt idx="9781">
                  <c:v>99.166667461395264</c:v>
                </c:pt>
                <c:pt idx="9782">
                  <c:v>99.166667461395264</c:v>
                </c:pt>
                <c:pt idx="9783">
                  <c:v>99.166667461395264</c:v>
                </c:pt>
                <c:pt idx="9784">
                  <c:v>99.166667461395264</c:v>
                </c:pt>
                <c:pt idx="9785">
                  <c:v>99.166667461395264</c:v>
                </c:pt>
                <c:pt idx="9786">
                  <c:v>99.166667461395264</c:v>
                </c:pt>
                <c:pt idx="9787">
                  <c:v>99.166667461395264</c:v>
                </c:pt>
                <c:pt idx="9788">
                  <c:v>99.166667461395264</c:v>
                </c:pt>
                <c:pt idx="9789">
                  <c:v>99.166667461395264</c:v>
                </c:pt>
                <c:pt idx="9790">
                  <c:v>99.166667461395264</c:v>
                </c:pt>
                <c:pt idx="9791">
                  <c:v>99.166667461395264</c:v>
                </c:pt>
                <c:pt idx="9792">
                  <c:v>99.166667461395264</c:v>
                </c:pt>
                <c:pt idx="9793">
                  <c:v>99.166667461395264</c:v>
                </c:pt>
                <c:pt idx="9794">
                  <c:v>99.166667461395264</c:v>
                </c:pt>
                <c:pt idx="9795">
                  <c:v>99.166667461395264</c:v>
                </c:pt>
                <c:pt idx="9796">
                  <c:v>99.166667461395264</c:v>
                </c:pt>
                <c:pt idx="9797">
                  <c:v>99.166667461395264</c:v>
                </c:pt>
                <c:pt idx="9798">
                  <c:v>99.166667461395264</c:v>
                </c:pt>
                <c:pt idx="9799">
                  <c:v>99.166667461395264</c:v>
                </c:pt>
                <c:pt idx="9800">
                  <c:v>99.166667461395264</c:v>
                </c:pt>
                <c:pt idx="9801">
                  <c:v>99.166667461395264</c:v>
                </c:pt>
                <c:pt idx="9802">
                  <c:v>99.166667461395264</c:v>
                </c:pt>
                <c:pt idx="9803">
                  <c:v>99.166667461395264</c:v>
                </c:pt>
                <c:pt idx="9804">
                  <c:v>99.166667461395264</c:v>
                </c:pt>
                <c:pt idx="9805">
                  <c:v>99.166667461395264</c:v>
                </c:pt>
                <c:pt idx="9806">
                  <c:v>99.166667461395264</c:v>
                </c:pt>
                <c:pt idx="9807">
                  <c:v>99.166667461395264</c:v>
                </c:pt>
                <c:pt idx="9808">
                  <c:v>99.166667461395264</c:v>
                </c:pt>
                <c:pt idx="9809">
                  <c:v>99.166667461395264</c:v>
                </c:pt>
                <c:pt idx="9810">
                  <c:v>99.166667461395264</c:v>
                </c:pt>
                <c:pt idx="9811">
                  <c:v>99.166667461395264</c:v>
                </c:pt>
                <c:pt idx="9812">
                  <c:v>99.166667461395264</c:v>
                </c:pt>
                <c:pt idx="9813">
                  <c:v>99.166667461395264</c:v>
                </c:pt>
                <c:pt idx="9814">
                  <c:v>99.166667461395264</c:v>
                </c:pt>
                <c:pt idx="9815">
                  <c:v>99.166667461395264</c:v>
                </c:pt>
                <c:pt idx="9816">
                  <c:v>99.166667461395264</c:v>
                </c:pt>
                <c:pt idx="9817">
                  <c:v>99.166667461395264</c:v>
                </c:pt>
                <c:pt idx="9818">
                  <c:v>99.166667461395264</c:v>
                </c:pt>
                <c:pt idx="9819">
                  <c:v>99.166667461395264</c:v>
                </c:pt>
                <c:pt idx="9820">
                  <c:v>99.166667461395264</c:v>
                </c:pt>
                <c:pt idx="9821">
                  <c:v>99.166667461395264</c:v>
                </c:pt>
                <c:pt idx="9822">
                  <c:v>99.166667461395264</c:v>
                </c:pt>
                <c:pt idx="9823">
                  <c:v>99.166667461395264</c:v>
                </c:pt>
                <c:pt idx="9824">
                  <c:v>99.166667461395264</c:v>
                </c:pt>
                <c:pt idx="9825">
                  <c:v>99.166667461395264</c:v>
                </c:pt>
                <c:pt idx="9826">
                  <c:v>99.166667461395264</c:v>
                </c:pt>
                <c:pt idx="9827">
                  <c:v>99.166667461395264</c:v>
                </c:pt>
                <c:pt idx="9828">
                  <c:v>99.166667461395264</c:v>
                </c:pt>
                <c:pt idx="9829">
                  <c:v>99.166667461395264</c:v>
                </c:pt>
                <c:pt idx="9830">
                  <c:v>99.166667461395264</c:v>
                </c:pt>
                <c:pt idx="9831">
                  <c:v>99.166667461395264</c:v>
                </c:pt>
                <c:pt idx="9832">
                  <c:v>99.166667461395264</c:v>
                </c:pt>
                <c:pt idx="9833">
                  <c:v>99.166667461395264</c:v>
                </c:pt>
                <c:pt idx="9834">
                  <c:v>99.166667461395264</c:v>
                </c:pt>
                <c:pt idx="9835">
                  <c:v>99.166667461395264</c:v>
                </c:pt>
                <c:pt idx="9836">
                  <c:v>99.166667461395264</c:v>
                </c:pt>
                <c:pt idx="9837">
                  <c:v>99.166667461395264</c:v>
                </c:pt>
                <c:pt idx="9838">
                  <c:v>99.166667461395264</c:v>
                </c:pt>
                <c:pt idx="9839">
                  <c:v>99.166667461395264</c:v>
                </c:pt>
                <c:pt idx="9840">
                  <c:v>99.166667461395264</c:v>
                </c:pt>
                <c:pt idx="9841">
                  <c:v>99.166667461395264</c:v>
                </c:pt>
                <c:pt idx="9842">
                  <c:v>99.166667461395264</c:v>
                </c:pt>
                <c:pt idx="9843">
                  <c:v>99.166667461395264</c:v>
                </c:pt>
                <c:pt idx="9844">
                  <c:v>99.166667461395264</c:v>
                </c:pt>
                <c:pt idx="9845">
                  <c:v>99.166667461395264</c:v>
                </c:pt>
                <c:pt idx="9846">
                  <c:v>99.166667461395264</c:v>
                </c:pt>
                <c:pt idx="9847">
                  <c:v>99.166667461395264</c:v>
                </c:pt>
                <c:pt idx="9848">
                  <c:v>99.166667461395264</c:v>
                </c:pt>
                <c:pt idx="9849">
                  <c:v>99.166667461395264</c:v>
                </c:pt>
                <c:pt idx="9850">
                  <c:v>99.166667461395264</c:v>
                </c:pt>
                <c:pt idx="9851">
                  <c:v>99.166667461395264</c:v>
                </c:pt>
                <c:pt idx="9852">
                  <c:v>99.166667461395264</c:v>
                </c:pt>
                <c:pt idx="9853">
                  <c:v>99.166667461395264</c:v>
                </c:pt>
                <c:pt idx="9854">
                  <c:v>99.166667461395264</c:v>
                </c:pt>
                <c:pt idx="9855">
                  <c:v>99.166667461395264</c:v>
                </c:pt>
                <c:pt idx="9856">
                  <c:v>99.166667461395264</c:v>
                </c:pt>
                <c:pt idx="9857">
                  <c:v>99.166667461395264</c:v>
                </c:pt>
                <c:pt idx="9858">
                  <c:v>99.166667461395264</c:v>
                </c:pt>
                <c:pt idx="9859">
                  <c:v>99.166667461395264</c:v>
                </c:pt>
                <c:pt idx="9860">
                  <c:v>99.166667461395264</c:v>
                </c:pt>
                <c:pt idx="9861">
                  <c:v>99.166667461395264</c:v>
                </c:pt>
                <c:pt idx="9862">
                  <c:v>99.166667461395264</c:v>
                </c:pt>
                <c:pt idx="9863">
                  <c:v>99.166667461395264</c:v>
                </c:pt>
                <c:pt idx="9864">
                  <c:v>99.166667461395264</c:v>
                </c:pt>
                <c:pt idx="9865">
                  <c:v>99.166667461395264</c:v>
                </c:pt>
                <c:pt idx="9866">
                  <c:v>99.166667461395264</c:v>
                </c:pt>
                <c:pt idx="9867">
                  <c:v>99.166667461395264</c:v>
                </c:pt>
                <c:pt idx="9868">
                  <c:v>99.166667461395264</c:v>
                </c:pt>
                <c:pt idx="9869">
                  <c:v>99.166667461395264</c:v>
                </c:pt>
                <c:pt idx="9870">
                  <c:v>99.166667461395264</c:v>
                </c:pt>
                <c:pt idx="9871">
                  <c:v>99.166667461395264</c:v>
                </c:pt>
                <c:pt idx="9872">
                  <c:v>99.166667461395264</c:v>
                </c:pt>
                <c:pt idx="9873">
                  <c:v>99.166667461395264</c:v>
                </c:pt>
                <c:pt idx="9874">
                  <c:v>99.166667461395264</c:v>
                </c:pt>
                <c:pt idx="9875">
                  <c:v>99.166667461395264</c:v>
                </c:pt>
                <c:pt idx="9876">
                  <c:v>99.166667461395264</c:v>
                </c:pt>
                <c:pt idx="9877">
                  <c:v>99.166667461395264</c:v>
                </c:pt>
                <c:pt idx="9878">
                  <c:v>99.166667461395264</c:v>
                </c:pt>
                <c:pt idx="9879">
                  <c:v>99.166667461395264</c:v>
                </c:pt>
                <c:pt idx="9880">
                  <c:v>99.166667461395264</c:v>
                </c:pt>
                <c:pt idx="9881">
                  <c:v>99.166667461395264</c:v>
                </c:pt>
                <c:pt idx="9882">
                  <c:v>99.166667461395264</c:v>
                </c:pt>
                <c:pt idx="9883">
                  <c:v>99.166667461395264</c:v>
                </c:pt>
                <c:pt idx="9884">
                  <c:v>99.166667461395264</c:v>
                </c:pt>
                <c:pt idx="9885">
                  <c:v>99.166667461395264</c:v>
                </c:pt>
                <c:pt idx="9886">
                  <c:v>99.166667461395264</c:v>
                </c:pt>
                <c:pt idx="9887">
                  <c:v>99.166667461395264</c:v>
                </c:pt>
                <c:pt idx="9888">
                  <c:v>99.166667461395264</c:v>
                </c:pt>
                <c:pt idx="9889">
                  <c:v>99.166667461395264</c:v>
                </c:pt>
                <c:pt idx="9890">
                  <c:v>99.166667461395264</c:v>
                </c:pt>
                <c:pt idx="9891">
                  <c:v>99.166667461395264</c:v>
                </c:pt>
                <c:pt idx="9892">
                  <c:v>99.166667461395264</c:v>
                </c:pt>
                <c:pt idx="9893">
                  <c:v>99.166667461395264</c:v>
                </c:pt>
                <c:pt idx="9894">
                  <c:v>99.166667461395264</c:v>
                </c:pt>
                <c:pt idx="9895">
                  <c:v>99.166667461395264</c:v>
                </c:pt>
                <c:pt idx="9896">
                  <c:v>99.166667461395264</c:v>
                </c:pt>
                <c:pt idx="9897">
                  <c:v>99.166667461395264</c:v>
                </c:pt>
                <c:pt idx="9898">
                  <c:v>99.166667461395264</c:v>
                </c:pt>
                <c:pt idx="9899">
                  <c:v>99.166667461395264</c:v>
                </c:pt>
                <c:pt idx="9900">
                  <c:v>99.166667461395264</c:v>
                </c:pt>
                <c:pt idx="9901">
                  <c:v>99.166667461395264</c:v>
                </c:pt>
                <c:pt idx="9902">
                  <c:v>99.166667461395264</c:v>
                </c:pt>
                <c:pt idx="9903">
                  <c:v>99.166667461395264</c:v>
                </c:pt>
                <c:pt idx="9904">
                  <c:v>99.166667461395264</c:v>
                </c:pt>
                <c:pt idx="9905">
                  <c:v>99.166667461395264</c:v>
                </c:pt>
                <c:pt idx="9906">
                  <c:v>99.166667461395264</c:v>
                </c:pt>
                <c:pt idx="9907">
                  <c:v>99.166667461395264</c:v>
                </c:pt>
                <c:pt idx="9908">
                  <c:v>99.166667461395264</c:v>
                </c:pt>
                <c:pt idx="9909">
                  <c:v>99.166667461395264</c:v>
                </c:pt>
                <c:pt idx="9910">
                  <c:v>99.166667461395264</c:v>
                </c:pt>
                <c:pt idx="9911">
                  <c:v>99.166667461395264</c:v>
                </c:pt>
                <c:pt idx="9912">
                  <c:v>99.166667461395264</c:v>
                </c:pt>
                <c:pt idx="9913">
                  <c:v>99.166667461395264</c:v>
                </c:pt>
                <c:pt idx="9914">
                  <c:v>99.166667461395264</c:v>
                </c:pt>
                <c:pt idx="9915">
                  <c:v>99.166667461395264</c:v>
                </c:pt>
                <c:pt idx="9916">
                  <c:v>99.166667461395264</c:v>
                </c:pt>
                <c:pt idx="9917">
                  <c:v>99.166667461395264</c:v>
                </c:pt>
                <c:pt idx="9918">
                  <c:v>99.166667461395264</c:v>
                </c:pt>
                <c:pt idx="9919">
                  <c:v>99.166667461395264</c:v>
                </c:pt>
                <c:pt idx="9920">
                  <c:v>99.166667461395264</c:v>
                </c:pt>
                <c:pt idx="9921">
                  <c:v>99.166667461395264</c:v>
                </c:pt>
                <c:pt idx="9922">
                  <c:v>99.166667461395264</c:v>
                </c:pt>
                <c:pt idx="9923">
                  <c:v>99.166667461395264</c:v>
                </c:pt>
                <c:pt idx="9924">
                  <c:v>99.166667461395264</c:v>
                </c:pt>
                <c:pt idx="9925">
                  <c:v>99.166667461395264</c:v>
                </c:pt>
                <c:pt idx="9926">
                  <c:v>99.166667461395264</c:v>
                </c:pt>
                <c:pt idx="9927">
                  <c:v>99.166667461395264</c:v>
                </c:pt>
                <c:pt idx="9928">
                  <c:v>99.166667461395264</c:v>
                </c:pt>
                <c:pt idx="9929">
                  <c:v>99.166667461395264</c:v>
                </c:pt>
                <c:pt idx="9930">
                  <c:v>99.166667461395264</c:v>
                </c:pt>
                <c:pt idx="9931">
                  <c:v>99.166667461395264</c:v>
                </c:pt>
                <c:pt idx="9932">
                  <c:v>99.166667461395264</c:v>
                </c:pt>
                <c:pt idx="9933">
                  <c:v>99.166667461395264</c:v>
                </c:pt>
                <c:pt idx="9934">
                  <c:v>99.166667461395264</c:v>
                </c:pt>
                <c:pt idx="9935">
                  <c:v>99.166667461395264</c:v>
                </c:pt>
                <c:pt idx="9936">
                  <c:v>99.166667461395264</c:v>
                </c:pt>
                <c:pt idx="9937">
                  <c:v>99.166667461395264</c:v>
                </c:pt>
                <c:pt idx="9938">
                  <c:v>99.166667461395264</c:v>
                </c:pt>
                <c:pt idx="9939">
                  <c:v>99.166667461395264</c:v>
                </c:pt>
                <c:pt idx="9940">
                  <c:v>99.166667461395264</c:v>
                </c:pt>
                <c:pt idx="9941">
                  <c:v>99.166667461395264</c:v>
                </c:pt>
                <c:pt idx="9942">
                  <c:v>99.166667461395264</c:v>
                </c:pt>
                <c:pt idx="9943">
                  <c:v>99.166667461395264</c:v>
                </c:pt>
                <c:pt idx="9944">
                  <c:v>99.166667461395264</c:v>
                </c:pt>
                <c:pt idx="9945">
                  <c:v>99.166667461395264</c:v>
                </c:pt>
                <c:pt idx="9946">
                  <c:v>99.166667461395264</c:v>
                </c:pt>
                <c:pt idx="9947">
                  <c:v>99.166667461395264</c:v>
                </c:pt>
                <c:pt idx="9948">
                  <c:v>99.166667461395264</c:v>
                </c:pt>
                <c:pt idx="9949">
                  <c:v>99.166667461395264</c:v>
                </c:pt>
                <c:pt idx="9950">
                  <c:v>99.166667461395264</c:v>
                </c:pt>
                <c:pt idx="9951">
                  <c:v>99.166667461395264</c:v>
                </c:pt>
                <c:pt idx="9952">
                  <c:v>99.166667461395264</c:v>
                </c:pt>
                <c:pt idx="9953">
                  <c:v>99.166667461395264</c:v>
                </c:pt>
                <c:pt idx="9954">
                  <c:v>99.166667461395264</c:v>
                </c:pt>
                <c:pt idx="9955">
                  <c:v>99.166667461395264</c:v>
                </c:pt>
                <c:pt idx="9956">
                  <c:v>99.166667461395264</c:v>
                </c:pt>
                <c:pt idx="9957">
                  <c:v>99.166667461395264</c:v>
                </c:pt>
                <c:pt idx="9958">
                  <c:v>99.166667461395264</c:v>
                </c:pt>
                <c:pt idx="9959">
                  <c:v>99.166667461395264</c:v>
                </c:pt>
                <c:pt idx="9960">
                  <c:v>99.166667461395264</c:v>
                </c:pt>
                <c:pt idx="9961">
                  <c:v>99.166667461395264</c:v>
                </c:pt>
                <c:pt idx="9962">
                  <c:v>99.166667461395264</c:v>
                </c:pt>
                <c:pt idx="9963">
                  <c:v>99.166667461395264</c:v>
                </c:pt>
                <c:pt idx="9964">
                  <c:v>99.166667461395264</c:v>
                </c:pt>
                <c:pt idx="9965">
                  <c:v>99.166667461395264</c:v>
                </c:pt>
                <c:pt idx="9966">
                  <c:v>99.166667461395264</c:v>
                </c:pt>
                <c:pt idx="9967">
                  <c:v>99.166667461395264</c:v>
                </c:pt>
                <c:pt idx="9968">
                  <c:v>99.166667461395264</c:v>
                </c:pt>
                <c:pt idx="9969">
                  <c:v>99.166667461395264</c:v>
                </c:pt>
                <c:pt idx="9970">
                  <c:v>99.166667461395264</c:v>
                </c:pt>
                <c:pt idx="9971">
                  <c:v>99.166667461395264</c:v>
                </c:pt>
                <c:pt idx="9972">
                  <c:v>99.166667461395264</c:v>
                </c:pt>
                <c:pt idx="9973">
                  <c:v>99.166667461395264</c:v>
                </c:pt>
                <c:pt idx="9974">
                  <c:v>99.166667461395264</c:v>
                </c:pt>
                <c:pt idx="9975">
                  <c:v>99.166667461395264</c:v>
                </c:pt>
                <c:pt idx="9976">
                  <c:v>99.166667461395264</c:v>
                </c:pt>
                <c:pt idx="9977">
                  <c:v>99.166667461395264</c:v>
                </c:pt>
                <c:pt idx="9978">
                  <c:v>99.166667461395264</c:v>
                </c:pt>
                <c:pt idx="9979">
                  <c:v>99.166667461395264</c:v>
                </c:pt>
                <c:pt idx="9980">
                  <c:v>99.166667461395264</c:v>
                </c:pt>
                <c:pt idx="9981">
                  <c:v>99.166667461395264</c:v>
                </c:pt>
                <c:pt idx="9982">
                  <c:v>99.166667461395264</c:v>
                </c:pt>
                <c:pt idx="9983">
                  <c:v>99.166667461395264</c:v>
                </c:pt>
                <c:pt idx="9984">
                  <c:v>99.166667461395264</c:v>
                </c:pt>
                <c:pt idx="9985">
                  <c:v>99.166667461395264</c:v>
                </c:pt>
                <c:pt idx="9986">
                  <c:v>99.166667461395264</c:v>
                </c:pt>
                <c:pt idx="9987">
                  <c:v>99.166667461395264</c:v>
                </c:pt>
                <c:pt idx="9988">
                  <c:v>99.166667461395264</c:v>
                </c:pt>
                <c:pt idx="9989">
                  <c:v>99.166667461395264</c:v>
                </c:pt>
                <c:pt idx="9990">
                  <c:v>99.166667461395264</c:v>
                </c:pt>
                <c:pt idx="9991">
                  <c:v>99.166667461395264</c:v>
                </c:pt>
                <c:pt idx="9992">
                  <c:v>99.166667461395264</c:v>
                </c:pt>
                <c:pt idx="9993">
                  <c:v>99.166667461395264</c:v>
                </c:pt>
                <c:pt idx="9994">
                  <c:v>99.166667461395264</c:v>
                </c:pt>
                <c:pt idx="9995">
                  <c:v>99.166667461395264</c:v>
                </c:pt>
                <c:pt idx="9996">
                  <c:v>99.166667461395264</c:v>
                </c:pt>
                <c:pt idx="9997">
                  <c:v>99.166667461395264</c:v>
                </c:pt>
                <c:pt idx="9998">
                  <c:v>99.166667461395264</c:v>
                </c:pt>
                <c:pt idx="9999">
                  <c:v>99.166667461395264</c:v>
                </c:pt>
                <c:pt idx="10000">
                  <c:v>99.166667461395264</c:v>
                </c:pt>
                <c:pt idx="10001">
                  <c:v>99.166667461395264</c:v>
                </c:pt>
                <c:pt idx="10002">
                  <c:v>99.166667461395264</c:v>
                </c:pt>
                <c:pt idx="10003">
                  <c:v>99.166667461395264</c:v>
                </c:pt>
                <c:pt idx="10004">
                  <c:v>99.166667461395264</c:v>
                </c:pt>
                <c:pt idx="10005">
                  <c:v>99.166667461395264</c:v>
                </c:pt>
                <c:pt idx="10006">
                  <c:v>99.166667461395264</c:v>
                </c:pt>
                <c:pt idx="10007">
                  <c:v>99.166667461395264</c:v>
                </c:pt>
                <c:pt idx="10008">
                  <c:v>99.166667461395264</c:v>
                </c:pt>
                <c:pt idx="10009">
                  <c:v>99.166667461395264</c:v>
                </c:pt>
                <c:pt idx="10010">
                  <c:v>99.166667461395264</c:v>
                </c:pt>
                <c:pt idx="10011">
                  <c:v>99.166667461395264</c:v>
                </c:pt>
                <c:pt idx="10012">
                  <c:v>99.166667461395264</c:v>
                </c:pt>
                <c:pt idx="10013">
                  <c:v>99.166667461395264</c:v>
                </c:pt>
                <c:pt idx="10014">
                  <c:v>99.166667461395264</c:v>
                </c:pt>
                <c:pt idx="10015">
                  <c:v>99.166667461395264</c:v>
                </c:pt>
                <c:pt idx="10016">
                  <c:v>99.166667461395264</c:v>
                </c:pt>
                <c:pt idx="10017">
                  <c:v>99.166667461395264</c:v>
                </c:pt>
                <c:pt idx="10018">
                  <c:v>99.166667461395264</c:v>
                </c:pt>
                <c:pt idx="10019">
                  <c:v>99.166667461395264</c:v>
                </c:pt>
                <c:pt idx="10020">
                  <c:v>99.166667461395264</c:v>
                </c:pt>
                <c:pt idx="10021">
                  <c:v>99.166667461395264</c:v>
                </c:pt>
                <c:pt idx="10022">
                  <c:v>99.166667461395264</c:v>
                </c:pt>
                <c:pt idx="10023">
                  <c:v>99.166667461395264</c:v>
                </c:pt>
                <c:pt idx="10024">
                  <c:v>99.166667461395264</c:v>
                </c:pt>
                <c:pt idx="10025">
                  <c:v>99.166667461395264</c:v>
                </c:pt>
                <c:pt idx="10026">
                  <c:v>99.166667461395264</c:v>
                </c:pt>
                <c:pt idx="10027">
                  <c:v>99.166667461395264</c:v>
                </c:pt>
                <c:pt idx="10028">
                  <c:v>99.166667461395264</c:v>
                </c:pt>
                <c:pt idx="10029">
                  <c:v>99.166667461395264</c:v>
                </c:pt>
                <c:pt idx="10030">
                  <c:v>99.166667461395264</c:v>
                </c:pt>
                <c:pt idx="10031">
                  <c:v>99.166667461395264</c:v>
                </c:pt>
                <c:pt idx="10032">
                  <c:v>99.166667461395264</c:v>
                </c:pt>
                <c:pt idx="10033">
                  <c:v>99.166667461395264</c:v>
                </c:pt>
                <c:pt idx="10034">
                  <c:v>99.166667461395264</c:v>
                </c:pt>
                <c:pt idx="10035">
                  <c:v>99.166667461395264</c:v>
                </c:pt>
                <c:pt idx="10036">
                  <c:v>99.166667461395264</c:v>
                </c:pt>
                <c:pt idx="10037">
                  <c:v>99.166667461395264</c:v>
                </c:pt>
                <c:pt idx="10038">
                  <c:v>99.166667461395264</c:v>
                </c:pt>
                <c:pt idx="10039">
                  <c:v>99.166667461395264</c:v>
                </c:pt>
                <c:pt idx="10040">
                  <c:v>99.166667461395264</c:v>
                </c:pt>
                <c:pt idx="10041">
                  <c:v>99.166667461395264</c:v>
                </c:pt>
                <c:pt idx="10042">
                  <c:v>99.166667461395264</c:v>
                </c:pt>
                <c:pt idx="10043">
                  <c:v>99.166667461395264</c:v>
                </c:pt>
                <c:pt idx="10044">
                  <c:v>99.166667461395264</c:v>
                </c:pt>
                <c:pt idx="10045">
                  <c:v>99.166667461395264</c:v>
                </c:pt>
                <c:pt idx="10046">
                  <c:v>99.166667461395264</c:v>
                </c:pt>
                <c:pt idx="10047">
                  <c:v>99.166667461395264</c:v>
                </c:pt>
                <c:pt idx="10048">
                  <c:v>99.166667461395264</c:v>
                </c:pt>
                <c:pt idx="10049">
                  <c:v>99.166667461395264</c:v>
                </c:pt>
                <c:pt idx="10050">
                  <c:v>99.166667461395264</c:v>
                </c:pt>
                <c:pt idx="10051">
                  <c:v>99.166667461395264</c:v>
                </c:pt>
                <c:pt idx="10052">
                  <c:v>99.166667461395264</c:v>
                </c:pt>
                <c:pt idx="10053">
                  <c:v>99.166667461395264</c:v>
                </c:pt>
                <c:pt idx="10054">
                  <c:v>99.166667461395264</c:v>
                </c:pt>
                <c:pt idx="10055">
                  <c:v>99.166667461395264</c:v>
                </c:pt>
                <c:pt idx="10056">
                  <c:v>99.166667461395264</c:v>
                </c:pt>
                <c:pt idx="10057">
                  <c:v>99.166667461395264</c:v>
                </c:pt>
                <c:pt idx="10058">
                  <c:v>99.166667461395264</c:v>
                </c:pt>
                <c:pt idx="10059">
                  <c:v>99.166667461395264</c:v>
                </c:pt>
                <c:pt idx="10060">
                  <c:v>99.166667461395264</c:v>
                </c:pt>
                <c:pt idx="10061">
                  <c:v>99.166667461395264</c:v>
                </c:pt>
                <c:pt idx="10062">
                  <c:v>99.166667461395264</c:v>
                </c:pt>
                <c:pt idx="10063">
                  <c:v>99.166667461395264</c:v>
                </c:pt>
                <c:pt idx="10064">
                  <c:v>99.166667461395264</c:v>
                </c:pt>
                <c:pt idx="10065">
                  <c:v>99.166667461395264</c:v>
                </c:pt>
                <c:pt idx="10066">
                  <c:v>99.166667461395264</c:v>
                </c:pt>
                <c:pt idx="10067">
                  <c:v>99.166667461395264</c:v>
                </c:pt>
                <c:pt idx="10068">
                  <c:v>99.166667461395264</c:v>
                </c:pt>
                <c:pt idx="10069">
                  <c:v>99.166667461395264</c:v>
                </c:pt>
                <c:pt idx="10070">
                  <c:v>99.166667461395264</c:v>
                </c:pt>
                <c:pt idx="10071">
                  <c:v>99.166667461395264</c:v>
                </c:pt>
                <c:pt idx="10072">
                  <c:v>99.166667461395264</c:v>
                </c:pt>
                <c:pt idx="10073">
                  <c:v>99.166667461395264</c:v>
                </c:pt>
                <c:pt idx="10074">
                  <c:v>99.166667461395264</c:v>
                </c:pt>
                <c:pt idx="10075">
                  <c:v>99.166667461395264</c:v>
                </c:pt>
                <c:pt idx="10076">
                  <c:v>99.166667461395264</c:v>
                </c:pt>
                <c:pt idx="10077">
                  <c:v>99.166667461395264</c:v>
                </c:pt>
                <c:pt idx="10078">
                  <c:v>99.166667461395264</c:v>
                </c:pt>
                <c:pt idx="10079">
                  <c:v>99.166667461395264</c:v>
                </c:pt>
                <c:pt idx="10080">
                  <c:v>99.166667461395264</c:v>
                </c:pt>
                <c:pt idx="10081">
                  <c:v>99.166667461395264</c:v>
                </c:pt>
                <c:pt idx="10082">
                  <c:v>99.166667461395264</c:v>
                </c:pt>
                <c:pt idx="10083">
                  <c:v>99.166667461395264</c:v>
                </c:pt>
                <c:pt idx="10084">
                  <c:v>99.166667461395264</c:v>
                </c:pt>
                <c:pt idx="10085">
                  <c:v>99.166667461395264</c:v>
                </c:pt>
                <c:pt idx="10086">
                  <c:v>99.166667461395264</c:v>
                </c:pt>
                <c:pt idx="10087">
                  <c:v>99.166667461395264</c:v>
                </c:pt>
                <c:pt idx="10088">
                  <c:v>99.166667461395264</c:v>
                </c:pt>
                <c:pt idx="10089">
                  <c:v>99.166667461395264</c:v>
                </c:pt>
                <c:pt idx="10090">
                  <c:v>99.166667461395264</c:v>
                </c:pt>
                <c:pt idx="10091">
                  <c:v>99.166667461395264</c:v>
                </c:pt>
                <c:pt idx="10092">
                  <c:v>99.166667461395264</c:v>
                </c:pt>
                <c:pt idx="10093">
                  <c:v>99.166667461395264</c:v>
                </c:pt>
                <c:pt idx="10094">
                  <c:v>99.166667461395264</c:v>
                </c:pt>
                <c:pt idx="10095">
                  <c:v>99.166667461395264</c:v>
                </c:pt>
                <c:pt idx="10096">
                  <c:v>99.166667461395264</c:v>
                </c:pt>
                <c:pt idx="10097">
                  <c:v>99.166667461395264</c:v>
                </c:pt>
                <c:pt idx="10098">
                  <c:v>99.166667461395264</c:v>
                </c:pt>
                <c:pt idx="10099">
                  <c:v>99.166667461395264</c:v>
                </c:pt>
                <c:pt idx="10100">
                  <c:v>99.166667461395264</c:v>
                </c:pt>
                <c:pt idx="10101">
                  <c:v>99.166667461395264</c:v>
                </c:pt>
                <c:pt idx="10102">
                  <c:v>99.166667461395264</c:v>
                </c:pt>
                <c:pt idx="10103">
                  <c:v>99.166667461395264</c:v>
                </c:pt>
                <c:pt idx="10104">
                  <c:v>99.166667461395264</c:v>
                </c:pt>
                <c:pt idx="10105">
                  <c:v>99.166667461395264</c:v>
                </c:pt>
                <c:pt idx="10106">
                  <c:v>100</c:v>
                </c:pt>
                <c:pt idx="10107">
                  <c:v>100</c:v>
                </c:pt>
                <c:pt idx="10108">
                  <c:v>100</c:v>
                </c:pt>
                <c:pt idx="10109">
                  <c:v>100</c:v>
                </c:pt>
                <c:pt idx="10110">
                  <c:v>100</c:v>
                </c:pt>
                <c:pt idx="10111">
                  <c:v>100</c:v>
                </c:pt>
                <c:pt idx="10112">
                  <c:v>100</c:v>
                </c:pt>
                <c:pt idx="10113">
                  <c:v>100</c:v>
                </c:pt>
                <c:pt idx="10114">
                  <c:v>100</c:v>
                </c:pt>
                <c:pt idx="10115">
                  <c:v>100</c:v>
                </c:pt>
                <c:pt idx="10116">
                  <c:v>100</c:v>
                </c:pt>
                <c:pt idx="10117">
                  <c:v>100</c:v>
                </c:pt>
                <c:pt idx="10118">
                  <c:v>100</c:v>
                </c:pt>
                <c:pt idx="10119">
                  <c:v>100</c:v>
                </c:pt>
                <c:pt idx="10120">
                  <c:v>100</c:v>
                </c:pt>
                <c:pt idx="10121">
                  <c:v>100</c:v>
                </c:pt>
                <c:pt idx="10122">
                  <c:v>100</c:v>
                </c:pt>
                <c:pt idx="10123">
                  <c:v>100</c:v>
                </c:pt>
                <c:pt idx="10124">
                  <c:v>100</c:v>
                </c:pt>
                <c:pt idx="10125">
                  <c:v>100</c:v>
                </c:pt>
                <c:pt idx="10126">
                  <c:v>100</c:v>
                </c:pt>
                <c:pt idx="10127">
                  <c:v>100</c:v>
                </c:pt>
                <c:pt idx="10128">
                  <c:v>100</c:v>
                </c:pt>
                <c:pt idx="10129">
                  <c:v>100</c:v>
                </c:pt>
                <c:pt idx="10130">
                  <c:v>100</c:v>
                </c:pt>
                <c:pt idx="10131">
                  <c:v>100</c:v>
                </c:pt>
                <c:pt idx="10132">
                  <c:v>100</c:v>
                </c:pt>
                <c:pt idx="10133">
                  <c:v>100</c:v>
                </c:pt>
                <c:pt idx="10134">
                  <c:v>100</c:v>
                </c:pt>
                <c:pt idx="10135">
                  <c:v>100</c:v>
                </c:pt>
                <c:pt idx="10136">
                  <c:v>100</c:v>
                </c:pt>
                <c:pt idx="10137">
                  <c:v>100</c:v>
                </c:pt>
                <c:pt idx="10138">
                  <c:v>100</c:v>
                </c:pt>
                <c:pt idx="10139">
                  <c:v>100</c:v>
                </c:pt>
                <c:pt idx="10140">
                  <c:v>100</c:v>
                </c:pt>
                <c:pt idx="10141">
                  <c:v>100</c:v>
                </c:pt>
                <c:pt idx="10142">
                  <c:v>100</c:v>
                </c:pt>
                <c:pt idx="10143">
                  <c:v>100</c:v>
                </c:pt>
                <c:pt idx="10144">
                  <c:v>100</c:v>
                </c:pt>
                <c:pt idx="10145">
                  <c:v>100</c:v>
                </c:pt>
                <c:pt idx="10146">
                  <c:v>100</c:v>
                </c:pt>
                <c:pt idx="10147">
                  <c:v>100</c:v>
                </c:pt>
                <c:pt idx="10148">
                  <c:v>100</c:v>
                </c:pt>
                <c:pt idx="10149">
                  <c:v>100</c:v>
                </c:pt>
                <c:pt idx="10150">
                  <c:v>100</c:v>
                </c:pt>
                <c:pt idx="10151">
                  <c:v>100</c:v>
                </c:pt>
                <c:pt idx="10152">
                  <c:v>100</c:v>
                </c:pt>
                <c:pt idx="10153">
                  <c:v>100</c:v>
                </c:pt>
                <c:pt idx="10154">
                  <c:v>100</c:v>
                </c:pt>
                <c:pt idx="10155">
                  <c:v>100</c:v>
                </c:pt>
                <c:pt idx="10156">
                  <c:v>100</c:v>
                </c:pt>
                <c:pt idx="10157">
                  <c:v>100</c:v>
                </c:pt>
                <c:pt idx="10158">
                  <c:v>100</c:v>
                </c:pt>
                <c:pt idx="10159">
                  <c:v>100</c:v>
                </c:pt>
                <c:pt idx="10160">
                  <c:v>100</c:v>
                </c:pt>
                <c:pt idx="10161">
                  <c:v>100</c:v>
                </c:pt>
                <c:pt idx="10162">
                  <c:v>100</c:v>
                </c:pt>
                <c:pt idx="10163">
                  <c:v>100</c:v>
                </c:pt>
                <c:pt idx="10164">
                  <c:v>100</c:v>
                </c:pt>
                <c:pt idx="10165">
                  <c:v>100</c:v>
                </c:pt>
                <c:pt idx="10166">
                  <c:v>100</c:v>
                </c:pt>
                <c:pt idx="10167">
                  <c:v>100</c:v>
                </c:pt>
                <c:pt idx="10168">
                  <c:v>100</c:v>
                </c:pt>
                <c:pt idx="10169">
                  <c:v>100</c:v>
                </c:pt>
                <c:pt idx="10170">
                  <c:v>100</c:v>
                </c:pt>
                <c:pt idx="10171">
                  <c:v>100</c:v>
                </c:pt>
                <c:pt idx="10172">
                  <c:v>100</c:v>
                </c:pt>
                <c:pt idx="10173">
                  <c:v>100</c:v>
                </c:pt>
                <c:pt idx="10174">
                  <c:v>100</c:v>
                </c:pt>
                <c:pt idx="10175">
                  <c:v>100</c:v>
                </c:pt>
                <c:pt idx="10176">
                  <c:v>100</c:v>
                </c:pt>
                <c:pt idx="10177">
                  <c:v>100</c:v>
                </c:pt>
                <c:pt idx="10178">
                  <c:v>100</c:v>
                </c:pt>
                <c:pt idx="10179">
                  <c:v>100</c:v>
                </c:pt>
                <c:pt idx="10180">
                  <c:v>100</c:v>
                </c:pt>
                <c:pt idx="10181">
                  <c:v>100</c:v>
                </c:pt>
                <c:pt idx="10182">
                  <c:v>100</c:v>
                </c:pt>
                <c:pt idx="10183">
                  <c:v>100</c:v>
                </c:pt>
                <c:pt idx="10184">
                  <c:v>100</c:v>
                </c:pt>
                <c:pt idx="10185">
                  <c:v>100</c:v>
                </c:pt>
                <c:pt idx="10186">
                  <c:v>100</c:v>
                </c:pt>
                <c:pt idx="10187">
                  <c:v>100</c:v>
                </c:pt>
                <c:pt idx="10188">
                  <c:v>100</c:v>
                </c:pt>
                <c:pt idx="10189">
                  <c:v>100</c:v>
                </c:pt>
                <c:pt idx="10190">
                  <c:v>100</c:v>
                </c:pt>
                <c:pt idx="10191">
                  <c:v>100</c:v>
                </c:pt>
                <c:pt idx="10192">
                  <c:v>100</c:v>
                </c:pt>
                <c:pt idx="10193">
                  <c:v>100</c:v>
                </c:pt>
                <c:pt idx="10194">
                  <c:v>100</c:v>
                </c:pt>
                <c:pt idx="10195">
                  <c:v>100</c:v>
                </c:pt>
                <c:pt idx="10196">
                  <c:v>100</c:v>
                </c:pt>
                <c:pt idx="10197">
                  <c:v>100</c:v>
                </c:pt>
                <c:pt idx="10198">
                  <c:v>100</c:v>
                </c:pt>
                <c:pt idx="10199">
                  <c:v>100</c:v>
                </c:pt>
                <c:pt idx="10200">
                  <c:v>100</c:v>
                </c:pt>
                <c:pt idx="10201">
                  <c:v>100</c:v>
                </c:pt>
                <c:pt idx="10202">
                  <c:v>100</c:v>
                </c:pt>
                <c:pt idx="10203">
                  <c:v>100</c:v>
                </c:pt>
                <c:pt idx="10204">
                  <c:v>100</c:v>
                </c:pt>
                <c:pt idx="10205">
                  <c:v>100</c:v>
                </c:pt>
                <c:pt idx="10206">
                  <c:v>100</c:v>
                </c:pt>
                <c:pt idx="10207">
                  <c:v>100</c:v>
                </c:pt>
                <c:pt idx="10208">
                  <c:v>100</c:v>
                </c:pt>
                <c:pt idx="10209">
                  <c:v>100</c:v>
                </c:pt>
              </c:numCache>
            </c:numRef>
          </c:val>
          <c:smooth val="0"/>
          <c:extLst>
            <c:ext xmlns:c16="http://schemas.microsoft.com/office/drawing/2014/chart" uri="{C3380CC4-5D6E-409C-BE32-E72D297353CC}">
              <c16:uniqueId val="{00000001-6F58-418A-9BC1-63EB2712B8F8}"/>
            </c:ext>
          </c:extLst>
        </c:ser>
        <c:ser>
          <c:idx val="2"/>
          <c:order val="2"/>
          <c:tx>
            <c:strRef>
              <c:f>'Figure 1.19.1'!$C$1</c:f>
              <c:strCache>
                <c:ptCount val="1"/>
                <c:pt idx="0">
                  <c:v>Cumulative distribution 2022</c:v>
                </c:pt>
              </c:strCache>
            </c:strRef>
          </c:tx>
          <c:spPr>
            <a:ln w="57150" cap="rnd">
              <a:solidFill>
                <a:schemeClr val="accent1"/>
              </a:solidFill>
              <a:round/>
            </a:ln>
            <a:effectLst/>
          </c:spPr>
          <c:marker>
            <c:symbol val="none"/>
          </c:marker>
          <c:val>
            <c:numRef>
              <c:f>'Figure 1.19.1'!$C$2:$C$10219</c:f>
              <c:numCache>
                <c:formatCode>0</c:formatCode>
                <c:ptCount val="102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0.86206896230578423</c:v>
                </c:pt>
                <c:pt idx="98">
                  <c:v>0.86206896230578423</c:v>
                </c:pt>
                <c:pt idx="99">
                  <c:v>0.86206896230578423</c:v>
                </c:pt>
                <c:pt idx="100">
                  <c:v>0.86206896230578423</c:v>
                </c:pt>
                <c:pt idx="101">
                  <c:v>0.86206896230578423</c:v>
                </c:pt>
                <c:pt idx="102">
                  <c:v>0.86206896230578423</c:v>
                </c:pt>
                <c:pt idx="103">
                  <c:v>0.86206896230578423</c:v>
                </c:pt>
                <c:pt idx="104">
                  <c:v>0.86206896230578423</c:v>
                </c:pt>
                <c:pt idx="105">
                  <c:v>0.86206896230578423</c:v>
                </c:pt>
                <c:pt idx="106">
                  <c:v>0.86206896230578423</c:v>
                </c:pt>
                <c:pt idx="107">
                  <c:v>0.86206896230578423</c:v>
                </c:pt>
                <c:pt idx="108">
                  <c:v>0.86206896230578423</c:v>
                </c:pt>
                <c:pt idx="109">
                  <c:v>0.86206896230578423</c:v>
                </c:pt>
                <c:pt idx="110">
                  <c:v>0.86206896230578423</c:v>
                </c:pt>
                <c:pt idx="111">
                  <c:v>0.86206896230578423</c:v>
                </c:pt>
                <c:pt idx="112">
                  <c:v>0.86206896230578423</c:v>
                </c:pt>
                <c:pt idx="113">
                  <c:v>0.86206896230578423</c:v>
                </c:pt>
                <c:pt idx="114">
                  <c:v>0.86206896230578423</c:v>
                </c:pt>
                <c:pt idx="115">
                  <c:v>0.86206896230578423</c:v>
                </c:pt>
                <c:pt idx="116">
                  <c:v>0.86206896230578423</c:v>
                </c:pt>
                <c:pt idx="117">
                  <c:v>0.86206896230578423</c:v>
                </c:pt>
                <c:pt idx="118">
                  <c:v>0.86206896230578423</c:v>
                </c:pt>
                <c:pt idx="119">
                  <c:v>0.86206896230578423</c:v>
                </c:pt>
                <c:pt idx="120">
                  <c:v>0.86206896230578423</c:v>
                </c:pt>
                <c:pt idx="121">
                  <c:v>0.86206896230578423</c:v>
                </c:pt>
                <c:pt idx="122">
                  <c:v>0.86206896230578423</c:v>
                </c:pt>
                <c:pt idx="123">
                  <c:v>0.86206896230578423</c:v>
                </c:pt>
                <c:pt idx="124">
                  <c:v>0.86206896230578423</c:v>
                </c:pt>
                <c:pt idx="125">
                  <c:v>0.86206896230578423</c:v>
                </c:pt>
                <c:pt idx="126">
                  <c:v>0.86206896230578423</c:v>
                </c:pt>
                <c:pt idx="127">
                  <c:v>0.86206896230578423</c:v>
                </c:pt>
                <c:pt idx="128">
                  <c:v>0.86206896230578423</c:v>
                </c:pt>
                <c:pt idx="129">
                  <c:v>0.86206896230578423</c:v>
                </c:pt>
                <c:pt idx="130">
                  <c:v>0.86206896230578423</c:v>
                </c:pt>
                <c:pt idx="131">
                  <c:v>0.86206896230578423</c:v>
                </c:pt>
                <c:pt idx="132">
                  <c:v>0.86206896230578423</c:v>
                </c:pt>
                <c:pt idx="133">
                  <c:v>0.86206896230578423</c:v>
                </c:pt>
                <c:pt idx="134">
                  <c:v>0.86206896230578423</c:v>
                </c:pt>
                <c:pt idx="135">
                  <c:v>0.86206896230578423</c:v>
                </c:pt>
                <c:pt idx="136">
                  <c:v>0.86206896230578423</c:v>
                </c:pt>
                <c:pt idx="137">
                  <c:v>0.86206896230578423</c:v>
                </c:pt>
                <c:pt idx="138">
                  <c:v>0.86206896230578423</c:v>
                </c:pt>
                <c:pt idx="139">
                  <c:v>0.86206896230578423</c:v>
                </c:pt>
                <c:pt idx="140">
                  <c:v>0.86206896230578423</c:v>
                </c:pt>
                <c:pt idx="141">
                  <c:v>0.86206896230578423</c:v>
                </c:pt>
                <c:pt idx="142">
                  <c:v>0.86206896230578423</c:v>
                </c:pt>
                <c:pt idx="143">
                  <c:v>0.86206896230578423</c:v>
                </c:pt>
                <c:pt idx="144">
                  <c:v>0.86206896230578423</c:v>
                </c:pt>
                <c:pt idx="145">
                  <c:v>0.86206896230578423</c:v>
                </c:pt>
                <c:pt idx="146">
                  <c:v>0.86206896230578423</c:v>
                </c:pt>
                <c:pt idx="147">
                  <c:v>0.86206896230578423</c:v>
                </c:pt>
                <c:pt idx="148">
                  <c:v>0.86206896230578423</c:v>
                </c:pt>
                <c:pt idx="149">
                  <c:v>0.86206896230578423</c:v>
                </c:pt>
                <c:pt idx="150">
                  <c:v>0.86206896230578423</c:v>
                </c:pt>
                <c:pt idx="151">
                  <c:v>0.86206896230578423</c:v>
                </c:pt>
                <c:pt idx="152">
                  <c:v>0.86206896230578423</c:v>
                </c:pt>
                <c:pt idx="153">
                  <c:v>0.86206896230578423</c:v>
                </c:pt>
                <c:pt idx="154">
                  <c:v>0.86206896230578423</c:v>
                </c:pt>
                <c:pt idx="155">
                  <c:v>0.86206896230578423</c:v>
                </c:pt>
                <c:pt idx="156">
                  <c:v>0.86206896230578423</c:v>
                </c:pt>
                <c:pt idx="157">
                  <c:v>0.86206896230578423</c:v>
                </c:pt>
                <c:pt idx="158">
                  <c:v>0.86206896230578423</c:v>
                </c:pt>
                <c:pt idx="159">
                  <c:v>0.86206896230578423</c:v>
                </c:pt>
                <c:pt idx="160">
                  <c:v>0.86206896230578423</c:v>
                </c:pt>
                <c:pt idx="161">
                  <c:v>0.86206896230578423</c:v>
                </c:pt>
                <c:pt idx="162">
                  <c:v>0.86206896230578423</c:v>
                </c:pt>
                <c:pt idx="163">
                  <c:v>0.86206896230578423</c:v>
                </c:pt>
                <c:pt idx="164">
                  <c:v>0.86206896230578423</c:v>
                </c:pt>
                <c:pt idx="165">
                  <c:v>0.86206896230578423</c:v>
                </c:pt>
                <c:pt idx="166">
                  <c:v>0.86206896230578423</c:v>
                </c:pt>
                <c:pt idx="167">
                  <c:v>0.86206896230578423</c:v>
                </c:pt>
                <c:pt idx="168">
                  <c:v>0.86206896230578423</c:v>
                </c:pt>
                <c:pt idx="169">
                  <c:v>0.86206896230578423</c:v>
                </c:pt>
                <c:pt idx="170">
                  <c:v>0.86206896230578423</c:v>
                </c:pt>
                <c:pt idx="171">
                  <c:v>0.86206896230578423</c:v>
                </c:pt>
                <c:pt idx="172">
                  <c:v>0.86206896230578423</c:v>
                </c:pt>
                <c:pt idx="173">
                  <c:v>0.86206896230578423</c:v>
                </c:pt>
                <c:pt idx="174">
                  <c:v>0.86206896230578423</c:v>
                </c:pt>
                <c:pt idx="175">
                  <c:v>0.86206896230578423</c:v>
                </c:pt>
                <c:pt idx="176">
                  <c:v>0.86206896230578423</c:v>
                </c:pt>
                <c:pt idx="177">
                  <c:v>0.86206896230578423</c:v>
                </c:pt>
                <c:pt idx="178">
                  <c:v>0.86206896230578423</c:v>
                </c:pt>
                <c:pt idx="179">
                  <c:v>0.86206896230578423</c:v>
                </c:pt>
                <c:pt idx="180">
                  <c:v>0.86206896230578423</c:v>
                </c:pt>
                <c:pt idx="181">
                  <c:v>0.86206896230578423</c:v>
                </c:pt>
                <c:pt idx="182">
                  <c:v>0.86206896230578423</c:v>
                </c:pt>
                <c:pt idx="183">
                  <c:v>0.86206896230578423</c:v>
                </c:pt>
                <c:pt idx="184">
                  <c:v>0.86206896230578423</c:v>
                </c:pt>
                <c:pt idx="185">
                  <c:v>0.86206896230578423</c:v>
                </c:pt>
                <c:pt idx="186">
                  <c:v>0.86206896230578423</c:v>
                </c:pt>
                <c:pt idx="187">
                  <c:v>0.86206896230578423</c:v>
                </c:pt>
                <c:pt idx="188">
                  <c:v>0.86206896230578423</c:v>
                </c:pt>
                <c:pt idx="189">
                  <c:v>0.86206896230578423</c:v>
                </c:pt>
                <c:pt idx="190">
                  <c:v>0.86206896230578423</c:v>
                </c:pt>
                <c:pt idx="191">
                  <c:v>0.86206896230578423</c:v>
                </c:pt>
                <c:pt idx="192">
                  <c:v>0.86206896230578423</c:v>
                </c:pt>
                <c:pt idx="193">
                  <c:v>0.86206896230578423</c:v>
                </c:pt>
                <c:pt idx="194">
                  <c:v>0.86206896230578423</c:v>
                </c:pt>
                <c:pt idx="195">
                  <c:v>0.86206896230578423</c:v>
                </c:pt>
                <c:pt idx="196">
                  <c:v>0.86206896230578423</c:v>
                </c:pt>
                <c:pt idx="197">
                  <c:v>0.86206896230578423</c:v>
                </c:pt>
                <c:pt idx="198">
                  <c:v>0.86206896230578423</c:v>
                </c:pt>
                <c:pt idx="199">
                  <c:v>0.86206896230578423</c:v>
                </c:pt>
                <c:pt idx="200">
                  <c:v>0.86206896230578423</c:v>
                </c:pt>
                <c:pt idx="201">
                  <c:v>0.86206896230578423</c:v>
                </c:pt>
                <c:pt idx="202">
                  <c:v>0.86206896230578423</c:v>
                </c:pt>
                <c:pt idx="203">
                  <c:v>0.86206896230578423</c:v>
                </c:pt>
                <c:pt idx="204">
                  <c:v>0.86206896230578423</c:v>
                </c:pt>
                <c:pt idx="205">
                  <c:v>0.86206896230578423</c:v>
                </c:pt>
                <c:pt idx="206">
                  <c:v>0.86206896230578423</c:v>
                </c:pt>
                <c:pt idx="207">
                  <c:v>0.86206896230578423</c:v>
                </c:pt>
                <c:pt idx="208">
                  <c:v>0.86206896230578423</c:v>
                </c:pt>
                <c:pt idx="209">
                  <c:v>0.86206896230578423</c:v>
                </c:pt>
                <c:pt idx="210">
                  <c:v>0.86206896230578423</c:v>
                </c:pt>
                <c:pt idx="211">
                  <c:v>0.86206896230578423</c:v>
                </c:pt>
                <c:pt idx="212">
                  <c:v>0.86206896230578423</c:v>
                </c:pt>
                <c:pt idx="213">
                  <c:v>0.86206896230578423</c:v>
                </c:pt>
                <c:pt idx="214">
                  <c:v>0.86206896230578423</c:v>
                </c:pt>
                <c:pt idx="215">
                  <c:v>0.86206896230578423</c:v>
                </c:pt>
                <c:pt idx="216">
                  <c:v>0.86206896230578423</c:v>
                </c:pt>
                <c:pt idx="217">
                  <c:v>0.86206896230578423</c:v>
                </c:pt>
                <c:pt idx="218">
                  <c:v>0.86206896230578423</c:v>
                </c:pt>
                <c:pt idx="219">
                  <c:v>0.86206896230578423</c:v>
                </c:pt>
                <c:pt idx="220">
                  <c:v>0.86206896230578423</c:v>
                </c:pt>
                <c:pt idx="221">
                  <c:v>0.86206896230578423</c:v>
                </c:pt>
                <c:pt idx="222">
                  <c:v>0.86206896230578423</c:v>
                </c:pt>
                <c:pt idx="223">
                  <c:v>0.86206896230578423</c:v>
                </c:pt>
                <c:pt idx="224">
                  <c:v>0.86206896230578423</c:v>
                </c:pt>
                <c:pt idx="225">
                  <c:v>0.86206896230578423</c:v>
                </c:pt>
                <c:pt idx="226">
                  <c:v>0.86206896230578423</c:v>
                </c:pt>
                <c:pt idx="227">
                  <c:v>0.86206896230578423</c:v>
                </c:pt>
                <c:pt idx="228">
                  <c:v>0.86206896230578423</c:v>
                </c:pt>
                <c:pt idx="229">
                  <c:v>0.86206896230578423</c:v>
                </c:pt>
                <c:pt idx="230">
                  <c:v>0.86206896230578423</c:v>
                </c:pt>
                <c:pt idx="231">
                  <c:v>0.86206896230578423</c:v>
                </c:pt>
                <c:pt idx="232">
                  <c:v>0.86206896230578423</c:v>
                </c:pt>
                <c:pt idx="233">
                  <c:v>0.86206896230578423</c:v>
                </c:pt>
                <c:pt idx="234">
                  <c:v>0.86206896230578423</c:v>
                </c:pt>
                <c:pt idx="235">
                  <c:v>0.86206896230578423</c:v>
                </c:pt>
                <c:pt idx="236">
                  <c:v>0.86206896230578423</c:v>
                </c:pt>
                <c:pt idx="237">
                  <c:v>0.86206896230578423</c:v>
                </c:pt>
                <c:pt idx="238">
                  <c:v>0.86206896230578423</c:v>
                </c:pt>
                <c:pt idx="239">
                  <c:v>0.86206896230578423</c:v>
                </c:pt>
                <c:pt idx="240">
                  <c:v>0.86206896230578423</c:v>
                </c:pt>
                <c:pt idx="241">
                  <c:v>0.86206896230578423</c:v>
                </c:pt>
                <c:pt idx="242">
                  <c:v>0.86206896230578423</c:v>
                </c:pt>
                <c:pt idx="243">
                  <c:v>0.86206896230578423</c:v>
                </c:pt>
                <c:pt idx="244">
                  <c:v>0.86206896230578423</c:v>
                </c:pt>
                <c:pt idx="245">
                  <c:v>0.86206896230578423</c:v>
                </c:pt>
                <c:pt idx="246">
                  <c:v>0.86206896230578423</c:v>
                </c:pt>
                <c:pt idx="247">
                  <c:v>0.86206896230578423</c:v>
                </c:pt>
                <c:pt idx="248">
                  <c:v>0.86206896230578423</c:v>
                </c:pt>
                <c:pt idx="249">
                  <c:v>0.86206896230578423</c:v>
                </c:pt>
                <c:pt idx="250">
                  <c:v>0.86206896230578423</c:v>
                </c:pt>
                <c:pt idx="251">
                  <c:v>0.86206896230578423</c:v>
                </c:pt>
                <c:pt idx="252">
                  <c:v>0.86206896230578423</c:v>
                </c:pt>
                <c:pt idx="253">
                  <c:v>0.86206896230578423</c:v>
                </c:pt>
                <c:pt idx="254">
                  <c:v>0.86206896230578423</c:v>
                </c:pt>
                <c:pt idx="255">
                  <c:v>0.86206896230578423</c:v>
                </c:pt>
                <c:pt idx="256">
                  <c:v>0.86206896230578423</c:v>
                </c:pt>
                <c:pt idx="257">
                  <c:v>0.86206896230578423</c:v>
                </c:pt>
                <c:pt idx="258">
                  <c:v>0.86206896230578423</c:v>
                </c:pt>
                <c:pt idx="259">
                  <c:v>0.86206896230578423</c:v>
                </c:pt>
                <c:pt idx="260">
                  <c:v>0.86206896230578423</c:v>
                </c:pt>
                <c:pt idx="261">
                  <c:v>0.86206896230578423</c:v>
                </c:pt>
                <c:pt idx="262">
                  <c:v>0.86206896230578423</c:v>
                </c:pt>
                <c:pt idx="263">
                  <c:v>0.86206896230578423</c:v>
                </c:pt>
                <c:pt idx="264">
                  <c:v>0.86206896230578423</c:v>
                </c:pt>
                <c:pt idx="265">
                  <c:v>0.86206896230578423</c:v>
                </c:pt>
                <c:pt idx="266">
                  <c:v>0.86206896230578423</c:v>
                </c:pt>
                <c:pt idx="267">
                  <c:v>0.86206896230578423</c:v>
                </c:pt>
                <c:pt idx="268">
                  <c:v>0.86206896230578423</c:v>
                </c:pt>
                <c:pt idx="269">
                  <c:v>0.86206896230578423</c:v>
                </c:pt>
                <c:pt idx="270">
                  <c:v>0.86206896230578423</c:v>
                </c:pt>
                <c:pt idx="271">
                  <c:v>0.86206896230578423</c:v>
                </c:pt>
                <c:pt idx="272">
                  <c:v>0.86206896230578423</c:v>
                </c:pt>
                <c:pt idx="273">
                  <c:v>0.86206896230578423</c:v>
                </c:pt>
                <c:pt idx="274">
                  <c:v>0.86206896230578423</c:v>
                </c:pt>
                <c:pt idx="275">
                  <c:v>0.86206896230578423</c:v>
                </c:pt>
                <c:pt idx="276">
                  <c:v>0.86206896230578423</c:v>
                </c:pt>
                <c:pt idx="277">
                  <c:v>0.86206896230578423</c:v>
                </c:pt>
                <c:pt idx="278">
                  <c:v>0.86206896230578423</c:v>
                </c:pt>
                <c:pt idx="279">
                  <c:v>0.86206896230578423</c:v>
                </c:pt>
                <c:pt idx="280">
                  <c:v>0.86206896230578423</c:v>
                </c:pt>
                <c:pt idx="281">
                  <c:v>0.86206896230578423</c:v>
                </c:pt>
                <c:pt idx="282">
                  <c:v>0.86206896230578423</c:v>
                </c:pt>
                <c:pt idx="283">
                  <c:v>0.86206896230578423</c:v>
                </c:pt>
                <c:pt idx="284">
                  <c:v>0.86206896230578423</c:v>
                </c:pt>
                <c:pt idx="285">
                  <c:v>0.86206896230578423</c:v>
                </c:pt>
                <c:pt idx="286">
                  <c:v>0.86206896230578423</c:v>
                </c:pt>
                <c:pt idx="287">
                  <c:v>0.86206896230578423</c:v>
                </c:pt>
                <c:pt idx="288">
                  <c:v>0.86206896230578423</c:v>
                </c:pt>
                <c:pt idx="289">
                  <c:v>0.86206896230578423</c:v>
                </c:pt>
                <c:pt idx="290">
                  <c:v>0.86206896230578423</c:v>
                </c:pt>
                <c:pt idx="291">
                  <c:v>0.86206896230578423</c:v>
                </c:pt>
                <c:pt idx="292">
                  <c:v>0.86206896230578423</c:v>
                </c:pt>
                <c:pt idx="293">
                  <c:v>0.86206896230578423</c:v>
                </c:pt>
                <c:pt idx="294">
                  <c:v>0.86206896230578423</c:v>
                </c:pt>
                <c:pt idx="295">
                  <c:v>0.86206896230578423</c:v>
                </c:pt>
                <c:pt idx="296">
                  <c:v>0.86206896230578423</c:v>
                </c:pt>
                <c:pt idx="297">
                  <c:v>0.86206896230578423</c:v>
                </c:pt>
                <c:pt idx="298">
                  <c:v>0.86206896230578423</c:v>
                </c:pt>
                <c:pt idx="299">
                  <c:v>0.86206896230578423</c:v>
                </c:pt>
                <c:pt idx="300">
                  <c:v>0.86206896230578423</c:v>
                </c:pt>
                <c:pt idx="301">
                  <c:v>0.86206896230578423</c:v>
                </c:pt>
                <c:pt idx="302">
                  <c:v>0.86206896230578423</c:v>
                </c:pt>
                <c:pt idx="303">
                  <c:v>0.86206896230578423</c:v>
                </c:pt>
                <c:pt idx="304">
                  <c:v>0.86206896230578423</c:v>
                </c:pt>
                <c:pt idx="305">
                  <c:v>0.86206896230578423</c:v>
                </c:pt>
                <c:pt idx="306">
                  <c:v>0.86206896230578423</c:v>
                </c:pt>
                <c:pt idx="307">
                  <c:v>0.86206896230578423</c:v>
                </c:pt>
                <c:pt idx="308">
                  <c:v>0.86206896230578423</c:v>
                </c:pt>
                <c:pt idx="309">
                  <c:v>0.86206896230578423</c:v>
                </c:pt>
                <c:pt idx="310">
                  <c:v>0.86206896230578423</c:v>
                </c:pt>
                <c:pt idx="311">
                  <c:v>0.86206896230578423</c:v>
                </c:pt>
                <c:pt idx="312">
                  <c:v>0.86206896230578423</c:v>
                </c:pt>
                <c:pt idx="313">
                  <c:v>0.86206896230578423</c:v>
                </c:pt>
                <c:pt idx="314">
                  <c:v>0.86206896230578423</c:v>
                </c:pt>
                <c:pt idx="315">
                  <c:v>0.86206896230578423</c:v>
                </c:pt>
                <c:pt idx="316">
                  <c:v>0.86206896230578423</c:v>
                </c:pt>
                <c:pt idx="317">
                  <c:v>0.86206896230578423</c:v>
                </c:pt>
                <c:pt idx="318">
                  <c:v>0.86206896230578423</c:v>
                </c:pt>
                <c:pt idx="319">
                  <c:v>0.86206896230578423</c:v>
                </c:pt>
                <c:pt idx="320">
                  <c:v>0.86206896230578423</c:v>
                </c:pt>
                <c:pt idx="321">
                  <c:v>0.86206896230578423</c:v>
                </c:pt>
                <c:pt idx="322">
                  <c:v>0.86206896230578423</c:v>
                </c:pt>
                <c:pt idx="323">
                  <c:v>0.86206896230578423</c:v>
                </c:pt>
                <c:pt idx="324">
                  <c:v>0.86206896230578423</c:v>
                </c:pt>
                <c:pt idx="325">
                  <c:v>0.86206896230578423</c:v>
                </c:pt>
                <c:pt idx="326">
                  <c:v>0.86206896230578423</c:v>
                </c:pt>
                <c:pt idx="327">
                  <c:v>0.86206896230578423</c:v>
                </c:pt>
                <c:pt idx="328">
                  <c:v>0.86206896230578423</c:v>
                </c:pt>
                <c:pt idx="329">
                  <c:v>0.86206896230578423</c:v>
                </c:pt>
                <c:pt idx="330">
                  <c:v>0.86206896230578423</c:v>
                </c:pt>
                <c:pt idx="331">
                  <c:v>0.86206896230578423</c:v>
                </c:pt>
                <c:pt idx="332">
                  <c:v>0.86206896230578423</c:v>
                </c:pt>
                <c:pt idx="333">
                  <c:v>1.7241379246115685</c:v>
                </c:pt>
                <c:pt idx="334">
                  <c:v>1.7241379246115685</c:v>
                </c:pt>
                <c:pt idx="335">
                  <c:v>1.7241379246115685</c:v>
                </c:pt>
                <c:pt idx="336">
                  <c:v>1.7241379246115685</c:v>
                </c:pt>
                <c:pt idx="337">
                  <c:v>1.7241379246115685</c:v>
                </c:pt>
                <c:pt idx="338">
                  <c:v>1.7241379246115685</c:v>
                </c:pt>
                <c:pt idx="339">
                  <c:v>1.7241379246115685</c:v>
                </c:pt>
                <c:pt idx="340">
                  <c:v>1.7241379246115685</c:v>
                </c:pt>
                <c:pt idx="341">
                  <c:v>1.7241379246115685</c:v>
                </c:pt>
                <c:pt idx="342">
                  <c:v>1.7241379246115685</c:v>
                </c:pt>
                <c:pt idx="343">
                  <c:v>1.7241379246115685</c:v>
                </c:pt>
                <c:pt idx="344">
                  <c:v>1.7241379246115685</c:v>
                </c:pt>
                <c:pt idx="345">
                  <c:v>1.7241379246115685</c:v>
                </c:pt>
                <c:pt idx="346">
                  <c:v>1.7241379246115685</c:v>
                </c:pt>
                <c:pt idx="347">
                  <c:v>1.7241379246115685</c:v>
                </c:pt>
                <c:pt idx="348">
                  <c:v>1.7241379246115685</c:v>
                </c:pt>
                <c:pt idx="349">
                  <c:v>1.7241379246115685</c:v>
                </c:pt>
                <c:pt idx="350">
                  <c:v>1.7241379246115685</c:v>
                </c:pt>
                <c:pt idx="351">
                  <c:v>1.7241379246115685</c:v>
                </c:pt>
                <c:pt idx="352">
                  <c:v>1.7241379246115685</c:v>
                </c:pt>
                <c:pt idx="353">
                  <c:v>1.7241379246115685</c:v>
                </c:pt>
                <c:pt idx="354">
                  <c:v>1.7241379246115685</c:v>
                </c:pt>
                <c:pt idx="355">
                  <c:v>1.7241379246115685</c:v>
                </c:pt>
                <c:pt idx="356">
                  <c:v>1.7241379246115685</c:v>
                </c:pt>
                <c:pt idx="357">
                  <c:v>1.7241379246115685</c:v>
                </c:pt>
                <c:pt idx="358">
                  <c:v>1.7241379246115685</c:v>
                </c:pt>
                <c:pt idx="359">
                  <c:v>1.7241379246115685</c:v>
                </c:pt>
                <c:pt idx="360">
                  <c:v>1.7241379246115685</c:v>
                </c:pt>
                <c:pt idx="361">
                  <c:v>1.7241379246115685</c:v>
                </c:pt>
                <c:pt idx="362">
                  <c:v>1.7241379246115685</c:v>
                </c:pt>
                <c:pt idx="363">
                  <c:v>1.7241379246115685</c:v>
                </c:pt>
                <c:pt idx="364">
                  <c:v>1.7241379246115685</c:v>
                </c:pt>
                <c:pt idx="365">
                  <c:v>1.7241379246115685</c:v>
                </c:pt>
                <c:pt idx="366">
                  <c:v>1.7241379246115685</c:v>
                </c:pt>
                <c:pt idx="367">
                  <c:v>1.7241379246115685</c:v>
                </c:pt>
                <c:pt idx="368">
                  <c:v>1.7241379246115685</c:v>
                </c:pt>
                <c:pt idx="369">
                  <c:v>1.7241379246115685</c:v>
                </c:pt>
                <c:pt idx="370">
                  <c:v>1.7241379246115685</c:v>
                </c:pt>
                <c:pt idx="371">
                  <c:v>1.7241379246115685</c:v>
                </c:pt>
                <c:pt idx="372">
                  <c:v>1.7241379246115685</c:v>
                </c:pt>
                <c:pt idx="373">
                  <c:v>1.7241379246115685</c:v>
                </c:pt>
                <c:pt idx="374">
                  <c:v>1.7241379246115685</c:v>
                </c:pt>
                <c:pt idx="375">
                  <c:v>1.7241379246115685</c:v>
                </c:pt>
                <c:pt idx="376">
                  <c:v>1.7241379246115685</c:v>
                </c:pt>
                <c:pt idx="377">
                  <c:v>1.7241379246115685</c:v>
                </c:pt>
                <c:pt idx="378">
                  <c:v>1.7241379246115685</c:v>
                </c:pt>
                <c:pt idx="379">
                  <c:v>1.7241379246115685</c:v>
                </c:pt>
                <c:pt idx="380">
                  <c:v>1.7241379246115685</c:v>
                </c:pt>
                <c:pt idx="381">
                  <c:v>1.7241379246115685</c:v>
                </c:pt>
                <c:pt idx="382">
                  <c:v>1.7241379246115685</c:v>
                </c:pt>
                <c:pt idx="383">
                  <c:v>1.7241379246115685</c:v>
                </c:pt>
                <c:pt idx="384">
                  <c:v>1.7241379246115685</c:v>
                </c:pt>
                <c:pt idx="385">
                  <c:v>1.7241379246115685</c:v>
                </c:pt>
                <c:pt idx="386">
                  <c:v>1.7241379246115685</c:v>
                </c:pt>
                <c:pt idx="387">
                  <c:v>1.7241379246115685</c:v>
                </c:pt>
                <c:pt idx="388">
                  <c:v>1.7241379246115685</c:v>
                </c:pt>
                <c:pt idx="389">
                  <c:v>1.7241379246115685</c:v>
                </c:pt>
                <c:pt idx="390">
                  <c:v>1.7241379246115685</c:v>
                </c:pt>
                <c:pt idx="391">
                  <c:v>1.7241379246115685</c:v>
                </c:pt>
                <c:pt idx="392">
                  <c:v>1.7241379246115685</c:v>
                </c:pt>
                <c:pt idx="393">
                  <c:v>1.7241379246115685</c:v>
                </c:pt>
                <c:pt idx="394">
                  <c:v>1.7241379246115685</c:v>
                </c:pt>
                <c:pt idx="395">
                  <c:v>1.7241379246115685</c:v>
                </c:pt>
                <c:pt idx="396">
                  <c:v>1.7241379246115685</c:v>
                </c:pt>
                <c:pt idx="397">
                  <c:v>1.7241379246115685</c:v>
                </c:pt>
                <c:pt idx="398">
                  <c:v>1.7241379246115685</c:v>
                </c:pt>
                <c:pt idx="399">
                  <c:v>1.7241379246115685</c:v>
                </c:pt>
                <c:pt idx="400">
                  <c:v>1.7241379246115685</c:v>
                </c:pt>
                <c:pt idx="401">
                  <c:v>1.7241379246115685</c:v>
                </c:pt>
                <c:pt idx="402">
                  <c:v>1.7241379246115685</c:v>
                </c:pt>
                <c:pt idx="403">
                  <c:v>1.7241379246115685</c:v>
                </c:pt>
                <c:pt idx="404">
                  <c:v>1.7241379246115685</c:v>
                </c:pt>
                <c:pt idx="405">
                  <c:v>1.7241379246115685</c:v>
                </c:pt>
                <c:pt idx="406">
                  <c:v>1.7241379246115685</c:v>
                </c:pt>
                <c:pt idx="407">
                  <c:v>1.7241379246115685</c:v>
                </c:pt>
                <c:pt idx="408">
                  <c:v>1.7241379246115685</c:v>
                </c:pt>
                <c:pt idx="409">
                  <c:v>1.7241379246115685</c:v>
                </c:pt>
                <c:pt idx="410">
                  <c:v>1.7241379246115685</c:v>
                </c:pt>
                <c:pt idx="411">
                  <c:v>1.7241379246115685</c:v>
                </c:pt>
                <c:pt idx="412">
                  <c:v>1.7241379246115685</c:v>
                </c:pt>
                <c:pt idx="413">
                  <c:v>1.7241379246115685</c:v>
                </c:pt>
                <c:pt idx="414">
                  <c:v>1.7241379246115685</c:v>
                </c:pt>
                <c:pt idx="415">
                  <c:v>1.7241379246115685</c:v>
                </c:pt>
                <c:pt idx="416">
                  <c:v>1.7241379246115685</c:v>
                </c:pt>
                <c:pt idx="417">
                  <c:v>1.7241379246115685</c:v>
                </c:pt>
                <c:pt idx="418">
                  <c:v>1.7241379246115685</c:v>
                </c:pt>
                <c:pt idx="419">
                  <c:v>1.7241379246115685</c:v>
                </c:pt>
                <c:pt idx="420">
                  <c:v>1.7241379246115685</c:v>
                </c:pt>
                <c:pt idx="421">
                  <c:v>1.7241379246115685</c:v>
                </c:pt>
                <c:pt idx="422">
                  <c:v>1.7241379246115685</c:v>
                </c:pt>
                <c:pt idx="423">
                  <c:v>1.7241379246115685</c:v>
                </c:pt>
                <c:pt idx="424">
                  <c:v>1.7241379246115685</c:v>
                </c:pt>
                <c:pt idx="425">
                  <c:v>1.7241379246115685</c:v>
                </c:pt>
                <c:pt idx="426">
                  <c:v>1.7241379246115685</c:v>
                </c:pt>
                <c:pt idx="427">
                  <c:v>1.7241379246115685</c:v>
                </c:pt>
                <c:pt idx="428">
                  <c:v>1.7241379246115685</c:v>
                </c:pt>
                <c:pt idx="429">
                  <c:v>1.7241379246115685</c:v>
                </c:pt>
                <c:pt idx="430">
                  <c:v>1.7241379246115685</c:v>
                </c:pt>
                <c:pt idx="431">
                  <c:v>1.7241379246115685</c:v>
                </c:pt>
                <c:pt idx="432">
                  <c:v>1.7241379246115685</c:v>
                </c:pt>
                <c:pt idx="433">
                  <c:v>1.7241379246115685</c:v>
                </c:pt>
                <c:pt idx="434">
                  <c:v>1.7241379246115685</c:v>
                </c:pt>
                <c:pt idx="435">
                  <c:v>1.7241379246115685</c:v>
                </c:pt>
                <c:pt idx="436">
                  <c:v>1.7241379246115685</c:v>
                </c:pt>
                <c:pt idx="437">
                  <c:v>1.7241379246115685</c:v>
                </c:pt>
                <c:pt idx="438">
                  <c:v>1.7241379246115685</c:v>
                </c:pt>
                <c:pt idx="439">
                  <c:v>1.7241379246115685</c:v>
                </c:pt>
                <c:pt idx="440">
                  <c:v>1.7241379246115685</c:v>
                </c:pt>
                <c:pt idx="441">
                  <c:v>1.7241379246115685</c:v>
                </c:pt>
                <c:pt idx="442">
                  <c:v>1.7241379246115685</c:v>
                </c:pt>
                <c:pt idx="443">
                  <c:v>1.7241379246115685</c:v>
                </c:pt>
                <c:pt idx="444">
                  <c:v>1.7241379246115685</c:v>
                </c:pt>
                <c:pt idx="445">
                  <c:v>1.7241379246115685</c:v>
                </c:pt>
                <c:pt idx="446">
                  <c:v>1.7241379246115685</c:v>
                </c:pt>
                <c:pt idx="447">
                  <c:v>1.7241379246115685</c:v>
                </c:pt>
                <c:pt idx="448">
                  <c:v>1.7241379246115685</c:v>
                </c:pt>
                <c:pt idx="449">
                  <c:v>1.7241379246115685</c:v>
                </c:pt>
                <c:pt idx="450">
                  <c:v>1.7241379246115685</c:v>
                </c:pt>
                <c:pt idx="451">
                  <c:v>1.7241379246115685</c:v>
                </c:pt>
                <c:pt idx="452">
                  <c:v>1.7241379246115685</c:v>
                </c:pt>
                <c:pt idx="453">
                  <c:v>1.7241379246115685</c:v>
                </c:pt>
                <c:pt idx="454">
                  <c:v>1.7241379246115685</c:v>
                </c:pt>
                <c:pt idx="455">
                  <c:v>1.7241379246115685</c:v>
                </c:pt>
                <c:pt idx="456">
                  <c:v>1.7241379246115685</c:v>
                </c:pt>
                <c:pt idx="457">
                  <c:v>1.7241379246115685</c:v>
                </c:pt>
                <c:pt idx="458">
                  <c:v>1.7241379246115685</c:v>
                </c:pt>
                <c:pt idx="459">
                  <c:v>1.7241379246115685</c:v>
                </c:pt>
                <c:pt idx="460">
                  <c:v>1.7241379246115685</c:v>
                </c:pt>
                <c:pt idx="461">
                  <c:v>1.7241379246115685</c:v>
                </c:pt>
                <c:pt idx="462">
                  <c:v>1.7241379246115685</c:v>
                </c:pt>
                <c:pt idx="463">
                  <c:v>1.7241379246115685</c:v>
                </c:pt>
                <c:pt idx="464">
                  <c:v>1.7241379246115685</c:v>
                </c:pt>
                <c:pt idx="465">
                  <c:v>1.7241379246115685</c:v>
                </c:pt>
                <c:pt idx="466">
                  <c:v>1.7241379246115685</c:v>
                </c:pt>
                <c:pt idx="467">
                  <c:v>1.7241379246115685</c:v>
                </c:pt>
                <c:pt idx="468">
                  <c:v>1.7241379246115685</c:v>
                </c:pt>
                <c:pt idx="469">
                  <c:v>1.7241379246115685</c:v>
                </c:pt>
                <c:pt idx="470">
                  <c:v>1.7241379246115685</c:v>
                </c:pt>
                <c:pt idx="471">
                  <c:v>1.7241379246115685</c:v>
                </c:pt>
                <c:pt idx="472">
                  <c:v>1.7241379246115685</c:v>
                </c:pt>
                <c:pt idx="473">
                  <c:v>1.7241379246115685</c:v>
                </c:pt>
                <c:pt idx="474">
                  <c:v>1.7241379246115685</c:v>
                </c:pt>
                <c:pt idx="475">
                  <c:v>1.7241379246115685</c:v>
                </c:pt>
                <c:pt idx="476">
                  <c:v>1.7241379246115685</c:v>
                </c:pt>
                <c:pt idx="477">
                  <c:v>1.7241379246115685</c:v>
                </c:pt>
                <c:pt idx="478">
                  <c:v>1.7241379246115685</c:v>
                </c:pt>
                <c:pt idx="479">
                  <c:v>1.7241379246115685</c:v>
                </c:pt>
                <c:pt idx="480">
                  <c:v>1.7241379246115685</c:v>
                </c:pt>
                <c:pt idx="481">
                  <c:v>1.7241379246115685</c:v>
                </c:pt>
                <c:pt idx="482">
                  <c:v>1.7241379246115685</c:v>
                </c:pt>
                <c:pt idx="483">
                  <c:v>1.7241379246115685</c:v>
                </c:pt>
                <c:pt idx="484">
                  <c:v>1.7241379246115685</c:v>
                </c:pt>
                <c:pt idx="485">
                  <c:v>1.7241379246115685</c:v>
                </c:pt>
                <c:pt idx="486">
                  <c:v>1.7241379246115685</c:v>
                </c:pt>
                <c:pt idx="487">
                  <c:v>1.7241379246115685</c:v>
                </c:pt>
                <c:pt idx="488">
                  <c:v>1.7241379246115685</c:v>
                </c:pt>
                <c:pt idx="489">
                  <c:v>1.7241379246115685</c:v>
                </c:pt>
                <c:pt idx="490">
                  <c:v>1.7241379246115685</c:v>
                </c:pt>
                <c:pt idx="491">
                  <c:v>1.7241379246115685</c:v>
                </c:pt>
                <c:pt idx="492">
                  <c:v>1.7241379246115685</c:v>
                </c:pt>
                <c:pt idx="493">
                  <c:v>1.7241379246115685</c:v>
                </c:pt>
                <c:pt idx="494">
                  <c:v>1.7241379246115685</c:v>
                </c:pt>
                <c:pt idx="495">
                  <c:v>1.7241379246115685</c:v>
                </c:pt>
                <c:pt idx="496">
                  <c:v>1.7241379246115685</c:v>
                </c:pt>
                <c:pt idx="497">
                  <c:v>1.7241379246115685</c:v>
                </c:pt>
                <c:pt idx="498">
                  <c:v>1.7241379246115685</c:v>
                </c:pt>
                <c:pt idx="499">
                  <c:v>1.7241379246115685</c:v>
                </c:pt>
                <c:pt idx="500">
                  <c:v>1.7241379246115685</c:v>
                </c:pt>
                <c:pt idx="501">
                  <c:v>1.7241379246115685</c:v>
                </c:pt>
                <c:pt idx="502">
                  <c:v>1.7241379246115685</c:v>
                </c:pt>
                <c:pt idx="503">
                  <c:v>1.7241379246115685</c:v>
                </c:pt>
                <c:pt idx="504">
                  <c:v>1.7241379246115685</c:v>
                </c:pt>
                <c:pt idx="505">
                  <c:v>1.7241379246115685</c:v>
                </c:pt>
                <c:pt idx="506">
                  <c:v>1.7241379246115685</c:v>
                </c:pt>
                <c:pt idx="507">
                  <c:v>1.7241379246115685</c:v>
                </c:pt>
                <c:pt idx="508">
                  <c:v>1.7241379246115685</c:v>
                </c:pt>
                <c:pt idx="509">
                  <c:v>1.7241379246115685</c:v>
                </c:pt>
                <c:pt idx="510">
                  <c:v>1.7241379246115685</c:v>
                </c:pt>
                <c:pt idx="511">
                  <c:v>1.7241379246115685</c:v>
                </c:pt>
                <c:pt idx="512">
                  <c:v>1.7241379246115685</c:v>
                </c:pt>
                <c:pt idx="513">
                  <c:v>1.7241379246115685</c:v>
                </c:pt>
                <c:pt idx="514">
                  <c:v>1.7241379246115685</c:v>
                </c:pt>
                <c:pt idx="515">
                  <c:v>1.7241379246115685</c:v>
                </c:pt>
                <c:pt idx="516">
                  <c:v>1.7241379246115685</c:v>
                </c:pt>
                <c:pt idx="517">
                  <c:v>1.7241379246115685</c:v>
                </c:pt>
                <c:pt idx="518">
                  <c:v>1.7241379246115685</c:v>
                </c:pt>
                <c:pt idx="519">
                  <c:v>1.7241379246115685</c:v>
                </c:pt>
                <c:pt idx="520">
                  <c:v>1.7241379246115685</c:v>
                </c:pt>
                <c:pt idx="521">
                  <c:v>1.7241379246115685</c:v>
                </c:pt>
                <c:pt idx="522">
                  <c:v>1.7241379246115685</c:v>
                </c:pt>
                <c:pt idx="523">
                  <c:v>1.7241379246115685</c:v>
                </c:pt>
                <c:pt idx="524">
                  <c:v>1.7241379246115685</c:v>
                </c:pt>
                <c:pt idx="525">
                  <c:v>1.7241379246115685</c:v>
                </c:pt>
                <c:pt idx="526">
                  <c:v>1.7241379246115685</c:v>
                </c:pt>
                <c:pt idx="527">
                  <c:v>1.7241379246115685</c:v>
                </c:pt>
                <c:pt idx="528">
                  <c:v>1.7241379246115685</c:v>
                </c:pt>
                <c:pt idx="529">
                  <c:v>1.7241379246115685</c:v>
                </c:pt>
                <c:pt idx="530">
                  <c:v>1.7241379246115685</c:v>
                </c:pt>
                <c:pt idx="531">
                  <c:v>1.7241379246115685</c:v>
                </c:pt>
                <c:pt idx="532">
                  <c:v>1.7241379246115685</c:v>
                </c:pt>
                <c:pt idx="533">
                  <c:v>1.7241379246115685</c:v>
                </c:pt>
                <c:pt idx="534">
                  <c:v>1.7241379246115685</c:v>
                </c:pt>
                <c:pt idx="535">
                  <c:v>1.7241379246115685</c:v>
                </c:pt>
                <c:pt idx="536">
                  <c:v>1.7241379246115685</c:v>
                </c:pt>
                <c:pt idx="537">
                  <c:v>1.7241379246115685</c:v>
                </c:pt>
                <c:pt idx="538">
                  <c:v>1.7241379246115685</c:v>
                </c:pt>
                <c:pt idx="539">
                  <c:v>1.7241379246115685</c:v>
                </c:pt>
                <c:pt idx="540">
                  <c:v>1.7241379246115685</c:v>
                </c:pt>
                <c:pt idx="541">
                  <c:v>1.7241379246115685</c:v>
                </c:pt>
                <c:pt idx="542">
                  <c:v>1.7241379246115685</c:v>
                </c:pt>
                <c:pt idx="543">
                  <c:v>1.7241379246115685</c:v>
                </c:pt>
                <c:pt idx="544">
                  <c:v>1.7241379246115685</c:v>
                </c:pt>
                <c:pt idx="545">
                  <c:v>1.7241379246115685</c:v>
                </c:pt>
                <c:pt idx="546">
                  <c:v>1.7241379246115685</c:v>
                </c:pt>
                <c:pt idx="547">
                  <c:v>1.7241379246115685</c:v>
                </c:pt>
                <c:pt idx="548">
                  <c:v>1.7241379246115685</c:v>
                </c:pt>
                <c:pt idx="549">
                  <c:v>1.7241379246115685</c:v>
                </c:pt>
                <c:pt idx="550">
                  <c:v>1.7241379246115685</c:v>
                </c:pt>
                <c:pt idx="551">
                  <c:v>1.7241379246115685</c:v>
                </c:pt>
                <c:pt idx="552">
                  <c:v>1.7241379246115685</c:v>
                </c:pt>
                <c:pt idx="553">
                  <c:v>1.7241379246115685</c:v>
                </c:pt>
                <c:pt idx="554">
                  <c:v>1.7241379246115685</c:v>
                </c:pt>
                <c:pt idx="555">
                  <c:v>1.7241379246115685</c:v>
                </c:pt>
                <c:pt idx="556">
                  <c:v>1.7241379246115685</c:v>
                </c:pt>
                <c:pt idx="557">
                  <c:v>1.7241379246115685</c:v>
                </c:pt>
                <c:pt idx="558">
                  <c:v>1.7241379246115685</c:v>
                </c:pt>
                <c:pt idx="559">
                  <c:v>1.7241379246115685</c:v>
                </c:pt>
                <c:pt idx="560">
                  <c:v>1.7241379246115685</c:v>
                </c:pt>
                <c:pt idx="561">
                  <c:v>1.7241379246115685</c:v>
                </c:pt>
                <c:pt idx="562">
                  <c:v>1.7241379246115685</c:v>
                </c:pt>
                <c:pt idx="563">
                  <c:v>1.7241379246115685</c:v>
                </c:pt>
                <c:pt idx="564">
                  <c:v>1.7241379246115685</c:v>
                </c:pt>
                <c:pt idx="565">
                  <c:v>1.7241379246115685</c:v>
                </c:pt>
                <c:pt idx="566">
                  <c:v>1.7241379246115685</c:v>
                </c:pt>
                <c:pt idx="567">
                  <c:v>1.7241379246115685</c:v>
                </c:pt>
                <c:pt idx="568">
                  <c:v>1.7241379246115685</c:v>
                </c:pt>
                <c:pt idx="569">
                  <c:v>1.7241379246115685</c:v>
                </c:pt>
                <c:pt idx="570">
                  <c:v>1.7241379246115685</c:v>
                </c:pt>
                <c:pt idx="571">
                  <c:v>1.7241379246115685</c:v>
                </c:pt>
                <c:pt idx="572">
                  <c:v>1.7241379246115685</c:v>
                </c:pt>
                <c:pt idx="573">
                  <c:v>1.7241379246115685</c:v>
                </c:pt>
                <c:pt idx="574">
                  <c:v>1.7241379246115685</c:v>
                </c:pt>
                <c:pt idx="575">
                  <c:v>1.7241379246115685</c:v>
                </c:pt>
                <c:pt idx="576">
                  <c:v>1.7241379246115685</c:v>
                </c:pt>
                <c:pt idx="577">
                  <c:v>1.7241379246115685</c:v>
                </c:pt>
                <c:pt idx="578">
                  <c:v>1.7241379246115685</c:v>
                </c:pt>
                <c:pt idx="579">
                  <c:v>1.7241379246115685</c:v>
                </c:pt>
                <c:pt idx="580">
                  <c:v>1.7241379246115685</c:v>
                </c:pt>
                <c:pt idx="581">
                  <c:v>1.7241379246115685</c:v>
                </c:pt>
                <c:pt idx="582">
                  <c:v>1.7241379246115685</c:v>
                </c:pt>
                <c:pt idx="583">
                  <c:v>1.7241379246115685</c:v>
                </c:pt>
                <c:pt idx="584">
                  <c:v>1.7241379246115685</c:v>
                </c:pt>
                <c:pt idx="585">
                  <c:v>1.7241379246115685</c:v>
                </c:pt>
                <c:pt idx="586">
                  <c:v>1.7241379246115685</c:v>
                </c:pt>
                <c:pt idx="587">
                  <c:v>1.7241379246115685</c:v>
                </c:pt>
                <c:pt idx="588">
                  <c:v>1.7241379246115685</c:v>
                </c:pt>
                <c:pt idx="589">
                  <c:v>1.7241379246115685</c:v>
                </c:pt>
                <c:pt idx="590">
                  <c:v>1.7241379246115685</c:v>
                </c:pt>
                <c:pt idx="591">
                  <c:v>1.7241379246115685</c:v>
                </c:pt>
                <c:pt idx="592">
                  <c:v>1.7241379246115685</c:v>
                </c:pt>
                <c:pt idx="593">
                  <c:v>1.7241379246115685</c:v>
                </c:pt>
                <c:pt idx="594">
                  <c:v>1.7241379246115685</c:v>
                </c:pt>
                <c:pt idx="595">
                  <c:v>1.7241379246115685</c:v>
                </c:pt>
                <c:pt idx="596">
                  <c:v>1.7241379246115685</c:v>
                </c:pt>
                <c:pt idx="597">
                  <c:v>1.7241379246115685</c:v>
                </c:pt>
                <c:pt idx="598">
                  <c:v>1.7241379246115685</c:v>
                </c:pt>
                <c:pt idx="599">
                  <c:v>1.7241379246115685</c:v>
                </c:pt>
                <c:pt idx="600">
                  <c:v>1.7241379246115685</c:v>
                </c:pt>
                <c:pt idx="601">
                  <c:v>1.7241379246115685</c:v>
                </c:pt>
                <c:pt idx="602">
                  <c:v>1.7241379246115685</c:v>
                </c:pt>
                <c:pt idx="603">
                  <c:v>1.7241379246115685</c:v>
                </c:pt>
                <c:pt idx="604">
                  <c:v>1.7241379246115685</c:v>
                </c:pt>
                <c:pt idx="605">
                  <c:v>1.7241379246115685</c:v>
                </c:pt>
                <c:pt idx="606">
                  <c:v>1.7241379246115685</c:v>
                </c:pt>
                <c:pt idx="607">
                  <c:v>1.7241379246115685</c:v>
                </c:pt>
                <c:pt idx="608">
                  <c:v>1.7241379246115685</c:v>
                </c:pt>
                <c:pt idx="609">
                  <c:v>1.7241379246115685</c:v>
                </c:pt>
                <c:pt idx="610">
                  <c:v>1.7241379246115685</c:v>
                </c:pt>
                <c:pt idx="611">
                  <c:v>1.7241379246115685</c:v>
                </c:pt>
                <c:pt idx="612">
                  <c:v>1.7241379246115685</c:v>
                </c:pt>
                <c:pt idx="613">
                  <c:v>1.7241379246115685</c:v>
                </c:pt>
                <c:pt idx="614">
                  <c:v>1.7241379246115685</c:v>
                </c:pt>
                <c:pt idx="615">
                  <c:v>1.7241379246115685</c:v>
                </c:pt>
                <c:pt idx="616">
                  <c:v>1.7241379246115685</c:v>
                </c:pt>
                <c:pt idx="617">
                  <c:v>1.7241379246115685</c:v>
                </c:pt>
                <c:pt idx="618">
                  <c:v>1.7241379246115685</c:v>
                </c:pt>
                <c:pt idx="619">
                  <c:v>1.7241379246115685</c:v>
                </c:pt>
                <c:pt idx="620">
                  <c:v>1.7241379246115685</c:v>
                </c:pt>
                <c:pt idx="621">
                  <c:v>1.7241379246115685</c:v>
                </c:pt>
                <c:pt idx="622">
                  <c:v>1.7241379246115685</c:v>
                </c:pt>
                <c:pt idx="623">
                  <c:v>1.7241379246115685</c:v>
                </c:pt>
                <c:pt idx="624">
                  <c:v>1.7241379246115685</c:v>
                </c:pt>
                <c:pt idx="625">
                  <c:v>1.7241379246115685</c:v>
                </c:pt>
                <c:pt idx="626">
                  <c:v>1.7241379246115685</c:v>
                </c:pt>
                <c:pt idx="627">
                  <c:v>1.7241379246115685</c:v>
                </c:pt>
                <c:pt idx="628">
                  <c:v>1.7241379246115685</c:v>
                </c:pt>
                <c:pt idx="629">
                  <c:v>1.7241379246115685</c:v>
                </c:pt>
                <c:pt idx="630">
                  <c:v>1.7241379246115685</c:v>
                </c:pt>
                <c:pt idx="631">
                  <c:v>1.7241379246115685</c:v>
                </c:pt>
                <c:pt idx="632">
                  <c:v>1.7241379246115685</c:v>
                </c:pt>
                <c:pt idx="633">
                  <c:v>1.7241379246115685</c:v>
                </c:pt>
                <c:pt idx="634">
                  <c:v>1.7241379246115685</c:v>
                </c:pt>
                <c:pt idx="635">
                  <c:v>1.7241379246115685</c:v>
                </c:pt>
                <c:pt idx="636">
                  <c:v>1.7241379246115685</c:v>
                </c:pt>
                <c:pt idx="637">
                  <c:v>1.7241379246115685</c:v>
                </c:pt>
                <c:pt idx="638">
                  <c:v>1.7241379246115685</c:v>
                </c:pt>
                <c:pt idx="639">
                  <c:v>1.7241379246115685</c:v>
                </c:pt>
                <c:pt idx="640">
                  <c:v>1.7241379246115685</c:v>
                </c:pt>
                <c:pt idx="641">
                  <c:v>1.7241379246115685</c:v>
                </c:pt>
                <c:pt idx="642">
                  <c:v>1.7241379246115685</c:v>
                </c:pt>
                <c:pt idx="643">
                  <c:v>1.7241379246115685</c:v>
                </c:pt>
                <c:pt idx="644">
                  <c:v>1.7241379246115685</c:v>
                </c:pt>
                <c:pt idx="645">
                  <c:v>1.7241379246115685</c:v>
                </c:pt>
                <c:pt idx="646">
                  <c:v>1.7241379246115685</c:v>
                </c:pt>
                <c:pt idx="647">
                  <c:v>1.7241379246115685</c:v>
                </c:pt>
                <c:pt idx="648">
                  <c:v>1.7241379246115685</c:v>
                </c:pt>
                <c:pt idx="649">
                  <c:v>1.7241379246115685</c:v>
                </c:pt>
                <c:pt idx="650">
                  <c:v>1.7241379246115685</c:v>
                </c:pt>
                <c:pt idx="651">
                  <c:v>1.7241379246115685</c:v>
                </c:pt>
                <c:pt idx="652">
                  <c:v>1.7241379246115685</c:v>
                </c:pt>
                <c:pt idx="653">
                  <c:v>1.7241379246115685</c:v>
                </c:pt>
                <c:pt idx="654">
                  <c:v>1.7241379246115685</c:v>
                </c:pt>
                <c:pt idx="655">
                  <c:v>1.7241379246115685</c:v>
                </c:pt>
                <c:pt idx="656">
                  <c:v>1.7241379246115685</c:v>
                </c:pt>
                <c:pt idx="657">
                  <c:v>1.7241379246115685</c:v>
                </c:pt>
                <c:pt idx="658">
                  <c:v>1.7241379246115685</c:v>
                </c:pt>
                <c:pt idx="659">
                  <c:v>1.7241379246115685</c:v>
                </c:pt>
                <c:pt idx="660">
                  <c:v>1.7241379246115685</c:v>
                </c:pt>
                <c:pt idx="661">
                  <c:v>1.7241379246115685</c:v>
                </c:pt>
                <c:pt idx="662">
                  <c:v>1.7241379246115685</c:v>
                </c:pt>
                <c:pt idx="663">
                  <c:v>1.7241379246115685</c:v>
                </c:pt>
                <c:pt idx="664">
                  <c:v>1.7241379246115685</c:v>
                </c:pt>
                <c:pt idx="665">
                  <c:v>1.7241379246115685</c:v>
                </c:pt>
                <c:pt idx="666">
                  <c:v>1.7241379246115685</c:v>
                </c:pt>
                <c:pt idx="667">
                  <c:v>1.7241379246115685</c:v>
                </c:pt>
                <c:pt idx="668">
                  <c:v>1.7241379246115685</c:v>
                </c:pt>
                <c:pt idx="669">
                  <c:v>1.7241379246115685</c:v>
                </c:pt>
                <c:pt idx="670">
                  <c:v>1.7241379246115685</c:v>
                </c:pt>
                <c:pt idx="671">
                  <c:v>1.7241379246115685</c:v>
                </c:pt>
                <c:pt idx="672">
                  <c:v>1.7241379246115685</c:v>
                </c:pt>
                <c:pt idx="673">
                  <c:v>1.7241379246115685</c:v>
                </c:pt>
                <c:pt idx="674">
                  <c:v>1.7241379246115685</c:v>
                </c:pt>
                <c:pt idx="675">
                  <c:v>1.7241379246115685</c:v>
                </c:pt>
                <c:pt idx="676">
                  <c:v>1.7241379246115685</c:v>
                </c:pt>
                <c:pt idx="677">
                  <c:v>1.7241379246115685</c:v>
                </c:pt>
                <c:pt idx="678">
                  <c:v>1.7241379246115685</c:v>
                </c:pt>
                <c:pt idx="679">
                  <c:v>1.7241379246115685</c:v>
                </c:pt>
                <c:pt idx="680">
                  <c:v>1.7241379246115685</c:v>
                </c:pt>
                <c:pt idx="681">
                  <c:v>1.7241379246115685</c:v>
                </c:pt>
                <c:pt idx="682">
                  <c:v>1.7241379246115685</c:v>
                </c:pt>
                <c:pt idx="683">
                  <c:v>1.7241379246115685</c:v>
                </c:pt>
                <c:pt idx="684">
                  <c:v>1.7241379246115685</c:v>
                </c:pt>
                <c:pt idx="685">
                  <c:v>1.7241379246115685</c:v>
                </c:pt>
                <c:pt idx="686">
                  <c:v>1.7241379246115685</c:v>
                </c:pt>
                <c:pt idx="687">
                  <c:v>1.7241379246115685</c:v>
                </c:pt>
                <c:pt idx="688">
                  <c:v>1.7241379246115685</c:v>
                </c:pt>
                <c:pt idx="689">
                  <c:v>1.7241379246115685</c:v>
                </c:pt>
                <c:pt idx="690">
                  <c:v>1.7241379246115685</c:v>
                </c:pt>
                <c:pt idx="691">
                  <c:v>1.7241379246115685</c:v>
                </c:pt>
                <c:pt idx="692">
                  <c:v>1.7241379246115685</c:v>
                </c:pt>
                <c:pt idx="693">
                  <c:v>1.7241379246115685</c:v>
                </c:pt>
                <c:pt idx="694">
                  <c:v>1.7241379246115685</c:v>
                </c:pt>
                <c:pt idx="695">
                  <c:v>1.7241379246115685</c:v>
                </c:pt>
                <c:pt idx="696">
                  <c:v>1.7241379246115685</c:v>
                </c:pt>
                <c:pt idx="697">
                  <c:v>1.7241379246115685</c:v>
                </c:pt>
                <c:pt idx="698">
                  <c:v>1.7241379246115685</c:v>
                </c:pt>
                <c:pt idx="699">
                  <c:v>1.7241379246115685</c:v>
                </c:pt>
                <c:pt idx="700">
                  <c:v>1.7241379246115685</c:v>
                </c:pt>
                <c:pt idx="701">
                  <c:v>1.7241379246115685</c:v>
                </c:pt>
                <c:pt idx="702">
                  <c:v>1.7241379246115685</c:v>
                </c:pt>
                <c:pt idx="703">
                  <c:v>1.7241379246115685</c:v>
                </c:pt>
                <c:pt idx="704">
                  <c:v>1.7241379246115685</c:v>
                </c:pt>
                <c:pt idx="705">
                  <c:v>1.7241379246115685</c:v>
                </c:pt>
                <c:pt idx="706">
                  <c:v>1.7241379246115685</c:v>
                </c:pt>
                <c:pt idx="707">
                  <c:v>1.7241379246115685</c:v>
                </c:pt>
                <c:pt idx="708">
                  <c:v>1.7241379246115685</c:v>
                </c:pt>
                <c:pt idx="709">
                  <c:v>1.7241379246115685</c:v>
                </c:pt>
                <c:pt idx="710">
                  <c:v>1.7241379246115685</c:v>
                </c:pt>
                <c:pt idx="711">
                  <c:v>1.7241379246115685</c:v>
                </c:pt>
                <c:pt idx="712">
                  <c:v>1.7241379246115685</c:v>
                </c:pt>
                <c:pt idx="713">
                  <c:v>1.7241379246115685</c:v>
                </c:pt>
                <c:pt idx="714">
                  <c:v>1.7241379246115685</c:v>
                </c:pt>
                <c:pt idx="715">
                  <c:v>1.7241379246115685</c:v>
                </c:pt>
                <c:pt idx="716">
                  <c:v>1.7241379246115685</c:v>
                </c:pt>
                <c:pt idx="717">
                  <c:v>1.7241379246115685</c:v>
                </c:pt>
                <c:pt idx="718">
                  <c:v>1.7241379246115685</c:v>
                </c:pt>
                <c:pt idx="719">
                  <c:v>1.7241379246115685</c:v>
                </c:pt>
                <c:pt idx="720">
                  <c:v>1.7241379246115685</c:v>
                </c:pt>
                <c:pt idx="721">
                  <c:v>1.7241379246115685</c:v>
                </c:pt>
                <c:pt idx="722">
                  <c:v>1.7241379246115685</c:v>
                </c:pt>
                <c:pt idx="723">
                  <c:v>1.7241379246115685</c:v>
                </c:pt>
                <c:pt idx="724">
                  <c:v>1.7241379246115685</c:v>
                </c:pt>
                <c:pt idx="725">
                  <c:v>1.7241379246115685</c:v>
                </c:pt>
                <c:pt idx="726">
                  <c:v>1.7241379246115685</c:v>
                </c:pt>
                <c:pt idx="727">
                  <c:v>1.7241379246115685</c:v>
                </c:pt>
                <c:pt idx="728">
                  <c:v>1.7241379246115685</c:v>
                </c:pt>
                <c:pt idx="729">
                  <c:v>1.7241379246115685</c:v>
                </c:pt>
                <c:pt idx="730">
                  <c:v>1.7241379246115685</c:v>
                </c:pt>
                <c:pt idx="731">
                  <c:v>1.7241379246115685</c:v>
                </c:pt>
                <c:pt idx="732">
                  <c:v>1.7241379246115685</c:v>
                </c:pt>
                <c:pt idx="733">
                  <c:v>1.7241379246115685</c:v>
                </c:pt>
                <c:pt idx="734">
                  <c:v>1.7241379246115685</c:v>
                </c:pt>
                <c:pt idx="735">
                  <c:v>1.7241379246115685</c:v>
                </c:pt>
                <c:pt idx="736">
                  <c:v>1.7241379246115685</c:v>
                </c:pt>
                <c:pt idx="737">
                  <c:v>1.7241379246115685</c:v>
                </c:pt>
                <c:pt idx="738">
                  <c:v>1.7241379246115685</c:v>
                </c:pt>
                <c:pt idx="739">
                  <c:v>1.7241379246115685</c:v>
                </c:pt>
                <c:pt idx="740">
                  <c:v>1.7241379246115685</c:v>
                </c:pt>
                <c:pt idx="741">
                  <c:v>1.7241379246115685</c:v>
                </c:pt>
                <c:pt idx="742">
                  <c:v>1.7241379246115685</c:v>
                </c:pt>
                <c:pt idx="743">
                  <c:v>1.7241379246115685</c:v>
                </c:pt>
                <c:pt idx="744">
                  <c:v>1.7241379246115685</c:v>
                </c:pt>
                <c:pt idx="745">
                  <c:v>1.7241379246115685</c:v>
                </c:pt>
                <c:pt idx="746">
                  <c:v>1.7241379246115685</c:v>
                </c:pt>
                <c:pt idx="747">
                  <c:v>1.7241379246115685</c:v>
                </c:pt>
                <c:pt idx="748">
                  <c:v>1.7241379246115685</c:v>
                </c:pt>
                <c:pt idx="749">
                  <c:v>1.7241379246115685</c:v>
                </c:pt>
                <c:pt idx="750">
                  <c:v>1.7241379246115685</c:v>
                </c:pt>
                <c:pt idx="751">
                  <c:v>1.7241379246115685</c:v>
                </c:pt>
                <c:pt idx="752">
                  <c:v>1.7241379246115685</c:v>
                </c:pt>
                <c:pt idx="753">
                  <c:v>1.7241379246115685</c:v>
                </c:pt>
                <c:pt idx="754">
                  <c:v>1.7241379246115685</c:v>
                </c:pt>
                <c:pt idx="755">
                  <c:v>1.7241379246115685</c:v>
                </c:pt>
                <c:pt idx="756">
                  <c:v>1.7241379246115685</c:v>
                </c:pt>
                <c:pt idx="757">
                  <c:v>1.7241379246115685</c:v>
                </c:pt>
                <c:pt idx="758">
                  <c:v>1.7241379246115685</c:v>
                </c:pt>
                <c:pt idx="759">
                  <c:v>1.7241379246115685</c:v>
                </c:pt>
                <c:pt idx="760">
                  <c:v>1.7241379246115685</c:v>
                </c:pt>
                <c:pt idx="761">
                  <c:v>1.7241379246115685</c:v>
                </c:pt>
                <c:pt idx="762">
                  <c:v>1.7241379246115685</c:v>
                </c:pt>
                <c:pt idx="763">
                  <c:v>1.7241379246115685</c:v>
                </c:pt>
                <c:pt idx="764">
                  <c:v>1.7241379246115685</c:v>
                </c:pt>
                <c:pt idx="765">
                  <c:v>1.7241379246115685</c:v>
                </c:pt>
                <c:pt idx="766">
                  <c:v>1.7241379246115685</c:v>
                </c:pt>
                <c:pt idx="767">
                  <c:v>1.7241379246115685</c:v>
                </c:pt>
                <c:pt idx="768">
                  <c:v>1.7241379246115685</c:v>
                </c:pt>
                <c:pt idx="769">
                  <c:v>1.7241379246115685</c:v>
                </c:pt>
                <c:pt idx="770">
                  <c:v>1.7241379246115685</c:v>
                </c:pt>
                <c:pt idx="771">
                  <c:v>1.7241379246115685</c:v>
                </c:pt>
                <c:pt idx="772">
                  <c:v>1.7241379246115685</c:v>
                </c:pt>
                <c:pt idx="773">
                  <c:v>1.7241379246115685</c:v>
                </c:pt>
                <c:pt idx="774">
                  <c:v>1.7241379246115685</c:v>
                </c:pt>
                <c:pt idx="775">
                  <c:v>1.7241379246115685</c:v>
                </c:pt>
                <c:pt idx="776">
                  <c:v>1.7241379246115685</c:v>
                </c:pt>
                <c:pt idx="777">
                  <c:v>1.7241379246115685</c:v>
                </c:pt>
                <c:pt idx="778">
                  <c:v>1.7241379246115685</c:v>
                </c:pt>
                <c:pt idx="779">
                  <c:v>1.7241379246115685</c:v>
                </c:pt>
                <c:pt idx="780">
                  <c:v>1.7241379246115685</c:v>
                </c:pt>
                <c:pt idx="781">
                  <c:v>1.7241379246115685</c:v>
                </c:pt>
                <c:pt idx="782">
                  <c:v>1.7241379246115685</c:v>
                </c:pt>
                <c:pt idx="783">
                  <c:v>1.7241379246115685</c:v>
                </c:pt>
                <c:pt idx="784">
                  <c:v>1.7241379246115685</c:v>
                </c:pt>
                <c:pt idx="785">
                  <c:v>1.7241379246115685</c:v>
                </c:pt>
                <c:pt idx="786">
                  <c:v>1.7241379246115685</c:v>
                </c:pt>
                <c:pt idx="787">
                  <c:v>1.7241379246115685</c:v>
                </c:pt>
                <c:pt idx="788">
                  <c:v>1.7241379246115685</c:v>
                </c:pt>
                <c:pt idx="789">
                  <c:v>1.7241379246115685</c:v>
                </c:pt>
                <c:pt idx="790">
                  <c:v>1.7241379246115685</c:v>
                </c:pt>
                <c:pt idx="791">
                  <c:v>1.7241379246115685</c:v>
                </c:pt>
                <c:pt idx="792">
                  <c:v>1.7241379246115685</c:v>
                </c:pt>
                <c:pt idx="793">
                  <c:v>1.7241379246115685</c:v>
                </c:pt>
                <c:pt idx="794">
                  <c:v>1.7241379246115685</c:v>
                </c:pt>
                <c:pt idx="795">
                  <c:v>1.7241379246115685</c:v>
                </c:pt>
                <c:pt idx="796">
                  <c:v>1.7241379246115685</c:v>
                </c:pt>
                <c:pt idx="797">
                  <c:v>1.7241379246115685</c:v>
                </c:pt>
                <c:pt idx="798">
                  <c:v>1.7241379246115685</c:v>
                </c:pt>
                <c:pt idx="799">
                  <c:v>1.7241379246115685</c:v>
                </c:pt>
                <c:pt idx="800">
                  <c:v>1.7241379246115685</c:v>
                </c:pt>
                <c:pt idx="801">
                  <c:v>1.7241379246115685</c:v>
                </c:pt>
                <c:pt idx="802">
                  <c:v>1.7241379246115685</c:v>
                </c:pt>
                <c:pt idx="803">
                  <c:v>1.7241379246115685</c:v>
                </c:pt>
                <c:pt idx="804">
                  <c:v>1.7241379246115685</c:v>
                </c:pt>
                <c:pt idx="805">
                  <c:v>1.7241379246115685</c:v>
                </c:pt>
                <c:pt idx="806">
                  <c:v>1.7241379246115685</c:v>
                </c:pt>
                <c:pt idx="807">
                  <c:v>1.7241379246115685</c:v>
                </c:pt>
                <c:pt idx="808">
                  <c:v>1.7241379246115685</c:v>
                </c:pt>
                <c:pt idx="809">
                  <c:v>1.7241379246115685</c:v>
                </c:pt>
                <c:pt idx="810">
                  <c:v>1.7241379246115685</c:v>
                </c:pt>
                <c:pt idx="811">
                  <c:v>1.7241379246115685</c:v>
                </c:pt>
                <c:pt idx="812">
                  <c:v>1.7241379246115685</c:v>
                </c:pt>
                <c:pt idx="813">
                  <c:v>1.7241379246115685</c:v>
                </c:pt>
                <c:pt idx="814">
                  <c:v>1.7241379246115685</c:v>
                </c:pt>
                <c:pt idx="815">
                  <c:v>1.7241379246115685</c:v>
                </c:pt>
                <c:pt idx="816">
                  <c:v>1.7241379246115685</c:v>
                </c:pt>
                <c:pt idx="817">
                  <c:v>1.7241379246115685</c:v>
                </c:pt>
                <c:pt idx="818">
                  <c:v>1.7241379246115685</c:v>
                </c:pt>
                <c:pt idx="819">
                  <c:v>1.7241379246115685</c:v>
                </c:pt>
                <c:pt idx="820">
                  <c:v>1.7241379246115685</c:v>
                </c:pt>
                <c:pt idx="821">
                  <c:v>1.7241379246115685</c:v>
                </c:pt>
                <c:pt idx="822">
                  <c:v>1.7241379246115685</c:v>
                </c:pt>
                <c:pt idx="823">
                  <c:v>1.7241379246115685</c:v>
                </c:pt>
                <c:pt idx="824">
                  <c:v>1.7241379246115685</c:v>
                </c:pt>
                <c:pt idx="825">
                  <c:v>1.7241379246115685</c:v>
                </c:pt>
                <c:pt idx="826">
                  <c:v>1.7241379246115685</c:v>
                </c:pt>
                <c:pt idx="827">
                  <c:v>1.7241379246115685</c:v>
                </c:pt>
                <c:pt idx="828">
                  <c:v>1.7241379246115685</c:v>
                </c:pt>
                <c:pt idx="829">
                  <c:v>1.7241379246115685</c:v>
                </c:pt>
                <c:pt idx="830">
                  <c:v>1.7241379246115685</c:v>
                </c:pt>
                <c:pt idx="831">
                  <c:v>1.7241379246115685</c:v>
                </c:pt>
                <c:pt idx="832">
                  <c:v>1.7241379246115685</c:v>
                </c:pt>
                <c:pt idx="833">
                  <c:v>1.7241379246115685</c:v>
                </c:pt>
                <c:pt idx="834">
                  <c:v>1.7241379246115685</c:v>
                </c:pt>
                <c:pt idx="835">
                  <c:v>1.7241379246115685</c:v>
                </c:pt>
                <c:pt idx="836">
                  <c:v>1.7241379246115685</c:v>
                </c:pt>
                <c:pt idx="837">
                  <c:v>1.7241379246115685</c:v>
                </c:pt>
                <c:pt idx="838">
                  <c:v>1.7241379246115685</c:v>
                </c:pt>
                <c:pt idx="839">
                  <c:v>1.7241379246115685</c:v>
                </c:pt>
                <c:pt idx="840">
                  <c:v>1.7241379246115685</c:v>
                </c:pt>
                <c:pt idx="841">
                  <c:v>1.7241379246115685</c:v>
                </c:pt>
                <c:pt idx="842">
                  <c:v>1.7241379246115685</c:v>
                </c:pt>
                <c:pt idx="843">
                  <c:v>1.7241379246115685</c:v>
                </c:pt>
                <c:pt idx="844">
                  <c:v>1.7241379246115685</c:v>
                </c:pt>
                <c:pt idx="845">
                  <c:v>1.7241379246115685</c:v>
                </c:pt>
                <c:pt idx="846">
                  <c:v>1.7241379246115685</c:v>
                </c:pt>
                <c:pt idx="847">
                  <c:v>1.7241379246115685</c:v>
                </c:pt>
                <c:pt idx="848">
                  <c:v>1.7241379246115685</c:v>
                </c:pt>
                <c:pt idx="849">
                  <c:v>1.7241379246115685</c:v>
                </c:pt>
                <c:pt idx="850">
                  <c:v>1.7241379246115685</c:v>
                </c:pt>
                <c:pt idx="851">
                  <c:v>1.7241379246115685</c:v>
                </c:pt>
                <c:pt idx="852">
                  <c:v>1.7241379246115685</c:v>
                </c:pt>
                <c:pt idx="853">
                  <c:v>1.7241379246115685</c:v>
                </c:pt>
                <c:pt idx="854">
                  <c:v>1.7241379246115685</c:v>
                </c:pt>
                <c:pt idx="855">
                  <c:v>1.7241379246115685</c:v>
                </c:pt>
                <c:pt idx="856">
                  <c:v>1.7241379246115685</c:v>
                </c:pt>
                <c:pt idx="857">
                  <c:v>1.7241379246115685</c:v>
                </c:pt>
                <c:pt idx="858">
                  <c:v>1.7241379246115685</c:v>
                </c:pt>
                <c:pt idx="859">
                  <c:v>1.7241379246115685</c:v>
                </c:pt>
                <c:pt idx="860">
                  <c:v>1.7241379246115685</c:v>
                </c:pt>
                <c:pt idx="861">
                  <c:v>1.7241379246115685</c:v>
                </c:pt>
                <c:pt idx="862">
                  <c:v>1.7241379246115685</c:v>
                </c:pt>
                <c:pt idx="863">
                  <c:v>1.7241379246115685</c:v>
                </c:pt>
                <c:pt idx="864">
                  <c:v>1.7241379246115685</c:v>
                </c:pt>
                <c:pt idx="865">
                  <c:v>1.7241379246115685</c:v>
                </c:pt>
                <c:pt idx="866">
                  <c:v>1.7241379246115685</c:v>
                </c:pt>
                <c:pt idx="867">
                  <c:v>1.7241379246115685</c:v>
                </c:pt>
                <c:pt idx="868">
                  <c:v>1.7241379246115685</c:v>
                </c:pt>
                <c:pt idx="869">
                  <c:v>1.7241379246115685</c:v>
                </c:pt>
                <c:pt idx="870">
                  <c:v>1.7241379246115685</c:v>
                </c:pt>
                <c:pt idx="871">
                  <c:v>1.7241379246115685</c:v>
                </c:pt>
                <c:pt idx="872">
                  <c:v>1.7241379246115685</c:v>
                </c:pt>
                <c:pt idx="873">
                  <c:v>1.7241379246115685</c:v>
                </c:pt>
                <c:pt idx="874">
                  <c:v>1.7241379246115685</c:v>
                </c:pt>
                <c:pt idx="875">
                  <c:v>1.7241379246115685</c:v>
                </c:pt>
                <c:pt idx="876">
                  <c:v>1.7241379246115685</c:v>
                </c:pt>
                <c:pt idx="877">
                  <c:v>1.7241379246115685</c:v>
                </c:pt>
                <c:pt idx="878">
                  <c:v>1.7241379246115685</c:v>
                </c:pt>
                <c:pt idx="879">
                  <c:v>1.7241379246115685</c:v>
                </c:pt>
                <c:pt idx="880">
                  <c:v>1.7241379246115685</c:v>
                </c:pt>
                <c:pt idx="881">
                  <c:v>1.7241379246115685</c:v>
                </c:pt>
                <c:pt idx="882">
                  <c:v>1.7241379246115685</c:v>
                </c:pt>
                <c:pt idx="883">
                  <c:v>1.7241379246115685</c:v>
                </c:pt>
                <c:pt idx="884">
                  <c:v>1.7241379246115685</c:v>
                </c:pt>
                <c:pt idx="885">
                  <c:v>2.5862069800496101</c:v>
                </c:pt>
                <c:pt idx="886">
                  <c:v>2.5862069800496101</c:v>
                </c:pt>
                <c:pt idx="887">
                  <c:v>2.5862069800496101</c:v>
                </c:pt>
                <c:pt idx="888">
                  <c:v>2.5862069800496101</c:v>
                </c:pt>
                <c:pt idx="889">
                  <c:v>2.5862069800496101</c:v>
                </c:pt>
                <c:pt idx="890">
                  <c:v>2.5862069800496101</c:v>
                </c:pt>
                <c:pt idx="891">
                  <c:v>3.4482758492231369</c:v>
                </c:pt>
                <c:pt idx="892">
                  <c:v>3.4482758492231369</c:v>
                </c:pt>
                <c:pt idx="893">
                  <c:v>3.4482758492231369</c:v>
                </c:pt>
                <c:pt idx="894">
                  <c:v>3.4482758492231369</c:v>
                </c:pt>
                <c:pt idx="895">
                  <c:v>3.4482758492231369</c:v>
                </c:pt>
                <c:pt idx="896">
                  <c:v>3.4482758492231369</c:v>
                </c:pt>
                <c:pt idx="897">
                  <c:v>3.4482758492231369</c:v>
                </c:pt>
                <c:pt idx="898">
                  <c:v>3.4482758492231369</c:v>
                </c:pt>
                <c:pt idx="899">
                  <c:v>3.4482758492231369</c:v>
                </c:pt>
                <c:pt idx="900">
                  <c:v>3.4482758492231369</c:v>
                </c:pt>
                <c:pt idx="901">
                  <c:v>3.4482758492231369</c:v>
                </c:pt>
                <c:pt idx="902">
                  <c:v>3.4482758492231369</c:v>
                </c:pt>
                <c:pt idx="903">
                  <c:v>3.4482758492231369</c:v>
                </c:pt>
                <c:pt idx="904">
                  <c:v>3.4482758492231369</c:v>
                </c:pt>
                <c:pt idx="905">
                  <c:v>3.4482758492231369</c:v>
                </c:pt>
                <c:pt idx="906">
                  <c:v>3.4482758492231369</c:v>
                </c:pt>
                <c:pt idx="907">
                  <c:v>3.4482758492231369</c:v>
                </c:pt>
                <c:pt idx="908">
                  <c:v>3.4482758492231369</c:v>
                </c:pt>
                <c:pt idx="909">
                  <c:v>3.4482758492231369</c:v>
                </c:pt>
                <c:pt idx="910">
                  <c:v>3.4482758492231369</c:v>
                </c:pt>
                <c:pt idx="911">
                  <c:v>3.4482758492231369</c:v>
                </c:pt>
                <c:pt idx="912">
                  <c:v>3.4482758492231369</c:v>
                </c:pt>
                <c:pt idx="913">
                  <c:v>3.4482758492231369</c:v>
                </c:pt>
                <c:pt idx="914">
                  <c:v>3.4482758492231369</c:v>
                </c:pt>
                <c:pt idx="915">
                  <c:v>3.4482758492231369</c:v>
                </c:pt>
                <c:pt idx="916">
                  <c:v>3.4482758492231369</c:v>
                </c:pt>
                <c:pt idx="917">
                  <c:v>3.4482758492231369</c:v>
                </c:pt>
                <c:pt idx="918">
                  <c:v>3.4482758492231369</c:v>
                </c:pt>
                <c:pt idx="919">
                  <c:v>3.4482758492231369</c:v>
                </c:pt>
                <c:pt idx="920">
                  <c:v>3.4482758492231369</c:v>
                </c:pt>
                <c:pt idx="921">
                  <c:v>3.4482758492231369</c:v>
                </c:pt>
                <c:pt idx="922">
                  <c:v>3.4482758492231369</c:v>
                </c:pt>
                <c:pt idx="923">
                  <c:v>3.4482758492231369</c:v>
                </c:pt>
                <c:pt idx="924">
                  <c:v>3.4482758492231369</c:v>
                </c:pt>
                <c:pt idx="925">
                  <c:v>3.4482758492231369</c:v>
                </c:pt>
                <c:pt idx="926">
                  <c:v>3.4482758492231369</c:v>
                </c:pt>
                <c:pt idx="927">
                  <c:v>3.4482758492231369</c:v>
                </c:pt>
                <c:pt idx="928">
                  <c:v>3.4482758492231369</c:v>
                </c:pt>
                <c:pt idx="929">
                  <c:v>3.4482758492231369</c:v>
                </c:pt>
                <c:pt idx="930">
                  <c:v>3.4482758492231369</c:v>
                </c:pt>
                <c:pt idx="931">
                  <c:v>3.4482758492231369</c:v>
                </c:pt>
                <c:pt idx="932">
                  <c:v>3.4482758492231369</c:v>
                </c:pt>
                <c:pt idx="933">
                  <c:v>3.4482758492231369</c:v>
                </c:pt>
                <c:pt idx="934">
                  <c:v>3.4482758492231369</c:v>
                </c:pt>
                <c:pt idx="935">
                  <c:v>3.4482758492231369</c:v>
                </c:pt>
                <c:pt idx="936">
                  <c:v>3.4482758492231369</c:v>
                </c:pt>
                <c:pt idx="937">
                  <c:v>3.4482758492231369</c:v>
                </c:pt>
                <c:pt idx="938">
                  <c:v>3.4482758492231369</c:v>
                </c:pt>
                <c:pt idx="939">
                  <c:v>3.4482758492231369</c:v>
                </c:pt>
                <c:pt idx="940">
                  <c:v>3.4482758492231369</c:v>
                </c:pt>
                <c:pt idx="941">
                  <c:v>3.4482758492231369</c:v>
                </c:pt>
                <c:pt idx="942">
                  <c:v>3.4482758492231369</c:v>
                </c:pt>
                <c:pt idx="943">
                  <c:v>3.4482758492231369</c:v>
                </c:pt>
                <c:pt idx="944">
                  <c:v>3.4482758492231369</c:v>
                </c:pt>
                <c:pt idx="945">
                  <c:v>3.4482758492231369</c:v>
                </c:pt>
                <c:pt idx="946">
                  <c:v>3.4482758492231369</c:v>
                </c:pt>
                <c:pt idx="947">
                  <c:v>3.4482758492231369</c:v>
                </c:pt>
                <c:pt idx="948">
                  <c:v>3.4482758492231369</c:v>
                </c:pt>
                <c:pt idx="949">
                  <c:v>3.4482758492231369</c:v>
                </c:pt>
                <c:pt idx="950">
                  <c:v>3.4482758492231369</c:v>
                </c:pt>
                <c:pt idx="951">
                  <c:v>3.4482758492231369</c:v>
                </c:pt>
                <c:pt idx="952">
                  <c:v>3.4482758492231369</c:v>
                </c:pt>
                <c:pt idx="953">
                  <c:v>3.4482758492231369</c:v>
                </c:pt>
                <c:pt idx="954">
                  <c:v>3.4482758492231369</c:v>
                </c:pt>
                <c:pt idx="955">
                  <c:v>3.4482758492231369</c:v>
                </c:pt>
                <c:pt idx="956">
                  <c:v>3.4482758492231369</c:v>
                </c:pt>
                <c:pt idx="957">
                  <c:v>3.4482758492231369</c:v>
                </c:pt>
                <c:pt idx="958">
                  <c:v>3.4482758492231369</c:v>
                </c:pt>
                <c:pt idx="959">
                  <c:v>3.4482758492231369</c:v>
                </c:pt>
                <c:pt idx="960">
                  <c:v>3.4482758492231369</c:v>
                </c:pt>
                <c:pt idx="961">
                  <c:v>3.4482758492231369</c:v>
                </c:pt>
                <c:pt idx="962">
                  <c:v>3.4482758492231369</c:v>
                </c:pt>
                <c:pt idx="963">
                  <c:v>3.4482758492231369</c:v>
                </c:pt>
                <c:pt idx="964">
                  <c:v>3.4482758492231369</c:v>
                </c:pt>
                <c:pt idx="965">
                  <c:v>3.4482758492231369</c:v>
                </c:pt>
                <c:pt idx="966">
                  <c:v>3.4482758492231369</c:v>
                </c:pt>
                <c:pt idx="967">
                  <c:v>3.4482758492231369</c:v>
                </c:pt>
                <c:pt idx="968">
                  <c:v>3.4482758492231369</c:v>
                </c:pt>
                <c:pt idx="969">
                  <c:v>3.4482758492231369</c:v>
                </c:pt>
                <c:pt idx="970">
                  <c:v>3.4482758492231369</c:v>
                </c:pt>
                <c:pt idx="971">
                  <c:v>3.4482758492231369</c:v>
                </c:pt>
                <c:pt idx="972">
                  <c:v>3.4482758492231369</c:v>
                </c:pt>
                <c:pt idx="973">
                  <c:v>3.4482758492231369</c:v>
                </c:pt>
                <c:pt idx="974">
                  <c:v>3.4482758492231369</c:v>
                </c:pt>
                <c:pt idx="975">
                  <c:v>3.4482758492231369</c:v>
                </c:pt>
                <c:pt idx="976">
                  <c:v>3.4482758492231369</c:v>
                </c:pt>
                <c:pt idx="977">
                  <c:v>3.4482758492231369</c:v>
                </c:pt>
                <c:pt idx="978">
                  <c:v>3.4482758492231369</c:v>
                </c:pt>
                <c:pt idx="979">
                  <c:v>3.4482758492231369</c:v>
                </c:pt>
                <c:pt idx="980">
                  <c:v>3.4482758492231369</c:v>
                </c:pt>
                <c:pt idx="981">
                  <c:v>3.4482758492231369</c:v>
                </c:pt>
                <c:pt idx="982">
                  <c:v>3.4482758492231369</c:v>
                </c:pt>
                <c:pt idx="983">
                  <c:v>3.4482758492231369</c:v>
                </c:pt>
                <c:pt idx="984">
                  <c:v>3.4482758492231369</c:v>
                </c:pt>
                <c:pt idx="985">
                  <c:v>3.4482758492231369</c:v>
                </c:pt>
                <c:pt idx="986">
                  <c:v>3.4482758492231369</c:v>
                </c:pt>
                <c:pt idx="987">
                  <c:v>3.4482758492231369</c:v>
                </c:pt>
                <c:pt idx="988">
                  <c:v>3.4482758492231369</c:v>
                </c:pt>
                <c:pt idx="989">
                  <c:v>3.4482758492231369</c:v>
                </c:pt>
                <c:pt idx="990">
                  <c:v>3.4482758492231369</c:v>
                </c:pt>
                <c:pt idx="991">
                  <c:v>3.4482758492231369</c:v>
                </c:pt>
                <c:pt idx="992">
                  <c:v>3.4482758492231369</c:v>
                </c:pt>
                <c:pt idx="993">
                  <c:v>3.4482758492231369</c:v>
                </c:pt>
                <c:pt idx="994">
                  <c:v>3.4482758492231369</c:v>
                </c:pt>
                <c:pt idx="995">
                  <c:v>3.4482758492231369</c:v>
                </c:pt>
                <c:pt idx="996">
                  <c:v>3.4482758492231369</c:v>
                </c:pt>
                <c:pt idx="997">
                  <c:v>3.4482758492231369</c:v>
                </c:pt>
                <c:pt idx="998">
                  <c:v>3.4482758492231369</c:v>
                </c:pt>
                <c:pt idx="999">
                  <c:v>3.4482758492231369</c:v>
                </c:pt>
                <c:pt idx="1000">
                  <c:v>3.4482758492231369</c:v>
                </c:pt>
                <c:pt idx="1001">
                  <c:v>3.4482758492231369</c:v>
                </c:pt>
                <c:pt idx="1002">
                  <c:v>3.4482758492231369</c:v>
                </c:pt>
                <c:pt idx="1003">
                  <c:v>3.4482758492231369</c:v>
                </c:pt>
                <c:pt idx="1004">
                  <c:v>3.4482758492231369</c:v>
                </c:pt>
                <c:pt idx="1005">
                  <c:v>3.4482758492231369</c:v>
                </c:pt>
                <c:pt idx="1006">
                  <c:v>3.4482758492231369</c:v>
                </c:pt>
                <c:pt idx="1007">
                  <c:v>3.4482758492231369</c:v>
                </c:pt>
                <c:pt idx="1008">
                  <c:v>3.4482758492231369</c:v>
                </c:pt>
                <c:pt idx="1009">
                  <c:v>3.4482758492231369</c:v>
                </c:pt>
                <c:pt idx="1010">
                  <c:v>3.4482758492231369</c:v>
                </c:pt>
                <c:pt idx="1011">
                  <c:v>3.4482758492231369</c:v>
                </c:pt>
                <c:pt idx="1012">
                  <c:v>3.4482758492231369</c:v>
                </c:pt>
                <c:pt idx="1013">
                  <c:v>3.4482758492231369</c:v>
                </c:pt>
                <c:pt idx="1014">
                  <c:v>3.4482758492231369</c:v>
                </c:pt>
                <c:pt idx="1015">
                  <c:v>3.4482758492231369</c:v>
                </c:pt>
                <c:pt idx="1016">
                  <c:v>3.4482758492231369</c:v>
                </c:pt>
                <c:pt idx="1017">
                  <c:v>4.3103449046611786</c:v>
                </c:pt>
                <c:pt idx="1018">
                  <c:v>4.3103449046611786</c:v>
                </c:pt>
                <c:pt idx="1019">
                  <c:v>4.3103449046611786</c:v>
                </c:pt>
                <c:pt idx="1020">
                  <c:v>4.3103449046611786</c:v>
                </c:pt>
                <c:pt idx="1021">
                  <c:v>4.3103449046611786</c:v>
                </c:pt>
                <c:pt idx="1022">
                  <c:v>4.3103449046611786</c:v>
                </c:pt>
                <c:pt idx="1023">
                  <c:v>4.3103449046611786</c:v>
                </c:pt>
                <c:pt idx="1024">
                  <c:v>4.3103449046611786</c:v>
                </c:pt>
                <c:pt idx="1025">
                  <c:v>4.3103449046611786</c:v>
                </c:pt>
                <c:pt idx="1026">
                  <c:v>4.3103449046611786</c:v>
                </c:pt>
                <c:pt idx="1027">
                  <c:v>4.3103449046611786</c:v>
                </c:pt>
                <c:pt idx="1028">
                  <c:v>4.3103449046611786</c:v>
                </c:pt>
                <c:pt idx="1029">
                  <c:v>4.3103449046611786</c:v>
                </c:pt>
                <c:pt idx="1030">
                  <c:v>4.3103449046611786</c:v>
                </c:pt>
                <c:pt idx="1031">
                  <c:v>4.3103449046611786</c:v>
                </c:pt>
                <c:pt idx="1032">
                  <c:v>4.3103449046611786</c:v>
                </c:pt>
                <c:pt idx="1033">
                  <c:v>4.3103449046611786</c:v>
                </c:pt>
                <c:pt idx="1034">
                  <c:v>4.3103449046611786</c:v>
                </c:pt>
                <c:pt idx="1035">
                  <c:v>4.3103449046611786</c:v>
                </c:pt>
                <c:pt idx="1036">
                  <c:v>4.3103449046611786</c:v>
                </c:pt>
                <c:pt idx="1037">
                  <c:v>4.3103449046611786</c:v>
                </c:pt>
                <c:pt idx="1038">
                  <c:v>4.3103449046611786</c:v>
                </c:pt>
                <c:pt idx="1039">
                  <c:v>4.3103449046611786</c:v>
                </c:pt>
                <c:pt idx="1040">
                  <c:v>4.3103449046611786</c:v>
                </c:pt>
                <c:pt idx="1041">
                  <c:v>4.3103449046611786</c:v>
                </c:pt>
                <c:pt idx="1042">
                  <c:v>4.3103449046611786</c:v>
                </c:pt>
                <c:pt idx="1043">
                  <c:v>4.3103449046611786</c:v>
                </c:pt>
                <c:pt idx="1044">
                  <c:v>4.3103449046611786</c:v>
                </c:pt>
                <c:pt idx="1045">
                  <c:v>4.3103449046611786</c:v>
                </c:pt>
                <c:pt idx="1046">
                  <c:v>4.3103449046611786</c:v>
                </c:pt>
                <c:pt idx="1047">
                  <c:v>4.3103449046611786</c:v>
                </c:pt>
                <c:pt idx="1048">
                  <c:v>4.3103449046611786</c:v>
                </c:pt>
                <c:pt idx="1049">
                  <c:v>4.3103449046611786</c:v>
                </c:pt>
                <c:pt idx="1050">
                  <c:v>4.3103449046611786</c:v>
                </c:pt>
                <c:pt idx="1051">
                  <c:v>4.3103449046611786</c:v>
                </c:pt>
                <c:pt idx="1052">
                  <c:v>4.3103449046611786</c:v>
                </c:pt>
                <c:pt idx="1053">
                  <c:v>4.3103449046611786</c:v>
                </c:pt>
                <c:pt idx="1054">
                  <c:v>4.3103449046611786</c:v>
                </c:pt>
                <c:pt idx="1055">
                  <c:v>4.3103449046611786</c:v>
                </c:pt>
                <c:pt idx="1056">
                  <c:v>4.3103449046611786</c:v>
                </c:pt>
                <c:pt idx="1057">
                  <c:v>4.3103449046611786</c:v>
                </c:pt>
                <c:pt idx="1058">
                  <c:v>4.3103449046611786</c:v>
                </c:pt>
                <c:pt idx="1059">
                  <c:v>4.3103449046611786</c:v>
                </c:pt>
                <c:pt idx="1060">
                  <c:v>4.3103449046611786</c:v>
                </c:pt>
                <c:pt idx="1061">
                  <c:v>4.3103449046611786</c:v>
                </c:pt>
                <c:pt idx="1062">
                  <c:v>4.3103449046611786</c:v>
                </c:pt>
                <c:pt idx="1063">
                  <c:v>4.3103449046611786</c:v>
                </c:pt>
                <c:pt idx="1064">
                  <c:v>4.3103449046611786</c:v>
                </c:pt>
                <c:pt idx="1065">
                  <c:v>4.3103449046611786</c:v>
                </c:pt>
                <c:pt idx="1066">
                  <c:v>4.3103449046611786</c:v>
                </c:pt>
                <c:pt idx="1067">
                  <c:v>4.3103449046611786</c:v>
                </c:pt>
                <c:pt idx="1068">
                  <c:v>4.3103449046611786</c:v>
                </c:pt>
                <c:pt idx="1069">
                  <c:v>4.3103449046611786</c:v>
                </c:pt>
                <c:pt idx="1070">
                  <c:v>4.3103449046611786</c:v>
                </c:pt>
                <c:pt idx="1071">
                  <c:v>4.3103449046611786</c:v>
                </c:pt>
                <c:pt idx="1072">
                  <c:v>4.3103449046611786</c:v>
                </c:pt>
                <c:pt idx="1073">
                  <c:v>4.3103449046611786</c:v>
                </c:pt>
                <c:pt idx="1074">
                  <c:v>4.3103449046611786</c:v>
                </c:pt>
                <c:pt idx="1075">
                  <c:v>4.3103449046611786</c:v>
                </c:pt>
                <c:pt idx="1076">
                  <c:v>4.3103449046611786</c:v>
                </c:pt>
                <c:pt idx="1077">
                  <c:v>4.3103449046611786</c:v>
                </c:pt>
                <c:pt idx="1078">
                  <c:v>4.3103449046611786</c:v>
                </c:pt>
                <c:pt idx="1079">
                  <c:v>4.3103449046611786</c:v>
                </c:pt>
                <c:pt idx="1080">
                  <c:v>4.3103449046611786</c:v>
                </c:pt>
                <c:pt idx="1081">
                  <c:v>4.3103449046611786</c:v>
                </c:pt>
                <c:pt idx="1082">
                  <c:v>4.3103449046611786</c:v>
                </c:pt>
                <c:pt idx="1083">
                  <c:v>4.3103449046611786</c:v>
                </c:pt>
                <c:pt idx="1084">
                  <c:v>4.3103449046611786</c:v>
                </c:pt>
                <c:pt idx="1085">
                  <c:v>4.3103449046611786</c:v>
                </c:pt>
                <c:pt idx="1086">
                  <c:v>4.3103449046611786</c:v>
                </c:pt>
                <c:pt idx="1087">
                  <c:v>4.3103449046611786</c:v>
                </c:pt>
                <c:pt idx="1088">
                  <c:v>4.3103449046611786</c:v>
                </c:pt>
                <c:pt idx="1089">
                  <c:v>4.3103449046611786</c:v>
                </c:pt>
                <c:pt idx="1090">
                  <c:v>4.3103449046611786</c:v>
                </c:pt>
                <c:pt idx="1091">
                  <c:v>4.3103449046611786</c:v>
                </c:pt>
                <c:pt idx="1092">
                  <c:v>4.3103449046611786</c:v>
                </c:pt>
                <c:pt idx="1093">
                  <c:v>4.3103449046611786</c:v>
                </c:pt>
                <c:pt idx="1094">
                  <c:v>4.3103449046611786</c:v>
                </c:pt>
                <c:pt idx="1095">
                  <c:v>4.3103449046611786</c:v>
                </c:pt>
                <c:pt idx="1096">
                  <c:v>4.3103449046611786</c:v>
                </c:pt>
                <c:pt idx="1097">
                  <c:v>4.3103449046611786</c:v>
                </c:pt>
                <c:pt idx="1098">
                  <c:v>4.3103449046611786</c:v>
                </c:pt>
                <c:pt idx="1099">
                  <c:v>4.3103449046611786</c:v>
                </c:pt>
                <c:pt idx="1100">
                  <c:v>4.3103449046611786</c:v>
                </c:pt>
                <c:pt idx="1101">
                  <c:v>4.3103449046611786</c:v>
                </c:pt>
                <c:pt idx="1102">
                  <c:v>4.3103449046611786</c:v>
                </c:pt>
                <c:pt idx="1103">
                  <c:v>4.3103449046611786</c:v>
                </c:pt>
                <c:pt idx="1104">
                  <c:v>4.3103449046611786</c:v>
                </c:pt>
                <c:pt idx="1105">
                  <c:v>4.3103449046611786</c:v>
                </c:pt>
                <c:pt idx="1106">
                  <c:v>4.3103449046611786</c:v>
                </c:pt>
                <c:pt idx="1107">
                  <c:v>4.3103449046611786</c:v>
                </c:pt>
                <c:pt idx="1108">
                  <c:v>4.3103449046611786</c:v>
                </c:pt>
                <c:pt idx="1109">
                  <c:v>4.3103449046611786</c:v>
                </c:pt>
                <c:pt idx="1110">
                  <c:v>4.3103449046611786</c:v>
                </c:pt>
                <c:pt idx="1111">
                  <c:v>4.3103449046611786</c:v>
                </c:pt>
                <c:pt idx="1112">
                  <c:v>4.3103449046611786</c:v>
                </c:pt>
                <c:pt idx="1113">
                  <c:v>4.3103449046611786</c:v>
                </c:pt>
                <c:pt idx="1114">
                  <c:v>4.3103449046611786</c:v>
                </c:pt>
                <c:pt idx="1115">
                  <c:v>4.3103449046611786</c:v>
                </c:pt>
                <c:pt idx="1116">
                  <c:v>4.3103449046611786</c:v>
                </c:pt>
                <c:pt idx="1117">
                  <c:v>4.3103449046611786</c:v>
                </c:pt>
                <c:pt idx="1118">
                  <c:v>4.3103449046611786</c:v>
                </c:pt>
                <c:pt idx="1119">
                  <c:v>4.3103449046611786</c:v>
                </c:pt>
                <c:pt idx="1120">
                  <c:v>4.3103449046611786</c:v>
                </c:pt>
                <c:pt idx="1121">
                  <c:v>4.3103449046611786</c:v>
                </c:pt>
                <c:pt idx="1122">
                  <c:v>4.3103449046611786</c:v>
                </c:pt>
                <c:pt idx="1123">
                  <c:v>4.3103449046611786</c:v>
                </c:pt>
                <c:pt idx="1124">
                  <c:v>4.3103449046611786</c:v>
                </c:pt>
                <c:pt idx="1125">
                  <c:v>4.3103449046611786</c:v>
                </c:pt>
                <c:pt idx="1126">
                  <c:v>4.3103449046611786</c:v>
                </c:pt>
                <c:pt idx="1127">
                  <c:v>4.3103449046611786</c:v>
                </c:pt>
                <c:pt idx="1128">
                  <c:v>4.3103449046611786</c:v>
                </c:pt>
                <c:pt idx="1129">
                  <c:v>4.3103449046611786</c:v>
                </c:pt>
                <c:pt idx="1130">
                  <c:v>4.3103449046611786</c:v>
                </c:pt>
                <c:pt idx="1131">
                  <c:v>4.3103449046611786</c:v>
                </c:pt>
                <c:pt idx="1132">
                  <c:v>4.3103449046611786</c:v>
                </c:pt>
                <c:pt idx="1133">
                  <c:v>4.3103449046611786</c:v>
                </c:pt>
                <c:pt idx="1134">
                  <c:v>4.3103449046611786</c:v>
                </c:pt>
                <c:pt idx="1135">
                  <c:v>4.3103449046611786</c:v>
                </c:pt>
                <c:pt idx="1136">
                  <c:v>4.3103449046611786</c:v>
                </c:pt>
                <c:pt idx="1137">
                  <c:v>4.3103449046611786</c:v>
                </c:pt>
                <c:pt idx="1138">
                  <c:v>4.3103449046611786</c:v>
                </c:pt>
                <c:pt idx="1139">
                  <c:v>4.3103449046611786</c:v>
                </c:pt>
                <c:pt idx="1140">
                  <c:v>4.3103449046611786</c:v>
                </c:pt>
                <c:pt idx="1141">
                  <c:v>4.3103449046611786</c:v>
                </c:pt>
                <c:pt idx="1142">
                  <c:v>4.3103449046611786</c:v>
                </c:pt>
                <c:pt idx="1143">
                  <c:v>4.3103449046611786</c:v>
                </c:pt>
                <c:pt idx="1144">
                  <c:v>4.3103449046611786</c:v>
                </c:pt>
                <c:pt idx="1145">
                  <c:v>4.3103449046611786</c:v>
                </c:pt>
                <c:pt idx="1146">
                  <c:v>4.3103449046611786</c:v>
                </c:pt>
                <c:pt idx="1147">
                  <c:v>4.3103449046611786</c:v>
                </c:pt>
                <c:pt idx="1148">
                  <c:v>4.3103449046611786</c:v>
                </c:pt>
                <c:pt idx="1149">
                  <c:v>4.3103449046611786</c:v>
                </c:pt>
                <c:pt idx="1150">
                  <c:v>4.3103449046611786</c:v>
                </c:pt>
                <c:pt idx="1151">
                  <c:v>4.3103449046611786</c:v>
                </c:pt>
                <c:pt idx="1152">
                  <c:v>4.3103449046611786</c:v>
                </c:pt>
                <c:pt idx="1153">
                  <c:v>4.3103449046611786</c:v>
                </c:pt>
                <c:pt idx="1154">
                  <c:v>4.3103449046611786</c:v>
                </c:pt>
                <c:pt idx="1155">
                  <c:v>4.3103449046611786</c:v>
                </c:pt>
                <c:pt idx="1156">
                  <c:v>4.3103449046611786</c:v>
                </c:pt>
                <c:pt idx="1157">
                  <c:v>4.3103449046611786</c:v>
                </c:pt>
                <c:pt idx="1158">
                  <c:v>4.3103449046611786</c:v>
                </c:pt>
                <c:pt idx="1159">
                  <c:v>4.3103449046611786</c:v>
                </c:pt>
                <c:pt idx="1160">
                  <c:v>4.3103449046611786</c:v>
                </c:pt>
                <c:pt idx="1161">
                  <c:v>4.3103449046611786</c:v>
                </c:pt>
                <c:pt idx="1162">
                  <c:v>4.3103449046611786</c:v>
                </c:pt>
                <c:pt idx="1163">
                  <c:v>4.3103449046611786</c:v>
                </c:pt>
                <c:pt idx="1164">
                  <c:v>4.3103449046611786</c:v>
                </c:pt>
                <c:pt idx="1165">
                  <c:v>4.3103449046611786</c:v>
                </c:pt>
                <c:pt idx="1166">
                  <c:v>4.3103449046611786</c:v>
                </c:pt>
                <c:pt idx="1167">
                  <c:v>4.3103449046611786</c:v>
                </c:pt>
                <c:pt idx="1168">
                  <c:v>4.3103449046611786</c:v>
                </c:pt>
                <c:pt idx="1169">
                  <c:v>4.3103449046611786</c:v>
                </c:pt>
                <c:pt idx="1170">
                  <c:v>5.1724139600992203</c:v>
                </c:pt>
                <c:pt idx="1171">
                  <c:v>5.1724139600992203</c:v>
                </c:pt>
                <c:pt idx="1172">
                  <c:v>5.1724139600992203</c:v>
                </c:pt>
                <c:pt idx="1173">
                  <c:v>5.1724139600992203</c:v>
                </c:pt>
                <c:pt idx="1174">
                  <c:v>5.1724139600992203</c:v>
                </c:pt>
                <c:pt idx="1175">
                  <c:v>5.1724139600992203</c:v>
                </c:pt>
                <c:pt idx="1176">
                  <c:v>5.1724139600992203</c:v>
                </c:pt>
                <c:pt idx="1177">
                  <c:v>5.1724139600992203</c:v>
                </c:pt>
                <c:pt idx="1178">
                  <c:v>5.1724139600992203</c:v>
                </c:pt>
                <c:pt idx="1179">
                  <c:v>5.1724139600992203</c:v>
                </c:pt>
                <c:pt idx="1180">
                  <c:v>5.1724139600992203</c:v>
                </c:pt>
                <c:pt idx="1181">
                  <c:v>5.1724139600992203</c:v>
                </c:pt>
                <c:pt idx="1182">
                  <c:v>5.1724139600992203</c:v>
                </c:pt>
                <c:pt idx="1183">
                  <c:v>5.1724139600992203</c:v>
                </c:pt>
                <c:pt idx="1184">
                  <c:v>5.1724139600992203</c:v>
                </c:pt>
                <c:pt idx="1185">
                  <c:v>5.1724139600992203</c:v>
                </c:pt>
                <c:pt idx="1186">
                  <c:v>5.1724139600992203</c:v>
                </c:pt>
                <c:pt idx="1187">
                  <c:v>5.1724139600992203</c:v>
                </c:pt>
                <c:pt idx="1188">
                  <c:v>5.1724139600992203</c:v>
                </c:pt>
                <c:pt idx="1189">
                  <c:v>5.1724139600992203</c:v>
                </c:pt>
                <c:pt idx="1190">
                  <c:v>5.1724139600992203</c:v>
                </c:pt>
                <c:pt idx="1191">
                  <c:v>5.1724139600992203</c:v>
                </c:pt>
                <c:pt idx="1192">
                  <c:v>5.1724139600992203</c:v>
                </c:pt>
                <c:pt idx="1193">
                  <c:v>5.1724139600992203</c:v>
                </c:pt>
                <c:pt idx="1194">
                  <c:v>5.1724139600992203</c:v>
                </c:pt>
                <c:pt idx="1195">
                  <c:v>5.1724139600992203</c:v>
                </c:pt>
                <c:pt idx="1196">
                  <c:v>5.1724139600992203</c:v>
                </c:pt>
                <c:pt idx="1197">
                  <c:v>5.1724139600992203</c:v>
                </c:pt>
                <c:pt idx="1198">
                  <c:v>5.1724139600992203</c:v>
                </c:pt>
                <c:pt idx="1199">
                  <c:v>5.1724139600992203</c:v>
                </c:pt>
                <c:pt idx="1200">
                  <c:v>5.1724139600992203</c:v>
                </c:pt>
                <c:pt idx="1201">
                  <c:v>5.1724139600992203</c:v>
                </c:pt>
                <c:pt idx="1202">
                  <c:v>5.1724139600992203</c:v>
                </c:pt>
                <c:pt idx="1203">
                  <c:v>5.1724139600992203</c:v>
                </c:pt>
                <c:pt idx="1204">
                  <c:v>5.1724139600992203</c:v>
                </c:pt>
                <c:pt idx="1205">
                  <c:v>5.1724139600992203</c:v>
                </c:pt>
                <c:pt idx="1206">
                  <c:v>5.1724139600992203</c:v>
                </c:pt>
                <c:pt idx="1207">
                  <c:v>5.1724139600992203</c:v>
                </c:pt>
                <c:pt idx="1208">
                  <c:v>5.1724139600992203</c:v>
                </c:pt>
                <c:pt idx="1209">
                  <c:v>5.1724139600992203</c:v>
                </c:pt>
                <c:pt idx="1210">
                  <c:v>5.1724139600992203</c:v>
                </c:pt>
                <c:pt idx="1211">
                  <c:v>5.1724139600992203</c:v>
                </c:pt>
                <c:pt idx="1212">
                  <c:v>5.1724139600992203</c:v>
                </c:pt>
                <c:pt idx="1213">
                  <c:v>5.1724139600992203</c:v>
                </c:pt>
                <c:pt idx="1214">
                  <c:v>5.1724139600992203</c:v>
                </c:pt>
                <c:pt idx="1215">
                  <c:v>5.1724139600992203</c:v>
                </c:pt>
                <c:pt idx="1216">
                  <c:v>5.1724139600992203</c:v>
                </c:pt>
                <c:pt idx="1217">
                  <c:v>5.1724139600992203</c:v>
                </c:pt>
                <c:pt idx="1218">
                  <c:v>5.1724139600992203</c:v>
                </c:pt>
                <c:pt idx="1219">
                  <c:v>5.1724139600992203</c:v>
                </c:pt>
                <c:pt idx="1220">
                  <c:v>5.1724139600992203</c:v>
                </c:pt>
                <c:pt idx="1221">
                  <c:v>5.1724139600992203</c:v>
                </c:pt>
                <c:pt idx="1222">
                  <c:v>5.1724139600992203</c:v>
                </c:pt>
                <c:pt idx="1223">
                  <c:v>6.0344826430082321</c:v>
                </c:pt>
                <c:pt idx="1224">
                  <c:v>6.0344826430082321</c:v>
                </c:pt>
                <c:pt idx="1225">
                  <c:v>6.0344826430082321</c:v>
                </c:pt>
                <c:pt idx="1226">
                  <c:v>6.0344826430082321</c:v>
                </c:pt>
                <c:pt idx="1227">
                  <c:v>6.0344826430082321</c:v>
                </c:pt>
                <c:pt idx="1228">
                  <c:v>6.0344826430082321</c:v>
                </c:pt>
                <c:pt idx="1229">
                  <c:v>6.0344826430082321</c:v>
                </c:pt>
                <c:pt idx="1230">
                  <c:v>6.0344826430082321</c:v>
                </c:pt>
                <c:pt idx="1231">
                  <c:v>6.0344826430082321</c:v>
                </c:pt>
                <c:pt idx="1232">
                  <c:v>6.0344826430082321</c:v>
                </c:pt>
                <c:pt idx="1233">
                  <c:v>6.0344826430082321</c:v>
                </c:pt>
                <c:pt idx="1234">
                  <c:v>6.0344826430082321</c:v>
                </c:pt>
                <c:pt idx="1235">
                  <c:v>6.0344826430082321</c:v>
                </c:pt>
                <c:pt idx="1236">
                  <c:v>6.0344826430082321</c:v>
                </c:pt>
                <c:pt idx="1237">
                  <c:v>6.0344826430082321</c:v>
                </c:pt>
                <c:pt idx="1238">
                  <c:v>6.0344826430082321</c:v>
                </c:pt>
                <c:pt idx="1239">
                  <c:v>6.0344826430082321</c:v>
                </c:pt>
                <c:pt idx="1240">
                  <c:v>6.0344826430082321</c:v>
                </c:pt>
                <c:pt idx="1241">
                  <c:v>6.0344826430082321</c:v>
                </c:pt>
                <c:pt idx="1242">
                  <c:v>6.0344826430082321</c:v>
                </c:pt>
                <c:pt idx="1243">
                  <c:v>6.0344826430082321</c:v>
                </c:pt>
                <c:pt idx="1244">
                  <c:v>6.0344826430082321</c:v>
                </c:pt>
                <c:pt idx="1245">
                  <c:v>6.0344826430082321</c:v>
                </c:pt>
                <c:pt idx="1246">
                  <c:v>6.0344826430082321</c:v>
                </c:pt>
                <c:pt idx="1247">
                  <c:v>6.0344826430082321</c:v>
                </c:pt>
                <c:pt idx="1248">
                  <c:v>6.0344826430082321</c:v>
                </c:pt>
                <c:pt idx="1249">
                  <c:v>6.0344826430082321</c:v>
                </c:pt>
                <c:pt idx="1250">
                  <c:v>6.0344826430082321</c:v>
                </c:pt>
                <c:pt idx="1251">
                  <c:v>6.0344826430082321</c:v>
                </c:pt>
                <c:pt idx="1252">
                  <c:v>6.0344826430082321</c:v>
                </c:pt>
                <c:pt idx="1253">
                  <c:v>6.0344826430082321</c:v>
                </c:pt>
                <c:pt idx="1254">
                  <c:v>6.0344826430082321</c:v>
                </c:pt>
                <c:pt idx="1255">
                  <c:v>6.0344826430082321</c:v>
                </c:pt>
                <c:pt idx="1256">
                  <c:v>6.8965516984462738</c:v>
                </c:pt>
                <c:pt idx="1257">
                  <c:v>6.8965516984462738</c:v>
                </c:pt>
                <c:pt idx="1258">
                  <c:v>6.8965516984462738</c:v>
                </c:pt>
                <c:pt idx="1259">
                  <c:v>6.8965516984462738</c:v>
                </c:pt>
                <c:pt idx="1260">
                  <c:v>6.8965516984462738</c:v>
                </c:pt>
                <c:pt idx="1261">
                  <c:v>6.8965516984462738</c:v>
                </c:pt>
                <c:pt idx="1262">
                  <c:v>6.8965516984462738</c:v>
                </c:pt>
                <c:pt idx="1263">
                  <c:v>6.8965516984462738</c:v>
                </c:pt>
                <c:pt idx="1264">
                  <c:v>6.8965516984462738</c:v>
                </c:pt>
                <c:pt idx="1265">
                  <c:v>6.8965516984462738</c:v>
                </c:pt>
                <c:pt idx="1266">
                  <c:v>6.8965516984462738</c:v>
                </c:pt>
                <c:pt idx="1267">
                  <c:v>6.8965516984462738</c:v>
                </c:pt>
                <c:pt idx="1268">
                  <c:v>6.8965516984462738</c:v>
                </c:pt>
                <c:pt idx="1269">
                  <c:v>6.8965516984462738</c:v>
                </c:pt>
                <c:pt idx="1270">
                  <c:v>6.8965516984462738</c:v>
                </c:pt>
                <c:pt idx="1271">
                  <c:v>6.8965516984462738</c:v>
                </c:pt>
                <c:pt idx="1272">
                  <c:v>6.8965516984462738</c:v>
                </c:pt>
                <c:pt idx="1273">
                  <c:v>6.8965516984462738</c:v>
                </c:pt>
                <c:pt idx="1274">
                  <c:v>6.8965516984462738</c:v>
                </c:pt>
                <c:pt idx="1275">
                  <c:v>6.8965516984462738</c:v>
                </c:pt>
                <c:pt idx="1276">
                  <c:v>6.8965516984462738</c:v>
                </c:pt>
                <c:pt idx="1277">
                  <c:v>6.8965516984462738</c:v>
                </c:pt>
                <c:pt idx="1278">
                  <c:v>6.8965516984462738</c:v>
                </c:pt>
                <c:pt idx="1279">
                  <c:v>6.8965516984462738</c:v>
                </c:pt>
                <c:pt idx="1280">
                  <c:v>6.8965516984462738</c:v>
                </c:pt>
                <c:pt idx="1281">
                  <c:v>6.8965516984462738</c:v>
                </c:pt>
                <c:pt idx="1282">
                  <c:v>6.8965516984462738</c:v>
                </c:pt>
                <c:pt idx="1283">
                  <c:v>6.8965516984462738</c:v>
                </c:pt>
                <c:pt idx="1284">
                  <c:v>6.8965516984462738</c:v>
                </c:pt>
                <c:pt idx="1285">
                  <c:v>6.8965516984462738</c:v>
                </c:pt>
                <c:pt idx="1286">
                  <c:v>6.8965516984462738</c:v>
                </c:pt>
                <c:pt idx="1287">
                  <c:v>6.8965516984462738</c:v>
                </c:pt>
                <c:pt idx="1288">
                  <c:v>6.8965516984462738</c:v>
                </c:pt>
                <c:pt idx="1289">
                  <c:v>6.8965516984462738</c:v>
                </c:pt>
                <c:pt idx="1290">
                  <c:v>6.8965516984462738</c:v>
                </c:pt>
                <c:pt idx="1291">
                  <c:v>6.8965516984462738</c:v>
                </c:pt>
                <c:pt idx="1292">
                  <c:v>6.8965516984462738</c:v>
                </c:pt>
                <c:pt idx="1293">
                  <c:v>6.8965516984462738</c:v>
                </c:pt>
                <c:pt idx="1294">
                  <c:v>6.8965516984462738</c:v>
                </c:pt>
                <c:pt idx="1295">
                  <c:v>6.8965516984462738</c:v>
                </c:pt>
                <c:pt idx="1296">
                  <c:v>6.8965516984462738</c:v>
                </c:pt>
                <c:pt idx="1297">
                  <c:v>6.8965516984462738</c:v>
                </c:pt>
                <c:pt idx="1298">
                  <c:v>6.8965516984462738</c:v>
                </c:pt>
                <c:pt idx="1299">
                  <c:v>6.8965516984462738</c:v>
                </c:pt>
                <c:pt idx="1300">
                  <c:v>6.8965516984462738</c:v>
                </c:pt>
                <c:pt idx="1301">
                  <c:v>6.8965516984462738</c:v>
                </c:pt>
                <c:pt idx="1302">
                  <c:v>6.8965516984462738</c:v>
                </c:pt>
                <c:pt idx="1303">
                  <c:v>6.8965516984462738</c:v>
                </c:pt>
                <c:pt idx="1304">
                  <c:v>6.8965516984462738</c:v>
                </c:pt>
                <c:pt idx="1305">
                  <c:v>6.8965516984462738</c:v>
                </c:pt>
                <c:pt idx="1306">
                  <c:v>6.8965516984462738</c:v>
                </c:pt>
                <c:pt idx="1307">
                  <c:v>6.8965516984462738</c:v>
                </c:pt>
                <c:pt idx="1308">
                  <c:v>6.8965516984462738</c:v>
                </c:pt>
                <c:pt idx="1309">
                  <c:v>6.8965516984462738</c:v>
                </c:pt>
                <c:pt idx="1310">
                  <c:v>6.8965516984462738</c:v>
                </c:pt>
                <c:pt idx="1311">
                  <c:v>6.8965516984462738</c:v>
                </c:pt>
                <c:pt idx="1312">
                  <c:v>6.8965516984462738</c:v>
                </c:pt>
                <c:pt idx="1313">
                  <c:v>6.8965516984462738</c:v>
                </c:pt>
                <c:pt idx="1314">
                  <c:v>6.8965516984462738</c:v>
                </c:pt>
                <c:pt idx="1315">
                  <c:v>6.8965516984462738</c:v>
                </c:pt>
                <c:pt idx="1316">
                  <c:v>6.8965516984462738</c:v>
                </c:pt>
                <c:pt idx="1317">
                  <c:v>6.8965516984462738</c:v>
                </c:pt>
                <c:pt idx="1318">
                  <c:v>6.8965516984462738</c:v>
                </c:pt>
                <c:pt idx="1319">
                  <c:v>6.8965516984462738</c:v>
                </c:pt>
                <c:pt idx="1320">
                  <c:v>6.8965516984462738</c:v>
                </c:pt>
                <c:pt idx="1321">
                  <c:v>6.8965516984462738</c:v>
                </c:pt>
                <c:pt idx="1322">
                  <c:v>6.8965516984462738</c:v>
                </c:pt>
                <c:pt idx="1323">
                  <c:v>6.8965516984462738</c:v>
                </c:pt>
                <c:pt idx="1324">
                  <c:v>6.8965516984462738</c:v>
                </c:pt>
                <c:pt idx="1325">
                  <c:v>6.8965516984462738</c:v>
                </c:pt>
                <c:pt idx="1326">
                  <c:v>6.8965516984462738</c:v>
                </c:pt>
                <c:pt idx="1327">
                  <c:v>6.8965516984462738</c:v>
                </c:pt>
                <c:pt idx="1328">
                  <c:v>6.8965516984462738</c:v>
                </c:pt>
                <c:pt idx="1329">
                  <c:v>6.8965516984462738</c:v>
                </c:pt>
                <c:pt idx="1330">
                  <c:v>6.8965516984462738</c:v>
                </c:pt>
                <c:pt idx="1331">
                  <c:v>6.8965516984462738</c:v>
                </c:pt>
                <c:pt idx="1332">
                  <c:v>6.8965516984462738</c:v>
                </c:pt>
                <c:pt idx="1333">
                  <c:v>6.8965516984462738</c:v>
                </c:pt>
                <c:pt idx="1334">
                  <c:v>6.8965516984462738</c:v>
                </c:pt>
                <c:pt idx="1335">
                  <c:v>6.8965516984462738</c:v>
                </c:pt>
                <c:pt idx="1336">
                  <c:v>6.8965516984462738</c:v>
                </c:pt>
                <c:pt idx="1337">
                  <c:v>6.8965516984462738</c:v>
                </c:pt>
                <c:pt idx="1338">
                  <c:v>6.8965516984462738</c:v>
                </c:pt>
                <c:pt idx="1339">
                  <c:v>6.8965516984462738</c:v>
                </c:pt>
                <c:pt idx="1340">
                  <c:v>6.8965516984462738</c:v>
                </c:pt>
                <c:pt idx="1341">
                  <c:v>6.8965516984462738</c:v>
                </c:pt>
                <c:pt idx="1342">
                  <c:v>6.8965516984462738</c:v>
                </c:pt>
                <c:pt idx="1343">
                  <c:v>6.8965516984462738</c:v>
                </c:pt>
                <c:pt idx="1344">
                  <c:v>7.7586203813552856</c:v>
                </c:pt>
                <c:pt idx="1345">
                  <c:v>7.7586203813552856</c:v>
                </c:pt>
                <c:pt idx="1346">
                  <c:v>7.7586203813552856</c:v>
                </c:pt>
                <c:pt idx="1347">
                  <c:v>7.7586203813552856</c:v>
                </c:pt>
                <c:pt idx="1348">
                  <c:v>7.7586203813552856</c:v>
                </c:pt>
                <c:pt idx="1349">
                  <c:v>7.7586203813552856</c:v>
                </c:pt>
                <c:pt idx="1350">
                  <c:v>7.7586203813552856</c:v>
                </c:pt>
                <c:pt idx="1351">
                  <c:v>7.7586203813552856</c:v>
                </c:pt>
                <c:pt idx="1352">
                  <c:v>7.7586203813552856</c:v>
                </c:pt>
                <c:pt idx="1353">
                  <c:v>7.7586203813552856</c:v>
                </c:pt>
                <c:pt idx="1354">
                  <c:v>7.7586203813552856</c:v>
                </c:pt>
                <c:pt idx="1355">
                  <c:v>7.7586203813552856</c:v>
                </c:pt>
                <c:pt idx="1356">
                  <c:v>7.7586203813552856</c:v>
                </c:pt>
                <c:pt idx="1357">
                  <c:v>7.7586203813552856</c:v>
                </c:pt>
                <c:pt idx="1358">
                  <c:v>7.7586203813552856</c:v>
                </c:pt>
                <c:pt idx="1359">
                  <c:v>7.7586203813552856</c:v>
                </c:pt>
                <c:pt idx="1360">
                  <c:v>7.7586203813552856</c:v>
                </c:pt>
                <c:pt idx="1361">
                  <c:v>7.7586203813552856</c:v>
                </c:pt>
                <c:pt idx="1362">
                  <c:v>7.7586203813552856</c:v>
                </c:pt>
                <c:pt idx="1363">
                  <c:v>7.7586203813552856</c:v>
                </c:pt>
                <c:pt idx="1364">
                  <c:v>7.7586203813552856</c:v>
                </c:pt>
                <c:pt idx="1365">
                  <c:v>7.7586203813552856</c:v>
                </c:pt>
                <c:pt idx="1366">
                  <c:v>7.7586203813552856</c:v>
                </c:pt>
                <c:pt idx="1367">
                  <c:v>7.7586203813552856</c:v>
                </c:pt>
                <c:pt idx="1368">
                  <c:v>7.7586203813552856</c:v>
                </c:pt>
                <c:pt idx="1369">
                  <c:v>7.7586203813552856</c:v>
                </c:pt>
                <c:pt idx="1370">
                  <c:v>7.7586203813552856</c:v>
                </c:pt>
                <c:pt idx="1371">
                  <c:v>7.7586203813552856</c:v>
                </c:pt>
                <c:pt idx="1372">
                  <c:v>7.7586203813552856</c:v>
                </c:pt>
                <c:pt idx="1373">
                  <c:v>7.7586203813552856</c:v>
                </c:pt>
                <c:pt idx="1374">
                  <c:v>7.7586203813552856</c:v>
                </c:pt>
                <c:pt idx="1375">
                  <c:v>7.7586203813552856</c:v>
                </c:pt>
                <c:pt idx="1376">
                  <c:v>7.7586203813552856</c:v>
                </c:pt>
                <c:pt idx="1377">
                  <c:v>7.7586203813552856</c:v>
                </c:pt>
                <c:pt idx="1378">
                  <c:v>7.7586203813552856</c:v>
                </c:pt>
                <c:pt idx="1379">
                  <c:v>7.7586203813552856</c:v>
                </c:pt>
                <c:pt idx="1380">
                  <c:v>7.7586203813552856</c:v>
                </c:pt>
                <c:pt idx="1381">
                  <c:v>7.7586203813552856</c:v>
                </c:pt>
                <c:pt idx="1382">
                  <c:v>7.7586203813552856</c:v>
                </c:pt>
                <c:pt idx="1383">
                  <c:v>7.7586203813552856</c:v>
                </c:pt>
                <c:pt idx="1384">
                  <c:v>7.7586203813552856</c:v>
                </c:pt>
                <c:pt idx="1385">
                  <c:v>7.7586203813552856</c:v>
                </c:pt>
                <c:pt idx="1386">
                  <c:v>7.7586203813552856</c:v>
                </c:pt>
                <c:pt idx="1387">
                  <c:v>7.7586203813552856</c:v>
                </c:pt>
                <c:pt idx="1388">
                  <c:v>7.7586203813552856</c:v>
                </c:pt>
                <c:pt idx="1389">
                  <c:v>7.7586203813552856</c:v>
                </c:pt>
                <c:pt idx="1390">
                  <c:v>7.7586203813552856</c:v>
                </c:pt>
                <c:pt idx="1391">
                  <c:v>7.7586203813552856</c:v>
                </c:pt>
                <c:pt idx="1392">
                  <c:v>7.7586203813552856</c:v>
                </c:pt>
                <c:pt idx="1393">
                  <c:v>7.7586203813552856</c:v>
                </c:pt>
                <c:pt idx="1394">
                  <c:v>7.7586203813552856</c:v>
                </c:pt>
                <c:pt idx="1395">
                  <c:v>7.7586203813552856</c:v>
                </c:pt>
                <c:pt idx="1396">
                  <c:v>7.7586203813552856</c:v>
                </c:pt>
                <c:pt idx="1397">
                  <c:v>7.7586203813552856</c:v>
                </c:pt>
                <c:pt idx="1398">
                  <c:v>7.7586203813552856</c:v>
                </c:pt>
                <c:pt idx="1399">
                  <c:v>7.7586203813552856</c:v>
                </c:pt>
                <c:pt idx="1400">
                  <c:v>7.7586203813552856</c:v>
                </c:pt>
                <c:pt idx="1401">
                  <c:v>7.7586203813552856</c:v>
                </c:pt>
                <c:pt idx="1402">
                  <c:v>7.7586203813552856</c:v>
                </c:pt>
                <c:pt idx="1403">
                  <c:v>7.7586203813552856</c:v>
                </c:pt>
                <c:pt idx="1404">
                  <c:v>7.7586203813552856</c:v>
                </c:pt>
                <c:pt idx="1405">
                  <c:v>7.7586203813552856</c:v>
                </c:pt>
                <c:pt idx="1406">
                  <c:v>7.7586203813552856</c:v>
                </c:pt>
                <c:pt idx="1407">
                  <c:v>7.7586203813552856</c:v>
                </c:pt>
                <c:pt idx="1408">
                  <c:v>7.7586203813552856</c:v>
                </c:pt>
                <c:pt idx="1409">
                  <c:v>7.7586203813552856</c:v>
                </c:pt>
                <c:pt idx="1410">
                  <c:v>7.7586203813552856</c:v>
                </c:pt>
                <c:pt idx="1411">
                  <c:v>7.7586203813552856</c:v>
                </c:pt>
                <c:pt idx="1412">
                  <c:v>7.7586203813552856</c:v>
                </c:pt>
                <c:pt idx="1413">
                  <c:v>7.7586203813552856</c:v>
                </c:pt>
                <c:pt idx="1414">
                  <c:v>7.7586203813552856</c:v>
                </c:pt>
                <c:pt idx="1415">
                  <c:v>7.7586203813552856</c:v>
                </c:pt>
                <c:pt idx="1416">
                  <c:v>7.7586203813552856</c:v>
                </c:pt>
                <c:pt idx="1417">
                  <c:v>7.7586203813552856</c:v>
                </c:pt>
                <c:pt idx="1418">
                  <c:v>7.7586203813552856</c:v>
                </c:pt>
                <c:pt idx="1419">
                  <c:v>7.7586203813552856</c:v>
                </c:pt>
                <c:pt idx="1420">
                  <c:v>7.7586203813552856</c:v>
                </c:pt>
                <c:pt idx="1421">
                  <c:v>7.7586203813552856</c:v>
                </c:pt>
                <c:pt idx="1422">
                  <c:v>7.7586203813552856</c:v>
                </c:pt>
                <c:pt idx="1423">
                  <c:v>7.7586203813552856</c:v>
                </c:pt>
                <c:pt idx="1424">
                  <c:v>7.7586203813552856</c:v>
                </c:pt>
                <c:pt idx="1425">
                  <c:v>7.7586203813552856</c:v>
                </c:pt>
                <c:pt idx="1426">
                  <c:v>7.7586203813552856</c:v>
                </c:pt>
                <c:pt idx="1427">
                  <c:v>7.7586203813552856</c:v>
                </c:pt>
                <c:pt idx="1428">
                  <c:v>7.7586203813552856</c:v>
                </c:pt>
                <c:pt idx="1429">
                  <c:v>7.7586203813552856</c:v>
                </c:pt>
                <c:pt idx="1430">
                  <c:v>7.7586203813552856</c:v>
                </c:pt>
                <c:pt idx="1431">
                  <c:v>7.7586203813552856</c:v>
                </c:pt>
                <c:pt idx="1432">
                  <c:v>7.7586203813552856</c:v>
                </c:pt>
                <c:pt idx="1433">
                  <c:v>7.7586203813552856</c:v>
                </c:pt>
                <c:pt idx="1434">
                  <c:v>7.7586203813552856</c:v>
                </c:pt>
                <c:pt idx="1435">
                  <c:v>7.7586203813552856</c:v>
                </c:pt>
                <c:pt idx="1436">
                  <c:v>7.7586203813552856</c:v>
                </c:pt>
                <c:pt idx="1437">
                  <c:v>7.7586203813552856</c:v>
                </c:pt>
                <c:pt idx="1438">
                  <c:v>7.7586203813552856</c:v>
                </c:pt>
                <c:pt idx="1439">
                  <c:v>7.7586203813552856</c:v>
                </c:pt>
                <c:pt idx="1440">
                  <c:v>7.7586203813552856</c:v>
                </c:pt>
                <c:pt idx="1441">
                  <c:v>7.7586203813552856</c:v>
                </c:pt>
                <c:pt idx="1442">
                  <c:v>7.7586203813552856</c:v>
                </c:pt>
                <c:pt idx="1443">
                  <c:v>7.7586203813552856</c:v>
                </c:pt>
                <c:pt idx="1444">
                  <c:v>7.7586203813552856</c:v>
                </c:pt>
                <c:pt idx="1445">
                  <c:v>7.7586203813552856</c:v>
                </c:pt>
                <c:pt idx="1446">
                  <c:v>7.7586203813552856</c:v>
                </c:pt>
                <c:pt idx="1447">
                  <c:v>7.7586203813552856</c:v>
                </c:pt>
                <c:pt idx="1448">
                  <c:v>7.7586203813552856</c:v>
                </c:pt>
                <c:pt idx="1449">
                  <c:v>7.7586203813552856</c:v>
                </c:pt>
                <c:pt idx="1450">
                  <c:v>7.7586203813552856</c:v>
                </c:pt>
                <c:pt idx="1451">
                  <c:v>7.7586203813552856</c:v>
                </c:pt>
                <c:pt idx="1452">
                  <c:v>7.7586203813552856</c:v>
                </c:pt>
                <c:pt idx="1453">
                  <c:v>7.7586203813552856</c:v>
                </c:pt>
                <c:pt idx="1454">
                  <c:v>7.7586203813552856</c:v>
                </c:pt>
                <c:pt idx="1455">
                  <c:v>7.7586203813552856</c:v>
                </c:pt>
                <c:pt idx="1456">
                  <c:v>7.7586203813552856</c:v>
                </c:pt>
                <c:pt idx="1457">
                  <c:v>7.7586203813552856</c:v>
                </c:pt>
                <c:pt idx="1458">
                  <c:v>7.7586203813552856</c:v>
                </c:pt>
                <c:pt idx="1459">
                  <c:v>7.7586203813552856</c:v>
                </c:pt>
                <c:pt idx="1460">
                  <c:v>7.7586203813552856</c:v>
                </c:pt>
                <c:pt idx="1461">
                  <c:v>7.7586203813552856</c:v>
                </c:pt>
                <c:pt idx="1462">
                  <c:v>7.7586203813552856</c:v>
                </c:pt>
                <c:pt idx="1463">
                  <c:v>7.7586203813552856</c:v>
                </c:pt>
                <c:pt idx="1464">
                  <c:v>7.7586203813552856</c:v>
                </c:pt>
                <c:pt idx="1465">
                  <c:v>7.7586203813552856</c:v>
                </c:pt>
                <c:pt idx="1466">
                  <c:v>7.7586203813552856</c:v>
                </c:pt>
                <c:pt idx="1467">
                  <c:v>7.7586203813552856</c:v>
                </c:pt>
                <c:pt idx="1468">
                  <c:v>7.7586203813552856</c:v>
                </c:pt>
                <c:pt idx="1469">
                  <c:v>7.7586203813552856</c:v>
                </c:pt>
                <c:pt idx="1470">
                  <c:v>7.7586203813552856</c:v>
                </c:pt>
                <c:pt idx="1471">
                  <c:v>7.7586203813552856</c:v>
                </c:pt>
                <c:pt idx="1472">
                  <c:v>7.7586203813552856</c:v>
                </c:pt>
                <c:pt idx="1473">
                  <c:v>7.7586203813552856</c:v>
                </c:pt>
                <c:pt idx="1474">
                  <c:v>7.7586203813552856</c:v>
                </c:pt>
                <c:pt idx="1475">
                  <c:v>7.7586203813552856</c:v>
                </c:pt>
                <c:pt idx="1476">
                  <c:v>7.7586203813552856</c:v>
                </c:pt>
                <c:pt idx="1477">
                  <c:v>7.7586203813552856</c:v>
                </c:pt>
                <c:pt idx="1478">
                  <c:v>7.7586203813552856</c:v>
                </c:pt>
                <c:pt idx="1479">
                  <c:v>7.7586203813552856</c:v>
                </c:pt>
                <c:pt idx="1480">
                  <c:v>7.7586203813552856</c:v>
                </c:pt>
                <c:pt idx="1481">
                  <c:v>7.7586203813552856</c:v>
                </c:pt>
                <c:pt idx="1482">
                  <c:v>7.7586203813552856</c:v>
                </c:pt>
                <c:pt idx="1483">
                  <c:v>7.7586203813552856</c:v>
                </c:pt>
                <c:pt idx="1484">
                  <c:v>7.7586203813552856</c:v>
                </c:pt>
                <c:pt idx="1485">
                  <c:v>7.7586203813552856</c:v>
                </c:pt>
                <c:pt idx="1486">
                  <c:v>7.7586203813552856</c:v>
                </c:pt>
                <c:pt idx="1487">
                  <c:v>7.7586203813552856</c:v>
                </c:pt>
                <c:pt idx="1488">
                  <c:v>7.7586203813552856</c:v>
                </c:pt>
                <c:pt idx="1489">
                  <c:v>7.7586203813552856</c:v>
                </c:pt>
                <c:pt idx="1490">
                  <c:v>7.7586203813552856</c:v>
                </c:pt>
                <c:pt idx="1491">
                  <c:v>7.7586203813552856</c:v>
                </c:pt>
                <c:pt idx="1492">
                  <c:v>7.7586203813552856</c:v>
                </c:pt>
                <c:pt idx="1493">
                  <c:v>7.7586203813552856</c:v>
                </c:pt>
                <c:pt idx="1494">
                  <c:v>7.7586203813552856</c:v>
                </c:pt>
                <c:pt idx="1495">
                  <c:v>8.6206898093223572</c:v>
                </c:pt>
                <c:pt idx="1496">
                  <c:v>8.6206898093223572</c:v>
                </c:pt>
                <c:pt idx="1497">
                  <c:v>8.6206898093223572</c:v>
                </c:pt>
                <c:pt idx="1498">
                  <c:v>8.6206898093223572</c:v>
                </c:pt>
                <c:pt idx="1499">
                  <c:v>8.6206898093223572</c:v>
                </c:pt>
                <c:pt idx="1500">
                  <c:v>8.6206898093223572</c:v>
                </c:pt>
                <c:pt idx="1501">
                  <c:v>8.6206898093223572</c:v>
                </c:pt>
                <c:pt idx="1502">
                  <c:v>8.6206898093223572</c:v>
                </c:pt>
                <c:pt idx="1503">
                  <c:v>8.6206898093223572</c:v>
                </c:pt>
                <c:pt idx="1504">
                  <c:v>8.6206898093223572</c:v>
                </c:pt>
                <c:pt idx="1505">
                  <c:v>8.6206898093223572</c:v>
                </c:pt>
                <c:pt idx="1506">
                  <c:v>8.6206898093223572</c:v>
                </c:pt>
                <c:pt idx="1507">
                  <c:v>8.6206898093223572</c:v>
                </c:pt>
                <c:pt idx="1508">
                  <c:v>8.6206898093223572</c:v>
                </c:pt>
                <c:pt idx="1509">
                  <c:v>8.6206898093223572</c:v>
                </c:pt>
                <c:pt idx="1510">
                  <c:v>8.6206898093223572</c:v>
                </c:pt>
                <c:pt idx="1511">
                  <c:v>8.6206898093223572</c:v>
                </c:pt>
                <c:pt idx="1512">
                  <c:v>8.6206898093223572</c:v>
                </c:pt>
                <c:pt idx="1513">
                  <c:v>8.6206898093223572</c:v>
                </c:pt>
                <c:pt idx="1514">
                  <c:v>8.6206898093223572</c:v>
                </c:pt>
                <c:pt idx="1515">
                  <c:v>8.6206898093223572</c:v>
                </c:pt>
                <c:pt idx="1516">
                  <c:v>8.6206898093223572</c:v>
                </c:pt>
                <c:pt idx="1517">
                  <c:v>8.6206898093223572</c:v>
                </c:pt>
                <c:pt idx="1518">
                  <c:v>8.6206898093223572</c:v>
                </c:pt>
                <c:pt idx="1519">
                  <c:v>8.6206898093223572</c:v>
                </c:pt>
                <c:pt idx="1520">
                  <c:v>8.6206898093223572</c:v>
                </c:pt>
                <c:pt idx="1521">
                  <c:v>8.6206898093223572</c:v>
                </c:pt>
                <c:pt idx="1522">
                  <c:v>8.6206898093223572</c:v>
                </c:pt>
                <c:pt idx="1523">
                  <c:v>8.6206898093223572</c:v>
                </c:pt>
                <c:pt idx="1524">
                  <c:v>8.6206898093223572</c:v>
                </c:pt>
                <c:pt idx="1525">
                  <c:v>8.6206898093223572</c:v>
                </c:pt>
                <c:pt idx="1526">
                  <c:v>8.6206898093223572</c:v>
                </c:pt>
                <c:pt idx="1527">
                  <c:v>8.6206898093223572</c:v>
                </c:pt>
                <c:pt idx="1528">
                  <c:v>8.6206898093223572</c:v>
                </c:pt>
                <c:pt idx="1529">
                  <c:v>8.6206898093223572</c:v>
                </c:pt>
                <c:pt idx="1530">
                  <c:v>8.6206898093223572</c:v>
                </c:pt>
                <c:pt idx="1531">
                  <c:v>8.6206898093223572</c:v>
                </c:pt>
                <c:pt idx="1532">
                  <c:v>8.6206898093223572</c:v>
                </c:pt>
                <c:pt idx="1533">
                  <c:v>8.6206898093223572</c:v>
                </c:pt>
                <c:pt idx="1534">
                  <c:v>8.6206898093223572</c:v>
                </c:pt>
                <c:pt idx="1535">
                  <c:v>8.6206898093223572</c:v>
                </c:pt>
                <c:pt idx="1536">
                  <c:v>8.6206898093223572</c:v>
                </c:pt>
                <c:pt idx="1537">
                  <c:v>8.6206898093223572</c:v>
                </c:pt>
                <c:pt idx="1538">
                  <c:v>8.6206898093223572</c:v>
                </c:pt>
                <c:pt idx="1539">
                  <c:v>8.6206898093223572</c:v>
                </c:pt>
                <c:pt idx="1540">
                  <c:v>8.6206898093223572</c:v>
                </c:pt>
                <c:pt idx="1541">
                  <c:v>8.6206898093223572</c:v>
                </c:pt>
                <c:pt idx="1542">
                  <c:v>8.6206898093223572</c:v>
                </c:pt>
                <c:pt idx="1543">
                  <c:v>8.6206898093223572</c:v>
                </c:pt>
                <c:pt idx="1544">
                  <c:v>8.6206898093223572</c:v>
                </c:pt>
                <c:pt idx="1545">
                  <c:v>8.6206898093223572</c:v>
                </c:pt>
                <c:pt idx="1546">
                  <c:v>8.6206898093223572</c:v>
                </c:pt>
                <c:pt idx="1547">
                  <c:v>8.6206898093223572</c:v>
                </c:pt>
                <c:pt idx="1548">
                  <c:v>8.6206898093223572</c:v>
                </c:pt>
                <c:pt idx="1549">
                  <c:v>8.6206898093223572</c:v>
                </c:pt>
                <c:pt idx="1550">
                  <c:v>8.6206898093223572</c:v>
                </c:pt>
                <c:pt idx="1551">
                  <c:v>8.6206898093223572</c:v>
                </c:pt>
                <c:pt idx="1552">
                  <c:v>8.6206898093223572</c:v>
                </c:pt>
                <c:pt idx="1553">
                  <c:v>8.6206898093223572</c:v>
                </c:pt>
                <c:pt idx="1554">
                  <c:v>8.6206898093223572</c:v>
                </c:pt>
                <c:pt idx="1555">
                  <c:v>8.6206898093223572</c:v>
                </c:pt>
                <c:pt idx="1556">
                  <c:v>8.6206898093223572</c:v>
                </c:pt>
                <c:pt idx="1557">
                  <c:v>8.6206898093223572</c:v>
                </c:pt>
                <c:pt idx="1558">
                  <c:v>8.6206898093223572</c:v>
                </c:pt>
                <c:pt idx="1559">
                  <c:v>8.6206898093223572</c:v>
                </c:pt>
                <c:pt idx="1560">
                  <c:v>8.6206898093223572</c:v>
                </c:pt>
                <c:pt idx="1561">
                  <c:v>8.6206898093223572</c:v>
                </c:pt>
                <c:pt idx="1562">
                  <c:v>8.6206898093223572</c:v>
                </c:pt>
                <c:pt idx="1563">
                  <c:v>8.6206898093223572</c:v>
                </c:pt>
                <c:pt idx="1564">
                  <c:v>8.6206898093223572</c:v>
                </c:pt>
                <c:pt idx="1565">
                  <c:v>8.6206898093223572</c:v>
                </c:pt>
                <c:pt idx="1566">
                  <c:v>8.6206898093223572</c:v>
                </c:pt>
                <c:pt idx="1567">
                  <c:v>8.6206898093223572</c:v>
                </c:pt>
                <c:pt idx="1568">
                  <c:v>8.6206898093223572</c:v>
                </c:pt>
                <c:pt idx="1569">
                  <c:v>8.6206898093223572</c:v>
                </c:pt>
                <c:pt idx="1570">
                  <c:v>8.6206898093223572</c:v>
                </c:pt>
                <c:pt idx="1571">
                  <c:v>8.6206898093223572</c:v>
                </c:pt>
                <c:pt idx="1572">
                  <c:v>8.6206898093223572</c:v>
                </c:pt>
                <c:pt idx="1573">
                  <c:v>8.6206898093223572</c:v>
                </c:pt>
                <c:pt idx="1574">
                  <c:v>8.6206898093223572</c:v>
                </c:pt>
                <c:pt idx="1575">
                  <c:v>8.6206898093223572</c:v>
                </c:pt>
                <c:pt idx="1576">
                  <c:v>8.6206898093223572</c:v>
                </c:pt>
                <c:pt idx="1577">
                  <c:v>8.6206898093223572</c:v>
                </c:pt>
                <c:pt idx="1578">
                  <c:v>8.6206898093223572</c:v>
                </c:pt>
                <c:pt idx="1579">
                  <c:v>8.6206898093223572</c:v>
                </c:pt>
                <c:pt idx="1580">
                  <c:v>8.6206898093223572</c:v>
                </c:pt>
                <c:pt idx="1581">
                  <c:v>8.6206898093223572</c:v>
                </c:pt>
                <c:pt idx="1582">
                  <c:v>8.6206898093223572</c:v>
                </c:pt>
                <c:pt idx="1583">
                  <c:v>8.6206898093223572</c:v>
                </c:pt>
                <c:pt idx="1584">
                  <c:v>8.6206898093223572</c:v>
                </c:pt>
                <c:pt idx="1585">
                  <c:v>8.6206898093223572</c:v>
                </c:pt>
                <c:pt idx="1586">
                  <c:v>8.6206898093223572</c:v>
                </c:pt>
                <c:pt idx="1587">
                  <c:v>8.6206898093223572</c:v>
                </c:pt>
                <c:pt idx="1588">
                  <c:v>8.6206898093223572</c:v>
                </c:pt>
                <c:pt idx="1589">
                  <c:v>8.6206898093223572</c:v>
                </c:pt>
                <c:pt idx="1590">
                  <c:v>8.6206898093223572</c:v>
                </c:pt>
                <c:pt idx="1591">
                  <c:v>8.6206898093223572</c:v>
                </c:pt>
                <c:pt idx="1592">
                  <c:v>8.6206898093223572</c:v>
                </c:pt>
                <c:pt idx="1593">
                  <c:v>8.6206898093223572</c:v>
                </c:pt>
                <c:pt idx="1594">
                  <c:v>8.6206898093223572</c:v>
                </c:pt>
                <c:pt idx="1595">
                  <c:v>8.6206898093223572</c:v>
                </c:pt>
                <c:pt idx="1596">
                  <c:v>8.6206898093223572</c:v>
                </c:pt>
                <c:pt idx="1597">
                  <c:v>8.6206898093223572</c:v>
                </c:pt>
                <c:pt idx="1598">
                  <c:v>8.6206898093223572</c:v>
                </c:pt>
                <c:pt idx="1599">
                  <c:v>8.6206898093223572</c:v>
                </c:pt>
                <c:pt idx="1600">
                  <c:v>8.6206898093223572</c:v>
                </c:pt>
                <c:pt idx="1601">
                  <c:v>8.6206898093223572</c:v>
                </c:pt>
                <c:pt idx="1602">
                  <c:v>8.6206898093223572</c:v>
                </c:pt>
                <c:pt idx="1603">
                  <c:v>8.6206898093223572</c:v>
                </c:pt>
                <c:pt idx="1604">
                  <c:v>8.6206898093223572</c:v>
                </c:pt>
                <c:pt idx="1605">
                  <c:v>8.6206898093223572</c:v>
                </c:pt>
                <c:pt idx="1606">
                  <c:v>8.6206898093223572</c:v>
                </c:pt>
                <c:pt idx="1607">
                  <c:v>8.6206898093223572</c:v>
                </c:pt>
                <c:pt idx="1608">
                  <c:v>8.6206898093223572</c:v>
                </c:pt>
                <c:pt idx="1609">
                  <c:v>8.6206898093223572</c:v>
                </c:pt>
                <c:pt idx="1610">
                  <c:v>8.6206898093223572</c:v>
                </c:pt>
                <c:pt idx="1611">
                  <c:v>8.6206898093223572</c:v>
                </c:pt>
                <c:pt idx="1612">
                  <c:v>8.6206898093223572</c:v>
                </c:pt>
                <c:pt idx="1613">
                  <c:v>8.6206898093223572</c:v>
                </c:pt>
                <c:pt idx="1614">
                  <c:v>8.6206898093223572</c:v>
                </c:pt>
                <c:pt idx="1615">
                  <c:v>8.6206898093223572</c:v>
                </c:pt>
                <c:pt idx="1616">
                  <c:v>8.6206898093223572</c:v>
                </c:pt>
                <c:pt idx="1617">
                  <c:v>8.6206898093223572</c:v>
                </c:pt>
                <c:pt idx="1618">
                  <c:v>8.6206898093223572</c:v>
                </c:pt>
                <c:pt idx="1619">
                  <c:v>8.6206898093223572</c:v>
                </c:pt>
                <c:pt idx="1620">
                  <c:v>8.6206898093223572</c:v>
                </c:pt>
                <c:pt idx="1621">
                  <c:v>8.6206898093223572</c:v>
                </c:pt>
                <c:pt idx="1622">
                  <c:v>8.6206898093223572</c:v>
                </c:pt>
                <c:pt idx="1623">
                  <c:v>8.6206898093223572</c:v>
                </c:pt>
                <c:pt idx="1624">
                  <c:v>8.6206898093223572</c:v>
                </c:pt>
                <c:pt idx="1625">
                  <c:v>8.6206898093223572</c:v>
                </c:pt>
                <c:pt idx="1626">
                  <c:v>8.6206898093223572</c:v>
                </c:pt>
                <c:pt idx="1627">
                  <c:v>8.6206898093223572</c:v>
                </c:pt>
                <c:pt idx="1628">
                  <c:v>8.6206898093223572</c:v>
                </c:pt>
                <c:pt idx="1629">
                  <c:v>8.6206898093223572</c:v>
                </c:pt>
                <c:pt idx="1630">
                  <c:v>8.6206898093223572</c:v>
                </c:pt>
                <c:pt idx="1631">
                  <c:v>8.6206898093223572</c:v>
                </c:pt>
                <c:pt idx="1632">
                  <c:v>8.6206898093223572</c:v>
                </c:pt>
                <c:pt idx="1633">
                  <c:v>8.6206898093223572</c:v>
                </c:pt>
                <c:pt idx="1634">
                  <c:v>8.6206898093223572</c:v>
                </c:pt>
                <c:pt idx="1635">
                  <c:v>8.6206898093223572</c:v>
                </c:pt>
                <c:pt idx="1636">
                  <c:v>8.6206898093223572</c:v>
                </c:pt>
                <c:pt idx="1637">
                  <c:v>8.6206898093223572</c:v>
                </c:pt>
                <c:pt idx="1638">
                  <c:v>8.6206898093223572</c:v>
                </c:pt>
                <c:pt idx="1639">
                  <c:v>8.6206898093223572</c:v>
                </c:pt>
                <c:pt idx="1640">
                  <c:v>8.6206898093223572</c:v>
                </c:pt>
                <c:pt idx="1641">
                  <c:v>8.6206898093223572</c:v>
                </c:pt>
                <c:pt idx="1642">
                  <c:v>8.6206898093223572</c:v>
                </c:pt>
                <c:pt idx="1643">
                  <c:v>8.6206898093223572</c:v>
                </c:pt>
                <c:pt idx="1644">
                  <c:v>8.6206898093223572</c:v>
                </c:pt>
                <c:pt idx="1645">
                  <c:v>8.6206898093223572</c:v>
                </c:pt>
                <c:pt idx="1646">
                  <c:v>8.6206898093223572</c:v>
                </c:pt>
                <c:pt idx="1647">
                  <c:v>8.6206898093223572</c:v>
                </c:pt>
                <c:pt idx="1648">
                  <c:v>8.6206898093223572</c:v>
                </c:pt>
                <c:pt idx="1649">
                  <c:v>8.6206898093223572</c:v>
                </c:pt>
                <c:pt idx="1650">
                  <c:v>8.6206898093223572</c:v>
                </c:pt>
                <c:pt idx="1651">
                  <c:v>8.6206898093223572</c:v>
                </c:pt>
                <c:pt idx="1652">
                  <c:v>8.6206898093223572</c:v>
                </c:pt>
                <c:pt idx="1653">
                  <c:v>8.6206898093223572</c:v>
                </c:pt>
                <c:pt idx="1654">
                  <c:v>8.6206898093223572</c:v>
                </c:pt>
                <c:pt idx="1655">
                  <c:v>8.6206898093223572</c:v>
                </c:pt>
                <c:pt idx="1656">
                  <c:v>8.6206898093223572</c:v>
                </c:pt>
                <c:pt idx="1657">
                  <c:v>8.6206898093223572</c:v>
                </c:pt>
                <c:pt idx="1658">
                  <c:v>8.6206898093223572</c:v>
                </c:pt>
                <c:pt idx="1659">
                  <c:v>8.6206898093223572</c:v>
                </c:pt>
                <c:pt idx="1660">
                  <c:v>8.6206898093223572</c:v>
                </c:pt>
                <c:pt idx="1661">
                  <c:v>8.6206898093223572</c:v>
                </c:pt>
                <c:pt idx="1662">
                  <c:v>8.6206898093223572</c:v>
                </c:pt>
                <c:pt idx="1663">
                  <c:v>8.6206898093223572</c:v>
                </c:pt>
                <c:pt idx="1664">
                  <c:v>8.6206898093223572</c:v>
                </c:pt>
                <c:pt idx="1665">
                  <c:v>8.6206898093223572</c:v>
                </c:pt>
                <c:pt idx="1666">
                  <c:v>8.6206898093223572</c:v>
                </c:pt>
                <c:pt idx="1667">
                  <c:v>8.6206898093223572</c:v>
                </c:pt>
                <c:pt idx="1668">
                  <c:v>8.6206898093223572</c:v>
                </c:pt>
                <c:pt idx="1669">
                  <c:v>8.6206898093223572</c:v>
                </c:pt>
                <c:pt idx="1670">
                  <c:v>8.6206898093223572</c:v>
                </c:pt>
                <c:pt idx="1671">
                  <c:v>8.6206898093223572</c:v>
                </c:pt>
                <c:pt idx="1672">
                  <c:v>8.6206898093223572</c:v>
                </c:pt>
                <c:pt idx="1673">
                  <c:v>8.6206898093223572</c:v>
                </c:pt>
                <c:pt idx="1674">
                  <c:v>8.6206898093223572</c:v>
                </c:pt>
                <c:pt idx="1675">
                  <c:v>8.6206898093223572</c:v>
                </c:pt>
                <c:pt idx="1676">
                  <c:v>8.6206898093223572</c:v>
                </c:pt>
                <c:pt idx="1677">
                  <c:v>8.6206898093223572</c:v>
                </c:pt>
                <c:pt idx="1678">
                  <c:v>8.6206898093223572</c:v>
                </c:pt>
                <c:pt idx="1679">
                  <c:v>8.6206898093223572</c:v>
                </c:pt>
                <c:pt idx="1680">
                  <c:v>8.6206898093223572</c:v>
                </c:pt>
                <c:pt idx="1681">
                  <c:v>8.6206898093223572</c:v>
                </c:pt>
                <c:pt idx="1682">
                  <c:v>8.6206898093223572</c:v>
                </c:pt>
                <c:pt idx="1683">
                  <c:v>8.6206898093223572</c:v>
                </c:pt>
                <c:pt idx="1684">
                  <c:v>8.6206898093223572</c:v>
                </c:pt>
                <c:pt idx="1685">
                  <c:v>8.6206898093223572</c:v>
                </c:pt>
                <c:pt idx="1686">
                  <c:v>8.6206898093223572</c:v>
                </c:pt>
                <c:pt idx="1687">
                  <c:v>8.6206898093223572</c:v>
                </c:pt>
                <c:pt idx="1688">
                  <c:v>8.6206898093223572</c:v>
                </c:pt>
                <c:pt idx="1689">
                  <c:v>8.6206898093223572</c:v>
                </c:pt>
                <c:pt idx="1690">
                  <c:v>8.6206898093223572</c:v>
                </c:pt>
                <c:pt idx="1691">
                  <c:v>8.6206898093223572</c:v>
                </c:pt>
                <c:pt idx="1692">
                  <c:v>8.6206898093223572</c:v>
                </c:pt>
                <c:pt idx="1693">
                  <c:v>8.6206898093223572</c:v>
                </c:pt>
                <c:pt idx="1694">
                  <c:v>8.6206898093223572</c:v>
                </c:pt>
                <c:pt idx="1695">
                  <c:v>8.6206898093223572</c:v>
                </c:pt>
                <c:pt idx="1696">
                  <c:v>8.6206898093223572</c:v>
                </c:pt>
                <c:pt idx="1697">
                  <c:v>8.6206898093223572</c:v>
                </c:pt>
                <c:pt idx="1698">
                  <c:v>8.6206898093223572</c:v>
                </c:pt>
                <c:pt idx="1699">
                  <c:v>8.6206898093223572</c:v>
                </c:pt>
                <c:pt idx="1700">
                  <c:v>8.6206898093223572</c:v>
                </c:pt>
                <c:pt idx="1701">
                  <c:v>8.6206898093223572</c:v>
                </c:pt>
                <c:pt idx="1702">
                  <c:v>8.6206898093223572</c:v>
                </c:pt>
                <c:pt idx="1703">
                  <c:v>8.6206898093223572</c:v>
                </c:pt>
                <c:pt idx="1704">
                  <c:v>8.6206898093223572</c:v>
                </c:pt>
                <c:pt idx="1705">
                  <c:v>8.6206898093223572</c:v>
                </c:pt>
                <c:pt idx="1706">
                  <c:v>8.6206898093223572</c:v>
                </c:pt>
                <c:pt idx="1707">
                  <c:v>8.6206898093223572</c:v>
                </c:pt>
                <c:pt idx="1708">
                  <c:v>9.482758492231369</c:v>
                </c:pt>
                <c:pt idx="1709">
                  <c:v>9.482758492231369</c:v>
                </c:pt>
                <c:pt idx="1710">
                  <c:v>9.482758492231369</c:v>
                </c:pt>
                <c:pt idx="1711">
                  <c:v>9.482758492231369</c:v>
                </c:pt>
                <c:pt idx="1712">
                  <c:v>9.482758492231369</c:v>
                </c:pt>
                <c:pt idx="1713">
                  <c:v>9.482758492231369</c:v>
                </c:pt>
                <c:pt idx="1714">
                  <c:v>9.482758492231369</c:v>
                </c:pt>
                <c:pt idx="1715">
                  <c:v>9.482758492231369</c:v>
                </c:pt>
                <c:pt idx="1716">
                  <c:v>9.482758492231369</c:v>
                </c:pt>
                <c:pt idx="1717">
                  <c:v>9.482758492231369</c:v>
                </c:pt>
                <c:pt idx="1718">
                  <c:v>9.482758492231369</c:v>
                </c:pt>
                <c:pt idx="1719">
                  <c:v>9.482758492231369</c:v>
                </c:pt>
                <c:pt idx="1720">
                  <c:v>9.482758492231369</c:v>
                </c:pt>
                <c:pt idx="1721">
                  <c:v>9.482758492231369</c:v>
                </c:pt>
                <c:pt idx="1722">
                  <c:v>9.482758492231369</c:v>
                </c:pt>
                <c:pt idx="1723">
                  <c:v>9.482758492231369</c:v>
                </c:pt>
                <c:pt idx="1724">
                  <c:v>9.482758492231369</c:v>
                </c:pt>
                <c:pt idx="1725">
                  <c:v>9.482758492231369</c:v>
                </c:pt>
                <c:pt idx="1726">
                  <c:v>9.482758492231369</c:v>
                </c:pt>
                <c:pt idx="1727">
                  <c:v>9.482758492231369</c:v>
                </c:pt>
                <c:pt idx="1728">
                  <c:v>9.482758492231369</c:v>
                </c:pt>
                <c:pt idx="1729">
                  <c:v>9.482758492231369</c:v>
                </c:pt>
                <c:pt idx="1730">
                  <c:v>9.482758492231369</c:v>
                </c:pt>
                <c:pt idx="1731">
                  <c:v>9.482758492231369</c:v>
                </c:pt>
                <c:pt idx="1732">
                  <c:v>9.482758492231369</c:v>
                </c:pt>
                <c:pt idx="1733">
                  <c:v>9.482758492231369</c:v>
                </c:pt>
                <c:pt idx="1734">
                  <c:v>9.482758492231369</c:v>
                </c:pt>
                <c:pt idx="1735">
                  <c:v>9.482758492231369</c:v>
                </c:pt>
                <c:pt idx="1736">
                  <c:v>9.482758492231369</c:v>
                </c:pt>
                <c:pt idx="1737">
                  <c:v>9.482758492231369</c:v>
                </c:pt>
                <c:pt idx="1738">
                  <c:v>9.482758492231369</c:v>
                </c:pt>
                <c:pt idx="1739">
                  <c:v>9.482758492231369</c:v>
                </c:pt>
                <c:pt idx="1740">
                  <c:v>9.482758492231369</c:v>
                </c:pt>
                <c:pt idx="1741">
                  <c:v>9.482758492231369</c:v>
                </c:pt>
                <c:pt idx="1742">
                  <c:v>9.482758492231369</c:v>
                </c:pt>
                <c:pt idx="1743">
                  <c:v>9.482758492231369</c:v>
                </c:pt>
                <c:pt idx="1744">
                  <c:v>9.482758492231369</c:v>
                </c:pt>
                <c:pt idx="1745">
                  <c:v>9.482758492231369</c:v>
                </c:pt>
                <c:pt idx="1746">
                  <c:v>9.482758492231369</c:v>
                </c:pt>
                <c:pt idx="1747">
                  <c:v>9.482758492231369</c:v>
                </c:pt>
                <c:pt idx="1748">
                  <c:v>9.482758492231369</c:v>
                </c:pt>
                <c:pt idx="1749">
                  <c:v>9.482758492231369</c:v>
                </c:pt>
                <c:pt idx="1750">
                  <c:v>9.482758492231369</c:v>
                </c:pt>
                <c:pt idx="1751">
                  <c:v>9.482758492231369</c:v>
                </c:pt>
                <c:pt idx="1752">
                  <c:v>9.482758492231369</c:v>
                </c:pt>
                <c:pt idx="1753">
                  <c:v>9.482758492231369</c:v>
                </c:pt>
                <c:pt idx="1754">
                  <c:v>9.482758492231369</c:v>
                </c:pt>
                <c:pt idx="1755">
                  <c:v>9.482758492231369</c:v>
                </c:pt>
                <c:pt idx="1756">
                  <c:v>9.482758492231369</c:v>
                </c:pt>
                <c:pt idx="1757">
                  <c:v>9.482758492231369</c:v>
                </c:pt>
                <c:pt idx="1758">
                  <c:v>9.482758492231369</c:v>
                </c:pt>
                <c:pt idx="1759">
                  <c:v>9.482758492231369</c:v>
                </c:pt>
                <c:pt idx="1760">
                  <c:v>9.482758492231369</c:v>
                </c:pt>
                <c:pt idx="1761">
                  <c:v>9.482758492231369</c:v>
                </c:pt>
                <c:pt idx="1762">
                  <c:v>9.482758492231369</c:v>
                </c:pt>
                <c:pt idx="1763">
                  <c:v>9.482758492231369</c:v>
                </c:pt>
                <c:pt idx="1764">
                  <c:v>9.482758492231369</c:v>
                </c:pt>
                <c:pt idx="1765">
                  <c:v>9.482758492231369</c:v>
                </c:pt>
                <c:pt idx="1766">
                  <c:v>9.482758492231369</c:v>
                </c:pt>
                <c:pt idx="1767">
                  <c:v>9.482758492231369</c:v>
                </c:pt>
                <c:pt idx="1768">
                  <c:v>9.482758492231369</c:v>
                </c:pt>
                <c:pt idx="1769">
                  <c:v>9.482758492231369</c:v>
                </c:pt>
                <c:pt idx="1770">
                  <c:v>9.482758492231369</c:v>
                </c:pt>
                <c:pt idx="1771">
                  <c:v>9.482758492231369</c:v>
                </c:pt>
                <c:pt idx="1772">
                  <c:v>9.482758492231369</c:v>
                </c:pt>
                <c:pt idx="1773">
                  <c:v>9.482758492231369</c:v>
                </c:pt>
                <c:pt idx="1774">
                  <c:v>9.482758492231369</c:v>
                </c:pt>
                <c:pt idx="1775">
                  <c:v>9.482758492231369</c:v>
                </c:pt>
                <c:pt idx="1776">
                  <c:v>9.482758492231369</c:v>
                </c:pt>
                <c:pt idx="1777">
                  <c:v>9.482758492231369</c:v>
                </c:pt>
                <c:pt idx="1778">
                  <c:v>9.482758492231369</c:v>
                </c:pt>
                <c:pt idx="1779">
                  <c:v>9.482758492231369</c:v>
                </c:pt>
                <c:pt idx="1780">
                  <c:v>9.482758492231369</c:v>
                </c:pt>
                <c:pt idx="1781">
                  <c:v>9.482758492231369</c:v>
                </c:pt>
                <c:pt idx="1782">
                  <c:v>9.482758492231369</c:v>
                </c:pt>
                <c:pt idx="1783">
                  <c:v>9.482758492231369</c:v>
                </c:pt>
                <c:pt idx="1784">
                  <c:v>9.482758492231369</c:v>
                </c:pt>
                <c:pt idx="1785">
                  <c:v>9.482758492231369</c:v>
                </c:pt>
                <c:pt idx="1786">
                  <c:v>9.482758492231369</c:v>
                </c:pt>
                <c:pt idx="1787">
                  <c:v>9.482758492231369</c:v>
                </c:pt>
                <c:pt idx="1788">
                  <c:v>9.482758492231369</c:v>
                </c:pt>
                <c:pt idx="1789">
                  <c:v>9.482758492231369</c:v>
                </c:pt>
                <c:pt idx="1790">
                  <c:v>9.482758492231369</c:v>
                </c:pt>
                <c:pt idx="1791">
                  <c:v>9.482758492231369</c:v>
                </c:pt>
                <c:pt idx="1792">
                  <c:v>9.482758492231369</c:v>
                </c:pt>
                <c:pt idx="1793">
                  <c:v>9.482758492231369</c:v>
                </c:pt>
                <c:pt idx="1794">
                  <c:v>9.482758492231369</c:v>
                </c:pt>
                <c:pt idx="1795">
                  <c:v>9.482758492231369</c:v>
                </c:pt>
                <c:pt idx="1796">
                  <c:v>9.482758492231369</c:v>
                </c:pt>
                <c:pt idx="1797">
                  <c:v>9.482758492231369</c:v>
                </c:pt>
                <c:pt idx="1798">
                  <c:v>9.482758492231369</c:v>
                </c:pt>
                <c:pt idx="1799">
                  <c:v>9.482758492231369</c:v>
                </c:pt>
                <c:pt idx="1800">
                  <c:v>9.482758492231369</c:v>
                </c:pt>
                <c:pt idx="1801">
                  <c:v>9.482758492231369</c:v>
                </c:pt>
                <c:pt idx="1802">
                  <c:v>9.482758492231369</c:v>
                </c:pt>
                <c:pt idx="1803">
                  <c:v>9.482758492231369</c:v>
                </c:pt>
                <c:pt idx="1804">
                  <c:v>9.482758492231369</c:v>
                </c:pt>
                <c:pt idx="1805">
                  <c:v>9.482758492231369</c:v>
                </c:pt>
                <c:pt idx="1806">
                  <c:v>9.482758492231369</c:v>
                </c:pt>
                <c:pt idx="1807">
                  <c:v>9.482758492231369</c:v>
                </c:pt>
                <c:pt idx="1808">
                  <c:v>9.482758492231369</c:v>
                </c:pt>
                <c:pt idx="1809">
                  <c:v>9.482758492231369</c:v>
                </c:pt>
                <c:pt idx="1810">
                  <c:v>9.482758492231369</c:v>
                </c:pt>
                <c:pt idx="1811">
                  <c:v>9.482758492231369</c:v>
                </c:pt>
                <c:pt idx="1812">
                  <c:v>9.482758492231369</c:v>
                </c:pt>
                <c:pt idx="1813">
                  <c:v>9.482758492231369</c:v>
                </c:pt>
                <c:pt idx="1814">
                  <c:v>9.482758492231369</c:v>
                </c:pt>
                <c:pt idx="1815">
                  <c:v>9.482758492231369</c:v>
                </c:pt>
                <c:pt idx="1816">
                  <c:v>9.482758492231369</c:v>
                </c:pt>
                <c:pt idx="1817">
                  <c:v>9.482758492231369</c:v>
                </c:pt>
                <c:pt idx="1818">
                  <c:v>9.482758492231369</c:v>
                </c:pt>
                <c:pt idx="1819">
                  <c:v>9.482758492231369</c:v>
                </c:pt>
                <c:pt idx="1820">
                  <c:v>9.482758492231369</c:v>
                </c:pt>
                <c:pt idx="1821">
                  <c:v>9.482758492231369</c:v>
                </c:pt>
                <c:pt idx="1822">
                  <c:v>9.482758492231369</c:v>
                </c:pt>
                <c:pt idx="1823">
                  <c:v>9.482758492231369</c:v>
                </c:pt>
                <c:pt idx="1824">
                  <c:v>9.482758492231369</c:v>
                </c:pt>
                <c:pt idx="1825">
                  <c:v>9.482758492231369</c:v>
                </c:pt>
                <c:pt idx="1826">
                  <c:v>9.482758492231369</c:v>
                </c:pt>
                <c:pt idx="1827">
                  <c:v>9.482758492231369</c:v>
                </c:pt>
                <c:pt idx="1828">
                  <c:v>9.482758492231369</c:v>
                </c:pt>
                <c:pt idx="1829">
                  <c:v>9.482758492231369</c:v>
                </c:pt>
                <c:pt idx="1830">
                  <c:v>9.482758492231369</c:v>
                </c:pt>
                <c:pt idx="1831">
                  <c:v>9.482758492231369</c:v>
                </c:pt>
                <c:pt idx="1832">
                  <c:v>9.482758492231369</c:v>
                </c:pt>
                <c:pt idx="1833">
                  <c:v>9.482758492231369</c:v>
                </c:pt>
                <c:pt idx="1834">
                  <c:v>9.482758492231369</c:v>
                </c:pt>
                <c:pt idx="1835">
                  <c:v>9.482758492231369</c:v>
                </c:pt>
                <c:pt idx="1836">
                  <c:v>9.482758492231369</c:v>
                </c:pt>
                <c:pt idx="1837">
                  <c:v>9.482758492231369</c:v>
                </c:pt>
                <c:pt idx="1838">
                  <c:v>9.482758492231369</c:v>
                </c:pt>
                <c:pt idx="1839">
                  <c:v>9.482758492231369</c:v>
                </c:pt>
                <c:pt idx="1840">
                  <c:v>9.482758492231369</c:v>
                </c:pt>
                <c:pt idx="1841">
                  <c:v>9.482758492231369</c:v>
                </c:pt>
                <c:pt idx="1842">
                  <c:v>9.482758492231369</c:v>
                </c:pt>
                <c:pt idx="1843">
                  <c:v>9.482758492231369</c:v>
                </c:pt>
                <c:pt idx="1844">
                  <c:v>9.482758492231369</c:v>
                </c:pt>
                <c:pt idx="1845">
                  <c:v>9.482758492231369</c:v>
                </c:pt>
                <c:pt idx="1846">
                  <c:v>9.482758492231369</c:v>
                </c:pt>
                <c:pt idx="1847">
                  <c:v>9.482758492231369</c:v>
                </c:pt>
                <c:pt idx="1848">
                  <c:v>9.482758492231369</c:v>
                </c:pt>
                <c:pt idx="1849">
                  <c:v>9.482758492231369</c:v>
                </c:pt>
                <c:pt idx="1850">
                  <c:v>9.482758492231369</c:v>
                </c:pt>
                <c:pt idx="1851">
                  <c:v>9.482758492231369</c:v>
                </c:pt>
                <c:pt idx="1852">
                  <c:v>9.482758492231369</c:v>
                </c:pt>
                <c:pt idx="1853">
                  <c:v>9.482758492231369</c:v>
                </c:pt>
                <c:pt idx="1854">
                  <c:v>9.482758492231369</c:v>
                </c:pt>
                <c:pt idx="1855">
                  <c:v>9.482758492231369</c:v>
                </c:pt>
                <c:pt idx="1856">
                  <c:v>9.482758492231369</c:v>
                </c:pt>
                <c:pt idx="1857">
                  <c:v>9.482758492231369</c:v>
                </c:pt>
                <c:pt idx="1858">
                  <c:v>9.482758492231369</c:v>
                </c:pt>
                <c:pt idx="1859">
                  <c:v>9.482758492231369</c:v>
                </c:pt>
                <c:pt idx="1860">
                  <c:v>9.482758492231369</c:v>
                </c:pt>
                <c:pt idx="1861">
                  <c:v>9.482758492231369</c:v>
                </c:pt>
                <c:pt idx="1862">
                  <c:v>9.482758492231369</c:v>
                </c:pt>
                <c:pt idx="1863">
                  <c:v>9.482758492231369</c:v>
                </c:pt>
                <c:pt idx="1864">
                  <c:v>10.344827920198441</c:v>
                </c:pt>
                <c:pt idx="1865">
                  <c:v>10.344827920198441</c:v>
                </c:pt>
                <c:pt idx="1866">
                  <c:v>10.344827920198441</c:v>
                </c:pt>
                <c:pt idx="1867">
                  <c:v>10.344827920198441</c:v>
                </c:pt>
                <c:pt idx="1868">
                  <c:v>10.344827920198441</c:v>
                </c:pt>
                <c:pt idx="1869">
                  <c:v>10.344827920198441</c:v>
                </c:pt>
                <c:pt idx="1870">
                  <c:v>10.344827920198441</c:v>
                </c:pt>
                <c:pt idx="1871">
                  <c:v>10.344827920198441</c:v>
                </c:pt>
                <c:pt idx="1872">
                  <c:v>10.344827920198441</c:v>
                </c:pt>
                <c:pt idx="1873">
                  <c:v>10.344827920198441</c:v>
                </c:pt>
                <c:pt idx="1874">
                  <c:v>10.344827920198441</c:v>
                </c:pt>
                <c:pt idx="1875">
                  <c:v>10.344827920198441</c:v>
                </c:pt>
                <c:pt idx="1876">
                  <c:v>10.344827920198441</c:v>
                </c:pt>
                <c:pt idx="1877">
                  <c:v>10.344827920198441</c:v>
                </c:pt>
                <c:pt idx="1878">
                  <c:v>10.344827920198441</c:v>
                </c:pt>
                <c:pt idx="1879">
                  <c:v>10.344827920198441</c:v>
                </c:pt>
                <c:pt idx="1880">
                  <c:v>10.344827920198441</c:v>
                </c:pt>
                <c:pt idx="1881">
                  <c:v>10.344827920198441</c:v>
                </c:pt>
                <c:pt idx="1882">
                  <c:v>10.344827920198441</c:v>
                </c:pt>
                <c:pt idx="1883">
                  <c:v>10.344827920198441</c:v>
                </c:pt>
                <c:pt idx="1884">
                  <c:v>10.344827920198441</c:v>
                </c:pt>
                <c:pt idx="1885">
                  <c:v>10.344827920198441</c:v>
                </c:pt>
                <c:pt idx="1886">
                  <c:v>10.344827920198441</c:v>
                </c:pt>
                <c:pt idx="1887">
                  <c:v>11.206896603107452</c:v>
                </c:pt>
                <c:pt idx="1888">
                  <c:v>11.206896603107452</c:v>
                </c:pt>
                <c:pt idx="1889">
                  <c:v>11.206896603107452</c:v>
                </c:pt>
                <c:pt idx="1890">
                  <c:v>11.206896603107452</c:v>
                </c:pt>
                <c:pt idx="1891">
                  <c:v>11.206896603107452</c:v>
                </c:pt>
                <c:pt idx="1892">
                  <c:v>11.206896603107452</c:v>
                </c:pt>
                <c:pt idx="1893">
                  <c:v>11.206896603107452</c:v>
                </c:pt>
                <c:pt idx="1894">
                  <c:v>11.206896603107452</c:v>
                </c:pt>
                <c:pt idx="1895">
                  <c:v>11.206896603107452</c:v>
                </c:pt>
                <c:pt idx="1896">
                  <c:v>11.206896603107452</c:v>
                </c:pt>
                <c:pt idx="1897">
                  <c:v>11.206896603107452</c:v>
                </c:pt>
                <c:pt idx="1898">
                  <c:v>11.206896603107452</c:v>
                </c:pt>
                <c:pt idx="1899">
                  <c:v>11.206896603107452</c:v>
                </c:pt>
                <c:pt idx="1900">
                  <c:v>11.206896603107452</c:v>
                </c:pt>
                <c:pt idx="1901">
                  <c:v>11.206896603107452</c:v>
                </c:pt>
                <c:pt idx="1902">
                  <c:v>11.206896603107452</c:v>
                </c:pt>
                <c:pt idx="1903">
                  <c:v>11.206896603107452</c:v>
                </c:pt>
                <c:pt idx="1904">
                  <c:v>11.206896603107452</c:v>
                </c:pt>
                <c:pt idx="1905">
                  <c:v>11.206896603107452</c:v>
                </c:pt>
                <c:pt idx="1906">
                  <c:v>11.206896603107452</c:v>
                </c:pt>
                <c:pt idx="1907">
                  <c:v>11.206896603107452</c:v>
                </c:pt>
                <c:pt idx="1908">
                  <c:v>11.206896603107452</c:v>
                </c:pt>
                <c:pt idx="1909">
                  <c:v>11.206896603107452</c:v>
                </c:pt>
                <c:pt idx="1910">
                  <c:v>11.206896603107452</c:v>
                </c:pt>
                <c:pt idx="1911">
                  <c:v>11.206896603107452</c:v>
                </c:pt>
                <c:pt idx="1912">
                  <c:v>11.206896603107452</c:v>
                </c:pt>
                <c:pt idx="1913">
                  <c:v>11.206896603107452</c:v>
                </c:pt>
                <c:pt idx="1914">
                  <c:v>11.206896603107452</c:v>
                </c:pt>
                <c:pt idx="1915">
                  <c:v>11.206896603107452</c:v>
                </c:pt>
                <c:pt idx="1916">
                  <c:v>11.206896603107452</c:v>
                </c:pt>
                <c:pt idx="1917">
                  <c:v>11.206896603107452</c:v>
                </c:pt>
                <c:pt idx="1918">
                  <c:v>11.206896603107452</c:v>
                </c:pt>
                <c:pt idx="1919">
                  <c:v>11.206896603107452</c:v>
                </c:pt>
                <c:pt idx="1920">
                  <c:v>11.206896603107452</c:v>
                </c:pt>
                <c:pt idx="1921">
                  <c:v>11.206896603107452</c:v>
                </c:pt>
                <c:pt idx="1922">
                  <c:v>11.206896603107452</c:v>
                </c:pt>
                <c:pt idx="1923">
                  <c:v>11.206896603107452</c:v>
                </c:pt>
                <c:pt idx="1924">
                  <c:v>11.206896603107452</c:v>
                </c:pt>
                <c:pt idx="1925">
                  <c:v>11.206896603107452</c:v>
                </c:pt>
                <c:pt idx="1926">
                  <c:v>11.206896603107452</c:v>
                </c:pt>
                <c:pt idx="1927">
                  <c:v>11.206896603107452</c:v>
                </c:pt>
                <c:pt idx="1928">
                  <c:v>11.206896603107452</c:v>
                </c:pt>
                <c:pt idx="1929">
                  <c:v>11.206896603107452</c:v>
                </c:pt>
                <c:pt idx="1930">
                  <c:v>11.206896603107452</c:v>
                </c:pt>
                <c:pt idx="1931">
                  <c:v>11.206896603107452</c:v>
                </c:pt>
                <c:pt idx="1932">
                  <c:v>11.206896603107452</c:v>
                </c:pt>
                <c:pt idx="1933">
                  <c:v>11.206896603107452</c:v>
                </c:pt>
                <c:pt idx="1934">
                  <c:v>11.206896603107452</c:v>
                </c:pt>
                <c:pt idx="1935">
                  <c:v>11.206896603107452</c:v>
                </c:pt>
                <c:pt idx="1936">
                  <c:v>11.206896603107452</c:v>
                </c:pt>
                <c:pt idx="1937">
                  <c:v>11.206896603107452</c:v>
                </c:pt>
                <c:pt idx="1938">
                  <c:v>11.206896603107452</c:v>
                </c:pt>
                <c:pt idx="1939">
                  <c:v>11.206896603107452</c:v>
                </c:pt>
                <c:pt idx="1940">
                  <c:v>11.206896603107452</c:v>
                </c:pt>
                <c:pt idx="1941">
                  <c:v>11.206896603107452</c:v>
                </c:pt>
                <c:pt idx="1942">
                  <c:v>11.206896603107452</c:v>
                </c:pt>
                <c:pt idx="1943">
                  <c:v>11.206896603107452</c:v>
                </c:pt>
                <c:pt idx="1944">
                  <c:v>11.206896603107452</c:v>
                </c:pt>
                <c:pt idx="1945">
                  <c:v>11.206896603107452</c:v>
                </c:pt>
                <c:pt idx="1946">
                  <c:v>11.206896603107452</c:v>
                </c:pt>
                <c:pt idx="1947">
                  <c:v>11.206896603107452</c:v>
                </c:pt>
                <c:pt idx="1948">
                  <c:v>11.206896603107452</c:v>
                </c:pt>
                <c:pt idx="1949">
                  <c:v>11.206896603107452</c:v>
                </c:pt>
                <c:pt idx="1950">
                  <c:v>11.206896603107452</c:v>
                </c:pt>
                <c:pt idx="1951">
                  <c:v>11.206896603107452</c:v>
                </c:pt>
                <c:pt idx="1952">
                  <c:v>11.206896603107452</c:v>
                </c:pt>
                <c:pt idx="1953">
                  <c:v>11.206896603107452</c:v>
                </c:pt>
                <c:pt idx="1954">
                  <c:v>11.206896603107452</c:v>
                </c:pt>
                <c:pt idx="1955">
                  <c:v>11.206896603107452</c:v>
                </c:pt>
                <c:pt idx="1956">
                  <c:v>11.206896603107452</c:v>
                </c:pt>
                <c:pt idx="1957">
                  <c:v>11.206896603107452</c:v>
                </c:pt>
                <c:pt idx="1958">
                  <c:v>11.206896603107452</c:v>
                </c:pt>
                <c:pt idx="1959">
                  <c:v>11.206896603107452</c:v>
                </c:pt>
                <c:pt idx="1960">
                  <c:v>11.206896603107452</c:v>
                </c:pt>
                <c:pt idx="1961">
                  <c:v>11.206896603107452</c:v>
                </c:pt>
                <c:pt idx="1962">
                  <c:v>11.206896603107452</c:v>
                </c:pt>
                <c:pt idx="1963">
                  <c:v>11.206896603107452</c:v>
                </c:pt>
                <c:pt idx="1964">
                  <c:v>11.206896603107452</c:v>
                </c:pt>
                <c:pt idx="1965">
                  <c:v>11.206896603107452</c:v>
                </c:pt>
                <c:pt idx="1966">
                  <c:v>11.206896603107452</c:v>
                </c:pt>
                <c:pt idx="1967">
                  <c:v>11.206896603107452</c:v>
                </c:pt>
                <c:pt idx="1968">
                  <c:v>11.206896603107452</c:v>
                </c:pt>
                <c:pt idx="1969">
                  <c:v>11.206896603107452</c:v>
                </c:pt>
                <c:pt idx="1970">
                  <c:v>11.206896603107452</c:v>
                </c:pt>
                <c:pt idx="1971">
                  <c:v>11.206896603107452</c:v>
                </c:pt>
                <c:pt idx="1972">
                  <c:v>11.206896603107452</c:v>
                </c:pt>
                <c:pt idx="1973">
                  <c:v>11.206896603107452</c:v>
                </c:pt>
                <c:pt idx="1974">
                  <c:v>11.206896603107452</c:v>
                </c:pt>
                <c:pt idx="1975">
                  <c:v>11.206896603107452</c:v>
                </c:pt>
                <c:pt idx="1976">
                  <c:v>11.206896603107452</c:v>
                </c:pt>
                <c:pt idx="1977">
                  <c:v>11.206896603107452</c:v>
                </c:pt>
                <c:pt idx="1978">
                  <c:v>11.206896603107452</c:v>
                </c:pt>
                <c:pt idx="1979">
                  <c:v>11.206896603107452</c:v>
                </c:pt>
                <c:pt idx="1980">
                  <c:v>11.206896603107452</c:v>
                </c:pt>
                <c:pt idx="1981">
                  <c:v>11.206896603107452</c:v>
                </c:pt>
                <c:pt idx="1982">
                  <c:v>11.206896603107452</c:v>
                </c:pt>
                <c:pt idx="1983">
                  <c:v>11.206896603107452</c:v>
                </c:pt>
                <c:pt idx="1984">
                  <c:v>11.206896603107452</c:v>
                </c:pt>
                <c:pt idx="1985">
                  <c:v>11.206896603107452</c:v>
                </c:pt>
                <c:pt idx="1986">
                  <c:v>11.206896603107452</c:v>
                </c:pt>
                <c:pt idx="1987">
                  <c:v>11.206896603107452</c:v>
                </c:pt>
                <c:pt idx="1988">
                  <c:v>11.206896603107452</c:v>
                </c:pt>
                <c:pt idx="1989">
                  <c:v>11.206896603107452</c:v>
                </c:pt>
                <c:pt idx="1990">
                  <c:v>11.206896603107452</c:v>
                </c:pt>
                <c:pt idx="1991">
                  <c:v>11.206896603107452</c:v>
                </c:pt>
                <c:pt idx="1992">
                  <c:v>11.206896603107452</c:v>
                </c:pt>
                <c:pt idx="1993">
                  <c:v>11.206896603107452</c:v>
                </c:pt>
                <c:pt idx="1994">
                  <c:v>11.206896603107452</c:v>
                </c:pt>
                <c:pt idx="1995">
                  <c:v>11.206896603107452</c:v>
                </c:pt>
                <c:pt idx="1996">
                  <c:v>11.206896603107452</c:v>
                </c:pt>
                <c:pt idx="1997">
                  <c:v>11.206896603107452</c:v>
                </c:pt>
                <c:pt idx="1998">
                  <c:v>11.206896603107452</c:v>
                </c:pt>
                <c:pt idx="1999">
                  <c:v>11.206896603107452</c:v>
                </c:pt>
                <c:pt idx="2000">
                  <c:v>11.206896603107452</c:v>
                </c:pt>
                <c:pt idx="2001">
                  <c:v>11.206896603107452</c:v>
                </c:pt>
                <c:pt idx="2002">
                  <c:v>11.206896603107452</c:v>
                </c:pt>
                <c:pt idx="2003">
                  <c:v>11.206896603107452</c:v>
                </c:pt>
                <c:pt idx="2004">
                  <c:v>11.206896603107452</c:v>
                </c:pt>
                <c:pt idx="2005">
                  <c:v>11.206896603107452</c:v>
                </c:pt>
                <c:pt idx="2006">
                  <c:v>11.206896603107452</c:v>
                </c:pt>
                <c:pt idx="2007">
                  <c:v>11.206896603107452</c:v>
                </c:pt>
                <c:pt idx="2008">
                  <c:v>11.206896603107452</c:v>
                </c:pt>
                <c:pt idx="2009">
                  <c:v>11.206896603107452</c:v>
                </c:pt>
                <c:pt idx="2010">
                  <c:v>11.206896603107452</c:v>
                </c:pt>
                <c:pt idx="2011">
                  <c:v>11.206896603107452</c:v>
                </c:pt>
                <c:pt idx="2012">
                  <c:v>11.206896603107452</c:v>
                </c:pt>
                <c:pt idx="2013">
                  <c:v>11.206896603107452</c:v>
                </c:pt>
                <c:pt idx="2014">
                  <c:v>11.206896603107452</c:v>
                </c:pt>
                <c:pt idx="2015">
                  <c:v>11.206896603107452</c:v>
                </c:pt>
                <c:pt idx="2016">
                  <c:v>11.206896603107452</c:v>
                </c:pt>
                <c:pt idx="2017">
                  <c:v>11.206896603107452</c:v>
                </c:pt>
                <c:pt idx="2018">
                  <c:v>11.206896603107452</c:v>
                </c:pt>
                <c:pt idx="2019">
                  <c:v>11.206896603107452</c:v>
                </c:pt>
                <c:pt idx="2020">
                  <c:v>11.206896603107452</c:v>
                </c:pt>
                <c:pt idx="2021">
                  <c:v>11.206896603107452</c:v>
                </c:pt>
                <c:pt idx="2022">
                  <c:v>11.206896603107452</c:v>
                </c:pt>
                <c:pt idx="2023">
                  <c:v>11.206896603107452</c:v>
                </c:pt>
                <c:pt idx="2024">
                  <c:v>11.206896603107452</c:v>
                </c:pt>
                <c:pt idx="2025">
                  <c:v>11.206896603107452</c:v>
                </c:pt>
                <c:pt idx="2026">
                  <c:v>11.206896603107452</c:v>
                </c:pt>
                <c:pt idx="2027">
                  <c:v>11.206896603107452</c:v>
                </c:pt>
                <c:pt idx="2028">
                  <c:v>11.206896603107452</c:v>
                </c:pt>
                <c:pt idx="2029">
                  <c:v>11.206896603107452</c:v>
                </c:pt>
                <c:pt idx="2030">
                  <c:v>11.206896603107452</c:v>
                </c:pt>
                <c:pt idx="2031">
                  <c:v>11.206896603107452</c:v>
                </c:pt>
                <c:pt idx="2032">
                  <c:v>11.206896603107452</c:v>
                </c:pt>
                <c:pt idx="2033">
                  <c:v>11.206896603107452</c:v>
                </c:pt>
                <c:pt idx="2034">
                  <c:v>11.206896603107452</c:v>
                </c:pt>
                <c:pt idx="2035">
                  <c:v>11.206896603107452</c:v>
                </c:pt>
                <c:pt idx="2036">
                  <c:v>11.206896603107452</c:v>
                </c:pt>
                <c:pt idx="2037">
                  <c:v>11.206896603107452</c:v>
                </c:pt>
                <c:pt idx="2038">
                  <c:v>11.206896603107452</c:v>
                </c:pt>
                <c:pt idx="2039">
                  <c:v>11.206896603107452</c:v>
                </c:pt>
                <c:pt idx="2040">
                  <c:v>11.206896603107452</c:v>
                </c:pt>
                <c:pt idx="2041">
                  <c:v>11.206896603107452</c:v>
                </c:pt>
                <c:pt idx="2042">
                  <c:v>11.206896603107452</c:v>
                </c:pt>
                <c:pt idx="2043">
                  <c:v>11.206896603107452</c:v>
                </c:pt>
                <c:pt idx="2044">
                  <c:v>11.206896603107452</c:v>
                </c:pt>
                <c:pt idx="2045">
                  <c:v>11.206896603107452</c:v>
                </c:pt>
                <c:pt idx="2046">
                  <c:v>11.206896603107452</c:v>
                </c:pt>
                <c:pt idx="2047">
                  <c:v>11.206896603107452</c:v>
                </c:pt>
                <c:pt idx="2048">
                  <c:v>11.206896603107452</c:v>
                </c:pt>
                <c:pt idx="2049">
                  <c:v>11.206896603107452</c:v>
                </c:pt>
                <c:pt idx="2050">
                  <c:v>12.068965286016464</c:v>
                </c:pt>
                <c:pt idx="2051">
                  <c:v>12.068965286016464</c:v>
                </c:pt>
                <c:pt idx="2052">
                  <c:v>12.068965286016464</c:v>
                </c:pt>
                <c:pt idx="2053">
                  <c:v>12.068965286016464</c:v>
                </c:pt>
                <c:pt idx="2054">
                  <c:v>12.068965286016464</c:v>
                </c:pt>
                <c:pt idx="2055">
                  <c:v>12.068965286016464</c:v>
                </c:pt>
                <c:pt idx="2056">
                  <c:v>12.068965286016464</c:v>
                </c:pt>
                <c:pt idx="2057">
                  <c:v>12.068965286016464</c:v>
                </c:pt>
                <c:pt idx="2058">
                  <c:v>12.068965286016464</c:v>
                </c:pt>
                <c:pt idx="2059">
                  <c:v>12.068965286016464</c:v>
                </c:pt>
                <c:pt idx="2060">
                  <c:v>12.068965286016464</c:v>
                </c:pt>
                <c:pt idx="2061">
                  <c:v>12.068965286016464</c:v>
                </c:pt>
                <c:pt idx="2062">
                  <c:v>12.068965286016464</c:v>
                </c:pt>
                <c:pt idx="2063">
                  <c:v>12.068965286016464</c:v>
                </c:pt>
                <c:pt idx="2064">
                  <c:v>12.931033968925476</c:v>
                </c:pt>
                <c:pt idx="2065">
                  <c:v>12.931033968925476</c:v>
                </c:pt>
                <c:pt idx="2066">
                  <c:v>12.931033968925476</c:v>
                </c:pt>
                <c:pt idx="2067">
                  <c:v>12.931033968925476</c:v>
                </c:pt>
                <c:pt idx="2068">
                  <c:v>12.931033968925476</c:v>
                </c:pt>
                <c:pt idx="2069">
                  <c:v>12.931033968925476</c:v>
                </c:pt>
                <c:pt idx="2070">
                  <c:v>12.931033968925476</c:v>
                </c:pt>
                <c:pt idx="2071">
                  <c:v>12.931033968925476</c:v>
                </c:pt>
                <c:pt idx="2072">
                  <c:v>12.931033968925476</c:v>
                </c:pt>
                <c:pt idx="2073">
                  <c:v>12.931033968925476</c:v>
                </c:pt>
                <c:pt idx="2074">
                  <c:v>12.931033968925476</c:v>
                </c:pt>
                <c:pt idx="2075">
                  <c:v>12.931033968925476</c:v>
                </c:pt>
                <c:pt idx="2076">
                  <c:v>12.931033968925476</c:v>
                </c:pt>
                <c:pt idx="2077">
                  <c:v>12.931033968925476</c:v>
                </c:pt>
                <c:pt idx="2078">
                  <c:v>12.931033968925476</c:v>
                </c:pt>
                <c:pt idx="2079">
                  <c:v>12.931033968925476</c:v>
                </c:pt>
                <c:pt idx="2080">
                  <c:v>12.931033968925476</c:v>
                </c:pt>
                <c:pt idx="2081">
                  <c:v>12.931033968925476</c:v>
                </c:pt>
                <c:pt idx="2082">
                  <c:v>12.931033968925476</c:v>
                </c:pt>
                <c:pt idx="2083">
                  <c:v>12.931033968925476</c:v>
                </c:pt>
                <c:pt idx="2084">
                  <c:v>12.931033968925476</c:v>
                </c:pt>
                <c:pt idx="2085">
                  <c:v>12.931033968925476</c:v>
                </c:pt>
                <c:pt idx="2086">
                  <c:v>12.931033968925476</c:v>
                </c:pt>
                <c:pt idx="2087">
                  <c:v>12.931033968925476</c:v>
                </c:pt>
                <c:pt idx="2088">
                  <c:v>12.931033968925476</c:v>
                </c:pt>
                <c:pt idx="2089">
                  <c:v>12.931033968925476</c:v>
                </c:pt>
                <c:pt idx="2090">
                  <c:v>12.931033968925476</c:v>
                </c:pt>
                <c:pt idx="2091">
                  <c:v>12.931033968925476</c:v>
                </c:pt>
                <c:pt idx="2092">
                  <c:v>12.931033968925476</c:v>
                </c:pt>
                <c:pt idx="2093">
                  <c:v>12.931033968925476</c:v>
                </c:pt>
                <c:pt idx="2094">
                  <c:v>12.931033968925476</c:v>
                </c:pt>
                <c:pt idx="2095">
                  <c:v>12.931033968925476</c:v>
                </c:pt>
                <c:pt idx="2096">
                  <c:v>12.931033968925476</c:v>
                </c:pt>
                <c:pt idx="2097">
                  <c:v>12.931033968925476</c:v>
                </c:pt>
                <c:pt idx="2098">
                  <c:v>12.931033968925476</c:v>
                </c:pt>
                <c:pt idx="2099">
                  <c:v>12.931033968925476</c:v>
                </c:pt>
                <c:pt idx="2100">
                  <c:v>12.931033968925476</c:v>
                </c:pt>
                <c:pt idx="2101">
                  <c:v>12.931033968925476</c:v>
                </c:pt>
                <c:pt idx="2102">
                  <c:v>12.931033968925476</c:v>
                </c:pt>
                <c:pt idx="2103">
                  <c:v>12.931033968925476</c:v>
                </c:pt>
                <c:pt idx="2104">
                  <c:v>12.931033968925476</c:v>
                </c:pt>
                <c:pt idx="2105">
                  <c:v>12.931033968925476</c:v>
                </c:pt>
                <c:pt idx="2106">
                  <c:v>12.931033968925476</c:v>
                </c:pt>
                <c:pt idx="2107">
                  <c:v>12.931033968925476</c:v>
                </c:pt>
                <c:pt idx="2108">
                  <c:v>12.931033968925476</c:v>
                </c:pt>
                <c:pt idx="2109">
                  <c:v>12.931033968925476</c:v>
                </c:pt>
                <c:pt idx="2110">
                  <c:v>12.931033968925476</c:v>
                </c:pt>
                <c:pt idx="2111">
                  <c:v>12.931033968925476</c:v>
                </c:pt>
                <c:pt idx="2112">
                  <c:v>12.931033968925476</c:v>
                </c:pt>
                <c:pt idx="2113">
                  <c:v>12.931033968925476</c:v>
                </c:pt>
                <c:pt idx="2114">
                  <c:v>12.931033968925476</c:v>
                </c:pt>
                <c:pt idx="2115">
                  <c:v>12.931033968925476</c:v>
                </c:pt>
                <c:pt idx="2116">
                  <c:v>12.931033968925476</c:v>
                </c:pt>
                <c:pt idx="2117">
                  <c:v>13.793103396892548</c:v>
                </c:pt>
                <c:pt idx="2118">
                  <c:v>13.793103396892548</c:v>
                </c:pt>
                <c:pt idx="2119">
                  <c:v>13.793103396892548</c:v>
                </c:pt>
                <c:pt idx="2120">
                  <c:v>13.793103396892548</c:v>
                </c:pt>
                <c:pt idx="2121">
                  <c:v>13.793103396892548</c:v>
                </c:pt>
                <c:pt idx="2122">
                  <c:v>13.793103396892548</c:v>
                </c:pt>
                <c:pt idx="2123">
                  <c:v>13.793103396892548</c:v>
                </c:pt>
                <c:pt idx="2124">
                  <c:v>13.793103396892548</c:v>
                </c:pt>
                <c:pt idx="2125">
                  <c:v>13.793103396892548</c:v>
                </c:pt>
                <c:pt idx="2126">
                  <c:v>13.793103396892548</c:v>
                </c:pt>
                <c:pt idx="2127">
                  <c:v>13.793103396892548</c:v>
                </c:pt>
                <c:pt idx="2128">
                  <c:v>13.793103396892548</c:v>
                </c:pt>
                <c:pt idx="2129">
                  <c:v>13.793103396892548</c:v>
                </c:pt>
                <c:pt idx="2130">
                  <c:v>13.793103396892548</c:v>
                </c:pt>
                <c:pt idx="2131">
                  <c:v>13.793103396892548</c:v>
                </c:pt>
                <c:pt idx="2132">
                  <c:v>13.793103396892548</c:v>
                </c:pt>
                <c:pt idx="2133">
                  <c:v>13.793103396892548</c:v>
                </c:pt>
                <c:pt idx="2134">
                  <c:v>13.793103396892548</c:v>
                </c:pt>
                <c:pt idx="2135">
                  <c:v>13.793103396892548</c:v>
                </c:pt>
                <c:pt idx="2136">
                  <c:v>13.793103396892548</c:v>
                </c:pt>
                <c:pt idx="2137">
                  <c:v>13.793103396892548</c:v>
                </c:pt>
                <c:pt idx="2138">
                  <c:v>13.793103396892548</c:v>
                </c:pt>
                <c:pt idx="2139">
                  <c:v>13.793103396892548</c:v>
                </c:pt>
                <c:pt idx="2140">
                  <c:v>13.793103396892548</c:v>
                </c:pt>
                <c:pt idx="2141">
                  <c:v>13.793103396892548</c:v>
                </c:pt>
                <c:pt idx="2142">
                  <c:v>13.793103396892548</c:v>
                </c:pt>
                <c:pt idx="2143">
                  <c:v>13.793103396892548</c:v>
                </c:pt>
                <c:pt idx="2144">
                  <c:v>13.793103396892548</c:v>
                </c:pt>
                <c:pt idx="2145">
                  <c:v>13.793103396892548</c:v>
                </c:pt>
                <c:pt idx="2146">
                  <c:v>13.793103396892548</c:v>
                </c:pt>
                <c:pt idx="2147">
                  <c:v>13.793103396892548</c:v>
                </c:pt>
                <c:pt idx="2148">
                  <c:v>13.793103396892548</c:v>
                </c:pt>
                <c:pt idx="2149">
                  <c:v>13.793103396892548</c:v>
                </c:pt>
                <c:pt idx="2150">
                  <c:v>13.793103396892548</c:v>
                </c:pt>
                <c:pt idx="2151">
                  <c:v>13.793103396892548</c:v>
                </c:pt>
                <c:pt idx="2152">
                  <c:v>13.793103396892548</c:v>
                </c:pt>
                <c:pt idx="2153">
                  <c:v>13.793103396892548</c:v>
                </c:pt>
                <c:pt idx="2154">
                  <c:v>13.793103396892548</c:v>
                </c:pt>
                <c:pt idx="2155">
                  <c:v>13.793103396892548</c:v>
                </c:pt>
                <c:pt idx="2156">
                  <c:v>13.793103396892548</c:v>
                </c:pt>
                <c:pt idx="2157">
                  <c:v>14.655172824859619</c:v>
                </c:pt>
                <c:pt idx="2158">
                  <c:v>14.655172824859619</c:v>
                </c:pt>
                <c:pt idx="2159">
                  <c:v>14.655172824859619</c:v>
                </c:pt>
                <c:pt idx="2160">
                  <c:v>14.655172824859619</c:v>
                </c:pt>
                <c:pt idx="2161">
                  <c:v>14.655172824859619</c:v>
                </c:pt>
                <c:pt idx="2162">
                  <c:v>14.655172824859619</c:v>
                </c:pt>
                <c:pt idx="2163">
                  <c:v>14.655172824859619</c:v>
                </c:pt>
                <c:pt idx="2164">
                  <c:v>14.655172824859619</c:v>
                </c:pt>
                <c:pt idx="2165">
                  <c:v>14.655172824859619</c:v>
                </c:pt>
                <c:pt idx="2166">
                  <c:v>14.655172824859619</c:v>
                </c:pt>
                <c:pt idx="2167">
                  <c:v>14.655172824859619</c:v>
                </c:pt>
                <c:pt idx="2168">
                  <c:v>14.655172824859619</c:v>
                </c:pt>
                <c:pt idx="2169">
                  <c:v>14.655172824859619</c:v>
                </c:pt>
                <c:pt idx="2170">
                  <c:v>14.655172824859619</c:v>
                </c:pt>
                <c:pt idx="2171">
                  <c:v>14.655172824859619</c:v>
                </c:pt>
                <c:pt idx="2172">
                  <c:v>14.655172824859619</c:v>
                </c:pt>
                <c:pt idx="2173">
                  <c:v>14.655172824859619</c:v>
                </c:pt>
                <c:pt idx="2174">
                  <c:v>14.655172824859619</c:v>
                </c:pt>
                <c:pt idx="2175">
                  <c:v>14.655172824859619</c:v>
                </c:pt>
                <c:pt idx="2176">
                  <c:v>14.655172824859619</c:v>
                </c:pt>
                <c:pt idx="2177">
                  <c:v>14.655172824859619</c:v>
                </c:pt>
                <c:pt idx="2178">
                  <c:v>14.655172824859619</c:v>
                </c:pt>
                <c:pt idx="2179">
                  <c:v>14.655172824859619</c:v>
                </c:pt>
                <c:pt idx="2180">
                  <c:v>14.655172824859619</c:v>
                </c:pt>
                <c:pt idx="2181">
                  <c:v>14.655172824859619</c:v>
                </c:pt>
                <c:pt idx="2182">
                  <c:v>14.655172824859619</c:v>
                </c:pt>
                <c:pt idx="2183">
                  <c:v>14.655172824859619</c:v>
                </c:pt>
                <c:pt idx="2184">
                  <c:v>14.655172824859619</c:v>
                </c:pt>
                <c:pt idx="2185">
                  <c:v>14.655172824859619</c:v>
                </c:pt>
                <c:pt idx="2186">
                  <c:v>14.655172824859619</c:v>
                </c:pt>
                <c:pt idx="2187">
                  <c:v>14.655172824859619</c:v>
                </c:pt>
                <c:pt idx="2188">
                  <c:v>14.655172824859619</c:v>
                </c:pt>
                <c:pt idx="2189">
                  <c:v>14.655172824859619</c:v>
                </c:pt>
                <c:pt idx="2190">
                  <c:v>14.655172824859619</c:v>
                </c:pt>
                <c:pt idx="2191">
                  <c:v>14.655172824859619</c:v>
                </c:pt>
                <c:pt idx="2192">
                  <c:v>14.655172824859619</c:v>
                </c:pt>
                <c:pt idx="2193">
                  <c:v>14.655172824859619</c:v>
                </c:pt>
                <c:pt idx="2194">
                  <c:v>14.655172824859619</c:v>
                </c:pt>
                <c:pt idx="2195">
                  <c:v>14.655172824859619</c:v>
                </c:pt>
                <c:pt idx="2196">
                  <c:v>14.655172824859619</c:v>
                </c:pt>
                <c:pt idx="2197">
                  <c:v>14.655172824859619</c:v>
                </c:pt>
                <c:pt idx="2198">
                  <c:v>14.655172824859619</c:v>
                </c:pt>
                <c:pt idx="2199">
                  <c:v>14.655172824859619</c:v>
                </c:pt>
                <c:pt idx="2200">
                  <c:v>14.655172824859619</c:v>
                </c:pt>
                <c:pt idx="2201">
                  <c:v>14.655172824859619</c:v>
                </c:pt>
                <c:pt idx="2202">
                  <c:v>14.655172824859619</c:v>
                </c:pt>
                <c:pt idx="2203">
                  <c:v>14.655172824859619</c:v>
                </c:pt>
                <c:pt idx="2204">
                  <c:v>14.655172824859619</c:v>
                </c:pt>
                <c:pt idx="2205">
                  <c:v>14.655172824859619</c:v>
                </c:pt>
                <c:pt idx="2206">
                  <c:v>14.655172824859619</c:v>
                </c:pt>
                <c:pt idx="2207">
                  <c:v>14.655172824859619</c:v>
                </c:pt>
                <c:pt idx="2208">
                  <c:v>14.655172824859619</c:v>
                </c:pt>
                <c:pt idx="2209">
                  <c:v>14.655172824859619</c:v>
                </c:pt>
                <c:pt idx="2210">
                  <c:v>14.655172824859619</c:v>
                </c:pt>
                <c:pt idx="2211">
                  <c:v>14.655172824859619</c:v>
                </c:pt>
                <c:pt idx="2212">
                  <c:v>14.655172824859619</c:v>
                </c:pt>
                <c:pt idx="2213">
                  <c:v>14.655172824859619</c:v>
                </c:pt>
                <c:pt idx="2214">
                  <c:v>14.655172824859619</c:v>
                </c:pt>
                <c:pt idx="2215">
                  <c:v>14.655172824859619</c:v>
                </c:pt>
                <c:pt idx="2216">
                  <c:v>14.655172824859619</c:v>
                </c:pt>
                <c:pt idx="2217">
                  <c:v>14.655172824859619</c:v>
                </c:pt>
                <c:pt idx="2218">
                  <c:v>14.655172824859619</c:v>
                </c:pt>
                <c:pt idx="2219">
                  <c:v>14.655172824859619</c:v>
                </c:pt>
                <c:pt idx="2220">
                  <c:v>14.655172824859619</c:v>
                </c:pt>
                <c:pt idx="2221">
                  <c:v>14.655172824859619</c:v>
                </c:pt>
                <c:pt idx="2222">
                  <c:v>14.655172824859619</c:v>
                </c:pt>
                <c:pt idx="2223">
                  <c:v>14.655172824859619</c:v>
                </c:pt>
                <c:pt idx="2224">
                  <c:v>14.655172824859619</c:v>
                </c:pt>
                <c:pt idx="2225">
                  <c:v>14.655172824859619</c:v>
                </c:pt>
                <c:pt idx="2226">
                  <c:v>14.655172824859619</c:v>
                </c:pt>
                <c:pt idx="2227">
                  <c:v>14.655172824859619</c:v>
                </c:pt>
                <c:pt idx="2228">
                  <c:v>14.655172824859619</c:v>
                </c:pt>
                <c:pt idx="2229">
                  <c:v>14.655172824859619</c:v>
                </c:pt>
                <c:pt idx="2230">
                  <c:v>14.655172824859619</c:v>
                </c:pt>
                <c:pt idx="2231">
                  <c:v>14.655172824859619</c:v>
                </c:pt>
                <c:pt idx="2232">
                  <c:v>14.655172824859619</c:v>
                </c:pt>
                <c:pt idx="2233">
                  <c:v>14.655172824859619</c:v>
                </c:pt>
                <c:pt idx="2234">
                  <c:v>14.655172824859619</c:v>
                </c:pt>
                <c:pt idx="2235">
                  <c:v>14.655172824859619</c:v>
                </c:pt>
                <c:pt idx="2236">
                  <c:v>14.655172824859619</c:v>
                </c:pt>
                <c:pt idx="2237">
                  <c:v>14.655172824859619</c:v>
                </c:pt>
                <c:pt idx="2238">
                  <c:v>14.655172824859619</c:v>
                </c:pt>
                <c:pt idx="2239">
                  <c:v>14.655172824859619</c:v>
                </c:pt>
                <c:pt idx="2240">
                  <c:v>14.655172824859619</c:v>
                </c:pt>
                <c:pt idx="2241">
                  <c:v>14.655172824859619</c:v>
                </c:pt>
                <c:pt idx="2242">
                  <c:v>14.655172824859619</c:v>
                </c:pt>
                <c:pt idx="2243">
                  <c:v>14.655172824859619</c:v>
                </c:pt>
                <c:pt idx="2244">
                  <c:v>14.655172824859619</c:v>
                </c:pt>
                <c:pt idx="2245">
                  <c:v>14.655172824859619</c:v>
                </c:pt>
                <c:pt idx="2246">
                  <c:v>14.655172824859619</c:v>
                </c:pt>
                <c:pt idx="2247">
                  <c:v>14.655172824859619</c:v>
                </c:pt>
                <c:pt idx="2248">
                  <c:v>14.655172824859619</c:v>
                </c:pt>
                <c:pt idx="2249">
                  <c:v>14.655172824859619</c:v>
                </c:pt>
                <c:pt idx="2250">
                  <c:v>14.655172824859619</c:v>
                </c:pt>
                <c:pt idx="2251">
                  <c:v>14.655172824859619</c:v>
                </c:pt>
                <c:pt idx="2252">
                  <c:v>14.655172824859619</c:v>
                </c:pt>
                <c:pt idx="2253">
                  <c:v>14.655172824859619</c:v>
                </c:pt>
                <c:pt idx="2254">
                  <c:v>14.655172824859619</c:v>
                </c:pt>
                <c:pt idx="2255">
                  <c:v>14.655172824859619</c:v>
                </c:pt>
                <c:pt idx="2256">
                  <c:v>14.655172824859619</c:v>
                </c:pt>
                <c:pt idx="2257">
                  <c:v>14.655172824859619</c:v>
                </c:pt>
                <c:pt idx="2258">
                  <c:v>14.655172824859619</c:v>
                </c:pt>
                <c:pt idx="2259">
                  <c:v>14.655172824859619</c:v>
                </c:pt>
                <c:pt idx="2260">
                  <c:v>14.655172824859619</c:v>
                </c:pt>
                <c:pt idx="2261">
                  <c:v>14.655172824859619</c:v>
                </c:pt>
                <c:pt idx="2262">
                  <c:v>14.655172824859619</c:v>
                </c:pt>
                <c:pt idx="2263">
                  <c:v>14.655172824859619</c:v>
                </c:pt>
                <c:pt idx="2264">
                  <c:v>14.655172824859619</c:v>
                </c:pt>
                <c:pt idx="2265">
                  <c:v>14.655172824859619</c:v>
                </c:pt>
                <c:pt idx="2266">
                  <c:v>14.655172824859619</c:v>
                </c:pt>
                <c:pt idx="2267">
                  <c:v>14.655172824859619</c:v>
                </c:pt>
                <c:pt idx="2268">
                  <c:v>14.655172824859619</c:v>
                </c:pt>
                <c:pt idx="2269">
                  <c:v>14.655172824859619</c:v>
                </c:pt>
                <c:pt idx="2270">
                  <c:v>14.655172824859619</c:v>
                </c:pt>
                <c:pt idx="2271">
                  <c:v>14.655172824859619</c:v>
                </c:pt>
                <c:pt idx="2272">
                  <c:v>14.655172824859619</c:v>
                </c:pt>
                <c:pt idx="2273">
                  <c:v>14.655172824859619</c:v>
                </c:pt>
                <c:pt idx="2274">
                  <c:v>14.655172824859619</c:v>
                </c:pt>
                <c:pt idx="2275">
                  <c:v>14.655172824859619</c:v>
                </c:pt>
                <c:pt idx="2276">
                  <c:v>14.655172824859619</c:v>
                </c:pt>
                <c:pt idx="2277">
                  <c:v>14.655172824859619</c:v>
                </c:pt>
                <c:pt idx="2278">
                  <c:v>14.655172824859619</c:v>
                </c:pt>
                <c:pt idx="2279">
                  <c:v>14.655172824859619</c:v>
                </c:pt>
                <c:pt idx="2280">
                  <c:v>14.655172824859619</c:v>
                </c:pt>
                <c:pt idx="2281">
                  <c:v>14.655172824859619</c:v>
                </c:pt>
                <c:pt idx="2282">
                  <c:v>14.655172824859619</c:v>
                </c:pt>
                <c:pt idx="2283">
                  <c:v>14.655172824859619</c:v>
                </c:pt>
                <c:pt idx="2284">
                  <c:v>14.655172824859619</c:v>
                </c:pt>
                <c:pt idx="2285">
                  <c:v>14.655172824859619</c:v>
                </c:pt>
                <c:pt idx="2286">
                  <c:v>14.655172824859619</c:v>
                </c:pt>
                <c:pt idx="2287">
                  <c:v>14.655172824859619</c:v>
                </c:pt>
                <c:pt idx="2288">
                  <c:v>14.655172824859619</c:v>
                </c:pt>
                <c:pt idx="2289">
                  <c:v>14.655172824859619</c:v>
                </c:pt>
                <c:pt idx="2290">
                  <c:v>14.655172824859619</c:v>
                </c:pt>
                <c:pt idx="2291">
                  <c:v>14.655172824859619</c:v>
                </c:pt>
                <c:pt idx="2292">
                  <c:v>14.655172824859619</c:v>
                </c:pt>
                <c:pt idx="2293">
                  <c:v>14.655172824859619</c:v>
                </c:pt>
                <c:pt idx="2294">
                  <c:v>14.655172824859619</c:v>
                </c:pt>
                <c:pt idx="2295">
                  <c:v>14.655172824859619</c:v>
                </c:pt>
                <c:pt idx="2296">
                  <c:v>14.655172824859619</c:v>
                </c:pt>
                <c:pt idx="2297">
                  <c:v>14.655172824859619</c:v>
                </c:pt>
                <c:pt idx="2298">
                  <c:v>14.655172824859619</c:v>
                </c:pt>
                <c:pt idx="2299">
                  <c:v>14.655172824859619</c:v>
                </c:pt>
                <c:pt idx="2300">
                  <c:v>14.655172824859619</c:v>
                </c:pt>
                <c:pt idx="2301">
                  <c:v>14.655172824859619</c:v>
                </c:pt>
                <c:pt idx="2302">
                  <c:v>14.655172824859619</c:v>
                </c:pt>
                <c:pt idx="2303">
                  <c:v>14.655172824859619</c:v>
                </c:pt>
                <c:pt idx="2304">
                  <c:v>14.655172824859619</c:v>
                </c:pt>
                <c:pt idx="2305">
                  <c:v>14.655172824859619</c:v>
                </c:pt>
                <c:pt idx="2306">
                  <c:v>14.655172824859619</c:v>
                </c:pt>
                <c:pt idx="2307">
                  <c:v>14.655172824859619</c:v>
                </c:pt>
                <c:pt idx="2308">
                  <c:v>14.655172824859619</c:v>
                </c:pt>
                <c:pt idx="2309">
                  <c:v>14.655172824859619</c:v>
                </c:pt>
                <c:pt idx="2310">
                  <c:v>14.655172824859619</c:v>
                </c:pt>
                <c:pt idx="2311">
                  <c:v>14.655172824859619</c:v>
                </c:pt>
                <c:pt idx="2312">
                  <c:v>14.655172824859619</c:v>
                </c:pt>
                <c:pt idx="2313">
                  <c:v>14.655172824859619</c:v>
                </c:pt>
                <c:pt idx="2314">
                  <c:v>14.655172824859619</c:v>
                </c:pt>
                <c:pt idx="2315">
                  <c:v>14.655172824859619</c:v>
                </c:pt>
                <c:pt idx="2316">
                  <c:v>14.655172824859619</c:v>
                </c:pt>
                <c:pt idx="2317">
                  <c:v>14.655172824859619</c:v>
                </c:pt>
                <c:pt idx="2318">
                  <c:v>14.655172824859619</c:v>
                </c:pt>
                <c:pt idx="2319">
                  <c:v>14.655172824859619</c:v>
                </c:pt>
                <c:pt idx="2320">
                  <c:v>14.655172824859619</c:v>
                </c:pt>
                <c:pt idx="2321">
                  <c:v>14.655172824859619</c:v>
                </c:pt>
                <c:pt idx="2322">
                  <c:v>14.655172824859619</c:v>
                </c:pt>
                <c:pt idx="2323">
                  <c:v>14.655172824859619</c:v>
                </c:pt>
                <c:pt idx="2324">
                  <c:v>14.655172824859619</c:v>
                </c:pt>
                <c:pt idx="2325">
                  <c:v>14.655172824859619</c:v>
                </c:pt>
                <c:pt idx="2326">
                  <c:v>14.655172824859619</c:v>
                </c:pt>
                <c:pt idx="2327">
                  <c:v>14.655172824859619</c:v>
                </c:pt>
                <c:pt idx="2328">
                  <c:v>14.655172824859619</c:v>
                </c:pt>
                <c:pt idx="2329">
                  <c:v>14.655172824859619</c:v>
                </c:pt>
                <c:pt idx="2330">
                  <c:v>14.655172824859619</c:v>
                </c:pt>
                <c:pt idx="2331">
                  <c:v>14.655172824859619</c:v>
                </c:pt>
                <c:pt idx="2332">
                  <c:v>14.655172824859619</c:v>
                </c:pt>
                <c:pt idx="2333">
                  <c:v>14.655172824859619</c:v>
                </c:pt>
                <c:pt idx="2334">
                  <c:v>14.655172824859619</c:v>
                </c:pt>
                <c:pt idx="2335">
                  <c:v>14.655172824859619</c:v>
                </c:pt>
                <c:pt idx="2336">
                  <c:v>14.655172824859619</c:v>
                </c:pt>
                <c:pt idx="2337">
                  <c:v>14.655172824859619</c:v>
                </c:pt>
                <c:pt idx="2338">
                  <c:v>14.655172824859619</c:v>
                </c:pt>
                <c:pt idx="2339">
                  <c:v>14.655172824859619</c:v>
                </c:pt>
                <c:pt idx="2340">
                  <c:v>14.655172824859619</c:v>
                </c:pt>
                <c:pt idx="2341">
                  <c:v>14.655172824859619</c:v>
                </c:pt>
                <c:pt idx="2342">
                  <c:v>14.655172824859619</c:v>
                </c:pt>
                <c:pt idx="2343">
                  <c:v>14.655172824859619</c:v>
                </c:pt>
                <c:pt idx="2344">
                  <c:v>14.655172824859619</c:v>
                </c:pt>
                <c:pt idx="2345">
                  <c:v>14.655172824859619</c:v>
                </c:pt>
                <c:pt idx="2346">
                  <c:v>14.655172824859619</c:v>
                </c:pt>
                <c:pt idx="2347">
                  <c:v>14.655172824859619</c:v>
                </c:pt>
                <c:pt idx="2348">
                  <c:v>14.655172824859619</c:v>
                </c:pt>
                <c:pt idx="2349">
                  <c:v>14.655172824859619</c:v>
                </c:pt>
                <c:pt idx="2350">
                  <c:v>14.655172824859619</c:v>
                </c:pt>
                <c:pt idx="2351">
                  <c:v>14.655172824859619</c:v>
                </c:pt>
                <c:pt idx="2352">
                  <c:v>14.655172824859619</c:v>
                </c:pt>
                <c:pt idx="2353">
                  <c:v>14.655172824859619</c:v>
                </c:pt>
                <c:pt idx="2354">
                  <c:v>14.655172824859619</c:v>
                </c:pt>
                <c:pt idx="2355">
                  <c:v>14.655172824859619</c:v>
                </c:pt>
                <c:pt idx="2356">
                  <c:v>14.655172824859619</c:v>
                </c:pt>
                <c:pt idx="2357">
                  <c:v>14.655172824859619</c:v>
                </c:pt>
                <c:pt idx="2358">
                  <c:v>14.655172824859619</c:v>
                </c:pt>
                <c:pt idx="2359">
                  <c:v>14.655172824859619</c:v>
                </c:pt>
                <c:pt idx="2360">
                  <c:v>15.517240762710571</c:v>
                </c:pt>
                <c:pt idx="2361">
                  <c:v>15.517240762710571</c:v>
                </c:pt>
                <c:pt idx="2362">
                  <c:v>15.517240762710571</c:v>
                </c:pt>
                <c:pt idx="2363">
                  <c:v>15.517240762710571</c:v>
                </c:pt>
                <c:pt idx="2364">
                  <c:v>15.517240762710571</c:v>
                </c:pt>
                <c:pt idx="2365">
                  <c:v>15.517240762710571</c:v>
                </c:pt>
                <c:pt idx="2366">
                  <c:v>15.517240762710571</c:v>
                </c:pt>
                <c:pt idx="2367">
                  <c:v>15.517240762710571</c:v>
                </c:pt>
                <c:pt idx="2368">
                  <c:v>15.517240762710571</c:v>
                </c:pt>
                <c:pt idx="2369">
                  <c:v>15.517240762710571</c:v>
                </c:pt>
                <c:pt idx="2370">
                  <c:v>15.517240762710571</c:v>
                </c:pt>
                <c:pt idx="2371">
                  <c:v>15.517240762710571</c:v>
                </c:pt>
                <c:pt idx="2372">
                  <c:v>15.517240762710571</c:v>
                </c:pt>
                <c:pt idx="2373">
                  <c:v>15.517240762710571</c:v>
                </c:pt>
                <c:pt idx="2374">
                  <c:v>15.517240762710571</c:v>
                </c:pt>
                <c:pt idx="2375">
                  <c:v>15.517240762710571</c:v>
                </c:pt>
                <c:pt idx="2376">
                  <c:v>15.517240762710571</c:v>
                </c:pt>
                <c:pt idx="2377">
                  <c:v>15.517240762710571</c:v>
                </c:pt>
                <c:pt idx="2378">
                  <c:v>15.517240762710571</c:v>
                </c:pt>
                <c:pt idx="2379">
                  <c:v>15.517240762710571</c:v>
                </c:pt>
                <c:pt idx="2380">
                  <c:v>16.379310190677643</c:v>
                </c:pt>
                <c:pt idx="2381">
                  <c:v>16.379310190677643</c:v>
                </c:pt>
                <c:pt idx="2382">
                  <c:v>16.379310190677643</c:v>
                </c:pt>
                <c:pt idx="2383">
                  <c:v>16.379310190677643</c:v>
                </c:pt>
                <c:pt idx="2384">
                  <c:v>16.379310190677643</c:v>
                </c:pt>
                <c:pt idx="2385">
                  <c:v>16.379310190677643</c:v>
                </c:pt>
                <c:pt idx="2386">
                  <c:v>16.379310190677643</c:v>
                </c:pt>
                <c:pt idx="2387">
                  <c:v>16.379310190677643</c:v>
                </c:pt>
                <c:pt idx="2388">
                  <c:v>16.379310190677643</c:v>
                </c:pt>
                <c:pt idx="2389">
                  <c:v>16.379310190677643</c:v>
                </c:pt>
                <c:pt idx="2390">
                  <c:v>16.379310190677643</c:v>
                </c:pt>
                <c:pt idx="2391">
                  <c:v>16.379310190677643</c:v>
                </c:pt>
                <c:pt idx="2392">
                  <c:v>16.379310190677643</c:v>
                </c:pt>
                <c:pt idx="2393">
                  <c:v>16.379310190677643</c:v>
                </c:pt>
                <c:pt idx="2394">
                  <c:v>16.379310190677643</c:v>
                </c:pt>
                <c:pt idx="2395">
                  <c:v>16.379310190677643</c:v>
                </c:pt>
                <c:pt idx="2396">
                  <c:v>16.379310190677643</c:v>
                </c:pt>
                <c:pt idx="2397">
                  <c:v>16.379310190677643</c:v>
                </c:pt>
                <c:pt idx="2398">
                  <c:v>16.379310190677643</c:v>
                </c:pt>
                <c:pt idx="2399">
                  <c:v>16.379310190677643</c:v>
                </c:pt>
                <c:pt idx="2400">
                  <c:v>16.379310190677643</c:v>
                </c:pt>
                <c:pt idx="2401">
                  <c:v>16.379310190677643</c:v>
                </c:pt>
                <c:pt idx="2402">
                  <c:v>16.379310190677643</c:v>
                </c:pt>
                <c:pt idx="2403">
                  <c:v>16.379310190677643</c:v>
                </c:pt>
                <c:pt idx="2404">
                  <c:v>16.379310190677643</c:v>
                </c:pt>
                <c:pt idx="2405">
                  <c:v>16.379310190677643</c:v>
                </c:pt>
                <c:pt idx="2406">
                  <c:v>16.379310190677643</c:v>
                </c:pt>
                <c:pt idx="2407">
                  <c:v>16.379310190677643</c:v>
                </c:pt>
                <c:pt idx="2408">
                  <c:v>16.379310190677643</c:v>
                </c:pt>
                <c:pt idx="2409">
                  <c:v>16.379310190677643</c:v>
                </c:pt>
                <c:pt idx="2410">
                  <c:v>16.379310190677643</c:v>
                </c:pt>
                <c:pt idx="2411">
                  <c:v>16.379310190677643</c:v>
                </c:pt>
                <c:pt idx="2412">
                  <c:v>16.379310190677643</c:v>
                </c:pt>
                <c:pt idx="2413">
                  <c:v>16.379310190677643</c:v>
                </c:pt>
                <c:pt idx="2414">
                  <c:v>16.379310190677643</c:v>
                </c:pt>
                <c:pt idx="2415">
                  <c:v>16.379310190677643</c:v>
                </c:pt>
                <c:pt idx="2416">
                  <c:v>16.379310190677643</c:v>
                </c:pt>
                <c:pt idx="2417">
                  <c:v>16.379310190677643</c:v>
                </c:pt>
                <c:pt idx="2418">
                  <c:v>16.379310190677643</c:v>
                </c:pt>
                <c:pt idx="2419">
                  <c:v>16.379310190677643</c:v>
                </c:pt>
                <c:pt idx="2420">
                  <c:v>16.379310190677643</c:v>
                </c:pt>
                <c:pt idx="2421">
                  <c:v>16.379310190677643</c:v>
                </c:pt>
                <c:pt idx="2422">
                  <c:v>16.379310190677643</c:v>
                </c:pt>
                <c:pt idx="2423">
                  <c:v>16.379310190677643</c:v>
                </c:pt>
                <c:pt idx="2424">
                  <c:v>16.379310190677643</c:v>
                </c:pt>
                <c:pt idx="2425">
                  <c:v>16.379310190677643</c:v>
                </c:pt>
                <c:pt idx="2426">
                  <c:v>16.379310190677643</c:v>
                </c:pt>
                <c:pt idx="2427">
                  <c:v>16.379310190677643</c:v>
                </c:pt>
                <c:pt idx="2428">
                  <c:v>16.379310190677643</c:v>
                </c:pt>
                <c:pt idx="2429">
                  <c:v>16.379310190677643</c:v>
                </c:pt>
                <c:pt idx="2430">
                  <c:v>16.379310190677643</c:v>
                </c:pt>
                <c:pt idx="2431">
                  <c:v>16.379310190677643</c:v>
                </c:pt>
                <c:pt idx="2432">
                  <c:v>16.379310190677643</c:v>
                </c:pt>
                <c:pt idx="2433">
                  <c:v>16.379310190677643</c:v>
                </c:pt>
                <c:pt idx="2434">
                  <c:v>16.379310190677643</c:v>
                </c:pt>
                <c:pt idx="2435">
                  <c:v>16.379310190677643</c:v>
                </c:pt>
                <c:pt idx="2436">
                  <c:v>16.379310190677643</c:v>
                </c:pt>
                <c:pt idx="2437">
                  <c:v>16.379310190677643</c:v>
                </c:pt>
                <c:pt idx="2438">
                  <c:v>16.379310190677643</c:v>
                </c:pt>
                <c:pt idx="2439">
                  <c:v>16.379310190677643</c:v>
                </c:pt>
                <c:pt idx="2440">
                  <c:v>16.379310190677643</c:v>
                </c:pt>
                <c:pt idx="2441">
                  <c:v>16.379310190677643</c:v>
                </c:pt>
                <c:pt idx="2442">
                  <c:v>16.379310190677643</c:v>
                </c:pt>
                <c:pt idx="2443">
                  <c:v>16.379310190677643</c:v>
                </c:pt>
                <c:pt idx="2444">
                  <c:v>16.379310190677643</c:v>
                </c:pt>
                <c:pt idx="2445">
                  <c:v>16.379310190677643</c:v>
                </c:pt>
                <c:pt idx="2446">
                  <c:v>16.379310190677643</c:v>
                </c:pt>
                <c:pt idx="2447">
                  <c:v>16.379310190677643</c:v>
                </c:pt>
                <c:pt idx="2448">
                  <c:v>16.379310190677643</c:v>
                </c:pt>
                <c:pt idx="2449">
                  <c:v>16.379310190677643</c:v>
                </c:pt>
                <c:pt idx="2450">
                  <c:v>16.379310190677643</c:v>
                </c:pt>
                <c:pt idx="2451">
                  <c:v>16.379310190677643</c:v>
                </c:pt>
                <c:pt idx="2452">
                  <c:v>16.379310190677643</c:v>
                </c:pt>
                <c:pt idx="2453">
                  <c:v>16.379310190677643</c:v>
                </c:pt>
                <c:pt idx="2454">
                  <c:v>16.379310190677643</c:v>
                </c:pt>
                <c:pt idx="2455">
                  <c:v>16.379310190677643</c:v>
                </c:pt>
                <c:pt idx="2456">
                  <c:v>16.379310190677643</c:v>
                </c:pt>
                <c:pt idx="2457">
                  <c:v>16.379310190677643</c:v>
                </c:pt>
                <c:pt idx="2458">
                  <c:v>16.379310190677643</c:v>
                </c:pt>
                <c:pt idx="2459">
                  <c:v>16.379310190677643</c:v>
                </c:pt>
                <c:pt idx="2460">
                  <c:v>16.379310190677643</c:v>
                </c:pt>
                <c:pt idx="2461">
                  <c:v>16.379310190677643</c:v>
                </c:pt>
                <c:pt idx="2462">
                  <c:v>16.379310190677643</c:v>
                </c:pt>
                <c:pt idx="2463">
                  <c:v>16.379310190677643</c:v>
                </c:pt>
                <c:pt idx="2464">
                  <c:v>16.379310190677643</c:v>
                </c:pt>
                <c:pt idx="2465">
                  <c:v>16.379310190677643</c:v>
                </c:pt>
                <c:pt idx="2466">
                  <c:v>16.379310190677643</c:v>
                </c:pt>
                <c:pt idx="2467">
                  <c:v>16.379310190677643</c:v>
                </c:pt>
                <c:pt idx="2468">
                  <c:v>16.379310190677643</c:v>
                </c:pt>
                <c:pt idx="2469">
                  <c:v>16.379310190677643</c:v>
                </c:pt>
                <c:pt idx="2470">
                  <c:v>16.379310190677643</c:v>
                </c:pt>
                <c:pt idx="2471">
                  <c:v>16.379310190677643</c:v>
                </c:pt>
                <c:pt idx="2472">
                  <c:v>16.379310190677643</c:v>
                </c:pt>
                <c:pt idx="2473">
                  <c:v>16.379310190677643</c:v>
                </c:pt>
                <c:pt idx="2474">
                  <c:v>16.379310190677643</c:v>
                </c:pt>
                <c:pt idx="2475">
                  <c:v>16.379310190677643</c:v>
                </c:pt>
                <c:pt idx="2476">
                  <c:v>16.379310190677643</c:v>
                </c:pt>
                <c:pt idx="2477">
                  <c:v>16.379310190677643</c:v>
                </c:pt>
                <c:pt idx="2478">
                  <c:v>16.379310190677643</c:v>
                </c:pt>
                <c:pt idx="2479">
                  <c:v>16.379310190677643</c:v>
                </c:pt>
                <c:pt idx="2480">
                  <c:v>16.379310190677643</c:v>
                </c:pt>
                <c:pt idx="2481">
                  <c:v>16.379310190677643</c:v>
                </c:pt>
                <c:pt idx="2482">
                  <c:v>16.379310190677643</c:v>
                </c:pt>
                <c:pt idx="2483">
                  <c:v>16.379310190677643</c:v>
                </c:pt>
                <c:pt idx="2484">
                  <c:v>16.379310190677643</c:v>
                </c:pt>
                <c:pt idx="2485">
                  <c:v>16.379310190677643</c:v>
                </c:pt>
                <c:pt idx="2486">
                  <c:v>16.379310190677643</c:v>
                </c:pt>
                <c:pt idx="2487">
                  <c:v>16.379310190677643</c:v>
                </c:pt>
                <c:pt idx="2488">
                  <c:v>16.379310190677643</c:v>
                </c:pt>
                <c:pt idx="2489">
                  <c:v>16.379310190677643</c:v>
                </c:pt>
                <c:pt idx="2490">
                  <c:v>16.379310190677643</c:v>
                </c:pt>
                <c:pt idx="2491">
                  <c:v>16.379310190677643</c:v>
                </c:pt>
                <c:pt idx="2492">
                  <c:v>16.379310190677643</c:v>
                </c:pt>
                <c:pt idx="2493">
                  <c:v>16.379310190677643</c:v>
                </c:pt>
                <c:pt idx="2494">
                  <c:v>16.379310190677643</c:v>
                </c:pt>
                <c:pt idx="2495">
                  <c:v>16.379310190677643</c:v>
                </c:pt>
                <c:pt idx="2496">
                  <c:v>16.379310190677643</c:v>
                </c:pt>
                <c:pt idx="2497">
                  <c:v>16.379310190677643</c:v>
                </c:pt>
                <c:pt idx="2498">
                  <c:v>16.379310190677643</c:v>
                </c:pt>
                <c:pt idx="2499">
                  <c:v>16.379310190677643</c:v>
                </c:pt>
                <c:pt idx="2500">
                  <c:v>16.379310190677643</c:v>
                </c:pt>
                <c:pt idx="2501">
                  <c:v>16.379310190677643</c:v>
                </c:pt>
                <c:pt idx="2502">
                  <c:v>16.379310190677643</c:v>
                </c:pt>
                <c:pt idx="2503">
                  <c:v>16.379310190677643</c:v>
                </c:pt>
                <c:pt idx="2504">
                  <c:v>17.241379618644714</c:v>
                </c:pt>
                <c:pt idx="2505">
                  <c:v>17.241379618644714</c:v>
                </c:pt>
                <c:pt idx="2506">
                  <c:v>17.241379618644714</c:v>
                </c:pt>
                <c:pt idx="2507">
                  <c:v>17.241379618644714</c:v>
                </c:pt>
                <c:pt idx="2508">
                  <c:v>17.241379618644714</c:v>
                </c:pt>
                <c:pt idx="2509">
                  <c:v>17.241379618644714</c:v>
                </c:pt>
                <c:pt idx="2510">
                  <c:v>17.241379618644714</c:v>
                </c:pt>
                <c:pt idx="2511">
                  <c:v>17.241379618644714</c:v>
                </c:pt>
                <c:pt idx="2512">
                  <c:v>17.241379618644714</c:v>
                </c:pt>
                <c:pt idx="2513">
                  <c:v>17.241379618644714</c:v>
                </c:pt>
                <c:pt idx="2514">
                  <c:v>17.241379618644714</c:v>
                </c:pt>
                <c:pt idx="2515">
                  <c:v>17.241379618644714</c:v>
                </c:pt>
                <c:pt idx="2516">
                  <c:v>17.241379618644714</c:v>
                </c:pt>
                <c:pt idx="2517">
                  <c:v>17.241379618644714</c:v>
                </c:pt>
                <c:pt idx="2518">
                  <c:v>17.241379618644714</c:v>
                </c:pt>
                <c:pt idx="2519">
                  <c:v>17.241379618644714</c:v>
                </c:pt>
                <c:pt idx="2520">
                  <c:v>17.241379618644714</c:v>
                </c:pt>
                <c:pt idx="2521">
                  <c:v>17.241379618644714</c:v>
                </c:pt>
                <c:pt idx="2522">
                  <c:v>17.241379618644714</c:v>
                </c:pt>
                <c:pt idx="2523">
                  <c:v>17.241379618644714</c:v>
                </c:pt>
                <c:pt idx="2524">
                  <c:v>17.241379618644714</c:v>
                </c:pt>
                <c:pt idx="2525">
                  <c:v>17.241379618644714</c:v>
                </c:pt>
                <c:pt idx="2526">
                  <c:v>17.241379618644714</c:v>
                </c:pt>
                <c:pt idx="2527">
                  <c:v>17.241379618644714</c:v>
                </c:pt>
                <c:pt idx="2528">
                  <c:v>17.241379618644714</c:v>
                </c:pt>
                <c:pt idx="2529">
                  <c:v>17.241379618644714</c:v>
                </c:pt>
                <c:pt idx="2530">
                  <c:v>17.241379618644714</c:v>
                </c:pt>
                <c:pt idx="2531">
                  <c:v>17.241379618644714</c:v>
                </c:pt>
                <c:pt idx="2532">
                  <c:v>17.241379618644714</c:v>
                </c:pt>
                <c:pt idx="2533">
                  <c:v>17.241379618644714</c:v>
                </c:pt>
                <c:pt idx="2534">
                  <c:v>17.241379618644714</c:v>
                </c:pt>
                <c:pt idx="2535">
                  <c:v>17.241379618644714</c:v>
                </c:pt>
                <c:pt idx="2536">
                  <c:v>17.241379618644714</c:v>
                </c:pt>
                <c:pt idx="2537">
                  <c:v>17.241379618644714</c:v>
                </c:pt>
                <c:pt idx="2538">
                  <c:v>17.241379618644714</c:v>
                </c:pt>
                <c:pt idx="2539">
                  <c:v>17.241379618644714</c:v>
                </c:pt>
                <c:pt idx="2540">
                  <c:v>17.241379618644714</c:v>
                </c:pt>
                <c:pt idx="2541">
                  <c:v>17.241379618644714</c:v>
                </c:pt>
                <c:pt idx="2542">
                  <c:v>17.241379618644714</c:v>
                </c:pt>
                <c:pt idx="2543">
                  <c:v>17.241379618644714</c:v>
                </c:pt>
                <c:pt idx="2544">
                  <c:v>17.241379618644714</c:v>
                </c:pt>
                <c:pt idx="2545">
                  <c:v>17.241379618644714</c:v>
                </c:pt>
                <c:pt idx="2546">
                  <c:v>17.241379618644714</c:v>
                </c:pt>
                <c:pt idx="2547">
                  <c:v>17.241379618644714</c:v>
                </c:pt>
                <c:pt idx="2548">
                  <c:v>17.241379618644714</c:v>
                </c:pt>
                <c:pt idx="2549">
                  <c:v>17.241379618644714</c:v>
                </c:pt>
                <c:pt idx="2550">
                  <c:v>17.241379618644714</c:v>
                </c:pt>
                <c:pt idx="2551">
                  <c:v>17.241379618644714</c:v>
                </c:pt>
                <c:pt idx="2552">
                  <c:v>17.241379618644714</c:v>
                </c:pt>
                <c:pt idx="2553">
                  <c:v>17.241379618644714</c:v>
                </c:pt>
                <c:pt idx="2554">
                  <c:v>17.241379618644714</c:v>
                </c:pt>
                <c:pt idx="2555">
                  <c:v>17.241379618644714</c:v>
                </c:pt>
                <c:pt idx="2556">
                  <c:v>17.241379618644714</c:v>
                </c:pt>
                <c:pt idx="2557">
                  <c:v>17.241379618644714</c:v>
                </c:pt>
                <c:pt idx="2558">
                  <c:v>17.241379618644714</c:v>
                </c:pt>
                <c:pt idx="2559">
                  <c:v>17.241379618644714</c:v>
                </c:pt>
                <c:pt idx="2560">
                  <c:v>17.241379618644714</c:v>
                </c:pt>
                <c:pt idx="2561">
                  <c:v>17.241379618644714</c:v>
                </c:pt>
                <c:pt idx="2562">
                  <c:v>17.241379618644714</c:v>
                </c:pt>
                <c:pt idx="2563">
                  <c:v>17.241379618644714</c:v>
                </c:pt>
                <c:pt idx="2564">
                  <c:v>17.241379618644714</c:v>
                </c:pt>
                <c:pt idx="2565">
                  <c:v>17.241379618644714</c:v>
                </c:pt>
                <c:pt idx="2566">
                  <c:v>17.241379618644714</c:v>
                </c:pt>
                <c:pt idx="2567">
                  <c:v>17.241379618644714</c:v>
                </c:pt>
                <c:pt idx="2568">
                  <c:v>17.241379618644714</c:v>
                </c:pt>
                <c:pt idx="2569">
                  <c:v>17.241379618644714</c:v>
                </c:pt>
                <c:pt idx="2570">
                  <c:v>17.241379618644714</c:v>
                </c:pt>
                <c:pt idx="2571">
                  <c:v>17.241379618644714</c:v>
                </c:pt>
                <c:pt idx="2572">
                  <c:v>17.241379618644714</c:v>
                </c:pt>
                <c:pt idx="2573">
                  <c:v>17.241379618644714</c:v>
                </c:pt>
                <c:pt idx="2574">
                  <c:v>17.241379618644714</c:v>
                </c:pt>
                <c:pt idx="2575">
                  <c:v>17.241379618644714</c:v>
                </c:pt>
                <c:pt idx="2576">
                  <c:v>17.241379618644714</c:v>
                </c:pt>
                <c:pt idx="2577">
                  <c:v>17.241379618644714</c:v>
                </c:pt>
                <c:pt idx="2578">
                  <c:v>17.241379618644714</c:v>
                </c:pt>
                <c:pt idx="2579">
                  <c:v>17.241379618644714</c:v>
                </c:pt>
                <c:pt idx="2580">
                  <c:v>17.241379618644714</c:v>
                </c:pt>
                <c:pt idx="2581">
                  <c:v>17.241379618644714</c:v>
                </c:pt>
                <c:pt idx="2582">
                  <c:v>17.241379618644714</c:v>
                </c:pt>
                <c:pt idx="2583">
                  <c:v>17.241379618644714</c:v>
                </c:pt>
                <c:pt idx="2584">
                  <c:v>17.241379618644714</c:v>
                </c:pt>
                <c:pt idx="2585">
                  <c:v>17.241379618644714</c:v>
                </c:pt>
                <c:pt idx="2586">
                  <c:v>17.241379618644714</c:v>
                </c:pt>
                <c:pt idx="2587">
                  <c:v>17.241379618644714</c:v>
                </c:pt>
                <c:pt idx="2588">
                  <c:v>17.241379618644714</c:v>
                </c:pt>
                <c:pt idx="2589">
                  <c:v>17.241379618644714</c:v>
                </c:pt>
                <c:pt idx="2590">
                  <c:v>17.241379618644714</c:v>
                </c:pt>
                <c:pt idx="2591">
                  <c:v>17.241379618644714</c:v>
                </c:pt>
                <c:pt idx="2592">
                  <c:v>17.241379618644714</c:v>
                </c:pt>
                <c:pt idx="2593">
                  <c:v>17.241379618644714</c:v>
                </c:pt>
                <c:pt idx="2594">
                  <c:v>17.241379618644714</c:v>
                </c:pt>
                <c:pt idx="2595">
                  <c:v>17.241379618644714</c:v>
                </c:pt>
                <c:pt idx="2596">
                  <c:v>17.241379618644714</c:v>
                </c:pt>
                <c:pt idx="2597">
                  <c:v>17.241379618644714</c:v>
                </c:pt>
                <c:pt idx="2598">
                  <c:v>17.241379618644714</c:v>
                </c:pt>
                <c:pt idx="2599">
                  <c:v>17.241379618644714</c:v>
                </c:pt>
                <c:pt idx="2600">
                  <c:v>17.241379618644714</c:v>
                </c:pt>
                <c:pt idx="2601">
                  <c:v>17.241379618644714</c:v>
                </c:pt>
                <c:pt idx="2602">
                  <c:v>17.241379618644714</c:v>
                </c:pt>
                <c:pt idx="2603">
                  <c:v>17.241379618644714</c:v>
                </c:pt>
                <c:pt idx="2604">
                  <c:v>17.241379618644714</c:v>
                </c:pt>
                <c:pt idx="2605">
                  <c:v>17.241379618644714</c:v>
                </c:pt>
                <c:pt idx="2606">
                  <c:v>17.241379618644714</c:v>
                </c:pt>
                <c:pt idx="2607">
                  <c:v>17.241379618644714</c:v>
                </c:pt>
                <c:pt idx="2608">
                  <c:v>17.241379618644714</c:v>
                </c:pt>
                <c:pt idx="2609">
                  <c:v>17.241379618644714</c:v>
                </c:pt>
                <c:pt idx="2610">
                  <c:v>17.241379618644714</c:v>
                </c:pt>
                <c:pt idx="2611">
                  <c:v>17.241379618644714</c:v>
                </c:pt>
                <c:pt idx="2612">
                  <c:v>18.103447556495667</c:v>
                </c:pt>
                <c:pt idx="2613">
                  <c:v>18.103447556495667</c:v>
                </c:pt>
                <c:pt idx="2614">
                  <c:v>18.103447556495667</c:v>
                </c:pt>
                <c:pt idx="2615">
                  <c:v>18.965516984462738</c:v>
                </c:pt>
                <c:pt idx="2616">
                  <c:v>18.965516984462738</c:v>
                </c:pt>
                <c:pt idx="2617">
                  <c:v>18.965516984462738</c:v>
                </c:pt>
                <c:pt idx="2618">
                  <c:v>18.965516984462738</c:v>
                </c:pt>
                <c:pt idx="2619">
                  <c:v>18.965516984462738</c:v>
                </c:pt>
                <c:pt idx="2620">
                  <c:v>18.965516984462738</c:v>
                </c:pt>
                <c:pt idx="2621">
                  <c:v>18.965516984462738</c:v>
                </c:pt>
                <c:pt idx="2622">
                  <c:v>18.965516984462738</c:v>
                </c:pt>
                <c:pt idx="2623">
                  <c:v>18.965516984462738</c:v>
                </c:pt>
                <c:pt idx="2624">
                  <c:v>18.965516984462738</c:v>
                </c:pt>
                <c:pt idx="2625">
                  <c:v>18.965516984462738</c:v>
                </c:pt>
                <c:pt idx="2626">
                  <c:v>18.965516984462738</c:v>
                </c:pt>
                <c:pt idx="2627">
                  <c:v>18.965516984462738</c:v>
                </c:pt>
                <c:pt idx="2628">
                  <c:v>18.965516984462738</c:v>
                </c:pt>
                <c:pt idx="2629">
                  <c:v>19.82758641242981</c:v>
                </c:pt>
                <c:pt idx="2630">
                  <c:v>19.82758641242981</c:v>
                </c:pt>
                <c:pt idx="2631">
                  <c:v>19.82758641242981</c:v>
                </c:pt>
                <c:pt idx="2632">
                  <c:v>19.82758641242981</c:v>
                </c:pt>
                <c:pt idx="2633">
                  <c:v>20.689655840396881</c:v>
                </c:pt>
                <c:pt idx="2634">
                  <c:v>20.689655840396881</c:v>
                </c:pt>
                <c:pt idx="2635">
                  <c:v>20.689655840396881</c:v>
                </c:pt>
                <c:pt idx="2636">
                  <c:v>20.689655840396881</c:v>
                </c:pt>
                <c:pt idx="2637">
                  <c:v>20.689655840396881</c:v>
                </c:pt>
                <c:pt idx="2638">
                  <c:v>20.689655840396881</c:v>
                </c:pt>
                <c:pt idx="2639">
                  <c:v>20.689655840396881</c:v>
                </c:pt>
                <c:pt idx="2640">
                  <c:v>20.689655840396881</c:v>
                </c:pt>
                <c:pt idx="2641">
                  <c:v>20.689655840396881</c:v>
                </c:pt>
                <c:pt idx="2642">
                  <c:v>20.689655840396881</c:v>
                </c:pt>
                <c:pt idx="2643">
                  <c:v>20.689655840396881</c:v>
                </c:pt>
                <c:pt idx="2644">
                  <c:v>20.689655840396881</c:v>
                </c:pt>
                <c:pt idx="2645">
                  <c:v>20.689655840396881</c:v>
                </c:pt>
                <c:pt idx="2646">
                  <c:v>20.689655840396881</c:v>
                </c:pt>
                <c:pt idx="2647">
                  <c:v>20.689655840396881</c:v>
                </c:pt>
                <c:pt idx="2648">
                  <c:v>20.689655840396881</c:v>
                </c:pt>
                <c:pt idx="2649">
                  <c:v>20.689655840396881</c:v>
                </c:pt>
                <c:pt idx="2650">
                  <c:v>20.689655840396881</c:v>
                </c:pt>
                <c:pt idx="2651">
                  <c:v>20.689655840396881</c:v>
                </c:pt>
                <c:pt idx="2652">
                  <c:v>20.689655840396881</c:v>
                </c:pt>
                <c:pt idx="2653">
                  <c:v>20.689655840396881</c:v>
                </c:pt>
                <c:pt idx="2654">
                  <c:v>20.689655840396881</c:v>
                </c:pt>
                <c:pt idx="2655">
                  <c:v>20.689655840396881</c:v>
                </c:pt>
                <c:pt idx="2656">
                  <c:v>20.689655840396881</c:v>
                </c:pt>
                <c:pt idx="2657">
                  <c:v>20.689655840396881</c:v>
                </c:pt>
                <c:pt idx="2658">
                  <c:v>20.689655840396881</c:v>
                </c:pt>
                <c:pt idx="2659">
                  <c:v>20.689655840396881</c:v>
                </c:pt>
                <c:pt idx="2660">
                  <c:v>20.689655840396881</c:v>
                </c:pt>
                <c:pt idx="2661">
                  <c:v>20.689655840396881</c:v>
                </c:pt>
                <c:pt idx="2662">
                  <c:v>20.689655840396881</c:v>
                </c:pt>
                <c:pt idx="2663">
                  <c:v>20.689655840396881</c:v>
                </c:pt>
                <c:pt idx="2664">
                  <c:v>21.551723778247833</c:v>
                </c:pt>
                <c:pt idx="2665">
                  <c:v>21.551723778247833</c:v>
                </c:pt>
                <c:pt idx="2666">
                  <c:v>21.551723778247833</c:v>
                </c:pt>
                <c:pt idx="2667">
                  <c:v>21.551723778247833</c:v>
                </c:pt>
                <c:pt idx="2668">
                  <c:v>21.551723778247833</c:v>
                </c:pt>
                <c:pt idx="2669">
                  <c:v>21.551723778247833</c:v>
                </c:pt>
                <c:pt idx="2670">
                  <c:v>21.551723778247833</c:v>
                </c:pt>
                <c:pt idx="2671">
                  <c:v>21.551723778247833</c:v>
                </c:pt>
                <c:pt idx="2672">
                  <c:v>22.413793206214905</c:v>
                </c:pt>
                <c:pt idx="2673">
                  <c:v>22.413793206214905</c:v>
                </c:pt>
                <c:pt idx="2674">
                  <c:v>22.413793206214905</c:v>
                </c:pt>
                <c:pt idx="2675">
                  <c:v>22.413793206214905</c:v>
                </c:pt>
                <c:pt idx="2676">
                  <c:v>22.413793206214905</c:v>
                </c:pt>
                <c:pt idx="2677">
                  <c:v>22.413793206214905</c:v>
                </c:pt>
                <c:pt idx="2678">
                  <c:v>22.413793206214905</c:v>
                </c:pt>
                <c:pt idx="2679">
                  <c:v>22.413793206214905</c:v>
                </c:pt>
                <c:pt idx="2680">
                  <c:v>22.413793206214905</c:v>
                </c:pt>
                <c:pt idx="2681">
                  <c:v>22.413793206214905</c:v>
                </c:pt>
                <c:pt idx="2682">
                  <c:v>22.413793206214905</c:v>
                </c:pt>
                <c:pt idx="2683">
                  <c:v>22.413793206214905</c:v>
                </c:pt>
                <c:pt idx="2684">
                  <c:v>22.413793206214905</c:v>
                </c:pt>
                <c:pt idx="2685">
                  <c:v>22.413793206214905</c:v>
                </c:pt>
                <c:pt idx="2686">
                  <c:v>22.413793206214905</c:v>
                </c:pt>
                <c:pt idx="2687">
                  <c:v>22.413793206214905</c:v>
                </c:pt>
                <c:pt idx="2688">
                  <c:v>22.413793206214905</c:v>
                </c:pt>
                <c:pt idx="2689">
                  <c:v>22.413793206214905</c:v>
                </c:pt>
                <c:pt idx="2690">
                  <c:v>22.413793206214905</c:v>
                </c:pt>
                <c:pt idx="2691">
                  <c:v>22.413793206214905</c:v>
                </c:pt>
                <c:pt idx="2692">
                  <c:v>22.413793206214905</c:v>
                </c:pt>
                <c:pt idx="2693">
                  <c:v>22.413793206214905</c:v>
                </c:pt>
                <c:pt idx="2694">
                  <c:v>22.413793206214905</c:v>
                </c:pt>
                <c:pt idx="2695">
                  <c:v>22.413793206214905</c:v>
                </c:pt>
                <c:pt idx="2696">
                  <c:v>22.413793206214905</c:v>
                </c:pt>
                <c:pt idx="2697">
                  <c:v>22.413793206214905</c:v>
                </c:pt>
                <c:pt idx="2698">
                  <c:v>22.413793206214905</c:v>
                </c:pt>
                <c:pt idx="2699">
                  <c:v>22.413793206214905</c:v>
                </c:pt>
                <c:pt idx="2700">
                  <c:v>22.413793206214905</c:v>
                </c:pt>
                <c:pt idx="2701">
                  <c:v>22.413793206214905</c:v>
                </c:pt>
                <c:pt idx="2702">
                  <c:v>22.413793206214905</c:v>
                </c:pt>
                <c:pt idx="2703">
                  <c:v>22.413793206214905</c:v>
                </c:pt>
                <c:pt idx="2704">
                  <c:v>22.413793206214905</c:v>
                </c:pt>
                <c:pt idx="2705">
                  <c:v>22.413793206214905</c:v>
                </c:pt>
                <c:pt idx="2706">
                  <c:v>22.413793206214905</c:v>
                </c:pt>
                <c:pt idx="2707">
                  <c:v>22.413793206214905</c:v>
                </c:pt>
                <c:pt idx="2708">
                  <c:v>22.413793206214905</c:v>
                </c:pt>
                <c:pt idx="2709">
                  <c:v>22.413793206214905</c:v>
                </c:pt>
                <c:pt idx="2710">
                  <c:v>22.413793206214905</c:v>
                </c:pt>
                <c:pt idx="2711">
                  <c:v>22.413793206214905</c:v>
                </c:pt>
                <c:pt idx="2712">
                  <c:v>22.413793206214905</c:v>
                </c:pt>
                <c:pt idx="2713">
                  <c:v>22.413793206214905</c:v>
                </c:pt>
                <c:pt idx="2714">
                  <c:v>22.413793206214905</c:v>
                </c:pt>
                <c:pt idx="2715">
                  <c:v>22.413793206214905</c:v>
                </c:pt>
                <c:pt idx="2716">
                  <c:v>22.413793206214905</c:v>
                </c:pt>
                <c:pt idx="2717">
                  <c:v>22.413793206214905</c:v>
                </c:pt>
                <c:pt idx="2718">
                  <c:v>22.413793206214905</c:v>
                </c:pt>
                <c:pt idx="2719">
                  <c:v>22.413793206214905</c:v>
                </c:pt>
                <c:pt idx="2720">
                  <c:v>22.413793206214905</c:v>
                </c:pt>
                <c:pt idx="2721">
                  <c:v>22.413793206214905</c:v>
                </c:pt>
                <c:pt idx="2722">
                  <c:v>22.413793206214905</c:v>
                </c:pt>
                <c:pt idx="2723">
                  <c:v>22.413793206214905</c:v>
                </c:pt>
                <c:pt idx="2724">
                  <c:v>22.413793206214905</c:v>
                </c:pt>
                <c:pt idx="2725">
                  <c:v>22.413793206214905</c:v>
                </c:pt>
                <c:pt idx="2726">
                  <c:v>22.413793206214905</c:v>
                </c:pt>
                <c:pt idx="2727">
                  <c:v>23.275862634181976</c:v>
                </c:pt>
                <c:pt idx="2728">
                  <c:v>23.275862634181976</c:v>
                </c:pt>
                <c:pt idx="2729">
                  <c:v>23.275862634181976</c:v>
                </c:pt>
                <c:pt idx="2730">
                  <c:v>23.275862634181976</c:v>
                </c:pt>
                <c:pt idx="2731">
                  <c:v>23.275862634181976</c:v>
                </c:pt>
                <c:pt idx="2732">
                  <c:v>23.275862634181976</c:v>
                </c:pt>
                <c:pt idx="2733">
                  <c:v>23.275862634181976</c:v>
                </c:pt>
                <c:pt idx="2734">
                  <c:v>23.275862634181976</c:v>
                </c:pt>
                <c:pt idx="2735">
                  <c:v>23.275862634181976</c:v>
                </c:pt>
                <c:pt idx="2736">
                  <c:v>23.275862634181976</c:v>
                </c:pt>
                <c:pt idx="2737">
                  <c:v>23.275862634181976</c:v>
                </c:pt>
                <c:pt idx="2738">
                  <c:v>23.275862634181976</c:v>
                </c:pt>
                <c:pt idx="2739">
                  <c:v>23.275862634181976</c:v>
                </c:pt>
                <c:pt idx="2740">
                  <c:v>23.275862634181976</c:v>
                </c:pt>
                <c:pt idx="2741">
                  <c:v>23.275862634181976</c:v>
                </c:pt>
                <c:pt idx="2742">
                  <c:v>23.275862634181976</c:v>
                </c:pt>
                <c:pt idx="2743">
                  <c:v>23.275862634181976</c:v>
                </c:pt>
                <c:pt idx="2744">
                  <c:v>23.275862634181976</c:v>
                </c:pt>
                <c:pt idx="2745">
                  <c:v>23.275862634181976</c:v>
                </c:pt>
                <c:pt idx="2746">
                  <c:v>23.275862634181976</c:v>
                </c:pt>
                <c:pt idx="2747">
                  <c:v>23.275862634181976</c:v>
                </c:pt>
                <c:pt idx="2748">
                  <c:v>23.275862634181976</c:v>
                </c:pt>
                <c:pt idx="2749">
                  <c:v>23.275862634181976</c:v>
                </c:pt>
                <c:pt idx="2750">
                  <c:v>23.275862634181976</c:v>
                </c:pt>
                <c:pt idx="2751">
                  <c:v>23.275862634181976</c:v>
                </c:pt>
                <c:pt idx="2752">
                  <c:v>23.275862634181976</c:v>
                </c:pt>
                <c:pt idx="2753">
                  <c:v>23.275862634181976</c:v>
                </c:pt>
                <c:pt idx="2754">
                  <c:v>23.275862634181976</c:v>
                </c:pt>
                <c:pt idx="2755">
                  <c:v>23.275862634181976</c:v>
                </c:pt>
                <c:pt idx="2756">
                  <c:v>23.275862634181976</c:v>
                </c:pt>
                <c:pt idx="2757">
                  <c:v>23.275862634181976</c:v>
                </c:pt>
                <c:pt idx="2758">
                  <c:v>23.275862634181976</c:v>
                </c:pt>
                <c:pt idx="2759">
                  <c:v>23.275862634181976</c:v>
                </c:pt>
                <c:pt idx="2760">
                  <c:v>23.275862634181976</c:v>
                </c:pt>
                <c:pt idx="2761">
                  <c:v>23.275862634181976</c:v>
                </c:pt>
                <c:pt idx="2762">
                  <c:v>23.275862634181976</c:v>
                </c:pt>
                <c:pt idx="2763">
                  <c:v>23.275862634181976</c:v>
                </c:pt>
                <c:pt idx="2764">
                  <c:v>23.275862634181976</c:v>
                </c:pt>
                <c:pt idx="2765">
                  <c:v>23.275862634181976</c:v>
                </c:pt>
                <c:pt idx="2766">
                  <c:v>23.275862634181976</c:v>
                </c:pt>
                <c:pt idx="2767">
                  <c:v>23.275862634181976</c:v>
                </c:pt>
                <c:pt idx="2768">
                  <c:v>23.275862634181976</c:v>
                </c:pt>
                <c:pt idx="2769">
                  <c:v>23.275862634181976</c:v>
                </c:pt>
                <c:pt idx="2770">
                  <c:v>23.275862634181976</c:v>
                </c:pt>
                <c:pt idx="2771">
                  <c:v>23.275862634181976</c:v>
                </c:pt>
                <c:pt idx="2772">
                  <c:v>23.275862634181976</c:v>
                </c:pt>
                <c:pt idx="2773">
                  <c:v>23.275862634181976</c:v>
                </c:pt>
                <c:pt idx="2774">
                  <c:v>23.275862634181976</c:v>
                </c:pt>
                <c:pt idx="2775">
                  <c:v>23.275862634181976</c:v>
                </c:pt>
                <c:pt idx="2776">
                  <c:v>23.275862634181976</c:v>
                </c:pt>
                <c:pt idx="2777">
                  <c:v>23.275862634181976</c:v>
                </c:pt>
                <c:pt idx="2778">
                  <c:v>23.275862634181976</c:v>
                </c:pt>
                <c:pt idx="2779">
                  <c:v>23.275862634181976</c:v>
                </c:pt>
                <c:pt idx="2780">
                  <c:v>23.275862634181976</c:v>
                </c:pt>
                <c:pt idx="2781">
                  <c:v>23.275862634181976</c:v>
                </c:pt>
                <c:pt idx="2782">
                  <c:v>23.275862634181976</c:v>
                </c:pt>
                <c:pt idx="2783">
                  <c:v>23.275862634181976</c:v>
                </c:pt>
                <c:pt idx="2784">
                  <c:v>23.275862634181976</c:v>
                </c:pt>
                <c:pt idx="2785">
                  <c:v>23.275862634181976</c:v>
                </c:pt>
                <c:pt idx="2786">
                  <c:v>23.275862634181976</c:v>
                </c:pt>
                <c:pt idx="2787">
                  <c:v>23.275862634181976</c:v>
                </c:pt>
                <c:pt idx="2788">
                  <c:v>23.275862634181976</c:v>
                </c:pt>
                <c:pt idx="2789">
                  <c:v>23.275862634181976</c:v>
                </c:pt>
                <c:pt idx="2790">
                  <c:v>23.275862634181976</c:v>
                </c:pt>
                <c:pt idx="2791">
                  <c:v>23.275862634181976</c:v>
                </c:pt>
                <c:pt idx="2792">
                  <c:v>23.275862634181976</c:v>
                </c:pt>
                <c:pt idx="2793">
                  <c:v>23.275862634181976</c:v>
                </c:pt>
                <c:pt idx="2794">
                  <c:v>23.275862634181976</c:v>
                </c:pt>
                <c:pt idx="2795">
                  <c:v>23.275862634181976</c:v>
                </c:pt>
                <c:pt idx="2796">
                  <c:v>23.275862634181976</c:v>
                </c:pt>
                <c:pt idx="2797">
                  <c:v>23.275862634181976</c:v>
                </c:pt>
                <c:pt idx="2798">
                  <c:v>23.275862634181976</c:v>
                </c:pt>
                <c:pt idx="2799">
                  <c:v>23.275862634181976</c:v>
                </c:pt>
                <c:pt idx="2800">
                  <c:v>23.275862634181976</c:v>
                </c:pt>
                <c:pt idx="2801">
                  <c:v>23.275862634181976</c:v>
                </c:pt>
                <c:pt idx="2802">
                  <c:v>23.275862634181976</c:v>
                </c:pt>
                <c:pt idx="2803">
                  <c:v>23.275862634181976</c:v>
                </c:pt>
                <c:pt idx="2804">
                  <c:v>23.275862634181976</c:v>
                </c:pt>
                <c:pt idx="2805">
                  <c:v>23.275862634181976</c:v>
                </c:pt>
                <c:pt idx="2806">
                  <c:v>23.275862634181976</c:v>
                </c:pt>
                <c:pt idx="2807">
                  <c:v>23.275862634181976</c:v>
                </c:pt>
                <c:pt idx="2808">
                  <c:v>23.275862634181976</c:v>
                </c:pt>
                <c:pt idx="2809">
                  <c:v>23.275862634181976</c:v>
                </c:pt>
                <c:pt idx="2810">
                  <c:v>23.275862634181976</c:v>
                </c:pt>
                <c:pt idx="2811">
                  <c:v>23.275862634181976</c:v>
                </c:pt>
                <c:pt idx="2812">
                  <c:v>23.275862634181976</c:v>
                </c:pt>
                <c:pt idx="2813">
                  <c:v>23.275862634181976</c:v>
                </c:pt>
                <c:pt idx="2814">
                  <c:v>23.275862634181976</c:v>
                </c:pt>
                <c:pt idx="2815">
                  <c:v>23.275862634181976</c:v>
                </c:pt>
                <c:pt idx="2816">
                  <c:v>23.275862634181976</c:v>
                </c:pt>
                <c:pt idx="2817">
                  <c:v>23.275862634181976</c:v>
                </c:pt>
                <c:pt idx="2818">
                  <c:v>23.275862634181976</c:v>
                </c:pt>
                <c:pt idx="2819">
                  <c:v>23.275862634181976</c:v>
                </c:pt>
                <c:pt idx="2820">
                  <c:v>23.275862634181976</c:v>
                </c:pt>
                <c:pt idx="2821">
                  <c:v>23.275862634181976</c:v>
                </c:pt>
                <c:pt idx="2822">
                  <c:v>23.275862634181976</c:v>
                </c:pt>
                <c:pt idx="2823">
                  <c:v>23.275862634181976</c:v>
                </c:pt>
                <c:pt idx="2824">
                  <c:v>23.275862634181976</c:v>
                </c:pt>
                <c:pt idx="2825">
                  <c:v>23.275862634181976</c:v>
                </c:pt>
                <c:pt idx="2826">
                  <c:v>23.275862634181976</c:v>
                </c:pt>
                <c:pt idx="2827">
                  <c:v>23.275862634181976</c:v>
                </c:pt>
                <c:pt idx="2828">
                  <c:v>23.275862634181976</c:v>
                </c:pt>
                <c:pt idx="2829">
                  <c:v>23.275862634181976</c:v>
                </c:pt>
                <c:pt idx="2830">
                  <c:v>23.275862634181976</c:v>
                </c:pt>
                <c:pt idx="2831">
                  <c:v>23.275862634181976</c:v>
                </c:pt>
                <c:pt idx="2832">
                  <c:v>23.275862634181976</c:v>
                </c:pt>
                <c:pt idx="2833">
                  <c:v>23.275862634181976</c:v>
                </c:pt>
                <c:pt idx="2834">
                  <c:v>23.275862634181976</c:v>
                </c:pt>
                <c:pt idx="2835">
                  <c:v>23.275862634181976</c:v>
                </c:pt>
                <c:pt idx="2836">
                  <c:v>23.275862634181976</c:v>
                </c:pt>
                <c:pt idx="2837">
                  <c:v>23.275862634181976</c:v>
                </c:pt>
                <c:pt idx="2838">
                  <c:v>23.275862634181976</c:v>
                </c:pt>
                <c:pt idx="2839">
                  <c:v>23.275862634181976</c:v>
                </c:pt>
                <c:pt idx="2840">
                  <c:v>23.275862634181976</c:v>
                </c:pt>
                <c:pt idx="2841">
                  <c:v>23.275862634181976</c:v>
                </c:pt>
                <c:pt idx="2842">
                  <c:v>23.275862634181976</c:v>
                </c:pt>
                <c:pt idx="2843">
                  <c:v>23.275862634181976</c:v>
                </c:pt>
                <c:pt idx="2844">
                  <c:v>23.275862634181976</c:v>
                </c:pt>
                <c:pt idx="2845">
                  <c:v>23.275862634181976</c:v>
                </c:pt>
                <c:pt idx="2846">
                  <c:v>23.275862634181976</c:v>
                </c:pt>
                <c:pt idx="2847">
                  <c:v>23.275862634181976</c:v>
                </c:pt>
                <c:pt idx="2848">
                  <c:v>23.275862634181976</c:v>
                </c:pt>
                <c:pt idx="2849">
                  <c:v>23.275862634181976</c:v>
                </c:pt>
                <c:pt idx="2850">
                  <c:v>23.275862634181976</c:v>
                </c:pt>
                <c:pt idx="2851">
                  <c:v>23.275862634181976</c:v>
                </c:pt>
                <c:pt idx="2852">
                  <c:v>23.275862634181976</c:v>
                </c:pt>
                <c:pt idx="2853">
                  <c:v>23.275862634181976</c:v>
                </c:pt>
                <c:pt idx="2854">
                  <c:v>23.275862634181976</c:v>
                </c:pt>
                <c:pt idx="2855">
                  <c:v>23.275862634181976</c:v>
                </c:pt>
                <c:pt idx="2856">
                  <c:v>23.275862634181976</c:v>
                </c:pt>
                <c:pt idx="2857">
                  <c:v>23.275862634181976</c:v>
                </c:pt>
                <c:pt idx="2858">
                  <c:v>23.275862634181976</c:v>
                </c:pt>
                <c:pt idx="2859">
                  <c:v>23.275862634181976</c:v>
                </c:pt>
                <c:pt idx="2860">
                  <c:v>23.275862634181976</c:v>
                </c:pt>
                <c:pt idx="2861">
                  <c:v>23.275862634181976</c:v>
                </c:pt>
                <c:pt idx="2862">
                  <c:v>23.275862634181976</c:v>
                </c:pt>
                <c:pt idx="2863">
                  <c:v>23.275862634181976</c:v>
                </c:pt>
                <c:pt idx="2864">
                  <c:v>23.275862634181976</c:v>
                </c:pt>
                <c:pt idx="2865">
                  <c:v>23.275862634181976</c:v>
                </c:pt>
                <c:pt idx="2866">
                  <c:v>23.275862634181976</c:v>
                </c:pt>
                <c:pt idx="2867">
                  <c:v>23.275862634181976</c:v>
                </c:pt>
                <c:pt idx="2868">
                  <c:v>23.275862634181976</c:v>
                </c:pt>
                <c:pt idx="2869">
                  <c:v>23.275862634181976</c:v>
                </c:pt>
                <c:pt idx="2870">
                  <c:v>23.275862634181976</c:v>
                </c:pt>
                <c:pt idx="2871">
                  <c:v>23.275862634181976</c:v>
                </c:pt>
                <c:pt idx="2872">
                  <c:v>23.275862634181976</c:v>
                </c:pt>
                <c:pt idx="2873">
                  <c:v>23.275862634181976</c:v>
                </c:pt>
                <c:pt idx="2874">
                  <c:v>23.275862634181976</c:v>
                </c:pt>
                <c:pt idx="2875">
                  <c:v>23.275862634181976</c:v>
                </c:pt>
                <c:pt idx="2876">
                  <c:v>23.275862634181976</c:v>
                </c:pt>
                <c:pt idx="2877">
                  <c:v>23.275862634181976</c:v>
                </c:pt>
                <c:pt idx="2878">
                  <c:v>23.275862634181976</c:v>
                </c:pt>
                <c:pt idx="2879">
                  <c:v>23.275862634181976</c:v>
                </c:pt>
                <c:pt idx="2880">
                  <c:v>23.275862634181976</c:v>
                </c:pt>
                <c:pt idx="2881">
                  <c:v>23.275862634181976</c:v>
                </c:pt>
                <c:pt idx="2882">
                  <c:v>23.275862634181976</c:v>
                </c:pt>
                <c:pt idx="2883">
                  <c:v>23.275862634181976</c:v>
                </c:pt>
                <c:pt idx="2884">
                  <c:v>23.275862634181976</c:v>
                </c:pt>
                <c:pt idx="2885">
                  <c:v>23.275862634181976</c:v>
                </c:pt>
                <c:pt idx="2886">
                  <c:v>23.275862634181976</c:v>
                </c:pt>
                <c:pt idx="2887">
                  <c:v>23.275862634181976</c:v>
                </c:pt>
                <c:pt idx="2888">
                  <c:v>23.275862634181976</c:v>
                </c:pt>
                <c:pt idx="2889">
                  <c:v>23.275862634181976</c:v>
                </c:pt>
                <c:pt idx="2890">
                  <c:v>23.275862634181976</c:v>
                </c:pt>
                <c:pt idx="2891">
                  <c:v>23.275862634181976</c:v>
                </c:pt>
                <c:pt idx="2892">
                  <c:v>23.275862634181976</c:v>
                </c:pt>
                <c:pt idx="2893">
                  <c:v>23.275862634181976</c:v>
                </c:pt>
                <c:pt idx="2894">
                  <c:v>23.275862634181976</c:v>
                </c:pt>
                <c:pt idx="2895">
                  <c:v>23.275862634181976</c:v>
                </c:pt>
                <c:pt idx="2896">
                  <c:v>23.275862634181976</c:v>
                </c:pt>
                <c:pt idx="2897">
                  <c:v>23.275862634181976</c:v>
                </c:pt>
                <c:pt idx="2898">
                  <c:v>23.275862634181976</c:v>
                </c:pt>
                <c:pt idx="2899">
                  <c:v>23.275862634181976</c:v>
                </c:pt>
                <c:pt idx="2900">
                  <c:v>23.275862634181976</c:v>
                </c:pt>
                <c:pt idx="2901">
                  <c:v>23.275862634181976</c:v>
                </c:pt>
                <c:pt idx="2902">
                  <c:v>23.275862634181976</c:v>
                </c:pt>
                <c:pt idx="2903">
                  <c:v>23.275862634181976</c:v>
                </c:pt>
                <c:pt idx="2904">
                  <c:v>23.275862634181976</c:v>
                </c:pt>
                <c:pt idx="2905">
                  <c:v>23.275862634181976</c:v>
                </c:pt>
                <c:pt idx="2906">
                  <c:v>23.275862634181976</c:v>
                </c:pt>
                <c:pt idx="2907">
                  <c:v>23.275862634181976</c:v>
                </c:pt>
                <c:pt idx="2908">
                  <c:v>23.275862634181976</c:v>
                </c:pt>
                <c:pt idx="2909">
                  <c:v>23.275862634181976</c:v>
                </c:pt>
                <c:pt idx="2910">
                  <c:v>23.275862634181976</c:v>
                </c:pt>
                <c:pt idx="2911">
                  <c:v>23.275862634181976</c:v>
                </c:pt>
                <c:pt idx="2912">
                  <c:v>23.275862634181976</c:v>
                </c:pt>
                <c:pt idx="2913">
                  <c:v>23.275862634181976</c:v>
                </c:pt>
                <c:pt idx="2914">
                  <c:v>23.275862634181976</c:v>
                </c:pt>
                <c:pt idx="2915">
                  <c:v>23.275862634181976</c:v>
                </c:pt>
                <c:pt idx="2916">
                  <c:v>23.275862634181976</c:v>
                </c:pt>
                <c:pt idx="2917">
                  <c:v>23.275862634181976</c:v>
                </c:pt>
                <c:pt idx="2918">
                  <c:v>23.275862634181976</c:v>
                </c:pt>
                <c:pt idx="2919">
                  <c:v>23.275862634181976</c:v>
                </c:pt>
                <c:pt idx="2920">
                  <c:v>23.275862634181976</c:v>
                </c:pt>
                <c:pt idx="2921">
                  <c:v>23.275862634181976</c:v>
                </c:pt>
                <c:pt idx="2922">
                  <c:v>23.275862634181976</c:v>
                </c:pt>
                <c:pt idx="2923">
                  <c:v>23.275862634181976</c:v>
                </c:pt>
                <c:pt idx="2924">
                  <c:v>23.275862634181976</c:v>
                </c:pt>
                <c:pt idx="2925">
                  <c:v>23.275862634181976</c:v>
                </c:pt>
                <c:pt idx="2926">
                  <c:v>23.275862634181976</c:v>
                </c:pt>
                <c:pt idx="2927">
                  <c:v>23.275862634181976</c:v>
                </c:pt>
                <c:pt idx="2928">
                  <c:v>23.275862634181976</c:v>
                </c:pt>
                <c:pt idx="2929">
                  <c:v>23.275862634181976</c:v>
                </c:pt>
                <c:pt idx="2930">
                  <c:v>23.275862634181976</c:v>
                </c:pt>
                <c:pt idx="2931">
                  <c:v>23.275862634181976</c:v>
                </c:pt>
                <c:pt idx="2932">
                  <c:v>23.275862634181976</c:v>
                </c:pt>
                <c:pt idx="2933">
                  <c:v>23.275862634181976</c:v>
                </c:pt>
                <c:pt idx="2934">
                  <c:v>23.275862634181976</c:v>
                </c:pt>
                <c:pt idx="2935">
                  <c:v>23.275862634181976</c:v>
                </c:pt>
                <c:pt idx="2936">
                  <c:v>23.275862634181976</c:v>
                </c:pt>
                <c:pt idx="2937">
                  <c:v>23.275862634181976</c:v>
                </c:pt>
                <c:pt idx="2938">
                  <c:v>23.275862634181976</c:v>
                </c:pt>
                <c:pt idx="2939">
                  <c:v>23.275862634181976</c:v>
                </c:pt>
                <c:pt idx="2940">
                  <c:v>23.275862634181976</c:v>
                </c:pt>
                <c:pt idx="2941">
                  <c:v>23.275862634181976</c:v>
                </c:pt>
                <c:pt idx="2942">
                  <c:v>23.275862634181976</c:v>
                </c:pt>
                <c:pt idx="2943">
                  <c:v>23.275862634181976</c:v>
                </c:pt>
                <c:pt idx="2944">
                  <c:v>23.275862634181976</c:v>
                </c:pt>
                <c:pt idx="2945">
                  <c:v>23.275862634181976</c:v>
                </c:pt>
                <c:pt idx="2946">
                  <c:v>23.275862634181976</c:v>
                </c:pt>
                <c:pt idx="2947">
                  <c:v>23.275862634181976</c:v>
                </c:pt>
                <c:pt idx="2948">
                  <c:v>23.275862634181976</c:v>
                </c:pt>
                <c:pt idx="2949">
                  <c:v>23.275862634181976</c:v>
                </c:pt>
                <c:pt idx="2950">
                  <c:v>23.275862634181976</c:v>
                </c:pt>
                <c:pt idx="2951">
                  <c:v>23.275862634181976</c:v>
                </c:pt>
                <c:pt idx="2952">
                  <c:v>23.275862634181976</c:v>
                </c:pt>
                <c:pt idx="2953">
                  <c:v>23.275862634181976</c:v>
                </c:pt>
                <c:pt idx="2954">
                  <c:v>23.275862634181976</c:v>
                </c:pt>
                <c:pt idx="2955">
                  <c:v>23.275862634181976</c:v>
                </c:pt>
                <c:pt idx="2956">
                  <c:v>23.275862634181976</c:v>
                </c:pt>
                <c:pt idx="2957">
                  <c:v>23.275862634181976</c:v>
                </c:pt>
                <c:pt idx="2958">
                  <c:v>23.275862634181976</c:v>
                </c:pt>
                <c:pt idx="2959">
                  <c:v>23.275862634181976</c:v>
                </c:pt>
                <c:pt idx="2960">
                  <c:v>23.275862634181976</c:v>
                </c:pt>
                <c:pt idx="2961">
                  <c:v>23.275862634181976</c:v>
                </c:pt>
                <c:pt idx="2962">
                  <c:v>23.275862634181976</c:v>
                </c:pt>
                <c:pt idx="2963">
                  <c:v>23.275862634181976</c:v>
                </c:pt>
                <c:pt idx="2964">
                  <c:v>23.275862634181976</c:v>
                </c:pt>
                <c:pt idx="2965">
                  <c:v>23.275862634181976</c:v>
                </c:pt>
                <c:pt idx="2966">
                  <c:v>23.275862634181976</c:v>
                </c:pt>
                <c:pt idx="2967">
                  <c:v>23.275862634181976</c:v>
                </c:pt>
                <c:pt idx="2968">
                  <c:v>23.275862634181976</c:v>
                </c:pt>
                <c:pt idx="2969">
                  <c:v>23.275862634181976</c:v>
                </c:pt>
                <c:pt idx="2970">
                  <c:v>23.275862634181976</c:v>
                </c:pt>
                <c:pt idx="2971">
                  <c:v>23.275862634181976</c:v>
                </c:pt>
                <c:pt idx="2972">
                  <c:v>23.275862634181976</c:v>
                </c:pt>
                <c:pt idx="2973">
                  <c:v>23.275862634181976</c:v>
                </c:pt>
                <c:pt idx="2974">
                  <c:v>23.275862634181976</c:v>
                </c:pt>
                <c:pt idx="2975">
                  <c:v>23.275862634181976</c:v>
                </c:pt>
                <c:pt idx="2976">
                  <c:v>23.275862634181976</c:v>
                </c:pt>
                <c:pt idx="2977">
                  <c:v>23.275862634181976</c:v>
                </c:pt>
                <c:pt idx="2978">
                  <c:v>23.275862634181976</c:v>
                </c:pt>
                <c:pt idx="2979">
                  <c:v>23.275862634181976</c:v>
                </c:pt>
                <c:pt idx="2980">
                  <c:v>23.275862634181976</c:v>
                </c:pt>
                <c:pt idx="2981">
                  <c:v>23.275862634181976</c:v>
                </c:pt>
                <c:pt idx="2982">
                  <c:v>23.275862634181976</c:v>
                </c:pt>
                <c:pt idx="2983">
                  <c:v>23.275862634181976</c:v>
                </c:pt>
                <c:pt idx="2984">
                  <c:v>23.275862634181976</c:v>
                </c:pt>
                <c:pt idx="2985">
                  <c:v>23.275862634181976</c:v>
                </c:pt>
                <c:pt idx="2986">
                  <c:v>23.275862634181976</c:v>
                </c:pt>
                <c:pt idx="2987">
                  <c:v>23.275862634181976</c:v>
                </c:pt>
                <c:pt idx="2988">
                  <c:v>23.275862634181976</c:v>
                </c:pt>
                <c:pt idx="2989">
                  <c:v>23.275862634181976</c:v>
                </c:pt>
                <c:pt idx="2990">
                  <c:v>23.275862634181976</c:v>
                </c:pt>
                <c:pt idx="2991">
                  <c:v>23.275862634181976</c:v>
                </c:pt>
                <c:pt idx="2992">
                  <c:v>23.275862634181976</c:v>
                </c:pt>
                <c:pt idx="2993">
                  <c:v>23.275862634181976</c:v>
                </c:pt>
                <c:pt idx="2994">
                  <c:v>23.275862634181976</c:v>
                </c:pt>
                <c:pt idx="2995">
                  <c:v>23.275862634181976</c:v>
                </c:pt>
                <c:pt idx="2996">
                  <c:v>23.275862634181976</c:v>
                </c:pt>
                <c:pt idx="2997">
                  <c:v>23.275862634181976</c:v>
                </c:pt>
                <c:pt idx="2998">
                  <c:v>23.275862634181976</c:v>
                </c:pt>
                <c:pt idx="2999">
                  <c:v>23.275862634181976</c:v>
                </c:pt>
                <c:pt idx="3000">
                  <c:v>23.275862634181976</c:v>
                </c:pt>
                <c:pt idx="3001">
                  <c:v>23.275862634181976</c:v>
                </c:pt>
                <c:pt idx="3002">
                  <c:v>23.275862634181976</c:v>
                </c:pt>
                <c:pt idx="3003">
                  <c:v>23.275862634181976</c:v>
                </c:pt>
                <c:pt idx="3004">
                  <c:v>23.275862634181976</c:v>
                </c:pt>
                <c:pt idx="3005">
                  <c:v>23.275862634181976</c:v>
                </c:pt>
                <c:pt idx="3006">
                  <c:v>23.275862634181976</c:v>
                </c:pt>
                <c:pt idx="3007">
                  <c:v>23.275862634181976</c:v>
                </c:pt>
                <c:pt idx="3008">
                  <c:v>23.275862634181976</c:v>
                </c:pt>
                <c:pt idx="3009">
                  <c:v>23.275862634181976</c:v>
                </c:pt>
                <c:pt idx="3010">
                  <c:v>23.275862634181976</c:v>
                </c:pt>
                <c:pt idx="3011">
                  <c:v>23.275862634181976</c:v>
                </c:pt>
                <c:pt idx="3012">
                  <c:v>23.275862634181976</c:v>
                </c:pt>
                <c:pt idx="3013">
                  <c:v>23.275862634181976</c:v>
                </c:pt>
                <c:pt idx="3014">
                  <c:v>23.275862634181976</c:v>
                </c:pt>
                <c:pt idx="3015">
                  <c:v>23.275862634181976</c:v>
                </c:pt>
                <c:pt idx="3016">
                  <c:v>23.275862634181976</c:v>
                </c:pt>
                <c:pt idx="3017">
                  <c:v>23.275862634181976</c:v>
                </c:pt>
                <c:pt idx="3018">
                  <c:v>23.275862634181976</c:v>
                </c:pt>
                <c:pt idx="3019">
                  <c:v>23.275862634181976</c:v>
                </c:pt>
                <c:pt idx="3020">
                  <c:v>23.275862634181976</c:v>
                </c:pt>
                <c:pt idx="3021">
                  <c:v>23.275862634181976</c:v>
                </c:pt>
                <c:pt idx="3022">
                  <c:v>23.275862634181976</c:v>
                </c:pt>
                <c:pt idx="3023">
                  <c:v>23.275862634181976</c:v>
                </c:pt>
                <c:pt idx="3024">
                  <c:v>23.275862634181976</c:v>
                </c:pt>
                <c:pt idx="3025">
                  <c:v>23.275862634181976</c:v>
                </c:pt>
                <c:pt idx="3026">
                  <c:v>23.275862634181976</c:v>
                </c:pt>
                <c:pt idx="3027">
                  <c:v>23.275862634181976</c:v>
                </c:pt>
                <c:pt idx="3028">
                  <c:v>23.275862634181976</c:v>
                </c:pt>
                <c:pt idx="3029">
                  <c:v>23.275862634181976</c:v>
                </c:pt>
                <c:pt idx="3030">
                  <c:v>23.275862634181976</c:v>
                </c:pt>
                <c:pt idx="3031">
                  <c:v>23.275862634181976</c:v>
                </c:pt>
                <c:pt idx="3032">
                  <c:v>23.275862634181976</c:v>
                </c:pt>
                <c:pt idx="3033">
                  <c:v>23.275862634181976</c:v>
                </c:pt>
                <c:pt idx="3034">
                  <c:v>23.275862634181976</c:v>
                </c:pt>
                <c:pt idx="3035">
                  <c:v>23.275862634181976</c:v>
                </c:pt>
                <c:pt idx="3036">
                  <c:v>23.275862634181976</c:v>
                </c:pt>
                <c:pt idx="3037">
                  <c:v>23.275862634181976</c:v>
                </c:pt>
                <c:pt idx="3038">
                  <c:v>23.275862634181976</c:v>
                </c:pt>
                <c:pt idx="3039">
                  <c:v>23.275862634181976</c:v>
                </c:pt>
                <c:pt idx="3040">
                  <c:v>23.275862634181976</c:v>
                </c:pt>
                <c:pt idx="3041">
                  <c:v>23.275862634181976</c:v>
                </c:pt>
                <c:pt idx="3042">
                  <c:v>23.275862634181976</c:v>
                </c:pt>
                <c:pt idx="3043">
                  <c:v>23.275862634181976</c:v>
                </c:pt>
                <c:pt idx="3044">
                  <c:v>23.275862634181976</c:v>
                </c:pt>
                <c:pt idx="3045">
                  <c:v>23.275862634181976</c:v>
                </c:pt>
                <c:pt idx="3046">
                  <c:v>23.275862634181976</c:v>
                </c:pt>
                <c:pt idx="3047">
                  <c:v>23.275862634181976</c:v>
                </c:pt>
                <c:pt idx="3048">
                  <c:v>23.275862634181976</c:v>
                </c:pt>
                <c:pt idx="3049">
                  <c:v>23.275862634181976</c:v>
                </c:pt>
                <c:pt idx="3050">
                  <c:v>23.275862634181976</c:v>
                </c:pt>
                <c:pt idx="3051">
                  <c:v>23.275862634181976</c:v>
                </c:pt>
                <c:pt idx="3052">
                  <c:v>23.275862634181976</c:v>
                </c:pt>
                <c:pt idx="3053">
                  <c:v>23.275862634181976</c:v>
                </c:pt>
                <c:pt idx="3054">
                  <c:v>23.275862634181976</c:v>
                </c:pt>
                <c:pt idx="3055">
                  <c:v>23.275862634181976</c:v>
                </c:pt>
                <c:pt idx="3056">
                  <c:v>23.275862634181976</c:v>
                </c:pt>
                <c:pt idx="3057">
                  <c:v>23.275862634181976</c:v>
                </c:pt>
                <c:pt idx="3058">
                  <c:v>23.275862634181976</c:v>
                </c:pt>
                <c:pt idx="3059">
                  <c:v>23.275862634181976</c:v>
                </c:pt>
                <c:pt idx="3060">
                  <c:v>23.275862634181976</c:v>
                </c:pt>
                <c:pt idx="3061">
                  <c:v>23.275862634181976</c:v>
                </c:pt>
                <c:pt idx="3062">
                  <c:v>23.275862634181976</c:v>
                </c:pt>
                <c:pt idx="3063">
                  <c:v>23.275862634181976</c:v>
                </c:pt>
                <c:pt idx="3064">
                  <c:v>23.275862634181976</c:v>
                </c:pt>
                <c:pt idx="3065">
                  <c:v>23.275862634181976</c:v>
                </c:pt>
                <c:pt idx="3066">
                  <c:v>23.275862634181976</c:v>
                </c:pt>
                <c:pt idx="3067">
                  <c:v>23.275862634181976</c:v>
                </c:pt>
                <c:pt idx="3068">
                  <c:v>23.275862634181976</c:v>
                </c:pt>
                <c:pt idx="3069">
                  <c:v>23.275862634181976</c:v>
                </c:pt>
                <c:pt idx="3070">
                  <c:v>23.275862634181976</c:v>
                </c:pt>
                <c:pt idx="3071">
                  <c:v>23.275862634181976</c:v>
                </c:pt>
                <c:pt idx="3072">
                  <c:v>23.275862634181976</c:v>
                </c:pt>
                <c:pt idx="3073">
                  <c:v>23.275862634181976</c:v>
                </c:pt>
                <c:pt idx="3074">
                  <c:v>23.275862634181976</c:v>
                </c:pt>
                <c:pt idx="3075">
                  <c:v>23.275862634181976</c:v>
                </c:pt>
                <c:pt idx="3076">
                  <c:v>23.275862634181976</c:v>
                </c:pt>
                <c:pt idx="3077">
                  <c:v>23.275862634181976</c:v>
                </c:pt>
                <c:pt idx="3078">
                  <c:v>23.275862634181976</c:v>
                </c:pt>
                <c:pt idx="3079">
                  <c:v>23.275862634181976</c:v>
                </c:pt>
                <c:pt idx="3080">
                  <c:v>23.275862634181976</c:v>
                </c:pt>
                <c:pt idx="3081">
                  <c:v>24.137930572032928</c:v>
                </c:pt>
                <c:pt idx="3082">
                  <c:v>24.137930572032928</c:v>
                </c:pt>
                <c:pt idx="3083">
                  <c:v>24.137930572032928</c:v>
                </c:pt>
                <c:pt idx="3084">
                  <c:v>24.137930572032928</c:v>
                </c:pt>
                <c:pt idx="3085">
                  <c:v>24.137930572032928</c:v>
                </c:pt>
                <c:pt idx="3086">
                  <c:v>24.137930572032928</c:v>
                </c:pt>
                <c:pt idx="3087">
                  <c:v>24.137930572032928</c:v>
                </c:pt>
                <c:pt idx="3088">
                  <c:v>24.137930572032928</c:v>
                </c:pt>
                <c:pt idx="3089">
                  <c:v>24.137930572032928</c:v>
                </c:pt>
                <c:pt idx="3090">
                  <c:v>24.137930572032928</c:v>
                </c:pt>
                <c:pt idx="3091">
                  <c:v>24.137930572032928</c:v>
                </c:pt>
                <c:pt idx="3092">
                  <c:v>24.137930572032928</c:v>
                </c:pt>
                <c:pt idx="3093">
                  <c:v>24.137930572032928</c:v>
                </c:pt>
                <c:pt idx="3094">
                  <c:v>24.137930572032928</c:v>
                </c:pt>
                <c:pt idx="3095">
                  <c:v>24.137930572032928</c:v>
                </c:pt>
                <c:pt idx="3096">
                  <c:v>24.137930572032928</c:v>
                </c:pt>
                <c:pt idx="3097">
                  <c:v>24.137930572032928</c:v>
                </c:pt>
                <c:pt idx="3098">
                  <c:v>24.137930572032928</c:v>
                </c:pt>
                <c:pt idx="3099">
                  <c:v>24.137930572032928</c:v>
                </c:pt>
                <c:pt idx="3100">
                  <c:v>24.137930572032928</c:v>
                </c:pt>
                <c:pt idx="3101">
                  <c:v>24.137930572032928</c:v>
                </c:pt>
                <c:pt idx="3102">
                  <c:v>24.137930572032928</c:v>
                </c:pt>
                <c:pt idx="3103">
                  <c:v>24.137930572032928</c:v>
                </c:pt>
                <c:pt idx="3104">
                  <c:v>24.137930572032928</c:v>
                </c:pt>
                <c:pt idx="3105">
                  <c:v>24.137930572032928</c:v>
                </c:pt>
                <c:pt idx="3106">
                  <c:v>24.137930572032928</c:v>
                </c:pt>
                <c:pt idx="3107">
                  <c:v>24.137930572032928</c:v>
                </c:pt>
                <c:pt idx="3108">
                  <c:v>24.137930572032928</c:v>
                </c:pt>
                <c:pt idx="3109">
                  <c:v>24.137930572032928</c:v>
                </c:pt>
                <c:pt idx="3110">
                  <c:v>24.137930572032928</c:v>
                </c:pt>
                <c:pt idx="3111">
                  <c:v>24.137930572032928</c:v>
                </c:pt>
                <c:pt idx="3112">
                  <c:v>24.137930572032928</c:v>
                </c:pt>
                <c:pt idx="3113">
                  <c:v>24.137930572032928</c:v>
                </c:pt>
                <c:pt idx="3114">
                  <c:v>24.137930572032928</c:v>
                </c:pt>
                <c:pt idx="3115">
                  <c:v>24.137930572032928</c:v>
                </c:pt>
                <c:pt idx="3116">
                  <c:v>24.137930572032928</c:v>
                </c:pt>
                <c:pt idx="3117">
                  <c:v>24.137930572032928</c:v>
                </c:pt>
                <c:pt idx="3118">
                  <c:v>24.137930572032928</c:v>
                </c:pt>
                <c:pt idx="3119">
                  <c:v>24.137930572032928</c:v>
                </c:pt>
                <c:pt idx="3120">
                  <c:v>24.137930572032928</c:v>
                </c:pt>
                <c:pt idx="3121">
                  <c:v>24.137930572032928</c:v>
                </c:pt>
                <c:pt idx="3122">
                  <c:v>24.137930572032928</c:v>
                </c:pt>
                <c:pt idx="3123">
                  <c:v>24.137930572032928</c:v>
                </c:pt>
                <c:pt idx="3124">
                  <c:v>24.137930572032928</c:v>
                </c:pt>
                <c:pt idx="3125">
                  <c:v>24.137930572032928</c:v>
                </c:pt>
                <c:pt idx="3126">
                  <c:v>24.137930572032928</c:v>
                </c:pt>
                <c:pt idx="3127">
                  <c:v>24.137930572032928</c:v>
                </c:pt>
                <c:pt idx="3128">
                  <c:v>24.137930572032928</c:v>
                </c:pt>
                <c:pt idx="3129">
                  <c:v>24.137930572032928</c:v>
                </c:pt>
                <c:pt idx="3130">
                  <c:v>24.137930572032928</c:v>
                </c:pt>
                <c:pt idx="3131">
                  <c:v>24.137930572032928</c:v>
                </c:pt>
                <c:pt idx="3132">
                  <c:v>24.137930572032928</c:v>
                </c:pt>
                <c:pt idx="3133">
                  <c:v>24.137930572032928</c:v>
                </c:pt>
                <c:pt idx="3134">
                  <c:v>24.137930572032928</c:v>
                </c:pt>
                <c:pt idx="3135">
                  <c:v>24.137930572032928</c:v>
                </c:pt>
                <c:pt idx="3136">
                  <c:v>24.137930572032928</c:v>
                </c:pt>
                <c:pt idx="3137">
                  <c:v>24.137930572032928</c:v>
                </c:pt>
                <c:pt idx="3138">
                  <c:v>24.137930572032928</c:v>
                </c:pt>
                <c:pt idx="3139">
                  <c:v>24.137930572032928</c:v>
                </c:pt>
                <c:pt idx="3140">
                  <c:v>24.137930572032928</c:v>
                </c:pt>
                <c:pt idx="3141">
                  <c:v>24.137930572032928</c:v>
                </c:pt>
                <c:pt idx="3142">
                  <c:v>24.137930572032928</c:v>
                </c:pt>
                <c:pt idx="3143">
                  <c:v>24.137930572032928</c:v>
                </c:pt>
                <c:pt idx="3144">
                  <c:v>24.137930572032928</c:v>
                </c:pt>
                <c:pt idx="3145">
                  <c:v>24.137930572032928</c:v>
                </c:pt>
                <c:pt idx="3146">
                  <c:v>24.137930572032928</c:v>
                </c:pt>
                <c:pt idx="3147">
                  <c:v>24.137930572032928</c:v>
                </c:pt>
                <c:pt idx="3148">
                  <c:v>24.137930572032928</c:v>
                </c:pt>
                <c:pt idx="3149">
                  <c:v>24.137930572032928</c:v>
                </c:pt>
                <c:pt idx="3150">
                  <c:v>24.137930572032928</c:v>
                </c:pt>
                <c:pt idx="3151">
                  <c:v>24.137930572032928</c:v>
                </c:pt>
                <c:pt idx="3152">
                  <c:v>24.137930572032928</c:v>
                </c:pt>
                <c:pt idx="3153">
                  <c:v>24.137930572032928</c:v>
                </c:pt>
                <c:pt idx="3154">
                  <c:v>24.137930572032928</c:v>
                </c:pt>
                <c:pt idx="3155">
                  <c:v>24.137930572032928</c:v>
                </c:pt>
                <c:pt idx="3156">
                  <c:v>24.137930572032928</c:v>
                </c:pt>
                <c:pt idx="3157">
                  <c:v>24.137930572032928</c:v>
                </c:pt>
                <c:pt idx="3158">
                  <c:v>24.137930572032928</c:v>
                </c:pt>
                <c:pt idx="3159">
                  <c:v>24.137930572032928</c:v>
                </c:pt>
                <c:pt idx="3160">
                  <c:v>24.137930572032928</c:v>
                </c:pt>
                <c:pt idx="3161">
                  <c:v>24.137930572032928</c:v>
                </c:pt>
                <c:pt idx="3162">
                  <c:v>24.137930572032928</c:v>
                </c:pt>
                <c:pt idx="3163">
                  <c:v>24.137930572032928</c:v>
                </c:pt>
                <c:pt idx="3164">
                  <c:v>24.137930572032928</c:v>
                </c:pt>
                <c:pt idx="3165">
                  <c:v>24.137930572032928</c:v>
                </c:pt>
                <c:pt idx="3166">
                  <c:v>24.137930572032928</c:v>
                </c:pt>
                <c:pt idx="3167">
                  <c:v>24.137930572032928</c:v>
                </c:pt>
                <c:pt idx="3168">
                  <c:v>24.137930572032928</c:v>
                </c:pt>
                <c:pt idx="3169">
                  <c:v>24.137930572032928</c:v>
                </c:pt>
                <c:pt idx="3170">
                  <c:v>24.137930572032928</c:v>
                </c:pt>
                <c:pt idx="3171">
                  <c:v>24.137930572032928</c:v>
                </c:pt>
                <c:pt idx="3172">
                  <c:v>24.137930572032928</c:v>
                </c:pt>
                <c:pt idx="3173">
                  <c:v>24.137930572032928</c:v>
                </c:pt>
                <c:pt idx="3174">
                  <c:v>24.137930572032928</c:v>
                </c:pt>
                <c:pt idx="3175">
                  <c:v>24.137930572032928</c:v>
                </c:pt>
                <c:pt idx="3176">
                  <c:v>24.137930572032928</c:v>
                </c:pt>
                <c:pt idx="3177">
                  <c:v>24.137930572032928</c:v>
                </c:pt>
                <c:pt idx="3178">
                  <c:v>24.137930572032928</c:v>
                </c:pt>
                <c:pt idx="3179">
                  <c:v>24.137930572032928</c:v>
                </c:pt>
                <c:pt idx="3180">
                  <c:v>24.137930572032928</c:v>
                </c:pt>
                <c:pt idx="3181">
                  <c:v>24.137930572032928</c:v>
                </c:pt>
                <c:pt idx="3182">
                  <c:v>24.137930572032928</c:v>
                </c:pt>
                <c:pt idx="3183">
                  <c:v>24.137930572032928</c:v>
                </c:pt>
                <c:pt idx="3184">
                  <c:v>24.137930572032928</c:v>
                </c:pt>
                <c:pt idx="3185">
                  <c:v>24.137930572032928</c:v>
                </c:pt>
                <c:pt idx="3186">
                  <c:v>24.137930572032928</c:v>
                </c:pt>
                <c:pt idx="3187">
                  <c:v>24.137930572032928</c:v>
                </c:pt>
                <c:pt idx="3188">
                  <c:v>24.137930572032928</c:v>
                </c:pt>
                <c:pt idx="3189">
                  <c:v>24.137930572032928</c:v>
                </c:pt>
                <c:pt idx="3190">
                  <c:v>24.137930572032928</c:v>
                </c:pt>
                <c:pt idx="3191">
                  <c:v>24.137930572032928</c:v>
                </c:pt>
                <c:pt idx="3192">
                  <c:v>24.137930572032928</c:v>
                </c:pt>
                <c:pt idx="3193">
                  <c:v>24.137930572032928</c:v>
                </c:pt>
                <c:pt idx="3194">
                  <c:v>24.137930572032928</c:v>
                </c:pt>
                <c:pt idx="3195">
                  <c:v>24.137930572032928</c:v>
                </c:pt>
                <c:pt idx="3196">
                  <c:v>24.137930572032928</c:v>
                </c:pt>
                <c:pt idx="3197">
                  <c:v>24.137930572032928</c:v>
                </c:pt>
                <c:pt idx="3198">
                  <c:v>24.137930572032928</c:v>
                </c:pt>
                <c:pt idx="3199">
                  <c:v>24.137930572032928</c:v>
                </c:pt>
                <c:pt idx="3200">
                  <c:v>24.137930572032928</c:v>
                </c:pt>
                <c:pt idx="3201">
                  <c:v>24.137930572032928</c:v>
                </c:pt>
                <c:pt idx="3202">
                  <c:v>24.137930572032928</c:v>
                </c:pt>
                <c:pt idx="3203">
                  <c:v>24.137930572032928</c:v>
                </c:pt>
                <c:pt idx="3204">
                  <c:v>24.137930572032928</c:v>
                </c:pt>
                <c:pt idx="3205">
                  <c:v>24.137930572032928</c:v>
                </c:pt>
                <c:pt idx="3206">
                  <c:v>24.137930572032928</c:v>
                </c:pt>
                <c:pt idx="3207">
                  <c:v>24.137930572032928</c:v>
                </c:pt>
                <c:pt idx="3208">
                  <c:v>24.137930572032928</c:v>
                </c:pt>
                <c:pt idx="3209">
                  <c:v>24.137930572032928</c:v>
                </c:pt>
                <c:pt idx="3210">
                  <c:v>24.137930572032928</c:v>
                </c:pt>
                <c:pt idx="3211">
                  <c:v>24.137930572032928</c:v>
                </c:pt>
                <c:pt idx="3212">
                  <c:v>24.137930572032928</c:v>
                </c:pt>
                <c:pt idx="3213">
                  <c:v>24.137930572032928</c:v>
                </c:pt>
                <c:pt idx="3214">
                  <c:v>24.137930572032928</c:v>
                </c:pt>
                <c:pt idx="3215">
                  <c:v>24.137930572032928</c:v>
                </c:pt>
                <c:pt idx="3216">
                  <c:v>24.137930572032928</c:v>
                </c:pt>
                <c:pt idx="3217">
                  <c:v>24.137930572032928</c:v>
                </c:pt>
                <c:pt idx="3218">
                  <c:v>24.137930572032928</c:v>
                </c:pt>
                <c:pt idx="3219">
                  <c:v>24.137930572032928</c:v>
                </c:pt>
                <c:pt idx="3220">
                  <c:v>24.137930572032928</c:v>
                </c:pt>
                <c:pt idx="3221">
                  <c:v>24.137930572032928</c:v>
                </c:pt>
                <c:pt idx="3222">
                  <c:v>24.137930572032928</c:v>
                </c:pt>
                <c:pt idx="3223">
                  <c:v>24.137930572032928</c:v>
                </c:pt>
                <c:pt idx="3224">
                  <c:v>24.137930572032928</c:v>
                </c:pt>
                <c:pt idx="3225">
                  <c:v>24.137930572032928</c:v>
                </c:pt>
                <c:pt idx="3226">
                  <c:v>24.137930572032928</c:v>
                </c:pt>
                <c:pt idx="3227">
                  <c:v>24.137930572032928</c:v>
                </c:pt>
                <c:pt idx="3228">
                  <c:v>24.137930572032928</c:v>
                </c:pt>
                <c:pt idx="3229">
                  <c:v>24.137930572032928</c:v>
                </c:pt>
                <c:pt idx="3230">
                  <c:v>24.137930572032928</c:v>
                </c:pt>
                <c:pt idx="3231">
                  <c:v>24.137930572032928</c:v>
                </c:pt>
                <c:pt idx="3232">
                  <c:v>24.137930572032928</c:v>
                </c:pt>
                <c:pt idx="3233">
                  <c:v>24.137930572032928</c:v>
                </c:pt>
                <c:pt idx="3234">
                  <c:v>24.137930572032928</c:v>
                </c:pt>
                <c:pt idx="3235">
                  <c:v>24.137930572032928</c:v>
                </c:pt>
                <c:pt idx="3236">
                  <c:v>24.137930572032928</c:v>
                </c:pt>
                <c:pt idx="3237">
                  <c:v>24.137930572032928</c:v>
                </c:pt>
                <c:pt idx="3238">
                  <c:v>24.137930572032928</c:v>
                </c:pt>
                <c:pt idx="3239">
                  <c:v>24.137930572032928</c:v>
                </c:pt>
                <c:pt idx="3240">
                  <c:v>24.137930572032928</c:v>
                </c:pt>
                <c:pt idx="3241">
                  <c:v>24.137930572032928</c:v>
                </c:pt>
                <c:pt idx="3242">
                  <c:v>25.862067937850952</c:v>
                </c:pt>
                <c:pt idx="3243">
                  <c:v>25.862067937850952</c:v>
                </c:pt>
                <c:pt idx="3244">
                  <c:v>25.862067937850952</c:v>
                </c:pt>
                <c:pt idx="3245">
                  <c:v>25.862067937850952</c:v>
                </c:pt>
                <c:pt idx="3246">
                  <c:v>25.862067937850952</c:v>
                </c:pt>
                <c:pt idx="3247">
                  <c:v>25.862067937850952</c:v>
                </c:pt>
                <c:pt idx="3248">
                  <c:v>25.862067937850952</c:v>
                </c:pt>
                <c:pt idx="3249">
                  <c:v>25.862067937850952</c:v>
                </c:pt>
                <c:pt idx="3250">
                  <c:v>25.862067937850952</c:v>
                </c:pt>
                <c:pt idx="3251">
                  <c:v>25.862067937850952</c:v>
                </c:pt>
                <c:pt idx="3252">
                  <c:v>25.862067937850952</c:v>
                </c:pt>
                <c:pt idx="3253">
                  <c:v>25.862067937850952</c:v>
                </c:pt>
                <c:pt idx="3254">
                  <c:v>25.862067937850952</c:v>
                </c:pt>
                <c:pt idx="3255">
                  <c:v>25.862067937850952</c:v>
                </c:pt>
                <c:pt idx="3256">
                  <c:v>25.862067937850952</c:v>
                </c:pt>
                <c:pt idx="3257">
                  <c:v>25.862067937850952</c:v>
                </c:pt>
                <c:pt idx="3258">
                  <c:v>25.862067937850952</c:v>
                </c:pt>
                <c:pt idx="3259">
                  <c:v>25.862067937850952</c:v>
                </c:pt>
                <c:pt idx="3260">
                  <c:v>25.862067937850952</c:v>
                </c:pt>
                <c:pt idx="3261">
                  <c:v>25.862067937850952</c:v>
                </c:pt>
                <c:pt idx="3262">
                  <c:v>25.862067937850952</c:v>
                </c:pt>
                <c:pt idx="3263">
                  <c:v>25.862067937850952</c:v>
                </c:pt>
                <c:pt idx="3264">
                  <c:v>25.862067937850952</c:v>
                </c:pt>
                <c:pt idx="3265">
                  <c:v>25.862067937850952</c:v>
                </c:pt>
                <c:pt idx="3266">
                  <c:v>25.862067937850952</c:v>
                </c:pt>
                <c:pt idx="3267">
                  <c:v>25.862067937850952</c:v>
                </c:pt>
                <c:pt idx="3268">
                  <c:v>25.862067937850952</c:v>
                </c:pt>
                <c:pt idx="3269">
                  <c:v>25.862067937850952</c:v>
                </c:pt>
                <c:pt idx="3270">
                  <c:v>25.862067937850952</c:v>
                </c:pt>
                <c:pt idx="3271">
                  <c:v>25.862067937850952</c:v>
                </c:pt>
                <c:pt idx="3272">
                  <c:v>25.862067937850952</c:v>
                </c:pt>
                <c:pt idx="3273">
                  <c:v>25.862067937850952</c:v>
                </c:pt>
                <c:pt idx="3274">
                  <c:v>25.862067937850952</c:v>
                </c:pt>
                <c:pt idx="3275">
                  <c:v>25.862067937850952</c:v>
                </c:pt>
                <c:pt idx="3276">
                  <c:v>25.862067937850952</c:v>
                </c:pt>
                <c:pt idx="3277">
                  <c:v>25.862067937850952</c:v>
                </c:pt>
                <c:pt idx="3278">
                  <c:v>25.862067937850952</c:v>
                </c:pt>
                <c:pt idx="3279">
                  <c:v>25.862067937850952</c:v>
                </c:pt>
                <c:pt idx="3280">
                  <c:v>25.862067937850952</c:v>
                </c:pt>
                <c:pt idx="3281">
                  <c:v>25.862067937850952</c:v>
                </c:pt>
                <c:pt idx="3282">
                  <c:v>25.862067937850952</c:v>
                </c:pt>
                <c:pt idx="3283">
                  <c:v>25.862067937850952</c:v>
                </c:pt>
                <c:pt idx="3284">
                  <c:v>25.862067937850952</c:v>
                </c:pt>
                <c:pt idx="3285">
                  <c:v>25.862067937850952</c:v>
                </c:pt>
                <c:pt idx="3286">
                  <c:v>25.862067937850952</c:v>
                </c:pt>
                <c:pt idx="3287">
                  <c:v>25.862067937850952</c:v>
                </c:pt>
                <c:pt idx="3288">
                  <c:v>25.862067937850952</c:v>
                </c:pt>
                <c:pt idx="3289">
                  <c:v>25.862067937850952</c:v>
                </c:pt>
                <c:pt idx="3290">
                  <c:v>25.862067937850952</c:v>
                </c:pt>
                <c:pt idx="3291">
                  <c:v>25.862067937850952</c:v>
                </c:pt>
                <c:pt idx="3292">
                  <c:v>25.862067937850952</c:v>
                </c:pt>
                <c:pt idx="3293">
                  <c:v>25.862067937850952</c:v>
                </c:pt>
                <c:pt idx="3294">
                  <c:v>25.862067937850952</c:v>
                </c:pt>
                <c:pt idx="3295">
                  <c:v>25.862067937850952</c:v>
                </c:pt>
                <c:pt idx="3296">
                  <c:v>25.862067937850952</c:v>
                </c:pt>
                <c:pt idx="3297">
                  <c:v>25.862067937850952</c:v>
                </c:pt>
                <c:pt idx="3298">
                  <c:v>25.862067937850952</c:v>
                </c:pt>
                <c:pt idx="3299">
                  <c:v>25.862067937850952</c:v>
                </c:pt>
                <c:pt idx="3300">
                  <c:v>25.862067937850952</c:v>
                </c:pt>
                <c:pt idx="3301">
                  <c:v>25.862067937850952</c:v>
                </c:pt>
                <c:pt idx="3302">
                  <c:v>25.862067937850952</c:v>
                </c:pt>
                <c:pt idx="3303">
                  <c:v>25.862067937850952</c:v>
                </c:pt>
                <c:pt idx="3304">
                  <c:v>25.862067937850952</c:v>
                </c:pt>
                <c:pt idx="3305">
                  <c:v>25.862067937850952</c:v>
                </c:pt>
                <c:pt idx="3306">
                  <c:v>25.862067937850952</c:v>
                </c:pt>
                <c:pt idx="3307">
                  <c:v>25.862067937850952</c:v>
                </c:pt>
                <c:pt idx="3308">
                  <c:v>25.862067937850952</c:v>
                </c:pt>
                <c:pt idx="3309">
                  <c:v>25.862067937850952</c:v>
                </c:pt>
                <c:pt idx="3310">
                  <c:v>25.862067937850952</c:v>
                </c:pt>
                <c:pt idx="3311">
                  <c:v>25.862067937850952</c:v>
                </c:pt>
                <c:pt idx="3312">
                  <c:v>25.862067937850952</c:v>
                </c:pt>
                <c:pt idx="3313">
                  <c:v>25.862067937850952</c:v>
                </c:pt>
                <c:pt idx="3314">
                  <c:v>25.862067937850952</c:v>
                </c:pt>
                <c:pt idx="3315">
                  <c:v>25.862067937850952</c:v>
                </c:pt>
                <c:pt idx="3316">
                  <c:v>25.862067937850952</c:v>
                </c:pt>
                <c:pt idx="3317">
                  <c:v>25.862067937850952</c:v>
                </c:pt>
                <c:pt idx="3318">
                  <c:v>25.862067937850952</c:v>
                </c:pt>
                <c:pt idx="3319">
                  <c:v>25.862067937850952</c:v>
                </c:pt>
                <c:pt idx="3320">
                  <c:v>25.862067937850952</c:v>
                </c:pt>
                <c:pt idx="3321">
                  <c:v>25.862067937850952</c:v>
                </c:pt>
                <c:pt idx="3322">
                  <c:v>25.862067937850952</c:v>
                </c:pt>
                <c:pt idx="3323">
                  <c:v>25.862067937850952</c:v>
                </c:pt>
                <c:pt idx="3324">
                  <c:v>25.862067937850952</c:v>
                </c:pt>
                <c:pt idx="3325">
                  <c:v>25.862067937850952</c:v>
                </c:pt>
                <c:pt idx="3326">
                  <c:v>25.862067937850952</c:v>
                </c:pt>
                <c:pt idx="3327">
                  <c:v>25.862067937850952</c:v>
                </c:pt>
                <c:pt idx="3328">
                  <c:v>25.862067937850952</c:v>
                </c:pt>
                <c:pt idx="3329">
                  <c:v>25.862067937850952</c:v>
                </c:pt>
                <c:pt idx="3330">
                  <c:v>25.862067937850952</c:v>
                </c:pt>
                <c:pt idx="3331">
                  <c:v>25.862067937850952</c:v>
                </c:pt>
                <c:pt idx="3332">
                  <c:v>25.862067937850952</c:v>
                </c:pt>
                <c:pt idx="3333">
                  <c:v>25.862067937850952</c:v>
                </c:pt>
                <c:pt idx="3334">
                  <c:v>25.862067937850952</c:v>
                </c:pt>
                <c:pt idx="3335">
                  <c:v>25.862067937850952</c:v>
                </c:pt>
                <c:pt idx="3336">
                  <c:v>25.862067937850952</c:v>
                </c:pt>
                <c:pt idx="3337">
                  <c:v>25.862067937850952</c:v>
                </c:pt>
                <c:pt idx="3338">
                  <c:v>25.862067937850952</c:v>
                </c:pt>
                <c:pt idx="3339">
                  <c:v>25.862067937850952</c:v>
                </c:pt>
                <c:pt idx="3340">
                  <c:v>25.862067937850952</c:v>
                </c:pt>
                <c:pt idx="3341">
                  <c:v>25.862067937850952</c:v>
                </c:pt>
                <c:pt idx="3342">
                  <c:v>25.862067937850952</c:v>
                </c:pt>
                <c:pt idx="3343">
                  <c:v>25.862067937850952</c:v>
                </c:pt>
                <c:pt idx="3344">
                  <c:v>25.862067937850952</c:v>
                </c:pt>
                <c:pt idx="3345">
                  <c:v>25.862067937850952</c:v>
                </c:pt>
                <c:pt idx="3346">
                  <c:v>25.862067937850952</c:v>
                </c:pt>
                <c:pt idx="3347">
                  <c:v>25.862067937850952</c:v>
                </c:pt>
                <c:pt idx="3348">
                  <c:v>25.862067937850952</c:v>
                </c:pt>
                <c:pt idx="3349">
                  <c:v>25.862067937850952</c:v>
                </c:pt>
                <c:pt idx="3350">
                  <c:v>25.862067937850952</c:v>
                </c:pt>
                <c:pt idx="3351">
                  <c:v>25.862067937850952</c:v>
                </c:pt>
                <c:pt idx="3352">
                  <c:v>25.862067937850952</c:v>
                </c:pt>
                <c:pt idx="3353">
                  <c:v>26.724138855934143</c:v>
                </c:pt>
                <c:pt idx="3354">
                  <c:v>26.724138855934143</c:v>
                </c:pt>
                <c:pt idx="3355">
                  <c:v>26.724138855934143</c:v>
                </c:pt>
                <c:pt idx="3356">
                  <c:v>26.724138855934143</c:v>
                </c:pt>
                <c:pt idx="3357">
                  <c:v>27.586206793785095</c:v>
                </c:pt>
                <c:pt idx="3358">
                  <c:v>27.586206793785095</c:v>
                </c:pt>
                <c:pt idx="3359">
                  <c:v>27.586206793785095</c:v>
                </c:pt>
                <c:pt idx="3360">
                  <c:v>27.586206793785095</c:v>
                </c:pt>
                <c:pt idx="3361">
                  <c:v>27.586206793785095</c:v>
                </c:pt>
                <c:pt idx="3362">
                  <c:v>27.586206793785095</c:v>
                </c:pt>
                <c:pt idx="3363">
                  <c:v>27.586206793785095</c:v>
                </c:pt>
                <c:pt idx="3364">
                  <c:v>27.586206793785095</c:v>
                </c:pt>
                <c:pt idx="3365">
                  <c:v>27.586206793785095</c:v>
                </c:pt>
                <c:pt idx="3366">
                  <c:v>27.586206793785095</c:v>
                </c:pt>
                <c:pt idx="3367">
                  <c:v>27.586206793785095</c:v>
                </c:pt>
                <c:pt idx="3368">
                  <c:v>27.586206793785095</c:v>
                </c:pt>
                <c:pt idx="3369">
                  <c:v>27.586206793785095</c:v>
                </c:pt>
                <c:pt idx="3370">
                  <c:v>27.586206793785095</c:v>
                </c:pt>
                <c:pt idx="3371">
                  <c:v>27.586206793785095</c:v>
                </c:pt>
                <c:pt idx="3372">
                  <c:v>27.586206793785095</c:v>
                </c:pt>
                <c:pt idx="3373">
                  <c:v>27.586206793785095</c:v>
                </c:pt>
                <c:pt idx="3374">
                  <c:v>27.586206793785095</c:v>
                </c:pt>
                <c:pt idx="3375">
                  <c:v>27.586206793785095</c:v>
                </c:pt>
                <c:pt idx="3376">
                  <c:v>27.586206793785095</c:v>
                </c:pt>
                <c:pt idx="3377">
                  <c:v>27.586206793785095</c:v>
                </c:pt>
                <c:pt idx="3378">
                  <c:v>27.586206793785095</c:v>
                </c:pt>
                <c:pt idx="3379">
                  <c:v>27.586206793785095</c:v>
                </c:pt>
                <c:pt idx="3380">
                  <c:v>28.448274731636047</c:v>
                </c:pt>
                <c:pt idx="3381">
                  <c:v>28.448274731636047</c:v>
                </c:pt>
                <c:pt idx="3382">
                  <c:v>28.448274731636047</c:v>
                </c:pt>
                <c:pt idx="3383">
                  <c:v>28.448274731636047</c:v>
                </c:pt>
                <c:pt idx="3384">
                  <c:v>28.448274731636047</c:v>
                </c:pt>
                <c:pt idx="3385">
                  <c:v>28.448274731636047</c:v>
                </c:pt>
                <c:pt idx="3386">
                  <c:v>28.448274731636047</c:v>
                </c:pt>
                <c:pt idx="3387">
                  <c:v>28.448274731636047</c:v>
                </c:pt>
                <c:pt idx="3388">
                  <c:v>28.448274731636047</c:v>
                </c:pt>
                <c:pt idx="3389">
                  <c:v>28.448274731636047</c:v>
                </c:pt>
                <c:pt idx="3390">
                  <c:v>28.448274731636047</c:v>
                </c:pt>
                <c:pt idx="3391">
                  <c:v>28.448274731636047</c:v>
                </c:pt>
                <c:pt idx="3392">
                  <c:v>28.448274731636047</c:v>
                </c:pt>
                <c:pt idx="3393">
                  <c:v>28.448274731636047</c:v>
                </c:pt>
                <c:pt idx="3394">
                  <c:v>28.448274731636047</c:v>
                </c:pt>
                <c:pt idx="3395">
                  <c:v>28.448274731636047</c:v>
                </c:pt>
                <c:pt idx="3396">
                  <c:v>28.448274731636047</c:v>
                </c:pt>
                <c:pt idx="3397">
                  <c:v>28.448274731636047</c:v>
                </c:pt>
                <c:pt idx="3398">
                  <c:v>28.448274731636047</c:v>
                </c:pt>
                <c:pt idx="3399">
                  <c:v>28.448274731636047</c:v>
                </c:pt>
                <c:pt idx="3400">
                  <c:v>28.448274731636047</c:v>
                </c:pt>
                <c:pt idx="3401">
                  <c:v>28.448274731636047</c:v>
                </c:pt>
                <c:pt idx="3402">
                  <c:v>28.448274731636047</c:v>
                </c:pt>
                <c:pt idx="3403">
                  <c:v>28.448274731636047</c:v>
                </c:pt>
                <c:pt idx="3404">
                  <c:v>28.448274731636047</c:v>
                </c:pt>
                <c:pt idx="3405">
                  <c:v>28.448274731636047</c:v>
                </c:pt>
                <c:pt idx="3406">
                  <c:v>28.448274731636047</c:v>
                </c:pt>
                <c:pt idx="3407">
                  <c:v>28.448274731636047</c:v>
                </c:pt>
                <c:pt idx="3408">
                  <c:v>28.448274731636047</c:v>
                </c:pt>
                <c:pt idx="3409">
                  <c:v>28.448274731636047</c:v>
                </c:pt>
                <c:pt idx="3410">
                  <c:v>28.448274731636047</c:v>
                </c:pt>
                <c:pt idx="3411">
                  <c:v>28.448274731636047</c:v>
                </c:pt>
                <c:pt idx="3412">
                  <c:v>28.448274731636047</c:v>
                </c:pt>
                <c:pt idx="3413">
                  <c:v>28.448274731636047</c:v>
                </c:pt>
                <c:pt idx="3414">
                  <c:v>28.448274731636047</c:v>
                </c:pt>
                <c:pt idx="3415">
                  <c:v>28.448274731636047</c:v>
                </c:pt>
                <c:pt idx="3416">
                  <c:v>28.448274731636047</c:v>
                </c:pt>
                <c:pt idx="3417">
                  <c:v>28.448274731636047</c:v>
                </c:pt>
                <c:pt idx="3418">
                  <c:v>28.448274731636047</c:v>
                </c:pt>
                <c:pt idx="3419">
                  <c:v>28.448274731636047</c:v>
                </c:pt>
                <c:pt idx="3420">
                  <c:v>28.448274731636047</c:v>
                </c:pt>
                <c:pt idx="3421">
                  <c:v>29.310345649719238</c:v>
                </c:pt>
                <c:pt idx="3422">
                  <c:v>29.310345649719238</c:v>
                </c:pt>
                <c:pt idx="3423">
                  <c:v>29.310345649719238</c:v>
                </c:pt>
                <c:pt idx="3424">
                  <c:v>29.310345649719238</c:v>
                </c:pt>
                <c:pt idx="3425">
                  <c:v>29.310345649719238</c:v>
                </c:pt>
                <c:pt idx="3426">
                  <c:v>29.310345649719238</c:v>
                </c:pt>
                <c:pt idx="3427">
                  <c:v>29.310345649719238</c:v>
                </c:pt>
                <c:pt idx="3428">
                  <c:v>29.310345649719238</c:v>
                </c:pt>
                <c:pt idx="3429">
                  <c:v>29.310345649719238</c:v>
                </c:pt>
                <c:pt idx="3430">
                  <c:v>29.310345649719238</c:v>
                </c:pt>
                <c:pt idx="3431">
                  <c:v>29.310345649719238</c:v>
                </c:pt>
                <c:pt idx="3432">
                  <c:v>29.310345649719238</c:v>
                </c:pt>
                <c:pt idx="3433">
                  <c:v>29.310345649719238</c:v>
                </c:pt>
                <c:pt idx="3434">
                  <c:v>29.310345649719238</c:v>
                </c:pt>
                <c:pt idx="3435">
                  <c:v>29.310345649719238</c:v>
                </c:pt>
                <c:pt idx="3436">
                  <c:v>29.310345649719238</c:v>
                </c:pt>
                <c:pt idx="3437">
                  <c:v>29.310345649719238</c:v>
                </c:pt>
                <c:pt idx="3438">
                  <c:v>29.310345649719238</c:v>
                </c:pt>
                <c:pt idx="3439">
                  <c:v>29.310345649719238</c:v>
                </c:pt>
                <c:pt idx="3440">
                  <c:v>29.310345649719238</c:v>
                </c:pt>
                <c:pt idx="3441">
                  <c:v>29.310345649719238</c:v>
                </c:pt>
                <c:pt idx="3442">
                  <c:v>29.310345649719238</c:v>
                </c:pt>
                <c:pt idx="3443">
                  <c:v>29.310345649719238</c:v>
                </c:pt>
                <c:pt idx="3444">
                  <c:v>29.310345649719238</c:v>
                </c:pt>
                <c:pt idx="3445">
                  <c:v>29.310345649719238</c:v>
                </c:pt>
                <c:pt idx="3446">
                  <c:v>29.310345649719238</c:v>
                </c:pt>
                <c:pt idx="3447">
                  <c:v>29.310345649719238</c:v>
                </c:pt>
                <c:pt idx="3448">
                  <c:v>29.310345649719238</c:v>
                </c:pt>
                <c:pt idx="3449">
                  <c:v>29.310345649719238</c:v>
                </c:pt>
                <c:pt idx="3450">
                  <c:v>30.17241358757019</c:v>
                </c:pt>
                <c:pt idx="3451">
                  <c:v>30.17241358757019</c:v>
                </c:pt>
                <c:pt idx="3452">
                  <c:v>30.17241358757019</c:v>
                </c:pt>
                <c:pt idx="3453">
                  <c:v>30.17241358757019</c:v>
                </c:pt>
                <c:pt idx="3454">
                  <c:v>30.17241358757019</c:v>
                </c:pt>
                <c:pt idx="3455">
                  <c:v>30.17241358757019</c:v>
                </c:pt>
                <c:pt idx="3456">
                  <c:v>30.17241358757019</c:v>
                </c:pt>
                <c:pt idx="3457">
                  <c:v>30.17241358757019</c:v>
                </c:pt>
                <c:pt idx="3458">
                  <c:v>30.17241358757019</c:v>
                </c:pt>
                <c:pt idx="3459">
                  <c:v>30.17241358757019</c:v>
                </c:pt>
                <c:pt idx="3460">
                  <c:v>30.17241358757019</c:v>
                </c:pt>
                <c:pt idx="3461">
                  <c:v>30.17241358757019</c:v>
                </c:pt>
                <c:pt idx="3462">
                  <c:v>30.17241358757019</c:v>
                </c:pt>
                <c:pt idx="3463">
                  <c:v>30.17241358757019</c:v>
                </c:pt>
                <c:pt idx="3464">
                  <c:v>30.17241358757019</c:v>
                </c:pt>
                <c:pt idx="3465">
                  <c:v>30.17241358757019</c:v>
                </c:pt>
                <c:pt idx="3466">
                  <c:v>30.17241358757019</c:v>
                </c:pt>
                <c:pt idx="3467">
                  <c:v>30.17241358757019</c:v>
                </c:pt>
                <c:pt idx="3468">
                  <c:v>30.17241358757019</c:v>
                </c:pt>
                <c:pt idx="3469">
                  <c:v>30.17241358757019</c:v>
                </c:pt>
                <c:pt idx="3470">
                  <c:v>30.17241358757019</c:v>
                </c:pt>
                <c:pt idx="3471">
                  <c:v>30.17241358757019</c:v>
                </c:pt>
                <c:pt idx="3472">
                  <c:v>30.17241358757019</c:v>
                </c:pt>
                <c:pt idx="3473">
                  <c:v>30.17241358757019</c:v>
                </c:pt>
                <c:pt idx="3474">
                  <c:v>30.17241358757019</c:v>
                </c:pt>
                <c:pt idx="3475">
                  <c:v>30.17241358757019</c:v>
                </c:pt>
                <c:pt idx="3476">
                  <c:v>30.17241358757019</c:v>
                </c:pt>
                <c:pt idx="3477">
                  <c:v>30.17241358757019</c:v>
                </c:pt>
                <c:pt idx="3478">
                  <c:v>30.17241358757019</c:v>
                </c:pt>
                <c:pt idx="3479">
                  <c:v>30.17241358757019</c:v>
                </c:pt>
                <c:pt idx="3480">
                  <c:v>30.17241358757019</c:v>
                </c:pt>
                <c:pt idx="3481">
                  <c:v>30.17241358757019</c:v>
                </c:pt>
                <c:pt idx="3482">
                  <c:v>30.17241358757019</c:v>
                </c:pt>
                <c:pt idx="3483">
                  <c:v>30.17241358757019</c:v>
                </c:pt>
                <c:pt idx="3484">
                  <c:v>30.17241358757019</c:v>
                </c:pt>
                <c:pt idx="3485">
                  <c:v>30.17241358757019</c:v>
                </c:pt>
                <c:pt idx="3486">
                  <c:v>30.17241358757019</c:v>
                </c:pt>
                <c:pt idx="3487">
                  <c:v>30.17241358757019</c:v>
                </c:pt>
                <c:pt idx="3488">
                  <c:v>30.17241358757019</c:v>
                </c:pt>
                <c:pt idx="3489">
                  <c:v>30.17241358757019</c:v>
                </c:pt>
                <c:pt idx="3490">
                  <c:v>30.17241358757019</c:v>
                </c:pt>
                <c:pt idx="3491">
                  <c:v>30.17241358757019</c:v>
                </c:pt>
                <c:pt idx="3492">
                  <c:v>30.17241358757019</c:v>
                </c:pt>
                <c:pt idx="3493">
                  <c:v>31.034481525421143</c:v>
                </c:pt>
                <c:pt idx="3494">
                  <c:v>31.034481525421143</c:v>
                </c:pt>
                <c:pt idx="3495">
                  <c:v>31.034481525421143</c:v>
                </c:pt>
                <c:pt idx="3496">
                  <c:v>31.034481525421143</c:v>
                </c:pt>
                <c:pt idx="3497">
                  <c:v>31.034481525421143</c:v>
                </c:pt>
                <c:pt idx="3498">
                  <c:v>31.034481525421143</c:v>
                </c:pt>
                <c:pt idx="3499">
                  <c:v>31.034481525421143</c:v>
                </c:pt>
                <c:pt idx="3500">
                  <c:v>31.034481525421143</c:v>
                </c:pt>
                <c:pt idx="3501">
                  <c:v>31.034481525421143</c:v>
                </c:pt>
                <c:pt idx="3502">
                  <c:v>31.034481525421143</c:v>
                </c:pt>
                <c:pt idx="3503">
                  <c:v>31.034481525421143</c:v>
                </c:pt>
                <c:pt idx="3504">
                  <c:v>31.034481525421143</c:v>
                </c:pt>
                <c:pt idx="3505">
                  <c:v>31.034481525421143</c:v>
                </c:pt>
                <c:pt idx="3506">
                  <c:v>31.034481525421143</c:v>
                </c:pt>
                <c:pt idx="3507">
                  <c:v>31.034481525421143</c:v>
                </c:pt>
                <c:pt idx="3508">
                  <c:v>31.034481525421143</c:v>
                </c:pt>
                <c:pt idx="3509">
                  <c:v>31.034481525421143</c:v>
                </c:pt>
                <c:pt idx="3510">
                  <c:v>31.034481525421143</c:v>
                </c:pt>
                <c:pt idx="3511">
                  <c:v>31.034481525421143</c:v>
                </c:pt>
                <c:pt idx="3512">
                  <c:v>31.034481525421143</c:v>
                </c:pt>
                <c:pt idx="3513">
                  <c:v>31.896552443504333</c:v>
                </c:pt>
                <c:pt idx="3514">
                  <c:v>31.896552443504333</c:v>
                </c:pt>
                <c:pt idx="3515">
                  <c:v>31.896552443504333</c:v>
                </c:pt>
                <c:pt idx="3516">
                  <c:v>31.896552443504333</c:v>
                </c:pt>
                <c:pt idx="3517">
                  <c:v>31.896552443504333</c:v>
                </c:pt>
                <c:pt idx="3518">
                  <c:v>31.896552443504333</c:v>
                </c:pt>
                <c:pt idx="3519">
                  <c:v>31.896552443504333</c:v>
                </c:pt>
                <c:pt idx="3520">
                  <c:v>31.896552443504333</c:v>
                </c:pt>
                <c:pt idx="3521">
                  <c:v>31.896552443504333</c:v>
                </c:pt>
                <c:pt idx="3522">
                  <c:v>31.896552443504333</c:v>
                </c:pt>
                <c:pt idx="3523">
                  <c:v>31.896552443504333</c:v>
                </c:pt>
                <c:pt idx="3524">
                  <c:v>31.896552443504333</c:v>
                </c:pt>
                <c:pt idx="3525">
                  <c:v>31.896552443504333</c:v>
                </c:pt>
                <c:pt idx="3526">
                  <c:v>31.896552443504333</c:v>
                </c:pt>
                <c:pt idx="3527">
                  <c:v>31.896552443504333</c:v>
                </c:pt>
                <c:pt idx="3528">
                  <c:v>31.896552443504333</c:v>
                </c:pt>
                <c:pt idx="3529">
                  <c:v>31.896552443504333</c:v>
                </c:pt>
                <c:pt idx="3530">
                  <c:v>31.896552443504333</c:v>
                </c:pt>
                <c:pt idx="3531">
                  <c:v>31.896552443504333</c:v>
                </c:pt>
                <c:pt idx="3532">
                  <c:v>31.896552443504333</c:v>
                </c:pt>
                <c:pt idx="3533">
                  <c:v>31.896552443504333</c:v>
                </c:pt>
                <c:pt idx="3534">
                  <c:v>31.896552443504333</c:v>
                </c:pt>
                <c:pt idx="3535">
                  <c:v>31.896552443504333</c:v>
                </c:pt>
                <c:pt idx="3536">
                  <c:v>31.896552443504333</c:v>
                </c:pt>
                <c:pt idx="3537">
                  <c:v>31.896552443504333</c:v>
                </c:pt>
                <c:pt idx="3538">
                  <c:v>31.896552443504333</c:v>
                </c:pt>
                <c:pt idx="3539">
                  <c:v>31.896552443504333</c:v>
                </c:pt>
                <c:pt idx="3540">
                  <c:v>31.896552443504333</c:v>
                </c:pt>
                <c:pt idx="3541">
                  <c:v>31.896552443504333</c:v>
                </c:pt>
                <c:pt idx="3542">
                  <c:v>31.896552443504333</c:v>
                </c:pt>
                <c:pt idx="3543">
                  <c:v>31.896552443504333</c:v>
                </c:pt>
                <c:pt idx="3544">
                  <c:v>31.896552443504333</c:v>
                </c:pt>
                <c:pt idx="3545">
                  <c:v>31.896552443504333</c:v>
                </c:pt>
                <c:pt idx="3546">
                  <c:v>31.896552443504333</c:v>
                </c:pt>
                <c:pt idx="3547">
                  <c:v>32.758620381355286</c:v>
                </c:pt>
                <c:pt idx="3548">
                  <c:v>32.758620381355286</c:v>
                </c:pt>
                <c:pt idx="3549">
                  <c:v>32.758620381355286</c:v>
                </c:pt>
                <c:pt idx="3550">
                  <c:v>32.758620381355286</c:v>
                </c:pt>
                <c:pt idx="3551">
                  <c:v>32.758620381355286</c:v>
                </c:pt>
                <c:pt idx="3552">
                  <c:v>32.758620381355286</c:v>
                </c:pt>
                <c:pt idx="3553">
                  <c:v>32.758620381355286</c:v>
                </c:pt>
                <c:pt idx="3554">
                  <c:v>32.758620381355286</c:v>
                </c:pt>
                <c:pt idx="3555">
                  <c:v>32.758620381355286</c:v>
                </c:pt>
                <c:pt idx="3556">
                  <c:v>33.620688319206238</c:v>
                </c:pt>
                <c:pt idx="3557">
                  <c:v>33.620688319206238</c:v>
                </c:pt>
                <c:pt idx="3558">
                  <c:v>33.620688319206238</c:v>
                </c:pt>
                <c:pt idx="3559">
                  <c:v>33.620688319206238</c:v>
                </c:pt>
                <c:pt idx="3560">
                  <c:v>33.620688319206238</c:v>
                </c:pt>
                <c:pt idx="3561">
                  <c:v>33.620688319206238</c:v>
                </c:pt>
                <c:pt idx="3562">
                  <c:v>34.482759237289429</c:v>
                </c:pt>
                <c:pt idx="3563">
                  <c:v>34.482759237289429</c:v>
                </c:pt>
                <c:pt idx="3564">
                  <c:v>34.482759237289429</c:v>
                </c:pt>
                <c:pt idx="3565">
                  <c:v>34.482759237289429</c:v>
                </c:pt>
                <c:pt idx="3566">
                  <c:v>34.482759237289429</c:v>
                </c:pt>
                <c:pt idx="3567">
                  <c:v>34.482759237289429</c:v>
                </c:pt>
                <c:pt idx="3568">
                  <c:v>34.482759237289429</c:v>
                </c:pt>
                <c:pt idx="3569">
                  <c:v>34.482759237289429</c:v>
                </c:pt>
                <c:pt idx="3570">
                  <c:v>34.482759237289429</c:v>
                </c:pt>
                <c:pt idx="3571">
                  <c:v>34.482759237289429</c:v>
                </c:pt>
                <c:pt idx="3572">
                  <c:v>34.482759237289429</c:v>
                </c:pt>
                <c:pt idx="3573">
                  <c:v>34.482759237289429</c:v>
                </c:pt>
                <c:pt idx="3574">
                  <c:v>34.482759237289429</c:v>
                </c:pt>
                <c:pt idx="3575">
                  <c:v>34.482759237289429</c:v>
                </c:pt>
                <c:pt idx="3576">
                  <c:v>34.482759237289429</c:v>
                </c:pt>
                <c:pt idx="3577">
                  <c:v>34.482759237289429</c:v>
                </c:pt>
                <c:pt idx="3578">
                  <c:v>34.482759237289429</c:v>
                </c:pt>
                <c:pt idx="3579">
                  <c:v>34.482759237289429</c:v>
                </c:pt>
                <c:pt idx="3580">
                  <c:v>34.482759237289429</c:v>
                </c:pt>
                <c:pt idx="3581">
                  <c:v>34.482759237289429</c:v>
                </c:pt>
                <c:pt idx="3582">
                  <c:v>34.482759237289429</c:v>
                </c:pt>
                <c:pt idx="3583">
                  <c:v>34.482759237289429</c:v>
                </c:pt>
                <c:pt idx="3584">
                  <c:v>34.482759237289429</c:v>
                </c:pt>
                <c:pt idx="3585">
                  <c:v>34.482759237289429</c:v>
                </c:pt>
                <c:pt idx="3586">
                  <c:v>34.482759237289429</c:v>
                </c:pt>
                <c:pt idx="3587">
                  <c:v>34.482759237289429</c:v>
                </c:pt>
                <c:pt idx="3588">
                  <c:v>34.482759237289429</c:v>
                </c:pt>
                <c:pt idx="3589">
                  <c:v>34.482759237289429</c:v>
                </c:pt>
                <c:pt idx="3590">
                  <c:v>34.482759237289429</c:v>
                </c:pt>
                <c:pt idx="3591">
                  <c:v>34.482759237289429</c:v>
                </c:pt>
                <c:pt idx="3592">
                  <c:v>34.482759237289429</c:v>
                </c:pt>
                <c:pt idx="3593">
                  <c:v>34.482759237289429</c:v>
                </c:pt>
                <c:pt idx="3594">
                  <c:v>34.482759237289429</c:v>
                </c:pt>
                <c:pt idx="3595">
                  <c:v>34.482759237289429</c:v>
                </c:pt>
                <c:pt idx="3596">
                  <c:v>34.482759237289429</c:v>
                </c:pt>
                <c:pt idx="3597">
                  <c:v>34.482759237289429</c:v>
                </c:pt>
                <c:pt idx="3598">
                  <c:v>35.344827175140381</c:v>
                </c:pt>
                <c:pt idx="3599">
                  <c:v>35.344827175140381</c:v>
                </c:pt>
                <c:pt idx="3600">
                  <c:v>35.344827175140381</c:v>
                </c:pt>
                <c:pt idx="3601">
                  <c:v>35.344827175140381</c:v>
                </c:pt>
                <c:pt idx="3602">
                  <c:v>35.344827175140381</c:v>
                </c:pt>
                <c:pt idx="3603">
                  <c:v>35.344827175140381</c:v>
                </c:pt>
                <c:pt idx="3604">
                  <c:v>35.344827175140381</c:v>
                </c:pt>
                <c:pt idx="3605">
                  <c:v>35.344827175140381</c:v>
                </c:pt>
                <c:pt idx="3606">
                  <c:v>35.344827175140381</c:v>
                </c:pt>
                <c:pt idx="3607">
                  <c:v>35.344827175140381</c:v>
                </c:pt>
                <c:pt idx="3608">
                  <c:v>35.344827175140381</c:v>
                </c:pt>
                <c:pt idx="3609">
                  <c:v>35.344827175140381</c:v>
                </c:pt>
                <c:pt idx="3610">
                  <c:v>35.344827175140381</c:v>
                </c:pt>
                <c:pt idx="3611">
                  <c:v>35.344827175140381</c:v>
                </c:pt>
                <c:pt idx="3612">
                  <c:v>35.344827175140381</c:v>
                </c:pt>
                <c:pt idx="3613">
                  <c:v>35.344827175140381</c:v>
                </c:pt>
                <c:pt idx="3614">
                  <c:v>36.206895112991333</c:v>
                </c:pt>
                <c:pt idx="3615">
                  <c:v>36.206895112991333</c:v>
                </c:pt>
                <c:pt idx="3616">
                  <c:v>36.206895112991333</c:v>
                </c:pt>
                <c:pt idx="3617">
                  <c:v>37.068966031074524</c:v>
                </c:pt>
                <c:pt idx="3618">
                  <c:v>37.068966031074524</c:v>
                </c:pt>
                <c:pt idx="3619">
                  <c:v>37.068966031074524</c:v>
                </c:pt>
                <c:pt idx="3620">
                  <c:v>37.068966031074524</c:v>
                </c:pt>
                <c:pt idx="3621">
                  <c:v>37.068966031074524</c:v>
                </c:pt>
                <c:pt idx="3622">
                  <c:v>37.068966031074524</c:v>
                </c:pt>
                <c:pt idx="3623">
                  <c:v>37.068966031074524</c:v>
                </c:pt>
                <c:pt idx="3624">
                  <c:v>37.068966031074524</c:v>
                </c:pt>
                <c:pt idx="3625">
                  <c:v>37.068966031074524</c:v>
                </c:pt>
                <c:pt idx="3626">
                  <c:v>37.068966031074524</c:v>
                </c:pt>
                <c:pt idx="3627">
                  <c:v>37.068966031074524</c:v>
                </c:pt>
                <c:pt idx="3628">
                  <c:v>37.068966031074524</c:v>
                </c:pt>
                <c:pt idx="3629">
                  <c:v>37.068966031074524</c:v>
                </c:pt>
                <c:pt idx="3630">
                  <c:v>37.068966031074524</c:v>
                </c:pt>
                <c:pt idx="3631">
                  <c:v>37.068966031074524</c:v>
                </c:pt>
                <c:pt idx="3632">
                  <c:v>37.068966031074524</c:v>
                </c:pt>
                <c:pt idx="3633">
                  <c:v>37.068966031074524</c:v>
                </c:pt>
                <c:pt idx="3634">
                  <c:v>37.068966031074524</c:v>
                </c:pt>
                <c:pt idx="3635">
                  <c:v>37.068966031074524</c:v>
                </c:pt>
                <c:pt idx="3636">
                  <c:v>37.068966031074524</c:v>
                </c:pt>
                <c:pt idx="3637">
                  <c:v>37.068966031074524</c:v>
                </c:pt>
                <c:pt idx="3638">
                  <c:v>37.068966031074524</c:v>
                </c:pt>
                <c:pt idx="3639">
                  <c:v>37.068966031074524</c:v>
                </c:pt>
                <c:pt idx="3640">
                  <c:v>37.068966031074524</c:v>
                </c:pt>
                <c:pt idx="3641">
                  <c:v>37.068966031074524</c:v>
                </c:pt>
                <c:pt idx="3642">
                  <c:v>37.068966031074524</c:v>
                </c:pt>
                <c:pt idx="3643">
                  <c:v>37.068966031074524</c:v>
                </c:pt>
                <c:pt idx="3644">
                  <c:v>37.068966031074524</c:v>
                </c:pt>
                <c:pt idx="3645">
                  <c:v>37.068966031074524</c:v>
                </c:pt>
                <c:pt idx="3646">
                  <c:v>37.068966031074524</c:v>
                </c:pt>
                <c:pt idx="3647">
                  <c:v>37.068966031074524</c:v>
                </c:pt>
                <c:pt idx="3648">
                  <c:v>37.068966031074524</c:v>
                </c:pt>
                <c:pt idx="3649">
                  <c:v>37.068966031074524</c:v>
                </c:pt>
                <c:pt idx="3650">
                  <c:v>37.068966031074524</c:v>
                </c:pt>
                <c:pt idx="3651">
                  <c:v>37.068966031074524</c:v>
                </c:pt>
                <c:pt idx="3652">
                  <c:v>37.068966031074524</c:v>
                </c:pt>
                <c:pt idx="3653">
                  <c:v>37.068966031074524</c:v>
                </c:pt>
                <c:pt idx="3654">
                  <c:v>37.931033968925476</c:v>
                </c:pt>
                <c:pt idx="3655">
                  <c:v>37.931033968925476</c:v>
                </c:pt>
                <c:pt idx="3656">
                  <c:v>37.931033968925476</c:v>
                </c:pt>
                <c:pt idx="3657">
                  <c:v>37.931033968925476</c:v>
                </c:pt>
                <c:pt idx="3658">
                  <c:v>37.931033968925476</c:v>
                </c:pt>
                <c:pt idx="3659">
                  <c:v>37.931033968925476</c:v>
                </c:pt>
                <c:pt idx="3660">
                  <c:v>37.931033968925476</c:v>
                </c:pt>
                <c:pt idx="3661">
                  <c:v>37.931033968925476</c:v>
                </c:pt>
                <c:pt idx="3662">
                  <c:v>37.931033968925476</c:v>
                </c:pt>
                <c:pt idx="3663">
                  <c:v>37.931033968925476</c:v>
                </c:pt>
                <c:pt idx="3664">
                  <c:v>37.931033968925476</c:v>
                </c:pt>
                <c:pt idx="3665">
                  <c:v>37.931033968925476</c:v>
                </c:pt>
                <c:pt idx="3666">
                  <c:v>37.931033968925476</c:v>
                </c:pt>
                <c:pt idx="3667">
                  <c:v>37.931033968925476</c:v>
                </c:pt>
                <c:pt idx="3668">
                  <c:v>37.931033968925476</c:v>
                </c:pt>
                <c:pt idx="3669">
                  <c:v>37.931033968925476</c:v>
                </c:pt>
                <c:pt idx="3670">
                  <c:v>37.931033968925476</c:v>
                </c:pt>
                <c:pt idx="3671">
                  <c:v>37.931033968925476</c:v>
                </c:pt>
                <c:pt idx="3672">
                  <c:v>37.931033968925476</c:v>
                </c:pt>
                <c:pt idx="3673">
                  <c:v>37.931033968925476</c:v>
                </c:pt>
                <c:pt idx="3674">
                  <c:v>37.931033968925476</c:v>
                </c:pt>
                <c:pt idx="3675">
                  <c:v>37.931033968925476</c:v>
                </c:pt>
                <c:pt idx="3676">
                  <c:v>37.931033968925476</c:v>
                </c:pt>
                <c:pt idx="3677">
                  <c:v>37.931033968925476</c:v>
                </c:pt>
                <c:pt idx="3678">
                  <c:v>37.931033968925476</c:v>
                </c:pt>
                <c:pt idx="3679">
                  <c:v>37.931033968925476</c:v>
                </c:pt>
                <c:pt idx="3680">
                  <c:v>37.931033968925476</c:v>
                </c:pt>
                <c:pt idx="3681">
                  <c:v>37.931033968925476</c:v>
                </c:pt>
                <c:pt idx="3682">
                  <c:v>37.931033968925476</c:v>
                </c:pt>
                <c:pt idx="3683">
                  <c:v>37.931033968925476</c:v>
                </c:pt>
                <c:pt idx="3684">
                  <c:v>37.931033968925476</c:v>
                </c:pt>
                <c:pt idx="3685">
                  <c:v>37.931033968925476</c:v>
                </c:pt>
                <c:pt idx="3686">
                  <c:v>37.931033968925476</c:v>
                </c:pt>
                <c:pt idx="3687">
                  <c:v>37.931033968925476</c:v>
                </c:pt>
                <c:pt idx="3688">
                  <c:v>37.931033968925476</c:v>
                </c:pt>
                <c:pt idx="3689">
                  <c:v>37.931033968925476</c:v>
                </c:pt>
                <c:pt idx="3690">
                  <c:v>37.931033968925476</c:v>
                </c:pt>
                <c:pt idx="3691">
                  <c:v>37.931033968925476</c:v>
                </c:pt>
                <c:pt idx="3692">
                  <c:v>37.931033968925476</c:v>
                </c:pt>
                <c:pt idx="3693">
                  <c:v>37.931033968925476</c:v>
                </c:pt>
                <c:pt idx="3694">
                  <c:v>37.931033968925476</c:v>
                </c:pt>
                <c:pt idx="3695">
                  <c:v>37.931033968925476</c:v>
                </c:pt>
                <c:pt idx="3696">
                  <c:v>37.931033968925476</c:v>
                </c:pt>
                <c:pt idx="3697">
                  <c:v>37.931033968925476</c:v>
                </c:pt>
                <c:pt idx="3698">
                  <c:v>37.931033968925476</c:v>
                </c:pt>
                <c:pt idx="3699">
                  <c:v>37.931033968925476</c:v>
                </c:pt>
                <c:pt idx="3700">
                  <c:v>37.931033968925476</c:v>
                </c:pt>
                <c:pt idx="3701">
                  <c:v>37.931033968925476</c:v>
                </c:pt>
                <c:pt idx="3702">
                  <c:v>37.931033968925476</c:v>
                </c:pt>
                <c:pt idx="3703">
                  <c:v>37.931033968925476</c:v>
                </c:pt>
                <c:pt idx="3704">
                  <c:v>37.931033968925476</c:v>
                </c:pt>
                <c:pt idx="3705">
                  <c:v>37.931033968925476</c:v>
                </c:pt>
                <c:pt idx="3706">
                  <c:v>37.931033968925476</c:v>
                </c:pt>
                <c:pt idx="3707">
                  <c:v>37.931033968925476</c:v>
                </c:pt>
                <c:pt idx="3708">
                  <c:v>37.931033968925476</c:v>
                </c:pt>
                <c:pt idx="3709">
                  <c:v>37.931033968925476</c:v>
                </c:pt>
                <c:pt idx="3710">
                  <c:v>37.931033968925476</c:v>
                </c:pt>
                <c:pt idx="3711">
                  <c:v>37.931033968925476</c:v>
                </c:pt>
                <c:pt idx="3712">
                  <c:v>37.931033968925476</c:v>
                </c:pt>
                <c:pt idx="3713">
                  <c:v>37.931033968925476</c:v>
                </c:pt>
                <c:pt idx="3714">
                  <c:v>37.931033968925476</c:v>
                </c:pt>
                <c:pt idx="3715">
                  <c:v>37.931033968925476</c:v>
                </c:pt>
                <c:pt idx="3716">
                  <c:v>37.931033968925476</c:v>
                </c:pt>
                <c:pt idx="3717">
                  <c:v>37.931033968925476</c:v>
                </c:pt>
                <c:pt idx="3718">
                  <c:v>37.931033968925476</c:v>
                </c:pt>
                <c:pt idx="3719">
                  <c:v>37.931033968925476</c:v>
                </c:pt>
                <c:pt idx="3720">
                  <c:v>37.931033968925476</c:v>
                </c:pt>
                <c:pt idx="3721">
                  <c:v>37.931033968925476</c:v>
                </c:pt>
                <c:pt idx="3722">
                  <c:v>37.931033968925476</c:v>
                </c:pt>
                <c:pt idx="3723">
                  <c:v>37.931033968925476</c:v>
                </c:pt>
                <c:pt idx="3724">
                  <c:v>37.931033968925476</c:v>
                </c:pt>
                <c:pt idx="3725">
                  <c:v>37.931033968925476</c:v>
                </c:pt>
                <c:pt idx="3726">
                  <c:v>37.931033968925476</c:v>
                </c:pt>
                <c:pt idx="3727">
                  <c:v>37.931033968925476</c:v>
                </c:pt>
                <c:pt idx="3728">
                  <c:v>37.931033968925476</c:v>
                </c:pt>
                <c:pt idx="3729">
                  <c:v>37.931033968925476</c:v>
                </c:pt>
                <c:pt idx="3730">
                  <c:v>38.793104887008667</c:v>
                </c:pt>
                <c:pt idx="3731">
                  <c:v>38.793104887008667</c:v>
                </c:pt>
                <c:pt idx="3732">
                  <c:v>38.793104887008667</c:v>
                </c:pt>
                <c:pt idx="3733">
                  <c:v>38.793104887008667</c:v>
                </c:pt>
                <c:pt idx="3734">
                  <c:v>38.793104887008667</c:v>
                </c:pt>
                <c:pt idx="3735">
                  <c:v>38.793104887008667</c:v>
                </c:pt>
                <c:pt idx="3736">
                  <c:v>38.793104887008667</c:v>
                </c:pt>
                <c:pt idx="3737">
                  <c:v>38.793104887008667</c:v>
                </c:pt>
                <c:pt idx="3738">
                  <c:v>38.793104887008667</c:v>
                </c:pt>
                <c:pt idx="3739">
                  <c:v>38.793104887008667</c:v>
                </c:pt>
                <c:pt idx="3740">
                  <c:v>38.793104887008667</c:v>
                </c:pt>
                <c:pt idx="3741">
                  <c:v>38.793104887008667</c:v>
                </c:pt>
                <c:pt idx="3742">
                  <c:v>38.793104887008667</c:v>
                </c:pt>
                <c:pt idx="3743">
                  <c:v>38.793104887008667</c:v>
                </c:pt>
                <c:pt idx="3744">
                  <c:v>38.793104887008667</c:v>
                </c:pt>
                <c:pt idx="3745">
                  <c:v>38.793104887008667</c:v>
                </c:pt>
                <c:pt idx="3746">
                  <c:v>38.793104887008667</c:v>
                </c:pt>
                <c:pt idx="3747">
                  <c:v>38.793104887008667</c:v>
                </c:pt>
                <c:pt idx="3748">
                  <c:v>38.793104887008667</c:v>
                </c:pt>
                <c:pt idx="3749">
                  <c:v>38.793104887008667</c:v>
                </c:pt>
                <c:pt idx="3750">
                  <c:v>38.793104887008667</c:v>
                </c:pt>
                <c:pt idx="3751">
                  <c:v>38.793104887008667</c:v>
                </c:pt>
                <c:pt idx="3752">
                  <c:v>38.793104887008667</c:v>
                </c:pt>
                <c:pt idx="3753">
                  <c:v>38.793104887008667</c:v>
                </c:pt>
                <c:pt idx="3754">
                  <c:v>38.793104887008667</c:v>
                </c:pt>
                <c:pt idx="3755">
                  <c:v>38.793104887008667</c:v>
                </c:pt>
                <c:pt idx="3756">
                  <c:v>38.793104887008667</c:v>
                </c:pt>
                <c:pt idx="3757">
                  <c:v>38.793104887008667</c:v>
                </c:pt>
                <c:pt idx="3758">
                  <c:v>38.793104887008667</c:v>
                </c:pt>
                <c:pt idx="3759">
                  <c:v>38.793104887008667</c:v>
                </c:pt>
                <c:pt idx="3760">
                  <c:v>38.793104887008667</c:v>
                </c:pt>
                <c:pt idx="3761">
                  <c:v>38.793104887008667</c:v>
                </c:pt>
                <c:pt idx="3762">
                  <c:v>38.793104887008667</c:v>
                </c:pt>
                <c:pt idx="3763">
                  <c:v>38.793104887008667</c:v>
                </c:pt>
                <c:pt idx="3764">
                  <c:v>38.793104887008667</c:v>
                </c:pt>
                <c:pt idx="3765">
                  <c:v>38.793104887008667</c:v>
                </c:pt>
                <c:pt idx="3766">
                  <c:v>38.793104887008667</c:v>
                </c:pt>
                <c:pt idx="3767">
                  <c:v>38.793104887008667</c:v>
                </c:pt>
                <c:pt idx="3768">
                  <c:v>38.793104887008667</c:v>
                </c:pt>
                <c:pt idx="3769">
                  <c:v>38.793104887008667</c:v>
                </c:pt>
                <c:pt idx="3770">
                  <c:v>38.793104887008667</c:v>
                </c:pt>
                <c:pt idx="3771">
                  <c:v>38.793104887008667</c:v>
                </c:pt>
                <c:pt idx="3772">
                  <c:v>38.793104887008667</c:v>
                </c:pt>
                <c:pt idx="3773">
                  <c:v>38.793104887008667</c:v>
                </c:pt>
                <c:pt idx="3774">
                  <c:v>38.793104887008667</c:v>
                </c:pt>
                <c:pt idx="3775">
                  <c:v>38.793104887008667</c:v>
                </c:pt>
                <c:pt idx="3776">
                  <c:v>38.793104887008667</c:v>
                </c:pt>
                <c:pt idx="3777">
                  <c:v>38.793104887008667</c:v>
                </c:pt>
                <c:pt idx="3778">
                  <c:v>38.793104887008667</c:v>
                </c:pt>
                <c:pt idx="3779">
                  <c:v>38.793104887008667</c:v>
                </c:pt>
                <c:pt idx="3780">
                  <c:v>38.793104887008667</c:v>
                </c:pt>
                <c:pt idx="3781">
                  <c:v>38.793104887008667</c:v>
                </c:pt>
                <c:pt idx="3782">
                  <c:v>38.793104887008667</c:v>
                </c:pt>
                <c:pt idx="3783">
                  <c:v>38.793104887008667</c:v>
                </c:pt>
                <c:pt idx="3784">
                  <c:v>38.793104887008667</c:v>
                </c:pt>
                <c:pt idx="3785">
                  <c:v>38.793104887008667</c:v>
                </c:pt>
                <c:pt idx="3786">
                  <c:v>38.793104887008667</c:v>
                </c:pt>
                <c:pt idx="3787">
                  <c:v>38.793104887008667</c:v>
                </c:pt>
                <c:pt idx="3788">
                  <c:v>38.793104887008667</c:v>
                </c:pt>
                <c:pt idx="3789">
                  <c:v>39.655172824859619</c:v>
                </c:pt>
                <c:pt idx="3790">
                  <c:v>39.655172824859619</c:v>
                </c:pt>
                <c:pt idx="3791">
                  <c:v>39.655172824859619</c:v>
                </c:pt>
                <c:pt idx="3792">
                  <c:v>39.655172824859619</c:v>
                </c:pt>
                <c:pt idx="3793">
                  <c:v>39.655172824859619</c:v>
                </c:pt>
                <c:pt idx="3794">
                  <c:v>39.655172824859619</c:v>
                </c:pt>
                <c:pt idx="3795">
                  <c:v>39.655172824859619</c:v>
                </c:pt>
                <c:pt idx="3796">
                  <c:v>39.655172824859619</c:v>
                </c:pt>
                <c:pt idx="3797">
                  <c:v>39.655172824859619</c:v>
                </c:pt>
                <c:pt idx="3798">
                  <c:v>39.655172824859619</c:v>
                </c:pt>
                <c:pt idx="3799">
                  <c:v>39.655172824859619</c:v>
                </c:pt>
                <c:pt idx="3800">
                  <c:v>39.655172824859619</c:v>
                </c:pt>
                <c:pt idx="3801">
                  <c:v>39.655172824859619</c:v>
                </c:pt>
                <c:pt idx="3802">
                  <c:v>39.655172824859619</c:v>
                </c:pt>
                <c:pt idx="3803">
                  <c:v>39.655172824859619</c:v>
                </c:pt>
                <c:pt idx="3804">
                  <c:v>39.655172824859619</c:v>
                </c:pt>
                <c:pt idx="3805">
                  <c:v>39.655172824859619</c:v>
                </c:pt>
                <c:pt idx="3806">
                  <c:v>39.655172824859619</c:v>
                </c:pt>
                <c:pt idx="3807">
                  <c:v>39.655172824859619</c:v>
                </c:pt>
                <c:pt idx="3808">
                  <c:v>39.655172824859619</c:v>
                </c:pt>
                <c:pt idx="3809">
                  <c:v>39.655172824859619</c:v>
                </c:pt>
                <c:pt idx="3810">
                  <c:v>39.655172824859619</c:v>
                </c:pt>
                <c:pt idx="3811">
                  <c:v>39.655172824859619</c:v>
                </c:pt>
                <c:pt idx="3812">
                  <c:v>39.655172824859619</c:v>
                </c:pt>
                <c:pt idx="3813">
                  <c:v>39.655172824859619</c:v>
                </c:pt>
                <c:pt idx="3814">
                  <c:v>39.655172824859619</c:v>
                </c:pt>
                <c:pt idx="3815">
                  <c:v>39.655172824859619</c:v>
                </c:pt>
                <c:pt idx="3816">
                  <c:v>39.655172824859619</c:v>
                </c:pt>
                <c:pt idx="3817">
                  <c:v>39.655172824859619</c:v>
                </c:pt>
                <c:pt idx="3818">
                  <c:v>39.655172824859619</c:v>
                </c:pt>
                <c:pt idx="3819">
                  <c:v>39.655172824859619</c:v>
                </c:pt>
                <c:pt idx="3820">
                  <c:v>39.655172824859619</c:v>
                </c:pt>
                <c:pt idx="3821">
                  <c:v>39.655172824859619</c:v>
                </c:pt>
                <c:pt idx="3822">
                  <c:v>39.655172824859619</c:v>
                </c:pt>
                <c:pt idx="3823">
                  <c:v>39.655172824859619</c:v>
                </c:pt>
                <c:pt idx="3824">
                  <c:v>39.655172824859619</c:v>
                </c:pt>
                <c:pt idx="3825">
                  <c:v>39.655172824859619</c:v>
                </c:pt>
                <c:pt idx="3826">
                  <c:v>39.655172824859619</c:v>
                </c:pt>
                <c:pt idx="3827">
                  <c:v>39.655172824859619</c:v>
                </c:pt>
                <c:pt idx="3828">
                  <c:v>39.655172824859619</c:v>
                </c:pt>
                <c:pt idx="3829">
                  <c:v>39.655172824859619</c:v>
                </c:pt>
                <c:pt idx="3830">
                  <c:v>39.655172824859619</c:v>
                </c:pt>
                <c:pt idx="3831">
                  <c:v>39.655172824859619</c:v>
                </c:pt>
                <c:pt idx="3832">
                  <c:v>39.655172824859619</c:v>
                </c:pt>
                <c:pt idx="3833">
                  <c:v>39.655172824859619</c:v>
                </c:pt>
                <c:pt idx="3834">
                  <c:v>39.655172824859619</c:v>
                </c:pt>
                <c:pt idx="3835">
                  <c:v>39.655172824859619</c:v>
                </c:pt>
                <c:pt idx="3836">
                  <c:v>39.655172824859619</c:v>
                </c:pt>
                <c:pt idx="3837">
                  <c:v>39.655172824859619</c:v>
                </c:pt>
                <c:pt idx="3838">
                  <c:v>39.655172824859619</c:v>
                </c:pt>
                <c:pt idx="3839">
                  <c:v>39.655172824859619</c:v>
                </c:pt>
                <c:pt idx="3840">
                  <c:v>39.655172824859619</c:v>
                </c:pt>
                <c:pt idx="3841">
                  <c:v>39.655172824859619</c:v>
                </c:pt>
                <c:pt idx="3842">
                  <c:v>39.655172824859619</c:v>
                </c:pt>
                <c:pt idx="3843">
                  <c:v>39.655172824859619</c:v>
                </c:pt>
                <c:pt idx="3844">
                  <c:v>39.655172824859619</c:v>
                </c:pt>
                <c:pt idx="3845">
                  <c:v>39.655172824859619</c:v>
                </c:pt>
                <c:pt idx="3846">
                  <c:v>39.655172824859619</c:v>
                </c:pt>
                <c:pt idx="3847">
                  <c:v>39.655172824859619</c:v>
                </c:pt>
                <c:pt idx="3848">
                  <c:v>39.655172824859619</c:v>
                </c:pt>
                <c:pt idx="3849">
                  <c:v>39.655172824859619</c:v>
                </c:pt>
                <c:pt idx="3850">
                  <c:v>39.655172824859619</c:v>
                </c:pt>
                <c:pt idx="3851">
                  <c:v>39.655172824859619</c:v>
                </c:pt>
                <c:pt idx="3852">
                  <c:v>39.655172824859619</c:v>
                </c:pt>
                <c:pt idx="3853">
                  <c:v>39.655172824859619</c:v>
                </c:pt>
                <c:pt idx="3854">
                  <c:v>39.655172824859619</c:v>
                </c:pt>
                <c:pt idx="3855">
                  <c:v>39.655172824859619</c:v>
                </c:pt>
                <c:pt idx="3856">
                  <c:v>39.655172824859619</c:v>
                </c:pt>
                <c:pt idx="3857">
                  <c:v>39.655172824859619</c:v>
                </c:pt>
                <c:pt idx="3858">
                  <c:v>39.655172824859619</c:v>
                </c:pt>
                <c:pt idx="3859">
                  <c:v>39.655172824859619</c:v>
                </c:pt>
                <c:pt idx="3860">
                  <c:v>39.655172824859619</c:v>
                </c:pt>
                <c:pt idx="3861">
                  <c:v>39.655172824859619</c:v>
                </c:pt>
                <c:pt idx="3862">
                  <c:v>39.655172824859619</c:v>
                </c:pt>
                <c:pt idx="3863">
                  <c:v>39.655172824859619</c:v>
                </c:pt>
                <c:pt idx="3864">
                  <c:v>39.655172824859619</c:v>
                </c:pt>
                <c:pt idx="3865">
                  <c:v>39.655172824859619</c:v>
                </c:pt>
                <c:pt idx="3866">
                  <c:v>39.655172824859619</c:v>
                </c:pt>
                <c:pt idx="3867">
                  <c:v>39.655172824859619</c:v>
                </c:pt>
                <c:pt idx="3868">
                  <c:v>39.655172824859619</c:v>
                </c:pt>
                <c:pt idx="3869">
                  <c:v>39.655172824859619</c:v>
                </c:pt>
                <c:pt idx="3870">
                  <c:v>39.655172824859619</c:v>
                </c:pt>
                <c:pt idx="3871">
                  <c:v>39.655172824859619</c:v>
                </c:pt>
                <c:pt idx="3872">
                  <c:v>39.655172824859619</c:v>
                </c:pt>
                <c:pt idx="3873">
                  <c:v>39.655172824859619</c:v>
                </c:pt>
                <c:pt idx="3874">
                  <c:v>39.655172824859619</c:v>
                </c:pt>
                <c:pt idx="3875">
                  <c:v>39.655172824859619</c:v>
                </c:pt>
                <c:pt idx="3876">
                  <c:v>39.655172824859619</c:v>
                </c:pt>
                <c:pt idx="3877">
                  <c:v>39.655172824859619</c:v>
                </c:pt>
                <c:pt idx="3878">
                  <c:v>39.655172824859619</c:v>
                </c:pt>
                <c:pt idx="3879">
                  <c:v>39.655172824859619</c:v>
                </c:pt>
                <c:pt idx="3880">
                  <c:v>39.655172824859619</c:v>
                </c:pt>
                <c:pt idx="3881">
                  <c:v>39.655172824859619</c:v>
                </c:pt>
                <c:pt idx="3882">
                  <c:v>39.655172824859619</c:v>
                </c:pt>
                <c:pt idx="3883">
                  <c:v>39.655172824859619</c:v>
                </c:pt>
                <c:pt idx="3884">
                  <c:v>39.655172824859619</c:v>
                </c:pt>
                <c:pt idx="3885">
                  <c:v>39.655172824859619</c:v>
                </c:pt>
                <c:pt idx="3886">
                  <c:v>39.655172824859619</c:v>
                </c:pt>
                <c:pt idx="3887">
                  <c:v>39.655172824859619</c:v>
                </c:pt>
                <c:pt idx="3888">
                  <c:v>39.655172824859619</c:v>
                </c:pt>
                <c:pt idx="3889">
                  <c:v>39.655172824859619</c:v>
                </c:pt>
                <c:pt idx="3890">
                  <c:v>39.655172824859619</c:v>
                </c:pt>
                <c:pt idx="3891">
                  <c:v>39.655172824859619</c:v>
                </c:pt>
                <c:pt idx="3892">
                  <c:v>39.655172824859619</c:v>
                </c:pt>
                <c:pt idx="3893">
                  <c:v>39.655172824859619</c:v>
                </c:pt>
                <c:pt idx="3894">
                  <c:v>39.655172824859619</c:v>
                </c:pt>
                <c:pt idx="3895">
                  <c:v>39.655172824859619</c:v>
                </c:pt>
                <c:pt idx="3896">
                  <c:v>39.655172824859619</c:v>
                </c:pt>
                <c:pt idx="3897">
                  <c:v>39.655172824859619</c:v>
                </c:pt>
                <c:pt idx="3898">
                  <c:v>39.655172824859619</c:v>
                </c:pt>
                <c:pt idx="3899">
                  <c:v>39.655172824859619</c:v>
                </c:pt>
                <c:pt idx="3900">
                  <c:v>39.655172824859619</c:v>
                </c:pt>
                <c:pt idx="3901">
                  <c:v>39.655172824859619</c:v>
                </c:pt>
                <c:pt idx="3902">
                  <c:v>39.655172824859619</c:v>
                </c:pt>
                <c:pt idx="3903">
                  <c:v>39.655172824859619</c:v>
                </c:pt>
                <c:pt idx="3904">
                  <c:v>39.655172824859619</c:v>
                </c:pt>
                <c:pt idx="3905">
                  <c:v>39.655172824859619</c:v>
                </c:pt>
                <c:pt idx="3906">
                  <c:v>39.655172824859619</c:v>
                </c:pt>
                <c:pt idx="3907">
                  <c:v>39.655172824859619</c:v>
                </c:pt>
                <c:pt idx="3908">
                  <c:v>39.655172824859619</c:v>
                </c:pt>
                <c:pt idx="3909">
                  <c:v>39.655172824859619</c:v>
                </c:pt>
                <c:pt idx="3910">
                  <c:v>39.655172824859619</c:v>
                </c:pt>
                <c:pt idx="3911">
                  <c:v>39.655172824859619</c:v>
                </c:pt>
                <c:pt idx="3912">
                  <c:v>39.655172824859619</c:v>
                </c:pt>
                <c:pt idx="3913">
                  <c:v>39.655172824859619</c:v>
                </c:pt>
                <c:pt idx="3914">
                  <c:v>39.655172824859619</c:v>
                </c:pt>
                <c:pt idx="3915">
                  <c:v>39.655172824859619</c:v>
                </c:pt>
                <c:pt idx="3916">
                  <c:v>40.517240762710571</c:v>
                </c:pt>
                <c:pt idx="3917">
                  <c:v>40.517240762710571</c:v>
                </c:pt>
                <c:pt idx="3918">
                  <c:v>40.517240762710571</c:v>
                </c:pt>
                <c:pt idx="3919">
                  <c:v>40.517240762710571</c:v>
                </c:pt>
                <c:pt idx="3920">
                  <c:v>40.517240762710571</c:v>
                </c:pt>
                <c:pt idx="3921">
                  <c:v>40.517240762710571</c:v>
                </c:pt>
                <c:pt idx="3922">
                  <c:v>41.379311680793762</c:v>
                </c:pt>
                <c:pt idx="3923">
                  <c:v>41.379311680793762</c:v>
                </c:pt>
                <c:pt idx="3924">
                  <c:v>41.379311680793762</c:v>
                </c:pt>
                <c:pt idx="3925">
                  <c:v>41.379311680793762</c:v>
                </c:pt>
                <c:pt idx="3926">
                  <c:v>41.379311680793762</c:v>
                </c:pt>
                <c:pt idx="3927">
                  <c:v>41.379311680793762</c:v>
                </c:pt>
                <c:pt idx="3928">
                  <c:v>42.241379618644714</c:v>
                </c:pt>
                <c:pt idx="3929">
                  <c:v>42.241379618644714</c:v>
                </c:pt>
                <c:pt idx="3930">
                  <c:v>42.241379618644714</c:v>
                </c:pt>
                <c:pt idx="3931">
                  <c:v>42.241379618644714</c:v>
                </c:pt>
                <c:pt idx="3932">
                  <c:v>42.241379618644714</c:v>
                </c:pt>
                <c:pt idx="3933">
                  <c:v>42.241379618644714</c:v>
                </c:pt>
                <c:pt idx="3934">
                  <c:v>42.241379618644714</c:v>
                </c:pt>
                <c:pt idx="3935">
                  <c:v>42.241379618644714</c:v>
                </c:pt>
                <c:pt idx="3936">
                  <c:v>42.241379618644714</c:v>
                </c:pt>
                <c:pt idx="3937">
                  <c:v>42.241379618644714</c:v>
                </c:pt>
                <c:pt idx="3938">
                  <c:v>42.241379618644714</c:v>
                </c:pt>
                <c:pt idx="3939">
                  <c:v>43.103447556495667</c:v>
                </c:pt>
                <c:pt idx="3940">
                  <c:v>43.103447556495667</c:v>
                </c:pt>
                <c:pt idx="3941">
                  <c:v>43.103447556495667</c:v>
                </c:pt>
                <c:pt idx="3942">
                  <c:v>43.103447556495667</c:v>
                </c:pt>
                <c:pt idx="3943">
                  <c:v>43.103447556495667</c:v>
                </c:pt>
                <c:pt idx="3944">
                  <c:v>43.103447556495667</c:v>
                </c:pt>
                <c:pt idx="3945">
                  <c:v>43.103447556495667</c:v>
                </c:pt>
                <c:pt idx="3946">
                  <c:v>43.103447556495667</c:v>
                </c:pt>
                <c:pt idx="3947">
                  <c:v>43.103447556495667</c:v>
                </c:pt>
                <c:pt idx="3948">
                  <c:v>43.103447556495667</c:v>
                </c:pt>
                <c:pt idx="3949">
                  <c:v>43.103447556495667</c:v>
                </c:pt>
                <c:pt idx="3950">
                  <c:v>43.103447556495667</c:v>
                </c:pt>
                <c:pt idx="3951">
                  <c:v>43.103447556495667</c:v>
                </c:pt>
                <c:pt idx="3952">
                  <c:v>43.103447556495667</c:v>
                </c:pt>
                <c:pt idx="3953">
                  <c:v>43.103447556495667</c:v>
                </c:pt>
                <c:pt idx="3954">
                  <c:v>43.103447556495667</c:v>
                </c:pt>
                <c:pt idx="3955">
                  <c:v>43.965518474578857</c:v>
                </c:pt>
                <c:pt idx="3956">
                  <c:v>43.965518474578857</c:v>
                </c:pt>
                <c:pt idx="3957">
                  <c:v>43.965518474578857</c:v>
                </c:pt>
                <c:pt idx="3958">
                  <c:v>43.965518474578857</c:v>
                </c:pt>
                <c:pt idx="3959">
                  <c:v>43.965518474578857</c:v>
                </c:pt>
                <c:pt idx="3960">
                  <c:v>43.965518474578857</c:v>
                </c:pt>
                <c:pt idx="3961">
                  <c:v>43.965518474578857</c:v>
                </c:pt>
                <c:pt idx="3962">
                  <c:v>43.965518474578857</c:v>
                </c:pt>
                <c:pt idx="3963">
                  <c:v>43.965518474578857</c:v>
                </c:pt>
                <c:pt idx="3964">
                  <c:v>43.965518474578857</c:v>
                </c:pt>
                <c:pt idx="3965">
                  <c:v>43.965518474578857</c:v>
                </c:pt>
                <c:pt idx="3966">
                  <c:v>43.965518474578857</c:v>
                </c:pt>
                <c:pt idx="3967">
                  <c:v>43.965518474578857</c:v>
                </c:pt>
                <c:pt idx="3968">
                  <c:v>43.965518474578857</c:v>
                </c:pt>
                <c:pt idx="3969">
                  <c:v>43.965518474578857</c:v>
                </c:pt>
                <c:pt idx="3970">
                  <c:v>43.965518474578857</c:v>
                </c:pt>
                <c:pt idx="3971">
                  <c:v>43.965518474578857</c:v>
                </c:pt>
                <c:pt idx="3972">
                  <c:v>43.965518474578857</c:v>
                </c:pt>
                <c:pt idx="3973">
                  <c:v>43.965518474578857</c:v>
                </c:pt>
                <c:pt idx="3974">
                  <c:v>43.965518474578857</c:v>
                </c:pt>
                <c:pt idx="3975">
                  <c:v>43.965518474578857</c:v>
                </c:pt>
                <c:pt idx="3976">
                  <c:v>43.965518474578857</c:v>
                </c:pt>
                <c:pt idx="3977">
                  <c:v>43.965518474578857</c:v>
                </c:pt>
                <c:pt idx="3978">
                  <c:v>43.965518474578857</c:v>
                </c:pt>
                <c:pt idx="3979">
                  <c:v>43.965518474578857</c:v>
                </c:pt>
                <c:pt idx="3980">
                  <c:v>43.965518474578857</c:v>
                </c:pt>
                <c:pt idx="3981">
                  <c:v>43.965518474578857</c:v>
                </c:pt>
                <c:pt idx="3982">
                  <c:v>43.965518474578857</c:v>
                </c:pt>
                <c:pt idx="3983">
                  <c:v>43.965518474578857</c:v>
                </c:pt>
                <c:pt idx="3984">
                  <c:v>43.965518474578857</c:v>
                </c:pt>
                <c:pt idx="3985">
                  <c:v>43.965518474578857</c:v>
                </c:pt>
                <c:pt idx="3986">
                  <c:v>43.965518474578857</c:v>
                </c:pt>
                <c:pt idx="3987">
                  <c:v>43.965518474578857</c:v>
                </c:pt>
                <c:pt idx="3988">
                  <c:v>43.965518474578857</c:v>
                </c:pt>
                <c:pt idx="3989">
                  <c:v>43.965518474578857</c:v>
                </c:pt>
                <c:pt idx="3990">
                  <c:v>43.965518474578857</c:v>
                </c:pt>
                <c:pt idx="3991">
                  <c:v>43.965518474578857</c:v>
                </c:pt>
                <c:pt idx="3992">
                  <c:v>43.965518474578857</c:v>
                </c:pt>
                <c:pt idx="3993">
                  <c:v>43.965518474578857</c:v>
                </c:pt>
                <c:pt idx="3994">
                  <c:v>43.965518474578857</c:v>
                </c:pt>
                <c:pt idx="3995">
                  <c:v>43.965518474578857</c:v>
                </c:pt>
                <c:pt idx="3996">
                  <c:v>43.965518474578857</c:v>
                </c:pt>
                <c:pt idx="3997">
                  <c:v>44.82758641242981</c:v>
                </c:pt>
                <c:pt idx="3998">
                  <c:v>44.82758641242981</c:v>
                </c:pt>
                <c:pt idx="3999">
                  <c:v>44.82758641242981</c:v>
                </c:pt>
                <c:pt idx="4000">
                  <c:v>44.82758641242981</c:v>
                </c:pt>
                <c:pt idx="4001">
                  <c:v>46.551725268363953</c:v>
                </c:pt>
                <c:pt idx="4002">
                  <c:v>46.551725268363953</c:v>
                </c:pt>
                <c:pt idx="4003">
                  <c:v>46.551725268363953</c:v>
                </c:pt>
                <c:pt idx="4004">
                  <c:v>46.551725268363953</c:v>
                </c:pt>
                <c:pt idx="4005">
                  <c:v>46.551725268363953</c:v>
                </c:pt>
                <c:pt idx="4006">
                  <c:v>46.551725268363953</c:v>
                </c:pt>
                <c:pt idx="4007">
                  <c:v>46.551725268363953</c:v>
                </c:pt>
                <c:pt idx="4008">
                  <c:v>46.551725268363953</c:v>
                </c:pt>
                <c:pt idx="4009">
                  <c:v>46.551725268363953</c:v>
                </c:pt>
                <c:pt idx="4010">
                  <c:v>46.551725268363953</c:v>
                </c:pt>
                <c:pt idx="4011">
                  <c:v>46.551725268363953</c:v>
                </c:pt>
                <c:pt idx="4012">
                  <c:v>46.551725268363953</c:v>
                </c:pt>
                <c:pt idx="4013">
                  <c:v>46.551725268363953</c:v>
                </c:pt>
                <c:pt idx="4014">
                  <c:v>46.551725268363953</c:v>
                </c:pt>
                <c:pt idx="4015">
                  <c:v>46.551725268363953</c:v>
                </c:pt>
                <c:pt idx="4016">
                  <c:v>46.551725268363953</c:v>
                </c:pt>
                <c:pt idx="4017">
                  <c:v>46.551725268363953</c:v>
                </c:pt>
                <c:pt idx="4018">
                  <c:v>46.551725268363953</c:v>
                </c:pt>
                <c:pt idx="4019">
                  <c:v>46.551725268363953</c:v>
                </c:pt>
                <c:pt idx="4020">
                  <c:v>46.551725268363953</c:v>
                </c:pt>
                <c:pt idx="4021">
                  <c:v>46.551725268363953</c:v>
                </c:pt>
                <c:pt idx="4022">
                  <c:v>47.413793206214905</c:v>
                </c:pt>
                <c:pt idx="4023">
                  <c:v>47.413793206214905</c:v>
                </c:pt>
                <c:pt idx="4024">
                  <c:v>47.413793206214905</c:v>
                </c:pt>
                <c:pt idx="4025">
                  <c:v>47.413793206214905</c:v>
                </c:pt>
                <c:pt idx="4026">
                  <c:v>47.413793206214905</c:v>
                </c:pt>
                <c:pt idx="4027">
                  <c:v>47.413793206214905</c:v>
                </c:pt>
                <c:pt idx="4028">
                  <c:v>47.413793206214905</c:v>
                </c:pt>
                <c:pt idx="4029">
                  <c:v>47.413793206214905</c:v>
                </c:pt>
                <c:pt idx="4030">
                  <c:v>47.413793206214905</c:v>
                </c:pt>
                <c:pt idx="4031">
                  <c:v>47.413793206214905</c:v>
                </c:pt>
                <c:pt idx="4032">
                  <c:v>47.413793206214905</c:v>
                </c:pt>
                <c:pt idx="4033">
                  <c:v>47.413793206214905</c:v>
                </c:pt>
                <c:pt idx="4034">
                  <c:v>47.413793206214905</c:v>
                </c:pt>
                <c:pt idx="4035">
                  <c:v>47.413793206214905</c:v>
                </c:pt>
                <c:pt idx="4036">
                  <c:v>47.413793206214905</c:v>
                </c:pt>
                <c:pt idx="4037">
                  <c:v>47.413793206214905</c:v>
                </c:pt>
                <c:pt idx="4038">
                  <c:v>47.413793206214905</c:v>
                </c:pt>
                <c:pt idx="4039">
                  <c:v>47.413793206214905</c:v>
                </c:pt>
                <c:pt idx="4040">
                  <c:v>47.413793206214905</c:v>
                </c:pt>
                <c:pt idx="4041">
                  <c:v>47.413793206214905</c:v>
                </c:pt>
                <c:pt idx="4042">
                  <c:v>47.413793206214905</c:v>
                </c:pt>
                <c:pt idx="4043">
                  <c:v>47.413793206214905</c:v>
                </c:pt>
                <c:pt idx="4044">
                  <c:v>47.413793206214905</c:v>
                </c:pt>
                <c:pt idx="4045">
                  <c:v>47.413793206214905</c:v>
                </c:pt>
                <c:pt idx="4046">
                  <c:v>47.413793206214905</c:v>
                </c:pt>
                <c:pt idx="4047">
                  <c:v>47.413793206214905</c:v>
                </c:pt>
                <c:pt idx="4048">
                  <c:v>47.413793206214905</c:v>
                </c:pt>
                <c:pt idx="4049">
                  <c:v>47.413793206214905</c:v>
                </c:pt>
                <c:pt idx="4050">
                  <c:v>47.413793206214905</c:v>
                </c:pt>
                <c:pt idx="4051">
                  <c:v>47.413793206214905</c:v>
                </c:pt>
                <c:pt idx="4052">
                  <c:v>47.413793206214905</c:v>
                </c:pt>
                <c:pt idx="4053">
                  <c:v>47.413793206214905</c:v>
                </c:pt>
                <c:pt idx="4054">
                  <c:v>47.413793206214905</c:v>
                </c:pt>
                <c:pt idx="4055">
                  <c:v>48.275861144065857</c:v>
                </c:pt>
                <c:pt idx="4056">
                  <c:v>48.275861144065857</c:v>
                </c:pt>
                <c:pt idx="4057">
                  <c:v>48.275861144065857</c:v>
                </c:pt>
                <c:pt idx="4058">
                  <c:v>48.275861144065857</c:v>
                </c:pt>
                <c:pt idx="4059">
                  <c:v>48.275861144065857</c:v>
                </c:pt>
                <c:pt idx="4060">
                  <c:v>48.275861144065857</c:v>
                </c:pt>
                <c:pt idx="4061">
                  <c:v>48.275861144065857</c:v>
                </c:pt>
                <c:pt idx="4062">
                  <c:v>48.275861144065857</c:v>
                </c:pt>
                <c:pt idx="4063">
                  <c:v>48.275861144065857</c:v>
                </c:pt>
                <c:pt idx="4064">
                  <c:v>49.137932062149048</c:v>
                </c:pt>
                <c:pt idx="4065">
                  <c:v>49.137932062149048</c:v>
                </c:pt>
                <c:pt idx="4066">
                  <c:v>49.137932062149048</c:v>
                </c:pt>
                <c:pt idx="4067">
                  <c:v>49.137932062149048</c:v>
                </c:pt>
                <c:pt idx="4068">
                  <c:v>49.137932062149048</c:v>
                </c:pt>
                <c:pt idx="4069">
                  <c:v>49.137932062149048</c:v>
                </c:pt>
                <c:pt idx="4070">
                  <c:v>49.137932062149048</c:v>
                </c:pt>
                <c:pt idx="4071">
                  <c:v>49.137932062149048</c:v>
                </c:pt>
                <c:pt idx="4072">
                  <c:v>50</c:v>
                </c:pt>
                <c:pt idx="4073">
                  <c:v>50</c:v>
                </c:pt>
                <c:pt idx="4074">
                  <c:v>50</c:v>
                </c:pt>
                <c:pt idx="4075">
                  <c:v>50</c:v>
                </c:pt>
                <c:pt idx="4076">
                  <c:v>50</c:v>
                </c:pt>
                <c:pt idx="4077">
                  <c:v>50</c:v>
                </c:pt>
                <c:pt idx="4078">
                  <c:v>50</c:v>
                </c:pt>
                <c:pt idx="4079">
                  <c:v>50</c:v>
                </c:pt>
                <c:pt idx="4080">
                  <c:v>50</c:v>
                </c:pt>
                <c:pt idx="4081">
                  <c:v>50</c:v>
                </c:pt>
                <c:pt idx="4082">
                  <c:v>50</c:v>
                </c:pt>
                <c:pt idx="4083">
                  <c:v>50.862067937850952</c:v>
                </c:pt>
                <c:pt idx="4084">
                  <c:v>50.862067937850952</c:v>
                </c:pt>
                <c:pt idx="4085">
                  <c:v>50.862067937850952</c:v>
                </c:pt>
                <c:pt idx="4086">
                  <c:v>50.862067937850952</c:v>
                </c:pt>
                <c:pt idx="4087">
                  <c:v>50.862067937850952</c:v>
                </c:pt>
                <c:pt idx="4088">
                  <c:v>50.862067937850952</c:v>
                </c:pt>
                <c:pt idx="4089">
                  <c:v>50.862067937850952</c:v>
                </c:pt>
                <c:pt idx="4090">
                  <c:v>50.862067937850952</c:v>
                </c:pt>
                <c:pt idx="4091">
                  <c:v>50.862067937850952</c:v>
                </c:pt>
                <c:pt idx="4092">
                  <c:v>50.862067937850952</c:v>
                </c:pt>
                <c:pt idx="4093">
                  <c:v>50.862067937850952</c:v>
                </c:pt>
                <c:pt idx="4094">
                  <c:v>50.862067937850952</c:v>
                </c:pt>
                <c:pt idx="4095">
                  <c:v>50.862067937850952</c:v>
                </c:pt>
                <c:pt idx="4096">
                  <c:v>50.862067937850952</c:v>
                </c:pt>
                <c:pt idx="4097">
                  <c:v>50.862067937850952</c:v>
                </c:pt>
                <c:pt idx="4098">
                  <c:v>50.862067937850952</c:v>
                </c:pt>
                <c:pt idx="4099">
                  <c:v>50.862067937850952</c:v>
                </c:pt>
                <c:pt idx="4100">
                  <c:v>50.862067937850952</c:v>
                </c:pt>
                <c:pt idx="4101">
                  <c:v>50.862067937850952</c:v>
                </c:pt>
                <c:pt idx="4102">
                  <c:v>50.862067937850952</c:v>
                </c:pt>
                <c:pt idx="4103">
                  <c:v>50.862067937850952</c:v>
                </c:pt>
                <c:pt idx="4104">
                  <c:v>50.862067937850952</c:v>
                </c:pt>
                <c:pt idx="4105">
                  <c:v>50.862067937850952</c:v>
                </c:pt>
                <c:pt idx="4106">
                  <c:v>50.862067937850952</c:v>
                </c:pt>
                <c:pt idx="4107">
                  <c:v>50.862067937850952</c:v>
                </c:pt>
                <c:pt idx="4108">
                  <c:v>50.862067937850952</c:v>
                </c:pt>
                <c:pt idx="4109">
                  <c:v>51.724135875701904</c:v>
                </c:pt>
                <c:pt idx="4110">
                  <c:v>51.724135875701904</c:v>
                </c:pt>
                <c:pt idx="4111">
                  <c:v>51.724135875701904</c:v>
                </c:pt>
                <c:pt idx="4112">
                  <c:v>51.724135875701904</c:v>
                </c:pt>
                <c:pt idx="4113">
                  <c:v>51.724135875701904</c:v>
                </c:pt>
                <c:pt idx="4114">
                  <c:v>51.724135875701904</c:v>
                </c:pt>
                <c:pt idx="4115">
                  <c:v>51.724135875701904</c:v>
                </c:pt>
                <c:pt idx="4116">
                  <c:v>51.724135875701904</c:v>
                </c:pt>
                <c:pt idx="4117">
                  <c:v>51.724135875701904</c:v>
                </c:pt>
                <c:pt idx="4118">
                  <c:v>51.724135875701904</c:v>
                </c:pt>
                <c:pt idx="4119">
                  <c:v>51.724135875701904</c:v>
                </c:pt>
                <c:pt idx="4120">
                  <c:v>51.724135875701904</c:v>
                </c:pt>
                <c:pt idx="4121">
                  <c:v>51.724135875701904</c:v>
                </c:pt>
                <c:pt idx="4122">
                  <c:v>51.724135875701904</c:v>
                </c:pt>
                <c:pt idx="4123">
                  <c:v>51.724135875701904</c:v>
                </c:pt>
                <c:pt idx="4124">
                  <c:v>51.724135875701904</c:v>
                </c:pt>
                <c:pt idx="4125">
                  <c:v>51.724135875701904</c:v>
                </c:pt>
                <c:pt idx="4126">
                  <c:v>51.724135875701904</c:v>
                </c:pt>
                <c:pt idx="4127">
                  <c:v>51.724135875701904</c:v>
                </c:pt>
                <c:pt idx="4128">
                  <c:v>51.724135875701904</c:v>
                </c:pt>
                <c:pt idx="4129">
                  <c:v>51.724135875701904</c:v>
                </c:pt>
                <c:pt idx="4130">
                  <c:v>51.724135875701904</c:v>
                </c:pt>
                <c:pt idx="4131">
                  <c:v>51.724135875701904</c:v>
                </c:pt>
                <c:pt idx="4132">
                  <c:v>51.724135875701904</c:v>
                </c:pt>
                <c:pt idx="4133">
                  <c:v>51.724135875701904</c:v>
                </c:pt>
                <c:pt idx="4134">
                  <c:v>51.724135875701904</c:v>
                </c:pt>
                <c:pt idx="4135">
                  <c:v>51.724135875701904</c:v>
                </c:pt>
                <c:pt idx="4136">
                  <c:v>51.724135875701904</c:v>
                </c:pt>
                <c:pt idx="4137">
                  <c:v>51.724135875701904</c:v>
                </c:pt>
                <c:pt idx="4138">
                  <c:v>51.724135875701904</c:v>
                </c:pt>
                <c:pt idx="4139">
                  <c:v>51.724135875701904</c:v>
                </c:pt>
                <c:pt idx="4140">
                  <c:v>51.724135875701904</c:v>
                </c:pt>
                <c:pt idx="4141">
                  <c:v>51.724135875701904</c:v>
                </c:pt>
                <c:pt idx="4142">
                  <c:v>51.724135875701904</c:v>
                </c:pt>
                <c:pt idx="4143">
                  <c:v>51.724135875701904</c:v>
                </c:pt>
                <c:pt idx="4144">
                  <c:v>51.724135875701904</c:v>
                </c:pt>
                <c:pt idx="4145">
                  <c:v>51.724135875701904</c:v>
                </c:pt>
                <c:pt idx="4146">
                  <c:v>51.724135875701904</c:v>
                </c:pt>
                <c:pt idx="4147">
                  <c:v>51.724135875701904</c:v>
                </c:pt>
                <c:pt idx="4148">
                  <c:v>51.724135875701904</c:v>
                </c:pt>
                <c:pt idx="4149">
                  <c:v>51.724135875701904</c:v>
                </c:pt>
                <c:pt idx="4150">
                  <c:v>51.724135875701904</c:v>
                </c:pt>
                <c:pt idx="4151">
                  <c:v>51.724135875701904</c:v>
                </c:pt>
                <c:pt idx="4152">
                  <c:v>51.724135875701904</c:v>
                </c:pt>
                <c:pt idx="4153">
                  <c:v>51.724135875701904</c:v>
                </c:pt>
                <c:pt idx="4154">
                  <c:v>51.724135875701904</c:v>
                </c:pt>
                <c:pt idx="4155">
                  <c:v>51.724135875701904</c:v>
                </c:pt>
                <c:pt idx="4156">
                  <c:v>51.724135875701904</c:v>
                </c:pt>
                <c:pt idx="4157">
                  <c:v>51.724135875701904</c:v>
                </c:pt>
                <c:pt idx="4158">
                  <c:v>51.724135875701904</c:v>
                </c:pt>
                <c:pt idx="4159">
                  <c:v>51.724135875701904</c:v>
                </c:pt>
                <c:pt idx="4160">
                  <c:v>51.724135875701904</c:v>
                </c:pt>
                <c:pt idx="4161">
                  <c:v>51.724135875701904</c:v>
                </c:pt>
                <c:pt idx="4162">
                  <c:v>51.724135875701904</c:v>
                </c:pt>
                <c:pt idx="4163">
                  <c:v>51.724135875701904</c:v>
                </c:pt>
                <c:pt idx="4164">
                  <c:v>51.724135875701904</c:v>
                </c:pt>
                <c:pt idx="4165">
                  <c:v>52.586209774017334</c:v>
                </c:pt>
                <c:pt idx="4166">
                  <c:v>52.586209774017334</c:v>
                </c:pt>
                <c:pt idx="4167">
                  <c:v>52.586209774017334</c:v>
                </c:pt>
                <c:pt idx="4168">
                  <c:v>52.586209774017334</c:v>
                </c:pt>
                <c:pt idx="4169">
                  <c:v>53.448277711868286</c:v>
                </c:pt>
                <c:pt idx="4170">
                  <c:v>53.448277711868286</c:v>
                </c:pt>
                <c:pt idx="4171">
                  <c:v>53.448277711868286</c:v>
                </c:pt>
                <c:pt idx="4172">
                  <c:v>53.448277711868286</c:v>
                </c:pt>
                <c:pt idx="4173">
                  <c:v>53.448277711868286</c:v>
                </c:pt>
                <c:pt idx="4174">
                  <c:v>53.448277711868286</c:v>
                </c:pt>
                <c:pt idx="4175">
                  <c:v>53.448277711868286</c:v>
                </c:pt>
                <c:pt idx="4176">
                  <c:v>53.448277711868286</c:v>
                </c:pt>
                <c:pt idx="4177">
                  <c:v>53.448277711868286</c:v>
                </c:pt>
                <c:pt idx="4178">
                  <c:v>53.448277711868286</c:v>
                </c:pt>
                <c:pt idx="4179">
                  <c:v>53.448277711868286</c:v>
                </c:pt>
                <c:pt idx="4180">
                  <c:v>53.448277711868286</c:v>
                </c:pt>
                <c:pt idx="4181">
                  <c:v>53.448277711868286</c:v>
                </c:pt>
                <c:pt idx="4182">
                  <c:v>53.448277711868286</c:v>
                </c:pt>
                <c:pt idx="4183">
                  <c:v>53.448277711868286</c:v>
                </c:pt>
                <c:pt idx="4184">
                  <c:v>53.448277711868286</c:v>
                </c:pt>
                <c:pt idx="4185">
                  <c:v>53.448277711868286</c:v>
                </c:pt>
                <c:pt idx="4186">
                  <c:v>53.448277711868286</c:v>
                </c:pt>
                <c:pt idx="4187">
                  <c:v>53.448277711868286</c:v>
                </c:pt>
                <c:pt idx="4188">
                  <c:v>53.448277711868286</c:v>
                </c:pt>
                <c:pt idx="4189">
                  <c:v>53.448277711868286</c:v>
                </c:pt>
                <c:pt idx="4190">
                  <c:v>53.448277711868286</c:v>
                </c:pt>
                <c:pt idx="4191">
                  <c:v>53.448277711868286</c:v>
                </c:pt>
                <c:pt idx="4192">
                  <c:v>53.448277711868286</c:v>
                </c:pt>
                <c:pt idx="4193">
                  <c:v>53.448277711868286</c:v>
                </c:pt>
                <c:pt idx="4194">
                  <c:v>53.448277711868286</c:v>
                </c:pt>
                <c:pt idx="4195">
                  <c:v>53.448277711868286</c:v>
                </c:pt>
                <c:pt idx="4196">
                  <c:v>53.448277711868286</c:v>
                </c:pt>
                <c:pt idx="4197">
                  <c:v>53.448277711868286</c:v>
                </c:pt>
                <c:pt idx="4198">
                  <c:v>53.448277711868286</c:v>
                </c:pt>
                <c:pt idx="4199">
                  <c:v>53.448277711868286</c:v>
                </c:pt>
                <c:pt idx="4200">
                  <c:v>53.448277711868286</c:v>
                </c:pt>
                <c:pt idx="4201">
                  <c:v>53.448277711868286</c:v>
                </c:pt>
                <c:pt idx="4202">
                  <c:v>54.310345649719238</c:v>
                </c:pt>
                <c:pt idx="4203">
                  <c:v>54.310345649719238</c:v>
                </c:pt>
                <c:pt idx="4204">
                  <c:v>54.310345649719238</c:v>
                </c:pt>
                <c:pt idx="4205">
                  <c:v>54.310345649719238</c:v>
                </c:pt>
                <c:pt idx="4206">
                  <c:v>54.310345649719238</c:v>
                </c:pt>
                <c:pt idx="4207">
                  <c:v>54.310345649719238</c:v>
                </c:pt>
                <c:pt idx="4208">
                  <c:v>54.310345649719238</c:v>
                </c:pt>
                <c:pt idx="4209">
                  <c:v>54.310345649719238</c:v>
                </c:pt>
                <c:pt idx="4210">
                  <c:v>54.310345649719238</c:v>
                </c:pt>
                <c:pt idx="4211">
                  <c:v>54.310345649719238</c:v>
                </c:pt>
                <c:pt idx="4212">
                  <c:v>54.310345649719238</c:v>
                </c:pt>
                <c:pt idx="4213">
                  <c:v>54.310345649719238</c:v>
                </c:pt>
                <c:pt idx="4214">
                  <c:v>54.310345649719238</c:v>
                </c:pt>
                <c:pt idx="4215">
                  <c:v>54.310345649719238</c:v>
                </c:pt>
                <c:pt idx="4216">
                  <c:v>54.310345649719238</c:v>
                </c:pt>
                <c:pt idx="4217">
                  <c:v>54.310345649719238</c:v>
                </c:pt>
                <c:pt idx="4218">
                  <c:v>54.310345649719238</c:v>
                </c:pt>
                <c:pt idx="4219">
                  <c:v>54.310345649719238</c:v>
                </c:pt>
                <c:pt idx="4220">
                  <c:v>54.310345649719238</c:v>
                </c:pt>
                <c:pt idx="4221">
                  <c:v>54.310345649719238</c:v>
                </c:pt>
                <c:pt idx="4222">
                  <c:v>54.310345649719238</c:v>
                </c:pt>
                <c:pt idx="4223">
                  <c:v>54.310345649719238</c:v>
                </c:pt>
                <c:pt idx="4224">
                  <c:v>54.310345649719238</c:v>
                </c:pt>
                <c:pt idx="4225">
                  <c:v>54.310345649719238</c:v>
                </c:pt>
                <c:pt idx="4226">
                  <c:v>54.310345649719238</c:v>
                </c:pt>
                <c:pt idx="4227">
                  <c:v>54.310345649719238</c:v>
                </c:pt>
                <c:pt idx="4228">
                  <c:v>54.310345649719238</c:v>
                </c:pt>
                <c:pt idx="4229">
                  <c:v>54.310345649719238</c:v>
                </c:pt>
                <c:pt idx="4230">
                  <c:v>54.310345649719238</c:v>
                </c:pt>
                <c:pt idx="4231">
                  <c:v>54.310345649719238</c:v>
                </c:pt>
                <c:pt idx="4232">
                  <c:v>54.310345649719238</c:v>
                </c:pt>
                <c:pt idx="4233">
                  <c:v>54.310345649719238</c:v>
                </c:pt>
                <c:pt idx="4234">
                  <c:v>54.310345649719238</c:v>
                </c:pt>
                <c:pt idx="4235">
                  <c:v>54.310345649719238</c:v>
                </c:pt>
                <c:pt idx="4236">
                  <c:v>54.310345649719238</c:v>
                </c:pt>
                <c:pt idx="4237">
                  <c:v>54.310345649719238</c:v>
                </c:pt>
                <c:pt idx="4238">
                  <c:v>54.310345649719238</c:v>
                </c:pt>
                <c:pt idx="4239">
                  <c:v>54.310345649719238</c:v>
                </c:pt>
                <c:pt idx="4240">
                  <c:v>54.310345649719238</c:v>
                </c:pt>
                <c:pt idx="4241">
                  <c:v>54.310345649719238</c:v>
                </c:pt>
                <c:pt idx="4242">
                  <c:v>54.310345649719238</c:v>
                </c:pt>
                <c:pt idx="4243">
                  <c:v>54.310345649719238</c:v>
                </c:pt>
                <c:pt idx="4244">
                  <c:v>54.310345649719238</c:v>
                </c:pt>
                <c:pt idx="4245">
                  <c:v>54.310345649719238</c:v>
                </c:pt>
                <c:pt idx="4246">
                  <c:v>54.310345649719238</c:v>
                </c:pt>
                <c:pt idx="4247">
                  <c:v>54.310345649719238</c:v>
                </c:pt>
                <c:pt idx="4248">
                  <c:v>54.310345649719238</c:v>
                </c:pt>
                <c:pt idx="4249">
                  <c:v>54.310345649719238</c:v>
                </c:pt>
                <c:pt idx="4250">
                  <c:v>54.310345649719238</c:v>
                </c:pt>
                <c:pt idx="4251">
                  <c:v>54.310345649719238</c:v>
                </c:pt>
                <c:pt idx="4252">
                  <c:v>54.310345649719238</c:v>
                </c:pt>
                <c:pt idx="4253">
                  <c:v>54.310345649719238</c:v>
                </c:pt>
                <c:pt idx="4254">
                  <c:v>54.310345649719238</c:v>
                </c:pt>
                <c:pt idx="4255">
                  <c:v>54.310345649719238</c:v>
                </c:pt>
                <c:pt idx="4256">
                  <c:v>54.310345649719238</c:v>
                </c:pt>
                <c:pt idx="4257">
                  <c:v>54.310345649719238</c:v>
                </c:pt>
                <c:pt idx="4258">
                  <c:v>54.310345649719238</c:v>
                </c:pt>
                <c:pt idx="4259">
                  <c:v>54.310345649719238</c:v>
                </c:pt>
                <c:pt idx="4260">
                  <c:v>54.310345649719238</c:v>
                </c:pt>
                <c:pt idx="4261">
                  <c:v>54.310345649719238</c:v>
                </c:pt>
                <c:pt idx="4262">
                  <c:v>54.310345649719238</c:v>
                </c:pt>
                <c:pt idx="4263">
                  <c:v>54.310345649719238</c:v>
                </c:pt>
                <c:pt idx="4264">
                  <c:v>55.17241358757019</c:v>
                </c:pt>
                <c:pt idx="4265">
                  <c:v>55.17241358757019</c:v>
                </c:pt>
                <c:pt idx="4266">
                  <c:v>55.17241358757019</c:v>
                </c:pt>
                <c:pt idx="4267">
                  <c:v>55.17241358757019</c:v>
                </c:pt>
                <c:pt idx="4268">
                  <c:v>55.17241358757019</c:v>
                </c:pt>
                <c:pt idx="4269">
                  <c:v>55.17241358757019</c:v>
                </c:pt>
                <c:pt idx="4270">
                  <c:v>55.17241358757019</c:v>
                </c:pt>
                <c:pt idx="4271">
                  <c:v>55.17241358757019</c:v>
                </c:pt>
                <c:pt idx="4272">
                  <c:v>55.17241358757019</c:v>
                </c:pt>
                <c:pt idx="4273">
                  <c:v>55.17241358757019</c:v>
                </c:pt>
                <c:pt idx="4274">
                  <c:v>55.17241358757019</c:v>
                </c:pt>
                <c:pt idx="4275">
                  <c:v>56.034481525421143</c:v>
                </c:pt>
                <c:pt idx="4276">
                  <c:v>56.034481525421143</c:v>
                </c:pt>
                <c:pt idx="4277">
                  <c:v>56.034481525421143</c:v>
                </c:pt>
                <c:pt idx="4278">
                  <c:v>56.896549463272095</c:v>
                </c:pt>
                <c:pt idx="4279">
                  <c:v>56.896549463272095</c:v>
                </c:pt>
                <c:pt idx="4280">
                  <c:v>56.896549463272095</c:v>
                </c:pt>
                <c:pt idx="4281">
                  <c:v>56.896549463272095</c:v>
                </c:pt>
                <c:pt idx="4282">
                  <c:v>56.896549463272095</c:v>
                </c:pt>
                <c:pt idx="4283">
                  <c:v>56.896549463272095</c:v>
                </c:pt>
                <c:pt idx="4284">
                  <c:v>56.896549463272095</c:v>
                </c:pt>
                <c:pt idx="4285">
                  <c:v>56.896549463272095</c:v>
                </c:pt>
                <c:pt idx="4286">
                  <c:v>56.896549463272095</c:v>
                </c:pt>
                <c:pt idx="4287">
                  <c:v>56.896549463272095</c:v>
                </c:pt>
                <c:pt idx="4288">
                  <c:v>56.896549463272095</c:v>
                </c:pt>
                <c:pt idx="4289">
                  <c:v>56.896549463272095</c:v>
                </c:pt>
                <c:pt idx="4290">
                  <c:v>56.896549463272095</c:v>
                </c:pt>
                <c:pt idx="4291">
                  <c:v>56.896549463272095</c:v>
                </c:pt>
                <c:pt idx="4292">
                  <c:v>56.896549463272095</c:v>
                </c:pt>
                <c:pt idx="4293">
                  <c:v>56.896549463272095</c:v>
                </c:pt>
                <c:pt idx="4294">
                  <c:v>56.896549463272095</c:v>
                </c:pt>
                <c:pt idx="4295">
                  <c:v>56.896549463272095</c:v>
                </c:pt>
                <c:pt idx="4296">
                  <c:v>56.896549463272095</c:v>
                </c:pt>
                <c:pt idx="4297">
                  <c:v>56.896549463272095</c:v>
                </c:pt>
                <c:pt idx="4298">
                  <c:v>56.896549463272095</c:v>
                </c:pt>
                <c:pt idx="4299">
                  <c:v>56.896549463272095</c:v>
                </c:pt>
                <c:pt idx="4300">
                  <c:v>56.896549463272095</c:v>
                </c:pt>
                <c:pt idx="4301">
                  <c:v>56.896549463272095</c:v>
                </c:pt>
                <c:pt idx="4302">
                  <c:v>56.896549463272095</c:v>
                </c:pt>
                <c:pt idx="4303">
                  <c:v>57.758623361587524</c:v>
                </c:pt>
                <c:pt idx="4304">
                  <c:v>57.758623361587524</c:v>
                </c:pt>
                <c:pt idx="4305">
                  <c:v>57.758623361587524</c:v>
                </c:pt>
                <c:pt idx="4306">
                  <c:v>57.758623361587524</c:v>
                </c:pt>
                <c:pt idx="4307">
                  <c:v>57.758623361587524</c:v>
                </c:pt>
                <c:pt idx="4308">
                  <c:v>57.758623361587524</c:v>
                </c:pt>
                <c:pt idx="4309">
                  <c:v>57.758623361587524</c:v>
                </c:pt>
                <c:pt idx="4310">
                  <c:v>57.758623361587524</c:v>
                </c:pt>
                <c:pt idx="4311">
                  <c:v>57.758623361587524</c:v>
                </c:pt>
                <c:pt idx="4312">
                  <c:v>57.758623361587524</c:v>
                </c:pt>
                <c:pt idx="4313">
                  <c:v>57.758623361587524</c:v>
                </c:pt>
                <c:pt idx="4314">
                  <c:v>57.758623361587524</c:v>
                </c:pt>
                <c:pt idx="4315">
                  <c:v>57.758623361587524</c:v>
                </c:pt>
                <c:pt idx="4316">
                  <c:v>57.758623361587524</c:v>
                </c:pt>
                <c:pt idx="4317">
                  <c:v>57.758623361587524</c:v>
                </c:pt>
                <c:pt idx="4318">
                  <c:v>57.758623361587524</c:v>
                </c:pt>
                <c:pt idx="4319">
                  <c:v>57.758623361587524</c:v>
                </c:pt>
                <c:pt idx="4320">
                  <c:v>57.758623361587524</c:v>
                </c:pt>
                <c:pt idx="4321">
                  <c:v>57.758623361587524</c:v>
                </c:pt>
                <c:pt idx="4322">
                  <c:v>57.758623361587524</c:v>
                </c:pt>
                <c:pt idx="4323">
                  <c:v>57.758623361587524</c:v>
                </c:pt>
                <c:pt idx="4324">
                  <c:v>57.758623361587524</c:v>
                </c:pt>
                <c:pt idx="4325">
                  <c:v>57.758623361587524</c:v>
                </c:pt>
                <c:pt idx="4326">
                  <c:v>58.620691299438477</c:v>
                </c:pt>
                <c:pt idx="4327">
                  <c:v>58.620691299438477</c:v>
                </c:pt>
                <c:pt idx="4328">
                  <c:v>58.620691299438477</c:v>
                </c:pt>
                <c:pt idx="4329">
                  <c:v>58.620691299438477</c:v>
                </c:pt>
                <c:pt idx="4330">
                  <c:v>58.620691299438477</c:v>
                </c:pt>
                <c:pt idx="4331">
                  <c:v>58.620691299438477</c:v>
                </c:pt>
                <c:pt idx="4332">
                  <c:v>58.620691299438477</c:v>
                </c:pt>
                <c:pt idx="4333">
                  <c:v>58.620691299438477</c:v>
                </c:pt>
                <c:pt idx="4334">
                  <c:v>58.620691299438477</c:v>
                </c:pt>
                <c:pt idx="4335">
                  <c:v>59.482759237289429</c:v>
                </c:pt>
                <c:pt idx="4336">
                  <c:v>59.482759237289429</c:v>
                </c:pt>
                <c:pt idx="4337">
                  <c:v>59.482759237289429</c:v>
                </c:pt>
                <c:pt idx="4338">
                  <c:v>59.482759237289429</c:v>
                </c:pt>
                <c:pt idx="4339">
                  <c:v>59.482759237289429</c:v>
                </c:pt>
                <c:pt idx="4340">
                  <c:v>59.482759237289429</c:v>
                </c:pt>
                <c:pt idx="4341">
                  <c:v>59.482759237289429</c:v>
                </c:pt>
                <c:pt idx="4342">
                  <c:v>59.482759237289429</c:v>
                </c:pt>
                <c:pt idx="4343">
                  <c:v>59.482759237289429</c:v>
                </c:pt>
                <c:pt idx="4344">
                  <c:v>59.482759237289429</c:v>
                </c:pt>
                <c:pt idx="4345">
                  <c:v>59.482759237289429</c:v>
                </c:pt>
                <c:pt idx="4346">
                  <c:v>59.482759237289429</c:v>
                </c:pt>
                <c:pt idx="4347">
                  <c:v>59.482759237289429</c:v>
                </c:pt>
                <c:pt idx="4348">
                  <c:v>59.482759237289429</c:v>
                </c:pt>
                <c:pt idx="4349">
                  <c:v>59.482759237289429</c:v>
                </c:pt>
                <c:pt idx="4350">
                  <c:v>59.482759237289429</c:v>
                </c:pt>
                <c:pt idx="4351">
                  <c:v>59.482759237289429</c:v>
                </c:pt>
                <c:pt idx="4352">
                  <c:v>59.482759237289429</c:v>
                </c:pt>
                <c:pt idx="4353">
                  <c:v>59.482759237289429</c:v>
                </c:pt>
                <c:pt idx="4354">
                  <c:v>59.482759237289429</c:v>
                </c:pt>
                <c:pt idx="4355">
                  <c:v>59.482759237289429</c:v>
                </c:pt>
                <c:pt idx="4356">
                  <c:v>59.482759237289429</c:v>
                </c:pt>
                <c:pt idx="4357">
                  <c:v>59.482759237289429</c:v>
                </c:pt>
                <c:pt idx="4358">
                  <c:v>59.482759237289429</c:v>
                </c:pt>
                <c:pt idx="4359">
                  <c:v>59.482759237289429</c:v>
                </c:pt>
                <c:pt idx="4360">
                  <c:v>59.482759237289429</c:v>
                </c:pt>
                <c:pt idx="4361">
                  <c:v>59.482759237289429</c:v>
                </c:pt>
                <c:pt idx="4362">
                  <c:v>59.482759237289429</c:v>
                </c:pt>
                <c:pt idx="4363">
                  <c:v>59.482759237289429</c:v>
                </c:pt>
                <c:pt idx="4364">
                  <c:v>59.482759237289429</c:v>
                </c:pt>
                <c:pt idx="4365">
                  <c:v>59.482759237289429</c:v>
                </c:pt>
                <c:pt idx="4366">
                  <c:v>59.482759237289429</c:v>
                </c:pt>
                <c:pt idx="4367">
                  <c:v>59.482759237289429</c:v>
                </c:pt>
                <c:pt idx="4368">
                  <c:v>59.482759237289429</c:v>
                </c:pt>
                <c:pt idx="4369">
                  <c:v>59.482759237289429</c:v>
                </c:pt>
                <c:pt idx="4370">
                  <c:v>59.482759237289429</c:v>
                </c:pt>
                <c:pt idx="4371">
                  <c:v>59.482759237289429</c:v>
                </c:pt>
                <c:pt idx="4372">
                  <c:v>59.482759237289429</c:v>
                </c:pt>
                <c:pt idx="4373">
                  <c:v>59.482759237289429</c:v>
                </c:pt>
                <c:pt idx="4374">
                  <c:v>60.344827175140381</c:v>
                </c:pt>
                <c:pt idx="4375">
                  <c:v>60.344827175140381</c:v>
                </c:pt>
                <c:pt idx="4376">
                  <c:v>60.344827175140381</c:v>
                </c:pt>
                <c:pt idx="4377">
                  <c:v>60.344827175140381</c:v>
                </c:pt>
                <c:pt idx="4378">
                  <c:v>60.344827175140381</c:v>
                </c:pt>
                <c:pt idx="4379">
                  <c:v>60.344827175140381</c:v>
                </c:pt>
                <c:pt idx="4380">
                  <c:v>60.344827175140381</c:v>
                </c:pt>
                <c:pt idx="4381">
                  <c:v>60.344827175140381</c:v>
                </c:pt>
                <c:pt idx="4382">
                  <c:v>60.344827175140381</c:v>
                </c:pt>
                <c:pt idx="4383">
                  <c:v>60.344827175140381</c:v>
                </c:pt>
                <c:pt idx="4384">
                  <c:v>60.344827175140381</c:v>
                </c:pt>
                <c:pt idx="4385">
                  <c:v>61.206895112991333</c:v>
                </c:pt>
                <c:pt idx="4386">
                  <c:v>61.206895112991333</c:v>
                </c:pt>
                <c:pt idx="4387">
                  <c:v>61.206895112991333</c:v>
                </c:pt>
                <c:pt idx="4388">
                  <c:v>61.206895112991333</c:v>
                </c:pt>
                <c:pt idx="4389">
                  <c:v>61.206895112991333</c:v>
                </c:pt>
                <c:pt idx="4390">
                  <c:v>61.206895112991333</c:v>
                </c:pt>
                <c:pt idx="4391">
                  <c:v>61.206895112991333</c:v>
                </c:pt>
                <c:pt idx="4392">
                  <c:v>61.206895112991333</c:v>
                </c:pt>
                <c:pt idx="4393">
                  <c:v>61.206895112991333</c:v>
                </c:pt>
                <c:pt idx="4394">
                  <c:v>61.206895112991333</c:v>
                </c:pt>
                <c:pt idx="4395">
                  <c:v>61.206895112991333</c:v>
                </c:pt>
                <c:pt idx="4396">
                  <c:v>61.206895112991333</c:v>
                </c:pt>
                <c:pt idx="4397">
                  <c:v>61.206895112991333</c:v>
                </c:pt>
                <c:pt idx="4398">
                  <c:v>62.068963050842285</c:v>
                </c:pt>
                <c:pt idx="4399">
                  <c:v>62.068963050842285</c:v>
                </c:pt>
                <c:pt idx="4400">
                  <c:v>62.068963050842285</c:v>
                </c:pt>
                <c:pt idx="4401">
                  <c:v>62.068963050842285</c:v>
                </c:pt>
                <c:pt idx="4402">
                  <c:v>62.068963050842285</c:v>
                </c:pt>
                <c:pt idx="4403">
                  <c:v>62.068963050842285</c:v>
                </c:pt>
                <c:pt idx="4404">
                  <c:v>62.068963050842285</c:v>
                </c:pt>
                <c:pt idx="4405">
                  <c:v>62.068963050842285</c:v>
                </c:pt>
                <c:pt idx="4406">
                  <c:v>62.068963050842285</c:v>
                </c:pt>
                <c:pt idx="4407">
                  <c:v>62.068963050842285</c:v>
                </c:pt>
                <c:pt idx="4408">
                  <c:v>62.068963050842285</c:v>
                </c:pt>
                <c:pt idx="4409">
                  <c:v>62.068963050842285</c:v>
                </c:pt>
                <c:pt idx="4410">
                  <c:v>62.068963050842285</c:v>
                </c:pt>
                <c:pt idx="4411">
                  <c:v>62.068963050842285</c:v>
                </c:pt>
                <c:pt idx="4412">
                  <c:v>62.068963050842285</c:v>
                </c:pt>
                <c:pt idx="4413">
                  <c:v>62.068963050842285</c:v>
                </c:pt>
                <c:pt idx="4414">
                  <c:v>62.068963050842285</c:v>
                </c:pt>
                <c:pt idx="4415">
                  <c:v>62.068963050842285</c:v>
                </c:pt>
                <c:pt idx="4416">
                  <c:v>62.068963050842285</c:v>
                </c:pt>
                <c:pt idx="4417">
                  <c:v>62.068963050842285</c:v>
                </c:pt>
                <c:pt idx="4418">
                  <c:v>62.068963050842285</c:v>
                </c:pt>
                <c:pt idx="4419">
                  <c:v>62.068963050842285</c:v>
                </c:pt>
                <c:pt idx="4420">
                  <c:v>62.068963050842285</c:v>
                </c:pt>
                <c:pt idx="4421">
                  <c:v>62.068963050842285</c:v>
                </c:pt>
                <c:pt idx="4422">
                  <c:v>62.068963050842285</c:v>
                </c:pt>
                <c:pt idx="4423">
                  <c:v>62.068963050842285</c:v>
                </c:pt>
                <c:pt idx="4424">
                  <c:v>62.068963050842285</c:v>
                </c:pt>
                <c:pt idx="4425">
                  <c:v>62.068963050842285</c:v>
                </c:pt>
                <c:pt idx="4426">
                  <c:v>62.068963050842285</c:v>
                </c:pt>
                <c:pt idx="4427">
                  <c:v>62.068963050842285</c:v>
                </c:pt>
                <c:pt idx="4428">
                  <c:v>62.068963050842285</c:v>
                </c:pt>
                <c:pt idx="4429">
                  <c:v>62.068963050842285</c:v>
                </c:pt>
                <c:pt idx="4430">
                  <c:v>62.068963050842285</c:v>
                </c:pt>
                <c:pt idx="4431">
                  <c:v>62.068963050842285</c:v>
                </c:pt>
                <c:pt idx="4432">
                  <c:v>62.068963050842285</c:v>
                </c:pt>
                <c:pt idx="4433">
                  <c:v>62.068963050842285</c:v>
                </c:pt>
                <c:pt idx="4434">
                  <c:v>62.068963050842285</c:v>
                </c:pt>
                <c:pt idx="4435">
                  <c:v>62.068963050842285</c:v>
                </c:pt>
                <c:pt idx="4436">
                  <c:v>62.068963050842285</c:v>
                </c:pt>
                <c:pt idx="4437">
                  <c:v>62.931036949157715</c:v>
                </c:pt>
                <c:pt idx="4438">
                  <c:v>62.931036949157715</c:v>
                </c:pt>
                <c:pt idx="4439">
                  <c:v>62.931036949157715</c:v>
                </c:pt>
                <c:pt idx="4440">
                  <c:v>62.931036949157715</c:v>
                </c:pt>
                <c:pt idx="4441">
                  <c:v>62.931036949157715</c:v>
                </c:pt>
                <c:pt idx="4442">
                  <c:v>62.931036949157715</c:v>
                </c:pt>
                <c:pt idx="4443">
                  <c:v>62.931036949157715</c:v>
                </c:pt>
                <c:pt idx="4444">
                  <c:v>62.931036949157715</c:v>
                </c:pt>
                <c:pt idx="4445">
                  <c:v>62.931036949157715</c:v>
                </c:pt>
                <c:pt idx="4446">
                  <c:v>62.931036949157715</c:v>
                </c:pt>
                <c:pt idx="4447">
                  <c:v>62.931036949157715</c:v>
                </c:pt>
                <c:pt idx="4448">
                  <c:v>63.793104887008667</c:v>
                </c:pt>
                <c:pt idx="4449">
                  <c:v>63.793104887008667</c:v>
                </c:pt>
                <c:pt idx="4450">
                  <c:v>63.793104887008667</c:v>
                </c:pt>
                <c:pt idx="4451">
                  <c:v>63.793104887008667</c:v>
                </c:pt>
                <c:pt idx="4452">
                  <c:v>63.793104887008667</c:v>
                </c:pt>
                <c:pt idx="4453">
                  <c:v>63.793104887008667</c:v>
                </c:pt>
                <c:pt idx="4454">
                  <c:v>63.793104887008667</c:v>
                </c:pt>
                <c:pt idx="4455">
                  <c:v>63.793104887008667</c:v>
                </c:pt>
                <c:pt idx="4456">
                  <c:v>63.793104887008667</c:v>
                </c:pt>
                <c:pt idx="4457">
                  <c:v>63.793104887008667</c:v>
                </c:pt>
                <c:pt idx="4458">
                  <c:v>63.793104887008667</c:v>
                </c:pt>
                <c:pt idx="4459">
                  <c:v>63.793104887008667</c:v>
                </c:pt>
                <c:pt idx="4460">
                  <c:v>63.793104887008667</c:v>
                </c:pt>
                <c:pt idx="4461">
                  <c:v>63.793104887008667</c:v>
                </c:pt>
                <c:pt idx="4462">
                  <c:v>63.793104887008667</c:v>
                </c:pt>
                <c:pt idx="4463">
                  <c:v>63.793104887008667</c:v>
                </c:pt>
                <c:pt idx="4464">
                  <c:v>63.793104887008667</c:v>
                </c:pt>
                <c:pt idx="4465">
                  <c:v>63.793104887008667</c:v>
                </c:pt>
                <c:pt idx="4466">
                  <c:v>63.793104887008667</c:v>
                </c:pt>
                <c:pt idx="4467">
                  <c:v>63.793104887008667</c:v>
                </c:pt>
                <c:pt idx="4468">
                  <c:v>63.793104887008667</c:v>
                </c:pt>
                <c:pt idx="4469">
                  <c:v>63.793104887008667</c:v>
                </c:pt>
                <c:pt idx="4470">
                  <c:v>63.793104887008667</c:v>
                </c:pt>
                <c:pt idx="4471">
                  <c:v>63.793104887008667</c:v>
                </c:pt>
                <c:pt idx="4472">
                  <c:v>63.793104887008667</c:v>
                </c:pt>
                <c:pt idx="4473">
                  <c:v>63.793104887008667</c:v>
                </c:pt>
                <c:pt idx="4474">
                  <c:v>63.793104887008667</c:v>
                </c:pt>
                <c:pt idx="4475">
                  <c:v>63.793104887008667</c:v>
                </c:pt>
                <c:pt idx="4476">
                  <c:v>63.793104887008667</c:v>
                </c:pt>
                <c:pt idx="4477">
                  <c:v>63.793104887008667</c:v>
                </c:pt>
                <c:pt idx="4478">
                  <c:v>63.793104887008667</c:v>
                </c:pt>
                <c:pt idx="4479">
                  <c:v>63.793104887008667</c:v>
                </c:pt>
                <c:pt idx="4480">
                  <c:v>63.793104887008667</c:v>
                </c:pt>
                <c:pt idx="4481">
                  <c:v>63.793104887008667</c:v>
                </c:pt>
                <c:pt idx="4482">
                  <c:v>63.793104887008667</c:v>
                </c:pt>
                <c:pt idx="4483">
                  <c:v>63.793104887008667</c:v>
                </c:pt>
                <c:pt idx="4484">
                  <c:v>63.793104887008667</c:v>
                </c:pt>
                <c:pt idx="4485">
                  <c:v>63.793104887008667</c:v>
                </c:pt>
                <c:pt idx="4486">
                  <c:v>63.793104887008667</c:v>
                </c:pt>
                <c:pt idx="4487">
                  <c:v>63.793104887008667</c:v>
                </c:pt>
                <c:pt idx="4488">
                  <c:v>63.793104887008667</c:v>
                </c:pt>
                <c:pt idx="4489">
                  <c:v>63.793104887008667</c:v>
                </c:pt>
                <c:pt idx="4490">
                  <c:v>63.793104887008667</c:v>
                </c:pt>
                <c:pt idx="4491">
                  <c:v>63.793104887008667</c:v>
                </c:pt>
                <c:pt idx="4492">
                  <c:v>63.793104887008667</c:v>
                </c:pt>
                <c:pt idx="4493">
                  <c:v>63.793104887008667</c:v>
                </c:pt>
                <c:pt idx="4494">
                  <c:v>63.793104887008667</c:v>
                </c:pt>
                <c:pt idx="4495">
                  <c:v>63.793104887008667</c:v>
                </c:pt>
                <c:pt idx="4496">
                  <c:v>63.793104887008667</c:v>
                </c:pt>
                <c:pt idx="4497">
                  <c:v>63.793104887008667</c:v>
                </c:pt>
                <c:pt idx="4498">
                  <c:v>63.793104887008667</c:v>
                </c:pt>
                <c:pt idx="4499">
                  <c:v>63.793104887008667</c:v>
                </c:pt>
                <c:pt idx="4500">
                  <c:v>63.793104887008667</c:v>
                </c:pt>
                <c:pt idx="4501">
                  <c:v>63.793104887008667</c:v>
                </c:pt>
                <c:pt idx="4502">
                  <c:v>63.793104887008667</c:v>
                </c:pt>
                <c:pt idx="4503">
                  <c:v>63.793104887008667</c:v>
                </c:pt>
                <c:pt idx="4504">
                  <c:v>63.793104887008667</c:v>
                </c:pt>
                <c:pt idx="4505">
                  <c:v>63.793104887008667</c:v>
                </c:pt>
                <c:pt idx="4506">
                  <c:v>63.793104887008667</c:v>
                </c:pt>
                <c:pt idx="4507">
                  <c:v>63.793104887008667</c:v>
                </c:pt>
                <c:pt idx="4508">
                  <c:v>63.793104887008667</c:v>
                </c:pt>
                <c:pt idx="4509">
                  <c:v>63.793104887008667</c:v>
                </c:pt>
                <c:pt idx="4510">
                  <c:v>63.793104887008667</c:v>
                </c:pt>
                <c:pt idx="4511">
                  <c:v>63.793104887008667</c:v>
                </c:pt>
                <c:pt idx="4512">
                  <c:v>63.793104887008667</c:v>
                </c:pt>
                <c:pt idx="4513">
                  <c:v>63.793104887008667</c:v>
                </c:pt>
                <c:pt idx="4514">
                  <c:v>63.793104887008667</c:v>
                </c:pt>
                <c:pt idx="4515">
                  <c:v>63.793104887008667</c:v>
                </c:pt>
                <c:pt idx="4516">
                  <c:v>63.793104887008667</c:v>
                </c:pt>
                <c:pt idx="4517">
                  <c:v>63.793104887008667</c:v>
                </c:pt>
                <c:pt idx="4518">
                  <c:v>63.793104887008667</c:v>
                </c:pt>
                <c:pt idx="4519">
                  <c:v>64.655172824859619</c:v>
                </c:pt>
                <c:pt idx="4520">
                  <c:v>64.655172824859619</c:v>
                </c:pt>
                <c:pt idx="4521">
                  <c:v>64.655172824859619</c:v>
                </c:pt>
                <c:pt idx="4522">
                  <c:v>64.655172824859619</c:v>
                </c:pt>
                <c:pt idx="4523">
                  <c:v>64.655172824859619</c:v>
                </c:pt>
                <c:pt idx="4524">
                  <c:v>64.655172824859619</c:v>
                </c:pt>
                <c:pt idx="4525">
                  <c:v>64.655172824859619</c:v>
                </c:pt>
                <c:pt idx="4526">
                  <c:v>64.655172824859619</c:v>
                </c:pt>
                <c:pt idx="4527">
                  <c:v>64.655172824859619</c:v>
                </c:pt>
                <c:pt idx="4528">
                  <c:v>64.655172824859619</c:v>
                </c:pt>
                <c:pt idx="4529">
                  <c:v>64.655172824859619</c:v>
                </c:pt>
                <c:pt idx="4530">
                  <c:v>64.655172824859619</c:v>
                </c:pt>
                <c:pt idx="4531">
                  <c:v>64.655172824859619</c:v>
                </c:pt>
                <c:pt idx="4532">
                  <c:v>64.655172824859619</c:v>
                </c:pt>
                <c:pt idx="4533">
                  <c:v>64.655172824859619</c:v>
                </c:pt>
                <c:pt idx="4534">
                  <c:v>64.655172824859619</c:v>
                </c:pt>
                <c:pt idx="4535">
                  <c:v>64.655172824859619</c:v>
                </c:pt>
                <c:pt idx="4536">
                  <c:v>64.655172824859619</c:v>
                </c:pt>
                <c:pt idx="4537">
                  <c:v>64.655172824859619</c:v>
                </c:pt>
                <c:pt idx="4538">
                  <c:v>64.655172824859619</c:v>
                </c:pt>
                <c:pt idx="4539">
                  <c:v>64.655172824859619</c:v>
                </c:pt>
                <c:pt idx="4540">
                  <c:v>64.655172824859619</c:v>
                </c:pt>
                <c:pt idx="4541">
                  <c:v>64.655172824859619</c:v>
                </c:pt>
                <c:pt idx="4542">
                  <c:v>64.655172824859619</c:v>
                </c:pt>
                <c:pt idx="4543">
                  <c:v>64.655172824859619</c:v>
                </c:pt>
                <c:pt idx="4544">
                  <c:v>64.655172824859619</c:v>
                </c:pt>
                <c:pt idx="4545">
                  <c:v>64.655172824859619</c:v>
                </c:pt>
                <c:pt idx="4546">
                  <c:v>64.655172824859619</c:v>
                </c:pt>
                <c:pt idx="4547">
                  <c:v>64.655172824859619</c:v>
                </c:pt>
                <c:pt idx="4548">
                  <c:v>64.655172824859619</c:v>
                </c:pt>
                <c:pt idx="4549">
                  <c:v>64.655172824859619</c:v>
                </c:pt>
                <c:pt idx="4550">
                  <c:v>64.655172824859619</c:v>
                </c:pt>
                <c:pt idx="4551">
                  <c:v>64.655172824859619</c:v>
                </c:pt>
                <c:pt idx="4552">
                  <c:v>64.655172824859619</c:v>
                </c:pt>
                <c:pt idx="4553">
                  <c:v>64.655172824859619</c:v>
                </c:pt>
                <c:pt idx="4554">
                  <c:v>64.655172824859619</c:v>
                </c:pt>
                <c:pt idx="4555">
                  <c:v>65.517240762710571</c:v>
                </c:pt>
                <c:pt idx="4556">
                  <c:v>65.517240762710571</c:v>
                </c:pt>
                <c:pt idx="4557">
                  <c:v>65.517240762710571</c:v>
                </c:pt>
                <c:pt idx="4558">
                  <c:v>65.517240762710571</c:v>
                </c:pt>
                <c:pt idx="4559">
                  <c:v>65.517240762710571</c:v>
                </c:pt>
                <c:pt idx="4560">
                  <c:v>65.517240762710571</c:v>
                </c:pt>
                <c:pt idx="4561">
                  <c:v>65.517240762710571</c:v>
                </c:pt>
                <c:pt idx="4562">
                  <c:v>65.517240762710571</c:v>
                </c:pt>
                <c:pt idx="4563">
                  <c:v>65.517240762710571</c:v>
                </c:pt>
                <c:pt idx="4564">
                  <c:v>65.517240762710571</c:v>
                </c:pt>
                <c:pt idx="4565">
                  <c:v>65.517240762710571</c:v>
                </c:pt>
                <c:pt idx="4566">
                  <c:v>65.517240762710571</c:v>
                </c:pt>
                <c:pt idx="4567">
                  <c:v>65.517240762710571</c:v>
                </c:pt>
                <c:pt idx="4568">
                  <c:v>65.517240762710571</c:v>
                </c:pt>
                <c:pt idx="4569">
                  <c:v>65.517240762710571</c:v>
                </c:pt>
                <c:pt idx="4570">
                  <c:v>65.517240762710571</c:v>
                </c:pt>
                <c:pt idx="4571">
                  <c:v>65.517240762710571</c:v>
                </c:pt>
                <c:pt idx="4572">
                  <c:v>65.517240762710571</c:v>
                </c:pt>
                <c:pt idx="4573">
                  <c:v>65.517240762710571</c:v>
                </c:pt>
                <c:pt idx="4574">
                  <c:v>65.517240762710571</c:v>
                </c:pt>
                <c:pt idx="4575">
                  <c:v>65.517240762710571</c:v>
                </c:pt>
                <c:pt idx="4576">
                  <c:v>65.517240762710571</c:v>
                </c:pt>
                <c:pt idx="4577">
                  <c:v>65.517240762710571</c:v>
                </c:pt>
                <c:pt idx="4578">
                  <c:v>65.517240762710571</c:v>
                </c:pt>
                <c:pt idx="4579">
                  <c:v>65.517240762710571</c:v>
                </c:pt>
                <c:pt idx="4580">
                  <c:v>65.517240762710571</c:v>
                </c:pt>
                <c:pt idx="4581">
                  <c:v>65.517240762710571</c:v>
                </c:pt>
                <c:pt idx="4582">
                  <c:v>65.517240762710571</c:v>
                </c:pt>
                <c:pt idx="4583">
                  <c:v>65.517240762710571</c:v>
                </c:pt>
                <c:pt idx="4584">
                  <c:v>65.517240762710571</c:v>
                </c:pt>
                <c:pt idx="4585">
                  <c:v>65.517240762710571</c:v>
                </c:pt>
                <c:pt idx="4586">
                  <c:v>65.517240762710571</c:v>
                </c:pt>
                <c:pt idx="4587">
                  <c:v>65.517240762710571</c:v>
                </c:pt>
                <c:pt idx="4588">
                  <c:v>65.517240762710571</c:v>
                </c:pt>
                <c:pt idx="4589">
                  <c:v>65.517240762710571</c:v>
                </c:pt>
                <c:pt idx="4590">
                  <c:v>65.517240762710571</c:v>
                </c:pt>
                <c:pt idx="4591">
                  <c:v>65.517240762710571</c:v>
                </c:pt>
                <c:pt idx="4592">
                  <c:v>65.517240762710571</c:v>
                </c:pt>
                <c:pt idx="4593">
                  <c:v>65.517240762710571</c:v>
                </c:pt>
                <c:pt idx="4594">
                  <c:v>66.379308700561523</c:v>
                </c:pt>
                <c:pt idx="4595">
                  <c:v>66.379308700561523</c:v>
                </c:pt>
                <c:pt idx="4596">
                  <c:v>66.379308700561523</c:v>
                </c:pt>
                <c:pt idx="4597">
                  <c:v>67.241376638412476</c:v>
                </c:pt>
                <c:pt idx="4598">
                  <c:v>67.241376638412476</c:v>
                </c:pt>
                <c:pt idx="4599">
                  <c:v>67.241376638412476</c:v>
                </c:pt>
                <c:pt idx="4600">
                  <c:v>67.241376638412476</c:v>
                </c:pt>
                <c:pt idx="4601">
                  <c:v>67.241376638412476</c:v>
                </c:pt>
                <c:pt idx="4602">
                  <c:v>67.241376638412476</c:v>
                </c:pt>
                <c:pt idx="4603">
                  <c:v>68.103450536727905</c:v>
                </c:pt>
                <c:pt idx="4604">
                  <c:v>68.103450536727905</c:v>
                </c:pt>
                <c:pt idx="4605">
                  <c:v>68.103450536727905</c:v>
                </c:pt>
                <c:pt idx="4606">
                  <c:v>68.103450536727905</c:v>
                </c:pt>
                <c:pt idx="4607">
                  <c:v>68.103450536727905</c:v>
                </c:pt>
                <c:pt idx="4608">
                  <c:v>68.103450536727905</c:v>
                </c:pt>
                <c:pt idx="4609">
                  <c:v>68.103450536727905</c:v>
                </c:pt>
                <c:pt idx="4610">
                  <c:v>68.103450536727905</c:v>
                </c:pt>
                <c:pt idx="4611">
                  <c:v>68.103450536727905</c:v>
                </c:pt>
                <c:pt idx="4612">
                  <c:v>68.103450536727905</c:v>
                </c:pt>
                <c:pt idx="4613">
                  <c:v>68.103450536727905</c:v>
                </c:pt>
                <c:pt idx="4614">
                  <c:v>68.103450536727905</c:v>
                </c:pt>
                <c:pt idx="4615">
                  <c:v>68.103450536727905</c:v>
                </c:pt>
                <c:pt idx="4616">
                  <c:v>68.103450536727905</c:v>
                </c:pt>
                <c:pt idx="4617">
                  <c:v>68.103450536727905</c:v>
                </c:pt>
                <c:pt idx="4618">
                  <c:v>68.103450536727905</c:v>
                </c:pt>
                <c:pt idx="4619">
                  <c:v>68.103450536727905</c:v>
                </c:pt>
                <c:pt idx="4620">
                  <c:v>68.103450536727905</c:v>
                </c:pt>
                <c:pt idx="4621">
                  <c:v>68.103450536727905</c:v>
                </c:pt>
                <c:pt idx="4622">
                  <c:v>68.103450536727905</c:v>
                </c:pt>
                <c:pt idx="4623">
                  <c:v>68.103450536727905</c:v>
                </c:pt>
                <c:pt idx="4624">
                  <c:v>68.103450536727905</c:v>
                </c:pt>
                <c:pt idx="4625">
                  <c:v>68.103450536727905</c:v>
                </c:pt>
                <c:pt idx="4626">
                  <c:v>68.103450536727905</c:v>
                </c:pt>
                <c:pt idx="4627">
                  <c:v>68.103450536727905</c:v>
                </c:pt>
                <c:pt idx="4628">
                  <c:v>68.103450536727905</c:v>
                </c:pt>
                <c:pt idx="4629">
                  <c:v>68.103450536727905</c:v>
                </c:pt>
                <c:pt idx="4630">
                  <c:v>68.103450536727905</c:v>
                </c:pt>
                <c:pt idx="4631">
                  <c:v>68.103450536727905</c:v>
                </c:pt>
                <c:pt idx="4632">
                  <c:v>68.103450536727905</c:v>
                </c:pt>
                <c:pt idx="4633">
                  <c:v>68.103450536727905</c:v>
                </c:pt>
                <c:pt idx="4634">
                  <c:v>68.103450536727905</c:v>
                </c:pt>
                <c:pt idx="4635">
                  <c:v>68.103450536727905</c:v>
                </c:pt>
                <c:pt idx="4636">
                  <c:v>68.103450536727905</c:v>
                </c:pt>
                <c:pt idx="4637">
                  <c:v>68.103450536727905</c:v>
                </c:pt>
                <c:pt idx="4638">
                  <c:v>68.103450536727905</c:v>
                </c:pt>
                <c:pt idx="4639">
                  <c:v>68.103450536727905</c:v>
                </c:pt>
                <c:pt idx="4640">
                  <c:v>68.103450536727905</c:v>
                </c:pt>
                <c:pt idx="4641">
                  <c:v>68.103450536727905</c:v>
                </c:pt>
                <c:pt idx="4642">
                  <c:v>68.103450536727905</c:v>
                </c:pt>
                <c:pt idx="4643">
                  <c:v>68.103450536727905</c:v>
                </c:pt>
                <c:pt idx="4644">
                  <c:v>68.965518474578857</c:v>
                </c:pt>
                <c:pt idx="4645">
                  <c:v>68.965518474578857</c:v>
                </c:pt>
                <c:pt idx="4646">
                  <c:v>68.965518474578857</c:v>
                </c:pt>
                <c:pt idx="4647">
                  <c:v>68.965518474578857</c:v>
                </c:pt>
                <c:pt idx="4648">
                  <c:v>68.965518474578857</c:v>
                </c:pt>
                <c:pt idx="4649">
                  <c:v>68.965518474578857</c:v>
                </c:pt>
                <c:pt idx="4650">
                  <c:v>68.965518474578857</c:v>
                </c:pt>
                <c:pt idx="4651">
                  <c:v>68.965518474578857</c:v>
                </c:pt>
                <c:pt idx="4652">
                  <c:v>68.965518474578857</c:v>
                </c:pt>
                <c:pt idx="4653">
                  <c:v>68.965518474578857</c:v>
                </c:pt>
                <c:pt idx="4654">
                  <c:v>68.965518474578857</c:v>
                </c:pt>
                <c:pt idx="4655">
                  <c:v>68.965518474578857</c:v>
                </c:pt>
                <c:pt idx="4656">
                  <c:v>68.965518474578857</c:v>
                </c:pt>
                <c:pt idx="4657">
                  <c:v>68.965518474578857</c:v>
                </c:pt>
                <c:pt idx="4658">
                  <c:v>68.965518474578857</c:v>
                </c:pt>
                <c:pt idx="4659">
                  <c:v>68.965518474578857</c:v>
                </c:pt>
                <c:pt idx="4660">
                  <c:v>68.965518474578857</c:v>
                </c:pt>
                <c:pt idx="4661">
                  <c:v>68.965518474578857</c:v>
                </c:pt>
                <c:pt idx="4662">
                  <c:v>68.965518474578857</c:v>
                </c:pt>
                <c:pt idx="4663">
                  <c:v>68.965518474578857</c:v>
                </c:pt>
                <c:pt idx="4664">
                  <c:v>68.965518474578857</c:v>
                </c:pt>
                <c:pt idx="4665">
                  <c:v>69.82758641242981</c:v>
                </c:pt>
                <c:pt idx="4666">
                  <c:v>69.82758641242981</c:v>
                </c:pt>
                <c:pt idx="4667">
                  <c:v>69.82758641242981</c:v>
                </c:pt>
                <c:pt idx="4668">
                  <c:v>69.82758641242981</c:v>
                </c:pt>
                <c:pt idx="4669">
                  <c:v>69.82758641242981</c:v>
                </c:pt>
                <c:pt idx="4670">
                  <c:v>69.82758641242981</c:v>
                </c:pt>
                <c:pt idx="4671">
                  <c:v>69.82758641242981</c:v>
                </c:pt>
                <c:pt idx="4672">
                  <c:v>69.82758641242981</c:v>
                </c:pt>
                <c:pt idx="4673">
                  <c:v>69.82758641242981</c:v>
                </c:pt>
                <c:pt idx="4674">
                  <c:v>69.82758641242981</c:v>
                </c:pt>
                <c:pt idx="4675">
                  <c:v>69.82758641242981</c:v>
                </c:pt>
                <c:pt idx="4676">
                  <c:v>69.82758641242981</c:v>
                </c:pt>
                <c:pt idx="4677">
                  <c:v>69.82758641242981</c:v>
                </c:pt>
                <c:pt idx="4678">
                  <c:v>69.82758641242981</c:v>
                </c:pt>
                <c:pt idx="4679">
                  <c:v>69.82758641242981</c:v>
                </c:pt>
                <c:pt idx="4680">
                  <c:v>69.82758641242981</c:v>
                </c:pt>
                <c:pt idx="4681">
                  <c:v>69.82758641242981</c:v>
                </c:pt>
                <c:pt idx="4682">
                  <c:v>69.82758641242981</c:v>
                </c:pt>
                <c:pt idx="4683">
                  <c:v>69.82758641242981</c:v>
                </c:pt>
                <c:pt idx="4684">
                  <c:v>69.82758641242981</c:v>
                </c:pt>
                <c:pt idx="4685">
                  <c:v>69.82758641242981</c:v>
                </c:pt>
                <c:pt idx="4686">
                  <c:v>69.82758641242981</c:v>
                </c:pt>
                <c:pt idx="4687">
                  <c:v>69.82758641242981</c:v>
                </c:pt>
                <c:pt idx="4688">
                  <c:v>69.82758641242981</c:v>
                </c:pt>
                <c:pt idx="4689">
                  <c:v>69.82758641242981</c:v>
                </c:pt>
                <c:pt idx="4690">
                  <c:v>69.82758641242981</c:v>
                </c:pt>
                <c:pt idx="4691">
                  <c:v>69.82758641242981</c:v>
                </c:pt>
                <c:pt idx="4692">
                  <c:v>69.82758641242981</c:v>
                </c:pt>
                <c:pt idx="4693">
                  <c:v>69.82758641242981</c:v>
                </c:pt>
                <c:pt idx="4694">
                  <c:v>70.689654350280762</c:v>
                </c:pt>
                <c:pt idx="4695">
                  <c:v>70.689654350280762</c:v>
                </c:pt>
                <c:pt idx="4696">
                  <c:v>70.689654350280762</c:v>
                </c:pt>
                <c:pt idx="4697">
                  <c:v>70.689654350280762</c:v>
                </c:pt>
                <c:pt idx="4698">
                  <c:v>70.689654350280762</c:v>
                </c:pt>
                <c:pt idx="4699">
                  <c:v>70.689654350280762</c:v>
                </c:pt>
                <c:pt idx="4700">
                  <c:v>70.689654350280762</c:v>
                </c:pt>
                <c:pt idx="4701">
                  <c:v>70.689654350280762</c:v>
                </c:pt>
                <c:pt idx="4702">
                  <c:v>70.689654350280762</c:v>
                </c:pt>
                <c:pt idx="4703">
                  <c:v>70.689654350280762</c:v>
                </c:pt>
                <c:pt idx="4704">
                  <c:v>70.689654350280762</c:v>
                </c:pt>
                <c:pt idx="4705">
                  <c:v>70.689654350280762</c:v>
                </c:pt>
                <c:pt idx="4706">
                  <c:v>70.689654350280762</c:v>
                </c:pt>
                <c:pt idx="4707">
                  <c:v>70.689654350280762</c:v>
                </c:pt>
                <c:pt idx="4708">
                  <c:v>70.689654350280762</c:v>
                </c:pt>
                <c:pt idx="4709">
                  <c:v>70.689654350280762</c:v>
                </c:pt>
                <c:pt idx="4710">
                  <c:v>70.689654350280762</c:v>
                </c:pt>
                <c:pt idx="4711">
                  <c:v>70.689654350280762</c:v>
                </c:pt>
                <c:pt idx="4712">
                  <c:v>70.689654350280762</c:v>
                </c:pt>
                <c:pt idx="4713">
                  <c:v>70.689654350280762</c:v>
                </c:pt>
                <c:pt idx="4714">
                  <c:v>70.689654350280762</c:v>
                </c:pt>
                <c:pt idx="4715">
                  <c:v>70.689654350280762</c:v>
                </c:pt>
                <c:pt idx="4716">
                  <c:v>70.689654350280762</c:v>
                </c:pt>
                <c:pt idx="4717">
                  <c:v>70.689654350280762</c:v>
                </c:pt>
                <c:pt idx="4718">
                  <c:v>70.689654350280762</c:v>
                </c:pt>
                <c:pt idx="4719">
                  <c:v>70.689654350280762</c:v>
                </c:pt>
                <c:pt idx="4720">
                  <c:v>70.689654350280762</c:v>
                </c:pt>
                <c:pt idx="4721">
                  <c:v>70.689654350280762</c:v>
                </c:pt>
                <c:pt idx="4722">
                  <c:v>70.689654350280762</c:v>
                </c:pt>
                <c:pt idx="4723">
                  <c:v>70.689654350280762</c:v>
                </c:pt>
                <c:pt idx="4724">
                  <c:v>70.689654350280762</c:v>
                </c:pt>
                <c:pt idx="4725">
                  <c:v>70.689654350280762</c:v>
                </c:pt>
                <c:pt idx="4726">
                  <c:v>70.689654350280762</c:v>
                </c:pt>
                <c:pt idx="4727">
                  <c:v>70.689654350280762</c:v>
                </c:pt>
                <c:pt idx="4728">
                  <c:v>70.689654350280762</c:v>
                </c:pt>
                <c:pt idx="4729">
                  <c:v>70.689654350280762</c:v>
                </c:pt>
                <c:pt idx="4730">
                  <c:v>70.689654350280762</c:v>
                </c:pt>
                <c:pt idx="4731">
                  <c:v>70.689654350280762</c:v>
                </c:pt>
                <c:pt idx="4732">
                  <c:v>70.689654350280762</c:v>
                </c:pt>
                <c:pt idx="4733">
                  <c:v>70.689654350280762</c:v>
                </c:pt>
                <c:pt idx="4734">
                  <c:v>70.689654350280762</c:v>
                </c:pt>
                <c:pt idx="4735">
                  <c:v>70.689654350280762</c:v>
                </c:pt>
                <c:pt idx="4736">
                  <c:v>70.689654350280762</c:v>
                </c:pt>
                <c:pt idx="4737">
                  <c:v>70.689654350280762</c:v>
                </c:pt>
                <c:pt idx="4738">
                  <c:v>70.689654350280762</c:v>
                </c:pt>
                <c:pt idx="4739">
                  <c:v>70.689654350280762</c:v>
                </c:pt>
                <c:pt idx="4740">
                  <c:v>70.689654350280762</c:v>
                </c:pt>
                <c:pt idx="4741">
                  <c:v>70.689654350280762</c:v>
                </c:pt>
                <c:pt idx="4742">
                  <c:v>70.689654350280762</c:v>
                </c:pt>
                <c:pt idx="4743">
                  <c:v>70.689654350280762</c:v>
                </c:pt>
                <c:pt idx="4744">
                  <c:v>70.689654350280762</c:v>
                </c:pt>
                <c:pt idx="4745">
                  <c:v>70.689654350280762</c:v>
                </c:pt>
                <c:pt idx="4746">
                  <c:v>70.689654350280762</c:v>
                </c:pt>
                <c:pt idx="4747">
                  <c:v>70.689654350280762</c:v>
                </c:pt>
                <c:pt idx="4748">
                  <c:v>70.689654350280762</c:v>
                </c:pt>
                <c:pt idx="4749">
                  <c:v>70.689654350280762</c:v>
                </c:pt>
                <c:pt idx="4750">
                  <c:v>70.689654350280762</c:v>
                </c:pt>
                <c:pt idx="4751">
                  <c:v>70.689654350280762</c:v>
                </c:pt>
                <c:pt idx="4752">
                  <c:v>70.689654350280762</c:v>
                </c:pt>
                <c:pt idx="4753">
                  <c:v>70.689654350280762</c:v>
                </c:pt>
                <c:pt idx="4754">
                  <c:v>70.689654350280762</c:v>
                </c:pt>
                <c:pt idx="4755">
                  <c:v>70.689654350280762</c:v>
                </c:pt>
                <c:pt idx="4756">
                  <c:v>70.689654350280762</c:v>
                </c:pt>
                <c:pt idx="4757">
                  <c:v>70.689654350280762</c:v>
                </c:pt>
                <c:pt idx="4758">
                  <c:v>70.689654350280762</c:v>
                </c:pt>
                <c:pt idx="4759">
                  <c:v>70.689654350280762</c:v>
                </c:pt>
                <c:pt idx="4760">
                  <c:v>71.551722288131714</c:v>
                </c:pt>
                <c:pt idx="4761">
                  <c:v>71.551722288131714</c:v>
                </c:pt>
                <c:pt idx="4762">
                  <c:v>71.551722288131714</c:v>
                </c:pt>
                <c:pt idx="4763">
                  <c:v>71.551722288131714</c:v>
                </c:pt>
                <c:pt idx="4764">
                  <c:v>71.551722288131714</c:v>
                </c:pt>
                <c:pt idx="4765">
                  <c:v>71.551722288131714</c:v>
                </c:pt>
                <c:pt idx="4766">
                  <c:v>71.551722288131714</c:v>
                </c:pt>
                <c:pt idx="4767">
                  <c:v>71.551722288131714</c:v>
                </c:pt>
                <c:pt idx="4768">
                  <c:v>71.551722288131714</c:v>
                </c:pt>
                <c:pt idx="4769">
                  <c:v>72.413790225982666</c:v>
                </c:pt>
                <c:pt idx="4770">
                  <c:v>72.413790225982666</c:v>
                </c:pt>
                <c:pt idx="4771">
                  <c:v>72.413790225982666</c:v>
                </c:pt>
                <c:pt idx="4772">
                  <c:v>73.275864124298096</c:v>
                </c:pt>
                <c:pt idx="4773">
                  <c:v>73.275864124298096</c:v>
                </c:pt>
                <c:pt idx="4774">
                  <c:v>73.275864124298096</c:v>
                </c:pt>
                <c:pt idx="4775">
                  <c:v>73.275864124298096</c:v>
                </c:pt>
                <c:pt idx="4776">
                  <c:v>73.275864124298096</c:v>
                </c:pt>
                <c:pt idx="4777">
                  <c:v>73.275864124298096</c:v>
                </c:pt>
                <c:pt idx="4778">
                  <c:v>73.275864124298096</c:v>
                </c:pt>
                <c:pt idx="4779">
                  <c:v>73.275864124298096</c:v>
                </c:pt>
                <c:pt idx="4780">
                  <c:v>73.275864124298096</c:v>
                </c:pt>
                <c:pt idx="4781">
                  <c:v>73.275864124298096</c:v>
                </c:pt>
                <c:pt idx="4782">
                  <c:v>73.275864124298096</c:v>
                </c:pt>
                <c:pt idx="4783">
                  <c:v>73.275864124298096</c:v>
                </c:pt>
                <c:pt idx="4784">
                  <c:v>73.275864124298096</c:v>
                </c:pt>
                <c:pt idx="4785">
                  <c:v>73.275864124298096</c:v>
                </c:pt>
                <c:pt idx="4786">
                  <c:v>73.275864124298096</c:v>
                </c:pt>
                <c:pt idx="4787">
                  <c:v>73.275864124298096</c:v>
                </c:pt>
                <c:pt idx="4788">
                  <c:v>73.275864124298096</c:v>
                </c:pt>
                <c:pt idx="4789">
                  <c:v>73.275864124298096</c:v>
                </c:pt>
                <c:pt idx="4790">
                  <c:v>73.275864124298096</c:v>
                </c:pt>
                <c:pt idx="4791">
                  <c:v>73.275864124298096</c:v>
                </c:pt>
                <c:pt idx="4792">
                  <c:v>73.275864124298096</c:v>
                </c:pt>
                <c:pt idx="4793">
                  <c:v>73.275864124298096</c:v>
                </c:pt>
                <c:pt idx="4794">
                  <c:v>73.275864124298096</c:v>
                </c:pt>
                <c:pt idx="4795">
                  <c:v>73.275864124298096</c:v>
                </c:pt>
                <c:pt idx="4796">
                  <c:v>73.275864124298096</c:v>
                </c:pt>
                <c:pt idx="4797">
                  <c:v>73.275864124298096</c:v>
                </c:pt>
                <c:pt idx="4798">
                  <c:v>73.275864124298096</c:v>
                </c:pt>
                <c:pt idx="4799">
                  <c:v>73.275864124298096</c:v>
                </c:pt>
                <c:pt idx="4800">
                  <c:v>73.275864124298096</c:v>
                </c:pt>
                <c:pt idx="4801">
                  <c:v>73.275864124298096</c:v>
                </c:pt>
                <c:pt idx="4802">
                  <c:v>73.275864124298096</c:v>
                </c:pt>
                <c:pt idx="4803">
                  <c:v>73.275864124298096</c:v>
                </c:pt>
                <c:pt idx="4804">
                  <c:v>73.275864124298096</c:v>
                </c:pt>
                <c:pt idx="4805">
                  <c:v>73.275864124298096</c:v>
                </c:pt>
                <c:pt idx="4806">
                  <c:v>73.275864124298096</c:v>
                </c:pt>
                <c:pt idx="4807">
                  <c:v>73.275864124298096</c:v>
                </c:pt>
                <c:pt idx="4808">
                  <c:v>73.275864124298096</c:v>
                </c:pt>
                <c:pt idx="4809">
                  <c:v>73.275864124298096</c:v>
                </c:pt>
                <c:pt idx="4810">
                  <c:v>73.275864124298096</c:v>
                </c:pt>
                <c:pt idx="4811">
                  <c:v>73.275864124298096</c:v>
                </c:pt>
                <c:pt idx="4812">
                  <c:v>73.275864124298096</c:v>
                </c:pt>
                <c:pt idx="4813">
                  <c:v>73.275864124298096</c:v>
                </c:pt>
                <c:pt idx="4814">
                  <c:v>73.275864124298096</c:v>
                </c:pt>
                <c:pt idx="4815">
                  <c:v>73.275864124298096</c:v>
                </c:pt>
                <c:pt idx="4816">
                  <c:v>73.275864124298096</c:v>
                </c:pt>
                <c:pt idx="4817">
                  <c:v>73.275864124298096</c:v>
                </c:pt>
                <c:pt idx="4818">
                  <c:v>73.275864124298096</c:v>
                </c:pt>
                <c:pt idx="4819">
                  <c:v>73.275864124298096</c:v>
                </c:pt>
                <c:pt idx="4820">
                  <c:v>73.275864124298096</c:v>
                </c:pt>
                <c:pt idx="4821">
                  <c:v>73.275864124298096</c:v>
                </c:pt>
                <c:pt idx="4822">
                  <c:v>73.275864124298096</c:v>
                </c:pt>
                <c:pt idx="4823">
                  <c:v>73.275864124298096</c:v>
                </c:pt>
                <c:pt idx="4824">
                  <c:v>73.275864124298096</c:v>
                </c:pt>
                <c:pt idx="4825">
                  <c:v>73.275864124298096</c:v>
                </c:pt>
                <c:pt idx="4826">
                  <c:v>73.275864124298096</c:v>
                </c:pt>
                <c:pt idx="4827">
                  <c:v>73.275864124298096</c:v>
                </c:pt>
                <c:pt idx="4828">
                  <c:v>73.275864124298096</c:v>
                </c:pt>
                <c:pt idx="4829">
                  <c:v>73.275864124298096</c:v>
                </c:pt>
                <c:pt idx="4830">
                  <c:v>73.275864124298096</c:v>
                </c:pt>
                <c:pt idx="4831">
                  <c:v>73.275864124298096</c:v>
                </c:pt>
                <c:pt idx="4832">
                  <c:v>73.275864124298096</c:v>
                </c:pt>
                <c:pt idx="4833">
                  <c:v>73.275864124298096</c:v>
                </c:pt>
                <c:pt idx="4834">
                  <c:v>73.275864124298096</c:v>
                </c:pt>
                <c:pt idx="4835">
                  <c:v>74.137932062149048</c:v>
                </c:pt>
                <c:pt idx="4836">
                  <c:v>74.137932062149048</c:v>
                </c:pt>
                <c:pt idx="4837">
                  <c:v>74.137932062149048</c:v>
                </c:pt>
                <c:pt idx="4838">
                  <c:v>74.137932062149048</c:v>
                </c:pt>
                <c:pt idx="4839">
                  <c:v>74.137932062149048</c:v>
                </c:pt>
                <c:pt idx="4840">
                  <c:v>74.137932062149048</c:v>
                </c:pt>
                <c:pt idx="4841">
                  <c:v>74.137932062149048</c:v>
                </c:pt>
                <c:pt idx="4842">
                  <c:v>74.137932062149048</c:v>
                </c:pt>
                <c:pt idx="4843">
                  <c:v>74.137932062149048</c:v>
                </c:pt>
                <c:pt idx="4844">
                  <c:v>74.137932062149048</c:v>
                </c:pt>
                <c:pt idx="4845">
                  <c:v>74.137932062149048</c:v>
                </c:pt>
                <c:pt idx="4846">
                  <c:v>74.137932062149048</c:v>
                </c:pt>
                <c:pt idx="4847">
                  <c:v>74.137932062149048</c:v>
                </c:pt>
                <c:pt idx="4848">
                  <c:v>74.137932062149048</c:v>
                </c:pt>
                <c:pt idx="4849">
                  <c:v>74.137932062149048</c:v>
                </c:pt>
                <c:pt idx="4850">
                  <c:v>74.137932062149048</c:v>
                </c:pt>
                <c:pt idx="4851">
                  <c:v>74.137932062149048</c:v>
                </c:pt>
                <c:pt idx="4852">
                  <c:v>74.137932062149048</c:v>
                </c:pt>
                <c:pt idx="4853">
                  <c:v>74.137932062149048</c:v>
                </c:pt>
                <c:pt idx="4854">
                  <c:v>74.137932062149048</c:v>
                </c:pt>
                <c:pt idx="4855">
                  <c:v>75</c:v>
                </c:pt>
                <c:pt idx="4856">
                  <c:v>75</c:v>
                </c:pt>
                <c:pt idx="4857">
                  <c:v>75</c:v>
                </c:pt>
                <c:pt idx="4858">
                  <c:v>75</c:v>
                </c:pt>
                <c:pt idx="4859">
                  <c:v>75</c:v>
                </c:pt>
                <c:pt idx="4860">
                  <c:v>75</c:v>
                </c:pt>
                <c:pt idx="4861">
                  <c:v>75</c:v>
                </c:pt>
                <c:pt idx="4862">
                  <c:v>75</c:v>
                </c:pt>
                <c:pt idx="4863">
                  <c:v>75</c:v>
                </c:pt>
                <c:pt idx="4864">
                  <c:v>75</c:v>
                </c:pt>
                <c:pt idx="4865">
                  <c:v>75</c:v>
                </c:pt>
                <c:pt idx="4866">
                  <c:v>75</c:v>
                </c:pt>
                <c:pt idx="4867">
                  <c:v>75</c:v>
                </c:pt>
                <c:pt idx="4868">
                  <c:v>75</c:v>
                </c:pt>
                <c:pt idx="4869">
                  <c:v>75</c:v>
                </c:pt>
                <c:pt idx="4870">
                  <c:v>75</c:v>
                </c:pt>
                <c:pt idx="4871">
                  <c:v>75</c:v>
                </c:pt>
                <c:pt idx="4872">
                  <c:v>75</c:v>
                </c:pt>
                <c:pt idx="4873">
                  <c:v>75</c:v>
                </c:pt>
                <c:pt idx="4874">
                  <c:v>75</c:v>
                </c:pt>
                <c:pt idx="4875">
                  <c:v>75</c:v>
                </c:pt>
                <c:pt idx="4876">
                  <c:v>75</c:v>
                </c:pt>
                <c:pt idx="4877">
                  <c:v>75</c:v>
                </c:pt>
                <c:pt idx="4878">
                  <c:v>75</c:v>
                </c:pt>
                <c:pt idx="4879">
                  <c:v>75</c:v>
                </c:pt>
                <c:pt idx="4880">
                  <c:v>75.862067937850952</c:v>
                </c:pt>
                <c:pt idx="4881">
                  <c:v>75.862067937850952</c:v>
                </c:pt>
                <c:pt idx="4882">
                  <c:v>75.862067937850952</c:v>
                </c:pt>
                <c:pt idx="4883">
                  <c:v>75.862067937850952</c:v>
                </c:pt>
                <c:pt idx="4884">
                  <c:v>75.862067937850952</c:v>
                </c:pt>
                <c:pt idx="4885">
                  <c:v>75.862067937850952</c:v>
                </c:pt>
                <c:pt idx="4886">
                  <c:v>76.724135875701904</c:v>
                </c:pt>
                <c:pt idx="4887">
                  <c:v>76.724135875701904</c:v>
                </c:pt>
                <c:pt idx="4888">
                  <c:v>76.724135875701904</c:v>
                </c:pt>
                <c:pt idx="4889">
                  <c:v>76.724135875701904</c:v>
                </c:pt>
                <c:pt idx="4890">
                  <c:v>76.724135875701904</c:v>
                </c:pt>
                <c:pt idx="4891">
                  <c:v>76.724135875701904</c:v>
                </c:pt>
                <c:pt idx="4892">
                  <c:v>76.724135875701904</c:v>
                </c:pt>
                <c:pt idx="4893">
                  <c:v>76.724135875701904</c:v>
                </c:pt>
                <c:pt idx="4894">
                  <c:v>76.724135875701904</c:v>
                </c:pt>
                <c:pt idx="4895">
                  <c:v>76.724135875701904</c:v>
                </c:pt>
                <c:pt idx="4896">
                  <c:v>76.724135875701904</c:v>
                </c:pt>
                <c:pt idx="4897">
                  <c:v>76.724135875701904</c:v>
                </c:pt>
                <c:pt idx="4898">
                  <c:v>76.724135875701904</c:v>
                </c:pt>
                <c:pt idx="4899">
                  <c:v>76.724135875701904</c:v>
                </c:pt>
                <c:pt idx="4900">
                  <c:v>76.724135875701904</c:v>
                </c:pt>
                <c:pt idx="4901">
                  <c:v>76.724135875701904</c:v>
                </c:pt>
                <c:pt idx="4902">
                  <c:v>76.724135875701904</c:v>
                </c:pt>
                <c:pt idx="4903">
                  <c:v>78.448277711868286</c:v>
                </c:pt>
                <c:pt idx="4904">
                  <c:v>78.448277711868286</c:v>
                </c:pt>
                <c:pt idx="4905">
                  <c:v>78.448277711868286</c:v>
                </c:pt>
                <c:pt idx="4906">
                  <c:v>78.448277711868286</c:v>
                </c:pt>
                <c:pt idx="4907">
                  <c:v>78.448277711868286</c:v>
                </c:pt>
                <c:pt idx="4908">
                  <c:v>78.448277711868286</c:v>
                </c:pt>
                <c:pt idx="4909">
                  <c:v>79.310345649719238</c:v>
                </c:pt>
                <c:pt idx="4910">
                  <c:v>79.310345649719238</c:v>
                </c:pt>
                <c:pt idx="4911">
                  <c:v>79.310345649719238</c:v>
                </c:pt>
                <c:pt idx="4912">
                  <c:v>79.310345649719238</c:v>
                </c:pt>
                <c:pt idx="4913">
                  <c:v>79.310345649719238</c:v>
                </c:pt>
                <c:pt idx="4914">
                  <c:v>79.310345649719238</c:v>
                </c:pt>
                <c:pt idx="4915">
                  <c:v>79.310345649719238</c:v>
                </c:pt>
                <c:pt idx="4916">
                  <c:v>79.310345649719238</c:v>
                </c:pt>
                <c:pt idx="4917">
                  <c:v>79.310345649719238</c:v>
                </c:pt>
                <c:pt idx="4918">
                  <c:v>79.310345649719238</c:v>
                </c:pt>
                <c:pt idx="4919">
                  <c:v>79.310345649719238</c:v>
                </c:pt>
                <c:pt idx="4920">
                  <c:v>79.310345649719238</c:v>
                </c:pt>
                <c:pt idx="4921">
                  <c:v>79.310345649719238</c:v>
                </c:pt>
                <c:pt idx="4922">
                  <c:v>79.310345649719238</c:v>
                </c:pt>
                <c:pt idx="4923">
                  <c:v>79.310345649719238</c:v>
                </c:pt>
                <c:pt idx="4924">
                  <c:v>79.310345649719238</c:v>
                </c:pt>
                <c:pt idx="4925">
                  <c:v>79.310345649719238</c:v>
                </c:pt>
                <c:pt idx="4926">
                  <c:v>79.310345649719238</c:v>
                </c:pt>
                <c:pt idx="4927">
                  <c:v>79.310345649719238</c:v>
                </c:pt>
                <c:pt idx="4928">
                  <c:v>79.310345649719238</c:v>
                </c:pt>
                <c:pt idx="4929">
                  <c:v>79.310345649719238</c:v>
                </c:pt>
                <c:pt idx="4930">
                  <c:v>79.310345649719238</c:v>
                </c:pt>
                <c:pt idx="4931">
                  <c:v>79.310345649719238</c:v>
                </c:pt>
                <c:pt idx="4932">
                  <c:v>79.310345649719238</c:v>
                </c:pt>
                <c:pt idx="4933">
                  <c:v>79.310345649719238</c:v>
                </c:pt>
                <c:pt idx="4934">
                  <c:v>79.310345649719238</c:v>
                </c:pt>
                <c:pt idx="4935">
                  <c:v>79.310345649719238</c:v>
                </c:pt>
                <c:pt idx="4936">
                  <c:v>79.310345649719238</c:v>
                </c:pt>
                <c:pt idx="4937">
                  <c:v>79.310345649719238</c:v>
                </c:pt>
                <c:pt idx="4938">
                  <c:v>79.310345649719238</c:v>
                </c:pt>
                <c:pt idx="4939">
                  <c:v>79.310345649719238</c:v>
                </c:pt>
                <c:pt idx="4940">
                  <c:v>79.310345649719238</c:v>
                </c:pt>
                <c:pt idx="4941">
                  <c:v>79.310345649719238</c:v>
                </c:pt>
                <c:pt idx="4942">
                  <c:v>79.310345649719238</c:v>
                </c:pt>
                <c:pt idx="4943">
                  <c:v>79.310345649719238</c:v>
                </c:pt>
                <c:pt idx="4944">
                  <c:v>79.310345649719238</c:v>
                </c:pt>
                <c:pt idx="4945">
                  <c:v>79.310345649719238</c:v>
                </c:pt>
                <c:pt idx="4946">
                  <c:v>79.310345649719238</c:v>
                </c:pt>
                <c:pt idx="4947">
                  <c:v>79.310345649719238</c:v>
                </c:pt>
                <c:pt idx="4948">
                  <c:v>79.310345649719238</c:v>
                </c:pt>
                <c:pt idx="4949">
                  <c:v>80.17241358757019</c:v>
                </c:pt>
                <c:pt idx="4950">
                  <c:v>80.17241358757019</c:v>
                </c:pt>
                <c:pt idx="4951">
                  <c:v>80.17241358757019</c:v>
                </c:pt>
                <c:pt idx="4952">
                  <c:v>80.17241358757019</c:v>
                </c:pt>
                <c:pt idx="4953">
                  <c:v>80.17241358757019</c:v>
                </c:pt>
                <c:pt idx="4954">
                  <c:v>80.17241358757019</c:v>
                </c:pt>
                <c:pt idx="4955">
                  <c:v>80.17241358757019</c:v>
                </c:pt>
                <c:pt idx="4956">
                  <c:v>80.17241358757019</c:v>
                </c:pt>
                <c:pt idx="4957">
                  <c:v>80.17241358757019</c:v>
                </c:pt>
                <c:pt idx="4958">
                  <c:v>80.17241358757019</c:v>
                </c:pt>
                <c:pt idx="4959">
                  <c:v>80.17241358757019</c:v>
                </c:pt>
                <c:pt idx="4960">
                  <c:v>80.17241358757019</c:v>
                </c:pt>
                <c:pt idx="4961">
                  <c:v>80.17241358757019</c:v>
                </c:pt>
                <c:pt idx="4962">
                  <c:v>80.17241358757019</c:v>
                </c:pt>
                <c:pt idx="4963">
                  <c:v>80.17241358757019</c:v>
                </c:pt>
                <c:pt idx="4964">
                  <c:v>80.17241358757019</c:v>
                </c:pt>
                <c:pt idx="4965">
                  <c:v>80.17241358757019</c:v>
                </c:pt>
                <c:pt idx="4966">
                  <c:v>80.17241358757019</c:v>
                </c:pt>
                <c:pt idx="4967">
                  <c:v>80.17241358757019</c:v>
                </c:pt>
                <c:pt idx="4968">
                  <c:v>80.17241358757019</c:v>
                </c:pt>
                <c:pt idx="4969">
                  <c:v>80.17241358757019</c:v>
                </c:pt>
                <c:pt idx="4970">
                  <c:v>80.17241358757019</c:v>
                </c:pt>
                <c:pt idx="4971">
                  <c:v>80.17241358757019</c:v>
                </c:pt>
                <c:pt idx="4972">
                  <c:v>80.17241358757019</c:v>
                </c:pt>
                <c:pt idx="4973">
                  <c:v>80.17241358757019</c:v>
                </c:pt>
                <c:pt idx="4974">
                  <c:v>80.17241358757019</c:v>
                </c:pt>
                <c:pt idx="4975">
                  <c:v>80.17241358757019</c:v>
                </c:pt>
                <c:pt idx="4976">
                  <c:v>80.17241358757019</c:v>
                </c:pt>
                <c:pt idx="4977">
                  <c:v>80.17241358757019</c:v>
                </c:pt>
                <c:pt idx="4978">
                  <c:v>80.17241358757019</c:v>
                </c:pt>
                <c:pt idx="4979">
                  <c:v>80.17241358757019</c:v>
                </c:pt>
                <c:pt idx="4980">
                  <c:v>80.17241358757019</c:v>
                </c:pt>
                <c:pt idx="4981">
                  <c:v>80.17241358757019</c:v>
                </c:pt>
                <c:pt idx="4982">
                  <c:v>80.17241358757019</c:v>
                </c:pt>
                <c:pt idx="4983">
                  <c:v>80.17241358757019</c:v>
                </c:pt>
                <c:pt idx="4984">
                  <c:v>80.17241358757019</c:v>
                </c:pt>
                <c:pt idx="4985">
                  <c:v>80.17241358757019</c:v>
                </c:pt>
                <c:pt idx="4986">
                  <c:v>80.17241358757019</c:v>
                </c:pt>
                <c:pt idx="4987">
                  <c:v>80.17241358757019</c:v>
                </c:pt>
                <c:pt idx="4988">
                  <c:v>80.17241358757019</c:v>
                </c:pt>
                <c:pt idx="4989">
                  <c:v>80.17241358757019</c:v>
                </c:pt>
                <c:pt idx="4990">
                  <c:v>80.17241358757019</c:v>
                </c:pt>
                <c:pt idx="4991">
                  <c:v>80.17241358757019</c:v>
                </c:pt>
                <c:pt idx="4992">
                  <c:v>80.17241358757019</c:v>
                </c:pt>
                <c:pt idx="4993">
                  <c:v>80.17241358757019</c:v>
                </c:pt>
                <c:pt idx="4994">
                  <c:v>80.17241358757019</c:v>
                </c:pt>
                <c:pt idx="4995">
                  <c:v>80.17241358757019</c:v>
                </c:pt>
                <c:pt idx="4996">
                  <c:v>80.17241358757019</c:v>
                </c:pt>
                <c:pt idx="4997">
                  <c:v>80.17241358757019</c:v>
                </c:pt>
                <c:pt idx="4998">
                  <c:v>80.17241358757019</c:v>
                </c:pt>
                <c:pt idx="4999">
                  <c:v>80.17241358757019</c:v>
                </c:pt>
                <c:pt idx="5000">
                  <c:v>80.17241358757019</c:v>
                </c:pt>
                <c:pt idx="5001">
                  <c:v>81.034481525421143</c:v>
                </c:pt>
                <c:pt idx="5002">
                  <c:v>81.034481525421143</c:v>
                </c:pt>
                <c:pt idx="5003">
                  <c:v>81.034481525421143</c:v>
                </c:pt>
                <c:pt idx="5004">
                  <c:v>81.034481525421143</c:v>
                </c:pt>
                <c:pt idx="5005">
                  <c:v>81.034481525421143</c:v>
                </c:pt>
                <c:pt idx="5006">
                  <c:v>81.034481525421143</c:v>
                </c:pt>
                <c:pt idx="5007">
                  <c:v>81.034481525421143</c:v>
                </c:pt>
                <c:pt idx="5008">
                  <c:v>81.034481525421143</c:v>
                </c:pt>
                <c:pt idx="5009">
                  <c:v>81.034481525421143</c:v>
                </c:pt>
                <c:pt idx="5010">
                  <c:v>81.896549463272095</c:v>
                </c:pt>
                <c:pt idx="5011">
                  <c:v>81.896549463272095</c:v>
                </c:pt>
                <c:pt idx="5012">
                  <c:v>81.896549463272095</c:v>
                </c:pt>
                <c:pt idx="5013">
                  <c:v>81.896549463272095</c:v>
                </c:pt>
                <c:pt idx="5014">
                  <c:v>81.896549463272095</c:v>
                </c:pt>
                <c:pt idx="5015">
                  <c:v>81.896549463272095</c:v>
                </c:pt>
                <c:pt idx="5016">
                  <c:v>81.896549463272095</c:v>
                </c:pt>
                <c:pt idx="5017">
                  <c:v>81.896549463272095</c:v>
                </c:pt>
                <c:pt idx="5018">
                  <c:v>81.896549463272095</c:v>
                </c:pt>
                <c:pt idx="5019">
                  <c:v>81.896549463272095</c:v>
                </c:pt>
                <c:pt idx="5020">
                  <c:v>81.896549463272095</c:v>
                </c:pt>
                <c:pt idx="5021">
                  <c:v>81.896549463272095</c:v>
                </c:pt>
                <c:pt idx="5022">
                  <c:v>81.896549463272095</c:v>
                </c:pt>
                <c:pt idx="5023">
                  <c:v>81.896549463272095</c:v>
                </c:pt>
                <c:pt idx="5024">
                  <c:v>81.896549463272095</c:v>
                </c:pt>
                <c:pt idx="5025">
                  <c:v>81.896549463272095</c:v>
                </c:pt>
                <c:pt idx="5026">
                  <c:v>82.758623361587524</c:v>
                </c:pt>
                <c:pt idx="5027">
                  <c:v>82.758623361587524</c:v>
                </c:pt>
                <c:pt idx="5028">
                  <c:v>82.758623361587524</c:v>
                </c:pt>
                <c:pt idx="5029">
                  <c:v>82.758623361587524</c:v>
                </c:pt>
                <c:pt idx="5030">
                  <c:v>82.758623361587524</c:v>
                </c:pt>
                <c:pt idx="5031">
                  <c:v>82.758623361587524</c:v>
                </c:pt>
                <c:pt idx="5032">
                  <c:v>82.758623361587524</c:v>
                </c:pt>
                <c:pt idx="5033">
                  <c:v>82.758623361587524</c:v>
                </c:pt>
                <c:pt idx="5034">
                  <c:v>82.758623361587524</c:v>
                </c:pt>
                <c:pt idx="5035">
                  <c:v>82.758623361587524</c:v>
                </c:pt>
                <c:pt idx="5036">
                  <c:v>82.758623361587524</c:v>
                </c:pt>
                <c:pt idx="5037">
                  <c:v>82.758623361587524</c:v>
                </c:pt>
                <c:pt idx="5038">
                  <c:v>82.758623361587524</c:v>
                </c:pt>
                <c:pt idx="5039">
                  <c:v>82.758623361587524</c:v>
                </c:pt>
                <c:pt idx="5040">
                  <c:v>82.758623361587524</c:v>
                </c:pt>
                <c:pt idx="5041">
                  <c:v>82.758623361587524</c:v>
                </c:pt>
                <c:pt idx="5042">
                  <c:v>82.758623361587524</c:v>
                </c:pt>
                <c:pt idx="5043">
                  <c:v>82.758623361587524</c:v>
                </c:pt>
                <c:pt idx="5044">
                  <c:v>82.758623361587524</c:v>
                </c:pt>
                <c:pt idx="5045">
                  <c:v>82.758623361587524</c:v>
                </c:pt>
                <c:pt idx="5046">
                  <c:v>82.758623361587524</c:v>
                </c:pt>
                <c:pt idx="5047">
                  <c:v>82.758623361587524</c:v>
                </c:pt>
                <c:pt idx="5048">
                  <c:v>82.758623361587524</c:v>
                </c:pt>
                <c:pt idx="5049">
                  <c:v>82.758623361587524</c:v>
                </c:pt>
                <c:pt idx="5050">
                  <c:v>82.758623361587524</c:v>
                </c:pt>
                <c:pt idx="5051">
                  <c:v>82.758623361587524</c:v>
                </c:pt>
                <c:pt idx="5052">
                  <c:v>82.758623361587524</c:v>
                </c:pt>
                <c:pt idx="5053">
                  <c:v>83.620691299438477</c:v>
                </c:pt>
                <c:pt idx="5054">
                  <c:v>83.620691299438477</c:v>
                </c:pt>
                <c:pt idx="5055">
                  <c:v>83.620691299438477</c:v>
                </c:pt>
                <c:pt idx="5056">
                  <c:v>83.620691299438477</c:v>
                </c:pt>
                <c:pt idx="5057">
                  <c:v>83.620691299438477</c:v>
                </c:pt>
                <c:pt idx="5058">
                  <c:v>83.620691299438477</c:v>
                </c:pt>
                <c:pt idx="5059">
                  <c:v>83.620691299438477</c:v>
                </c:pt>
                <c:pt idx="5060">
                  <c:v>83.620691299438477</c:v>
                </c:pt>
                <c:pt idx="5061">
                  <c:v>83.620691299438477</c:v>
                </c:pt>
                <c:pt idx="5062">
                  <c:v>83.620691299438477</c:v>
                </c:pt>
                <c:pt idx="5063">
                  <c:v>83.620691299438477</c:v>
                </c:pt>
                <c:pt idx="5064">
                  <c:v>83.620691299438477</c:v>
                </c:pt>
                <c:pt idx="5065">
                  <c:v>83.620691299438477</c:v>
                </c:pt>
                <c:pt idx="5066">
                  <c:v>83.620691299438477</c:v>
                </c:pt>
                <c:pt idx="5067">
                  <c:v>83.620691299438477</c:v>
                </c:pt>
                <c:pt idx="5068">
                  <c:v>83.620691299438477</c:v>
                </c:pt>
                <c:pt idx="5069">
                  <c:v>83.620691299438477</c:v>
                </c:pt>
                <c:pt idx="5070">
                  <c:v>83.620691299438477</c:v>
                </c:pt>
                <c:pt idx="5071">
                  <c:v>83.620691299438477</c:v>
                </c:pt>
                <c:pt idx="5072">
                  <c:v>83.620691299438477</c:v>
                </c:pt>
                <c:pt idx="5073">
                  <c:v>83.620691299438477</c:v>
                </c:pt>
                <c:pt idx="5074">
                  <c:v>83.620691299438477</c:v>
                </c:pt>
                <c:pt idx="5075">
                  <c:v>83.620691299438477</c:v>
                </c:pt>
                <c:pt idx="5076">
                  <c:v>83.620691299438477</c:v>
                </c:pt>
                <c:pt idx="5077">
                  <c:v>83.620691299438477</c:v>
                </c:pt>
                <c:pt idx="5078">
                  <c:v>83.620691299438477</c:v>
                </c:pt>
                <c:pt idx="5079">
                  <c:v>83.620691299438477</c:v>
                </c:pt>
                <c:pt idx="5080">
                  <c:v>83.620691299438477</c:v>
                </c:pt>
                <c:pt idx="5081">
                  <c:v>83.620691299438477</c:v>
                </c:pt>
                <c:pt idx="5082">
                  <c:v>83.620691299438477</c:v>
                </c:pt>
                <c:pt idx="5083">
                  <c:v>83.620691299438477</c:v>
                </c:pt>
                <c:pt idx="5084">
                  <c:v>83.620691299438477</c:v>
                </c:pt>
                <c:pt idx="5085">
                  <c:v>83.620691299438477</c:v>
                </c:pt>
                <c:pt idx="5086">
                  <c:v>83.620691299438477</c:v>
                </c:pt>
                <c:pt idx="5087">
                  <c:v>83.620691299438477</c:v>
                </c:pt>
                <c:pt idx="5088">
                  <c:v>83.620691299438477</c:v>
                </c:pt>
                <c:pt idx="5089">
                  <c:v>83.620691299438477</c:v>
                </c:pt>
                <c:pt idx="5090">
                  <c:v>83.620691299438477</c:v>
                </c:pt>
                <c:pt idx="5091">
                  <c:v>83.620691299438477</c:v>
                </c:pt>
                <c:pt idx="5092">
                  <c:v>83.620691299438477</c:v>
                </c:pt>
                <c:pt idx="5093">
                  <c:v>83.620691299438477</c:v>
                </c:pt>
                <c:pt idx="5094">
                  <c:v>83.620691299438477</c:v>
                </c:pt>
                <c:pt idx="5095">
                  <c:v>83.620691299438477</c:v>
                </c:pt>
                <c:pt idx="5096">
                  <c:v>83.620691299438477</c:v>
                </c:pt>
                <c:pt idx="5097">
                  <c:v>83.620691299438477</c:v>
                </c:pt>
                <c:pt idx="5098">
                  <c:v>83.620691299438477</c:v>
                </c:pt>
                <c:pt idx="5099">
                  <c:v>83.620691299438477</c:v>
                </c:pt>
                <c:pt idx="5100">
                  <c:v>83.620691299438477</c:v>
                </c:pt>
                <c:pt idx="5101">
                  <c:v>83.620691299438477</c:v>
                </c:pt>
                <c:pt idx="5102">
                  <c:v>83.620691299438477</c:v>
                </c:pt>
                <c:pt idx="5103">
                  <c:v>83.620691299438477</c:v>
                </c:pt>
                <c:pt idx="5104">
                  <c:v>83.620691299438477</c:v>
                </c:pt>
                <c:pt idx="5105">
                  <c:v>83.620691299438477</c:v>
                </c:pt>
                <c:pt idx="5106">
                  <c:v>83.620691299438477</c:v>
                </c:pt>
                <c:pt idx="5107">
                  <c:v>83.620691299438477</c:v>
                </c:pt>
                <c:pt idx="5108">
                  <c:v>83.620691299438477</c:v>
                </c:pt>
                <c:pt idx="5109">
                  <c:v>83.620691299438477</c:v>
                </c:pt>
                <c:pt idx="5110">
                  <c:v>83.620691299438477</c:v>
                </c:pt>
                <c:pt idx="5111">
                  <c:v>83.620691299438477</c:v>
                </c:pt>
                <c:pt idx="5112">
                  <c:v>83.620691299438477</c:v>
                </c:pt>
                <c:pt idx="5113">
                  <c:v>83.620691299438477</c:v>
                </c:pt>
                <c:pt idx="5114">
                  <c:v>83.620691299438477</c:v>
                </c:pt>
                <c:pt idx="5115">
                  <c:v>83.620691299438477</c:v>
                </c:pt>
                <c:pt idx="5116">
                  <c:v>83.620691299438477</c:v>
                </c:pt>
                <c:pt idx="5117">
                  <c:v>83.620691299438477</c:v>
                </c:pt>
                <c:pt idx="5118">
                  <c:v>83.620691299438477</c:v>
                </c:pt>
                <c:pt idx="5119">
                  <c:v>83.620691299438477</c:v>
                </c:pt>
                <c:pt idx="5120">
                  <c:v>83.620691299438477</c:v>
                </c:pt>
                <c:pt idx="5121">
                  <c:v>83.620691299438477</c:v>
                </c:pt>
                <c:pt idx="5122">
                  <c:v>83.620691299438477</c:v>
                </c:pt>
                <c:pt idx="5123">
                  <c:v>83.620691299438477</c:v>
                </c:pt>
                <c:pt idx="5124">
                  <c:v>83.620691299438477</c:v>
                </c:pt>
                <c:pt idx="5125">
                  <c:v>83.620691299438477</c:v>
                </c:pt>
                <c:pt idx="5126">
                  <c:v>83.620691299438477</c:v>
                </c:pt>
                <c:pt idx="5127">
                  <c:v>83.620691299438477</c:v>
                </c:pt>
                <c:pt idx="5128">
                  <c:v>83.620691299438477</c:v>
                </c:pt>
                <c:pt idx="5129">
                  <c:v>83.620691299438477</c:v>
                </c:pt>
                <c:pt idx="5130">
                  <c:v>83.620691299438477</c:v>
                </c:pt>
                <c:pt idx="5131">
                  <c:v>83.620691299438477</c:v>
                </c:pt>
                <c:pt idx="5132">
                  <c:v>83.620691299438477</c:v>
                </c:pt>
                <c:pt idx="5133">
                  <c:v>83.620691299438477</c:v>
                </c:pt>
                <c:pt idx="5134">
                  <c:v>83.620691299438477</c:v>
                </c:pt>
                <c:pt idx="5135">
                  <c:v>83.620691299438477</c:v>
                </c:pt>
                <c:pt idx="5136">
                  <c:v>83.620691299438477</c:v>
                </c:pt>
                <c:pt idx="5137">
                  <c:v>83.620691299438477</c:v>
                </c:pt>
                <c:pt idx="5138">
                  <c:v>83.620691299438477</c:v>
                </c:pt>
                <c:pt idx="5139">
                  <c:v>83.620691299438477</c:v>
                </c:pt>
                <c:pt idx="5140">
                  <c:v>83.620691299438477</c:v>
                </c:pt>
                <c:pt idx="5141">
                  <c:v>83.620691299438477</c:v>
                </c:pt>
                <c:pt idx="5142">
                  <c:v>83.620691299438477</c:v>
                </c:pt>
                <c:pt idx="5143">
                  <c:v>83.620691299438477</c:v>
                </c:pt>
                <c:pt idx="5144">
                  <c:v>83.620691299438477</c:v>
                </c:pt>
                <c:pt idx="5145">
                  <c:v>83.620691299438477</c:v>
                </c:pt>
                <c:pt idx="5146">
                  <c:v>83.620691299438477</c:v>
                </c:pt>
                <c:pt idx="5147">
                  <c:v>83.620691299438477</c:v>
                </c:pt>
                <c:pt idx="5148">
                  <c:v>83.620691299438477</c:v>
                </c:pt>
                <c:pt idx="5149">
                  <c:v>83.620691299438477</c:v>
                </c:pt>
                <c:pt idx="5150">
                  <c:v>83.620691299438477</c:v>
                </c:pt>
                <c:pt idx="5151">
                  <c:v>83.620691299438477</c:v>
                </c:pt>
                <c:pt idx="5152">
                  <c:v>83.620691299438477</c:v>
                </c:pt>
                <c:pt idx="5153">
                  <c:v>83.620691299438477</c:v>
                </c:pt>
                <c:pt idx="5154">
                  <c:v>83.620691299438477</c:v>
                </c:pt>
                <c:pt idx="5155">
                  <c:v>83.620691299438477</c:v>
                </c:pt>
                <c:pt idx="5156">
                  <c:v>83.620691299438477</c:v>
                </c:pt>
                <c:pt idx="5157">
                  <c:v>83.620691299438477</c:v>
                </c:pt>
                <c:pt idx="5158">
                  <c:v>83.620691299438477</c:v>
                </c:pt>
                <c:pt idx="5159">
                  <c:v>83.620691299438477</c:v>
                </c:pt>
                <c:pt idx="5160">
                  <c:v>83.620691299438477</c:v>
                </c:pt>
                <c:pt idx="5161">
                  <c:v>83.620691299438477</c:v>
                </c:pt>
                <c:pt idx="5162">
                  <c:v>83.620691299438477</c:v>
                </c:pt>
                <c:pt idx="5163">
                  <c:v>83.620691299438477</c:v>
                </c:pt>
                <c:pt idx="5164">
                  <c:v>83.620691299438477</c:v>
                </c:pt>
                <c:pt idx="5165">
                  <c:v>83.620691299438477</c:v>
                </c:pt>
                <c:pt idx="5166">
                  <c:v>83.620691299438477</c:v>
                </c:pt>
                <c:pt idx="5167">
                  <c:v>83.620691299438477</c:v>
                </c:pt>
                <c:pt idx="5168">
                  <c:v>83.620691299438477</c:v>
                </c:pt>
                <c:pt idx="5169">
                  <c:v>83.620691299438477</c:v>
                </c:pt>
                <c:pt idx="5170">
                  <c:v>83.620691299438477</c:v>
                </c:pt>
                <c:pt idx="5171">
                  <c:v>83.620691299438477</c:v>
                </c:pt>
                <c:pt idx="5172">
                  <c:v>83.620691299438477</c:v>
                </c:pt>
                <c:pt idx="5173">
                  <c:v>83.620691299438477</c:v>
                </c:pt>
                <c:pt idx="5174">
                  <c:v>83.620691299438477</c:v>
                </c:pt>
                <c:pt idx="5175">
                  <c:v>83.620691299438477</c:v>
                </c:pt>
                <c:pt idx="5176">
                  <c:v>83.620691299438477</c:v>
                </c:pt>
                <c:pt idx="5177">
                  <c:v>83.620691299438477</c:v>
                </c:pt>
                <c:pt idx="5178">
                  <c:v>83.620691299438477</c:v>
                </c:pt>
                <c:pt idx="5179">
                  <c:v>83.620691299438477</c:v>
                </c:pt>
                <c:pt idx="5180">
                  <c:v>83.620691299438477</c:v>
                </c:pt>
                <c:pt idx="5181">
                  <c:v>83.620691299438477</c:v>
                </c:pt>
                <c:pt idx="5182">
                  <c:v>84.482759237289429</c:v>
                </c:pt>
                <c:pt idx="5183">
                  <c:v>84.482759237289429</c:v>
                </c:pt>
                <c:pt idx="5184">
                  <c:v>84.482759237289429</c:v>
                </c:pt>
                <c:pt idx="5185">
                  <c:v>84.482759237289429</c:v>
                </c:pt>
                <c:pt idx="5186">
                  <c:v>84.482759237289429</c:v>
                </c:pt>
                <c:pt idx="5187">
                  <c:v>84.482759237289429</c:v>
                </c:pt>
                <c:pt idx="5188">
                  <c:v>84.482759237289429</c:v>
                </c:pt>
                <c:pt idx="5189">
                  <c:v>84.482759237289429</c:v>
                </c:pt>
                <c:pt idx="5190">
                  <c:v>84.482759237289429</c:v>
                </c:pt>
                <c:pt idx="5191">
                  <c:v>84.482759237289429</c:v>
                </c:pt>
                <c:pt idx="5192">
                  <c:v>84.482759237289429</c:v>
                </c:pt>
                <c:pt idx="5193">
                  <c:v>84.482759237289429</c:v>
                </c:pt>
                <c:pt idx="5194">
                  <c:v>84.482759237289429</c:v>
                </c:pt>
                <c:pt idx="5195">
                  <c:v>84.482759237289429</c:v>
                </c:pt>
                <c:pt idx="5196">
                  <c:v>84.482759237289429</c:v>
                </c:pt>
                <c:pt idx="5197">
                  <c:v>84.482759237289429</c:v>
                </c:pt>
                <c:pt idx="5198">
                  <c:v>84.482759237289429</c:v>
                </c:pt>
                <c:pt idx="5199">
                  <c:v>84.482759237289429</c:v>
                </c:pt>
                <c:pt idx="5200">
                  <c:v>84.482759237289429</c:v>
                </c:pt>
                <c:pt idx="5201">
                  <c:v>84.482759237289429</c:v>
                </c:pt>
                <c:pt idx="5202">
                  <c:v>84.482759237289429</c:v>
                </c:pt>
                <c:pt idx="5203">
                  <c:v>84.482759237289429</c:v>
                </c:pt>
                <c:pt idx="5204">
                  <c:v>84.482759237289429</c:v>
                </c:pt>
                <c:pt idx="5205">
                  <c:v>84.482759237289429</c:v>
                </c:pt>
                <c:pt idx="5206">
                  <c:v>84.482759237289429</c:v>
                </c:pt>
                <c:pt idx="5207">
                  <c:v>84.482759237289429</c:v>
                </c:pt>
                <c:pt idx="5208">
                  <c:v>85.344827175140381</c:v>
                </c:pt>
                <c:pt idx="5209">
                  <c:v>85.344827175140381</c:v>
                </c:pt>
                <c:pt idx="5210">
                  <c:v>85.344827175140381</c:v>
                </c:pt>
                <c:pt idx="5211">
                  <c:v>85.344827175140381</c:v>
                </c:pt>
                <c:pt idx="5212">
                  <c:v>85.344827175140381</c:v>
                </c:pt>
                <c:pt idx="5213">
                  <c:v>85.344827175140381</c:v>
                </c:pt>
                <c:pt idx="5214">
                  <c:v>85.344827175140381</c:v>
                </c:pt>
                <c:pt idx="5215">
                  <c:v>85.344827175140381</c:v>
                </c:pt>
                <c:pt idx="5216">
                  <c:v>85.344827175140381</c:v>
                </c:pt>
                <c:pt idx="5217">
                  <c:v>85.344827175140381</c:v>
                </c:pt>
                <c:pt idx="5218">
                  <c:v>85.344827175140381</c:v>
                </c:pt>
                <c:pt idx="5219">
                  <c:v>85.344827175140381</c:v>
                </c:pt>
                <c:pt idx="5220">
                  <c:v>85.344827175140381</c:v>
                </c:pt>
                <c:pt idx="5221">
                  <c:v>85.344827175140381</c:v>
                </c:pt>
                <c:pt idx="5222">
                  <c:v>85.344827175140381</c:v>
                </c:pt>
                <c:pt idx="5223">
                  <c:v>85.344827175140381</c:v>
                </c:pt>
                <c:pt idx="5224">
                  <c:v>85.344827175140381</c:v>
                </c:pt>
                <c:pt idx="5225">
                  <c:v>85.344827175140381</c:v>
                </c:pt>
                <c:pt idx="5226">
                  <c:v>85.344827175140381</c:v>
                </c:pt>
                <c:pt idx="5227">
                  <c:v>85.344827175140381</c:v>
                </c:pt>
                <c:pt idx="5228">
                  <c:v>85.344827175140381</c:v>
                </c:pt>
                <c:pt idx="5229">
                  <c:v>85.344827175140381</c:v>
                </c:pt>
                <c:pt idx="5230">
                  <c:v>85.344827175140381</c:v>
                </c:pt>
                <c:pt idx="5231">
                  <c:v>85.344827175140381</c:v>
                </c:pt>
                <c:pt idx="5232">
                  <c:v>85.344827175140381</c:v>
                </c:pt>
                <c:pt idx="5233">
                  <c:v>85.344827175140381</c:v>
                </c:pt>
                <c:pt idx="5234">
                  <c:v>85.344827175140381</c:v>
                </c:pt>
                <c:pt idx="5235">
                  <c:v>85.344827175140381</c:v>
                </c:pt>
                <c:pt idx="5236">
                  <c:v>85.344827175140381</c:v>
                </c:pt>
                <c:pt idx="5237">
                  <c:v>85.344827175140381</c:v>
                </c:pt>
                <c:pt idx="5238">
                  <c:v>85.344827175140381</c:v>
                </c:pt>
                <c:pt idx="5239">
                  <c:v>85.344827175140381</c:v>
                </c:pt>
                <c:pt idx="5240">
                  <c:v>85.344827175140381</c:v>
                </c:pt>
                <c:pt idx="5241">
                  <c:v>85.344827175140381</c:v>
                </c:pt>
                <c:pt idx="5242">
                  <c:v>85.344827175140381</c:v>
                </c:pt>
                <c:pt idx="5243">
                  <c:v>85.344827175140381</c:v>
                </c:pt>
                <c:pt idx="5244">
                  <c:v>85.344827175140381</c:v>
                </c:pt>
                <c:pt idx="5245">
                  <c:v>85.344827175140381</c:v>
                </c:pt>
                <c:pt idx="5246">
                  <c:v>86.206895112991333</c:v>
                </c:pt>
                <c:pt idx="5247">
                  <c:v>86.206895112991333</c:v>
                </c:pt>
                <c:pt idx="5248">
                  <c:v>86.206895112991333</c:v>
                </c:pt>
                <c:pt idx="5249">
                  <c:v>86.206895112991333</c:v>
                </c:pt>
                <c:pt idx="5250">
                  <c:v>86.206895112991333</c:v>
                </c:pt>
                <c:pt idx="5251">
                  <c:v>86.206895112991333</c:v>
                </c:pt>
                <c:pt idx="5252">
                  <c:v>86.206895112991333</c:v>
                </c:pt>
                <c:pt idx="5253">
                  <c:v>86.206895112991333</c:v>
                </c:pt>
                <c:pt idx="5254">
                  <c:v>86.206895112991333</c:v>
                </c:pt>
                <c:pt idx="5255">
                  <c:v>86.206895112991333</c:v>
                </c:pt>
                <c:pt idx="5256">
                  <c:v>86.206895112991333</c:v>
                </c:pt>
                <c:pt idx="5257">
                  <c:v>86.206895112991333</c:v>
                </c:pt>
                <c:pt idx="5258">
                  <c:v>86.206895112991333</c:v>
                </c:pt>
                <c:pt idx="5259">
                  <c:v>86.206895112991333</c:v>
                </c:pt>
                <c:pt idx="5260">
                  <c:v>86.206895112991333</c:v>
                </c:pt>
                <c:pt idx="5261">
                  <c:v>86.206895112991333</c:v>
                </c:pt>
                <c:pt idx="5262">
                  <c:v>86.206895112991333</c:v>
                </c:pt>
                <c:pt idx="5263">
                  <c:v>86.206895112991333</c:v>
                </c:pt>
                <c:pt idx="5264">
                  <c:v>86.206895112991333</c:v>
                </c:pt>
                <c:pt idx="5265">
                  <c:v>87.068963050842285</c:v>
                </c:pt>
                <c:pt idx="5266">
                  <c:v>87.068963050842285</c:v>
                </c:pt>
                <c:pt idx="5267">
                  <c:v>87.068963050842285</c:v>
                </c:pt>
                <c:pt idx="5268">
                  <c:v>87.068963050842285</c:v>
                </c:pt>
                <c:pt idx="5269">
                  <c:v>87.068963050842285</c:v>
                </c:pt>
                <c:pt idx="5270">
                  <c:v>87.068963050842285</c:v>
                </c:pt>
                <c:pt idx="5271">
                  <c:v>87.068963050842285</c:v>
                </c:pt>
                <c:pt idx="5272">
                  <c:v>87.068963050842285</c:v>
                </c:pt>
                <c:pt idx="5273">
                  <c:v>87.068963050842285</c:v>
                </c:pt>
                <c:pt idx="5274">
                  <c:v>87.068963050842285</c:v>
                </c:pt>
                <c:pt idx="5275">
                  <c:v>87.068963050842285</c:v>
                </c:pt>
                <c:pt idx="5276">
                  <c:v>87.068963050842285</c:v>
                </c:pt>
                <c:pt idx="5277">
                  <c:v>87.068963050842285</c:v>
                </c:pt>
                <c:pt idx="5278">
                  <c:v>87.068963050842285</c:v>
                </c:pt>
                <c:pt idx="5279">
                  <c:v>87.068963050842285</c:v>
                </c:pt>
                <c:pt idx="5280">
                  <c:v>87.068963050842285</c:v>
                </c:pt>
                <c:pt idx="5281">
                  <c:v>87.068963050842285</c:v>
                </c:pt>
                <c:pt idx="5282">
                  <c:v>87.068963050842285</c:v>
                </c:pt>
                <c:pt idx="5283">
                  <c:v>87.068963050842285</c:v>
                </c:pt>
                <c:pt idx="5284">
                  <c:v>87.068963050842285</c:v>
                </c:pt>
                <c:pt idx="5285">
                  <c:v>87.068963050842285</c:v>
                </c:pt>
                <c:pt idx="5286">
                  <c:v>87.068963050842285</c:v>
                </c:pt>
                <c:pt idx="5287">
                  <c:v>87.068963050842285</c:v>
                </c:pt>
                <c:pt idx="5288">
                  <c:v>87.068963050842285</c:v>
                </c:pt>
                <c:pt idx="5289">
                  <c:v>87.068963050842285</c:v>
                </c:pt>
                <c:pt idx="5290">
                  <c:v>87.068963050842285</c:v>
                </c:pt>
                <c:pt idx="5291">
                  <c:v>87.068963050842285</c:v>
                </c:pt>
                <c:pt idx="5292">
                  <c:v>87.068963050842285</c:v>
                </c:pt>
                <c:pt idx="5293">
                  <c:v>87.068963050842285</c:v>
                </c:pt>
                <c:pt idx="5294">
                  <c:v>87.068963050842285</c:v>
                </c:pt>
                <c:pt idx="5295">
                  <c:v>87.068963050842285</c:v>
                </c:pt>
                <c:pt idx="5296">
                  <c:v>87.068963050842285</c:v>
                </c:pt>
                <c:pt idx="5297">
                  <c:v>87.068963050842285</c:v>
                </c:pt>
                <c:pt idx="5298">
                  <c:v>87.068963050842285</c:v>
                </c:pt>
                <c:pt idx="5299">
                  <c:v>87.068963050842285</c:v>
                </c:pt>
                <c:pt idx="5300">
                  <c:v>87.068963050842285</c:v>
                </c:pt>
                <c:pt idx="5301">
                  <c:v>87.068963050842285</c:v>
                </c:pt>
                <c:pt idx="5302">
                  <c:v>87.068963050842285</c:v>
                </c:pt>
                <c:pt idx="5303">
                  <c:v>87.068963050842285</c:v>
                </c:pt>
                <c:pt idx="5304">
                  <c:v>87.068963050842285</c:v>
                </c:pt>
                <c:pt idx="5305">
                  <c:v>87.068963050842285</c:v>
                </c:pt>
                <c:pt idx="5306">
                  <c:v>87.068963050842285</c:v>
                </c:pt>
                <c:pt idx="5307">
                  <c:v>87.068963050842285</c:v>
                </c:pt>
                <c:pt idx="5308">
                  <c:v>87.068963050842285</c:v>
                </c:pt>
                <c:pt idx="5309">
                  <c:v>87.068963050842285</c:v>
                </c:pt>
                <c:pt idx="5310">
                  <c:v>87.068963050842285</c:v>
                </c:pt>
                <c:pt idx="5311">
                  <c:v>87.068963050842285</c:v>
                </c:pt>
                <c:pt idx="5312">
                  <c:v>87.068963050842285</c:v>
                </c:pt>
                <c:pt idx="5313">
                  <c:v>87.068963050842285</c:v>
                </c:pt>
                <c:pt idx="5314">
                  <c:v>87.068963050842285</c:v>
                </c:pt>
                <c:pt idx="5315">
                  <c:v>87.068963050842285</c:v>
                </c:pt>
                <c:pt idx="5316">
                  <c:v>87.068963050842285</c:v>
                </c:pt>
                <c:pt idx="5317">
                  <c:v>87.068963050842285</c:v>
                </c:pt>
                <c:pt idx="5318">
                  <c:v>87.068963050842285</c:v>
                </c:pt>
                <c:pt idx="5319">
                  <c:v>87.068963050842285</c:v>
                </c:pt>
                <c:pt idx="5320">
                  <c:v>87.068963050842285</c:v>
                </c:pt>
                <c:pt idx="5321">
                  <c:v>87.068963050842285</c:v>
                </c:pt>
                <c:pt idx="5322">
                  <c:v>87.068963050842285</c:v>
                </c:pt>
                <c:pt idx="5323">
                  <c:v>87.068963050842285</c:v>
                </c:pt>
                <c:pt idx="5324">
                  <c:v>87.068963050842285</c:v>
                </c:pt>
                <c:pt idx="5325">
                  <c:v>87.068963050842285</c:v>
                </c:pt>
                <c:pt idx="5326">
                  <c:v>87.068963050842285</c:v>
                </c:pt>
                <c:pt idx="5327">
                  <c:v>87.931036949157715</c:v>
                </c:pt>
                <c:pt idx="5328">
                  <c:v>87.931036949157715</c:v>
                </c:pt>
                <c:pt idx="5329">
                  <c:v>87.931036949157715</c:v>
                </c:pt>
                <c:pt idx="5330">
                  <c:v>87.931036949157715</c:v>
                </c:pt>
                <c:pt idx="5331">
                  <c:v>87.931036949157715</c:v>
                </c:pt>
                <c:pt idx="5332">
                  <c:v>87.931036949157715</c:v>
                </c:pt>
                <c:pt idx="5333">
                  <c:v>87.931036949157715</c:v>
                </c:pt>
                <c:pt idx="5334">
                  <c:v>87.931036949157715</c:v>
                </c:pt>
                <c:pt idx="5335">
                  <c:v>87.931036949157715</c:v>
                </c:pt>
                <c:pt idx="5336">
                  <c:v>87.931036949157715</c:v>
                </c:pt>
                <c:pt idx="5337">
                  <c:v>87.931036949157715</c:v>
                </c:pt>
                <c:pt idx="5338">
                  <c:v>87.931036949157715</c:v>
                </c:pt>
                <c:pt idx="5339">
                  <c:v>87.931036949157715</c:v>
                </c:pt>
                <c:pt idx="5340">
                  <c:v>87.931036949157715</c:v>
                </c:pt>
                <c:pt idx="5341">
                  <c:v>87.931036949157715</c:v>
                </c:pt>
                <c:pt idx="5342">
                  <c:v>87.931036949157715</c:v>
                </c:pt>
                <c:pt idx="5343">
                  <c:v>87.931036949157715</c:v>
                </c:pt>
                <c:pt idx="5344">
                  <c:v>87.931036949157715</c:v>
                </c:pt>
                <c:pt idx="5345">
                  <c:v>87.931036949157715</c:v>
                </c:pt>
                <c:pt idx="5346">
                  <c:v>87.931036949157715</c:v>
                </c:pt>
                <c:pt idx="5347">
                  <c:v>87.931036949157715</c:v>
                </c:pt>
                <c:pt idx="5348">
                  <c:v>87.931036949157715</c:v>
                </c:pt>
                <c:pt idx="5349">
                  <c:v>87.931036949157715</c:v>
                </c:pt>
                <c:pt idx="5350">
                  <c:v>88.793104887008667</c:v>
                </c:pt>
                <c:pt idx="5351">
                  <c:v>88.793104887008667</c:v>
                </c:pt>
                <c:pt idx="5352">
                  <c:v>88.793104887008667</c:v>
                </c:pt>
                <c:pt idx="5353">
                  <c:v>88.793104887008667</c:v>
                </c:pt>
                <c:pt idx="5354">
                  <c:v>88.793104887008667</c:v>
                </c:pt>
                <c:pt idx="5355">
                  <c:v>88.793104887008667</c:v>
                </c:pt>
                <c:pt idx="5356">
                  <c:v>88.793104887008667</c:v>
                </c:pt>
                <c:pt idx="5357">
                  <c:v>88.793104887008667</c:v>
                </c:pt>
                <c:pt idx="5358">
                  <c:v>88.793104887008667</c:v>
                </c:pt>
                <c:pt idx="5359">
                  <c:v>88.793104887008667</c:v>
                </c:pt>
                <c:pt idx="5360">
                  <c:v>88.793104887008667</c:v>
                </c:pt>
                <c:pt idx="5361">
                  <c:v>88.793104887008667</c:v>
                </c:pt>
                <c:pt idx="5362">
                  <c:v>88.793104887008667</c:v>
                </c:pt>
                <c:pt idx="5363">
                  <c:v>88.793104887008667</c:v>
                </c:pt>
                <c:pt idx="5364">
                  <c:v>88.793104887008667</c:v>
                </c:pt>
                <c:pt idx="5365">
                  <c:v>88.793104887008667</c:v>
                </c:pt>
                <c:pt idx="5366">
                  <c:v>88.793104887008667</c:v>
                </c:pt>
                <c:pt idx="5367">
                  <c:v>88.793104887008667</c:v>
                </c:pt>
                <c:pt idx="5368">
                  <c:v>88.793104887008667</c:v>
                </c:pt>
                <c:pt idx="5369">
                  <c:v>88.793104887008667</c:v>
                </c:pt>
                <c:pt idx="5370">
                  <c:v>88.793104887008667</c:v>
                </c:pt>
                <c:pt idx="5371">
                  <c:v>88.793104887008667</c:v>
                </c:pt>
                <c:pt idx="5372">
                  <c:v>88.793104887008667</c:v>
                </c:pt>
                <c:pt idx="5373">
                  <c:v>88.793104887008667</c:v>
                </c:pt>
                <c:pt idx="5374">
                  <c:v>88.793104887008667</c:v>
                </c:pt>
                <c:pt idx="5375">
                  <c:v>88.793104887008667</c:v>
                </c:pt>
                <c:pt idx="5376">
                  <c:v>88.793104887008667</c:v>
                </c:pt>
                <c:pt idx="5377">
                  <c:v>88.793104887008667</c:v>
                </c:pt>
                <c:pt idx="5378">
                  <c:v>88.793104887008667</c:v>
                </c:pt>
                <c:pt idx="5379">
                  <c:v>88.793104887008667</c:v>
                </c:pt>
                <c:pt idx="5380">
                  <c:v>88.793104887008667</c:v>
                </c:pt>
                <c:pt idx="5381">
                  <c:v>88.793104887008667</c:v>
                </c:pt>
                <c:pt idx="5382">
                  <c:v>88.793104887008667</c:v>
                </c:pt>
                <c:pt idx="5383">
                  <c:v>88.793104887008667</c:v>
                </c:pt>
                <c:pt idx="5384">
                  <c:v>88.793104887008667</c:v>
                </c:pt>
                <c:pt idx="5385">
                  <c:v>88.793104887008667</c:v>
                </c:pt>
                <c:pt idx="5386">
                  <c:v>88.793104887008667</c:v>
                </c:pt>
                <c:pt idx="5387">
                  <c:v>88.793104887008667</c:v>
                </c:pt>
                <c:pt idx="5388">
                  <c:v>88.793104887008667</c:v>
                </c:pt>
                <c:pt idx="5389">
                  <c:v>88.793104887008667</c:v>
                </c:pt>
                <c:pt idx="5390">
                  <c:v>88.793104887008667</c:v>
                </c:pt>
                <c:pt idx="5391">
                  <c:v>88.793104887008667</c:v>
                </c:pt>
                <c:pt idx="5392">
                  <c:v>88.793104887008667</c:v>
                </c:pt>
                <c:pt idx="5393">
                  <c:v>88.793104887008667</c:v>
                </c:pt>
                <c:pt idx="5394">
                  <c:v>88.793104887008667</c:v>
                </c:pt>
                <c:pt idx="5395">
                  <c:v>88.793104887008667</c:v>
                </c:pt>
                <c:pt idx="5396">
                  <c:v>88.793104887008667</c:v>
                </c:pt>
                <c:pt idx="5397">
                  <c:v>88.793104887008667</c:v>
                </c:pt>
                <c:pt idx="5398">
                  <c:v>88.793104887008667</c:v>
                </c:pt>
                <c:pt idx="5399">
                  <c:v>88.793104887008667</c:v>
                </c:pt>
                <c:pt idx="5400">
                  <c:v>88.793104887008667</c:v>
                </c:pt>
                <c:pt idx="5401">
                  <c:v>88.793104887008667</c:v>
                </c:pt>
                <c:pt idx="5402">
                  <c:v>88.793104887008667</c:v>
                </c:pt>
                <c:pt idx="5403">
                  <c:v>88.793104887008667</c:v>
                </c:pt>
                <c:pt idx="5404">
                  <c:v>88.793104887008667</c:v>
                </c:pt>
                <c:pt idx="5405">
                  <c:v>88.793104887008667</c:v>
                </c:pt>
                <c:pt idx="5406">
                  <c:v>88.793104887008667</c:v>
                </c:pt>
                <c:pt idx="5407">
                  <c:v>88.793104887008667</c:v>
                </c:pt>
                <c:pt idx="5408">
                  <c:v>88.793104887008667</c:v>
                </c:pt>
                <c:pt idx="5409">
                  <c:v>88.793104887008667</c:v>
                </c:pt>
                <c:pt idx="5410">
                  <c:v>88.793104887008667</c:v>
                </c:pt>
                <c:pt idx="5411">
                  <c:v>88.793104887008667</c:v>
                </c:pt>
                <c:pt idx="5412">
                  <c:v>88.793104887008667</c:v>
                </c:pt>
                <c:pt idx="5413">
                  <c:v>88.793104887008667</c:v>
                </c:pt>
                <c:pt idx="5414">
                  <c:v>88.793104887008667</c:v>
                </c:pt>
                <c:pt idx="5415">
                  <c:v>88.793104887008667</c:v>
                </c:pt>
                <c:pt idx="5416">
                  <c:v>88.793104887008667</c:v>
                </c:pt>
                <c:pt idx="5417">
                  <c:v>88.793104887008667</c:v>
                </c:pt>
                <c:pt idx="5418">
                  <c:v>88.793104887008667</c:v>
                </c:pt>
                <c:pt idx="5419">
                  <c:v>88.793104887008667</c:v>
                </c:pt>
                <c:pt idx="5420">
                  <c:v>88.793104887008667</c:v>
                </c:pt>
                <c:pt idx="5421">
                  <c:v>88.793104887008667</c:v>
                </c:pt>
                <c:pt idx="5422">
                  <c:v>88.793104887008667</c:v>
                </c:pt>
                <c:pt idx="5423">
                  <c:v>88.793104887008667</c:v>
                </c:pt>
                <c:pt idx="5424">
                  <c:v>88.793104887008667</c:v>
                </c:pt>
                <c:pt idx="5425">
                  <c:v>88.793104887008667</c:v>
                </c:pt>
                <c:pt idx="5426">
                  <c:v>88.793104887008667</c:v>
                </c:pt>
                <c:pt idx="5427">
                  <c:v>88.793104887008667</c:v>
                </c:pt>
                <c:pt idx="5428">
                  <c:v>88.793104887008667</c:v>
                </c:pt>
                <c:pt idx="5429">
                  <c:v>88.793104887008667</c:v>
                </c:pt>
                <c:pt idx="5430">
                  <c:v>88.793104887008667</c:v>
                </c:pt>
                <c:pt idx="5431">
                  <c:v>88.793104887008667</c:v>
                </c:pt>
                <c:pt idx="5432">
                  <c:v>88.793104887008667</c:v>
                </c:pt>
                <c:pt idx="5433">
                  <c:v>88.793104887008667</c:v>
                </c:pt>
                <c:pt idx="5434">
                  <c:v>88.793104887008667</c:v>
                </c:pt>
                <c:pt idx="5435">
                  <c:v>88.793104887008667</c:v>
                </c:pt>
                <c:pt idx="5436">
                  <c:v>88.793104887008667</c:v>
                </c:pt>
                <c:pt idx="5437">
                  <c:v>88.793104887008667</c:v>
                </c:pt>
                <c:pt idx="5438">
                  <c:v>88.793104887008667</c:v>
                </c:pt>
                <c:pt idx="5439">
                  <c:v>88.793104887008667</c:v>
                </c:pt>
                <c:pt idx="5440">
                  <c:v>88.793104887008667</c:v>
                </c:pt>
                <c:pt idx="5441">
                  <c:v>88.793104887008667</c:v>
                </c:pt>
                <c:pt idx="5442">
                  <c:v>88.793104887008667</c:v>
                </c:pt>
                <c:pt idx="5443">
                  <c:v>88.793104887008667</c:v>
                </c:pt>
                <c:pt idx="5444">
                  <c:v>88.793104887008667</c:v>
                </c:pt>
                <c:pt idx="5445">
                  <c:v>88.793104887008667</c:v>
                </c:pt>
                <c:pt idx="5446">
                  <c:v>88.793104887008667</c:v>
                </c:pt>
                <c:pt idx="5447">
                  <c:v>88.793104887008667</c:v>
                </c:pt>
                <c:pt idx="5448">
                  <c:v>88.793104887008667</c:v>
                </c:pt>
                <c:pt idx="5449">
                  <c:v>88.793104887008667</c:v>
                </c:pt>
                <c:pt idx="5450">
                  <c:v>88.793104887008667</c:v>
                </c:pt>
                <c:pt idx="5451">
                  <c:v>88.793104887008667</c:v>
                </c:pt>
                <c:pt idx="5452">
                  <c:v>88.793104887008667</c:v>
                </c:pt>
                <c:pt idx="5453">
                  <c:v>88.793104887008667</c:v>
                </c:pt>
                <c:pt idx="5454">
                  <c:v>88.793104887008667</c:v>
                </c:pt>
                <c:pt idx="5455">
                  <c:v>88.793104887008667</c:v>
                </c:pt>
                <c:pt idx="5456">
                  <c:v>88.793104887008667</c:v>
                </c:pt>
                <c:pt idx="5457">
                  <c:v>88.793104887008667</c:v>
                </c:pt>
                <c:pt idx="5458">
                  <c:v>88.793104887008667</c:v>
                </c:pt>
                <c:pt idx="5459">
                  <c:v>88.793104887008667</c:v>
                </c:pt>
                <c:pt idx="5460">
                  <c:v>88.793104887008667</c:v>
                </c:pt>
                <c:pt idx="5461">
                  <c:v>88.793104887008667</c:v>
                </c:pt>
                <c:pt idx="5462">
                  <c:v>88.793104887008667</c:v>
                </c:pt>
                <c:pt idx="5463">
                  <c:v>88.793104887008667</c:v>
                </c:pt>
                <c:pt idx="5464">
                  <c:v>88.793104887008667</c:v>
                </c:pt>
                <c:pt idx="5465">
                  <c:v>88.793104887008667</c:v>
                </c:pt>
                <c:pt idx="5466">
                  <c:v>88.793104887008667</c:v>
                </c:pt>
                <c:pt idx="5467">
                  <c:v>88.793104887008667</c:v>
                </c:pt>
                <c:pt idx="5468">
                  <c:v>88.793104887008667</c:v>
                </c:pt>
                <c:pt idx="5469">
                  <c:v>88.793104887008667</c:v>
                </c:pt>
                <c:pt idx="5470">
                  <c:v>88.793104887008667</c:v>
                </c:pt>
                <c:pt idx="5471">
                  <c:v>88.793104887008667</c:v>
                </c:pt>
                <c:pt idx="5472">
                  <c:v>88.793104887008667</c:v>
                </c:pt>
                <c:pt idx="5473">
                  <c:v>88.793104887008667</c:v>
                </c:pt>
                <c:pt idx="5474">
                  <c:v>88.793104887008667</c:v>
                </c:pt>
                <c:pt idx="5475">
                  <c:v>88.793104887008667</c:v>
                </c:pt>
                <c:pt idx="5476">
                  <c:v>88.793104887008667</c:v>
                </c:pt>
                <c:pt idx="5477">
                  <c:v>88.793104887008667</c:v>
                </c:pt>
                <c:pt idx="5478">
                  <c:v>88.793104887008667</c:v>
                </c:pt>
                <c:pt idx="5479">
                  <c:v>88.793104887008667</c:v>
                </c:pt>
                <c:pt idx="5480">
                  <c:v>88.793104887008667</c:v>
                </c:pt>
                <c:pt idx="5481">
                  <c:v>89.655172824859619</c:v>
                </c:pt>
                <c:pt idx="5482">
                  <c:v>89.655172824859619</c:v>
                </c:pt>
                <c:pt idx="5483">
                  <c:v>89.655172824859619</c:v>
                </c:pt>
                <c:pt idx="5484">
                  <c:v>89.655172824859619</c:v>
                </c:pt>
                <c:pt idx="5485">
                  <c:v>89.655172824859619</c:v>
                </c:pt>
                <c:pt idx="5486">
                  <c:v>89.655172824859619</c:v>
                </c:pt>
                <c:pt idx="5487">
                  <c:v>89.655172824859619</c:v>
                </c:pt>
                <c:pt idx="5488">
                  <c:v>89.655172824859619</c:v>
                </c:pt>
                <c:pt idx="5489">
                  <c:v>89.655172824859619</c:v>
                </c:pt>
                <c:pt idx="5490">
                  <c:v>89.655172824859619</c:v>
                </c:pt>
                <c:pt idx="5491">
                  <c:v>89.655172824859619</c:v>
                </c:pt>
                <c:pt idx="5492">
                  <c:v>89.655172824859619</c:v>
                </c:pt>
                <c:pt idx="5493">
                  <c:v>89.655172824859619</c:v>
                </c:pt>
                <c:pt idx="5494">
                  <c:v>89.655172824859619</c:v>
                </c:pt>
                <c:pt idx="5495">
                  <c:v>89.655172824859619</c:v>
                </c:pt>
                <c:pt idx="5496">
                  <c:v>89.655172824859619</c:v>
                </c:pt>
                <c:pt idx="5497">
                  <c:v>89.655172824859619</c:v>
                </c:pt>
                <c:pt idx="5498">
                  <c:v>89.655172824859619</c:v>
                </c:pt>
                <c:pt idx="5499">
                  <c:v>89.655172824859619</c:v>
                </c:pt>
                <c:pt idx="5500">
                  <c:v>89.655172824859619</c:v>
                </c:pt>
                <c:pt idx="5501">
                  <c:v>89.655172824859619</c:v>
                </c:pt>
                <c:pt idx="5502">
                  <c:v>89.655172824859619</c:v>
                </c:pt>
                <c:pt idx="5503">
                  <c:v>89.655172824859619</c:v>
                </c:pt>
                <c:pt idx="5504">
                  <c:v>89.655172824859619</c:v>
                </c:pt>
                <c:pt idx="5505">
                  <c:v>89.655172824859619</c:v>
                </c:pt>
                <c:pt idx="5506">
                  <c:v>89.655172824859619</c:v>
                </c:pt>
                <c:pt idx="5507">
                  <c:v>89.655172824859619</c:v>
                </c:pt>
                <c:pt idx="5508">
                  <c:v>89.655172824859619</c:v>
                </c:pt>
                <c:pt idx="5509">
                  <c:v>89.655172824859619</c:v>
                </c:pt>
                <c:pt idx="5510">
                  <c:v>89.655172824859619</c:v>
                </c:pt>
                <c:pt idx="5511">
                  <c:v>89.655172824859619</c:v>
                </c:pt>
                <c:pt idx="5512">
                  <c:v>89.655172824859619</c:v>
                </c:pt>
                <c:pt idx="5513">
                  <c:v>89.655172824859619</c:v>
                </c:pt>
                <c:pt idx="5514">
                  <c:v>90.517240762710571</c:v>
                </c:pt>
                <c:pt idx="5515">
                  <c:v>90.517240762710571</c:v>
                </c:pt>
                <c:pt idx="5516">
                  <c:v>90.517240762710571</c:v>
                </c:pt>
                <c:pt idx="5517">
                  <c:v>90.517240762710571</c:v>
                </c:pt>
                <c:pt idx="5518">
                  <c:v>90.517240762710571</c:v>
                </c:pt>
                <c:pt idx="5519">
                  <c:v>90.517240762710571</c:v>
                </c:pt>
                <c:pt idx="5520">
                  <c:v>90.517240762710571</c:v>
                </c:pt>
                <c:pt idx="5521">
                  <c:v>90.517240762710571</c:v>
                </c:pt>
                <c:pt idx="5522">
                  <c:v>90.517240762710571</c:v>
                </c:pt>
                <c:pt idx="5523">
                  <c:v>90.517240762710571</c:v>
                </c:pt>
                <c:pt idx="5524">
                  <c:v>90.517240762710571</c:v>
                </c:pt>
                <c:pt idx="5525">
                  <c:v>90.517240762710571</c:v>
                </c:pt>
                <c:pt idx="5526">
                  <c:v>90.517240762710571</c:v>
                </c:pt>
                <c:pt idx="5527">
                  <c:v>90.517240762710571</c:v>
                </c:pt>
                <c:pt idx="5528">
                  <c:v>90.517240762710571</c:v>
                </c:pt>
                <c:pt idx="5529">
                  <c:v>90.517240762710571</c:v>
                </c:pt>
                <c:pt idx="5530">
                  <c:v>90.517240762710571</c:v>
                </c:pt>
                <c:pt idx="5531">
                  <c:v>90.517240762710571</c:v>
                </c:pt>
                <c:pt idx="5532">
                  <c:v>90.517240762710571</c:v>
                </c:pt>
                <c:pt idx="5533">
                  <c:v>90.517240762710571</c:v>
                </c:pt>
                <c:pt idx="5534">
                  <c:v>90.517240762710571</c:v>
                </c:pt>
                <c:pt idx="5535">
                  <c:v>90.517240762710571</c:v>
                </c:pt>
                <c:pt idx="5536">
                  <c:v>90.517240762710571</c:v>
                </c:pt>
                <c:pt idx="5537">
                  <c:v>90.517240762710571</c:v>
                </c:pt>
                <c:pt idx="5538">
                  <c:v>90.517240762710571</c:v>
                </c:pt>
                <c:pt idx="5539">
                  <c:v>90.517240762710571</c:v>
                </c:pt>
                <c:pt idx="5540">
                  <c:v>90.517240762710571</c:v>
                </c:pt>
                <c:pt idx="5541">
                  <c:v>90.517240762710571</c:v>
                </c:pt>
                <c:pt idx="5542">
                  <c:v>90.517240762710571</c:v>
                </c:pt>
                <c:pt idx="5543">
                  <c:v>90.517240762710571</c:v>
                </c:pt>
                <c:pt idx="5544">
                  <c:v>90.517240762710571</c:v>
                </c:pt>
                <c:pt idx="5545">
                  <c:v>90.517240762710571</c:v>
                </c:pt>
                <c:pt idx="5546">
                  <c:v>90.517240762710571</c:v>
                </c:pt>
                <c:pt idx="5547">
                  <c:v>90.517240762710571</c:v>
                </c:pt>
                <c:pt idx="5548">
                  <c:v>90.517240762710571</c:v>
                </c:pt>
                <c:pt idx="5549">
                  <c:v>90.517240762710571</c:v>
                </c:pt>
                <c:pt idx="5550">
                  <c:v>90.517240762710571</c:v>
                </c:pt>
                <c:pt idx="5551">
                  <c:v>90.517240762710571</c:v>
                </c:pt>
                <c:pt idx="5552">
                  <c:v>90.517240762710571</c:v>
                </c:pt>
                <c:pt idx="5553">
                  <c:v>90.517240762710571</c:v>
                </c:pt>
                <c:pt idx="5554">
                  <c:v>90.517240762710571</c:v>
                </c:pt>
                <c:pt idx="5555">
                  <c:v>90.517240762710571</c:v>
                </c:pt>
                <c:pt idx="5556">
                  <c:v>90.517240762710571</c:v>
                </c:pt>
                <c:pt idx="5557">
                  <c:v>90.517240762710571</c:v>
                </c:pt>
                <c:pt idx="5558">
                  <c:v>90.517240762710571</c:v>
                </c:pt>
                <c:pt idx="5559">
                  <c:v>90.517240762710571</c:v>
                </c:pt>
                <c:pt idx="5560">
                  <c:v>90.517240762710571</c:v>
                </c:pt>
                <c:pt idx="5561">
                  <c:v>90.517240762710571</c:v>
                </c:pt>
                <c:pt idx="5562">
                  <c:v>90.517240762710571</c:v>
                </c:pt>
                <c:pt idx="5563">
                  <c:v>90.517240762710571</c:v>
                </c:pt>
                <c:pt idx="5564">
                  <c:v>90.517240762710571</c:v>
                </c:pt>
                <c:pt idx="5565">
                  <c:v>90.517240762710571</c:v>
                </c:pt>
                <c:pt idx="5566">
                  <c:v>90.517240762710571</c:v>
                </c:pt>
                <c:pt idx="5567">
                  <c:v>90.517240762710571</c:v>
                </c:pt>
                <c:pt idx="5568">
                  <c:v>90.517240762710571</c:v>
                </c:pt>
                <c:pt idx="5569">
                  <c:v>90.517240762710571</c:v>
                </c:pt>
                <c:pt idx="5570">
                  <c:v>90.517240762710571</c:v>
                </c:pt>
                <c:pt idx="5571">
                  <c:v>90.517240762710571</c:v>
                </c:pt>
                <c:pt idx="5572">
                  <c:v>90.517240762710571</c:v>
                </c:pt>
                <c:pt idx="5573">
                  <c:v>90.517240762710571</c:v>
                </c:pt>
                <c:pt idx="5574">
                  <c:v>90.517240762710571</c:v>
                </c:pt>
                <c:pt idx="5575">
                  <c:v>90.517240762710571</c:v>
                </c:pt>
                <c:pt idx="5576">
                  <c:v>90.517240762710571</c:v>
                </c:pt>
                <c:pt idx="5577">
                  <c:v>90.517240762710571</c:v>
                </c:pt>
                <c:pt idx="5578">
                  <c:v>90.517240762710571</c:v>
                </c:pt>
                <c:pt idx="5579">
                  <c:v>90.517240762710571</c:v>
                </c:pt>
                <c:pt idx="5580">
                  <c:v>90.517240762710571</c:v>
                </c:pt>
                <c:pt idx="5581">
                  <c:v>90.517240762710571</c:v>
                </c:pt>
                <c:pt idx="5582">
                  <c:v>90.517240762710571</c:v>
                </c:pt>
                <c:pt idx="5583">
                  <c:v>90.517240762710571</c:v>
                </c:pt>
                <c:pt idx="5584">
                  <c:v>90.517240762710571</c:v>
                </c:pt>
                <c:pt idx="5585">
                  <c:v>90.517240762710571</c:v>
                </c:pt>
                <c:pt idx="5586">
                  <c:v>90.517240762710571</c:v>
                </c:pt>
                <c:pt idx="5587">
                  <c:v>90.517240762710571</c:v>
                </c:pt>
                <c:pt idx="5588">
                  <c:v>90.517240762710571</c:v>
                </c:pt>
                <c:pt idx="5589">
                  <c:v>90.517240762710571</c:v>
                </c:pt>
                <c:pt idx="5590">
                  <c:v>90.517240762710571</c:v>
                </c:pt>
                <c:pt idx="5591">
                  <c:v>90.517240762710571</c:v>
                </c:pt>
                <c:pt idx="5592">
                  <c:v>90.517240762710571</c:v>
                </c:pt>
                <c:pt idx="5593">
                  <c:v>90.517240762710571</c:v>
                </c:pt>
                <c:pt idx="5594">
                  <c:v>90.517240762710571</c:v>
                </c:pt>
                <c:pt idx="5595">
                  <c:v>90.517240762710571</c:v>
                </c:pt>
                <c:pt idx="5596">
                  <c:v>90.517240762710571</c:v>
                </c:pt>
                <c:pt idx="5597">
                  <c:v>90.517240762710571</c:v>
                </c:pt>
                <c:pt idx="5598">
                  <c:v>90.517240762710571</c:v>
                </c:pt>
                <c:pt idx="5599">
                  <c:v>90.517240762710571</c:v>
                </c:pt>
                <c:pt idx="5600">
                  <c:v>90.517240762710571</c:v>
                </c:pt>
                <c:pt idx="5601">
                  <c:v>90.517240762710571</c:v>
                </c:pt>
                <c:pt idx="5602">
                  <c:v>90.517240762710571</c:v>
                </c:pt>
                <c:pt idx="5603">
                  <c:v>90.517240762710571</c:v>
                </c:pt>
                <c:pt idx="5604">
                  <c:v>90.517240762710571</c:v>
                </c:pt>
                <c:pt idx="5605">
                  <c:v>90.517240762710571</c:v>
                </c:pt>
                <c:pt idx="5606">
                  <c:v>90.517240762710571</c:v>
                </c:pt>
                <c:pt idx="5607">
                  <c:v>90.517240762710571</c:v>
                </c:pt>
                <c:pt idx="5608">
                  <c:v>90.517240762710571</c:v>
                </c:pt>
                <c:pt idx="5609">
                  <c:v>90.517240762710571</c:v>
                </c:pt>
                <c:pt idx="5610">
                  <c:v>90.517240762710571</c:v>
                </c:pt>
                <c:pt idx="5611">
                  <c:v>90.517240762710571</c:v>
                </c:pt>
                <c:pt idx="5612">
                  <c:v>90.517240762710571</c:v>
                </c:pt>
                <c:pt idx="5613">
                  <c:v>90.517240762710571</c:v>
                </c:pt>
                <c:pt idx="5614">
                  <c:v>90.517240762710571</c:v>
                </c:pt>
                <c:pt idx="5615">
                  <c:v>90.517240762710571</c:v>
                </c:pt>
                <c:pt idx="5616">
                  <c:v>90.517240762710571</c:v>
                </c:pt>
                <c:pt idx="5617">
                  <c:v>90.517240762710571</c:v>
                </c:pt>
                <c:pt idx="5618">
                  <c:v>90.517240762710571</c:v>
                </c:pt>
                <c:pt idx="5619">
                  <c:v>90.517240762710571</c:v>
                </c:pt>
                <c:pt idx="5620">
                  <c:v>90.517240762710571</c:v>
                </c:pt>
                <c:pt idx="5621">
                  <c:v>90.517240762710571</c:v>
                </c:pt>
                <c:pt idx="5622">
                  <c:v>90.517240762710571</c:v>
                </c:pt>
                <c:pt idx="5623">
                  <c:v>90.517240762710571</c:v>
                </c:pt>
                <c:pt idx="5624">
                  <c:v>90.517240762710571</c:v>
                </c:pt>
                <c:pt idx="5625">
                  <c:v>90.517240762710571</c:v>
                </c:pt>
                <c:pt idx="5626">
                  <c:v>90.517240762710571</c:v>
                </c:pt>
                <c:pt idx="5627">
                  <c:v>90.517240762710571</c:v>
                </c:pt>
                <c:pt idx="5628">
                  <c:v>90.517240762710571</c:v>
                </c:pt>
                <c:pt idx="5629">
                  <c:v>90.517240762710571</c:v>
                </c:pt>
                <c:pt idx="5630">
                  <c:v>90.517240762710571</c:v>
                </c:pt>
                <c:pt idx="5631">
                  <c:v>90.517240762710571</c:v>
                </c:pt>
                <c:pt idx="5632">
                  <c:v>90.517240762710571</c:v>
                </c:pt>
                <c:pt idx="5633">
                  <c:v>90.517240762710571</c:v>
                </c:pt>
                <c:pt idx="5634">
                  <c:v>90.517240762710571</c:v>
                </c:pt>
                <c:pt idx="5635">
                  <c:v>90.517240762710571</c:v>
                </c:pt>
                <c:pt idx="5636">
                  <c:v>90.517240762710571</c:v>
                </c:pt>
                <c:pt idx="5637">
                  <c:v>90.517240762710571</c:v>
                </c:pt>
                <c:pt idx="5638">
                  <c:v>90.517240762710571</c:v>
                </c:pt>
                <c:pt idx="5639">
                  <c:v>90.517240762710571</c:v>
                </c:pt>
                <c:pt idx="5640">
                  <c:v>90.517240762710571</c:v>
                </c:pt>
                <c:pt idx="5641">
                  <c:v>90.517240762710571</c:v>
                </c:pt>
                <c:pt idx="5642">
                  <c:v>90.517240762710571</c:v>
                </c:pt>
                <c:pt idx="5643">
                  <c:v>90.517240762710571</c:v>
                </c:pt>
                <c:pt idx="5644">
                  <c:v>90.517240762710571</c:v>
                </c:pt>
                <c:pt idx="5645">
                  <c:v>90.517240762710571</c:v>
                </c:pt>
                <c:pt idx="5646">
                  <c:v>90.517240762710571</c:v>
                </c:pt>
                <c:pt idx="5647">
                  <c:v>90.517240762710571</c:v>
                </c:pt>
                <c:pt idx="5648">
                  <c:v>90.517240762710571</c:v>
                </c:pt>
                <c:pt idx="5649">
                  <c:v>90.517240762710571</c:v>
                </c:pt>
                <c:pt idx="5650">
                  <c:v>90.517240762710571</c:v>
                </c:pt>
                <c:pt idx="5651">
                  <c:v>90.517240762710571</c:v>
                </c:pt>
                <c:pt idx="5652">
                  <c:v>90.517240762710571</c:v>
                </c:pt>
                <c:pt idx="5653">
                  <c:v>90.517240762710571</c:v>
                </c:pt>
                <c:pt idx="5654">
                  <c:v>91.379308700561523</c:v>
                </c:pt>
                <c:pt idx="5655">
                  <c:v>91.379308700561523</c:v>
                </c:pt>
                <c:pt idx="5656">
                  <c:v>91.379308700561523</c:v>
                </c:pt>
                <c:pt idx="5657">
                  <c:v>91.379308700561523</c:v>
                </c:pt>
                <c:pt idx="5658">
                  <c:v>91.379308700561523</c:v>
                </c:pt>
                <c:pt idx="5659">
                  <c:v>91.379308700561523</c:v>
                </c:pt>
                <c:pt idx="5660">
                  <c:v>91.379308700561523</c:v>
                </c:pt>
                <c:pt idx="5661">
                  <c:v>91.379308700561523</c:v>
                </c:pt>
                <c:pt idx="5662">
                  <c:v>91.379308700561523</c:v>
                </c:pt>
                <c:pt idx="5663">
                  <c:v>91.379308700561523</c:v>
                </c:pt>
                <c:pt idx="5664">
                  <c:v>91.379308700561523</c:v>
                </c:pt>
                <c:pt idx="5665">
                  <c:v>91.379308700561523</c:v>
                </c:pt>
                <c:pt idx="5666">
                  <c:v>91.379308700561523</c:v>
                </c:pt>
                <c:pt idx="5667">
                  <c:v>91.379308700561523</c:v>
                </c:pt>
                <c:pt idx="5668">
                  <c:v>91.379308700561523</c:v>
                </c:pt>
                <c:pt idx="5669">
                  <c:v>91.379308700561523</c:v>
                </c:pt>
                <c:pt idx="5670">
                  <c:v>91.379308700561523</c:v>
                </c:pt>
                <c:pt idx="5671">
                  <c:v>91.379308700561523</c:v>
                </c:pt>
                <c:pt idx="5672">
                  <c:v>91.379308700561523</c:v>
                </c:pt>
                <c:pt idx="5673">
                  <c:v>91.379308700561523</c:v>
                </c:pt>
                <c:pt idx="5674">
                  <c:v>91.379308700561523</c:v>
                </c:pt>
                <c:pt idx="5675">
                  <c:v>91.379308700561523</c:v>
                </c:pt>
                <c:pt idx="5676">
                  <c:v>91.379308700561523</c:v>
                </c:pt>
                <c:pt idx="5677">
                  <c:v>91.379308700561523</c:v>
                </c:pt>
                <c:pt idx="5678">
                  <c:v>91.379308700561523</c:v>
                </c:pt>
                <c:pt idx="5679">
                  <c:v>91.379308700561523</c:v>
                </c:pt>
                <c:pt idx="5680">
                  <c:v>91.379308700561523</c:v>
                </c:pt>
                <c:pt idx="5681">
                  <c:v>91.379308700561523</c:v>
                </c:pt>
                <c:pt idx="5682">
                  <c:v>91.379308700561523</c:v>
                </c:pt>
                <c:pt idx="5683">
                  <c:v>91.379308700561523</c:v>
                </c:pt>
                <c:pt idx="5684">
                  <c:v>91.379308700561523</c:v>
                </c:pt>
                <c:pt idx="5685">
                  <c:v>91.379308700561523</c:v>
                </c:pt>
                <c:pt idx="5686">
                  <c:v>91.379308700561523</c:v>
                </c:pt>
                <c:pt idx="5687">
                  <c:v>91.379308700561523</c:v>
                </c:pt>
                <c:pt idx="5688">
                  <c:v>91.379308700561523</c:v>
                </c:pt>
                <c:pt idx="5689">
                  <c:v>91.379308700561523</c:v>
                </c:pt>
                <c:pt idx="5690">
                  <c:v>91.379308700561523</c:v>
                </c:pt>
                <c:pt idx="5691">
                  <c:v>91.379308700561523</c:v>
                </c:pt>
                <c:pt idx="5692">
                  <c:v>91.379308700561523</c:v>
                </c:pt>
                <c:pt idx="5693">
                  <c:v>91.379308700561523</c:v>
                </c:pt>
                <c:pt idx="5694">
                  <c:v>91.379308700561523</c:v>
                </c:pt>
                <c:pt idx="5695">
                  <c:v>91.379308700561523</c:v>
                </c:pt>
                <c:pt idx="5696">
                  <c:v>91.379308700561523</c:v>
                </c:pt>
                <c:pt idx="5697">
                  <c:v>91.379308700561523</c:v>
                </c:pt>
                <c:pt idx="5698">
                  <c:v>91.379308700561523</c:v>
                </c:pt>
                <c:pt idx="5699">
                  <c:v>91.379308700561523</c:v>
                </c:pt>
                <c:pt idx="5700">
                  <c:v>91.379308700561523</c:v>
                </c:pt>
                <c:pt idx="5701">
                  <c:v>91.379308700561523</c:v>
                </c:pt>
                <c:pt idx="5702">
                  <c:v>91.379308700561523</c:v>
                </c:pt>
                <c:pt idx="5703">
                  <c:v>91.379308700561523</c:v>
                </c:pt>
                <c:pt idx="5704">
                  <c:v>91.379308700561523</c:v>
                </c:pt>
                <c:pt idx="5705">
                  <c:v>91.379308700561523</c:v>
                </c:pt>
                <c:pt idx="5706">
                  <c:v>91.379308700561523</c:v>
                </c:pt>
                <c:pt idx="5707">
                  <c:v>91.379308700561523</c:v>
                </c:pt>
                <c:pt idx="5708">
                  <c:v>91.379308700561523</c:v>
                </c:pt>
                <c:pt idx="5709">
                  <c:v>91.379308700561523</c:v>
                </c:pt>
                <c:pt idx="5710">
                  <c:v>91.379308700561523</c:v>
                </c:pt>
                <c:pt idx="5711">
                  <c:v>91.379308700561523</c:v>
                </c:pt>
                <c:pt idx="5712">
                  <c:v>91.379308700561523</c:v>
                </c:pt>
                <c:pt idx="5713">
                  <c:v>91.379308700561523</c:v>
                </c:pt>
                <c:pt idx="5714">
                  <c:v>91.379308700561523</c:v>
                </c:pt>
                <c:pt idx="5715">
                  <c:v>91.379308700561523</c:v>
                </c:pt>
                <c:pt idx="5716">
                  <c:v>91.379308700561523</c:v>
                </c:pt>
                <c:pt idx="5717">
                  <c:v>91.379308700561523</c:v>
                </c:pt>
                <c:pt idx="5718">
                  <c:v>91.379308700561523</c:v>
                </c:pt>
                <c:pt idx="5719">
                  <c:v>91.379308700561523</c:v>
                </c:pt>
                <c:pt idx="5720">
                  <c:v>92.241376638412476</c:v>
                </c:pt>
                <c:pt idx="5721">
                  <c:v>92.241376638412476</c:v>
                </c:pt>
                <c:pt idx="5722">
                  <c:v>92.241376638412476</c:v>
                </c:pt>
                <c:pt idx="5723">
                  <c:v>92.241376638412476</c:v>
                </c:pt>
                <c:pt idx="5724">
                  <c:v>92.241376638412476</c:v>
                </c:pt>
                <c:pt idx="5725">
                  <c:v>92.241376638412476</c:v>
                </c:pt>
                <c:pt idx="5726">
                  <c:v>92.241376638412476</c:v>
                </c:pt>
                <c:pt idx="5727">
                  <c:v>92.241376638412476</c:v>
                </c:pt>
                <c:pt idx="5728">
                  <c:v>92.241376638412476</c:v>
                </c:pt>
                <c:pt idx="5729">
                  <c:v>92.241376638412476</c:v>
                </c:pt>
                <c:pt idx="5730">
                  <c:v>92.241376638412476</c:v>
                </c:pt>
                <c:pt idx="5731">
                  <c:v>92.241376638412476</c:v>
                </c:pt>
                <c:pt idx="5732">
                  <c:v>92.241376638412476</c:v>
                </c:pt>
                <c:pt idx="5733">
                  <c:v>92.241376638412476</c:v>
                </c:pt>
                <c:pt idx="5734">
                  <c:v>92.241376638412476</c:v>
                </c:pt>
                <c:pt idx="5735">
                  <c:v>92.241376638412476</c:v>
                </c:pt>
                <c:pt idx="5736">
                  <c:v>92.241376638412476</c:v>
                </c:pt>
                <c:pt idx="5737">
                  <c:v>92.241376638412476</c:v>
                </c:pt>
                <c:pt idx="5738">
                  <c:v>92.241376638412476</c:v>
                </c:pt>
                <c:pt idx="5739">
                  <c:v>93.103450536727905</c:v>
                </c:pt>
                <c:pt idx="5740">
                  <c:v>93.103450536727905</c:v>
                </c:pt>
                <c:pt idx="5741">
                  <c:v>93.103450536727905</c:v>
                </c:pt>
                <c:pt idx="5742">
                  <c:v>93.103450536727905</c:v>
                </c:pt>
                <c:pt idx="5743">
                  <c:v>93.103450536727905</c:v>
                </c:pt>
                <c:pt idx="5744">
                  <c:v>93.103450536727905</c:v>
                </c:pt>
                <c:pt idx="5745">
                  <c:v>93.103450536727905</c:v>
                </c:pt>
                <c:pt idx="5746">
                  <c:v>93.103450536727905</c:v>
                </c:pt>
                <c:pt idx="5747">
                  <c:v>93.103450536727905</c:v>
                </c:pt>
                <c:pt idx="5748">
                  <c:v>93.103450536727905</c:v>
                </c:pt>
                <c:pt idx="5749">
                  <c:v>93.103450536727905</c:v>
                </c:pt>
                <c:pt idx="5750">
                  <c:v>93.103450536727905</c:v>
                </c:pt>
                <c:pt idx="5751">
                  <c:v>93.103450536727905</c:v>
                </c:pt>
                <c:pt idx="5752">
                  <c:v>93.103450536727905</c:v>
                </c:pt>
                <c:pt idx="5753">
                  <c:v>93.103450536727905</c:v>
                </c:pt>
                <c:pt idx="5754">
                  <c:v>93.103450536727905</c:v>
                </c:pt>
                <c:pt idx="5755">
                  <c:v>93.103450536727905</c:v>
                </c:pt>
                <c:pt idx="5756">
                  <c:v>93.103450536727905</c:v>
                </c:pt>
                <c:pt idx="5757">
                  <c:v>93.103450536727905</c:v>
                </c:pt>
                <c:pt idx="5758">
                  <c:v>93.103450536727905</c:v>
                </c:pt>
                <c:pt idx="5759">
                  <c:v>93.103450536727905</c:v>
                </c:pt>
                <c:pt idx="5760">
                  <c:v>93.103450536727905</c:v>
                </c:pt>
                <c:pt idx="5761">
                  <c:v>93.103450536727905</c:v>
                </c:pt>
                <c:pt idx="5762">
                  <c:v>93.103450536727905</c:v>
                </c:pt>
                <c:pt idx="5763">
                  <c:v>93.103450536727905</c:v>
                </c:pt>
                <c:pt idx="5764">
                  <c:v>93.103450536727905</c:v>
                </c:pt>
                <c:pt idx="5765">
                  <c:v>93.103450536727905</c:v>
                </c:pt>
                <c:pt idx="5766">
                  <c:v>93.103450536727905</c:v>
                </c:pt>
                <c:pt idx="5767">
                  <c:v>93.103450536727905</c:v>
                </c:pt>
                <c:pt idx="5768">
                  <c:v>93.103450536727905</c:v>
                </c:pt>
                <c:pt idx="5769">
                  <c:v>93.103450536727905</c:v>
                </c:pt>
                <c:pt idx="5770">
                  <c:v>93.103450536727905</c:v>
                </c:pt>
                <c:pt idx="5771">
                  <c:v>93.103450536727905</c:v>
                </c:pt>
                <c:pt idx="5772">
                  <c:v>93.103450536727905</c:v>
                </c:pt>
                <c:pt idx="5773">
                  <c:v>93.965518474578857</c:v>
                </c:pt>
                <c:pt idx="5774">
                  <c:v>93.965518474578857</c:v>
                </c:pt>
                <c:pt idx="5775">
                  <c:v>93.965518474578857</c:v>
                </c:pt>
                <c:pt idx="5776">
                  <c:v>93.965518474578857</c:v>
                </c:pt>
                <c:pt idx="5777">
                  <c:v>93.965518474578857</c:v>
                </c:pt>
                <c:pt idx="5778">
                  <c:v>93.965518474578857</c:v>
                </c:pt>
                <c:pt idx="5779">
                  <c:v>93.965518474578857</c:v>
                </c:pt>
                <c:pt idx="5780">
                  <c:v>93.965518474578857</c:v>
                </c:pt>
                <c:pt idx="5781">
                  <c:v>93.965518474578857</c:v>
                </c:pt>
                <c:pt idx="5782">
                  <c:v>93.965518474578857</c:v>
                </c:pt>
                <c:pt idx="5783">
                  <c:v>93.965518474578857</c:v>
                </c:pt>
                <c:pt idx="5784">
                  <c:v>93.965518474578857</c:v>
                </c:pt>
                <c:pt idx="5785">
                  <c:v>93.965518474578857</c:v>
                </c:pt>
                <c:pt idx="5786">
                  <c:v>93.965518474578857</c:v>
                </c:pt>
                <c:pt idx="5787">
                  <c:v>93.965518474578857</c:v>
                </c:pt>
                <c:pt idx="5788">
                  <c:v>93.965518474578857</c:v>
                </c:pt>
                <c:pt idx="5789">
                  <c:v>93.965518474578857</c:v>
                </c:pt>
                <c:pt idx="5790">
                  <c:v>93.965518474578857</c:v>
                </c:pt>
                <c:pt idx="5791">
                  <c:v>94.82758641242981</c:v>
                </c:pt>
                <c:pt idx="5792">
                  <c:v>94.82758641242981</c:v>
                </c:pt>
                <c:pt idx="5793">
                  <c:v>94.82758641242981</c:v>
                </c:pt>
                <c:pt idx="5794">
                  <c:v>94.82758641242981</c:v>
                </c:pt>
                <c:pt idx="5795">
                  <c:v>94.82758641242981</c:v>
                </c:pt>
                <c:pt idx="5796">
                  <c:v>94.82758641242981</c:v>
                </c:pt>
                <c:pt idx="5797">
                  <c:v>94.82758641242981</c:v>
                </c:pt>
                <c:pt idx="5798">
                  <c:v>94.82758641242981</c:v>
                </c:pt>
                <c:pt idx="5799">
                  <c:v>94.82758641242981</c:v>
                </c:pt>
                <c:pt idx="5800">
                  <c:v>94.82758641242981</c:v>
                </c:pt>
                <c:pt idx="5801">
                  <c:v>94.82758641242981</c:v>
                </c:pt>
                <c:pt idx="5802">
                  <c:v>94.82758641242981</c:v>
                </c:pt>
                <c:pt idx="5803">
                  <c:v>94.82758641242981</c:v>
                </c:pt>
                <c:pt idx="5804">
                  <c:v>94.82758641242981</c:v>
                </c:pt>
                <c:pt idx="5805">
                  <c:v>94.82758641242981</c:v>
                </c:pt>
                <c:pt idx="5806">
                  <c:v>94.82758641242981</c:v>
                </c:pt>
                <c:pt idx="5807">
                  <c:v>94.82758641242981</c:v>
                </c:pt>
                <c:pt idx="5808">
                  <c:v>94.82758641242981</c:v>
                </c:pt>
                <c:pt idx="5809">
                  <c:v>94.82758641242981</c:v>
                </c:pt>
                <c:pt idx="5810">
                  <c:v>94.82758641242981</c:v>
                </c:pt>
                <c:pt idx="5811">
                  <c:v>94.82758641242981</c:v>
                </c:pt>
                <c:pt idx="5812">
                  <c:v>94.82758641242981</c:v>
                </c:pt>
                <c:pt idx="5813">
                  <c:v>94.82758641242981</c:v>
                </c:pt>
                <c:pt idx="5814">
                  <c:v>94.82758641242981</c:v>
                </c:pt>
                <c:pt idx="5815">
                  <c:v>94.82758641242981</c:v>
                </c:pt>
                <c:pt idx="5816">
                  <c:v>94.82758641242981</c:v>
                </c:pt>
                <c:pt idx="5817">
                  <c:v>94.82758641242981</c:v>
                </c:pt>
                <c:pt idx="5818">
                  <c:v>94.82758641242981</c:v>
                </c:pt>
                <c:pt idx="5819">
                  <c:v>94.82758641242981</c:v>
                </c:pt>
                <c:pt idx="5820">
                  <c:v>94.82758641242981</c:v>
                </c:pt>
                <c:pt idx="5821">
                  <c:v>94.82758641242981</c:v>
                </c:pt>
                <c:pt idx="5822">
                  <c:v>94.82758641242981</c:v>
                </c:pt>
                <c:pt idx="5823">
                  <c:v>95.689654350280762</c:v>
                </c:pt>
                <c:pt idx="5824">
                  <c:v>95.689654350280762</c:v>
                </c:pt>
                <c:pt idx="5825">
                  <c:v>95.689654350280762</c:v>
                </c:pt>
                <c:pt idx="5826">
                  <c:v>95.689654350280762</c:v>
                </c:pt>
                <c:pt idx="5827">
                  <c:v>95.689654350280762</c:v>
                </c:pt>
                <c:pt idx="5828">
                  <c:v>95.689654350280762</c:v>
                </c:pt>
                <c:pt idx="5829">
                  <c:v>95.689654350280762</c:v>
                </c:pt>
                <c:pt idx="5830">
                  <c:v>95.689654350280762</c:v>
                </c:pt>
                <c:pt idx="5831">
                  <c:v>95.689654350280762</c:v>
                </c:pt>
                <c:pt idx="5832">
                  <c:v>95.689654350280762</c:v>
                </c:pt>
                <c:pt idx="5833">
                  <c:v>95.689654350280762</c:v>
                </c:pt>
                <c:pt idx="5834">
                  <c:v>95.689654350280762</c:v>
                </c:pt>
                <c:pt idx="5835">
                  <c:v>95.689654350280762</c:v>
                </c:pt>
                <c:pt idx="5836">
                  <c:v>95.689654350280762</c:v>
                </c:pt>
                <c:pt idx="5837">
                  <c:v>95.689654350280762</c:v>
                </c:pt>
                <c:pt idx="5838">
                  <c:v>95.689654350280762</c:v>
                </c:pt>
                <c:pt idx="5839">
                  <c:v>95.689654350280762</c:v>
                </c:pt>
                <c:pt idx="5840">
                  <c:v>95.689654350280762</c:v>
                </c:pt>
                <c:pt idx="5841">
                  <c:v>95.689654350280762</c:v>
                </c:pt>
                <c:pt idx="5842">
                  <c:v>95.689654350280762</c:v>
                </c:pt>
                <c:pt idx="5843">
                  <c:v>95.689654350280762</c:v>
                </c:pt>
                <c:pt idx="5844">
                  <c:v>95.689654350280762</c:v>
                </c:pt>
                <c:pt idx="5845">
                  <c:v>95.689654350280762</c:v>
                </c:pt>
                <c:pt idx="5846">
                  <c:v>95.689654350280762</c:v>
                </c:pt>
                <c:pt idx="5847">
                  <c:v>95.689654350280762</c:v>
                </c:pt>
                <c:pt idx="5848">
                  <c:v>95.689654350280762</c:v>
                </c:pt>
                <c:pt idx="5849">
                  <c:v>95.689654350280762</c:v>
                </c:pt>
                <c:pt idx="5850">
                  <c:v>95.689654350280762</c:v>
                </c:pt>
                <c:pt idx="5851">
                  <c:v>95.689654350280762</c:v>
                </c:pt>
                <c:pt idx="5852">
                  <c:v>95.689654350280762</c:v>
                </c:pt>
                <c:pt idx="5853">
                  <c:v>95.689654350280762</c:v>
                </c:pt>
                <c:pt idx="5854">
                  <c:v>95.689654350280762</c:v>
                </c:pt>
                <c:pt idx="5855">
                  <c:v>95.689654350280762</c:v>
                </c:pt>
                <c:pt idx="5856">
                  <c:v>95.689654350280762</c:v>
                </c:pt>
                <c:pt idx="5857">
                  <c:v>95.689654350280762</c:v>
                </c:pt>
                <c:pt idx="5858">
                  <c:v>95.689654350280762</c:v>
                </c:pt>
                <c:pt idx="5859">
                  <c:v>95.689654350280762</c:v>
                </c:pt>
                <c:pt idx="5860">
                  <c:v>95.689654350280762</c:v>
                </c:pt>
                <c:pt idx="5861">
                  <c:v>95.689654350280762</c:v>
                </c:pt>
                <c:pt idx="5862">
                  <c:v>95.689654350280762</c:v>
                </c:pt>
                <c:pt idx="5863">
                  <c:v>95.689654350280762</c:v>
                </c:pt>
                <c:pt idx="5864">
                  <c:v>95.689654350280762</c:v>
                </c:pt>
                <c:pt idx="5865">
                  <c:v>95.689654350280762</c:v>
                </c:pt>
                <c:pt idx="5866">
                  <c:v>95.689654350280762</c:v>
                </c:pt>
                <c:pt idx="5867">
                  <c:v>95.689654350280762</c:v>
                </c:pt>
                <c:pt idx="5868">
                  <c:v>95.689654350280762</c:v>
                </c:pt>
                <c:pt idx="5869">
                  <c:v>95.689654350280762</c:v>
                </c:pt>
                <c:pt idx="5870">
                  <c:v>95.689654350280762</c:v>
                </c:pt>
                <c:pt idx="5871">
                  <c:v>95.689654350280762</c:v>
                </c:pt>
                <c:pt idx="5872">
                  <c:v>95.689654350280762</c:v>
                </c:pt>
                <c:pt idx="5873">
                  <c:v>95.689654350280762</c:v>
                </c:pt>
                <c:pt idx="5874">
                  <c:v>95.689654350280762</c:v>
                </c:pt>
                <c:pt idx="5875">
                  <c:v>95.689654350280762</c:v>
                </c:pt>
                <c:pt idx="5876">
                  <c:v>95.689654350280762</c:v>
                </c:pt>
                <c:pt idx="5877">
                  <c:v>95.689654350280762</c:v>
                </c:pt>
                <c:pt idx="5878">
                  <c:v>95.689654350280762</c:v>
                </c:pt>
                <c:pt idx="5879">
                  <c:v>95.689654350280762</c:v>
                </c:pt>
                <c:pt idx="5880">
                  <c:v>95.689654350280762</c:v>
                </c:pt>
                <c:pt idx="5881">
                  <c:v>95.689654350280762</c:v>
                </c:pt>
                <c:pt idx="5882">
                  <c:v>95.689654350280762</c:v>
                </c:pt>
                <c:pt idx="5883">
                  <c:v>95.689654350280762</c:v>
                </c:pt>
                <c:pt idx="5884">
                  <c:v>95.689654350280762</c:v>
                </c:pt>
                <c:pt idx="5885">
                  <c:v>95.689654350280762</c:v>
                </c:pt>
                <c:pt idx="5886">
                  <c:v>95.689654350280762</c:v>
                </c:pt>
                <c:pt idx="5887">
                  <c:v>95.689654350280762</c:v>
                </c:pt>
                <c:pt idx="5888">
                  <c:v>95.689654350280762</c:v>
                </c:pt>
                <c:pt idx="5889">
                  <c:v>95.689654350280762</c:v>
                </c:pt>
                <c:pt idx="5890">
                  <c:v>95.689654350280762</c:v>
                </c:pt>
                <c:pt idx="5891">
                  <c:v>95.689654350280762</c:v>
                </c:pt>
                <c:pt idx="5892">
                  <c:v>95.689654350280762</c:v>
                </c:pt>
                <c:pt idx="5893">
                  <c:v>95.689654350280762</c:v>
                </c:pt>
                <c:pt idx="5894">
                  <c:v>95.689654350280762</c:v>
                </c:pt>
                <c:pt idx="5895">
                  <c:v>95.689654350280762</c:v>
                </c:pt>
                <c:pt idx="5896">
                  <c:v>95.689654350280762</c:v>
                </c:pt>
                <c:pt idx="5897">
                  <c:v>95.689654350280762</c:v>
                </c:pt>
                <c:pt idx="5898">
                  <c:v>95.689654350280762</c:v>
                </c:pt>
                <c:pt idx="5899">
                  <c:v>95.689654350280762</c:v>
                </c:pt>
                <c:pt idx="5900">
                  <c:v>95.689654350280762</c:v>
                </c:pt>
                <c:pt idx="5901">
                  <c:v>95.689654350280762</c:v>
                </c:pt>
                <c:pt idx="5902">
                  <c:v>95.689654350280762</c:v>
                </c:pt>
                <c:pt idx="5903">
                  <c:v>95.689654350280762</c:v>
                </c:pt>
                <c:pt idx="5904">
                  <c:v>95.689654350280762</c:v>
                </c:pt>
                <c:pt idx="5905">
                  <c:v>95.689654350280762</c:v>
                </c:pt>
                <c:pt idx="5906">
                  <c:v>95.689654350280762</c:v>
                </c:pt>
                <c:pt idx="5907">
                  <c:v>95.689654350280762</c:v>
                </c:pt>
                <c:pt idx="5908">
                  <c:v>95.689654350280762</c:v>
                </c:pt>
                <c:pt idx="5909">
                  <c:v>95.689654350280762</c:v>
                </c:pt>
                <c:pt idx="5910">
                  <c:v>95.689654350280762</c:v>
                </c:pt>
                <c:pt idx="5911">
                  <c:v>95.689654350280762</c:v>
                </c:pt>
                <c:pt idx="5912">
                  <c:v>95.689654350280762</c:v>
                </c:pt>
                <c:pt idx="5913">
                  <c:v>95.689654350280762</c:v>
                </c:pt>
                <c:pt idx="5914">
                  <c:v>95.689654350280762</c:v>
                </c:pt>
                <c:pt idx="5915">
                  <c:v>95.689654350280762</c:v>
                </c:pt>
                <c:pt idx="5916">
                  <c:v>95.689654350280762</c:v>
                </c:pt>
                <c:pt idx="5917">
                  <c:v>95.689654350280762</c:v>
                </c:pt>
                <c:pt idx="5918">
                  <c:v>95.689654350280762</c:v>
                </c:pt>
                <c:pt idx="5919">
                  <c:v>95.689654350280762</c:v>
                </c:pt>
                <c:pt idx="5920">
                  <c:v>95.689654350280762</c:v>
                </c:pt>
                <c:pt idx="5921">
                  <c:v>95.689654350280762</c:v>
                </c:pt>
                <c:pt idx="5922">
                  <c:v>95.689654350280762</c:v>
                </c:pt>
                <c:pt idx="5923">
                  <c:v>95.689654350280762</c:v>
                </c:pt>
                <c:pt idx="5924">
                  <c:v>95.689654350280762</c:v>
                </c:pt>
                <c:pt idx="5925">
                  <c:v>95.689654350280762</c:v>
                </c:pt>
                <c:pt idx="5926">
                  <c:v>95.689654350280762</c:v>
                </c:pt>
                <c:pt idx="5927">
                  <c:v>95.689654350280762</c:v>
                </c:pt>
                <c:pt idx="5928">
                  <c:v>95.689654350280762</c:v>
                </c:pt>
                <c:pt idx="5929">
                  <c:v>95.689654350280762</c:v>
                </c:pt>
                <c:pt idx="5930">
                  <c:v>95.689654350280762</c:v>
                </c:pt>
                <c:pt idx="5931">
                  <c:v>96.551722288131714</c:v>
                </c:pt>
                <c:pt idx="5932">
                  <c:v>96.551722288131714</c:v>
                </c:pt>
                <c:pt idx="5933">
                  <c:v>96.551722288131714</c:v>
                </c:pt>
                <c:pt idx="5934">
                  <c:v>96.551722288131714</c:v>
                </c:pt>
                <c:pt idx="5935">
                  <c:v>96.551722288131714</c:v>
                </c:pt>
                <c:pt idx="5936">
                  <c:v>96.551722288131714</c:v>
                </c:pt>
                <c:pt idx="5937">
                  <c:v>96.551722288131714</c:v>
                </c:pt>
                <c:pt idx="5938">
                  <c:v>96.551722288131714</c:v>
                </c:pt>
                <c:pt idx="5939">
                  <c:v>96.551722288131714</c:v>
                </c:pt>
                <c:pt idx="5940">
                  <c:v>96.551722288131714</c:v>
                </c:pt>
                <c:pt idx="5941">
                  <c:v>96.551722288131714</c:v>
                </c:pt>
                <c:pt idx="5942">
                  <c:v>96.551722288131714</c:v>
                </c:pt>
                <c:pt idx="5943">
                  <c:v>96.551722288131714</c:v>
                </c:pt>
                <c:pt idx="5944">
                  <c:v>96.551722288131714</c:v>
                </c:pt>
                <c:pt idx="5945">
                  <c:v>96.551722288131714</c:v>
                </c:pt>
                <c:pt idx="5946">
                  <c:v>96.551722288131714</c:v>
                </c:pt>
                <c:pt idx="5947">
                  <c:v>96.551722288131714</c:v>
                </c:pt>
                <c:pt idx="5948">
                  <c:v>96.551722288131714</c:v>
                </c:pt>
                <c:pt idx="5949">
                  <c:v>96.551722288131714</c:v>
                </c:pt>
                <c:pt idx="5950">
                  <c:v>96.551722288131714</c:v>
                </c:pt>
                <c:pt idx="5951">
                  <c:v>96.551722288131714</c:v>
                </c:pt>
                <c:pt idx="5952">
                  <c:v>96.551722288131714</c:v>
                </c:pt>
                <c:pt idx="5953">
                  <c:v>96.551722288131714</c:v>
                </c:pt>
                <c:pt idx="5954">
                  <c:v>96.551722288131714</c:v>
                </c:pt>
                <c:pt idx="5955">
                  <c:v>96.551722288131714</c:v>
                </c:pt>
                <c:pt idx="5956">
                  <c:v>96.551722288131714</c:v>
                </c:pt>
                <c:pt idx="5957">
                  <c:v>96.551722288131714</c:v>
                </c:pt>
                <c:pt idx="5958">
                  <c:v>96.551722288131714</c:v>
                </c:pt>
                <c:pt idx="5959">
                  <c:v>96.551722288131714</c:v>
                </c:pt>
                <c:pt idx="5960">
                  <c:v>96.551722288131714</c:v>
                </c:pt>
                <c:pt idx="5961">
                  <c:v>96.551722288131714</c:v>
                </c:pt>
                <c:pt idx="5962">
                  <c:v>96.551722288131714</c:v>
                </c:pt>
                <c:pt idx="5963">
                  <c:v>96.551722288131714</c:v>
                </c:pt>
                <c:pt idx="5964">
                  <c:v>96.551722288131714</c:v>
                </c:pt>
                <c:pt idx="5965">
                  <c:v>96.551722288131714</c:v>
                </c:pt>
                <c:pt idx="5966">
                  <c:v>96.551722288131714</c:v>
                </c:pt>
                <c:pt idx="5967">
                  <c:v>96.551722288131714</c:v>
                </c:pt>
                <c:pt idx="5968">
                  <c:v>96.551722288131714</c:v>
                </c:pt>
                <c:pt idx="5969">
                  <c:v>96.551722288131714</c:v>
                </c:pt>
                <c:pt idx="5970">
                  <c:v>96.551722288131714</c:v>
                </c:pt>
                <c:pt idx="5971">
                  <c:v>96.551722288131714</c:v>
                </c:pt>
                <c:pt idx="5972">
                  <c:v>96.551722288131714</c:v>
                </c:pt>
                <c:pt idx="5973">
                  <c:v>96.551722288131714</c:v>
                </c:pt>
                <c:pt idx="5974">
                  <c:v>96.551722288131714</c:v>
                </c:pt>
                <c:pt idx="5975">
                  <c:v>96.551722288131714</c:v>
                </c:pt>
                <c:pt idx="5976">
                  <c:v>96.551722288131714</c:v>
                </c:pt>
                <c:pt idx="5977">
                  <c:v>96.551722288131714</c:v>
                </c:pt>
                <c:pt idx="5978">
                  <c:v>96.551722288131714</c:v>
                </c:pt>
                <c:pt idx="5979">
                  <c:v>96.551722288131714</c:v>
                </c:pt>
                <c:pt idx="5980">
                  <c:v>96.551722288131714</c:v>
                </c:pt>
                <c:pt idx="5981">
                  <c:v>96.551722288131714</c:v>
                </c:pt>
                <c:pt idx="5982">
                  <c:v>96.551722288131714</c:v>
                </c:pt>
                <c:pt idx="5983">
                  <c:v>96.551722288131714</c:v>
                </c:pt>
                <c:pt idx="5984">
                  <c:v>96.551722288131714</c:v>
                </c:pt>
                <c:pt idx="5985">
                  <c:v>96.551722288131714</c:v>
                </c:pt>
                <c:pt idx="5986">
                  <c:v>96.551722288131714</c:v>
                </c:pt>
                <c:pt idx="5987">
                  <c:v>96.551722288131714</c:v>
                </c:pt>
                <c:pt idx="5988">
                  <c:v>96.551722288131714</c:v>
                </c:pt>
                <c:pt idx="5989">
                  <c:v>96.551722288131714</c:v>
                </c:pt>
                <c:pt idx="5990">
                  <c:v>96.551722288131714</c:v>
                </c:pt>
                <c:pt idx="5991">
                  <c:v>96.551722288131714</c:v>
                </c:pt>
                <c:pt idx="5992">
                  <c:v>96.551722288131714</c:v>
                </c:pt>
                <c:pt idx="5993">
                  <c:v>96.551722288131714</c:v>
                </c:pt>
                <c:pt idx="5994">
                  <c:v>96.551722288131714</c:v>
                </c:pt>
                <c:pt idx="5995">
                  <c:v>96.551722288131714</c:v>
                </c:pt>
                <c:pt idx="5996">
                  <c:v>96.551722288131714</c:v>
                </c:pt>
                <c:pt idx="5997">
                  <c:v>96.551722288131714</c:v>
                </c:pt>
                <c:pt idx="5998">
                  <c:v>96.551722288131714</c:v>
                </c:pt>
                <c:pt idx="5999">
                  <c:v>96.551722288131714</c:v>
                </c:pt>
                <c:pt idx="6000">
                  <c:v>96.551722288131714</c:v>
                </c:pt>
                <c:pt idx="6001">
                  <c:v>96.551722288131714</c:v>
                </c:pt>
                <c:pt idx="6002">
                  <c:v>96.551722288131714</c:v>
                </c:pt>
                <c:pt idx="6003">
                  <c:v>96.551722288131714</c:v>
                </c:pt>
                <c:pt idx="6004">
                  <c:v>96.551722288131714</c:v>
                </c:pt>
                <c:pt idx="6005">
                  <c:v>96.551722288131714</c:v>
                </c:pt>
                <c:pt idx="6006">
                  <c:v>96.551722288131714</c:v>
                </c:pt>
                <c:pt idx="6007">
                  <c:v>96.551722288131714</c:v>
                </c:pt>
                <c:pt idx="6008">
                  <c:v>96.551722288131714</c:v>
                </c:pt>
                <c:pt idx="6009">
                  <c:v>96.551722288131714</c:v>
                </c:pt>
                <c:pt idx="6010">
                  <c:v>96.551722288131714</c:v>
                </c:pt>
                <c:pt idx="6011">
                  <c:v>96.551722288131714</c:v>
                </c:pt>
                <c:pt idx="6012">
                  <c:v>96.551722288131714</c:v>
                </c:pt>
                <c:pt idx="6013">
                  <c:v>96.551722288131714</c:v>
                </c:pt>
                <c:pt idx="6014">
                  <c:v>96.551722288131714</c:v>
                </c:pt>
                <c:pt idx="6015">
                  <c:v>96.551722288131714</c:v>
                </c:pt>
                <c:pt idx="6016">
                  <c:v>96.551722288131714</c:v>
                </c:pt>
                <c:pt idx="6017">
                  <c:v>96.551722288131714</c:v>
                </c:pt>
                <c:pt idx="6018">
                  <c:v>96.551722288131714</c:v>
                </c:pt>
                <c:pt idx="6019">
                  <c:v>96.551722288131714</c:v>
                </c:pt>
                <c:pt idx="6020">
                  <c:v>96.551722288131714</c:v>
                </c:pt>
                <c:pt idx="6021">
                  <c:v>96.551722288131714</c:v>
                </c:pt>
                <c:pt idx="6022">
                  <c:v>96.551722288131714</c:v>
                </c:pt>
                <c:pt idx="6023">
                  <c:v>96.551722288131714</c:v>
                </c:pt>
                <c:pt idx="6024">
                  <c:v>96.551722288131714</c:v>
                </c:pt>
                <c:pt idx="6025">
                  <c:v>96.551722288131714</c:v>
                </c:pt>
                <c:pt idx="6026">
                  <c:v>96.551722288131714</c:v>
                </c:pt>
                <c:pt idx="6027">
                  <c:v>96.551722288131714</c:v>
                </c:pt>
                <c:pt idx="6028">
                  <c:v>96.551722288131714</c:v>
                </c:pt>
                <c:pt idx="6029">
                  <c:v>96.551722288131714</c:v>
                </c:pt>
                <c:pt idx="6030">
                  <c:v>96.551722288131714</c:v>
                </c:pt>
                <c:pt idx="6031">
                  <c:v>96.551722288131714</c:v>
                </c:pt>
                <c:pt idx="6032">
                  <c:v>96.551722288131714</c:v>
                </c:pt>
                <c:pt idx="6033">
                  <c:v>96.551722288131714</c:v>
                </c:pt>
                <c:pt idx="6034">
                  <c:v>96.551722288131714</c:v>
                </c:pt>
                <c:pt idx="6035">
                  <c:v>96.551722288131714</c:v>
                </c:pt>
                <c:pt idx="6036">
                  <c:v>96.551722288131714</c:v>
                </c:pt>
                <c:pt idx="6037">
                  <c:v>96.551722288131714</c:v>
                </c:pt>
                <c:pt idx="6038">
                  <c:v>96.551722288131714</c:v>
                </c:pt>
                <c:pt idx="6039">
                  <c:v>96.551722288131714</c:v>
                </c:pt>
                <c:pt idx="6040">
                  <c:v>96.551722288131714</c:v>
                </c:pt>
                <c:pt idx="6041">
                  <c:v>96.551722288131714</c:v>
                </c:pt>
                <c:pt idx="6042">
                  <c:v>96.551722288131714</c:v>
                </c:pt>
                <c:pt idx="6043">
                  <c:v>96.551722288131714</c:v>
                </c:pt>
                <c:pt idx="6044">
                  <c:v>96.551722288131714</c:v>
                </c:pt>
                <c:pt idx="6045">
                  <c:v>96.551722288131714</c:v>
                </c:pt>
                <c:pt idx="6046">
                  <c:v>96.551722288131714</c:v>
                </c:pt>
                <c:pt idx="6047">
                  <c:v>96.551722288131714</c:v>
                </c:pt>
                <c:pt idx="6048">
                  <c:v>96.551722288131714</c:v>
                </c:pt>
                <c:pt idx="6049">
                  <c:v>96.551722288131714</c:v>
                </c:pt>
                <c:pt idx="6050">
                  <c:v>96.551722288131714</c:v>
                </c:pt>
                <c:pt idx="6051">
                  <c:v>96.551722288131714</c:v>
                </c:pt>
                <c:pt idx="6052">
                  <c:v>96.551722288131714</c:v>
                </c:pt>
                <c:pt idx="6053">
                  <c:v>96.551722288131714</c:v>
                </c:pt>
                <c:pt idx="6054">
                  <c:v>96.551722288131714</c:v>
                </c:pt>
                <c:pt idx="6055">
                  <c:v>96.551722288131714</c:v>
                </c:pt>
                <c:pt idx="6056">
                  <c:v>96.551722288131714</c:v>
                </c:pt>
                <c:pt idx="6057">
                  <c:v>96.551722288131714</c:v>
                </c:pt>
                <c:pt idx="6058">
                  <c:v>96.551722288131714</c:v>
                </c:pt>
                <c:pt idx="6059">
                  <c:v>96.551722288131714</c:v>
                </c:pt>
                <c:pt idx="6060">
                  <c:v>96.551722288131714</c:v>
                </c:pt>
                <c:pt idx="6061">
                  <c:v>96.551722288131714</c:v>
                </c:pt>
                <c:pt idx="6062">
                  <c:v>96.551722288131714</c:v>
                </c:pt>
                <c:pt idx="6063">
                  <c:v>96.551722288131714</c:v>
                </c:pt>
                <c:pt idx="6064">
                  <c:v>96.551722288131714</c:v>
                </c:pt>
                <c:pt idx="6065">
                  <c:v>96.551722288131714</c:v>
                </c:pt>
                <c:pt idx="6066">
                  <c:v>96.551722288131714</c:v>
                </c:pt>
                <c:pt idx="6067">
                  <c:v>96.551722288131714</c:v>
                </c:pt>
                <c:pt idx="6068">
                  <c:v>96.551722288131714</c:v>
                </c:pt>
                <c:pt idx="6069">
                  <c:v>96.551722288131714</c:v>
                </c:pt>
                <c:pt idx="6070">
                  <c:v>96.551722288131714</c:v>
                </c:pt>
                <c:pt idx="6071">
                  <c:v>96.551722288131714</c:v>
                </c:pt>
                <c:pt idx="6072">
                  <c:v>96.551722288131714</c:v>
                </c:pt>
                <c:pt idx="6073">
                  <c:v>96.551722288131714</c:v>
                </c:pt>
                <c:pt idx="6074">
                  <c:v>96.551722288131714</c:v>
                </c:pt>
                <c:pt idx="6075">
                  <c:v>96.551722288131714</c:v>
                </c:pt>
                <c:pt idx="6076">
                  <c:v>96.551722288131714</c:v>
                </c:pt>
                <c:pt idx="6077">
                  <c:v>96.551722288131714</c:v>
                </c:pt>
                <c:pt idx="6078">
                  <c:v>96.551722288131714</c:v>
                </c:pt>
                <c:pt idx="6079">
                  <c:v>96.551722288131714</c:v>
                </c:pt>
                <c:pt idx="6080">
                  <c:v>96.551722288131714</c:v>
                </c:pt>
                <c:pt idx="6081">
                  <c:v>96.551722288131714</c:v>
                </c:pt>
                <c:pt idx="6082">
                  <c:v>96.551722288131714</c:v>
                </c:pt>
                <c:pt idx="6083">
                  <c:v>96.551722288131714</c:v>
                </c:pt>
                <c:pt idx="6084">
                  <c:v>96.551722288131714</c:v>
                </c:pt>
                <c:pt idx="6085">
                  <c:v>96.551722288131714</c:v>
                </c:pt>
                <c:pt idx="6086">
                  <c:v>96.551722288131714</c:v>
                </c:pt>
                <c:pt idx="6087">
                  <c:v>96.551722288131714</c:v>
                </c:pt>
                <c:pt idx="6088">
                  <c:v>96.551722288131714</c:v>
                </c:pt>
                <c:pt idx="6089">
                  <c:v>96.551722288131714</c:v>
                </c:pt>
                <c:pt idx="6090">
                  <c:v>96.551722288131714</c:v>
                </c:pt>
                <c:pt idx="6091">
                  <c:v>96.551722288131714</c:v>
                </c:pt>
                <c:pt idx="6092">
                  <c:v>96.551722288131714</c:v>
                </c:pt>
                <c:pt idx="6093">
                  <c:v>96.551722288131714</c:v>
                </c:pt>
                <c:pt idx="6094">
                  <c:v>96.551722288131714</c:v>
                </c:pt>
                <c:pt idx="6095">
                  <c:v>96.551722288131714</c:v>
                </c:pt>
                <c:pt idx="6096">
                  <c:v>96.551722288131714</c:v>
                </c:pt>
                <c:pt idx="6097">
                  <c:v>96.551722288131714</c:v>
                </c:pt>
                <c:pt idx="6098">
                  <c:v>96.551722288131714</c:v>
                </c:pt>
                <c:pt idx="6099">
                  <c:v>96.551722288131714</c:v>
                </c:pt>
                <c:pt idx="6100">
                  <c:v>96.551722288131714</c:v>
                </c:pt>
                <c:pt idx="6101">
                  <c:v>96.551722288131714</c:v>
                </c:pt>
                <c:pt idx="6102">
                  <c:v>96.551722288131714</c:v>
                </c:pt>
                <c:pt idx="6103">
                  <c:v>96.551722288131714</c:v>
                </c:pt>
                <c:pt idx="6104">
                  <c:v>96.551722288131714</c:v>
                </c:pt>
                <c:pt idx="6105">
                  <c:v>96.551722288131714</c:v>
                </c:pt>
                <c:pt idx="6106">
                  <c:v>96.551722288131714</c:v>
                </c:pt>
                <c:pt idx="6107">
                  <c:v>96.551722288131714</c:v>
                </c:pt>
                <c:pt idx="6108">
                  <c:v>96.551722288131714</c:v>
                </c:pt>
                <c:pt idx="6109">
                  <c:v>96.551722288131714</c:v>
                </c:pt>
                <c:pt idx="6110">
                  <c:v>96.551722288131714</c:v>
                </c:pt>
                <c:pt idx="6111">
                  <c:v>96.551722288131714</c:v>
                </c:pt>
                <c:pt idx="6112">
                  <c:v>96.551722288131714</c:v>
                </c:pt>
                <c:pt idx="6113">
                  <c:v>96.551722288131714</c:v>
                </c:pt>
                <c:pt idx="6114">
                  <c:v>96.551722288131714</c:v>
                </c:pt>
                <c:pt idx="6115">
                  <c:v>96.551722288131714</c:v>
                </c:pt>
                <c:pt idx="6116">
                  <c:v>96.551722288131714</c:v>
                </c:pt>
                <c:pt idx="6117">
                  <c:v>96.551722288131714</c:v>
                </c:pt>
                <c:pt idx="6118">
                  <c:v>96.551722288131714</c:v>
                </c:pt>
                <c:pt idx="6119">
                  <c:v>96.551722288131714</c:v>
                </c:pt>
                <c:pt idx="6120">
                  <c:v>96.551722288131714</c:v>
                </c:pt>
                <c:pt idx="6121">
                  <c:v>96.551722288131714</c:v>
                </c:pt>
                <c:pt idx="6122">
                  <c:v>96.551722288131714</c:v>
                </c:pt>
                <c:pt idx="6123">
                  <c:v>96.551722288131714</c:v>
                </c:pt>
                <c:pt idx="6124">
                  <c:v>96.551722288131714</c:v>
                </c:pt>
                <c:pt idx="6125">
                  <c:v>96.551722288131714</c:v>
                </c:pt>
                <c:pt idx="6126">
                  <c:v>96.551722288131714</c:v>
                </c:pt>
                <c:pt idx="6127">
                  <c:v>96.551722288131714</c:v>
                </c:pt>
                <c:pt idx="6128">
                  <c:v>96.551722288131714</c:v>
                </c:pt>
                <c:pt idx="6129">
                  <c:v>96.551722288131714</c:v>
                </c:pt>
                <c:pt idx="6130">
                  <c:v>96.551722288131714</c:v>
                </c:pt>
                <c:pt idx="6131">
                  <c:v>96.551722288131714</c:v>
                </c:pt>
                <c:pt idx="6132">
                  <c:v>96.551722288131714</c:v>
                </c:pt>
                <c:pt idx="6133">
                  <c:v>96.551722288131714</c:v>
                </c:pt>
                <c:pt idx="6134">
                  <c:v>96.551722288131714</c:v>
                </c:pt>
                <c:pt idx="6135">
                  <c:v>96.551722288131714</c:v>
                </c:pt>
                <c:pt idx="6136">
                  <c:v>96.551722288131714</c:v>
                </c:pt>
                <c:pt idx="6137">
                  <c:v>96.551722288131714</c:v>
                </c:pt>
                <c:pt idx="6138">
                  <c:v>96.551722288131714</c:v>
                </c:pt>
                <c:pt idx="6139">
                  <c:v>96.551722288131714</c:v>
                </c:pt>
                <c:pt idx="6140">
                  <c:v>96.551722288131714</c:v>
                </c:pt>
                <c:pt idx="6141">
                  <c:v>96.551722288131714</c:v>
                </c:pt>
                <c:pt idx="6142">
                  <c:v>96.551722288131714</c:v>
                </c:pt>
                <c:pt idx="6143">
                  <c:v>96.551722288131714</c:v>
                </c:pt>
                <c:pt idx="6144">
                  <c:v>96.551722288131714</c:v>
                </c:pt>
                <c:pt idx="6145">
                  <c:v>96.551722288131714</c:v>
                </c:pt>
                <c:pt idx="6146">
                  <c:v>96.551722288131714</c:v>
                </c:pt>
                <c:pt idx="6147">
                  <c:v>96.551722288131714</c:v>
                </c:pt>
                <c:pt idx="6148">
                  <c:v>96.551722288131714</c:v>
                </c:pt>
                <c:pt idx="6149">
                  <c:v>96.551722288131714</c:v>
                </c:pt>
                <c:pt idx="6150">
                  <c:v>96.551722288131714</c:v>
                </c:pt>
                <c:pt idx="6151">
                  <c:v>96.551722288131714</c:v>
                </c:pt>
                <c:pt idx="6152">
                  <c:v>96.551722288131714</c:v>
                </c:pt>
                <c:pt idx="6153">
                  <c:v>96.551722288131714</c:v>
                </c:pt>
                <c:pt idx="6154">
                  <c:v>96.551722288131714</c:v>
                </c:pt>
                <c:pt idx="6155">
                  <c:v>96.551722288131714</c:v>
                </c:pt>
                <c:pt idx="6156">
                  <c:v>96.551722288131714</c:v>
                </c:pt>
                <c:pt idx="6157">
                  <c:v>96.551722288131714</c:v>
                </c:pt>
                <c:pt idx="6158">
                  <c:v>96.551722288131714</c:v>
                </c:pt>
                <c:pt idx="6159">
                  <c:v>96.551722288131714</c:v>
                </c:pt>
                <c:pt idx="6160">
                  <c:v>96.551722288131714</c:v>
                </c:pt>
                <c:pt idx="6161">
                  <c:v>96.551722288131714</c:v>
                </c:pt>
                <c:pt idx="6162">
                  <c:v>96.551722288131714</c:v>
                </c:pt>
                <c:pt idx="6163">
                  <c:v>96.551722288131714</c:v>
                </c:pt>
                <c:pt idx="6164">
                  <c:v>96.551722288131714</c:v>
                </c:pt>
                <c:pt idx="6165">
                  <c:v>96.551722288131714</c:v>
                </c:pt>
                <c:pt idx="6166">
                  <c:v>96.551722288131714</c:v>
                </c:pt>
                <c:pt idx="6167">
                  <c:v>96.551722288131714</c:v>
                </c:pt>
                <c:pt idx="6168">
                  <c:v>96.551722288131714</c:v>
                </c:pt>
                <c:pt idx="6169">
                  <c:v>96.551722288131714</c:v>
                </c:pt>
                <c:pt idx="6170">
                  <c:v>96.551722288131714</c:v>
                </c:pt>
                <c:pt idx="6171">
                  <c:v>96.551722288131714</c:v>
                </c:pt>
                <c:pt idx="6172">
                  <c:v>96.551722288131714</c:v>
                </c:pt>
                <c:pt idx="6173">
                  <c:v>96.551722288131714</c:v>
                </c:pt>
                <c:pt idx="6174">
                  <c:v>96.551722288131714</c:v>
                </c:pt>
                <c:pt idx="6175">
                  <c:v>96.551722288131714</c:v>
                </c:pt>
                <c:pt idx="6176">
                  <c:v>96.551722288131714</c:v>
                </c:pt>
                <c:pt idx="6177">
                  <c:v>96.551722288131714</c:v>
                </c:pt>
                <c:pt idx="6178">
                  <c:v>96.551722288131714</c:v>
                </c:pt>
                <c:pt idx="6179">
                  <c:v>96.551722288131714</c:v>
                </c:pt>
                <c:pt idx="6180">
                  <c:v>96.551722288131714</c:v>
                </c:pt>
                <c:pt idx="6181">
                  <c:v>96.551722288131714</c:v>
                </c:pt>
                <c:pt idx="6182">
                  <c:v>96.551722288131714</c:v>
                </c:pt>
                <c:pt idx="6183">
                  <c:v>96.551722288131714</c:v>
                </c:pt>
                <c:pt idx="6184">
                  <c:v>96.551722288131714</c:v>
                </c:pt>
                <c:pt idx="6185">
                  <c:v>96.551722288131714</c:v>
                </c:pt>
                <c:pt idx="6186">
                  <c:v>96.551722288131714</c:v>
                </c:pt>
                <c:pt idx="6187">
                  <c:v>96.551722288131714</c:v>
                </c:pt>
                <c:pt idx="6188">
                  <c:v>96.551722288131714</c:v>
                </c:pt>
                <c:pt idx="6189">
                  <c:v>96.551722288131714</c:v>
                </c:pt>
                <c:pt idx="6190">
                  <c:v>96.551722288131714</c:v>
                </c:pt>
                <c:pt idx="6191">
                  <c:v>96.551722288131714</c:v>
                </c:pt>
                <c:pt idx="6192">
                  <c:v>96.551722288131714</c:v>
                </c:pt>
                <c:pt idx="6193">
                  <c:v>96.551722288131714</c:v>
                </c:pt>
                <c:pt idx="6194">
                  <c:v>96.551722288131714</c:v>
                </c:pt>
                <c:pt idx="6195">
                  <c:v>96.551722288131714</c:v>
                </c:pt>
                <c:pt idx="6196">
                  <c:v>96.551722288131714</c:v>
                </c:pt>
                <c:pt idx="6197">
                  <c:v>96.551722288131714</c:v>
                </c:pt>
                <c:pt idx="6198">
                  <c:v>96.551722288131714</c:v>
                </c:pt>
                <c:pt idx="6199">
                  <c:v>96.551722288131714</c:v>
                </c:pt>
                <c:pt idx="6200">
                  <c:v>96.551722288131714</c:v>
                </c:pt>
                <c:pt idx="6201">
                  <c:v>96.551722288131714</c:v>
                </c:pt>
                <c:pt idx="6202">
                  <c:v>96.551722288131714</c:v>
                </c:pt>
                <c:pt idx="6203">
                  <c:v>96.551722288131714</c:v>
                </c:pt>
                <c:pt idx="6204">
                  <c:v>96.551722288131714</c:v>
                </c:pt>
                <c:pt idx="6205">
                  <c:v>97.413790225982666</c:v>
                </c:pt>
                <c:pt idx="6206">
                  <c:v>97.413790225982666</c:v>
                </c:pt>
                <c:pt idx="6207">
                  <c:v>97.413790225982666</c:v>
                </c:pt>
                <c:pt idx="6208">
                  <c:v>97.413790225982666</c:v>
                </c:pt>
                <c:pt idx="6209">
                  <c:v>97.413790225982666</c:v>
                </c:pt>
                <c:pt idx="6210">
                  <c:v>97.413790225982666</c:v>
                </c:pt>
                <c:pt idx="6211">
                  <c:v>97.413790225982666</c:v>
                </c:pt>
                <c:pt idx="6212">
                  <c:v>97.413790225982666</c:v>
                </c:pt>
                <c:pt idx="6213">
                  <c:v>97.413790225982666</c:v>
                </c:pt>
                <c:pt idx="6214">
                  <c:v>97.413790225982666</c:v>
                </c:pt>
                <c:pt idx="6215">
                  <c:v>97.413790225982666</c:v>
                </c:pt>
                <c:pt idx="6216">
                  <c:v>97.413790225982666</c:v>
                </c:pt>
                <c:pt idx="6217">
                  <c:v>97.413790225982666</c:v>
                </c:pt>
                <c:pt idx="6218">
                  <c:v>97.413790225982666</c:v>
                </c:pt>
                <c:pt idx="6219">
                  <c:v>97.413790225982666</c:v>
                </c:pt>
                <c:pt idx="6220">
                  <c:v>97.413790225982666</c:v>
                </c:pt>
                <c:pt idx="6221">
                  <c:v>97.413790225982666</c:v>
                </c:pt>
                <c:pt idx="6222">
                  <c:v>97.413790225982666</c:v>
                </c:pt>
                <c:pt idx="6223">
                  <c:v>97.413790225982666</c:v>
                </c:pt>
                <c:pt idx="6224">
                  <c:v>97.413790225982666</c:v>
                </c:pt>
                <c:pt idx="6225">
                  <c:v>97.413790225982666</c:v>
                </c:pt>
                <c:pt idx="6226">
                  <c:v>97.413790225982666</c:v>
                </c:pt>
                <c:pt idx="6227">
                  <c:v>97.413790225982666</c:v>
                </c:pt>
                <c:pt idx="6228">
                  <c:v>97.413790225982666</c:v>
                </c:pt>
                <c:pt idx="6229">
                  <c:v>97.413790225982666</c:v>
                </c:pt>
                <c:pt idx="6230">
                  <c:v>97.413790225982666</c:v>
                </c:pt>
                <c:pt idx="6231">
                  <c:v>97.413790225982666</c:v>
                </c:pt>
                <c:pt idx="6232">
                  <c:v>97.413790225982666</c:v>
                </c:pt>
                <c:pt idx="6233">
                  <c:v>97.413790225982666</c:v>
                </c:pt>
                <c:pt idx="6234">
                  <c:v>97.413790225982666</c:v>
                </c:pt>
                <c:pt idx="6235">
                  <c:v>97.413790225982666</c:v>
                </c:pt>
                <c:pt idx="6236">
                  <c:v>97.413790225982666</c:v>
                </c:pt>
                <c:pt idx="6237">
                  <c:v>97.413790225982666</c:v>
                </c:pt>
                <c:pt idx="6238">
                  <c:v>97.413790225982666</c:v>
                </c:pt>
                <c:pt idx="6239">
                  <c:v>97.413790225982666</c:v>
                </c:pt>
                <c:pt idx="6240">
                  <c:v>97.413790225982666</c:v>
                </c:pt>
                <c:pt idx="6241">
                  <c:v>97.413790225982666</c:v>
                </c:pt>
                <c:pt idx="6242">
                  <c:v>97.413790225982666</c:v>
                </c:pt>
                <c:pt idx="6243">
                  <c:v>97.413790225982666</c:v>
                </c:pt>
                <c:pt idx="6244">
                  <c:v>97.413790225982666</c:v>
                </c:pt>
                <c:pt idx="6245">
                  <c:v>97.413790225982666</c:v>
                </c:pt>
                <c:pt idx="6246">
                  <c:v>97.413790225982666</c:v>
                </c:pt>
                <c:pt idx="6247">
                  <c:v>97.413790225982666</c:v>
                </c:pt>
                <c:pt idx="6248">
                  <c:v>97.413790225982666</c:v>
                </c:pt>
                <c:pt idx="6249">
                  <c:v>97.413790225982666</c:v>
                </c:pt>
                <c:pt idx="6250">
                  <c:v>97.413790225982666</c:v>
                </c:pt>
                <c:pt idx="6251">
                  <c:v>97.413790225982666</c:v>
                </c:pt>
                <c:pt idx="6252">
                  <c:v>97.413790225982666</c:v>
                </c:pt>
                <c:pt idx="6253">
                  <c:v>97.413790225982666</c:v>
                </c:pt>
                <c:pt idx="6254">
                  <c:v>97.413790225982666</c:v>
                </c:pt>
                <c:pt idx="6255">
                  <c:v>97.413790225982666</c:v>
                </c:pt>
                <c:pt idx="6256">
                  <c:v>97.413790225982666</c:v>
                </c:pt>
                <c:pt idx="6257">
                  <c:v>97.413790225982666</c:v>
                </c:pt>
                <c:pt idx="6258">
                  <c:v>97.413790225982666</c:v>
                </c:pt>
                <c:pt idx="6259">
                  <c:v>97.413790225982666</c:v>
                </c:pt>
                <c:pt idx="6260">
                  <c:v>97.413790225982666</c:v>
                </c:pt>
                <c:pt idx="6261">
                  <c:v>97.413790225982666</c:v>
                </c:pt>
                <c:pt idx="6262">
                  <c:v>97.413790225982666</c:v>
                </c:pt>
                <c:pt idx="6263">
                  <c:v>97.413790225982666</c:v>
                </c:pt>
                <c:pt idx="6264">
                  <c:v>97.413790225982666</c:v>
                </c:pt>
                <c:pt idx="6265">
                  <c:v>97.413790225982666</c:v>
                </c:pt>
                <c:pt idx="6266">
                  <c:v>97.413790225982666</c:v>
                </c:pt>
                <c:pt idx="6267">
                  <c:v>97.413790225982666</c:v>
                </c:pt>
                <c:pt idx="6268">
                  <c:v>97.413790225982666</c:v>
                </c:pt>
                <c:pt idx="6269">
                  <c:v>97.413790225982666</c:v>
                </c:pt>
                <c:pt idx="6270">
                  <c:v>97.413790225982666</c:v>
                </c:pt>
                <c:pt idx="6271">
                  <c:v>97.413790225982666</c:v>
                </c:pt>
                <c:pt idx="6272">
                  <c:v>97.413790225982666</c:v>
                </c:pt>
                <c:pt idx="6273">
                  <c:v>97.413790225982666</c:v>
                </c:pt>
                <c:pt idx="6274">
                  <c:v>97.413790225982666</c:v>
                </c:pt>
                <c:pt idx="6275">
                  <c:v>97.413790225982666</c:v>
                </c:pt>
                <c:pt idx="6276">
                  <c:v>97.413790225982666</c:v>
                </c:pt>
                <c:pt idx="6277">
                  <c:v>97.413790225982666</c:v>
                </c:pt>
                <c:pt idx="6278">
                  <c:v>97.413790225982666</c:v>
                </c:pt>
                <c:pt idx="6279">
                  <c:v>97.413790225982666</c:v>
                </c:pt>
                <c:pt idx="6280">
                  <c:v>97.413790225982666</c:v>
                </c:pt>
                <c:pt idx="6281">
                  <c:v>97.413790225982666</c:v>
                </c:pt>
                <c:pt idx="6282">
                  <c:v>97.413790225982666</c:v>
                </c:pt>
                <c:pt idx="6283">
                  <c:v>97.413790225982666</c:v>
                </c:pt>
                <c:pt idx="6284">
                  <c:v>97.413790225982666</c:v>
                </c:pt>
                <c:pt idx="6285">
                  <c:v>97.413790225982666</c:v>
                </c:pt>
                <c:pt idx="6286">
                  <c:v>97.413790225982666</c:v>
                </c:pt>
                <c:pt idx="6287">
                  <c:v>97.413790225982666</c:v>
                </c:pt>
                <c:pt idx="6288">
                  <c:v>97.413790225982666</c:v>
                </c:pt>
                <c:pt idx="6289">
                  <c:v>97.413790225982666</c:v>
                </c:pt>
                <c:pt idx="6290">
                  <c:v>97.413790225982666</c:v>
                </c:pt>
                <c:pt idx="6291">
                  <c:v>97.413790225982666</c:v>
                </c:pt>
                <c:pt idx="6292">
                  <c:v>97.413790225982666</c:v>
                </c:pt>
                <c:pt idx="6293">
                  <c:v>97.413790225982666</c:v>
                </c:pt>
                <c:pt idx="6294">
                  <c:v>97.413790225982666</c:v>
                </c:pt>
                <c:pt idx="6295">
                  <c:v>97.413790225982666</c:v>
                </c:pt>
                <c:pt idx="6296">
                  <c:v>97.413790225982666</c:v>
                </c:pt>
                <c:pt idx="6297">
                  <c:v>97.413790225982666</c:v>
                </c:pt>
                <c:pt idx="6298">
                  <c:v>98.275864124298096</c:v>
                </c:pt>
                <c:pt idx="6299">
                  <c:v>98.275864124298096</c:v>
                </c:pt>
                <c:pt idx="6300">
                  <c:v>98.275864124298096</c:v>
                </c:pt>
                <c:pt idx="6301">
                  <c:v>98.275864124298096</c:v>
                </c:pt>
                <c:pt idx="6302">
                  <c:v>98.275864124298096</c:v>
                </c:pt>
                <c:pt idx="6303">
                  <c:v>98.275864124298096</c:v>
                </c:pt>
                <c:pt idx="6304">
                  <c:v>98.275864124298096</c:v>
                </c:pt>
                <c:pt idx="6305">
                  <c:v>98.275864124298096</c:v>
                </c:pt>
                <c:pt idx="6306">
                  <c:v>98.275864124298096</c:v>
                </c:pt>
                <c:pt idx="6307">
                  <c:v>98.275864124298096</c:v>
                </c:pt>
                <c:pt idx="6308">
                  <c:v>98.275864124298096</c:v>
                </c:pt>
                <c:pt idx="6309">
                  <c:v>98.275864124298096</c:v>
                </c:pt>
                <c:pt idx="6310">
                  <c:v>98.275864124298096</c:v>
                </c:pt>
                <c:pt idx="6311">
                  <c:v>98.275864124298096</c:v>
                </c:pt>
                <c:pt idx="6312">
                  <c:v>98.275864124298096</c:v>
                </c:pt>
                <c:pt idx="6313">
                  <c:v>98.275864124298096</c:v>
                </c:pt>
                <c:pt idx="6314">
                  <c:v>98.275864124298096</c:v>
                </c:pt>
                <c:pt idx="6315">
                  <c:v>98.275864124298096</c:v>
                </c:pt>
                <c:pt idx="6316">
                  <c:v>98.275864124298096</c:v>
                </c:pt>
                <c:pt idx="6317">
                  <c:v>98.275864124298096</c:v>
                </c:pt>
                <c:pt idx="6318">
                  <c:v>98.275864124298096</c:v>
                </c:pt>
                <c:pt idx="6319">
                  <c:v>98.275864124298096</c:v>
                </c:pt>
                <c:pt idx="6320">
                  <c:v>98.275864124298096</c:v>
                </c:pt>
                <c:pt idx="6321">
                  <c:v>98.275864124298096</c:v>
                </c:pt>
                <c:pt idx="6322">
                  <c:v>98.275864124298096</c:v>
                </c:pt>
                <c:pt idx="6323">
                  <c:v>98.275864124298096</c:v>
                </c:pt>
                <c:pt idx="6324">
                  <c:v>98.275864124298096</c:v>
                </c:pt>
                <c:pt idx="6325">
                  <c:v>98.275864124298096</c:v>
                </c:pt>
                <c:pt idx="6326">
                  <c:v>98.275864124298096</c:v>
                </c:pt>
                <c:pt idx="6327">
                  <c:v>98.275864124298096</c:v>
                </c:pt>
                <c:pt idx="6328">
                  <c:v>98.275864124298096</c:v>
                </c:pt>
                <c:pt idx="6329">
                  <c:v>98.275864124298096</c:v>
                </c:pt>
                <c:pt idx="6330">
                  <c:v>98.275864124298096</c:v>
                </c:pt>
                <c:pt idx="6331">
                  <c:v>98.275864124298096</c:v>
                </c:pt>
                <c:pt idx="6332">
                  <c:v>98.275864124298096</c:v>
                </c:pt>
                <c:pt idx="6333">
                  <c:v>98.275864124298096</c:v>
                </c:pt>
                <c:pt idx="6334">
                  <c:v>98.275864124298096</c:v>
                </c:pt>
                <c:pt idx="6335">
                  <c:v>98.275864124298096</c:v>
                </c:pt>
                <c:pt idx="6336">
                  <c:v>98.275864124298096</c:v>
                </c:pt>
                <c:pt idx="6337">
                  <c:v>98.275864124298096</c:v>
                </c:pt>
                <c:pt idx="6338">
                  <c:v>98.275864124298096</c:v>
                </c:pt>
                <c:pt idx="6339">
                  <c:v>98.275864124298096</c:v>
                </c:pt>
                <c:pt idx="6340">
                  <c:v>98.275864124298096</c:v>
                </c:pt>
                <c:pt idx="6341">
                  <c:v>98.275864124298096</c:v>
                </c:pt>
                <c:pt idx="6342">
                  <c:v>98.275864124298096</c:v>
                </c:pt>
                <c:pt idx="6343">
                  <c:v>98.275864124298096</c:v>
                </c:pt>
                <c:pt idx="6344">
                  <c:v>98.275864124298096</c:v>
                </c:pt>
                <c:pt idx="6345">
                  <c:v>98.275864124298096</c:v>
                </c:pt>
                <c:pt idx="6346">
                  <c:v>98.275864124298096</c:v>
                </c:pt>
                <c:pt idx="6347">
                  <c:v>98.275864124298096</c:v>
                </c:pt>
                <c:pt idx="6348">
                  <c:v>98.275864124298096</c:v>
                </c:pt>
                <c:pt idx="6349">
                  <c:v>98.275864124298096</c:v>
                </c:pt>
                <c:pt idx="6350">
                  <c:v>98.275864124298096</c:v>
                </c:pt>
                <c:pt idx="6351">
                  <c:v>98.275864124298096</c:v>
                </c:pt>
                <c:pt idx="6352">
                  <c:v>98.275864124298096</c:v>
                </c:pt>
                <c:pt idx="6353">
                  <c:v>98.275864124298096</c:v>
                </c:pt>
                <c:pt idx="6354">
                  <c:v>98.275864124298096</c:v>
                </c:pt>
                <c:pt idx="6355">
                  <c:v>98.275864124298096</c:v>
                </c:pt>
                <c:pt idx="6356">
                  <c:v>98.275864124298096</c:v>
                </c:pt>
                <c:pt idx="6357">
                  <c:v>98.275864124298096</c:v>
                </c:pt>
                <c:pt idx="6358">
                  <c:v>98.275864124298096</c:v>
                </c:pt>
                <c:pt idx="6359">
                  <c:v>98.275864124298096</c:v>
                </c:pt>
                <c:pt idx="6360">
                  <c:v>98.275864124298096</c:v>
                </c:pt>
                <c:pt idx="6361">
                  <c:v>98.275864124298096</c:v>
                </c:pt>
                <c:pt idx="6362">
                  <c:v>98.275864124298096</c:v>
                </c:pt>
                <c:pt idx="6363">
                  <c:v>98.275864124298096</c:v>
                </c:pt>
                <c:pt idx="6364">
                  <c:v>98.275864124298096</c:v>
                </c:pt>
                <c:pt idx="6365">
                  <c:v>98.275864124298096</c:v>
                </c:pt>
                <c:pt idx="6366">
                  <c:v>98.275864124298096</c:v>
                </c:pt>
                <c:pt idx="6367">
                  <c:v>98.275864124298096</c:v>
                </c:pt>
                <c:pt idx="6368">
                  <c:v>98.275864124298096</c:v>
                </c:pt>
                <c:pt idx="6369">
                  <c:v>98.275864124298096</c:v>
                </c:pt>
                <c:pt idx="6370">
                  <c:v>98.275864124298096</c:v>
                </c:pt>
                <c:pt idx="6371">
                  <c:v>98.275864124298096</c:v>
                </c:pt>
                <c:pt idx="6372">
                  <c:v>98.275864124298096</c:v>
                </c:pt>
                <c:pt idx="6373">
                  <c:v>98.275864124298096</c:v>
                </c:pt>
                <c:pt idx="6374">
                  <c:v>98.275864124298096</c:v>
                </c:pt>
                <c:pt idx="6375">
                  <c:v>98.275864124298096</c:v>
                </c:pt>
                <c:pt idx="6376">
                  <c:v>98.275864124298096</c:v>
                </c:pt>
                <c:pt idx="6377">
                  <c:v>98.275864124298096</c:v>
                </c:pt>
                <c:pt idx="6378">
                  <c:v>98.275864124298096</c:v>
                </c:pt>
                <c:pt idx="6379">
                  <c:v>98.275864124298096</c:v>
                </c:pt>
                <c:pt idx="6380">
                  <c:v>98.275864124298096</c:v>
                </c:pt>
                <c:pt idx="6381">
                  <c:v>98.275864124298096</c:v>
                </c:pt>
                <c:pt idx="6382">
                  <c:v>98.275864124298096</c:v>
                </c:pt>
                <c:pt idx="6383">
                  <c:v>98.275864124298096</c:v>
                </c:pt>
                <c:pt idx="6384">
                  <c:v>98.275864124298096</c:v>
                </c:pt>
                <c:pt idx="6385">
                  <c:v>98.275864124298096</c:v>
                </c:pt>
                <c:pt idx="6386">
                  <c:v>98.275864124298096</c:v>
                </c:pt>
                <c:pt idx="6387">
                  <c:v>98.275864124298096</c:v>
                </c:pt>
                <c:pt idx="6388">
                  <c:v>98.275864124298096</c:v>
                </c:pt>
                <c:pt idx="6389">
                  <c:v>98.275864124298096</c:v>
                </c:pt>
                <c:pt idx="6390">
                  <c:v>98.275864124298096</c:v>
                </c:pt>
                <c:pt idx="6391">
                  <c:v>98.275864124298096</c:v>
                </c:pt>
                <c:pt idx="6392">
                  <c:v>98.275864124298096</c:v>
                </c:pt>
                <c:pt idx="6393">
                  <c:v>98.275864124298096</c:v>
                </c:pt>
                <c:pt idx="6394">
                  <c:v>98.275864124298096</c:v>
                </c:pt>
                <c:pt idx="6395">
                  <c:v>98.275864124298096</c:v>
                </c:pt>
                <c:pt idx="6396">
                  <c:v>98.275864124298096</c:v>
                </c:pt>
                <c:pt idx="6397">
                  <c:v>98.275864124298096</c:v>
                </c:pt>
                <c:pt idx="6398">
                  <c:v>98.275864124298096</c:v>
                </c:pt>
                <c:pt idx="6399">
                  <c:v>98.275864124298096</c:v>
                </c:pt>
                <c:pt idx="6400">
                  <c:v>98.275864124298096</c:v>
                </c:pt>
                <c:pt idx="6401">
                  <c:v>98.275864124298096</c:v>
                </c:pt>
                <c:pt idx="6402">
                  <c:v>98.275864124298096</c:v>
                </c:pt>
                <c:pt idx="6403">
                  <c:v>98.275864124298096</c:v>
                </c:pt>
                <c:pt idx="6404">
                  <c:v>98.275864124298096</c:v>
                </c:pt>
                <c:pt idx="6405">
                  <c:v>98.275864124298096</c:v>
                </c:pt>
                <c:pt idx="6406">
                  <c:v>98.275864124298096</c:v>
                </c:pt>
                <c:pt idx="6407">
                  <c:v>98.275864124298096</c:v>
                </c:pt>
                <c:pt idx="6408">
                  <c:v>98.275864124298096</c:v>
                </c:pt>
                <c:pt idx="6409">
                  <c:v>98.275864124298096</c:v>
                </c:pt>
                <c:pt idx="6410">
                  <c:v>98.275864124298096</c:v>
                </c:pt>
                <c:pt idx="6411">
                  <c:v>98.275864124298096</c:v>
                </c:pt>
                <c:pt idx="6412">
                  <c:v>98.275864124298096</c:v>
                </c:pt>
                <c:pt idx="6413">
                  <c:v>98.275864124298096</c:v>
                </c:pt>
                <c:pt idx="6414">
                  <c:v>98.275864124298096</c:v>
                </c:pt>
                <c:pt idx="6415">
                  <c:v>98.275864124298096</c:v>
                </c:pt>
                <c:pt idx="6416">
                  <c:v>98.275864124298096</c:v>
                </c:pt>
                <c:pt idx="6417">
                  <c:v>98.275864124298096</c:v>
                </c:pt>
                <c:pt idx="6418">
                  <c:v>98.275864124298096</c:v>
                </c:pt>
                <c:pt idx="6419">
                  <c:v>98.275864124298096</c:v>
                </c:pt>
                <c:pt idx="6420">
                  <c:v>98.275864124298096</c:v>
                </c:pt>
                <c:pt idx="6421">
                  <c:v>98.275864124298096</c:v>
                </c:pt>
                <c:pt idx="6422">
                  <c:v>98.275864124298096</c:v>
                </c:pt>
                <c:pt idx="6423">
                  <c:v>98.275864124298096</c:v>
                </c:pt>
                <c:pt idx="6424">
                  <c:v>98.275864124298096</c:v>
                </c:pt>
                <c:pt idx="6425">
                  <c:v>98.275864124298096</c:v>
                </c:pt>
                <c:pt idx="6426">
                  <c:v>98.275864124298096</c:v>
                </c:pt>
                <c:pt idx="6427">
                  <c:v>98.275864124298096</c:v>
                </c:pt>
                <c:pt idx="6428">
                  <c:v>98.275864124298096</c:v>
                </c:pt>
                <c:pt idx="6429">
                  <c:v>98.275864124298096</c:v>
                </c:pt>
                <c:pt idx="6430">
                  <c:v>98.275864124298096</c:v>
                </c:pt>
                <c:pt idx="6431">
                  <c:v>98.275864124298096</c:v>
                </c:pt>
                <c:pt idx="6432">
                  <c:v>98.275864124298096</c:v>
                </c:pt>
                <c:pt idx="6433">
                  <c:v>98.275864124298096</c:v>
                </c:pt>
                <c:pt idx="6434">
                  <c:v>98.275864124298096</c:v>
                </c:pt>
                <c:pt idx="6435">
                  <c:v>98.275864124298096</c:v>
                </c:pt>
                <c:pt idx="6436">
                  <c:v>98.275864124298096</c:v>
                </c:pt>
                <c:pt idx="6437">
                  <c:v>98.275864124298096</c:v>
                </c:pt>
                <c:pt idx="6438">
                  <c:v>98.275864124298096</c:v>
                </c:pt>
                <c:pt idx="6439">
                  <c:v>98.275864124298096</c:v>
                </c:pt>
                <c:pt idx="6440">
                  <c:v>98.275864124298096</c:v>
                </c:pt>
                <c:pt idx="6441">
                  <c:v>98.275864124298096</c:v>
                </c:pt>
                <c:pt idx="6442">
                  <c:v>98.275864124298096</c:v>
                </c:pt>
                <c:pt idx="6443">
                  <c:v>98.275864124298096</c:v>
                </c:pt>
                <c:pt idx="6444">
                  <c:v>98.275864124298096</c:v>
                </c:pt>
                <c:pt idx="6445">
                  <c:v>98.275864124298096</c:v>
                </c:pt>
                <c:pt idx="6446">
                  <c:v>98.275864124298096</c:v>
                </c:pt>
                <c:pt idx="6447">
                  <c:v>98.275864124298096</c:v>
                </c:pt>
                <c:pt idx="6448">
                  <c:v>98.275864124298096</c:v>
                </c:pt>
                <c:pt idx="6449">
                  <c:v>98.275864124298096</c:v>
                </c:pt>
                <c:pt idx="6450">
                  <c:v>98.275864124298096</c:v>
                </c:pt>
                <c:pt idx="6451">
                  <c:v>98.275864124298096</c:v>
                </c:pt>
                <c:pt idx="6452">
                  <c:v>98.275864124298096</c:v>
                </c:pt>
                <c:pt idx="6453">
                  <c:v>98.275864124298096</c:v>
                </c:pt>
                <c:pt idx="6454">
                  <c:v>98.275864124298096</c:v>
                </c:pt>
                <c:pt idx="6455">
                  <c:v>98.275864124298096</c:v>
                </c:pt>
                <c:pt idx="6456">
                  <c:v>98.275864124298096</c:v>
                </c:pt>
                <c:pt idx="6457">
                  <c:v>98.275864124298096</c:v>
                </c:pt>
                <c:pt idx="6458">
                  <c:v>98.275864124298096</c:v>
                </c:pt>
                <c:pt idx="6459">
                  <c:v>98.275864124298096</c:v>
                </c:pt>
                <c:pt idx="6460">
                  <c:v>98.275864124298096</c:v>
                </c:pt>
                <c:pt idx="6461">
                  <c:v>98.275864124298096</c:v>
                </c:pt>
                <c:pt idx="6462">
                  <c:v>98.275864124298096</c:v>
                </c:pt>
                <c:pt idx="6463">
                  <c:v>98.275864124298096</c:v>
                </c:pt>
                <c:pt idx="6464">
                  <c:v>98.275864124298096</c:v>
                </c:pt>
                <c:pt idx="6465">
                  <c:v>98.275864124298096</c:v>
                </c:pt>
                <c:pt idx="6466">
                  <c:v>98.275864124298096</c:v>
                </c:pt>
                <c:pt idx="6467">
                  <c:v>98.275864124298096</c:v>
                </c:pt>
                <c:pt idx="6468">
                  <c:v>98.275864124298096</c:v>
                </c:pt>
                <c:pt idx="6469">
                  <c:v>98.275864124298096</c:v>
                </c:pt>
                <c:pt idx="6470">
                  <c:v>98.275864124298096</c:v>
                </c:pt>
                <c:pt idx="6471">
                  <c:v>98.275864124298096</c:v>
                </c:pt>
                <c:pt idx="6472">
                  <c:v>98.275864124298096</c:v>
                </c:pt>
                <c:pt idx="6473">
                  <c:v>98.275864124298096</c:v>
                </c:pt>
                <c:pt idx="6474">
                  <c:v>98.275864124298096</c:v>
                </c:pt>
                <c:pt idx="6475">
                  <c:v>98.275864124298096</c:v>
                </c:pt>
                <c:pt idx="6476">
                  <c:v>98.275864124298096</c:v>
                </c:pt>
                <c:pt idx="6477">
                  <c:v>98.275864124298096</c:v>
                </c:pt>
                <c:pt idx="6478">
                  <c:v>98.275864124298096</c:v>
                </c:pt>
                <c:pt idx="6479">
                  <c:v>98.275864124298096</c:v>
                </c:pt>
                <c:pt idx="6480">
                  <c:v>98.275864124298096</c:v>
                </c:pt>
                <c:pt idx="6481">
                  <c:v>98.275864124298096</c:v>
                </c:pt>
                <c:pt idx="6482">
                  <c:v>98.275864124298096</c:v>
                </c:pt>
                <c:pt idx="6483">
                  <c:v>98.275864124298096</c:v>
                </c:pt>
                <c:pt idx="6484">
                  <c:v>98.275864124298096</c:v>
                </c:pt>
                <c:pt idx="6485">
                  <c:v>98.275864124298096</c:v>
                </c:pt>
                <c:pt idx="6486">
                  <c:v>98.275864124298096</c:v>
                </c:pt>
                <c:pt idx="6487">
                  <c:v>98.275864124298096</c:v>
                </c:pt>
                <c:pt idx="6488">
                  <c:v>98.275864124298096</c:v>
                </c:pt>
                <c:pt idx="6489">
                  <c:v>98.275864124298096</c:v>
                </c:pt>
                <c:pt idx="6490">
                  <c:v>98.275864124298096</c:v>
                </c:pt>
                <c:pt idx="6491">
                  <c:v>98.275864124298096</c:v>
                </c:pt>
                <c:pt idx="6492">
                  <c:v>98.275864124298096</c:v>
                </c:pt>
                <c:pt idx="6493">
                  <c:v>98.275864124298096</c:v>
                </c:pt>
                <c:pt idx="6494">
                  <c:v>98.275864124298096</c:v>
                </c:pt>
                <c:pt idx="6495">
                  <c:v>98.275864124298096</c:v>
                </c:pt>
                <c:pt idx="6496">
                  <c:v>98.275864124298096</c:v>
                </c:pt>
                <c:pt idx="6497">
                  <c:v>98.275864124298096</c:v>
                </c:pt>
                <c:pt idx="6498">
                  <c:v>98.275864124298096</c:v>
                </c:pt>
                <c:pt idx="6499">
                  <c:v>98.275864124298096</c:v>
                </c:pt>
                <c:pt idx="6500">
                  <c:v>98.275864124298096</c:v>
                </c:pt>
                <c:pt idx="6501">
                  <c:v>98.275864124298096</c:v>
                </c:pt>
                <c:pt idx="6502">
                  <c:v>98.275864124298096</c:v>
                </c:pt>
                <c:pt idx="6503">
                  <c:v>98.275864124298096</c:v>
                </c:pt>
                <c:pt idx="6504">
                  <c:v>98.275864124298096</c:v>
                </c:pt>
                <c:pt idx="6505">
                  <c:v>98.275864124298096</c:v>
                </c:pt>
                <c:pt idx="6506">
                  <c:v>98.275864124298096</c:v>
                </c:pt>
                <c:pt idx="6507">
                  <c:v>98.275864124298096</c:v>
                </c:pt>
                <c:pt idx="6508">
                  <c:v>98.275864124298096</c:v>
                </c:pt>
                <c:pt idx="6509">
                  <c:v>98.275864124298096</c:v>
                </c:pt>
                <c:pt idx="6510">
                  <c:v>98.275864124298096</c:v>
                </c:pt>
                <c:pt idx="6511">
                  <c:v>98.275864124298096</c:v>
                </c:pt>
                <c:pt idx="6512">
                  <c:v>98.275864124298096</c:v>
                </c:pt>
                <c:pt idx="6513">
                  <c:v>98.275864124298096</c:v>
                </c:pt>
                <c:pt idx="6514">
                  <c:v>98.275864124298096</c:v>
                </c:pt>
                <c:pt idx="6515">
                  <c:v>98.275864124298096</c:v>
                </c:pt>
                <c:pt idx="6516">
                  <c:v>98.275864124298096</c:v>
                </c:pt>
                <c:pt idx="6517">
                  <c:v>98.275864124298096</c:v>
                </c:pt>
                <c:pt idx="6518">
                  <c:v>98.275864124298096</c:v>
                </c:pt>
                <c:pt idx="6519">
                  <c:v>98.275864124298096</c:v>
                </c:pt>
                <c:pt idx="6520">
                  <c:v>98.275864124298096</c:v>
                </c:pt>
                <c:pt idx="6521">
                  <c:v>98.275864124298096</c:v>
                </c:pt>
                <c:pt idx="6522">
                  <c:v>98.275864124298096</c:v>
                </c:pt>
                <c:pt idx="6523">
                  <c:v>98.275864124298096</c:v>
                </c:pt>
                <c:pt idx="6524">
                  <c:v>98.275864124298096</c:v>
                </c:pt>
                <c:pt idx="6525">
                  <c:v>98.275864124298096</c:v>
                </c:pt>
                <c:pt idx="6526">
                  <c:v>98.275864124298096</c:v>
                </c:pt>
                <c:pt idx="6527">
                  <c:v>98.275864124298096</c:v>
                </c:pt>
                <c:pt idx="6528">
                  <c:v>98.275864124298096</c:v>
                </c:pt>
                <c:pt idx="6529">
                  <c:v>98.275864124298096</c:v>
                </c:pt>
                <c:pt idx="6530">
                  <c:v>98.275864124298096</c:v>
                </c:pt>
                <c:pt idx="6531">
                  <c:v>98.275864124298096</c:v>
                </c:pt>
                <c:pt idx="6532">
                  <c:v>98.275864124298096</c:v>
                </c:pt>
                <c:pt idx="6533">
                  <c:v>98.275864124298096</c:v>
                </c:pt>
                <c:pt idx="6534">
                  <c:v>98.275864124298096</c:v>
                </c:pt>
                <c:pt idx="6535">
                  <c:v>98.275864124298096</c:v>
                </c:pt>
                <c:pt idx="6536">
                  <c:v>98.275864124298096</c:v>
                </c:pt>
                <c:pt idx="6537">
                  <c:v>98.275864124298096</c:v>
                </c:pt>
                <c:pt idx="6538">
                  <c:v>98.275864124298096</c:v>
                </c:pt>
                <c:pt idx="6539">
                  <c:v>98.275864124298096</c:v>
                </c:pt>
                <c:pt idx="6540">
                  <c:v>98.275864124298096</c:v>
                </c:pt>
                <c:pt idx="6541">
                  <c:v>98.275864124298096</c:v>
                </c:pt>
                <c:pt idx="6542">
                  <c:v>98.275864124298096</c:v>
                </c:pt>
                <c:pt idx="6543">
                  <c:v>98.275864124298096</c:v>
                </c:pt>
                <c:pt idx="6544">
                  <c:v>98.275864124298096</c:v>
                </c:pt>
                <c:pt idx="6545">
                  <c:v>98.275864124298096</c:v>
                </c:pt>
                <c:pt idx="6546">
                  <c:v>98.275864124298096</c:v>
                </c:pt>
                <c:pt idx="6547">
                  <c:v>98.275864124298096</c:v>
                </c:pt>
                <c:pt idx="6548">
                  <c:v>98.275864124298096</c:v>
                </c:pt>
                <c:pt idx="6549">
                  <c:v>98.275864124298096</c:v>
                </c:pt>
                <c:pt idx="6550">
                  <c:v>98.275864124298096</c:v>
                </c:pt>
                <c:pt idx="6551">
                  <c:v>98.275864124298096</c:v>
                </c:pt>
                <c:pt idx="6552">
                  <c:v>98.275864124298096</c:v>
                </c:pt>
                <c:pt idx="6553">
                  <c:v>98.275864124298096</c:v>
                </c:pt>
                <c:pt idx="6554">
                  <c:v>98.275864124298096</c:v>
                </c:pt>
                <c:pt idx="6555">
                  <c:v>98.275864124298096</c:v>
                </c:pt>
                <c:pt idx="6556">
                  <c:v>98.275864124298096</c:v>
                </c:pt>
                <c:pt idx="6557">
                  <c:v>98.275864124298096</c:v>
                </c:pt>
                <c:pt idx="6558">
                  <c:v>98.275864124298096</c:v>
                </c:pt>
                <c:pt idx="6559">
                  <c:v>98.275864124298096</c:v>
                </c:pt>
                <c:pt idx="6560">
                  <c:v>98.275864124298096</c:v>
                </c:pt>
                <c:pt idx="6561">
                  <c:v>98.275864124298096</c:v>
                </c:pt>
                <c:pt idx="6562">
                  <c:v>98.275864124298096</c:v>
                </c:pt>
                <c:pt idx="6563">
                  <c:v>98.275864124298096</c:v>
                </c:pt>
                <c:pt idx="6564">
                  <c:v>98.275864124298096</c:v>
                </c:pt>
                <c:pt idx="6565">
                  <c:v>98.275864124298096</c:v>
                </c:pt>
                <c:pt idx="6566">
                  <c:v>98.275864124298096</c:v>
                </c:pt>
                <c:pt idx="6567">
                  <c:v>98.275864124298096</c:v>
                </c:pt>
                <c:pt idx="6568">
                  <c:v>98.275864124298096</c:v>
                </c:pt>
                <c:pt idx="6569">
                  <c:v>98.275864124298096</c:v>
                </c:pt>
                <c:pt idx="6570">
                  <c:v>98.275864124298096</c:v>
                </c:pt>
                <c:pt idx="6571">
                  <c:v>98.275864124298096</c:v>
                </c:pt>
                <c:pt idx="6572">
                  <c:v>98.275864124298096</c:v>
                </c:pt>
                <c:pt idx="6573">
                  <c:v>98.275864124298096</c:v>
                </c:pt>
                <c:pt idx="6574">
                  <c:v>98.275864124298096</c:v>
                </c:pt>
                <c:pt idx="6575">
                  <c:v>98.275864124298096</c:v>
                </c:pt>
                <c:pt idx="6576">
                  <c:v>98.275864124298096</c:v>
                </c:pt>
                <c:pt idx="6577">
                  <c:v>98.275864124298096</c:v>
                </c:pt>
                <c:pt idx="6578">
                  <c:v>98.275864124298096</c:v>
                </c:pt>
                <c:pt idx="6579">
                  <c:v>98.275864124298096</c:v>
                </c:pt>
                <c:pt idx="6580">
                  <c:v>98.275864124298096</c:v>
                </c:pt>
                <c:pt idx="6581">
                  <c:v>98.275864124298096</c:v>
                </c:pt>
                <c:pt idx="6582">
                  <c:v>98.275864124298096</c:v>
                </c:pt>
                <c:pt idx="6583">
                  <c:v>98.275864124298096</c:v>
                </c:pt>
                <c:pt idx="6584">
                  <c:v>98.275864124298096</c:v>
                </c:pt>
                <c:pt idx="6585">
                  <c:v>98.275864124298096</c:v>
                </c:pt>
                <c:pt idx="6586">
                  <c:v>98.275864124298096</c:v>
                </c:pt>
                <c:pt idx="6587">
                  <c:v>98.275864124298096</c:v>
                </c:pt>
                <c:pt idx="6588">
                  <c:v>98.275864124298096</c:v>
                </c:pt>
                <c:pt idx="6589">
                  <c:v>98.275864124298096</c:v>
                </c:pt>
                <c:pt idx="6590">
                  <c:v>98.275864124298096</c:v>
                </c:pt>
                <c:pt idx="6591">
                  <c:v>98.275864124298096</c:v>
                </c:pt>
                <c:pt idx="6592">
                  <c:v>98.275864124298096</c:v>
                </c:pt>
                <c:pt idx="6593">
                  <c:v>98.275864124298096</c:v>
                </c:pt>
                <c:pt idx="6594">
                  <c:v>98.275864124298096</c:v>
                </c:pt>
                <c:pt idx="6595">
                  <c:v>98.275864124298096</c:v>
                </c:pt>
                <c:pt idx="6596">
                  <c:v>98.275864124298096</c:v>
                </c:pt>
                <c:pt idx="6597">
                  <c:v>98.275864124298096</c:v>
                </c:pt>
                <c:pt idx="6598">
                  <c:v>98.275864124298096</c:v>
                </c:pt>
                <c:pt idx="6599">
                  <c:v>98.275864124298096</c:v>
                </c:pt>
                <c:pt idx="6600">
                  <c:v>98.275864124298096</c:v>
                </c:pt>
                <c:pt idx="6601">
                  <c:v>98.275864124298096</c:v>
                </c:pt>
                <c:pt idx="6602">
                  <c:v>98.275864124298096</c:v>
                </c:pt>
                <c:pt idx="6603">
                  <c:v>98.275864124298096</c:v>
                </c:pt>
                <c:pt idx="6604">
                  <c:v>98.275864124298096</c:v>
                </c:pt>
                <c:pt idx="6605">
                  <c:v>98.275864124298096</c:v>
                </c:pt>
                <c:pt idx="6606">
                  <c:v>98.275864124298096</c:v>
                </c:pt>
                <c:pt idx="6607">
                  <c:v>98.275864124298096</c:v>
                </c:pt>
                <c:pt idx="6608">
                  <c:v>98.275864124298096</c:v>
                </c:pt>
                <c:pt idx="6609">
                  <c:v>98.275864124298096</c:v>
                </c:pt>
                <c:pt idx="6610">
                  <c:v>98.275864124298096</c:v>
                </c:pt>
                <c:pt idx="6611">
                  <c:v>98.275864124298096</c:v>
                </c:pt>
                <c:pt idx="6612">
                  <c:v>98.275864124298096</c:v>
                </c:pt>
                <c:pt idx="6613">
                  <c:v>98.275864124298096</c:v>
                </c:pt>
                <c:pt idx="6614">
                  <c:v>98.275864124298096</c:v>
                </c:pt>
                <c:pt idx="6615">
                  <c:v>98.275864124298096</c:v>
                </c:pt>
                <c:pt idx="6616">
                  <c:v>98.275864124298096</c:v>
                </c:pt>
                <c:pt idx="6617">
                  <c:v>98.275864124298096</c:v>
                </c:pt>
                <c:pt idx="6618">
                  <c:v>98.275864124298096</c:v>
                </c:pt>
                <c:pt idx="6619">
                  <c:v>98.275864124298096</c:v>
                </c:pt>
                <c:pt idx="6620">
                  <c:v>98.275864124298096</c:v>
                </c:pt>
                <c:pt idx="6621">
                  <c:v>98.275864124298096</c:v>
                </c:pt>
                <c:pt idx="6622">
                  <c:v>98.275864124298096</c:v>
                </c:pt>
                <c:pt idx="6623">
                  <c:v>98.275864124298096</c:v>
                </c:pt>
                <c:pt idx="6624">
                  <c:v>98.275864124298096</c:v>
                </c:pt>
                <c:pt idx="6625">
                  <c:v>98.275864124298096</c:v>
                </c:pt>
                <c:pt idx="6626">
                  <c:v>98.275864124298096</c:v>
                </c:pt>
                <c:pt idx="6627">
                  <c:v>98.275864124298096</c:v>
                </c:pt>
                <c:pt idx="6628">
                  <c:v>98.275864124298096</c:v>
                </c:pt>
                <c:pt idx="6629">
                  <c:v>98.275864124298096</c:v>
                </c:pt>
                <c:pt idx="6630">
                  <c:v>98.275864124298096</c:v>
                </c:pt>
                <c:pt idx="6631">
                  <c:v>98.275864124298096</c:v>
                </c:pt>
                <c:pt idx="6632">
                  <c:v>98.275864124298096</c:v>
                </c:pt>
                <c:pt idx="6633">
                  <c:v>98.275864124298096</c:v>
                </c:pt>
                <c:pt idx="6634">
                  <c:v>98.275864124298096</c:v>
                </c:pt>
                <c:pt idx="6635">
                  <c:v>98.275864124298096</c:v>
                </c:pt>
                <c:pt idx="6636">
                  <c:v>98.275864124298096</c:v>
                </c:pt>
                <c:pt idx="6637">
                  <c:v>98.275864124298096</c:v>
                </c:pt>
                <c:pt idx="6638">
                  <c:v>98.275864124298096</c:v>
                </c:pt>
                <c:pt idx="6639">
                  <c:v>98.275864124298096</c:v>
                </c:pt>
                <c:pt idx="6640">
                  <c:v>98.275864124298096</c:v>
                </c:pt>
                <c:pt idx="6641">
                  <c:v>98.275864124298096</c:v>
                </c:pt>
                <c:pt idx="6642">
                  <c:v>98.275864124298096</c:v>
                </c:pt>
                <c:pt idx="6643">
                  <c:v>98.275864124298096</c:v>
                </c:pt>
                <c:pt idx="6644">
                  <c:v>98.275864124298096</c:v>
                </c:pt>
                <c:pt idx="6645">
                  <c:v>98.275864124298096</c:v>
                </c:pt>
                <c:pt idx="6646">
                  <c:v>98.275864124298096</c:v>
                </c:pt>
                <c:pt idx="6647">
                  <c:v>98.275864124298096</c:v>
                </c:pt>
                <c:pt idx="6648">
                  <c:v>98.275864124298096</c:v>
                </c:pt>
                <c:pt idx="6649">
                  <c:v>98.275864124298096</c:v>
                </c:pt>
                <c:pt idx="6650">
                  <c:v>98.275864124298096</c:v>
                </c:pt>
                <c:pt idx="6651">
                  <c:v>98.275864124298096</c:v>
                </c:pt>
                <c:pt idx="6652">
                  <c:v>98.275864124298096</c:v>
                </c:pt>
                <c:pt idx="6653">
                  <c:v>98.275864124298096</c:v>
                </c:pt>
                <c:pt idx="6654">
                  <c:v>98.275864124298096</c:v>
                </c:pt>
                <c:pt idx="6655">
                  <c:v>98.275864124298096</c:v>
                </c:pt>
                <c:pt idx="6656">
                  <c:v>98.275864124298096</c:v>
                </c:pt>
                <c:pt idx="6657">
                  <c:v>98.275864124298096</c:v>
                </c:pt>
                <c:pt idx="6658">
                  <c:v>98.275864124298096</c:v>
                </c:pt>
                <c:pt idx="6659">
                  <c:v>98.275864124298096</c:v>
                </c:pt>
                <c:pt idx="6660">
                  <c:v>98.275864124298096</c:v>
                </c:pt>
                <c:pt idx="6661">
                  <c:v>98.275864124298096</c:v>
                </c:pt>
                <c:pt idx="6662">
                  <c:v>98.275864124298096</c:v>
                </c:pt>
                <c:pt idx="6663">
                  <c:v>98.275864124298096</c:v>
                </c:pt>
                <c:pt idx="6664">
                  <c:v>98.275864124298096</c:v>
                </c:pt>
                <c:pt idx="6665">
                  <c:v>98.275864124298096</c:v>
                </c:pt>
                <c:pt idx="6666">
                  <c:v>98.275864124298096</c:v>
                </c:pt>
                <c:pt idx="6667">
                  <c:v>98.275864124298096</c:v>
                </c:pt>
                <c:pt idx="6668">
                  <c:v>98.275864124298096</c:v>
                </c:pt>
                <c:pt idx="6669">
                  <c:v>98.275864124298096</c:v>
                </c:pt>
                <c:pt idx="6670">
                  <c:v>98.275864124298096</c:v>
                </c:pt>
                <c:pt idx="6671">
                  <c:v>98.275864124298096</c:v>
                </c:pt>
                <c:pt idx="6672">
                  <c:v>98.275864124298096</c:v>
                </c:pt>
                <c:pt idx="6673">
                  <c:v>98.275864124298096</c:v>
                </c:pt>
                <c:pt idx="6674">
                  <c:v>98.275864124298096</c:v>
                </c:pt>
                <c:pt idx="6675">
                  <c:v>98.275864124298096</c:v>
                </c:pt>
                <c:pt idx="6676">
                  <c:v>98.275864124298096</c:v>
                </c:pt>
                <c:pt idx="6677">
                  <c:v>98.275864124298096</c:v>
                </c:pt>
                <c:pt idx="6678">
                  <c:v>98.275864124298096</c:v>
                </c:pt>
                <c:pt idx="6679">
                  <c:v>98.275864124298096</c:v>
                </c:pt>
                <c:pt idx="6680">
                  <c:v>98.275864124298096</c:v>
                </c:pt>
                <c:pt idx="6681">
                  <c:v>98.275864124298096</c:v>
                </c:pt>
                <c:pt idx="6682">
                  <c:v>98.275864124298096</c:v>
                </c:pt>
                <c:pt idx="6683">
                  <c:v>98.275864124298096</c:v>
                </c:pt>
                <c:pt idx="6684">
                  <c:v>98.275864124298096</c:v>
                </c:pt>
                <c:pt idx="6685">
                  <c:v>98.275864124298096</c:v>
                </c:pt>
                <c:pt idx="6686">
                  <c:v>98.275864124298096</c:v>
                </c:pt>
                <c:pt idx="6687">
                  <c:v>98.275864124298096</c:v>
                </c:pt>
                <c:pt idx="6688">
                  <c:v>98.275864124298096</c:v>
                </c:pt>
                <c:pt idx="6689">
                  <c:v>98.275864124298096</c:v>
                </c:pt>
                <c:pt idx="6690">
                  <c:v>98.275864124298096</c:v>
                </c:pt>
                <c:pt idx="6691">
                  <c:v>98.275864124298096</c:v>
                </c:pt>
                <c:pt idx="6692">
                  <c:v>98.275864124298096</c:v>
                </c:pt>
                <c:pt idx="6693">
                  <c:v>98.275864124298096</c:v>
                </c:pt>
                <c:pt idx="6694">
                  <c:v>98.275864124298096</c:v>
                </c:pt>
                <c:pt idx="6695">
                  <c:v>98.275864124298096</c:v>
                </c:pt>
                <c:pt idx="6696">
                  <c:v>98.275864124298096</c:v>
                </c:pt>
                <c:pt idx="6697">
                  <c:v>98.275864124298096</c:v>
                </c:pt>
                <c:pt idx="6698">
                  <c:v>98.275864124298096</c:v>
                </c:pt>
                <c:pt idx="6699">
                  <c:v>98.275864124298096</c:v>
                </c:pt>
                <c:pt idx="6700">
                  <c:v>98.275864124298096</c:v>
                </c:pt>
                <c:pt idx="6701">
                  <c:v>98.275864124298096</c:v>
                </c:pt>
                <c:pt idx="6702">
                  <c:v>98.275864124298096</c:v>
                </c:pt>
                <c:pt idx="6703">
                  <c:v>98.275864124298096</c:v>
                </c:pt>
                <c:pt idx="6704">
                  <c:v>98.275864124298096</c:v>
                </c:pt>
                <c:pt idx="6705">
                  <c:v>98.275864124298096</c:v>
                </c:pt>
                <c:pt idx="6706">
                  <c:v>98.275864124298096</c:v>
                </c:pt>
                <c:pt idx="6707">
                  <c:v>98.275864124298096</c:v>
                </c:pt>
                <c:pt idx="6708">
                  <c:v>98.275864124298096</c:v>
                </c:pt>
                <c:pt idx="6709">
                  <c:v>98.275864124298096</c:v>
                </c:pt>
                <c:pt idx="6710">
                  <c:v>98.275864124298096</c:v>
                </c:pt>
                <c:pt idx="6711">
                  <c:v>98.275864124298096</c:v>
                </c:pt>
                <c:pt idx="6712">
                  <c:v>98.275864124298096</c:v>
                </c:pt>
                <c:pt idx="6713">
                  <c:v>98.275864124298096</c:v>
                </c:pt>
                <c:pt idx="6714">
                  <c:v>98.275864124298096</c:v>
                </c:pt>
                <c:pt idx="6715">
                  <c:v>98.275864124298096</c:v>
                </c:pt>
                <c:pt idx="6716">
                  <c:v>98.275864124298096</c:v>
                </c:pt>
                <c:pt idx="6717">
                  <c:v>98.275864124298096</c:v>
                </c:pt>
                <c:pt idx="6718">
                  <c:v>98.275864124298096</c:v>
                </c:pt>
                <c:pt idx="6719">
                  <c:v>98.275864124298096</c:v>
                </c:pt>
                <c:pt idx="6720">
                  <c:v>98.275864124298096</c:v>
                </c:pt>
                <c:pt idx="6721">
                  <c:v>98.275864124298096</c:v>
                </c:pt>
                <c:pt idx="6722">
                  <c:v>98.275864124298096</c:v>
                </c:pt>
                <c:pt idx="6723">
                  <c:v>98.275864124298096</c:v>
                </c:pt>
                <c:pt idx="6724">
                  <c:v>98.275864124298096</c:v>
                </c:pt>
                <c:pt idx="6725">
                  <c:v>98.275864124298096</c:v>
                </c:pt>
                <c:pt idx="6726">
                  <c:v>98.275864124298096</c:v>
                </c:pt>
                <c:pt idx="6727">
                  <c:v>98.275864124298096</c:v>
                </c:pt>
                <c:pt idx="6728">
                  <c:v>98.275864124298096</c:v>
                </c:pt>
                <c:pt idx="6729">
                  <c:v>98.275864124298096</c:v>
                </c:pt>
                <c:pt idx="6730">
                  <c:v>98.275864124298096</c:v>
                </c:pt>
                <c:pt idx="6731">
                  <c:v>98.275864124298096</c:v>
                </c:pt>
                <c:pt idx="6732">
                  <c:v>98.275864124298096</c:v>
                </c:pt>
                <c:pt idx="6733">
                  <c:v>98.275864124298096</c:v>
                </c:pt>
                <c:pt idx="6734">
                  <c:v>98.275864124298096</c:v>
                </c:pt>
                <c:pt idx="6735">
                  <c:v>98.275864124298096</c:v>
                </c:pt>
                <c:pt idx="6736">
                  <c:v>98.275864124298096</c:v>
                </c:pt>
                <c:pt idx="6737">
                  <c:v>98.275864124298096</c:v>
                </c:pt>
                <c:pt idx="6738">
                  <c:v>98.275864124298096</c:v>
                </c:pt>
                <c:pt idx="6739">
                  <c:v>98.275864124298096</c:v>
                </c:pt>
                <c:pt idx="6740">
                  <c:v>98.275864124298096</c:v>
                </c:pt>
                <c:pt idx="6741">
                  <c:v>98.275864124298096</c:v>
                </c:pt>
                <c:pt idx="6742">
                  <c:v>98.275864124298096</c:v>
                </c:pt>
                <c:pt idx="6743">
                  <c:v>98.275864124298096</c:v>
                </c:pt>
                <c:pt idx="6744">
                  <c:v>98.275864124298096</c:v>
                </c:pt>
                <c:pt idx="6745">
                  <c:v>98.275864124298096</c:v>
                </c:pt>
                <c:pt idx="6746">
                  <c:v>98.275864124298096</c:v>
                </c:pt>
                <c:pt idx="6747">
                  <c:v>98.275864124298096</c:v>
                </c:pt>
                <c:pt idx="6748">
                  <c:v>98.275864124298096</c:v>
                </c:pt>
                <c:pt idx="6749">
                  <c:v>98.275864124298096</c:v>
                </c:pt>
                <c:pt idx="6750">
                  <c:v>98.275864124298096</c:v>
                </c:pt>
                <c:pt idx="6751">
                  <c:v>98.275864124298096</c:v>
                </c:pt>
                <c:pt idx="6752">
                  <c:v>98.275864124298096</c:v>
                </c:pt>
                <c:pt idx="6753">
                  <c:v>98.275864124298096</c:v>
                </c:pt>
                <c:pt idx="6754">
                  <c:v>98.275864124298096</c:v>
                </c:pt>
                <c:pt idx="6755">
                  <c:v>98.275864124298096</c:v>
                </c:pt>
                <c:pt idx="6756">
                  <c:v>98.275864124298096</c:v>
                </c:pt>
                <c:pt idx="6757">
                  <c:v>98.275864124298096</c:v>
                </c:pt>
                <c:pt idx="6758">
                  <c:v>98.275864124298096</c:v>
                </c:pt>
                <c:pt idx="6759">
                  <c:v>98.275864124298096</c:v>
                </c:pt>
                <c:pt idx="6760">
                  <c:v>98.275864124298096</c:v>
                </c:pt>
                <c:pt idx="6761">
                  <c:v>98.275864124298096</c:v>
                </c:pt>
                <c:pt idx="6762">
                  <c:v>98.275864124298096</c:v>
                </c:pt>
                <c:pt idx="6763">
                  <c:v>98.275864124298096</c:v>
                </c:pt>
                <c:pt idx="6764">
                  <c:v>98.275864124298096</c:v>
                </c:pt>
                <c:pt idx="6765">
                  <c:v>98.275864124298096</c:v>
                </c:pt>
                <c:pt idx="6766">
                  <c:v>98.275864124298096</c:v>
                </c:pt>
                <c:pt idx="6767">
                  <c:v>98.275864124298096</c:v>
                </c:pt>
                <c:pt idx="6768">
                  <c:v>98.275864124298096</c:v>
                </c:pt>
                <c:pt idx="6769">
                  <c:v>98.275864124298096</c:v>
                </c:pt>
                <c:pt idx="6770">
                  <c:v>98.275864124298096</c:v>
                </c:pt>
                <c:pt idx="6771">
                  <c:v>98.275864124298096</c:v>
                </c:pt>
                <c:pt idx="6772">
                  <c:v>98.275864124298096</c:v>
                </c:pt>
                <c:pt idx="6773">
                  <c:v>98.275864124298096</c:v>
                </c:pt>
                <c:pt idx="6774">
                  <c:v>98.275864124298096</c:v>
                </c:pt>
                <c:pt idx="6775">
                  <c:v>98.275864124298096</c:v>
                </c:pt>
                <c:pt idx="6776">
                  <c:v>98.275864124298096</c:v>
                </c:pt>
                <c:pt idx="6777">
                  <c:v>98.275864124298096</c:v>
                </c:pt>
                <c:pt idx="6778">
                  <c:v>98.275864124298096</c:v>
                </c:pt>
                <c:pt idx="6779">
                  <c:v>98.275864124298096</c:v>
                </c:pt>
                <c:pt idx="6780">
                  <c:v>98.275864124298096</c:v>
                </c:pt>
                <c:pt idx="6781">
                  <c:v>98.275864124298096</c:v>
                </c:pt>
                <c:pt idx="6782">
                  <c:v>98.275864124298096</c:v>
                </c:pt>
                <c:pt idx="6783">
                  <c:v>98.275864124298096</c:v>
                </c:pt>
                <c:pt idx="6784">
                  <c:v>98.275864124298096</c:v>
                </c:pt>
                <c:pt idx="6785">
                  <c:v>98.275864124298096</c:v>
                </c:pt>
                <c:pt idx="6786">
                  <c:v>98.275864124298096</c:v>
                </c:pt>
                <c:pt idx="6787">
                  <c:v>98.275864124298096</c:v>
                </c:pt>
                <c:pt idx="6788">
                  <c:v>98.275864124298096</c:v>
                </c:pt>
                <c:pt idx="6789">
                  <c:v>98.275864124298096</c:v>
                </c:pt>
                <c:pt idx="6790">
                  <c:v>98.275864124298096</c:v>
                </c:pt>
                <c:pt idx="6791">
                  <c:v>98.275864124298096</c:v>
                </c:pt>
                <c:pt idx="6792">
                  <c:v>98.275864124298096</c:v>
                </c:pt>
                <c:pt idx="6793">
                  <c:v>98.275864124298096</c:v>
                </c:pt>
                <c:pt idx="6794">
                  <c:v>98.275864124298096</c:v>
                </c:pt>
                <c:pt idx="6795">
                  <c:v>98.275864124298096</c:v>
                </c:pt>
                <c:pt idx="6796">
                  <c:v>98.275864124298096</c:v>
                </c:pt>
                <c:pt idx="6797">
                  <c:v>98.275864124298096</c:v>
                </c:pt>
                <c:pt idx="6798">
                  <c:v>98.275864124298096</c:v>
                </c:pt>
                <c:pt idx="6799">
                  <c:v>98.275864124298096</c:v>
                </c:pt>
                <c:pt idx="6800">
                  <c:v>98.275864124298096</c:v>
                </c:pt>
                <c:pt idx="6801">
                  <c:v>98.275864124298096</c:v>
                </c:pt>
                <c:pt idx="6802">
                  <c:v>98.275864124298096</c:v>
                </c:pt>
                <c:pt idx="6803">
                  <c:v>98.275864124298096</c:v>
                </c:pt>
                <c:pt idx="6804">
                  <c:v>98.275864124298096</c:v>
                </c:pt>
                <c:pt idx="6805">
                  <c:v>98.275864124298096</c:v>
                </c:pt>
                <c:pt idx="6806">
                  <c:v>98.275864124298096</c:v>
                </c:pt>
                <c:pt idx="6807">
                  <c:v>98.275864124298096</c:v>
                </c:pt>
                <c:pt idx="6808">
                  <c:v>98.275864124298096</c:v>
                </c:pt>
                <c:pt idx="6809">
                  <c:v>98.275864124298096</c:v>
                </c:pt>
                <c:pt idx="6810">
                  <c:v>98.275864124298096</c:v>
                </c:pt>
                <c:pt idx="6811">
                  <c:v>98.275864124298096</c:v>
                </c:pt>
                <c:pt idx="6812">
                  <c:v>98.275864124298096</c:v>
                </c:pt>
                <c:pt idx="6813">
                  <c:v>98.275864124298096</c:v>
                </c:pt>
                <c:pt idx="6814">
                  <c:v>98.275864124298096</c:v>
                </c:pt>
                <c:pt idx="6815">
                  <c:v>98.275864124298096</c:v>
                </c:pt>
                <c:pt idx="6816">
                  <c:v>98.275864124298096</c:v>
                </c:pt>
                <c:pt idx="6817">
                  <c:v>98.275864124298096</c:v>
                </c:pt>
                <c:pt idx="6818">
                  <c:v>98.275864124298096</c:v>
                </c:pt>
                <c:pt idx="6819">
                  <c:v>98.275864124298096</c:v>
                </c:pt>
                <c:pt idx="6820">
                  <c:v>98.275864124298096</c:v>
                </c:pt>
                <c:pt idx="6821">
                  <c:v>98.275864124298096</c:v>
                </c:pt>
                <c:pt idx="6822">
                  <c:v>98.275864124298096</c:v>
                </c:pt>
                <c:pt idx="6823">
                  <c:v>98.275864124298096</c:v>
                </c:pt>
                <c:pt idx="6824">
                  <c:v>98.275864124298096</c:v>
                </c:pt>
                <c:pt idx="6825">
                  <c:v>98.275864124298096</c:v>
                </c:pt>
                <c:pt idx="6826">
                  <c:v>98.275864124298096</c:v>
                </c:pt>
                <c:pt idx="6827">
                  <c:v>98.275864124298096</c:v>
                </c:pt>
                <c:pt idx="6828">
                  <c:v>98.275864124298096</c:v>
                </c:pt>
                <c:pt idx="6829">
                  <c:v>98.275864124298096</c:v>
                </c:pt>
                <c:pt idx="6830">
                  <c:v>98.275864124298096</c:v>
                </c:pt>
                <c:pt idx="6831">
                  <c:v>98.275864124298096</c:v>
                </c:pt>
                <c:pt idx="6832">
                  <c:v>98.275864124298096</c:v>
                </c:pt>
                <c:pt idx="6833">
                  <c:v>98.275864124298096</c:v>
                </c:pt>
                <c:pt idx="6834">
                  <c:v>98.275864124298096</c:v>
                </c:pt>
                <c:pt idx="6835">
                  <c:v>98.275864124298096</c:v>
                </c:pt>
                <c:pt idx="6836">
                  <c:v>98.275864124298096</c:v>
                </c:pt>
                <c:pt idx="6837">
                  <c:v>98.275864124298096</c:v>
                </c:pt>
                <c:pt idx="6838">
                  <c:v>98.275864124298096</c:v>
                </c:pt>
                <c:pt idx="6839">
                  <c:v>98.275864124298096</c:v>
                </c:pt>
                <c:pt idx="6840">
                  <c:v>98.275864124298096</c:v>
                </c:pt>
                <c:pt idx="6841">
                  <c:v>98.275864124298096</c:v>
                </c:pt>
                <c:pt idx="6842">
                  <c:v>98.275864124298096</c:v>
                </c:pt>
                <c:pt idx="6843">
                  <c:v>98.275864124298096</c:v>
                </c:pt>
                <c:pt idx="6844">
                  <c:v>98.275864124298096</c:v>
                </c:pt>
                <c:pt idx="6845">
                  <c:v>98.275864124298096</c:v>
                </c:pt>
                <c:pt idx="6846">
                  <c:v>98.275864124298096</c:v>
                </c:pt>
                <c:pt idx="6847">
                  <c:v>98.275864124298096</c:v>
                </c:pt>
                <c:pt idx="6848">
                  <c:v>98.275864124298096</c:v>
                </c:pt>
                <c:pt idx="6849">
                  <c:v>98.275864124298096</c:v>
                </c:pt>
                <c:pt idx="6850">
                  <c:v>98.275864124298096</c:v>
                </c:pt>
                <c:pt idx="6851">
                  <c:v>98.275864124298096</c:v>
                </c:pt>
                <c:pt idx="6852">
                  <c:v>98.275864124298096</c:v>
                </c:pt>
                <c:pt idx="6853">
                  <c:v>98.275864124298096</c:v>
                </c:pt>
                <c:pt idx="6854">
                  <c:v>98.275864124298096</c:v>
                </c:pt>
                <c:pt idx="6855">
                  <c:v>98.275864124298096</c:v>
                </c:pt>
                <c:pt idx="6856">
                  <c:v>98.275864124298096</c:v>
                </c:pt>
                <c:pt idx="6857">
                  <c:v>98.275864124298096</c:v>
                </c:pt>
                <c:pt idx="6858">
                  <c:v>98.275864124298096</c:v>
                </c:pt>
                <c:pt idx="6859">
                  <c:v>98.275864124298096</c:v>
                </c:pt>
                <c:pt idx="6860">
                  <c:v>98.275864124298096</c:v>
                </c:pt>
                <c:pt idx="6861">
                  <c:v>98.275864124298096</c:v>
                </c:pt>
                <c:pt idx="6862">
                  <c:v>98.275864124298096</c:v>
                </c:pt>
                <c:pt idx="6863">
                  <c:v>98.275864124298096</c:v>
                </c:pt>
                <c:pt idx="6864">
                  <c:v>98.275864124298096</c:v>
                </c:pt>
                <c:pt idx="6865">
                  <c:v>98.275864124298096</c:v>
                </c:pt>
                <c:pt idx="6866">
                  <c:v>98.275864124298096</c:v>
                </c:pt>
                <c:pt idx="6867">
                  <c:v>98.275864124298096</c:v>
                </c:pt>
                <c:pt idx="6868">
                  <c:v>98.275864124298096</c:v>
                </c:pt>
                <c:pt idx="6869">
                  <c:v>98.275864124298096</c:v>
                </c:pt>
                <c:pt idx="6870">
                  <c:v>98.275864124298096</c:v>
                </c:pt>
                <c:pt idx="6871">
                  <c:v>98.275864124298096</c:v>
                </c:pt>
                <c:pt idx="6872">
                  <c:v>98.275864124298096</c:v>
                </c:pt>
                <c:pt idx="6873">
                  <c:v>98.275864124298096</c:v>
                </c:pt>
                <c:pt idx="6874">
                  <c:v>98.275864124298096</c:v>
                </c:pt>
                <c:pt idx="6875">
                  <c:v>98.275864124298096</c:v>
                </c:pt>
                <c:pt idx="6876">
                  <c:v>98.275864124298096</c:v>
                </c:pt>
                <c:pt idx="6877">
                  <c:v>98.275864124298096</c:v>
                </c:pt>
                <c:pt idx="6878">
                  <c:v>98.275864124298096</c:v>
                </c:pt>
                <c:pt idx="6879">
                  <c:v>98.275864124298096</c:v>
                </c:pt>
                <c:pt idx="6880">
                  <c:v>98.275864124298096</c:v>
                </c:pt>
                <c:pt idx="6881">
                  <c:v>98.275864124298096</c:v>
                </c:pt>
                <c:pt idx="6882">
                  <c:v>98.275864124298096</c:v>
                </c:pt>
                <c:pt idx="6883">
                  <c:v>98.275864124298096</c:v>
                </c:pt>
                <c:pt idx="6884">
                  <c:v>98.275864124298096</c:v>
                </c:pt>
                <c:pt idx="6885">
                  <c:v>98.275864124298096</c:v>
                </c:pt>
                <c:pt idx="6886">
                  <c:v>98.275864124298096</c:v>
                </c:pt>
                <c:pt idx="6887">
                  <c:v>98.275864124298096</c:v>
                </c:pt>
                <c:pt idx="6888">
                  <c:v>98.275864124298096</c:v>
                </c:pt>
                <c:pt idx="6889">
                  <c:v>98.275864124298096</c:v>
                </c:pt>
                <c:pt idx="6890">
                  <c:v>98.275864124298096</c:v>
                </c:pt>
                <c:pt idx="6891">
                  <c:v>98.275864124298096</c:v>
                </c:pt>
                <c:pt idx="6892">
                  <c:v>98.275864124298096</c:v>
                </c:pt>
                <c:pt idx="6893">
                  <c:v>98.275864124298096</c:v>
                </c:pt>
                <c:pt idx="6894">
                  <c:v>98.275864124298096</c:v>
                </c:pt>
                <c:pt idx="6895">
                  <c:v>98.275864124298096</c:v>
                </c:pt>
                <c:pt idx="6896">
                  <c:v>98.275864124298096</c:v>
                </c:pt>
                <c:pt idx="6897">
                  <c:v>98.275864124298096</c:v>
                </c:pt>
                <c:pt idx="6898">
                  <c:v>98.275864124298096</c:v>
                </c:pt>
                <c:pt idx="6899">
                  <c:v>98.275864124298096</c:v>
                </c:pt>
                <c:pt idx="6900">
                  <c:v>98.275864124298096</c:v>
                </c:pt>
                <c:pt idx="6901">
                  <c:v>98.275864124298096</c:v>
                </c:pt>
                <c:pt idx="6902">
                  <c:v>98.275864124298096</c:v>
                </c:pt>
                <c:pt idx="6903">
                  <c:v>98.275864124298096</c:v>
                </c:pt>
                <c:pt idx="6904">
                  <c:v>98.275864124298096</c:v>
                </c:pt>
                <c:pt idx="6905">
                  <c:v>98.275864124298096</c:v>
                </c:pt>
                <c:pt idx="6906">
                  <c:v>98.275864124298096</c:v>
                </c:pt>
                <c:pt idx="6907">
                  <c:v>98.275864124298096</c:v>
                </c:pt>
                <c:pt idx="6908">
                  <c:v>98.275864124298096</c:v>
                </c:pt>
                <c:pt idx="6909">
                  <c:v>98.275864124298096</c:v>
                </c:pt>
                <c:pt idx="6910">
                  <c:v>98.275864124298096</c:v>
                </c:pt>
                <c:pt idx="6911">
                  <c:v>98.275864124298096</c:v>
                </c:pt>
                <c:pt idx="6912">
                  <c:v>98.275864124298096</c:v>
                </c:pt>
                <c:pt idx="6913">
                  <c:v>98.275864124298096</c:v>
                </c:pt>
                <c:pt idx="6914">
                  <c:v>98.275864124298096</c:v>
                </c:pt>
                <c:pt idx="6915">
                  <c:v>98.275864124298096</c:v>
                </c:pt>
                <c:pt idx="6916">
                  <c:v>98.275864124298096</c:v>
                </c:pt>
                <c:pt idx="6917">
                  <c:v>98.275864124298096</c:v>
                </c:pt>
                <c:pt idx="6918">
                  <c:v>98.275864124298096</c:v>
                </c:pt>
                <c:pt idx="6919">
                  <c:v>98.275864124298096</c:v>
                </c:pt>
                <c:pt idx="6920">
                  <c:v>98.275864124298096</c:v>
                </c:pt>
                <c:pt idx="6921">
                  <c:v>98.275864124298096</c:v>
                </c:pt>
                <c:pt idx="6922">
                  <c:v>98.275864124298096</c:v>
                </c:pt>
                <c:pt idx="6923">
                  <c:v>98.275864124298096</c:v>
                </c:pt>
                <c:pt idx="6924">
                  <c:v>98.275864124298096</c:v>
                </c:pt>
                <c:pt idx="6925">
                  <c:v>98.275864124298096</c:v>
                </c:pt>
                <c:pt idx="6926">
                  <c:v>98.275864124298096</c:v>
                </c:pt>
                <c:pt idx="6927">
                  <c:v>98.275864124298096</c:v>
                </c:pt>
                <c:pt idx="6928">
                  <c:v>98.275864124298096</c:v>
                </c:pt>
                <c:pt idx="6929">
                  <c:v>98.275864124298096</c:v>
                </c:pt>
                <c:pt idx="6930">
                  <c:v>98.275864124298096</c:v>
                </c:pt>
                <c:pt idx="6931">
                  <c:v>98.275864124298096</c:v>
                </c:pt>
                <c:pt idx="6932">
                  <c:v>98.275864124298096</c:v>
                </c:pt>
                <c:pt idx="6933">
                  <c:v>98.275864124298096</c:v>
                </c:pt>
                <c:pt idx="6934">
                  <c:v>98.275864124298096</c:v>
                </c:pt>
                <c:pt idx="6935">
                  <c:v>98.275864124298096</c:v>
                </c:pt>
                <c:pt idx="6936">
                  <c:v>98.275864124298096</c:v>
                </c:pt>
                <c:pt idx="6937">
                  <c:v>98.275864124298096</c:v>
                </c:pt>
                <c:pt idx="6938">
                  <c:v>98.275864124298096</c:v>
                </c:pt>
                <c:pt idx="6939">
                  <c:v>98.275864124298096</c:v>
                </c:pt>
                <c:pt idx="6940">
                  <c:v>98.275864124298096</c:v>
                </c:pt>
                <c:pt idx="6941">
                  <c:v>98.275864124298096</c:v>
                </c:pt>
                <c:pt idx="6942">
                  <c:v>98.275864124298096</c:v>
                </c:pt>
                <c:pt idx="6943">
                  <c:v>98.275864124298096</c:v>
                </c:pt>
                <c:pt idx="6944">
                  <c:v>98.275864124298096</c:v>
                </c:pt>
                <c:pt idx="6945">
                  <c:v>98.275864124298096</c:v>
                </c:pt>
                <c:pt idx="6946">
                  <c:v>98.275864124298096</c:v>
                </c:pt>
                <c:pt idx="6947">
                  <c:v>98.275864124298096</c:v>
                </c:pt>
                <c:pt idx="6948">
                  <c:v>98.275864124298096</c:v>
                </c:pt>
                <c:pt idx="6949">
                  <c:v>98.275864124298096</c:v>
                </c:pt>
                <c:pt idx="6950">
                  <c:v>98.275864124298096</c:v>
                </c:pt>
                <c:pt idx="6951">
                  <c:v>98.275864124298096</c:v>
                </c:pt>
                <c:pt idx="6952">
                  <c:v>98.275864124298096</c:v>
                </c:pt>
                <c:pt idx="6953">
                  <c:v>98.275864124298096</c:v>
                </c:pt>
                <c:pt idx="6954">
                  <c:v>98.275864124298096</c:v>
                </c:pt>
                <c:pt idx="6955">
                  <c:v>98.275864124298096</c:v>
                </c:pt>
                <c:pt idx="6956">
                  <c:v>98.275864124298096</c:v>
                </c:pt>
                <c:pt idx="6957">
                  <c:v>98.275864124298096</c:v>
                </c:pt>
                <c:pt idx="6958">
                  <c:v>98.275864124298096</c:v>
                </c:pt>
                <c:pt idx="6959">
                  <c:v>98.275864124298096</c:v>
                </c:pt>
                <c:pt idx="6960">
                  <c:v>98.275864124298096</c:v>
                </c:pt>
                <c:pt idx="6961">
                  <c:v>98.275864124298096</c:v>
                </c:pt>
                <c:pt idx="6962">
                  <c:v>98.275864124298096</c:v>
                </c:pt>
                <c:pt idx="6963">
                  <c:v>98.275864124298096</c:v>
                </c:pt>
                <c:pt idx="6964">
                  <c:v>98.275864124298096</c:v>
                </c:pt>
                <c:pt idx="6965">
                  <c:v>98.275864124298096</c:v>
                </c:pt>
                <c:pt idx="6966">
                  <c:v>98.275864124298096</c:v>
                </c:pt>
                <c:pt idx="6967">
                  <c:v>98.275864124298096</c:v>
                </c:pt>
                <c:pt idx="6968">
                  <c:v>98.275864124298096</c:v>
                </c:pt>
                <c:pt idx="6969">
                  <c:v>98.275864124298096</c:v>
                </c:pt>
                <c:pt idx="6970">
                  <c:v>98.275864124298096</c:v>
                </c:pt>
                <c:pt idx="6971">
                  <c:v>98.275864124298096</c:v>
                </c:pt>
                <c:pt idx="6972">
                  <c:v>98.275864124298096</c:v>
                </c:pt>
                <c:pt idx="6973">
                  <c:v>98.275864124298096</c:v>
                </c:pt>
                <c:pt idx="6974">
                  <c:v>98.275864124298096</c:v>
                </c:pt>
                <c:pt idx="6975">
                  <c:v>98.275864124298096</c:v>
                </c:pt>
                <c:pt idx="6976">
                  <c:v>98.275864124298096</c:v>
                </c:pt>
                <c:pt idx="6977">
                  <c:v>98.275864124298096</c:v>
                </c:pt>
                <c:pt idx="6978">
                  <c:v>98.275864124298096</c:v>
                </c:pt>
                <c:pt idx="6979">
                  <c:v>98.275864124298096</c:v>
                </c:pt>
                <c:pt idx="6980">
                  <c:v>98.275864124298096</c:v>
                </c:pt>
                <c:pt idx="6981">
                  <c:v>98.275864124298096</c:v>
                </c:pt>
                <c:pt idx="6982">
                  <c:v>98.275864124298096</c:v>
                </c:pt>
                <c:pt idx="6983">
                  <c:v>98.275864124298096</c:v>
                </c:pt>
                <c:pt idx="6984">
                  <c:v>98.275864124298096</c:v>
                </c:pt>
                <c:pt idx="6985">
                  <c:v>98.275864124298096</c:v>
                </c:pt>
                <c:pt idx="6986">
                  <c:v>98.275864124298096</c:v>
                </c:pt>
                <c:pt idx="6987">
                  <c:v>98.275864124298096</c:v>
                </c:pt>
                <c:pt idx="6988">
                  <c:v>98.275864124298096</c:v>
                </c:pt>
                <c:pt idx="6989">
                  <c:v>98.275864124298096</c:v>
                </c:pt>
                <c:pt idx="6990">
                  <c:v>98.275864124298096</c:v>
                </c:pt>
                <c:pt idx="6991">
                  <c:v>98.275864124298096</c:v>
                </c:pt>
                <c:pt idx="6992">
                  <c:v>98.275864124298096</c:v>
                </c:pt>
                <c:pt idx="6993">
                  <c:v>98.275864124298096</c:v>
                </c:pt>
                <c:pt idx="6994">
                  <c:v>98.275864124298096</c:v>
                </c:pt>
                <c:pt idx="6995">
                  <c:v>98.275864124298096</c:v>
                </c:pt>
                <c:pt idx="6996">
                  <c:v>98.275864124298096</c:v>
                </c:pt>
                <c:pt idx="6997">
                  <c:v>98.275864124298096</c:v>
                </c:pt>
                <c:pt idx="6998">
                  <c:v>98.275864124298096</c:v>
                </c:pt>
                <c:pt idx="6999">
                  <c:v>98.275864124298096</c:v>
                </c:pt>
                <c:pt idx="7000">
                  <c:v>98.275864124298096</c:v>
                </c:pt>
                <c:pt idx="7001">
                  <c:v>98.275864124298096</c:v>
                </c:pt>
                <c:pt idx="7002">
                  <c:v>98.275864124298096</c:v>
                </c:pt>
                <c:pt idx="7003">
                  <c:v>98.275864124298096</c:v>
                </c:pt>
                <c:pt idx="7004">
                  <c:v>98.275864124298096</c:v>
                </c:pt>
                <c:pt idx="7005">
                  <c:v>98.275864124298096</c:v>
                </c:pt>
                <c:pt idx="7006">
                  <c:v>98.275864124298096</c:v>
                </c:pt>
                <c:pt idx="7007">
                  <c:v>98.275864124298096</c:v>
                </c:pt>
                <c:pt idx="7008">
                  <c:v>98.275864124298096</c:v>
                </c:pt>
                <c:pt idx="7009">
                  <c:v>98.275864124298096</c:v>
                </c:pt>
                <c:pt idx="7010">
                  <c:v>98.275864124298096</c:v>
                </c:pt>
                <c:pt idx="7011">
                  <c:v>98.275864124298096</c:v>
                </c:pt>
                <c:pt idx="7012">
                  <c:v>98.275864124298096</c:v>
                </c:pt>
                <c:pt idx="7013">
                  <c:v>98.275864124298096</c:v>
                </c:pt>
                <c:pt idx="7014">
                  <c:v>98.275864124298096</c:v>
                </c:pt>
                <c:pt idx="7015">
                  <c:v>98.275864124298096</c:v>
                </c:pt>
                <c:pt idx="7016">
                  <c:v>98.275864124298096</c:v>
                </c:pt>
                <c:pt idx="7017">
                  <c:v>98.275864124298096</c:v>
                </c:pt>
                <c:pt idx="7018">
                  <c:v>98.275864124298096</c:v>
                </c:pt>
                <c:pt idx="7019">
                  <c:v>98.275864124298096</c:v>
                </c:pt>
                <c:pt idx="7020">
                  <c:v>98.275864124298096</c:v>
                </c:pt>
                <c:pt idx="7021">
                  <c:v>98.275864124298096</c:v>
                </c:pt>
                <c:pt idx="7022">
                  <c:v>98.275864124298096</c:v>
                </c:pt>
                <c:pt idx="7023">
                  <c:v>98.275864124298096</c:v>
                </c:pt>
                <c:pt idx="7024">
                  <c:v>98.275864124298096</c:v>
                </c:pt>
                <c:pt idx="7025">
                  <c:v>98.275864124298096</c:v>
                </c:pt>
                <c:pt idx="7026">
                  <c:v>98.275864124298096</c:v>
                </c:pt>
                <c:pt idx="7027">
                  <c:v>98.275864124298096</c:v>
                </c:pt>
                <c:pt idx="7028">
                  <c:v>98.275864124298096</c:v>
                </c:pt>
                <c:pt idx="7029">
                  <c:v>98.275864124298096</c:v>
                </c:pt>
                <c:pt idx="7030">
                  <c:v>98.275864124298096</c:v>
                </c:pt>
                <c:pt idx="7031">
                  <c:v>98.275864124298096</c:v>
                </c:pt>
                <c:pt idx="7032">
                  <c:v>98.275864124298096</c:v>
                </c:pt>
                <c:pt idx="7033">
                  <c:v>98.275864124298096</c:v>
                </c:pt>
                <c:pt idx="7034">
                  <c:v>98.275864124298096</c:v>
                </c:pt>
                <c:pt idx="7035">
                  <c:v>98.275864124298096</c:v>
                </c:pt>
                <c:pt idx="7036">
                  <c:v>98.275864124298096</c:v>
                </c:pt>
                <c:pt idx="7037">
                  <c:v>98.275864124298096</c:v>
                </c:pt>
                <c:pt idx="7038">
                  <c:v>98.275864124298096</c:v>
                </c:pt>
                <c:pt idx="7039">
                  <c:v>98.275864124298096</c:v>
                </c:pt>
                <c:pt idx="7040">
                  <c:v>98.275864124298096</c:v>
                </c:pt>
                <c:pt idx="7041">
                  <c:v>98.275864124298096</c:v>
                </c:pt>
                <c:pt idx="7042">
                  <c:v>98.275864124298096</c:v>
                </c:pt>
                <c:pt idx="7043">
                  <c:v>98.275864124298096</c:v>
                </c:pt>
                <c:pt idx="7044">
                  <c:v>98.275864124298096</c:v>
                </c:pt>
                <c:pt idx="7045">
                  <c:v>98.275864124298096</c:v>
                </c:pt>
                <c:pt idx="7046">
                  <c:v>98.275864124298096</c:v>
                </c:pt>
                <c:pt idx="7047">
                  <c:v>98.275864124298096</c:v>
                </c:pt>
                <c:pt idx="7048">
                  <c:v>98.275864124298096</c:v>
                </c:pt>
                <c:pt idx="7049">
                  <c:v>98.275864124298096</c:v>
                </c:pt>
                <c:pt idx="7050">
                  <c:v>98.275864124298096</c:v>
                </c:pt>
                <c:pt idx="7051">
                  <c:v>98.275864124298096</c:v>
                </c:pt>
                <c:pt idx="7052">
                  <c:v>98.275864124298096</c:v>
                </c:pt>
                <c:pt idx="7053">
                  <c:v>98.275864124298096</c:v>
                </c:pt>
                <c:pt idx="7054">
                  <c:v>98.275864124298096</c:v>
                </c:pt>
                <c:pt idx="7055">
                  <c:v>98.275864124298096</c:v>
                </c:pt>
                <c:pt idx="7056">
                  <c:v>98.275864124298096</c:v>
                </c:pt>
                <c:pt idx="7057">
                  <c:v>98.275864124298096</c:v>
                </c:pt>
                <c:pt idx="7058">
                  <c:v>98.275864124298096</c:v>
                </c:pt>
                <c:pt idx="7059">
                  <c:v>98.275864124298096</c:v>
                </c:pt>
                <c:pt idx="7060">
                  <c:v>98.275864124298096</c:v>
                </c:pt>
                <c:pt idx="7061">
                  <c:v>98.275864124298096</c:v>
                </c:pt>
                <c:pt idx="7062">
                  <c:v>98.275864124298096</c:v>
                </c:pt>
                <c:pt idx="7063">
                  <c:v>98.275864124298096</c:v>
                </c:pt>
                <c:pt idx="7064">
                  <c:v>98.275864124298096</c:v>
                </c:pt>
                <c:pt idx="7065">
                  <c:v>98.275864124298096</c:v>
                </c:pt>
                <c:pt idx="7066">
                  <c:v>98.275864124298096</c:v>
                </c:pt>
                <c:pt idx="7067">
                  <c:v>98.275864124298096</c:v>
                </c:pt>
                <c:pt idx="7068">
                  <c:v>98.275864124298096</c:v>
                </c:pt>
                <c:pt idx="7069">
                  <c:v>98.275864124298096</c:v>
                </c:pt>
                <c:pt idx="7070">
                  <c:v>98.275864124298096</c:v>
                </c:pt>
                <c:pt idx="7071">
                  <c:v>98.275864124298096</c:v>
                </c:pt>
                <c:pt idx="7072">
                  <c:v>98.275864124298096</c:v>
                </c:pt>
                <c:pt idx="7073">
                  <c:v>98.275864124298096</c:v>
                </c:pt>
                <c:pt idx="7074">
                  <c:v>98.275864124298096</c:v>
                </c:pt>
                <c:pt idx="7075">
                  <c:v>98.275864124298096</c:v>
                </c:pt>
                <c:pt idx="7076">
                  <c:v>98.275864124298096</c:v>
                </c:pt>
                <c:pt idx="7077">
                  <c:v>98.275864124298096</c:v>
                </c:pt>
                <c:pt idx="7078">
                  <c:v>98.275864124298096</c:v>
                </c:pt>
                <c:pt idx="7079">
                  <c:v>98.275864124298096</c:v>
                </c:pt>
                <c:pt idx="7080">
                  <c:v>98.275864124298096</c:v>
                </c:pt>
                <c:pt idx="7081">
                  <c:v>98.275864124298096</c:v>
                </c:pt>
                <c:pt idx="7082">
                  <c:v>98.275864124298096</c:v>
                </c:pt>
                <c:pt idx="7083">
                  <c:v>98.275864124298096</c:v>
                </c:pt>
                <c:pt idx="7084">
                  <c:v>98.275864124298096</c:v>
                </c:pt>
                <c:pt idx="7085">
                  <c:v>98.275864124298096</c:v>
                </c:pt>
                <c:pt idx="7086">
                  <c:v>98.275864124298096</c:v>
                </c:pt>
                <c:pt idx="7087">
                  <c:v>98.275864124298096</c:v>
                </c:pt>
                <c:pt idx="7088">
                  <c:v>98.275864124298096</c:v>
                </c:pt>
                <c:pt idx="7089">
                  <c:v>98.275864124298096</c:v>
                </c:pt>
                <c:pt idx="7090">
                  <c:v>98.275864124298096</c:v>
                </c:pt>
                <c:pt idx="7091">
                  <c:v>98.275864124298096</c:v>
                </c:pt>
                <c:pt idx="7092">
                  <c:v>98.275864124298096</c:v>
                </c:pt>
                <c:pt idx="7093">
                  <c:v>98.275864124298096</c:v>
                </c:pt>
                <c:pt idx="7094">
                  <c:v>98.275864124298096</c:v>
                </c:pt>
                <c:pt idx="7095">
                  <c:v>98.275864124298096</c:v>
                </c:pt>
                <c:pt idx="7096">
                  <c:v>98.275864124298096</c:v>
                </c:pt>
                <c:pt idx="7097">
                  <c:v>98.275864124298096</c:v>
                </c:pt>
                <c:pt idx="7098">
                  <c:v>98.275864124298096</c:v>
                </c:pt>
                <c:pt idx="7099">
                  <c:v>98.275864124298096</c:v>
                </c:pt>
                <c:pt idx="7100">
                  <c:v>98.275864124298096</c:v>
                </c:pt>
                <c:pt idx="7101">
                  <c:v>98.275864124298096</c:v>
                </c:pt>
                <c:pt idx="7102">
                  <c:v>98.275864124298096</c:v>
                </c:pt>
                <c:pt idx="7103">
                  <c:v>98.275864124298096</c:v>
                </c:pt>
                <c:pt idx="7104">
                  <c:v>98.275864124298096</c:v>
                </c:pt>
                <c:pt idx="7105">
                  <c:v>98.275864124298096</c:v>
                </c:pt>
                <c:pt idx="7106">
                  <c:v>98.275864124298096</c:v>
                </c:pt>
                <c:pt idx="7107">
                  <c:v>98.275864124298096</c:v>
                </c:pt>
                <c:pt idx="7108">
                  <c:v>98.275864124298096</c:v>
                </c:pt>
                <c:pt idx="7109">
                  <c:v>98.275864124298096</c:v>
                </c:pt>
                <c:pt idx="7110">
                  <c:v>98.275864124298096</c:v>
                </c:pt>
                <c:pt idx="7111">
                  <c:v>98.275864124298096</c:v>
                </c:pt>
                <c:pt idx="7112">
                  <c:v>98.275864124298096</c:v>
                </c:pt>
                <c:pt idx="7113">
                  <c:v>98.275864124298096</c:v>
                </c:pt>
                <c:pt idx="7114">
                  <c:v>98.275864124298096</c:v>
                </c:pt>
                <c:pt idx="7115">
                  <c:v>98.275864124298096</c:v>
                </c:pt>
                <c:pt idx="7116">
                  <c:v>98.275864124298096</c:v>
                </c:pt>
                <c:pt idx="7117">
                  <c:v>98.275864124298096</c:v>
                </c:pt>
                <c:pt idx="7118">
                  <c:v>98.275864124298096</c:v>
                </c:pt>
                <c:pt idx="7119">
                  <c:v>98.275864124298096</c:v>
                </c:pt>
                <c:pt idx="7120">
                  <c:v>98.275864124298096</c:v>
                </c:pt>
                <c:pt idx="7121">
                  <c:v>98.275864124298096</c:v>
                </c:pt>
                <c:pt idx="7122">
                  <c:v>98.275864124298096</c:v>
                </c:pt>
                <c:pt idx="7123">
                  <c:v>98.275864124298096</c:v>
                </c:pt>
                <c:pt idx="7124">
                  <c:v>98.275864124298096</c:v>
                </c:pt>
                <c:pt idx="7125">
                  <c:v>98.275864124298096</c:v>
                </c:pt>
                <c:pt idx="7126">
                  <c:v>98.275864124298096</c:v>
                </c:pt>
                <c:pt idx="7127">
                  <c:v>98.275864124298096</c:v>
                </c:pt>
                <c:pt idx="7128">
                  <c:v>98.275864124298096</c:v>
                </c:pt>
                <c:pt idx="7129">
                  <c:v>98.275864124298096</c:v>
                </c:pt>
                <c:pt idx="7130">
                  <c:v>98.275864124298096</c:v>
                </c:pt>
                <c:pt idx="7131">
                  <c:v>98.275864124298096</c:v>
                </c:pt>
                <c:pt idx="7132">
                  <c:v>98.275864124298096</c:v>
                </c:pt>
                <c:pt idx="7133">
                  <c:v>98.275864124298096</c:v>
                </c:pt>
                <c:pt idx="7134">
                  <c:v>98.275864124298096</c:v>
                </c:pt>
                <c:pt idx="7135">
                  <c:v>98.275864124298096</c:v>
                </c:pt>
                <c:pt idx="7136">
                  <c:v>98.275864124298096</c:v>
                </c:pt>
                <c:pt idx="7137">
                  <c:v>98.275864124298096</c:v>
                </c:pt>
                <c:pt idx="7138">
                  <c:v>98.275864124298096</c:v>
                </c:pt>
                <c:pt idx="7139">
                  <c:v>98.275864124298096</c:v>
                </c:pt>
                <c:pt idx="7140">
                  <c:v>98.275864124298096</c:v>
                </c:pt>
                <c:pt idx="7141">
                  <c:v>98.275864124298096</c:v>
                </c:pt>
                <c:pt idx="7142">
                  <c:v>98.275864124298096</c:v>
                </c:pt>
                <c:pt idx="7143">
                  <c:v>98.275864124298096</c:v>
                </c:pt>
                <c:pt idx="7144">
                  <c:v>98.275864124298096</c:v>
                </c:pt>
                <c:pt idx="7145">
                  <c:v>98.275864124298096</c:v>
                </c:pt>
                <c:pt idx="7146">
                  <c:v>98.275864124298096</c:v>
                </c:pt>
                <c:pt idx="7147">
                  <c:v>98.275864124298096</c:v>
                </c:pt>
                <c:pt idx="7148">
                  <c:v>98.275864124298096</c:v>
                </c:pt>
                <c:pt idx="7149">
                  <c:v>98.275864124298096</c:v>
                </c:pt>
                <c:pt idx="7150">
                  <c:v>98.275864124298096</c:v>
                </c:pt>
                <c:pt idx="7151">
                  <c:v>98.275864124298096</c:v>
                </c:pt>
                <c:pt idx="7152">
                  <c:v>98.275864124298096</c:v>
                </c:pt>
                <c:pt idx="7153">
                  <c:v>98.275864124298096</c:v>
                </c:pt>
                <c:pt idx="7154">
                  <c:v>98.275864124298096</c:v>
                </c:pt>
                <c:pt idx="7155">
                  <c:v>98.275864124298096</c:v>
                </c:pt>
                <c:pt idx="7156">
                  <c:v>98.275864124298096</c:v>
                </c:pt>
                <c:pt idx="7157">
                  <c:v>98.275864124298096</c:v>
                </c:pt>
                <c:pt idx="7158">
                  <c:v>98.275864124298096</c:v>
                </c:pt>
                <c:pt idx="7159">
                  <c:v>98.275864124298096</c:v>
                </c:pt>
                <c:pt idx="7160">
                  <c:v>98.275864124298096</c:v>
                </c:pt>
                <c:pt idx="7161">
                  <c:v>98.275864124298096</c:v>
                </c:pt>
                <c:pt idx="7162">
                  <c:v>98.275864124298096</c:v>
                </c:pt>
                <c:pt idx="7163">
                  <c:v>98.275864124298096</c:v>
                </c:pt>
                <c:pt idx="7164">
                  <c:v>98.275864124298096</c:v>
                </c:pt>
                <c:pt idx="7165">
                  <c:v>98.275864124298096</c:v>
                </c:pt>
                <c:pt idx="7166">
                  <c:v>98.275864124298096</c:v>
                </c:pt>
                <c:pt idx="7167">
                  <c:v>98.275864124298096</c:v>
                </c:pt>
                <c:pt idx="7168">
                  <c:v>98.275864124298096</c:v>
                </c:pt>
                <c:pt idx="7169">
                  <c:v>98.275864124298096</c:v>
                </c:pt>
                <c:pt idx="7170">
                  <c:v>98.275864124298096</c:v>
                </c:pt>
                <c:pt idx="7171">
                  <c:v>98.275864124298096</c:v>
                </c:pt>
                <c:pt idx="7172">
                  <c:v>98.275864124298096</c:v>
                </c:pt>
                <c:pt idx="7173">
                  <c:v>98.275864124298096</c:v>
                </c:pt>
                <c:pt idx="7174">
                  <c:v>98.275864124298096</c:v>
                </c:pt>
                <c:pt idx="7175">
                  <c:v>98.275864124298096</c:v>
                </c:pt>
                <c:pt idx="7176">
                  <c:v>98.275864124298096</c:v>
                </c:pt>
                <c:pt idx="7177">
                  <c:v>98.275864124298096</c:v>
                </c:pt>
                <c:pt idx="7178">
                  <c:v>98.275864124298096</c:v>
                </c:pt>
                <c:pt idx="7179">
                  <c:v>98.275864124298096</c:v>
                </c:pt>
                <c:pt idx="7180">
                  <c:v>98.275864124298096</c:v>
                </c:pt>
                <c:pt idx="7181">
                  <c:v>98.275864124298096</c:v>
                </c:pt>
                <c:pt idx="7182">
                  <c:v>98.275864124298096</c:v>
                </c:pt>
                <c:pt idx="7183">
                  <c:v>98.275864124298096</c:v>
                </c:pt>
                <c:pt idx="7184">
                  <c:v>98.275864124298096</c:v>
                </c:pt>
                <c:pt idx="7185">
                  <c:v>98.275864124298096</c:v>
                </c:pt>
                <c:pt idx="7186">
                  <c:v>98.275864124298096</c:v>
                </c:pt>
                <c:pt idx="7187">
                  <c:v>98.275864124298096</c:v>
                </c:pt>
                <c:pt idx="7188">
                  <c:v>98.275864124298096</c:v>
                </c:pt>
                <c:pt idx="7189">
                  <c:v>98.275864124298096</c:v>
                </c:pt>
                <c:pt idx="7190">
                  <c:v>98.275864124298096</c:v>
                </c:pt>
                <c:pt idx="7191">
                  <c:v>98.275864124298096</c:v>
                </c:pt>
                <c:pt idx="7192">
                  <c:v>98.275864124298096</c:v>
                </c:pt>
                <c:pt idx="7193">
                  <c:v>98.275864124298096</c:v>
                </c:pt>
                <c:pt idx="7194">
                  <c:v>98.275864124298096</c:v>
                </c:pt>
                <c:pt idx="7195">
                  <c:v>98.275864124298096</c:v>
                </c:pt>
                <c:pt idx="7196">
                  <c:v>98.275864124298096</c:v>
                </c:pt>
                <c:pt idx="7197">
                  <c:v>98.275864124298096</c:v>
                </c:pt>
                <c:pt idx="7198">
                  <c:v>98.275864124298096</c:v>
                </c:pt>
                <c:pt idx="7199">
                  <c:v>98.275864124298096</c:v>
                </c:pt>
                <c:pt idx="7200">
                  <c:v>98.275864124298096</c:v>
                </c:pt>
                <c:pt idx="7201">
                  <c:v>98.275864124298096</c:v>
                </c:pt>
                <c:pt idx="7202">
                  <c:v>98.275864124298096</c:v>
                </c:pt>
                <c:pt idx="7203">
                  <c:v>98.275864124298096</c:v>
                </c:pt>
                <c:pt idx="7204">
                  <c:v>98.275864124298096</c:v>
                </c:pt>
                <c:pt idx="7205">
                  <c:v>98.275864124298096</c:v>
                </c:pt>
                <c:pt idx="7206">
                  <c:v>98.275864124298096</c:v>
                </c:pt>
                <c:pt idx="7207">
                  <c:v>98.275864124298096</c:v>
                </c:pt>
                <c:pt idx="7208">
                  <c:v>98.275864124298096</c:v>
                </c:pt>
                <c:pt idx="7209">
                  <c:v>98.275864124298096</c:v>
                </c:pt>
                <c:pt idx="7210">
                  <c:v>98.275864124298096</c:v>
                </c:pt>
                <c:pt idx="7211">
                  <c:v>98.275864124298096</c:v>
                </c:pt>
                <c:pt idx="7212">
                  <c:v>98.275864124298096</c:v>
                </c:pt>
                <c:pt idx="7213">
                  <c:v>98.275864124298096</c:v>
                </c:pt>
                <c:pt idx="7214">
                  <c:v>98.275864124298096</c:v>
                </c:pt>
                <c:pt idx="7215">
                  <c:v>98.275864124298096</c:v>
                </c:pt>
                <c:pt idx="7216">
                  <c:v>98.275864124298096</c:v>
                </c:pt>
                <c:pt idx="7217">
                  <c:v>98.275864124298096</c:v>
                </c:pt>
                <c:pt idx="7218">
                  <c:v>98.275864124298096</c:v>
                </c:pt>
                <c:pt idx="7219">
                  <c:v>98.275864124298096</c:v>
                </c:pt>
                <c:pt idx="7220">
                  <c:v>98.275864124298096</c:v>
                </c:pt>
                <c:pt idx="7221">
                  <c:v>98.275864124298096</c:v>
                </c:pt>
                <c:pt idx="7222">
                  <c:v>98.275864124298096</c:v>
                </c:pt>
                <c:pt idx="7223">
                  <c:v>98.275864124298096</c:v>
                </c:pt>
                <c:pt idx="7224">
                  <c:v>98.275864124298096</c:v>
                </c:pt>
                <c:pt idx="7225">
                  <c:v>98.275864124298096</c:v>
                </c:pt>
                <c:pt idx="7226">
                  <c:v>98.275864124298096</c:v>
                </c:pt>
                <c:pt idx="7227">
                  <c:v>98.275864124298096</c:v>
                </c:pt>
                <c:pt idx="7228">
                  <c:v>98.275864124298096</c:v>
                </c:pt>
                <c:pt idx="7229">
                  <c:v>98.275864124298096</c:v>
                </c:pt>
                <c:pt idx="7230">
                  <c:v>98.275864124298096</c:v>
                </c:pt>
                <c:pt idx="7231">
                  <c:v>98.275864124298096</c:v>
                </c:pt>
                <c:pt idx="7232">
                  <c:v>98.275864124298096</c:v>
                </c:pt>
                <c:pt idx="7233">
                  <c:v>98.275864124298096</c:v>
                </c:pt>
                <c:pt idx="7234">
                  <c:v>98.275864124298096</c:v>
                </c:pt>
                <c:pt idx="7235">
                  <c:v>98.275864124298096</c:v>
                </c:pt>
                <c:pt idx="7236">
                  <c:v>98.275864124298096</c:v>
                </c:pt>
                <c:pt idx="7237">
                  <c:v>98.275864124298096</c:v>
                </c:pt>
                <c:pt idx="7238">
                  <c:v>98.275864124298096</c:v>
                </c:pt>
                <c:pt idx="7239">
                  <c:v>98.275864124298096</c:v>
                </c:pt>
                <c:pt idx="7240">
                  <c:v>98.275864124298096</c:v>
                </c:pt>
                <c:pt idx="7241">
                  <c:v>98.275864124298096</c:v>
                </c:pt>
                <c:pt idx="7242">
                  <c:v>98.275864124298096</c:v>
                </c:pt>
                <c:pt idx="7243">
                  <c:v>98.275864124298096</c:v>
                </c:pt>
                <c:pt idx="7244">
                  <c:v>98.275864124298096</c:v>
                </c:pt>
                <c:pt idx="7245">
                  <c:v>98.275864124298096</c:v>
                </c:pt>
                <c:pt idx="7246">
                  <c:v>98.275864124298096</c:v>
                </c:pt>
                <c:pt idx="7247">
                  <c:v>98.275864124298096</c:v>
                </c:pt>
                <c:pt idx="7248">
                  <c:v>98.275864124298096</c:v>
                </c:pt>
                <c:pt idx="7249">
                  <c:v>98.275864124298096</c:v>
                </c:pt>
                <c:pt idx="7250">
                  <c:v>98.275864124298096</c:v>
                </c:pt>
                <c:pt idx="7251">
                  <c:v>98.275864124298096</c:v>
                </c:pt>
                <c:pt idx="7252">
                  <c:v>98.275864124298096</c:v>
                </c:pt>
                <c:pt idx="7253">
                  <c:v>98.275864124298096</c:v>
                </c:pt>
                <c:pt idx="7254">
                  <c:v>98.275864124298096</c:v>
                </c:pt>
                <c:pt idx="7255">
                  <c:v>98.275864124298096</c:v>
                </c:pt>
                <c:pt idx="7256">
                  <c:v>98.275864124298096</c:v>
                </c:pt>
                <c:pt idx="7257">
                  <c:v>98.275864124298096</c:v>
                </c:pt>
                <c:pt idx="7258">
                  <c:v>98.275864124298096</c:v>
                </c:pt>
                <c:pt idx="7259">
                  <c:v>98.275864124298096</c:v>
                </c:pt>
                <c:pt idx="7260">
                  <c:v>98.275864124298096</c:v>
                </c:pt>
                <c:pt idx="7261">
                  <c:v>98.275864124298096</c:v>
                </c:pt>
                <c:pt idx="7262">
                  <c:v>98.275864124298096</c:v>
                </c:pt>
                <c:pt idx="7263">
                  <c:v>98.275864124298096</c:v>
                </c:pt>
                <c:pt idx="7264">
                  <c:v>98.275864124298096</c:v>
                </c:pt>
                <c:pt idx="7265">
                  <c:v>98.275864124298096</c:v>
                </c:pt>
                <c:pt idx="7266">
                  <c:v>98.275864124298096</c:v>
                </c:pt>
                <c:pt idx="7267">
                  <c:v>98.275864124298096</c:v>
                </c:pt>
                <c:pt idx="7268">
                  <c:v>98.275864124298096</c:v>
                </c:pt>
                <c:pt idx="7269">
                  <c:v>98.275864124298096</c:v>
                </c:pt>
                <c:pt idx="7270">
                  <c:v>98.275864124298096</c:v>
                </c:pt>
                <c:pt idx="7271">
                  <c:v>98.275864124298096</c:v>
                </c:pt>
                <c:pt idx="7272">
                  <c:v>98.275864124298096</c:v>
                </c:pt>
                <c:pt idx="7273">
                  <c:v>98.275864124298096</c:v>
                </c:pt>
                <c:pt idx="7274">
                  <c:v>98.275864124298096</c:v>
                </c:pt>
                <c:pt idx="7275">
                  <c:v>98.275864124298096</c:v>
                </c:pt>
                <c:pt idx="7276">
                  <c:v>98.275864124298096</c:v>
                </c:pt>
                <c:pt idx="7277">
                  <c:v>98.275864124298096</c:v>
                </c:pt>
                <c:pt idx="7278">
                  <c:v>98.275864124298096</c:v>
                </c:pt>
                <c:pt idx="7279">
                  <c:v>98.275864124298096</c:v>
                </c:pt>
                <c:pt idx="7280">
                  <c:v>98.275864124298096</c:v>
                </c:pt>
                <c:pt idx="7281">
                  <c:v>98.275864124298096</c:v>
                </c:pt>
                <c:pt idx="7282">
                  <c:v>98.275864124298096</c:v>
                </c:pt>
                <c:pt idx="7283">
                  <c:v>98.275864124298096</c:v>
                </c:pt>
                <c:pt idx="7284">
                  <c:v>98.275864124298096</c:v>
                </c:pt>
                <c:pt idx="7285">
                  <c:v>98.275864124298096</c:v>
                </c:pt>
                <c:pt idx="7286">
                  <c:v>98.275864124298096</c:v>
                </c:pt>
                <c:pt idx="7287">
                  <c:v>98.275864124298096</c:v>
                </c:pt>
                <c:pt idx="7288">
                  <c:v>98.275864124298096</c:v>
                </c:pt>
                <c:pt idx="7289">
                  <c:v>98.275864124298096</c:v>
                </c:pt>
                <c:pt idx="7290">
                  <c:v>98.275864124298096</c:v>
                </c:pt>
                <c:pt idx="7291">
                  <c:v>98.275864124298096</c:v>
                </c:pt>
                <c:pt idx="7292">
                  <c:v>98.275864124298096</c:v>
                </c:pt>
                <c:pt idx="7293">
                  <c:v>98.275864124298096</c:v>
                </c:pt>
                <c:pt idx="7294">
                  <c:v>98.275864124298096</c:v>
                </c:pt>
                <c:pt idx="7295">
                  <c:v>98.275864124298096</c:v>
                </c:pt>
                <c:pt idx="7296">
                  <c:v>98.275864124298096</c:v>
                </c:pt>
                <c:pt idx="7297">
                  <c:v>98.275864124298096</c:v>
                </c:pt>
                <c:pt idx="7298">
                  <c:v>98.275864124298096</c:v>
                </c:pt>
                <c:pt idx="7299">
                  <c:v>98.275864124298096</c:v>
                </c:pt>
                <c:pt idx="7300">
                  <c:v>98.275864124298096</c:v>
                </c:pt>
                <c:pt idx="7301">
                  <c:v>98.275864124298096</c:v>
                </c:pt>
                <c:pt idx="7302">
                  <c:v>98.275864124298096</c:v>
                </c:pt>
                <c:pt idx="7303">
                  <c:v>98.275864124298096</c:v>
                </c:pt>
                <c:pt idx="7304">
                  <c:v>98.275864124298096</c:v>
                </c:pt>
                <c:pt idx="7305">
                  <c:v>98.275864124298096</c:v>
                </c:pt>
                <c:pt idx="7306">
                  <c:v>98.275864124298096</c:v>
                </c:pt>
                <c:pt idx="7307">
                  <c:v>98.275864124298096</c:v>
                </c:pt>
                <c:pt idx="7308">
                  <c:v>98.275864124298096</c:v>
                </c:pt>
                <c:pt idx="7309">
                  <c:v>98.275864124298096</c:v>
                </c:pt>
                <c:pt idx="7310">
                  <c:v>98.275864124298096</c:v>
                </c:pt>
                <c:pt idx="7311">
                  <c:v>98.275864124298096</c:v>
                </c:pt>
                <c:pt idx="7312">
                  <c:v>98.275864124298096</c:v>
                </c:pt>
                <c:pt idx="7313">
                  <c:v>98.275864124298096</c:v>
                </c:pt>
                <c:pt idx="7314">
                  <c:v>98.275864124298096</c:v>
                </c:pt>
                <c:pt idx="7315">
                  <c:v>98.275864124298096</c:v>
                </c:pt>
                <c:pt idx="7316">
                  <c:v>98.275864124298096</c:v>
                </c:pt>
                <c:pt idx="7317">
                  <c:v>98.275864124298096</c:v>
                </c:pt>
                <c:pt idx="7318">
                  <c:v>98.275864124298096</c:v>
                </c:pt>
                <c:pt idx="7319">
                  <c:v>98.275864124298096</c:v>
                </c:pt>
                <c:pt idx="7320">
                  <c:v>98.275864124298096</c:v>
                </c:pt>
                <c:pt idx="7321">
                  <c:v>98.275864124298096</c:v>
                </c:pt>
                <c:pt idx="7322">
                  <c:v>98.275864124298096</c:v>
                </c:pt>
                <c:pt idx="7323">
                  <c:v>98.275864124298096</c:v>
                </c:pt>
                <c:pt idx="7324">
                  <c:v>98.275864124298096</c:v>
                </c:pt>
                <c:pt idx="7325">
                  <c:v>98.275864124298096</c:v>
                </c:pt>
                <c:pt idx="7326">
                  <c:v>98.275864124298096</c:v>
                </c:pt>
                <c:pt idx="7327">
                  <c:v>98.275864124298096</c:v>
                </c:pt>
                <c:pt idx="7328">
                  <c:v>98.275864124298096</c:v>
                </c:pt>
                <c:pt idx="7329">
                  <c:v>98.275864124298096</c:v>
                </c:pt>
                <c:pt idx="7330">
                  <c:v>98.275864124298096</c:v>
                </c:pt>
                <c:pt idx="7331">
                  <c:v>98.275864124298096</c:v>
                </c:pt>
                <c:pt idx="7332">
                  <c:v>98.275864124298096</c:v>
                </c:pt>
                <c:pt idx="7333">
                  <c:v>98.275864124298096</c:v>
                </c:pt>
                <c:pt idx="7334">
                  <c:v>98.275864124298096</c:v>
                </c:pt>
                <c:pt idx="7335">
                  <c:v>98.275864124298096</c:v>
                </c:pt>
                <c:pt idx="7336">
                  <c:v>98.275864124298096</c:v>
                </c:pt>
                <c:pt idx="7337">
                  <c:v>98.275864124298096</c:v>
                </c:pt>
                <c:pt idx="7338">
                  <c:v>98.275864124298096</c:v>
                </c:pt>
                <c:pt idx="7339">
                  <c:v>98.275864124298096</c:v>
                </c:pt>
                <c:pt idx="7340">
                  <c:v>98.275864124298096</c:v>
                </c:pt>
                <c:pt idx="7341">
                  <c:v>98.275864124298096</c:v>
                </c:pt>
                <c:pt idx="7342">
                  <c:v>98.275864124298096</c:v>
                </c:pt>
                <c:pt idx="7343">
                  <c:v>98.275864124298096</c:v>
                </c:pt>
                <c:pt idx="7344">
                  <c:v>98.275864124298096</c:v>
                </c:pt>
                <c:pt idx="7345">
                  <c:v>98.275864124298096</c:v>
                </c:pt>
                <c:pt idx="7346">
                  <c:v>98.275864124298096</c:v>
                </c:pt>
                <c:pt idx="7347">
                  <c:v>98.275864124298096</c:v>
                </c:pt>
                <c:pt idx="7348">
                  <c:v>98.275864124298096</c:v>
                </c:pt>
                <c:pt idx="7349">
                  <c:v>98.275864124298096</c:v>
                </c:pt>
                <c:pt idx="7350">
                  <c:v>98.275864124298096</c:v>
                </c:pt>
                <c:pt idx="7351">
                  <c:v>98.275864124298096</c:v>
                </c:pt>
                <c:pt idx="7352">
                  <c:v>98.275864124298096</c:v>
                </c:pt>
                <c:pt idx="7353">
                  <c:v>98.275864124298096</c:v>
                </c:pt>
                <c:pt idx="7354">
                  <c:v>98.275864124298096</c:v>
                </c:pt>
                <c:pt idx="7355">
                  <c:v>98.275864124298096</c:v>
                </c:pt>
                <c:pt idx="7356">
                  <c:v>98.275864124298096</c:v>
                </c:pt>
                <c:pt idx="7357">
                  <c:v>98.275864124298096</c:v>
                </c:pt>
                <c:pt idx="7358">
                  <c:v>98.275864124298096</c:v>
                </c:pt>
                <c:pt idx="7359">
                  <c:v>98.275864124298096</c:v>
                </c:pt>
                <c:pt idx="7360">
                  <c:v>98.275864124298096</c:v>
                </c:pt>
                <c:pt idx="7361">
                  <c:v>98.275864124298096</c:v>
                </c:pt>
                <c:pt idx="7362">
                  <c:v>98.275864124298096</c:v>
                </c:pt>
                <c:pt idx="7363">
                  <c:v>98.275864124298096</c:v>
                </c:pt>
                <c:pt idx="7364">
                  <c:v>98.275864124298096</c:v>
                </c:pt>
                <c:pt idx="7365">
                  <c:v>98.275864124298096</c:v>
                </c:pt>
                <c:pt idx="7366">
                  <c:v>98.275864124298096</c:v>
                </c:pt>
                <c:pt idx="7367">
                  <c:v>98.275864124298096</c:v>
                </c:pt>
                <c:pt idx="7368">
                  <c:v>98.275864124298096</c:v>
                </c:pt>
                <c:pt idx="7369">
                  <c:v>98.275864124298096</c:v>
                </c:pt>
                <c:pt idx="7370">
                  <c:v>98.275864124298096</c:v>
                </c:pt>
                <c:pt idx="7371">
                  <c:v>98.275864124298096</c:v>
                </c:pt>
                <c:pt idx="7372">
                  <c:v>98.275864124298096</c:v>
                </c:pt>
                <c:pt idx="7373">
                  <c:v>98.275864124298096</c:v>
                </c:pt>
                <c:pt idx="7374">
                  <c:v>98.275864124298096</c:v>
                </c:pt>
                <c:pt idx="7375">
                  <c:v>98.275864124298096</c:v>
                </c:pt>
                <c:pt idx="7376">
                  <c:v>98.275864124298096</c:v>
                </c:pt>
                <c:pt idx="7377">
                  <c:v>98.275864124298096</c:v>
                </c:pt>
                <c:pt idx="7378">
                  <c:v>98.275864124298096</c:v>
                </c:pt>
                <c:pt idx="7379">
                  <c:v>98.275864124298096</c:v>
                </c:pt>
                <c:pt idx="7380">
                  <c:v>98.275864124298096</c:v>
                </c:pt>
                <c:pt idx="7381">
                  <c:v>98.275864124298096</c:v>
                </c:pt>
                <c:pt idx="7382">
                  <c:v>98.275864124298096</c:v>
                </c:pt>
                <c:pt idx="7383">
                  <c:v>98.275864124298096</c:v>
                </c:pt>
                <c:pt idx="7384">
                  <c:v>98.275864124298096</c:v>
                </c:pt>
                <c:pt idx="7385">
                  <c:v>98.275864124298096</c:v>
                </c:pt>
                <c:pt idx="7386">
                  <c:v>98.275864124298096</c:v>
                </c:pt>
                <c:pt idx="7387">
                  <c:v>98.275864124298096</c:v>
                </c:pt>
                <c:pt idx="7388">
                  <c:v>98.275864124298096</c:v>
                </c:pt>
                <c:pt idx="7389">
                  <c:v>98.275864124298096</c:v>
                </c:pt>
                <c:pt idx="7390">
                  <c:v>98.275864124298096</c:v>
                </c:pt>
                <c:pt idx="7391">
                  <c:v>98.275864124298096</c:v>
                </c:pt>
                <c:pt idx="7392">
                  <c:v>98.275864124298096</c:v>
                </c:pt>
                <c:pt idx="7393">
                  <c:v>98.275864124298096</c:v>
                </c:pt>
                <c:pt idx="7394">
                  <c:v>98.275864124298096</c:v>
                </c:pt>
                <c:pt idx="7395">
                  <c:v>98.275864124298096</c:v>
                </c:pt>
                <c:pt idx="7396">
                  <c:v>98.275864124298096</c:v>
                </c:pt>
                <c:pt idx="7397">
                  <c:v>98.275864124298096</c:v>
                </c:pt>
                <c:pt idx="7398">
                  <c:v>98.275864124298096</c:v>
                </c:pt>
                <c:pt idx="7399">
                  <c:v>98.275864124298096</c:v>
                </c:pt>
                <c:pt idx="7400">
                  <c:v>98.275864124298096</c:v>
                </c:pt>
                <c:pt idx="7401">
                  <c:v>98.275864124298096</c:v>
                </c:pt>
                <c:pt idx="7402">
                  <c:v>98.275864124298096</c:v>
                </c:pt>
                <c:pt idx="7403">
                  <c:v>98.275864124298096</c:v>
                </c:pt>
                <c:pt idx="7404">
                  <c:v>98.275864124298096</c:v>
                </c:pt>
                <c:pt idx="7405">
                  <c:v>98.275864124298096</c:v>
                </c:pt>
                <c:pt idx="7406">
                  <c:v>98.275864124298096</c:v>
                </c:pt>
                <c:pt idx="7407">
                  <c:v>98.275864124298096</c:v>
                </c:pt>
                <c:pt idx="7408">
                  <c:v>98.275864124298096</c:v>
                </c:pt>
                <c:pt idx="7409">
                  <c:v>98.275864124298096</c:v>
                </c:pt>
                <c:pt idx="7410">
                  <c:v>98.275864124298096</c:v>
                </c:pt>
                <c:pt idx="7411">
                  <c:v>98.275864124298096</c:v>
                </c:pt>
                <c:pt idx="7412">
                  <c:v>98.275864124298096</c:v>
                </c:pt>
                <c:pt idx="7413">
                  <c:v>98.275864124298096</c:v>
                </c:pt>
                <c:pt idx="7414">
                  <c:v>98.275864124298096</c:v>
                </c:pt>
                <c:pt idx="7415">
                  <c:v>98.275864124298096</c:v>
                </c:pt>
                <c:pt idx="7416">
                  <c:v>98.275864124298096</c:v>
                </c:pt>
                <c:pt idx="7417">
                  <c:v>98.275864124298096</c:v>
                </c:pt>
                <c:pt idx="7418">
                  <c:v>98.275864124298096</c:v>
                </c:pt>
                <c:pt idx="7419">
                  <c:v>98.275864124298096</c:v>
                </c:pt>
                <c:pt idx="7420">
                  <c:v>98.275864124298096</c:v>
                </c:pt>
                <c:pt idx="7421">
                  <c:v>98.275864124298096</c:v>
                </c:pt>
                <c:pt idx="7422">
                  <c:v>98.275864124298096</c:v>
                </c:pt>
                <c:pt idx="7423">
                  <c:v>98.275864124298096</c:v>
                </c:pt>
                <c:pt idx="7424">
                  <c:v>98.275864124298096</c:v>
                </c:pt>
                <c:pt idx="7425">
                  <c:v>98.275864124298096</c:v>
                </c:pt>
                <c:pt idx="7426">
                  <c:v>98.275864124298096</c:v>
                </c:pt>
                <c:pt idx="7427">
                  <c:v>98.275864124298096</c:v>
                </c:pt>
                <c:pt idx="7428">
                  <c:v>98.275864124298096</c:v>
                </c:pt>
                <c:pt idx="7429">
                  <c:v>98.275864124298096</c:v>
                </c:pt>
                <c:pt idx="7430">
                  <c:v>98.275864124298096</c:v>
                </c:pt>
                <c:pt idx="7431">
                  <c:v>98.275864124298096</c:v>
                </c:pt>
                <c:pt idx="7432">
                  <c:v>98.275864124298096</c:v>
                </c:pt>
                <c:pt idx="7433">
                  <c:v>98.275864124298096</c:v>
                </c:pt>
                <c:pt idx="7434">
                  <c:v>98.275864124298096</c:v>
                </c:pt>
                <c:pt idx="7435">
                  <c:v>98.275864124298096</c:v>
                </c:pt>
                <c:pt idx="7436">
                  <c:v>98.275864124298096</c:v>
                </c:pt>
                <c:pt idx="7437">
                  <c:v>98.275864124298096</c:v>
                </c:pt>
                <c:pt idx="7438">
                  <c:v>98.275864124298096</c:v>
                </c:pt>
                <c:pt idx="7439">
                  <c:v>98.275864124298096</c:v>
                </c:pt>
                <c:pt idx="7440">
                  <c:v>98.275864124298096</c:v>
                </c:pt>
                <c:pt idx="7441">
                  <c:v>98.275864124298096</c:v>
                </c:pt>
                <c:pt idx="7442">
                  <c:v>98.275864124298096</c:v>
                </c:pt>
                <c:pt idx="7443">
                  <c:v>98.275864124298096</c:v>
                </c:pt>
                <c:pt idx="7444">
                  <c:v>98.275864124298096</c:v>
                </c:pt>
                <c:pt idx="7445">
                  <c:v>98.275864124298096</c:v>
                </c:pt>
                <c:pt idx="7446">
                  <c:v>98.275864124298096</c:v>
                </c:pt>
                <c:pt idx="7447">
                  <c:v>98.275864124298096</c:v>
                </c:pt>
                <c:pt idx="7448">
                  <c:v>98.275864124298096</c:v>
                </c:pt>
                <c:pt idx="7449">
                  <c:v>98.275864124298096</c:v>
                </c:pt>
                <c:pt idx="7450">
                  <c:v>98.275864124298096</c:v>
                </c:pt>
                <c:pt idx="7451">
                  <c:v>98.275864124298096</c:v>
                </c:pt>
                <c:pt idx="7452">
                  <c:v>98.275864124298096</c:v>
                </c:pt>
                <c:pt idx="7453">
                  <c:v>98.275864124298096</c:v>
                </c:pt>
                <c:pt idx="7454">
                  <c:v>98.275864124298096</c:v>
                </c:pt>
                <c:pt idx="7455">
                  <c:v>98.275864124298096</c:v>
                </c:pt>
                <c:pt idx="7456">
                  <c:v>98.275864124298096</c:v>
                </c:pt>
                <c:pt idx="7457">
                  <c:v>98.275864124298096</c:v>
                </c:pt>
                <c:pt idx="7458">
                  <c:v>98.275864124298096</c:v>
                </c:pt>
                <c:pt idx="7459">
                  <c:v>98.275864124298096</c:v>
                </c:pt>
                <c:pt idx="7460">
                  <c:v>98.275864124298096</c:v>
                </c:pt>
                <c:pt idx="7461">
                  <c:v>98.275864124298096</c:v>
                </c:pt>
                <c:pt idx="7462">
                  <c:v>98.275864124298096</c:v>
                </c:pt>
                <c:pt idx="7463">
                  <c:v>98.275864124298096</c:v>
                </c:pt>
                <c:pt idx="7464">
                  <c:v>98.275864124298096</c:v>
                </c:pt>
                <c:pt idx="7465">
                  <c:v>98.275864124298096</c:v>
                </c:pt>
                <c:pt idx="7466">
                  <c:v>98.275864124298096</c:v>
                </c:pt>
                <c:pt idx="7467">
                  <c:v>98.275864124298096</c:v>
                </c:pt>
                <c:pt idx="7468">
                  <c:v>98.275864124298096</c:v>
                </c:pt>
                <c:pt idx="7469">
                  <c:v>98.275864124298096</c:v>
                </c:pt>
                <c:pt idx="7470">
                  <c:v>98.275864124298096</c:v>
                </c:pt>
                <c:pt idx="7471">
                  <c:v>98.275864124298096</c:v>
                </c:pt>
                <c:pt idx="7472">
                  <c:v>98.275864124298096</c:v>
                </c:pt>
                <c:pt idx="7473">
                  <c:v>98.275864124298096</c:v>
                </c:pt>
                <c:pt idx="7474">
                  <c:v>98.275864124298096</c:v>
                </c:pt>
                <c:pt idx="7475">
                  <c:v>98.275864124298096</c:v>
                </c:pt>
                <c:pt idx="7476">
                  <c:v>98.275864124298096</c:v>
                </c:pt>
                <c:pt idx="7477">
                  <c:v>98.275864124298096</c:v>
                </c:pt>
                <c:pt idx="7478">
                  <c:v>98.275864124298096</c:v>
                </c:pt>
                <c:pt idx="7479">
                  <c:v>98.275864124298096</c:v>
                </c:pt>
                <c:pt idx="7480">
                  <c:v>98.275864124298096</c:v>
                </c:pt>
                <c:pt idx="7481">
                  <c:v>98.275864124298096</c:v>
                </c:pt>
                <c:pt idx="7482">
                  <c:v>98.275864124298096</c:v>
                </c:pt>
                <c:pt idx="7483">
                  <c:v>98.275864124298096</c:v>
                </c:pt>
                <c:pt idx="7484">
                  <c:v>98.275864124298096</c:v>
                </c:pt>
                <c:pt idx="7485">
                  <c:v>98.275864124298096</c:v>
                </c:pt>
                <c:pt idx="7486">
                  <c:v>98.275864124298096</c:v>
                </c:pt>
                <c:pt idx="7487">
                  <c:v>98.275864124298096</c:v>
                </c:pt>
                <c:pt idx="7488">
                  <c:v>98.275864124298096</c:v>
                </c:pt>
                <c:pt idx="7489">
                  <c:v>98.275864124298096</c:v>
                </c:pt>
                <c:pt idx="7490">
                  <c:v>98.275864124298096</c:v>
                </c:pt>
                <c:pt idx="7491">
                  <c:v>98.275864124298096</c:v>
                </c:pt>
                <c:pt idx="7492">
                  <c:v>98.275864124298096</c:v>
                </c:pt>
                <c:pt idx="7493">
                  <c:v>98.275864124298096</c:v>
                </c:pt>
                <c:pt idx="7494">
                  <c:v>98.275864124298096</c:v>
                </c:pt>
                <c:pt idx="7495">
                  <c:v>98.275864124298096</c:v>
                </c:pt>
                <c:pt idx="7496">
                  <c:v>98.275864124298096</c:v>
                </c:pt>
                <c:pt idx="7497">
                  <c:v>98.275864124298096</c:v>
                </c:pt>
                <c:pt idx="7498">
                  <c:v>98.275864124298096</c:v>
                </c:pt>
                <c:pt idx="7499">
                  <c:v>98.275864124298096</c:v>
                </c:pt>
                <c:pt idx="7500">
                  <c:v>98.275864124298096</c:v>
                </c:pt>
                <c:pt idx="7501">
                  <c:v>98.275864124298096</c:v>
                </c:pt>
                <c:pt idx="7502">
                  <c:v>98.275864124298096</c:v>
                </c:pt>
                <c:pt idx="7503">
                  <c:v>98.275864124298096</c:v>
                </c:pt>
                <c:pt idx="7504">
                  <c:v>98.275864124298096</c:v>
                </c:pt>
                <c:pt idx="7505">
                  <c:v>98.275864124298096</c:v>
                </c:pt>
                <c:pt idx="7506">
                  <c:v>98.275864124298096</c:v>
                </c:pt>
                <c:pt idx="7507">
                  <c:v>98.275864124298096</c:v>
                </c:pt>
                <c:pt idx="7508">
                  <c:v>98.275864124298096</c:v>
                </c:pt>
                <c:pt idx="7509">
                  <c:v>98.275864124298096</c:v>
                </c:pt>
                <c:pt idx="7510">
                  <c:v>98.275864124298096</c:v>
                </c:pt>
                <c:pt idx="7511">
                  <c:v>98.275864124298096</c:v>
                </c:pt>
                <c:pt idx="7512">
                  <c:v>98.275864124298096</c:v>
                </c:pt>
                <c:pt idx="7513">
                  <c:v>98.275864124298096</c:v>
                </c:pt>
                <c:pt idx="7514">
                  <c:v>98.275864124298096</c:v>
                </c:pt>
                <c:pt idx="7515">
                  <c:v>98.275864124298096</c:v>
                </c:pt>
                <c:pt idx="7516">
                  <c:v>98.275864124298096</c:v>
                </c:pt>
                <c:pt idx="7517">
                  <c:v>98.275864124298096</c:v>
                </c:pt>
                <c:pt idx="7518">
                  <c:v>98.275864124298096</c:v>
                </c:pt>
                <c:pt idx="7519">
                  <c:v>98.275864124298096</c:v>
                </c:pt>
                <c:pt idx="7520">
                  <c:v>98.275864124298096</c:v>
                </c:pt>
                <c:pt idx="7521">
                  <c:v>98.275864124298096</c:v>
                </c:pt>
                <c:pt idx="7522">
                  <c:v>98.275864124298096</c:v>
                </c:pt>
                <c:pt idx="7523">
                  <c:v>98.275864124298096</c:v>
                </c:pt>
                <c:pt idx="7524">
                  <c:v>98.275864124298096</c:v>
                </c:pt>
                <c:pt idx="7525">
                  <c:v>98.275864124298096</c:v>
                </c:pt>
                <c:pt idx="7526">
                  <c:v>98.275864124298096</c:v>
                </c:pt>
                <c:pt idx="7527">
                  <c:v>98.275864124298096</c:v>
                </c:pt>
                <c:pt idx="7528">
                  <c:v>98.275864124298096</c:v>
                </c:pt>
                <c:pt idx="7529">
                  <c:v>98.275864124298096</c:v>
                </c:pt>
                <c:pt idx="7530">
                  <c:v>98.275864124298096</c:v>
                </c:pt>
                <c:pt idx="7531">
                  <c:v>98.275864124298096</c:v>
                </c:pt>
                <c:pt idx="7532">
                  <c:v>98.275864124298096</c:v>
                </c:pt>
                <c:pt idx="7533">
                  <c:v>98.275864124298096</c:v>
                </c:pt>
                <c:pt idx="7534">
                  <c:v>98.275864124298096</c:v>
                </c:pt>
                <c:pt idx="7535">
                  <c:v>98.275864124298096</c:v>
                </c:pt>
                <c:pt idx="7536">
                  <c:v>98.275864124298096</c:v>
                </c:pt>
                <c:pt idx="7537">
                  <c:v>98.275864124298096</c:v>
                </c:pt>
                <c:pt idx="7538">
                  <c:v>98.275864124298096</c:v>
                </c:pt>
                <c:pt idx="7539">
                  <c:v>98.275864124298096</c:v>
                </c:pt>
                <c:pt idx="7540">
                  <c:v>98.275864124298096</c:v>
                </c:pt>
                <c:pt idx="7541">
                  <c:v>98.275864124298096</c:v>
                </c:pt>
                <c:pt idx="7542">
                  <c:v>98.275864124298096</c:v>
                </c:pt>
                <c:pt idx="7543">
                  <c:v>98.275864124298096</c:v>
                </c:pt>
                <c:pt idx="7544">
                  <c:v>98.275864124298096</c:v>
                </c:pt>
                <c:pt idx="7545">
                  <c:v>98.275864124298096</c:v>
                </c:pt>
                <c:pt idx="7546">
                  <c:v>98.275864124298096</c:v>
                </c:pt>
                <c:pt idx="7547">
                  <c:v>98.275864124298096</c:v>
                </c:pt>
                <c:pt idx="7548">
                  <c:v>98.275864124298096</c:v>
                </c:pt>
                <c:pt idx="7549">
                  <c:v>98.275864124298096</c:v>
                </c:pt>
                <c:pt idx="7550">
                  <c:v>98.275864124298096</c:v>
                </c:pt>
                <c:pt idx="7551">
                  <c:v>98.275864124298096</c:v>
                </c:pt>
                <c:pt idx="7552">
                  <c:v>98.275864124298096</c:v>
                </c:pt>
                <c:pt idx="7553">
                  <c:v>98.275864124298096</c:v>
                </c:pt>
                <c:pt idx="7554">
                  <c:v>98.275864124298096</c:v>
                </c:pt>
                <c:pt idx="7555">
                  <c:v>98.275864124298096</c:v>
                </c:pt>
                <c:pt idx="7556">
                  <c:v>98.275864124298096</c:v>
                </c:pt>
                <c:pt idx="7557">
                  <c:v>98.275864124298096</c:v>
                </c:pt>
                <c:pt idx="7558">
                  <c:v>98.275864124298096</c:v>
                </c:pt>
                <c:pt idx="7559">
                  <c:v>98.275864124298096</c:v>
                </c:pt>
                <c:pt idx="7560">
                  <c:v>98.275864124298096</c:v>
                </c:pt>
                <c:pt idx="7561">
                  <c:v>98.275864124298096</c:v>
                </c:pt>
                <c:pt idx="7562">
                  <c:v>98.275864124298096</c:v>
                </c:pt>
                <c:pt idx="7563">
                  <c:v>98.275864124298096</c:v>
                </c:pt>
                <c:pt idx="7564">
                  <c:v>98.275864124298096</c:v>
                </c:pt>
                <c:pt idx="7565">
                  <c:v>98.275864124298096</c:v>
                </c:pt>
                <c:pt idx="7566">
                  <c:v>98.275864124298096</c:v>
                </c:pt>
                <c:pt idx="7567">
                  <c:v>98.275864124298096</c:v>
                </c:pt>
                <c:pt idx="7568">
                  <c:v>98.275864124298096</c:v>
                </c:pt>
                <c:pt idx="7569">
                  <c:v>98.275864124298096</c:v>
                </c:pt>
                <c:pt idx="7570">
                  <c:v>98.275864124298096</c:v>
                </c:pt>
                <c:pt idx="7571">
                  <c:v>98.275864124298096</c:v>
                </c:pt>
                <c:pt idx="7572">
                  <c:v>98.275864124298096</c:v>
                </c:pt>
                <c:pt idx="7573">
                  <c:v>98.275864124298096</c:v>
                </c:pt>
                <c:pt idx="7574">
                  <c:v>98.275864124298096</c:v>
                </c:pt>
                <c:pt idx="7575">
                  <c:v>98.275864124298096</c:v>
                </c:pt>
                <c:pt idx="7576">
                  <c:v>98.275864124298096</c:v>
                </c:pt>
                <c:pt idx="7577">
                  <c:v>98.275864124298096</c:v>
                </c:pt>
                <c:pt idx="7578">
                  <c:v>98.275864124298096</c:v>
                </c:pt>
                <c:pt idx="7579">
                  <c:v>98.275864124298096</c:v>
                </c:pt>
                <c:pt idx="7580">
                  <c:v>98.275864124298096</c:v>
                </c:pt>
                <c:pt idx="7581">
                  <c:v>98.275864124298096</c:v>
                </c:pt>
                <c:pt idx="7582">
                  <c:v>98.275864124298096</c:v>
                </c:pt>
                <c:pt idx="7583">
                  <c:v>98.275864124298096</c:v>
                </c:pt>
                <c:pt idx="7584">
                  <c:v>98.275864124298096</c:v>
                </c:pt>
                <c:pt idx="7585">
                  <c:v>98.275864124298096</c:v>
                </c:pt>
                <c:pt idx="7586">
                  <c:v>98.275864124298096</c:v>
                </c:pt>
                <c:pt idx="7587">
                  <c:v>98.275864124298096</c:v>
                </c:pt>
                <c:pt idx="7588">
                  <c:v>98.275864124298096</c:v>
                </c:pt>
                <c:pt idx="7589">
                  <c:v>98.275864124298096</c:v>
                </c:pt>
                <c:pt idx="7590">
                  <c:v>98.275864124298096</c:v>
                </c:pt>
                <c:pt idx="7591">
                  <c:v>98.275864124298096</c:v>
                </c:pt>
                <c:pt idx="7592">
                  <c:v>98.275864124298096</c:v>
                </c:pt>
                <c:pt idx="7593">
                  <c:v>98.275864124298096</c:v>
                </c:pt>
                <c:pt idx="7594">
                  <c:v>98.275864124298096</c:v>
                </c:pt>
                <c:pt idx="7595">
                  <c:v>98.275864124298096</c:v>
                </c:pt>
                <c:pt idx="7596">
                  <c:v>98.275864124298096</c:v>
                </c:pt>
                <c:pt idx="7597">
                  <c:v>98.275864124298096</c:v>
                </c:pt>
                <c:pt idx="7598">
                  <c:v>98.275864124298096</c:v>
                </c:pt>
                <c:pt idx="7599">
                  <c:v>98.275864124298096</c:v>
                </c:pt>
                <c:pt idx="7600">
                  <c:v>98.275864124298096</c:v>
                </c:pt>
                <c:pt idx="7601">
                  <c:v>98.275864124298096</c:v>
                </c:pt>
                <c:pt idx="7602">
                  <c:v>98.275864124298096</c:v>
                </c:pt>
                <c:pt idx="7603">
                  <c:v>98.275864124298096</c:v>
                </c:pt>
                <c:pt idx="7604">
                  <c:v>98.275864124298096</c:v>
                </c:pt>
                <c:pt idx="7605">
                  <c:v>98.275864124298096</c:v>
                </c:pt>
                <c:pt idx="7606">
                  <c:v>98.275864124298096</c:v>
                </c:pt>
                <c:pt idx="7607">
                  <c:v>98.275864124298096</c:v>
                </c:pt>
                <c:pt idx="7608">
                  <c:v>98.275864124298096</c:v>
                </c:pt>
                <c:pt idx="7609">
                  <c:v>98.275864124298096</c:v>
                </c:pt>
                <c:pt idx="7610">
                  <c:v>98.275864124298096</c:v>
                </c:pt>
                <c:pt idx="7611">
                  <c:v>98.275864124298096</c:v>
                </c:pt>
                <c:pt idx="7612">
                  <c:v>98.275864124298096</c:v>
                </c:pt>
                <c:pt idx="7613">
                  <c:v>98.275864124298096</c:v>
                </c:pt>
                <c:pt idx="7614">
                  <c:v>98.275864124298096</c:v>
                </c:pt>
                <c:pt idx="7615">
                  <c:v>98.275864124298096</c:v>
                </c:pt>
                <c:pt idx="7616">
                  <c:v>98.275864124298096</c:v>
                </c:pt>
                <c:pt idx="7617">
                  <c:v>98.275864124298096</c:v>
                </c:pt>
                <c:pt idx="7618">
                  <c:v>98.275864124298096</c:v>
                </c:pt>
                <c:pt idx="7619">
                  <c:v>98.275864124298096</c:v>
                </c:pt>
                <c:pt idx="7620">
                  <c:v>98.275864124298096</c:v>
                </c:pt>
                <c:pt idx="7621">
                  <c:v>98.275864124298096</c:v>
                </c:pt>
                <c:pt idx="7622">
                  <c:v>98.275864124298096</c:v>
                </c:pt>
                <c:pt idx="7623">
                  <c:v>98.275864124298096</c:v>
                </c:pt>
                <c:pt idx="7624">
                  <c:v>98.275864124298096</c:v>
                </c:pt>
                <c:pt idx="7625">
                  <c:v>98.275864124298096</c:v>
                </c:pt>
                <c:pt idx="7626">
                  <c:v>98.275864124298096</c:v>
                </c:pt>
                <c:pt idx="7627">
                  <c:v>98.275864124298096</c:v>
                </c:pt>
                <c:pt idx="7628">
                  <c:v>98.275864124298096</c:v>
                </c:pt>
                <c:pt idx="7629">
                  <c:v>98.275864124298096</c:v>
                </c:pt>
                <c:pt idx="7630">
                  <c:v>98.275864124298096</c:v>
                </c:pt>
                <c:pt idx="7631">
                  <c:v>98.275864124298096</c:v>
                </c:pt>
                <c:pt idx="7632">
                  <c:v>98.275864124298096</c:v>
                </c:pt>
                <c:pt idx="7633">
                  <c:v>98.275864124298096</c:v>
                </c:pt>
                <c:pt idx="7634">
                  <c:v>98.275864124298096</c:v>
                </c:pt>
                <c:pt idx="7635">
                  <c:v>98.275864124298096</c:v>
                </c:pt>
                <c:pt idx="7636">
                  <c:v>98.275864124298096</c:v>
                </c:pt>
                <c:pt idx="7637">
                  <c:v>98.275864124298096</c:v>
                </c:pt>
                <c:pt idx="7638">
                  <c:v>98.275864124298096</c:v>
                </c:pt>
                <c:pt idx="7639">
                  <c:v>98.275864124298096</c:v>
                </c:pt>
                <c:pt idx="7640">
                  <c:v>98.275864124298096</c:v>
                </c:pt>
                <c:pt idx="7641">
                  <c:v>98.275864124298096</c:v>
                </c:pt>
                <c:pt idx="7642">
                  <c:v>98.275864124298096</c:v>
                </c:pt>
                <c:pt idx="7643">
                  <c:v>98.275864124298096</c:v>
                </c:pt>
                <c:pt idx="7644">
                  <c:v>98.275864124298096</c:v>
                </c:pt>
                <c:pt idx="7645">
                  <c:v>98.275864124298096</c:v>
                </c:pt>
                <c:pt idx="7646">
                  <c:v>98.275864124298096</c:v>
                </c:pt>
                <c:pt idx="7647">
                  <c:v>98.275864124298096</c:v>
                </c:pt>
                <c:pt idx="7648">
                  <c:v>98.275864124298096</c:v>
                </c:pt>
                <c:pt idx="7649">
                  <c:v>98.275864124298096</c:v>
                </c:pt>
                <c:pt idx="7650">
                  <c:v>98.275864124298096</c:v>
                </c:pt>
                <c:pt idx="7651">
                  <c:v>98.275864124298096</c:v>
                </c:pt>
                <c:pt idx="7652">
                  <c:v>98.275864124298096</c:v>
                </c:pt>
                <c:pt idx="7653">
                  <c:v>98.275864124298096</c:v>
                </c:pt>
                <c:pt idx="7654">
                  <c:v>98.275864124298096</c:v>
                </c:pt>
                <c:pt idx="7655">
                  <c:v>98.275864124298096</c:v>
                </c:pt>
                <c:pt idx="7656">
                  <c:v>98.275864124298096</c:v>
                </c:pt>
                <c:pt idx="7657">
                  <c:v>98.275864124298096</c:v>
                </c:pt>
                <c:pt idx="7658">
                  <c:v>98.275864124298096</c:v>
                </c:pt>
                <c:pt idx="7659">
                  <c:v>98.275864124298096</c:v>
                </c:pt>
                <c:pt idx="7660">
                  <c:v>98.275864124298096</c:v>
                </c:pt>
                <c:pt idx="7661">
                  <c:v>98.275864124298096</c:v>
                </c:pt>
                <c:pt idx="7662">
                  <c:v>98.275864124298096</c:v>
                </c:pt>
                <c:pt idx="7663">
                  <c:v>98.275864124298096</c:v>
                </c:pt>
                <c:pt idx="7664">
                  <c:v>98.275864124298096</c:v>
                </c:pt>
                <c:pt idx="7665">
                  <c:v>99.137932062149048</c:v>
                </c:pt>
                <c:pt idx="7666">
                  <c:v>99.137932062149048</c:v>
                </c:pt>
                <c:pt idx="7667">
                  <c:v>99.137932062149048</c:v>
                </c:pt>
                <c:pt idx="7668">
                  <c:v>99.137932062149048</c:v>
                </c:pt>
                <c:pt idx="7669">
                  <c:v>99.137932062149048</c:v>
                </c:pt>
                <c:pt idx="7670">
                  <c:v>99.137932062149048</c:v>
                </c:pt>
                <c:pt idx="7671">
                  <c:v>99.137932062149048</c:v>
                </c:pt>
                <c:pt idx="7672">
                  <c:v>99.137932062149048</c:v>
                </c:pt>
                <c:pt idx="7673">
                  <c:v>99.137932062149048</c:v>
                </c:pt>
                <c:pt idx="7674">
                  <c:v>99.137932062149048</c:v>
                </c:pt>
                <c:pt idx="7675">
                  <c:v>99.137932062149048</c:v>
                </c:pt>
                <c:pt idx="7676">
                  <c:v>99.137932062149048</c:v>
                </c:pt>
                <c:pt idx="7677">
                  <c:v>99.137932062149048</c:v>
                </c:pt>
                <c:pt idx="7678">
                  <c:v>99.137932062149048</c:v>
                </c:pt>
                <c:pt idx="7679">
                  <c:v>99.137932062149048</c:v>
                </c:pt>
                <c:pt idx="7680">
                  <c:v>99.137932062149048</c:v>
                </c:pt>
                <c:pt idx="7681">
                  <c:v>99.137932062149048</c:v>
                </c:pt>
                <c:pt idx="7682">
                  <c:v>99.137932062149048</c:v>
                </c:pt>
                <c:pt idx="7683">
                  <c:v>99.137932062149048</c:v>
                </c:pt>
                <c:pt idx="7684">
                  <c:v>99.137932062149048</c:v>
                </c:pt>
                <c:pt idx="7685">
                  <c:v>99.137932062149048</c:v>
                </c:pt>
                <c:pt idx="7686">
                  <c:v>99.137932062149048</c:v>
                </c:pt>
                <c:pt idx="7687">
                  <c:v>99.137932062149048</c:v>
                </c:pt>
                <c:pt idx="7688">
                  <c:v>99.137932062149048</c:v>
                </c:pt>
                <c:pt idx="7689">
                  <c:v>99.137932062149048</c:v>
                </c:pt>
                <c:pt idx="7690">
                  <c:v>99.137932062149048</c:v>
                </c:pt>
                <c:pt idx="7691">
                  <c:v>99.137932062149048</c:v>
                </c:pt>
                <c:pt idx="7692">
                  <c:v>99.137932062149048</c:v>
                </c:pt>
                <c:pt idx="7693">
                  <c:v>99.137932062149048</c:v>
                </c:pt>
                <c:pt idx="7694">
                  <c:v>99.137932062149048</c:v>
                </c:pt>
                <c:pt idx="7695">
                  <c:v>99.137932062149048</c:v>
                </c:pt>
                <c:pt idx="7696">
                  <c:v>99.137932062149048</c:v>
                </c:pt>
                <c:pt idx="7697">
                  <c:v>99.137932062149048</c:v>
                </c:pt>
                <c:pt idx="7698">
                  <c:v>99.137932062149048</c:v>
                </c:pt>
                <c:pt idx="7699">
                  <c:v>99.137932062149048</c:v>
                </c:pt>
                <c:pt idx="7700">
                  <c:v>99.137932062149048</c:v>
                </c:pt>
                <c:pt idx="7701">
                  <c:v>99.137932062149048</c:v>
                </c:pt>
                <c:pt idx="7702">
                  <c:v>99.137932062149048</c:v>
                </c:pt>
                <c:pt idx="7703">
                  <c:v>99.137932062149048</c:v>
                </c:pt>
                <c:pt idx="7704">
                  <c:v>99.137932062149048</c:v>
                </c:pt>
                <c:pt idx="7705">
                  <c:v>99.137932062149048</c:v>
                </c:pt>
                <c:pt idx="7706">
                  <c:v>99.137932062149048</c:v>
                </c:pt>
                <c:pt idx="7707">
                  <c:v>99.137932062149048</c:v>
                </c:pt>
                <c:pt idx="7708">
                  <c:v>99.137932062149048</c:v>
                </c:pt>
                <c:pt idx="7709">
                  <c:v>99.137932062149048</c:v>
                </c:pt>
                <c:pt idx="7710">
                  <c:v>99.137932062149048</c:v>
                </c:pt>
                <c:pt idx="7711">
                  <c:v>99.137932062149048</c:v>
                </c:pt>
                <c:pt idx="7712">
                  <c:v>99.137932062149048</c:v>
                </c:pt>
                <c:pt idx="7713">
                  <c:v>99.137932062149048</c:v>
                </c:pt>
                <c:pt idx="7714">
                  <c:v>99.137932062149048</c:v>
                </c:pt>
                <c:pt idx="7715">
                  <c:v>99.137932062149048</c:v>
                </c:pt>
                <c:pt idx="7716">
                  <c:v>99.137932062149048</c:v>
                </c:pt>
                <c:pt idx="7717">
                  <c:v>99.137932062149048</c:v>
                </c:pt>
                <c:pt idx="7718">
                  <c:v>99.137932062149048</c:v>
                </c:pt>
                <c:pt idx="7719">
                  <c:v>99.137932062149048</c:v>
                </c:pt>
                <c:pt idx="7720">
                  <c:v>99.137932062149048</c:v>
                </c:pt>
                <c:pt idx="7721">
                  <c:v>99.137932062149048</c:v>
                </c:pt>
                <c:pt idx="7722">
                  <c:v>99.137932062149048</c:v>
                </c:pt>
                <c:pt idx="7723">
                  <c:v>99.137932062149048</c:v>
                </c:pt>
                <c:pt idx="7724">
                  <c:v>99.137932062149048</c:v>
                </c:pt>
                <c:pt idx="7725">
                  <c:v>99.137932062149048</c:v>
                </c:pt>
                <c:pt idx="7726">
                  <c:v>99.137932062149048</c:v>
                </c:pt>
                <c:pt idx="7727">
                  <c:v>99.137932062149048</c:v>
                </c:pt>
                <c:pt idx="7728">
                  <c:v>99.137932062149048</c:v>
                </c:pt>
                <c:pt idx="7729">
                  <c:v>99.137932062149048</c:v>
                </c:pt>
                <c:pt idx="7730">
                  <c:v>99.137932062149048</c:v>
                </c:pt>
                <c:pt idx="7731">
                  <c:v>99.137932062149048</c:v>
                </c:pt>
                <c:pt idx="7732">
                  <c:v>99.137932062149048</c:v>
                </c:pt>
                <c:pt idx="7733">
                  <c:v>99.137932062149048</c:v>
                </c:pt>
                <c:pt idx="7734">
                  <c:v>99.137932062149048</c:v>
                </c:pt>
                <c:pt idx="7735">
                  <c:v>99.137932062149048</c:v>
                </c:pt>
                <c:pt idx="7736">
                  <c:v>99.137932062149048</c:v>
                </c:pt>
                <c:pt idx="7737">
                  <c:v>99.137932062149048</c:v>
                </c:pt>
                <c:pt idx="7738">
                  <c:v>99.137932062149048</c:v>
                </c:pt>
                <c:pt idx="7739">
                  <c:v>99.137932062149048</c:v>
                </c:pt>
                <c:pt idx="7740">
                  <c:v>99.137932062149048</c:v>
                </c:pt>
                <c:pt idx="7741">
                  <c:v>99.137932062149048</c:v>
                </c:pt>
                <c:pt idx="7742">
                  <c:v>99.137932062149048</c:v>
                </c:pt>
                <c:pt idx="7743">
                  <c:v>99.137932062149048</c:v>
                </c:pt>
                <c:pt idx="7744">
                  <c:v>99.137932062149048</c:v>
                </c:pt>
                <c:pt idx="7745">
                  <c:v>99.137932062149048</c:v>
                </c:pt>
                <c:pt idx="7746">
                  <c:v>99.137932062149048</c:v>
                </c:pt>
                <c:pt idx="7747">
                  <c:v>99.137932062149048</c:v>
                </c:pt>
                <c:pt idx="7748">
                  <c:v>99.137932062149048</c:v>
                </c:pt>
                <c:pt idx="7749">
                  <c:v>99.137932062149048</c:v>
                </c:pt>
                <c:pt idx="7750">
                  <c:v>99.137932062149048</c:v>
                </c:pt>
                <c:pt idx="7751">
                  <c:v>99.137932062149048</c:v>
                </c:pt>
                <c:pt idx="7752">
                  <c:v>99.137932062149048</c:v>
                </c:pt>
                <c:pt idx="7753">
                  <c:v>99.137932062149048</c:v>
                </c:pt>
                <c:pt idx="7754">
                  <c:v>99.137932062149048</c:v>
                </c:pt>
                <c:pt idx="7755">
                  <c:v>99.137932062149048</c:v>
                </c:pt>
                <c:pt idx="7756">
                  <c:v>99.137932062149048</c:v>
                </c:pt>
                <c:pt idx="7757">
                  <c:v>99.137932062149048</c:v>
                </c:pt>
                <c:pt idx="7758">
                  <c:v>99.137932062149048</c:v>
                </c:pt>
                <c:pt idx="7759">
                  <c:v>99.137932062149048</c:v>
                </c:pt>
                <c:pt idx="7760">
                  <c:v>99.137932062149048</c:v>
                </c:pt>
                <c:pt idx="7761">
                  <c:v>99.137932062149048</c:v>
                </c:pt>
                <c:pt idx="7762">
                  <c:v>99.137932062149048</c:v>
                </c:pt>
                <c:pt idx="7763">
                  <c:v>99.137932062149048</c:v>
                </c:pt>
                <c:pt idx="7764">
                  <c:v>99.137932062149048</c:v>
                </c:pt>
                <c:pt idx="7765">
                  <c:v>99.137932062149048</c:v>
                </c:pt>
                <c:pt idx="7766">
                  <c:v>99.137932062149048</c:v>
                </c:pt>
                <c:pt idx="7767">
                  <c:v>99.137932062149048</c:v>
                </c:pt>
                <c:pt idx="7768">
                  <c:v>99.137932062149048</c:v>
                </c:pt>
                <c:pt idx="7769">
                  <c:v>99.137932062149048</c:v>
                </c:pt>
                <c:pt idx="7770">
                  <c:v>99.137932062149048</c:v>
                </c:pt>
                <c:pt idx="7771">
                  <c:v>99.137932062149048</c:v>
                </c:pt>
                <c:pt idx="7772">
                  <c:v>99.137932062149048</c:v>
                </c:pt>
                <c:pt idx="7773">
                  <c:v>99.137932062149048</c:v>
                </c:pt>
                <c:pt idx="7774">
                  <c:v>99.137932062149048</c:v>
                </c:pt>
                <c:pt idx="7775">
                  <c:v>99.137932062149048</c:v>
                </c:pt>
                <c:pt idx="7776">
                  <c:v>99.137932062149048</c:v>
                </c:pt>
                <c:pt idx="7777">
                  <c:v>99.137932062149048</c:v>
                </c:pt>
                <c:pt idx="7778">
                  <c:v>99.137932062149048</c:v>
                </c:pt>
                <c:pt idx="7779">
                  <c:v>99.137932062149048</c:v>
                </c:pt>
                <c:pt idx="7780">
                  <c:v>99.137932062149048</c:v>
                </c:pt>
                <c:pt idx="7781">
                  <c:v>99.137932062149048</c:v>
                </c:pt>
                <c:pt idx="7782">
                  <c:v>99.137932062149048</c:v>
                </c:pt>
                <c:pt idx="7783">
                  <c:v>99.137932062149048</c:v>
                </c:pt>
                <c:pt idx="7784">
                  <c:v>99.137932062149048</c:v>
                </c:pt>
                <c:pt idx="7785">
                  <c:v>99.137932062149048</c:v>
                </c:pt>
                <c:pt idx="7786">
                  <c:v>99.137932062149048</c:v>
                </c:pt>
                <c:pt idx="7787">
                  <c:v>99.137932062149048</c:v>
                </c:pt>
                <c:pt idx="7788">
                  <c:v>99.137932062149048</c:v>
                </c:pt>
                <c:pt idx="7789">
                  <c:v>99.137932062149048</c:v>
                </c:pt>
                <c:pt idx="7790">
                  <c:v>99.137932062149048</c:v>
                </c:pt>
                <c:pt idx="7791">
                  <c:v>99.137932062149048</c:v>
                </c:pt>
                <c:pt idx="7792">
                  <c:v>99.137932062149048</c:v>
                </c:pt>
                <c:pt idx="7793">
                  <c:v>99.137932062149048</c:v>
                </c:pt>
                <c:pt idx="7794">
                  <c:v>99.137932062149048</c:v>
                </c:pt>
                <c:pt idx="7795">
                  <c:v>99.137932062149048</c:v>
                </c:pt>
                <c:pt idx="7796">
                  <c:v>99.137932062149048</c:v>
                </c:pt>
                <c:pt idx="7797">
                  <c:v>99.137932062149048</c:v>
                </c:pt>
                <c:pt idx="7798">
                  <c:v>99.137932062149048</c:v>
                </c:pt>
                <c:pt idx="7799">
                  <c:v>99.137932062149048</c:v>
                </c:pt>
                <c:pt idx="7800">
                  <c:v>99.137932062149048</c:v>
                </c:pt>
                <c:pt idx="7801">
                  <c:v>99.137932062149048</c:v>
                </c:pt>
                <c:pt idx="7802">
                  <c:v>99.137932062149048</c:v>
                </c:pt>
                <c:pt idx="7803">
                  <c:v>99.137932062149048</c:v>
                </c:pt>
                <c:pt idx="7804">
                  <c:v>99.137932062149048</c:v>
                </c:pt>
                <c:pt idx="7805">
                  <c:v>99.137932062149048</c:v>
                </c:pt>
                <c:pt idx="7806">
                  <c:v>99.137932062149048</c:v>
                </c:pt>
                <c:pt idx="7807">
                  <c:v>99.137932062149048</c:v>
                </c:pt>
                <c:pt idx="7808">
                  <c:v>99.137932062149048</c:v>
                </c:pt>
                <c:pt idx="7809">
                  <c:v>99.137932062149048</c:v>
                </c:pt>
                <c:pt idx="7810">
                  <c:v>99.137932062149048</c:v>
                </c:pt>
                <c:pt idx="7811">
                  <c:v>99.137932062149048</c:v>
                </c:pt>
                <c:pt idx="7812">
                  <c:v>99.137932062149048</c:v>
                </c:pt>
                <c:pt idx="7813">
                  <c:v>99.137932062149048</c:v>
                </c:pt>
                <c:pt idx="7814">
                  <c:v>99.137932062149048</c:v>
                </c:pt>
                <c:pt idx="7815">
                  <c:v>99.137932062149048</c:v>
                </c:pt>
                <c:pt idx="7816">
                  <c:v>99.137932062149048</c:v>
                </c:pt>
                <c:pt idx="7817">
                  <c:v>99.137932062149048</c:v>
                </c:pt>
                <c:pt idx="7818">
                  <c:v>99.137932062149048</c:v>
                </c:pt>
                <c:pt idx="7819">
                  <c:v>99.137932062149048</c:v>
                </c:pt>
                <c:pt idx="7820">
                  <c:v>99.137932062149048</c:v>
                </c:pt>
                <c:pt idx="7821">
                  <c:v>99.137932062149048</c:v>
                </c:pt>
                <c:pt idx="7822">
                  <c:v>99.137932062149048</c:v>
                </c:pt>
                <c:pt idx="7823">
                  <c:v>99.137932062149048</c:v>
                </c:pt>
                <c:pt idx="7824">
                  <c:v>99.137932062149048</c:v>
                </c:pt>
                <c:pt idx="7825">
                  <c:v>99.137932062149048</c:v>
                </c:pt>
                <c:pt idx="7826">
                  <c:v>99.137932062149048</c:v>
                </c:pt>
                <c:pt idx="7827">
                  <c:v>99.137932062149048</c:v>
                </c:pt>
                <c:pt idx="7828">
                  <c:v>99.137932062149048</c:v>
                </c:pt>
                <c:pt idx="7829">
                  <c:v>99.137932062149048</c:v>
                </c:pt>
                <c:pt idx="7830">
                  <c:v>99.137932062149048</c:v>
                </c:pt>
                <c:pt idx="7831">
                  <c:v>99.137932062149048</c:v>
                </c:pt>
                <c:pt idx="7832">
                  <c:v>99.137932062149048</c:v>
                </c:pt>
                <c:pt idx="7833">
                  <c:v>99.137932062149048</c:v>
                </c:pt>
                <c:pt idx="7834">
                  <c:v>99.137932062149048</c:v>
                </c:pt>
                <c:pt idx="7835">
                  <c:v>99.137932062149048</c:v>
                </c:pt>
                <c:pt idx="7836">
                  <c:v>99.137932062149048</c:v>
                </c:pt>
                <c:pt idx="7837">
                  <c:v>99.137932062149048</c:v>
                </c:pt>
                <c:pt idx="7838">
                  <c:v>99.137932062149048</c:v>
                </c:pt>
                <c:pt idx="7839">
                  <c:v>99.137932062149048</c:v>
                </c:pt>
                <c:pt idx="7840">
                  <c:v>99.137932062149048</c:v>
                </c:pt>
                <c:pt idx="7841">
                  <c:v>99.137932062149048</c:v>
                </c:pt>
                <c:pt idx="7842">
                  <c:v>99.137932062149048</c:v>
                </c:pt>
                <c:pt idx="7843">
                  <c:v>99.137932062149048</c:v>
                </c:pt>
                <c:pt idx="7844">
                  <c:v>99.137932062149048</c:v>
                </c:pt>
                <c:pt idx="7845">
                  <c:v>99.137932062149048</c:v>
                </c:pt>
                <c:pt idx="7846">
                  <c:v>99.137932062149048</c:v>
                </c:pt>
                <c:pt idx="7847">
                  <c:v>99.137932062149048</c:v>
                </c:pt>
                <c:pt idx="7848">
                  <c:v>99.137932062149048</c:v>
                </c:pt>
                <c:pt idx="7849">
                  <c:v>99.137932062149048</c:v>
                </c:pt>
                <c:pt idx="7850">
                  <c:v>99.137932062149048</c:v>
                </c:pt>
                <c:pt idx="7851">
                  <c:v>99.137932062149048</c:v>
                </c:pt>
                <c:pt idx="7852">
                  <c:v>99.137932062149048</c:v>
                </c:pt>
                <c:pt idx="7853">
                  <c:v>99.137932062149048</c:v>
                </c:pt>
                <c:pt idx="7854">
                  <c:v>99.137932062149048</c:v>
                </c:pt>
                <c:pt idx="7855">
                  <c:v>99.137932062149048</c:v>
                </c:pt>
                <c:pt idx="7856">
                  <c:v>99.137932062149048</c:v>
                </c:pt>
                <c:pt idx="7857">
                  <c:v>99.137932062149048</c:v>
                </c:pt>
                <c:pt idx="7858">
                  <c:v>99.137932062149048</c:v>
                </c:pt>
                <c:pt idx="7859">
                  <c:v>99.137932062149048</c:v>
                </c:pt>
                <c:pt idx="7860">
                  <c:v>99.137932062149048</c:v>
                </c:pt>
                <c:pt idx="7861">
                  <c:v>99.137932062149048</c:v>
                </c:pt>
                <c:pt idx="7862">
                  <c:v>99.137932062149048</c:v>
                </c:pt>
                <c:pt idx="7863">
                  <c:v>99.137932062149048</c:v>
                </c:pt>
                <c:pt idx="7864">
                  <c:v>99.137932062149048</c:v>
                </c:pt>
                <c:pt idx="7865">
                  <c:v>99.137932062149048</c:v>
                </c:pt>
                <c:pt idx="7866">
                  <c:v>99.137932062149048</c:v>
                </c:pt>
                <c:pt idx="7867">
                  <c:v>99.137932062149048</c:v>
                </c:pt>
                <c:pt idx="7868">
                  <c:v>99.137932062149048</c:v>
                </c:pt>
                <c:pt idx="7869">
                  <c:v>99.137932062149048</c:v>
                </c:pt>
                <c:pt idx="7870">
                  <c:v>99.137932062149048</c:v>
                </c:pt>
                <c:pt idx="7871">
                  <c:v>99.137932062149048</c:v>
                </c:pt>
                <c:pt idx="7872">
                  <c:v>99.137932062149048</c:v>
                </c:pt>
                <c:pt idx="7873">
                  <c:v>99.137932062149048</c:v>
                </c:pt>
                <c:pt idx="7874">
                  <c:v>99.137932062149048</c:v>
                </c:pt>
                <c:pt idx="7875">
                  <c:v>99.137932062149048</c:v>
                </c:pt>
                <c:pt idx="7876">
                  <c:v>99.137932062149048</c:v>
                </c:pt>
                <c:pt idx="7877">
                  <c:v>99.137932062149048</c:v>
                </c:pt>
                <c:pt idx="7878">
                  <c:v>99.137932062149048</c:v>
                </c:pt>
                <c:pt idx="7879">
                  <c:v>99.137932062149048</c:v>
                </c:pt>
                <c:pt idx="7880">
                  <c:v>99.137932062149048</c:v>
                </c:pt>
                <c:pt idx="7881">
                  <c:v>99.137932062149048</c:v>
                </c:pt>
                <c:pt idx="7882">
                  <c:v>99.137932062149048</c:v>
                </c:pt>
                <c:pt idx="7883">
                  <c:v>99.137932062149048</c:v>
                </c:pt>
                <c:pt idx="7884">
                  <c:v>99.137932062149048</c:v>
                </c:pt>
                <c:pt idx="7885">
                  <c:v>99.137932062149048</c:v>
                </c:pt>
                <c:pt idx="7886">
                  <c:v>99.137932062149048</c:v>
                </c:pt>
                <c:pt idx="7887">
                  <c:v>99.137932062149048</c:v>
                </c:pt>
                <c:pt idx="7888">
                  <c:v>99.137932062149048</c:v>
                </c:pt>
                <c:pt idx="7889">
                  <c:v>99.137932062149048</c:v>
                </c:pt>
                <c:pt idx="7890">
                  <c:v>99.137932062149048</c:v>
                </c:pt>
                <c:pt idx="7891">
                  <c:v>99.137932062149048</c:v>
                </c:pt>
                <c:pt idx="7892">
                  <c:v>99.137932062149048</c:v>
                </c:pt>
                <c:pt idx="7893">
                  <c:v>99.137932062149048</c:v>
                </c:pt>
                <c:pt idx="7894">
                  <c:v>99.137932062149048</c:v>
                </c:pt>
                <c:pt idx="7895">
                  <c:v>99.137932062149048</c:v>
                </c:pt>
                <c:pt idx="7896">
                  <c:v>99.137932062149048</c:v>
                </c:pt>
                <c:pt idx="7897">
                  <c:v>99.137932062149048</c:v>
                </c:pt>
                <c:pt idx="7898">
                  <c:v>99.137932062149048</c:v>
                </c:pt>
                <c:pt idx="7899">
                  <c:v>99.137932062149048</c:v>
                </c:pt>
                <c:pt idx="7900">
                  <c:v>99.137932062149048</c:v>
                </c:pt>
                <c:pt idx="7901">
                  <c:v>99.137932062149048</c:v>
                </c:pt>
                <c:pt idx="7902">
                  <c:v>99.137932062149048</c:v>
                </c:pt>
                <c:pt idx="7903">
                  <c:v>99.137932062149048</c:v>
                </c:pt>
                <c:pt idx="7904">
                  <c:v>99.137932062149048</c:v>
                </c:pt>
                <c:pt idx="7905">
                  <c:v>99.137932062149048</c:v>
                </c:pt>
                <c:pt idx="7906">
                  <c:v>99.137932062149048</c:v>
                </c:pt>
                <c:pt idx="7907">
                  <c:v>99.137932062149048</c:v>
                </c:pt>
                <c:pt idx="7908">
                  <c:v>99.137932062149048</c:v>
                </c:pt>
                <c:pt idx="7909">
                  <c:v>99.137932062149048</c:v>
                </c:pt>
                <c:pt idx="7910">
                  <c:v>99.137932062149048</c:v>
                </c:pt>
                <c:pt idx="7911">
                  <c:v>99.137932062149048</c:v>
                </c:pt>
                <c:pt idx="7912">
                  <c:v>99.137932062149048</c:v>
                </c:pt>
                <c:pt idx="7913">
                  <c:v>99.137932062149048</c:v>
                </c:pt>
                <c:pt idx="7914">
                  <c:v>99.137932062149048</c:v>
                </c:pt>
                <c:pt idx="7915">
                  <c:v>99.137932062149048</c:v>
                </c:pt>
                <c:pt idx="7916">
                  <c:v>99.137932062149048</c:v>
                </c:pt>
                <c:pt idx="7917">
                  <c:v>99.137932062149048</c:v>
                </c:pt>
                <c:pt idx="7918">
                  <c:v>99.137932062149048</c:v>
                </c:pt>
                <c:pt idx="7919">
                  <c:v>99.137932062149048</c:v>
                </c:pt>
                <c:pt idx="7920">
                  <c:v>99.137932062149048</c:v>
                </c:pt>
                <c:pt idx="7921">
                  <c:v>99.137932062149048</c:v>
                </c:pt>
                <c:pt idx="7922">
                  <c:v>99.137932062149048</c:v>
                </c:pt>
                <c:pt idx="7923">
                  <c:v>99.137932062149048</c:v>
                </c:pt>
                <c:pt idx="7924">
                  <c:v>99.137932062149048</c:v>
                </c:pt>
                <c:pt idx="7925">
                  <c:v>99.137932062149048</c:v>
                </c:pt>
                <c:pt idx="7926">
                  <c:v>99.137932062149048</c:v>
                </c:pt>
                <c:pt idx="7927">
                  <c:v>99.137932062149048</c:v>
                </c:pt>
                <c:pt idx="7928">
                  <c:v>99.137932062149048</c:v>
                </c:pt>
                <c:pt idx="7929">
                  <c:v>99.137932062149048</c:v>
                </c:pt>
                <c:pt idx="7930">
                  <c:v>99.137932062149048</c:v>
                </c:pt>
                <c:pt idx="7931">
                  <c:v>99.137932062149048</c:v>
                </c:pt>
                <c:pt idx="7932">
                  <c:v>99.137932062149048</c:v>
                </c:pt>
                <c:pt idx="7933">
                  <c:v>99.137932062149048</c:v>
                </c:pt>
                <c:pt idx="7934">
                  <c:v>99.137932062149048</c:v>
                </c:pt>
                <c:pt idx="7935">
                  <c:v>99.137932062149048</c:v>
                </c:pt>
                <c:pt idx="7936">
                  <c:v>99.137932062149048</c:v>
                </c:pt>
                <c:pt idx="7937">
                  <c:v>99.137932062149048</c:v>
                </c:pt>
                <c:pt idx="7938">
                  <c:v>99.137932062149048</c:v>
                </c:pt>
                <c:pt idx="7939">
                  <c:v>99.137932062149048</c:v>
                </c:pt>
                <c:pt idx="7940">
                  <c:v>99.137932062149048</c:v>
                </c:pt>
                <c:pt idx="7941">
                  <c:v>99.137932062149048</c:v>
                </c:pt>
                <c:pt idx="7942">
                  <c:v>99.137932062149048</c:v>
                </c:pt>
                <c:pt idx="7943">
                  <c:v>99.137932062149048</c:v>
                </c:pt>
                <c:pt idx="7944">
                  <c:v>99.137932062149048</c:v>
                </c:pt>
                <c:pt idx="7945">
                  <c:v>99.137932062149048</c:v>
                </c:pt>
                <c:pt idx="7946">
                  <c:v>99.137932062149048</c:v>
                </c:pt>
                <c:pt idx="7947">
                  <c:v>99.137932062149048</c:v>
                </c:pt>
                <c:pt idx="7948">
                  <c:v>99.137932062149048</c:v>
                </c:pt>
                <c:pt idx="7949">
                  <c:v>99.137932062149048</c:v>
                </c:pt>
                <c:pt idx="7950">
                  <c:v>99.137932062149048</c:v>
                </c:pt>
                <c:pt idx="7951">
                  <c:v>99.137932062149048</c:v>
                </c:pt>
                <c:pt idx="7952">
                  <c:v>99.137932062149048</c:v>
                </c:pt>
                <c:pt idx="7953">
                  <c:v>99.137932062149048</c:v>
                </c:pt>
                <c:pt idx="7954">
                  <c:v>99.137932062149048</c:v>
                </c:pt>
                <c:pt idx="7955">
                  <c:v>99.137932062149048</c:v>
                </c:pt>
                <c:pt idx="7956">
                  <c:v>99.137932062149048</c:v>
                </c:pt>
                <c:pt idx="7957">
                  <c:v>99.137932062149048</c:v>
                </c:pt>
                <c:pt idx="7958">
                  <c:v>99.137932062149048</c:v>
                </c:pt>
                <c:pt idx="7959">
                  <c:v>99.137932062149048</c:v>
                </c:pt>
                <c:pt idx="7960">
                  <c:v>99.137932062149048</c:v>
                </c:pt>
                <c:pt idx="7961">
                  <c:v>99.137932062149048</c:v>
                </c:pt>
                <c:pt idx="7962">
                  <c:v>99.137932062149048</c:v>
                </c:pt>
                <c:pt idx="7963">
                  <c:v>99.137932062149048</c:v>
                </c:pt>
                <c:pt idx="7964">
                  <c:v>99.137932062149048</c:v>
                </c:pt>
                <c:pt idx="7965">
                  <c:v>99.137932062149048</c:v>
                </c:pt>
                <c:pt idx="7966">
                  <c:v>99.137932062149048</c:v>
                </c:pt>
                <c:pt idx="7967">
                  <c:v>99.137932062149048</c:v>
                </c:pt>
                <c:pt idx="7968">
                  <c:v>99.137932062149048</c:v>
                </c:pt>
                <c:pt idx="7969">
                  <c:v>99.137932062149048</c:v>
                </c:pt>
                <c:pt idx="7970">
                  <c:v>99.137932062149048</c:v>
                </c:pt>
                <c:pt idx="7971">
                  <c:v>99.137932062149048</c:v>
                </c:pt>
                <c:pt idx="7972">
                  <c:v>99.137932062149048</c:v>
                </c:pt>
                <c:pt idx="7973">
                  <c:v>99.137932062149048</c:v>
                </c:pt>
                <c:pt idx="7974">
                  <c:v>99.137932062149048</c:v>
                </c:pt>
                <c:pt idx="7975">
                  <c:v>99.137932062149048</c:v>
                </c:pt>
                <c:pt idx="7976">
                  <c:v>99.137932062149048</c:v>
                </c:pt>
                <c:pt idx="7977">
                  <c:v>99.137932062149048</c:v>
                </c:pt>
                <c:pt idx="7978">
                  <c:v>99.137932062149048</c:v>
                </c:pt>
                <c:pt idx="7979">
                  <c:v>99.137932062149048</c:v>
                </c:pt>
                <c:pt idx="7980">
                  <c:v>99.137932062149048</c:v>
                </c:pt>
                <c:pt idx="7981">
                  <c:v>99.137932062149048</c:v>
                </c:pt>
                <c:pt idx="7982">
                  <c:v>99.137932062149048</c:v>
                </c:pt>
                <c:pt idx="7983">
                  <c:v>99.137932062149048</c:v>
                </c:pt>
                <c:pt idx="7984">
                  <c:v>99.137932062149048</c:v>
                </c:pt>
                <c:pt idx="7985">
                  <c:v>99.137932062149048</c:v>
                </c:pt>
                <c:pt idx="7986">
                  <c:v>99.137932062149048</c:v>
                </c:pt>
                <c:pt idx="7987">
                  <c:v>99.137932062149048</c:v>
                </c:pt>
                <c:pt idx="7988">
                  <c:v>99.137932062149048</c:v>
                </c:pt>
                <c:pt idx="7989">
                  <c:v>99.137932062149048</c:v>
                </c:pt>
                <c:pt idx="7990">
                  <c:v>99.137932062149048</c:v>
                </c:pt>
                <c:pt idx="7991">
                  <c:v>99.137932062149048</c:v>
                </c:pt>
                <c:pt idx="7992">
                  <c:v>99.137932062149048</c:v>
                </c:pt>
                <c:pt idx="7993">
                  <c:v>99.137932062149048</c:v>
                </c:pt>
                <c:pt idx="7994">
                  <c:v>99.137932062149048</c:v>
                </c:pt>
                <c:pt idx="7995">
                  <c:v>99.137932062149048</c:v>
                </c:pt>
                <c:pt idx="7996">
                  <c:v>99.137932062149048</c:v>
                </c:pt>
                <c:pt idx="7997">
                  <c:v>99.137932062149048</c:v>
                </c:pt>
                <c:pt idx="7998">
                  <c:v>99.137932062149048</c:v>
                </c:pt>
                <c:pt idx="7999">
                  <c:v>99.137932062149048</c:v>
                </c:pt>
                <c:pt idx="8000">
                  <c:v>99.137932062149048</c:v>
                </c:pt>
                <c:pt idx="8001">
                  <c:v>99.137932062149048</c:v>
                </c:pt>
                <c:pt idx="8002">
                  <c:v>99.137932062149048</c:v>
                </c:pt>
                <c:pt idx="8003">
                  <c:v>99.137932062149048</c:v>
                </c:pt>
                <c:pt idx="8004">
                  <c:v>99.137932062149048</c:v>
                </c:pt>
                <c:pt idx="8005">
                  <c:v>99.137932062149048</c:v>
                </c:pt>
                <c:pt idx="8006">
                  <c:v>99.137932062149048</c:v>
                </c:pt>
                <c:pt idx="8007">
                  <c:v>99.137932062149048</c:v>
                </c:pt>
                <c:pt idx="8008">
                  <c:v>99.137932062149048</c:v>
                </c:pt>
                <c:pt idx="8009">
                  <c:v>99.137932062149048</c:v>
                </c:pt>
                <c:pt idx="8010">
                  <c:v>99.137932062149048</c:v>
                </c:pt>
                <c:pt idx="8011">
                  <c:v>99.137932062149048</c:v>
                </c:pt>
                <c:pt idx="8012">
                  <c:v>99.137932062149048</c:v>
                </c:pt>
                <c:pt idx="8013">
                  <c:v>99.137932062149048</c:v>
                </c:pt>
                <c:pt idx="8014">
                  <c:v>99.137932062149048</c:v>
                </c:pt>
                <c:pt idx="8015">
                  <c:v>99.137932062149048</c:v>
                </c:pt>
                <c:pt idx="8016">
                  <c:v>99.137932062149048</c:v>
                </c:pt>
                <c:pt idx="8017">
                  <c:v>99.137932062149048</c:v>
                </c:pt>
                <c:pt idx="8018">
                  <c:v>99.137932062149048</c:v>
                </c:pt>
                <c:pt idx="8019">
                  <c:v>99.137932062149048</c:v>
                </c:pt>
                <c:pt idx="8020">
                  <c:v>99.137932062149048</c:v>
                </c:pt>
                <c:pt idx="8021">
                  <c:v>99.137932062149048</c:v>
                </c:pt>
                <c:pt idx="8022">
                  <c:v>99.137932062149048</c:v>
                </c:pt>
                <c:pt idx="8023">
                  <c:v>99.137932062149048</c:v>
                </c:pt>
                <c:pt idx="8024">
                  <c:v>99.137932062149048</c:v>
                </c:pt>
                <c:pt idx="8025">
                  <c:v>99.137932062149048</c:v>
                </c:pt>
                <c:pt idx="8026">
                  <c:v>99.137932062149048</c:v>
                </c:pt>
                <c:pt idx="8027">
                  <c:v>99.137932062149048</c:v>
                </c:pt>
                <c:pt idx="8028">
                  <c:v>99.137932062149048</c:v>
                </c:pt>
                <c:pt idx="8029">
                  <c:v>99.137932062149048</c:v>
                </c:pt>
                <c:pt idx="8030">
                  <c:v>99.137932062149048</c:v>
                </c:pt>
                <c:pt idx="8031">
                  <c:v>99.137932062149048</c:v>
                </c:pt>
                <c:pt idx="8032">
                  <c:v>99.137932062149048</c:v>
                </c:pt>
                <c:pt idx="8033">
                  <c:v>99.137932062149048</c:v>
                </c:pt>
                <c:pt idx="8034">
                  <c:v>99.137932062149048</c:v>
                </c:pt>
                <c:pt idx="8035">
                  <c:v>99.137932062149048</c:v>
                </c:pt>
                <c:pt idx="8036">
                  <c:v>99.137932062149048</c:v>
                </c:pt>
                <c:pt idx="8037">
                  <c:v>99.137932062149048</c:v>
                </c:pt>
                <c:pt idx="8038">
                  <c:v>99.137932062149048</c:v>
                </c:pt>
                <c:pt idx="8039">
                  <c:v>99.137932062149048</c:v>
                </c:pt>
                <c:pt idx="8040">
                  <c:v>99.137932062149048</c:v>
                </c:pt>
                <c:pt idx="8041">
                  <c:v>99.137932062149048</c:v>
                </c:pt>
                <c:pt idx="8042">
                  <c:v>99.137932062149048</c:v>
                </c:pt>
                <c:pt idx="8043">
                  <c:v>99.137932062149048</c:v>
                </c:pt>
                <c:pt idx="8044">
                  <c:v>99.137932062149048</c:v>
                </c:pt>
                <c:pt idx="8045">
                  <c:v>99.137932062149048</c:v>
                </c:pt>
                <c:pt idx="8046">
                  <c:v>99.137932062149048</c:v>
                </c:pt>
                <c:pt idx="8047">
                  <c:v>99.137932062149048</c:v>
                </c:pt>
                <c:pt idx="8048">
                  <c:v>99.137932062149048</c:v>
                </c:pt>
                <c:pt idx="8049">
                  <c:v>99.137932062149048</c:v>
                </c:pt>
                <c:pt idx="8050">
                  <c:v>99.137932062149048</c:v>
                </c:pt>
                <c:pt idx="8051">
                  <c:v>99.137932062149048</c:v>
                </c:pt>
                <c:pt idx="8052">
                  <c:v>99.137932062149048</c:v>
                </c:pt>
                <c:pt idx="8053">
                  <c:v>99.137932062149048</c:v>
                </c:pt>
                <c:pt idx="8054">
                  <c:v>99.137932062149048</c:v>
                </c:pt>
                <c:pt idx="8055">
                  <c:v>99.137932062149048</c:v>
                </c:pt>
                <c:pt idx="8056">
                  <c:v>99.137932062149048</c:v>
                </c:pt>
                <c:pt idx="8057">
                  <c:v>99.137932062149048</c:v>
                </c:pt>
                <c:pt idx="8058">
                  <c:v>99.137932062149048</c:v>
                </c:pt>
                <c:pt idx="8059">
                  <c:v>99.137932062149048</c:v>
                </c:pt>
                <c:pt idx="8060">
                  <c:v>99.137932062149048</c:v>
                </c:pt>
                <c:pt idx="8061">
                  <c:v>99.137932062149048</c:v>
                </c:pt>
                <c:pt idx="8062">
                  <c:v>99.137932062149048</c:v>
                </c:pt>
                <c:pt idx="8063">
                  <c:v>99.137932062149048</c:v>
                </c:pt>
                <c:pt idx="8064">
                  <c:v>99.137932062149048</c:v>
                </c:pt>
                <c:pt idx="8065">
                  <c:v>99.137932062149048</c:v>
                </c:pt>
                <c:pt idx="8066">
                  <c:v>99.137932062149048</c:v>
                </c:pt>
                <c:pt idx="8067">
                  <c:v>99.137932062149048</c:v>
                </c:pt>
                <c:pt idx="8068">
                  <c:v>99.137932062149048</c:v>
                </c:pt>
                <c:pt idx="8069">
                  <c:v>99.137932062149048</c:v>
                </c:pt>
                <c:pt idx="8070">
                  <c:v>99.137932062149048</c:v>
                </c:pt>
                <c:pt idx="8071">
                  <c:v>99.137932062149048</c:v>
                </c:pt>
                <c:pt idx="8072">
                  <c:v>99.137932062149048</c:v>
                </c:pt>
                <c:pt idx="8073">
                  <c:v>99.137932062149048</c:v>
                </c:pt>
                <c:pt idx="8074">
                  <c:v>99.137932062149048</c:v>
                </c:pt>
                <c:pt idx="8075">
                  <c:v>99.137932062149048</c:v>
                </c:pt>
                <c:pt idx="8076">
                  <c:v>99.137932062149048</c:v>
                </c:pt>
                <c:pt idx="8077">
                  <c:v>99.137932062149048</c:v>
                </c:pt>
                <c:pt idx="8078">
                  <c:v>99.137932062149048</c:v>
                </c:pt>
                <c:pt idx="8079">
                  <c:v>99.137932062149048</c:v>
                </c:pt>
                <c:pt idx="8080">
                  <c:v>99.137932062149048</c:v>
                </c:pt>
                <c:pt idx="8081">
                  <c:v>99.137932062149048</c:v>
                </c:pt>
                <c:pt idx="8082">
                  <c:v>99.137932062149048</c:v>
                </c:pt>
                <c:pt idx="8083">
                  <c:v>99.137932062149048</c:v>
                </c:pt>
                <c:pt idx="8084">
                  <c:v>99.137932062149048</c:v>
                </c:pt>
                <c:pt idx="8085">
                  <c:v>99.137932062149048</c:v>
                </c:pt>
                <c:pt idx="8086">
                  <c:v>99.137932062149048</c:v>
                </c:pt>
                <c:pt idx="8087">
                  <c:v>99.137932062149048</c:v>
                </c:pt>
                <c:pt idx="8088">
                  <c:v>99.137932062149048</c:v>
                </c:pt>
                <c:pt idx="8089">
                  <c:v>99.137932062149048</c:v>
                </c:pt>
                <c:pt idx="8090">
                  <c:v>99.137932062149048</c:v>
                </c:pt>
                <c:pt idx="8091">
                  <c:v>99.137932062149048</c:v>
                </c:pt>
                <c:pt idx="8092">
                  <c:v>99.137932062149048</c:v>
                </c:pt>
                <c:pt idx="8093">
                  <c:v>99.137932062149048</c:v>
                </c:pt>
                <c:pt idx="8094">
                  <c:v>99.137932062149048</c:v>
                </c:pt>
                <c:pt idx="8095">
                  <c:v>99.137932062149048</c:v>
                </c:pt>
                <c:pt idx="8096">
                  <c:v>99.137932062149048</c:v>
                </c:pt>
                <c:pt idx="8097">
                  <c:v>99.137932062149048</c:v>
                </c:pt>
                <c:pt idx="8098">
                  <c:v>99.137932062149048</c:v>
                </c:pt>
                <c:pt idx="8099">
                  <c:v>99.137932062149048</c:v>
                </c:pt>
                <c:pt idx="8100">
                  <c:v>99.137932062149048</c:v>
                </c:pt>
                <c:pt idx="8101">
                  <c:v>99.137932062149048</c:v>
                </c:pt>
                <c:pt idx="8102">
                  <c:v>99.137932062149048</c:v>
                </c:pt>
                <c:pt idx="8103">
                  <c:v>99.137932062149048</c:v>
                </c:pt>
                <c:pt idx="8104">
                  <c:v>99.137932062149048</c:v>
                </c:pt>
                <c:pt idx="8105">
                  <c:v>99.137932062149048</c:v>
                </c:pt>
                <c:pt idx="8106">
                  <c:v>99.137932062149048</c:v>
                </c:pt>
                <c:pt idx="8107">
                  <c:v>99.137932062149048</c:v>
                </c:pt>
                <c:pt idx="8108">
                  <c:v>99.137932062149048</c:v>
                </c:pt>
                <c:pt idx="8109">
                  <c:v>99.137932062149048</c:v>
                </c:pt>
                <c:pt idx="8110">
                  <c:v>99.137932062149048</c:v>
                </c:pt>
                <c:pt idx="8111">
                  <c:v>99.137932062149048</c:v>
                </c:pt>
                <c:pt idx="8112">
                  <c:v>99.137932062149048</c:v>
                </c:pt>
                <c:pt idx="8113">
                  <c:v>99.137932062149048</c:v>
                </c:pt>
                <c:pt idx="8114">
                  <c:v>99.137932062149048</c:v>
                </c:pt>
                <c:pt idx="8115">
                  <c:v>99.137932062149048</c:v>
                </c:pt>
                <c:pt idx="8116">
                  <c:v>99.137932062149048</c:v>
                </c:pt>
                <c:pt idx="8117">
                  <c:v>99.137932062149048</c:v>
                </c:pt>
                <c:pt idx="8118">
                  <c:v>99.137932062149048</c:v>
                </c:pt>
                <c:pt idx="8119">
                  <c:v>99.137932062149048</c:v>
                </c:pt>
                <c:pt idx="8120">
                  <c:v>99.137932062149048</c:v>
                </c:pt>
                <c:pt idx="8121">
                  <c:v>99.137932062149048</c:v>
                </c:pt>
                <c:pt idx="8122">
                  <c:v>99.137932062149048</c:v>
                </c:pt>
                <c:pt idx="8123">
                  <c:v>99.137932062149048</c:v>
                </c:pt>
                <c:pt idx="8124">
                  <c:v>99.137932062149048</c:v>
                </c:pt>
                <c:pt idx="8125">
                  <c:v>99.137932062149048</c:v>
                </c:pt>
                <c:pt idx="8126">
                  <c:v>99.137932062149048</c:v>
                </c:pt>
                <c:pt idx="8127">
                  <c:v>99.137932062149048</c:v>
                </c:pt>
                <c:pt idx="8128">
                  <c:v>99.137932062149048</c:v>
                </c:pt>
                <c:pt idx="8129">
                  <c:v>99.137932062149048</c:v>
                </c:pt>
                <c:pt idx="8130">
                  <c:v>99.137932062149048</c:v>
                </c:pt>
                <c:pt idx="8131">
                  <c:v>99.137932062149048</c:v>
                </c:pt>
                <c:pt idx="8132">
                  <c:v>99.137932062149048</c:v>
                </c:pt>
                <c:pt idx="8133">
                  <c:v>99.137932062149048</c:v>
                </c:pt>
                <c:pt idx="8134">
                  <c:v>99.137932062149048</c:v>
                </c:pt>
                <c:pt idx="8135">
                  <c:v>99.137932062149048</c:v>
                </c:pt>
                <c:pt idx="8136">
                  <c:v>99.137932062149048</c:v>
                </c:pt>
                <c:pt idx="8137">
                  <c:v>99.137932062149048</c:v>
                </c:pt>
                <c:pt idx="8138">
                  <c:v>99.137932062149048</c:v>
                </c:pt>
                <c:pt idx="8139">
                  <c:v>99.137932062149048</c:v>
                </c:pt>
                <c:pt idx="8140">
                  <c:v>99.137932062149048</c:v>
                </c:pt>
                <c:pt idx="8141">
                  <c:v>99.137932062149048</c:v>
                </c:pt>
                <c:pt idx="8142">
                  <c:v>99.137932062149048</c:v>
                </c:pt>
                <c:pt idx="8143">
                  <c:v>99.137932062149048</c:v>
                </c:pt>
                <c:pt idx="8144">
                  <c:v>99.137932062149048</c:v>
                </c:pt>
                <c:pt idx="8145">
                  <c:v>99.137932062149048</c:v>
                </c:pt>
                <c:pt idx="8146">
                  <c:v>99.137932062149048</c:v>
                </c:pt>
                <c:pt idx="8147">
                  <c:v>99.137932062149048</c:v>
                </c:pt>
                <c:pt idx="8148">
                  <c:v>99.137932062149048</c:v>
                </c:pt>
                <c:pt idx="8149">
                  <c:v>99.137932062149048</c:v>
                </c:pt>
                <c:pt idx="8150">
                  <c:v>99.137932062149048</c:v>
                </c:pt>
                <c:pt idx="8151">
                  <c:v>99.137932062149048</c:v>
                </c:pt>
                <c:pt idx="8152">
                  <c:v>99.137932062149048</c:v>
                </c:pt>
                <c:pt idx="8153">
                  <c:v>99.137932062149048</c:v>
                </c:pt>
                <c:pt idx="8154">
                  <c:v>99.137932062149048</c:v>
                </c:pt>
                <c:pt idx="8155">
                  <c:v>99.137932062149048</c:v>
                </c:pt>
                <c:pt idx="8156">
                  <c:v>99.137932062149048</c:v>
                </c:pt>
                <c:pt idx="8157">
                  <c:v>99.137932062149048</c:v>
                </c:pt>
                <c:pt idx="8158">
                  <c:v>99.137932062149048</c:v>
                </c:pt>
                <c:pt idx="8159">
                  <c:v>99.137932062149048</c:v>
                </c:pt>
                <c:pt idx="8160">
                  <c:v>99.137932062149048</c:v>
                </c:pt>
                <c:pt idx="8161">
                  <c:v>99.137932062149048</c:v>
                </c:pt>
                <c:pt idx="8162">
                  <c:v>99.137932062149048</c:v>
                </c:pt>
                <c:pt idx="8163">
                  <c:v>99.137932062149048</c:v>
                </c:pt>
                <c:pt idx="8164">
                  <c:v>99.137932062149048</c:v>
                </c:pt>
                <c:pt idx="8165">
                  <c:v>99.137932062149048</c:v>
                </c:pt>
                <c:pt idx="8166">
                  <c:v>99.137932062149048</c:v>
                </c:pt>
                <c:pt idx="8167">
                  <c:v>99.137932062149048</c:v>
                </c:pt>
                <c:pt idx="8168">
                  <c:v>99.137932062149048</c:v>
                </c:pt>
                <c:pt idx="8169">
                  <c:v>99.137932062149048</c:v>
                </c:pt>
                <c:pt idx="8170">
                  <c:v>99.137932062149048</c:v>
                </c:pt>
                <c:pt idx="8171">
                  <c:v>99.137932062149048</c:v>
                </c:pt>
                <c:pt idx="8172">
                  <c:v>99.137932062149048</c:v>
                </c:pt>
                <c:pt idx="8173">
                  <c:v>99.137932062149048</c:v>
                </c:pt>
                <c:pt idx="8174">
                  <c:v>99.137932062149048</c:v>
                </c:pt>
                <c:pt idx="8175">
                  <c:v>99.137932062149048</c:v>
                </c:pt>
                <c:pt idx="8176">
                  <c:v>99.137932062149048</c:v>
                </c:pt>
                <c:pt idx="8177">
                  <c:v>99.137932062149048</c:v>
                </c:pt>
                <c:pt idx="8178">
                  <c:v>99.137932062149048</c:v>
                </c:pt>
                <c:pt idx="8179">
                  <c:v>99.137932062149048</c:v>
                </c:pt>
                <c:pt idx="8180">
                  <c:v>99.137932062149048</c:v>
                </c:pt>
                <c:pt idx="8181">
                  <c:v>99.137932062149048</c:v>
                </c:pt>
                <c:pt idx="8182">
                  <c:v>99.137932062149048</c:v>
                </c:pt>
                <c:pt idx="8183">
                  <c:v>99.137932062149048</c:v>
                </c:pt>
                <c:pt idx="8184">
                  <c:v>99.137932062149048</c:v>
                </c:pt>
                <c:pt idx="8185">
                  <c:v>99.137932062149048</c:v>
                </c:pt>
                <c:pt idx="8186">
                  <c:v>99.137932062149048</c:v>
                </c:pt>
                <c:pt idx="8187">
                  <c:v>99.137932062149048</c:v>
                </c:pt>
                <c:pt idx="8188">
                  <c:v>99.137932062149048</c:v>
                </c:pt>
                <c:pt idx="8189">
                  <c:v>99.137932062149048</c:v>
                </c:pt>
                <c:pt idx="8190">
                  <c:v>99.137932062149048</c:v>
                </c:pt>
                <c:pt idx="8191">
                  <c:v>99.137932062149048</c:v>
                </c:pt>
                <c:pt idx="8192">
                  <c:v>99.137932062149048</c:v>
                </c:pt>
                <c:pt idx="8193">
                  <c:v>99.137932062149048</c:v>
                </c:pt>
                <c:pt idx="8194">
                  <c:v>99.137932062149048</c:v>
                </c:pt>
                <c:pt idx="8195">
                  <c:v>99.137932062149048</c:v>
                </c:pt>
                <c:pt idx="8196">
                  <c:v>99.137932062149048</c:v>
                </c:pt>
                <c:pt idx="8197">
                  <c:v>99.137932062149048</c:v>
                </c:pt>
                <c:pt idx="8198">
                  <c:v>99.137932062149048</c:v>
                </c:pt>
                <c:pt idx="8199">
                  <c:v>99.137932062149048</c:v>
                </c:pt>
                <c:pt idx="8200">
                  <c:v>99.137932062149048</c:v>
                </c:pt>
                <c:pt idx="8201">
                  <c:v>99.137932062149048</c:v>
                </c:pt>
                <c:pt idx="8202">
                  <c:v>99.137932062149048</c:v>
                </c:pt>
                <c:pt idx="8203">
                  <c:v>99.137932062149048</c:v>
                </c:pt>
                <c:pt idx="8204">
                  <c:v>99.137932062149048</c:v>
                </c:pt>
                <c:pt idx="8205">
                  <c:v>99.137932062149048</c:v>
                </c:pt>
                <c:pt idx="8206">
                  <c:v>99.137932062149048</c:v>
                </c:pt>
                <c:pt idx="8207">
                  <c:v>99.137932062149048</c:v>
                </c:pt>
                <c:pt idx="8208">
                  <c:v>99.137932062149048</c:v>
                </c:pt>
                <c:pt idx="8209">
                  <c:v>99.137932062149048</c:v>
                </c:pt>
                <c:pt idx="8210">
                  <c:v>99.137932062149048</c:v>
                </c:pt>
                <c:pt idx="8211">
                  <c:v>99.137932062149048</c:v>
                </c:pt>
                <c:pt idx="8212">
                  <c:v>99.137932062149048</c:v>
                </c:pt>
                <c:pt idx="8213">
                  <c:v>99.137932062149048</c:v>
                </c:pt>
                <c:pt idx="8214">
                  <c:v>99.137932062149048</c:v>
                </c:pt>
                <c:pt idx="8215">
                  <c:v>99.137932062149048</c:v>
                </c:pt>
                <c:pt idx="8216">
                  <c:v>99.137932062149048</c:v>
                </c:pt>
                <c:pt idx="8217">
                  <c:v>99.137932062149048</c:v>
                </c:pt>
                <c:pt idx="8218">
                  <c:v>99.137932062149048</c:v>
                </c:pt>
                <c:pt idx="8219">
                  <c:v>99.137932062149048</c:v>
                </c:pt>
                <c:pt idx="8220">
                  <c:v>99.137932062149048</c:v>
                </c:pt>
                <c:pt idx="8221">
                  <c:v>99.137932062149048</c:v>
                </c:pt>
                <c:pt idx="8222">
                  <c:v>99.137932062149048</c:v>
                </c:pt>
                <c:pt idx="8223">
                  <c:v>99.137932062149048</c:v>
                </c:pt>
                <c:pt idx="8224">
                  <c:v>99.137932062149048</c:v>
                </c:pt>
                <c:pt idx="8225">
                  <c:v>99.137932062149048</c:v>
                </c:pt>
                <c:pt idx="8226">
                  <c:v>99.137932062149048</c:v>
                </c:pt>
                <c:pt idx="8227">
                  <c:v>99.137932062149048</c:v>
                </c:pt>
                <c:pt idx="8228">
                  <c:v>99.137932062149048</c:v>
                </c:pt>
                <c:pt idx="8229">
                  <c:v>99.137932062149048</c:v>
                </c:pt>
                <c:pt idx="8230">
                  <c:v>99.137932062149048</c:v>
                </c:pt>
                <c:pt idx="8231">
                  <c:v>99.137932062149048</c:v>
                </c:pt>
                <c:pt idx="8232">
                  <c:v>99.137932062149048</c:v>
                </c:pt>
                <c:pt idx="8233">
                  <c:v>99.137932062149048</c:v>
                </c:pt>
                <c:pt idx="8234">
                  <c:v>99.137932062149048</c:v>
                </c:pt>
                <c:pt idx="8235">
                  <c:v>99.137932062149048</c:v>
                </c:pt>
                <c:pt idx="8236">
                  <c:v>99.137932062149048</c:v>
                </c:pt>
                <c:pt idx="8237">
                  <c:v>99.137932062149048</c:v>
                </c:pt>
                <c:pt idx="8238">
                  <c:v>99.137932062149048</c:v>
                </c:pt>
                <c:pt idx="8239">
                  <c:v>99.137932062149048</c:v>
                </c:pt>
                <c:pt idx="8240">
                  <c:v>99.137932062149048</c:v>
                </c:pt>
                <c:pt idx="8241">
                  <c:v>99.137932062149048</c:v>
                </c:pt>
                <c:pt idx="8242">
                  <c:v>99.137932062149048</c:v>
                </c:pt>
                <c:pt idx="8243">
                  <c:v>99.137932062149048</c:v>
                </c:pt>
                <c:pt idx="8244">
                  <c:v>99.137932062149048</c:v>
                </c:pt>
                <c:pt idx="8245">
                  <c:v>99.137932062149048</c:v>
                </c:pt>
                <c:pt idx="8246">
                  <c:v>99.137932062149048</c:v>
                </c:pt>
                <c:pt idx="8247">
                  <c:v>99.137932062149048</c:v>
                </c:pt>
                <c:pt idx="8248">
                  <c:v>99.137932062149048</c:v>
                </c:pt>
                <c:pt idx="8249">
                  <c:v>99.137932062149048</c:v>
                </c:pt>
                <c:pt idx="8250">
                  <c:v>99.137932062149048</c:v>
                </c:pt>
                <c:pt idx="8251">
                  <c:v>99.137932062149048</c:v>
                </c:pt>
                <c:pt idx="8252">
                  <c:v>99.137932062149048</c:v>
                </c:pt>
                <c:pt idx="8253">
                  <c:v>99.137932062149048</c:v>
                </c:pt>
                <c:pt idx="8254">
                  <c:v>99.137932062149048</c:v>
                </c:pt>
                <c:pt idx="8255">
                  <c:v>99.137932062149048</c:v>
                </c:pt>
                <c:pt idx="8256">
                  <c:v>99.137932062149048</c:v>
                </c:pt>
                <c:pt idx="8257">
                  <c:v>99.137932062149048</c:v>
                </c:pt>
                <c:pt idx="8258">
                  <c:v>99.137932062149048</c:v>
                </c:pt>
                <c:pt idx="8259">
                  <c:v>99.137932062149048</c:v>
                </c:pt>
                <c:pt idx="8260">
                  <c:v>99.137932062149048</c:v>
                </c:pt>
                <c:pt idx="8261">
                  <c:v>99.137932062149048</c:v>
                </c:pt>
                <c:pt idx="8262">
                  <c:v>99.137932062149048</c:v>
                </c:pt>
                <c:pt idx="8263">
                  <c:v>99.137932062149048</c:v>
                </c:pt>
                <c:pt idx="8264">
                  <c:v>99.137932062149048</c:v>
                </c:pt>
                <c:pt idx="8265">
                  <c:v>99.137932062149048</c:v>
                </c:pt>
                <c:pt idx="8266">
                  <c:v>99.137932062149048</c:v>
                </c:pt>
                <c:pt idx="8267">
                  <c:v>99.137932062149048</c:v>
                </c:pt>
                <c:pt idx="8268">
                  <c:v>99.137932062149048</c:v>
                </c:pt>
                <c:pt idx="8269">
                  <c:v>99.137932062149048</c:v>
                </c:pt>
                <c:pt idx="8270">
                  <c:v>99.137932062149048</c:v>
                </c:pt>
                <c:pt idx="8271">
                  <c:v>99.137932062149048</c:v>
                </c:pt>
                <c:pt idx="8272">
                  <c:v>99.137932062149048</c:v>
                </c:pt>
                <c:pt idx="8273">
                  <c:v>99.137932062149048</c:v>
                </c:pt>
                <c:pt idx="8274">
                  <c:v>99.137932062149048</c:v>
                </c:pt>
                <c:pt idx="8275">
                  <c:v>99.137932062149048</c:v>
                </c:pt>
                <c:pt idx="8276">
                  <c:v>99.137932062149048</c:v>
                </c:pt>
                <c:pt idx="8277">
                  <c:v>99.137932062149048</c:v>
                </c:pt>
                <c:pt idx="8278">
                  <c:v>99.137932062149048</c:v>
                </c:pt>
                <c:pt idx="8279">
                  <c:v>99.137932062149048</c:v>
                </c:pt>
                <c:pt idx="8280">
                  <c:v>99.137932062149048</c:v>
                </c:pt>
                <c:pt idx="8281">
                  <c:v>99.137932062149048</c:v>
                </c:pt>
                <c:pt idx="8282">
                  <c:v>99.137932062149048</c:v>
                </c:pt>
                <c:pt idx="8283">
                  <c:v>99.137932062149048</c:v>
                </c:pt>
                <c:pt idx="8284">
                  <c:v>99.137932062149048</c:v>
                </c:pt>
                <c:pt idx="8285">
                  <c:v>99.137932062149048</c:v>
                </c:pt>
                <c:pt idx="8286">
                  <c:v>99.137932062149048</c:v>
                </c:pt>
                <c:pt idx="8287">
                  <c:v>99.137932062149048</c:v>
                </c:pt>
                <c:pt idx="8288">
                  <c:v>99.137932062149048</c:v>
                </c:pt>
                <c:pt idx="8289">
                  <c:v>99.137932062149048</c:v>
                </c:pt>
                <c:pt idx="8290">
                  <c:v>99.137932062149048</c:v>
                </c:pt>
                <c:pt idx="8291">
                  <c:v>100</c:v>
                </c:pt>
                <c:pt idx="8292">
                  <c:v>100</c:v>
                </c:pt>
                <c:pt idx="8293">
                  <c:v>100</c:v>
                </c:pt>
                <c:pt idx="8294">
                  <c:v>100</c:v>
                </c:pt>
                <c:pt idx="8295">
                  <c:v>100</c:v>
                </c:pt>
                <c:pt idx="8296">
                  <c:v>100</c:v>
                </c:pt>
                <c:pt idx="8297">
                  <c:v>100</c:v>
                </c:pt>
                <c:pt idx="8298">
                  <c:v>100</c:v>
                </c:pt>
                <c:pt idx="8299">
                  <c:v>100</c:v>
                </c:pt>
                <c:pt idx="8300">
                  <c:v>100</c:v>
                </c:pt>
                <c:pt idx="8301">
                  <c:v>100</c:v>
                </c:pt>
                <c:pt idx="8302">
                  <c:v>100</c:v>
                </c:pt>
                <c:pt idx="8303">
                  <c:v>100</c:v>
                </c:pt>
                <c:pt idx="8304">
                  <c:v>100</c:v>
                </c:pt>
                <c:pt idx="8305">
                  <c:v>100</c:v>
                </c:pt>
                <c:pt idx="8306">
                  <c:v>100</c:v>
                </c:pt>
                <c:pt idx="8307">
                  <c:v>100</c:v>
                </c:pt>
                <c:pt idx="8308">
                  <c:v>100</c:v>
                </c:pt>
                <c:pt idx="8309">
                  <c:v>100</c:v>
                </c:pt>
                <c:pt idx="8310">
                  <c:v>100</c:v>
                </c:pt>
                <c:pt idx="8311">
                  <c:v>100</c:v>
                </c:pt>
                <c:pt idx="8312">
                  <c:v>100</c:v>
                </c:pt>
                <c:pt idx="8313">
                  <c:v>100</c:v>
                </c:pt>
                <c:pt idx="8314">
                  <c:v>100</c:v>
                </c:pt>
                <c:pt idx="8315">
                  <c:v>100</c:v>
                </c:pt>
                <c:pt idx="8316">
                  <c:v>100</c:v>
                </c:pt>
                <c:pt idx="8317">
                  <c:v>100</c:v>
                </c:pt>
                <c:pt idx="8318">
                  <c:v>100</c:v>
                </c:pt>
                <c:pt idx="8319">
                  <c:v>100</c:v>
                </c:pt>
                <c:pt idx="8320">
                  <c:v>100</c:v>
                </c:pt>
                <c:pt idx="8321">
                  <c:v>100</c:v>
                </c:pt>
                <c:pt idx="8322">
                  <c:v>100</c:v>
                </c:pt>
                <c:pt idx="8323">
                  <c:v>100</c:v>
                </c:pt>
                <c:pt idx="8324">
                  <c:v>100</c:v>
                </c:pt>
                <c:pt idx="8325">
                  <c:v>100</c:v>
                </c:pt>
                <c:pt idx="8326">
                  <c:v>100</c:v>
                </c:pt>
                <c:pt idx="8327">
                  <c:v>100</c:v>
                </c:pt>
                <c:pt idx="8328">
                  <c:v>100</c:v>
                </c:pt>
                <c:pt idx="8329">
                  <c:v>100</c:v>
                </c:pt>
                <c:pt idx="8330">
                  <c:v>100</c:v>
                </c:pt>
                <c:pt idx="8331">
                  <c:v>100</c:v>
                </c:pt>
                <c:pt idx="8332">
                  <c:v>100</c:v>
                </c:pt>
                <c:pt idx="8333">
                  <c:v>100</c:v>
                </c:pt>
                <c:pt idx="8334">
                  <c:v>100</c:v>
                </c:pt>
                <c:pt idx="8335">
                  <c:v>100</c:v>
                </c:pt>
                <c:pt idx="8336">
                  <c:v>100</c:v>
                </c:pt>
                <c:pt idx="8337">
                  <c:v>100</c:v>
                </c:pt>
                <c:pt idx="8338">
                  <c:v>100</c:v>
                </c:pt>
                <c:pt idx="8339">
                  <c:v>100</c:v>
                </c:pt>
                <c:pt idx="8340">
                  <c:v>100</c:v>
                </c:pt>
                <c:pt idx="8341">
                  <c:v>100</c:v>
                </c:pt>
                <c:pt idx="8342">
                  <c:v>100</c:v>
                </c:pt>
                <c:pt idx="8343">
                  <c:v>100</c:v>
                </c:pt>
                <c:pt idx="8344">
                  <c:v>100</c:v>
                </c:pt>
                <c:pt idx="8345">
                  <c:v>100</c:v>
                </c:pt>
                <c:pt idx="8346">
                  <c:v>100</c:v>
                </c:pt>
                <c:pt idx="8347">
                  <c:v>100</c:v>
                </c:pt>
                <c:pt idx="8348">
                  <c:v>100</c:v>
                </c:pt>
                <c:pt idx="8349">
                  <c:v>100</c:v>
                </c:pt>
                <c:pt idx="8350">
                  <c:v>100</c:v>
                </c:pt>
                <c:pt idx="8351">
                  <c:v>100</c:v>
                </c:pt>
                <c:pt idx="8352">
                  <c:v>100</c:v>
                </c:pt>
                <c:pt idx="8353">
                  <c:v>100</c:v>
                </c:pt>
                <c:pt idx="8354">
                  <c:v>100</c:v>
                </c:pt>
                <c:pt idx="8355">
                  <c:v>100</c:v>
                </c:pt>
                <c:pt idx="8356">
                  <c:v>100</c:v>
                </c:pt>
                <c:pt idx="8357">
                  <c:v>100</c:v>
                </c:pt>
                <c:pt idx="8358">
                  <c:v>100</c:v>
                </c:pt>
                <c:pt idx="8359">
                  <c:v>100</c:v>
                </c:pt>
                <c:pt idx="8360">
                  <c:v>100</c:v>
                </c:pt>
                <c:pt idx="8361">
                  <c:v>100</c:v>
                </c:pt>
                <c:pt idx="8362">
                  <c:v>100</c:v>
                </c:pt>
                <c:pt idx="8363">
                  <c:v>100</c:v>
                </c:pt>
                <c:pt idx="8364">
                  <c:v>100</c:v>
                </c:pt>
                <c:pt idx="8365">
                  <c:v>100</c:v>
                </c:pt>
                <c:pt idx="8366">
                  <c:v>100</c:v>
                </c:pt>
                <c:pt idx="8367">
                  <c:v>100</c:v>
                </c:pt>
                <c:pt idx="8368">
                  <c:v>100</c:v>
                </c:pt>
                <c:pt idx="8369">
                  <c:v>100</c:v>
                </c:pt>
                <c:pt idx="8370">
                  <c:v>100</c:v>
                </c:pt>
                <c:pt idx="8371">
                  <c:v>100</c:v>
                </c:pt>
                <c:pt idx="8372">
                  <c:v>100</c:v>
                </c:pt>
                <c:pt idx="8373">
                  <c:v>100</c:v>
                </c:pt>
                <c:pt idx="8374">
                  <c:v>100</c:v>
                </c:pt>
                <c:pt idx="8375">
                  <c:v>100</c:v>
                </c:pt>
                <c:pt idx="8376">
                  <c:v>100</c:v>
                </c:pt>
                <c:pt idx="8377">
                  <c:v>100</c:v>
                </c:pt>
                <c:pt idx="8378">
                  <c:v>100</c:v>
                </c:pt>
                <c:pt idx="8379">
                  <c:v>100</c:v>
                </c:pt>
                <c:pt idx="8380">
                  <c:v>100</c:v>
                </c:pt>
                <c:pt idx="8381">
                  <c:v>100</c:v>
                </c:pt>
                <c:pt idx="8382">
                  <c:v>100</c:v>
                </c:pt>
                <c:pt idx="8383">
                  <c:v>100</c:v>
                </c:pt>
                <c:pt idx="8384">
                  <c:v>100</c:v>
                </c:pt>
                <c:pt idx="8385">
                  <c:v>100</c:v>
                </c:pt>
                <c:pt idx="8386">
                  <c:v>100</c:v>
                </c:pt>
                <c:pt idx="8387">
                  <c:v>100</c:v>
                </c:pt>
                <c:pt idx="8388">
                  <c:v>100</c:v>
                </c:pt>
                <c:pt idx="8389">
                  <c:v>100</c:v>
                </c:pt>
                <c:pt idx="8390">
                  <c:v>100</c:v>
                </c:pt>
                <c:pt idx="8391">
                  <c:v>100</c:v>
                </c:pt>
                <c:pt idx="8392">
                  <c:v>100</c:v>
                </c:pt>
                <c:pt idx="8393">
                  <c:v>100</c:v>
                </c:pt>
                <c:pt idx="8394">
                  <c:v>100</c:v>
                </c:pt>
                <c:pt idx="8395">
                  <c:v>100</c:v>
                </c:pt>
                <c:pt idx="8396">
                  <c:v>100</c:v>
                </c:pt>
                <c:pt idx="8397">
                  <c:v>100</c:v>
                </c:pt>
                <c:pt idx="8398">
                  <c:v>100</c:v>
                </c:pt>
                <c:pt idx="8399">
                  <c:v>100</c:v>
                </c:pt>
                <c:pt idx="8400">
                  <c:v>100</c:v>
                </c:pt>
                <c:pt idx="8401">
                  <c:v>100</c:v>
                </c:pt>
                <c:pt idx="8402">
                  <c:v>100</c:v>
                </c:pt>
                <c:pt idx="8403">
                  <c:v>100</c:v>
                </c:pt>
                <c:pt idx="8404">
                  <c:v>100</c:v>
                </c:pt>
                <c:pt idx="8405">
                  <c:v>100</c:v>
                </c:pt>
                <c:pt idx="8406">
                  <c:v>100</c:v>
                </c:pt>
                <c:pt idx="8407">
                  <c:v>100</c:v>
                </c:pt>
                <c:pt idx="8408">
                  <c:v>100</c:v>
                </c:pt>
                <c:pt idx="8409">
                  <c:v>100</c:v>
                </c:pt>
                <c:pt idx="8410">
                  <c:v>100</c:v>
                </c:pt>
                <c:pt idx="8411">
                  <c:v>100</c:v>
                </c:pt>
                <c:pt idx="8412">
                  <c:v>100</c:v>
                </c:pt>
                <c:pt idx="8413">
                  <c:v>100</c:v>
                </c:pt>
                <c:pt idx="8414">
                  <c:v>100</c:v>
                </c:pt>
                <c:pt idx="8415">
                  <c:v>100</c:v>
                </c:pt>
                <c:pt idx="8416">
                  <c:v>100</c:v>
                </c:pt>
                <c:pt idx="8417">
                  <c:v>100</c:v>
                </c:pt>
                <c:pt idx="8418">
                  <c:v>100</c:v>
                </c:pt>
                <c:pt idx="8419">
                  <c:v>100</c:v>
                </c:pt>
                <c:pt idx="8420">
                  <c:v>100</c:v>
                </c:pt>
                <c:pt idx="8421">
                  <c:v>100</c:v>
                </c:pt>
                <c:pt idx="8422">
                  <c:v>100</c:v>
                </c:pt>
                <c:pt idx="8423">
                  <c:v>100</c:v>
                </c:pt>
                <c:pt idx="8424">
                  <c:v>100</c:v>
                </c:pt>
                <c:pt idx="8425">
                  <c:v>100</c:v>
                </c:pt>
                <c:pt idx="8426">
                  <c:v>100</c:v>
                </c:pt>
                <c:pt idx="8427">
                  <c:v>100</c:v>
                </c:pt>
                <c:pt idx="8428">
                  <c:v>100</c:v>
                </c:pt>
                <c:pt idx="8429">
                  <c:v>100</c:v>
                </c:pt>
                <c:pt idx="8430">
                  <c:v>100</c:v>
                </c:pt>
                <c:pt idx="8431">
                  <c:v>100</c:v>
                </c:pt>
                <c:pt idx="8432">
                  <c:v>100</c:v>
                </c:pt>
                <c:pt idx="8433">
                  <c:v>100</c:v>
                </c:pt>
                <c:pt idx="8434">
                  <c:v>100</c:v>
                </c:pt>
                <c:pt idx="8435">
                  <c:v>100</c:v>
                </c:pt>
                <c:pt idx="8436">
                  <c:v>100</c:v>
                </c:pt>
                <c:pt idx="8437">
                  <c:v>100</c:v>
                </c:pt>
                <c:pt idx="8438">
                  <c:v>100</c:v>
                </c:pt>
                <c:pt idx="8439">
                  <c:v>100</c:v>
                </c:pt>
                <c:pt idx="8440">
                  <c:v>100</c:v>
                </c:pt>
                <c:pt idx="8441">
                  <c:v>100</c:v>
                </c:pt>
                <c:pt idx="8442">
                  <c:v>100</c:v>
                </c:pt>
                <c:pt idx="8443">
                  <c:v>100</c:v>
                </c:pt>
                <c:pt idx="8444">
                  <c:v>100</c:v>
                </c:pt>
                <c:pt idx="8445">
                  <c:v>100</c:v>
                </c:pt>
                <c:pt idx="8446">
                  <c:v>100</c:v>
                </c:pt>
                <c:pt idx="8447">
                  <c:v>100</c:v>
                </c:pt>
                <c:pt idx="8448">
                  <c:v>100</c:v>
                </c:pt>
                <c:pt idx="8449">
                  <c:v>100</c:v>
                </c:pt>
                <c:pt idx="8450">
                  <c:v>100</c:v>
                </c:pt>
                <c:pt idx="8451">
                  <c:v>100</c:v>
                </c:pt>
                <c:pt idx="8452">
                  <c:v>100</c:v>
                </c:pt>
                <c:pt idx="8453">
                  <c:v>100</c:v>
                </c:pt>
                <c:pt idx="8454">
                  <c:v>100</c:v>
                </c:pt>
                <c:pt idx="8455">
                  <c:v>100</c:v>
                </c:pt>
                <c:pt idx="8456">
                  <c:v>100</c:v>
                </c:pt>
                <c:pt idx="8457">
                  <c:v>100</c:v>
                </c:pt>
                <c:pt idx="8458">
                  <c:v>100</c:v>
                </c:pt>
                <c:pt idx="8459">
                  <c:v>100</c:v>
                </c:pt>
                <c:pt idx="8460">
                  <c:v>100</c:v>
                </c:pt>
                <c:pt idx="8461">
                  <c:v>100</c:v>
                </c:pt>
                <c:pt idx="8462">
                  <c:v>100</c:v>
                </c:pt>
                <c:pt idx="8463">
                  <c:v>100</c:v>
                </c:pt>
                <c:pt idx="8464">
                  <c:v>100</c:v>
                </c:pt>
                <c:pt idx="8465">
                  <c:v>100</c:v>
                </c:pt>
                <c:pt idx="8466">
                  <c:v>100</c:v>
                </c:pt>
                <c:pt idx="8467">
                  <c:v>100</c:v>
                </c:pt>
                <c:pt idx="8468">
                  <c:v>100</c:v>
                </c:pt>
                <c:pt idx="8469">
                  <c:v>100</c:v>
                </c:pt>
                <c:pt idx="8470">
                  <c:v>100</c:v>
                </c:pt>
                <c:pt idx="8471">
                  <c:v>100</c:v>
                </c:pt>
                <c:pt idx="8472">
                  <c:v>100</c:v>
                </c:pt>
                <c:pt idx="8473">
                  <c:v>100</c:v>
                </c:pt>
                <c:pt idx="8474">
                  <c:v>100</c:v>
                </c:pt>
                <c:pt idx="8475">
                  <c:v>100</c:v>
                </c:pt>
                <c:pt idx="8476">
                  <c:v>100</c:v>
                </c:pt>
                <c:pt idx="8477">
                  <c:v>100</c:v>
                </c:pt>
                <c:pt idx="8478">
                  <c:v>100</c:v>
                </c:pt>
                <c:pt idx="8479">
                  <c:v>100</c:v>
                </c:pt>
                <c:pt idx="8480">
                  <c:v>100</c:v>
                </c:pt>
                <c:pt idx="8481">
                  <c:v>100</c:v>
                </c:pt>
                <c:pt idx="8482">
                  <c:v>100</c:v>
                </c:pt>
                <c:pt idx="8483">
                  <c:v>100</c:v>
                </c:pt>
                <c:pt idx="8484">
                  <c:v>100</c:v>
                </c:pt>
                <c:pt idx="8485">
                  <c:v>100</c:v>
                </c:pt>
                <c:pt idx="8486">
                  <c:v>100</c:v>
                </c:pt>
                <c:pt idx="8487">
                  <c:v>100</c:v>
                </c:pt>
                <c:pt idx="8488">
                  <c:v>100</c:v>
                </c:pt>
                <c:pt idx="8489">
                  <c:v>100</c:v>
                </c:pt>
                <c:pt idx="8490">
                  <c:v>100</c:v>
                </c:pt>
                <c:pt idx="8491">
                  <c:v>100</c:v>
                </c:pt>
                <c:pt idx="8492">
                  <c:v>100</c:v>
                </c:pt>
                <c:pt idx="8493">
                  <c:v>100</c:v>
                </c:pt>
                <c:pt idx="8494">
                  <c:v>100</c:v>
                </c:pt>
                <c:pt idx="8495">
                  <c:v>100</c:v>
                </c:pt>
                <c:pt idx="8496">
                  <c:v>100</c:v>
                </c:pt>
                <c:pt idx="8497">
                  <c:v>100</c:v>
                </c:pt>
                <c:pt idx="8498">
                  <c:v>100</c:v>
                </c:pt>
                <c:pt idx="8499">
                  <c:v>100</c:v>
                </c:pt>
                <c:pt idx="8500">
                  <c:v>100</c:v>
                </c:pt>
                <c:pt idx="8501">
                  <c:v>100</c:v>
                </c:pt>
                <c:pt idx="8502">
                  <c:v>100</c:v>
                </c:pt>
                <c:pt idx="8503">
                  <c:v>100</c:v>
                </c:pt>
                <c:pt idx="8504">
                  <c:v>100</c:v>
                </c:pt>
                <c:pt idx="8505">
                  <c:v>100</c:v>
                </c:pt>
                <c:pt idx="8506">
                  <c:v>100</c:v>
                </c:pt>
                <c:pt idx="8507">
                  <c:v>100</c:v>
                </c:pt>
                <c:pt idx="8508">
                  <c:v>100</c:v>
                </c:pt>
                <c:pt idx="8509">
                  <c:v>100</c:v>
                </c:pt>
                <c:pt idx="8510">
                  <c:v>100</c:v>
                </c:pt>
                <c:pt idx="8511">
                  <c:v>100</c:v>
                </c:pt>
                <c:pt idx="8512">
                  <c:v>100</c:v>
                </c:pt>
                <c:pt idx="8513">
                  <c:v>100</c:v>
                </c:pt>
                <c:pt idx="8514">
                  <c:v>100</c:v>
                </c:pt>
                <c:pt idx="8515">
                  <c:v>100</c:v>
                </c:pt>
                <c:pt idx="8516">
                  <c:v>100</c:v>
                </c:pt>
                <c:pt idx="8517">
                  <c:v>100</c:v>
                </c:pt>
                <c:pt idx="8518">
                  <c:v>100</c:v>
                </c:pt>
                <c:pt idx="8519">
                  <c:v>100</c:v>
                </c:pt>
                <c:pt idx="8520">
                  <c:v>100</c:v>
                </c:pt>
                <c:pt idx="8521">
                  <c:v>100</c:v>
                </c:pt>
                <c:pt idx="8522">
                  <c:v>100</c:v>
                </c:pt>
                <c:pt idx="8523">
                  <c:v>100</c:v>
                </c:pt>
                <c:pt idx="8524">
                  <c:v>100</c:v>
                </c:pt>
                <c:pt idx="8525">
                  <c:v>100</c:v>
                </c:pt>
                <c:pt idx="8526">
                  <c:v>100</c:v>
                </c:pt>
                <c:pt idx="8527">
                  <c:v>100</c:v>
                </c:pt>
                <c:pt idx="8528">
                  <c:v>100</c:v>
                </c:pt>
                <c:pt idx="8529">
                  <c:v>100</c:v>
                </c:pt>
                <c:pt idx="8530">
                  <c:v>100</c:v>
                </c:pt>
                <c:pt idx="8531">
                  <c:v>100</c:v>
                </c:pt>
                <c:pt idx="8532">
                  <c:v>100</c:v>
                </c:pt>
                <c:pt idx="8533">
                  <c:v>100</c:v>
                </c:pt>
                <c:pt idx="8534">
                  <c:v>100</c:v>
                </c:pt>
                <c:pt idx="8535">
                  <c:v>100</c:v>
                </c:pt>
                <c:pt idx="8536">
                  <c:v>100</c:v>
                </c:pt>
                <c:pt idx="8537">
                  <c:v>100</c:v>
                </c:pt>
                <c:pt idx="8538">
                  <c:v>100</c:v>
                </c:pt>
                <c:pt idx="8539">
                  <c:v>100</c:v>
                </c:pt>
                <c:pt idx="8540">
                  <c:v>100</c:v>
                </c:pt>
                <c:pt idx="8541">
                  <c:v>100</c:v>
                </c:pt>
                <c:pt idx="8542">
                  <c:v>100</c:v>
                </c:pt>
                <c:pt idx="8543">
                  <c:v>100</c:v>
                </c:pt>
                <c:pt idx="8544">
                  <c:v>100</c:v>
                </c:pt>
                <c:pt idx="8545">
                  <c:v>100</c:v>
                </c:pt>
                <c:pt idx="8546">
                  <c:v>100</c:v>
                </c:pt>
                <c:pt idx="8547">
                  <c:v>100</c:v>
                </c:pt>
                <c:pt idx="8548">
                  <c:v>100</c:v>
                </c:pt>
                <c:pt idx="8549">
                  <c:v>100</c:v>
                </c:pt>
                <c:pt idx="8550">
                  <c:v>100</c:v>
                </c:pt>
                <c:pt idx="8551">
                  <c:v>100</c:v>
                </c:pt>
                <c:pt idx="8552">
                  <c:v>100</c:v>
                </c:pt>
                <c:pt idx="8553">
                  <c:v>100</c:v>
                </c:pt>
                <c:pt idx="8554">
                  <c:v>100</c:v>
                </c:pt>
                <c:pt idx="8555">
                  <c:v>100</c:v>
                </c:pt>
                <c:pt idx="8556">
                  <c:v>100</c:v>
                </c:pt>
                <c:pt idx="8557">
                  <c:v>100</c:v>
                </c:pt>
                <c:pt idx="8558">
                  <c:v>100</c:v>
                </c:pt>
                <c:pt idx="8559">
                  <c:v>100</c:v>
                </c:pt>
                <c:pt idx="8560">
                  <c:v>100</c:v>
                </c:pt>
                <c:pt idx="8561">
                  <c:v>100</c:v>
                </c:pt>
                <c:pt idx="8562">
                  <c:v>100</c:v>
                </c:pt>
                <c:pt idx="8563">
                  <c:v>100</c:v>
                </c:pt>
                <c:pt idx="8564">
                  <c:v>100</c:v>
                </c:pt>
                <c:pt idx="8565">
                  <c:v>100</c:v>
                </c:pt>
                <c:pt idx="8566">
                  <c:v>100</c:v>
                </c:pt>
                <c:pt idx="8567">
                  <c:v>100</c:v>
                </c:pt>
                <c:pt idx="8568">
                  <c:v>100</c:v>
                </c:pt>
                <c:pt idx="8569">
                  <c:v>100</c:v>
                </c:pt>
                <c:pt idx="8570">
                  <c:v>100</c:v>
                </c:pt>
                <c:pt idx="8571">
                  <c:v>100</c:v>
                </c:pt>
                <c:pt idx="8572">
                  <c:v>100</c:v>
                </c:pt>
                <c:pt idx="8573">
                  <c:v>100</c:v>
                </c:pt>
                <c:pt idx="8574">
                  <c:v>100</c:v>
                </c:pt>
                <c:pt idx="8575">
                  <c:v>100</c:v>
                </c:pt>
                <c:pt idx="8576">
                  <c:v>100</c:v>
                </c:pt>
                <c:pt idx="8577">
                  <c:v>100</c:v>
                </c:pt>
                <c:pt idx="8578">
                  <c:v>100</c:v>
                </c:pt>
                <c:pt idx="8579">
                  <c:v>100</c:v>
                </c:pt>
                <c:pt idx="8580">
                  <c:v>100</c:v>
                </c:pt>
                <c:pt idx="8581">
                  <c:v>100</c:v>
                </c:pt>
                <c:pt idx="8582">
                  <c:v>100</c:v>
                </c:pt>
                <c:pt idx="8583">
                  <c:v>100</c:v>
                </c:pt>
                <c:pt idx="8584">
                  <c:v>100</c:v>
                </c:pt>
                <c:pt idx="8585">
                  <c:v>100</c:v>
                </c:pt>
                <c:pt idx="8586">
                  <c:v>100</c:v>
                </c:pt>
                <c:pt idx="8587">
                  <c:v>100</c:v>
                </c:pt>
                <c:pt idx="8588">
                  <c:v>100</c:v>
                </c:pt>
                <c:pt idx="8589">
                  <c:v>100</c:v>
                </c:pt>
                <c:pt idx="8590">
                  <c:v>100</c:v>
                </c:pt>
                <c:pt idx="8591">
                  <c:v>100</c:v>
                </c:pt>
                <c:pt idx="8592">
                  <c:v>100</c:v>
                </c:pt>
                <c:pt idx="8593">
                  <c:v>100</c:v>
                </c:pt>
                <c:pt idx="8594">
                  <c:v>100</c:v>
                </c:pt>
                <c:pt idx="8595">
                  <c:v>100</c:v>
                </c:pt>
                <c:pt idx="8596">
                  <c:v>100</c:v>
                </c:pt>
                <c:pt idx="8597">
                  <c:v>100</c:v>
                </c:pt>
                <c:pt idx="8598">
                  <c:v>100</c:v>
                </c:pt>
                <c:pt idx="8599">
                  <c:v>100</c:v>
                </c:pt>
                <c:pt idx="8600">
                  <c:v>100</c:v>
                </c:pt>
                <c:pt idx="8601">
                  <c:v>100</c:v>
                </c:pt>
                <c:pt idx="8602">
                  <c:v>100</c:v>
                </c:pt>
                <c:pt idx="8603">
                  <c:v>100</c:v>
                </c:pt>
                <c:pt idx="8604">
                  <c:v>100</c:v>
                </c:pt>
                <c:pt idx="8605">
                  <c:v>100</c:v>
                </c:pt>
                <c:pt idx="8606">
                  <c:v>100</c:v>
                </c:pt>
                <c:pt idx="8607">
                  <c:v>100</c:v>
                </c:pt>
                <c:pt idx="8608">
                  <c:v>100</c:v>
                </c:pt>
                <c:pt idx="8609">
                  <c:v>100</c:v>
                </c:pt>
                <c:pt idx="8610">
                  <c:v>100</c:v>
                </c:pt>
                <c:pt idx="8611">
                  <c:v>100</c:v>
                </c:pt>
                <c:pt idx="8612">
                  <c:v>100</c:v>
                </c:pt>
                <c:pt idx="8613">
                  <c:v>100</c:v>
                </c:pt>
                <c:pt idx="8614">
                  <c:v>100</c:v>
                </c:pt>
                <c:pt idx="8615">
                  <c:v>100</c:v>
                </c:pt>
                <c:pt idx="8616">
                  <c:v>100</c:v>
                </c:pt>
                <c:pt idx="8617">
                  <c:v>100</c:v>
                </c:pt>
                <c:pt idx="8618">
                  <c:v>100</c:v>
                </c:pt>
                <c:pt idx="8619">
                  <c:v>100</c:v>
                </c:pt>
                <c:pt idx="8620">
                  <c:v>100</c:v>
                </c:pt>
                <c:pt idx="8621">
                  <c:v>100</c:v>
                </c:pt>
                <c:pt idx="8622">
                  <c:v>100</c:v>
                </c:pt>
                <c:pt idx="8623">
                  <c:v>100</c:v>
                </c:pt>
                <c:pt idx="8624">
                  <c:v>100</c:v>
                </c:pt>
                <c:pt idx="8625">
                  <c:v>100</c:v>
                </c:pt>
                <c:pt idx="8626">
                  <c:v>100</c:v>
                </c:pt>
                <c:pt idx="8627">
                  <c:v>100</c:v>
                </c:pt>
                <c:pt idx="8628">
                  <c:v>100</c:v>
                </c:pt>
                <c:pt idx="8629">
                  <c:v>100</c:v>
                </c:pt>
                <c:pt idx="8630">
                  <c:v>100</c:v>
                </c:pt>
                <c:pt idx="8631">
                  <c:v>100</c:v>
                </c:pt>
                <c:pt idx="8632">
                  <c:v>100</c:v>
                </c:pt>
                <c:pt idx="8633">
                  <c:v>100</c:v>
                </c:pt>
                <c:pt idx="8634">
                  <c:v>100</c:v>
                </c:pt>
                <c:pt idx="8635">
                  <c:v>100</c:v>
                </c:pt>
                <c:pt idx="8636">
                  <c:v>100</c:v>
                </c:pt>
                <c:pt idx="8637">
                  <c:v>100</c:v>
                </c:pt>
                <c:pt idx="8638">
                  <c:v>100</c:v>
                </c:pt>
                <c:pt idx="8639">
                  <c:v>100</c:v>
                </c:pt>
                <c:pt idx="8640">
                  <c:v>100</c:v>
                </c:pt>
                <c:pt idx="8641">
                  <c:v>100</c:v>
                </c:pt>
                <c:pt idx="8642">
                  <c:v>100</c:v>
                </c:pt>
                <c:pt idx="8643">
                  <c:v>100</c:v>
                </c:pt>
                <c:pt idx="8644">
                  <c:v>100</c:v>
                </c:pt>
                <c:pt idx="8645">
                  <c:v>100</c:v>
                </c:pt>
                <c:pt idx="8646">
                  <c:v>100</c:v>
                </c:pt>
                <c:pt idx="8647">
                  <c:v>100</c:v>
                </c:pt>
                <c:pt idx="8648">
                  <c:v>100</c:v>
                </c:pt>
                <c:pt idx="8649">
                  <c:v>100</c:v>
                </c:pt>
                <c:pt idx="8650">
                  <c:v>100</c:v>
                </c:pt>
                <c:pt idx="8651">
                  <c:v>100</c:v>
                </c:pt>
                <c:pt idx="8652">
                  <c:v>100</c:v>
                </c:pt>
                <c:pt idx="8653">
                  <c:v>100</c:v>
                </c:pt>
                <c:pt idx="8654">
                  <c:v>100</c:v>
                </c:pt>
                <c:pt idx="8655">
                  <c:v>100</c:v>
                </c:pt>
                <c:pt idx="8656">
                  <c:v>100</c:v>
                </c:pt>
                <c:pt idx="8657">
                  <c:v>100</c:v>
                </c:pt>
                <c:pt idx="8658">
                  <c:v>100</c:v>
                </c:pt>
                <c:pt idx="8659">
                  <c:v>100</c:v>
                </c:pt>
                <c:pt idx="8660">
                  <c:v>100</c:v>
                </c:pt>
                <c:pt idx="8661">
                  <c:v>100</c:v>
                </c:pt>
                <c:pt idx="8662">
                  <c:v>100</c:v>
                </c:pt>
                <c:pt idx="8663">
                  <c:v>100</c:v>
                </c:pt>
                <c:pt idx="8664">
                  <c:v>100</c:v>
                </c:pt>
                <c:pt idx="8665">
                  <c:v>100</c:v>
                </c:pt>
                <c:pt idx="8666">
                  <c:v>100</c:v>
                </c:pt>
                <c:pt idx="8667">
                  <c:v>100</c:v>
                </c:pt>
                <c:pt idx="8668">
                  <c:v>100</c:v>
                </c:pt>
                <c:pt idx="8669">
                  <c:v>100</c:v>
                </c:pt>
                <c:pt idx="8670">
                  <c:v>100</c:v>
                </c:pt>
                <c:pt idx="8671">
                  <c:v>100</c:v>
                </c:pt>
                <c:pt idx="8672">
                  <c:v>100</c:v>
                </c:pt>
                <c:pt idx="8673">
                  <c:v>100</c:v>
                </c:pt>
                <c:pt idx="8674">
                  <c:v>100</c:v>
                </c:pt>
                <c:pt idx="8675">
                  <c:v>100</c:v>
                </c:pt>
                <c:pt idx="8676">
                  <c:v>100</c:v>
                </c:pt>
                <c:pt idx="8677">
                  <c:v>100</c:v>
                </c:pt>
                <c:pt idx="8678">
                  <c:v>100</c:v>
                </c:pt>
                <c:pt idx="8679">
                  <c:v>100</c:v>
                </c:pt>
                <c:pt idx="8680">
                  <c:v>100</c:v>
                </c:pt>
                <c:pt idx="8681">
                  <c:v>100</c:v>
                </c:pt>
                <c:pt idx="8682">
                  <c:v>100</c:v>
                </c:pt>
                <c:pt idx="8683">
                  <c:v>100</c:v>
                </c:pt>
                <c:pt idx="8684">
                  <c:v>100</c:v>
                </c:pt>
                <c:pt idx="8685">
                  <c:v>100</c:v>
                </c:pt>
                <c:pt idx="8686">
                  <c:v>100</c:v>
                </c:pt>
                <c:pt idx="8687">
                  <c:v>100</c:v>
                </c:pt>
                <c:pt idx="8688">
                  <c:v>100</c:v>
                </c:pt>
                <c:pt idx="8689">
                  <c:v>100</c:v>
                </c:pt>
                <c:pt idx="8690">
                  <c:v>100</c:v>
                </c:pt>
                <c:pt idx="8691">
                  <c:v>100</c:v>
                </c:pt>
                <c:pt idx="8692">
                  <c:v>100</c:v>
                </c:pt>
                <c:pt idx="8693">
                  <c:v>100</c:v>
                </c:pt>
                <c:pt idx="8694">
                  <c:v>100</c:v>
                </c:pt>
                <c:pt idx="8695">
                  <c:v>100</c:v>
                </c:pt>
                <c:pt idx="8696">
                  <c:v>100</c:v>
                </c:pt>
                <c:pt idx="8697">
                  <c:v>100</c:v>
                </c:pt>
                <c:pt idx="8698">
                  <c:v>100</c:v>
                </c:pt>
                <c:pt idx="8699">
                  <c:v>100</c:v>
                </c:pt>
                <c:pt idx="8700">
                  <c:v>100</c:v>
                </c:pt>
                <c:pt idx="8701">
                  <c:v>100</c:v>
                </c:pt>
                <c:pt idx="8702">
                  <c:v>100</c:v>
                </c:pt>
                <c:pt idx="8703">
                  <c:v>100</c:v>
                </c:pt>
                <c:pt idx="8704">
                  <c:v>100</c:v>
                </c:pt>
                <c:pt idx="8705">
                  <c:v>100</c:v>
                </c:pt>
                <c:pt idx="8706">
                  <c:v>100</c:v>
                </c:pt>
                <c:pt idx="8707">
                  <c:v>100</c:v>
                </c:pt>
                <c:pt idx="8708">
                  <c:v>100</c:v>
                </c:pt>
                <c:pt idx="8709">
                  <c:v>100</c:v>
                </c:pt>
                <c:pt idx="8710">
                  <c:v>100</c:v>
                </c:pt>
                <c:pt idx="8711">
                  <c:v>100</c:v>
                </c:pt>
                <c:pt idx="8712">
                  <c:v>100</c:v>
                </c:pt>
                <c:pt idx="8713">
                  <c:v>100</c:v>
                </c:pt>
                <c:pt idx="8714">
                  <c:v>100</c:v>
                </c:pt>
                <c:pt idx="8715">
                  <c:v>100</c:v>
                </c:pt>
                <c:pt idx="8716">
                  <c:v>100</c:v>
                </c:pt>
                <c:pt idx="8717">
                  <c:v>100</c:v>
                </c:pt>
                <c:pt idx="8718">
                  <c:v>100</c:v>
                </c:pt>
                <c:pt idx="8719">
                  <c:v>100</c:v>
                </c:pt>
                <c:pt idx="8720">
                  <c:v>100</c:v>
                </c:pt>
                <c:pt idx="8721">
                  <c:v>100</c:v>
                </c:pt>
                <c:pt idx="8722">
                  <c:v>100</c:v>
                </c:pt>
                <c:pt idx="8723">
                  <c:v>100</c:v>
                </c:pt>
                <c:pt idx="8724">
                  <c:v>100</c:v>
                </c:pt>
                <c:pt idx="8725">
                  <c:v>100</c:v>
                </c:pt>
                <c:pt idx="8726">
                  <c:v>100</c:v>
                </c:pt>
                <c:pt idx="8727">
                  <c:v>100</c:v>
                </c:pt>
                <c:pt idx="8728">
                  <c:v>100</c:v>
                </c:pt>
                <c:pt idx="8729">
                  <c:v>100</c:v>
                </c:pt>
                <c:pt idx="8730">
                  <c:v>100</c:v>
                </c:pt>
                <c:pt idx="8731">
                  <c:v>100</c:v>
                </c:pt>
                <c:pt idx="8732">
                  <c:v>100</c:v>
                </c:pt>
                <c:pt idx="8733">
                  <c:v>100</c:v>
                </c:pt>
                <c:pt idx="8734">
                  <c:v>100</c:v>
                </c:pt>
                <c:pt idx="8735">
                  <c:v>100</c:v>
                </c:pt>
                <c:pt idx="8736">
                  <c:v>100</c:v>
                </c:pt>
                <c:pt idx="8737">
                  <c:v>100</c:v>
                </c:pt>
                <c:pt idx="8738">
                  <c:v>100</c:v>
                </c:pt>
                <c:pt idx="8739">
                  <c:v>100</c:v>
                </c:pt>
                <c:pt idx="8740">
                  <c:v>100</c:v>
                </c:pt>
                <c:pt idx="8741">
                  <c:v>100</c:v>
                </c:pt>
                <c:pt idx="8742">
                  <c:v>100</c:v>
                </c:pt>
                <c:pt idx="8743">
                  <c:v>100</c:v>
                </c:pt>
                <c:pt idx="8744">
                  <c:v>100</c:v>
                </c:pt>
                <c:pt idx="8745">
                  <c:v>100</c:v>
                </c:pt>
                <c:pt idx="8746">
                  <c:v>100</c:v>
                </c:pt>
                <c:pt idx="8747">
                  <c:v>100</c:v>
                </c:pt>
                <c:pt idx="8748">
                  <c:v>100</c:v>
                </c:pt>
                <c:pt idx="8749">
                  <c:v>100</c:v>
                </c:pt>
                <c:pt idx="8750">
                  <c:v>100</c:v>
                </c:pt>
                <c:pt idx="8751">
                  <c:v>100</c:v>
                </c:pt>
                <c:pt idx="8752">
                  <c:v>100</c:v>
                </c:pt>
                <c:pt idx="8753">
                  <c:v>100</c:v>
                </c:pt>
                <c:pt idx="8754">
                  <c:v>100</c:v>
                </c:pt>
                <c:pt idx="8755">
                  <c:v>100</c:v>
                </c:pt>
                <c:pt idx="8756">
                  <c:v>100</c:v>
                </c:pt>
                <c:pt idx="8757">
                  <c:v>100</c:v>
                </c:pt>
                <c:pt idx="8758">
                  <c:v>100</c:v>
                </c:pt>
                <c:pt idx="8759">
                  <c:v>100</c:v>
                </c:pt>
                <c:pt idx="8760">
                  <c:v>100</c:v>
                </c:pt>
                <c:pt idx="8761">
                  <c:v>100</c:v>
                </c:pt>
                <c:pt idx="8762">
                  <c:v>100</c:v>
                </c:pt>
                <c:pt idx="8763">
                  <c:v>100</c:v>
                </c:pt>
                <c:pt idx="8764">
                  <c:v>100</c:v>
                </c:pt>
                <c:pt idx="8765">
                  <c:v>100</c:v>
                </c:pt>
                <c:pt idx="8766">
                  <c:v>100</c:v>
                </c:pt>
                <c:pt idx="8767">
                  <c:v>100</c:v>
                </c:pt>
                <c:pt idx="8768">
                  <c:v>100</c:v>
                </c:pt>
                <c:pt idx="8769">
                  <c:v>100</c:v>
                </c:pt>
                <c:pt idx="8770">
                  <c:v>100</c:v>
                </c:pt>
                <c:pt idx="8771">
                  <c:v>100</c:v>
                </c:pt>
                <c:pt idx="8772">
                  <c:v>100</c:v>
                </c:pt>
                <c:pt idx="8773">
                  <c:v>100</c:v>
                </c:pt>
                <c:pt idx="8774">
                  <c:v>100</c:v>
                </c:pt>
                <c:pt idx="8775">
                  <c:v>100</c:v>
                </c:pt>
                <c:pt idx="8776">
                  <c:v>100</c:v>
                </c:pt>
                <c:pt idx="8777">
                  <c:v>100</c:v>
                </c:pt>
                <c:pt idx="8778">
                  <c:v>100</c:v>
                </c:pt>
                <c:pt idx="8779">
                  <c:v>100</c:v>
                </c:pt>
                <c:pt idx="8780">
                  <c:v>100</c:v>
                </c:pt>
                <c:pt idx="8781">
                  <c:v>100</c:v>
                </c:pt>
                <c:pt idx="8782">
                  <c:v>100</c:v>
                </c:pt>
                <c:pt idx="8783">
                  <c:v>100</c:v>
                </c:pt>
                <c:pt idx="8784">
                  <c:v>100</c:v>
                </c:pt>
                <c:pt idx="8785">
                  <c:v>100</c:v>
                </c:pt>
                <c:pt idx="8786">
                  <c:v>100</c:v>
                </c:pt>
                <c:pt idx="8787">
                  <c:v>100</c:v>
                </c:pt>
                <c:pt idx="8788">
                  <c:v>100</c:v>
                </c:pt>
                <c:pt idx="8789">
                  <c:v>100</c:v>
                </c:pt>
                <c:pt idx="8790">
                  <c:v>100</c:v>
                </c:pt>
                <c:pt idx="8791">
                  <c:v>100</c:v>
                </c:pt>
                <c:pt idx="8792">
                  <c:v>100</c:v>
                </c:pt>
                <c:pt idx="8793">
                  <c:v>100</c:v>
                </c:pt>
                <c:pt idx="8794">
                  <c:v>100</c:v>
                </c:pt>
                <c:pt idx="8795">
                  <c:v>100</c:v>
                </c:pt>
                <c:pt idx="8796">
                  <c:v>100</c:v>
                </c:pt>
                <c:pt idx="8797">
                  <c:v>100</c:v>
                </c:pt>
                <c:pt idx="8798">
                  <c:v>100</c:v>
                </c:pt>
                <c:pt idx="8799">
                  <c:v>100</c:v>
                </c:pt>
                <c:pt idx="8800">
                  <c:v>100</c:v>
                </c:pt>
                <c:pt idx="8801">
                  <c:v>100</c:v>
                </c:pt>
                <c:pt idx="8802">
                  <c:v>100</c:v>
                </c:pt>
                <c:pt idx="8803">
                  <c:v>100</c:v>
                </c:pt>
                <c:pt idx="8804">
                  <c:v>100</c:v>
                </c:pt>
                <c:pt idx="8805">
                  <c:v>100</c:v>
                </c:pt>
                <c:pt idx="8806">
                  <c:v>100</c:v>
                </c:pt>
                <c:pt idx="8807">
                  <c:v>100</c:v>
                </c:pt>
                <c:pt idx="8808">
                  <c:v>100</c:v>
                </c:pt>
                <c:pt idx="8809">
                  <c:v>100</c:v>
                </c:pt>
                <c:pt idx="8810">
                  <c:v>100</c:v>
                </c:pt>
                <c:pt idx="8811">
                  <c:v>100</c:v>
                </c:pt>
                <c:pt idx="8812">
                  <c:v>100</c:v>
                </c:pt>
                <c:pt idx="8813">
                  <c:v>100</c:v>
                </c:pt>
                <c:pt idx="8814">
                  <c:v>100</c:v>
                </c:pt>
                <c:pt idx="8815">
                  <c:v>100</c:v>
                </c:pt>
                <c:pt idx="8816">
                  <c:v>100</c:v>
                </c:pt>
                <c:pt idx="8817">
                  <c:v>100</c:v>
                </c:pt>
                <c:pt idx="8818">
                  <c:v>100</c:v>
                </c:pt>
                <c:pt idx="8819">
                  <c:v>100</c:v>
                </c:pt>
                <c:pt idx="8820">
                  <c:v>100</c:v>
                </c:pt>
                <c:pt idx="8821">
                  <c:v>100</c:v>
                </c:pt>
                <c:pt idx="8822">
                  <c:v>100</c:v>
                </c:pt>
                <c:pt idx="8823">
                  <c:v>100</c:v>
                </c:pt>
                <c:pt idx="8824">
                  <c:v>100</c:v>
                </c:pt>
                <c:pt idx="8825">
                  <c:v>100</c:v>
                </c:pt>
                <c:pt idx="8826">
                  <c:v>100</c:v>
                </c:pt>
                <c:pt idx="8827">
                  <c:v>100</c:v>
                </c:pt>
                <c:pt idx="8828">
                  <c:v>100</c:v>
                </c:pt>
                <c:pt idx="8829">
                  <c:v>100</c:v>
                </c:pt>
                <c:pt idx="8830">
                  <c:v>100</c:v>
                </c:pt>
                <c:pt idx="8831">
                  <c:v>100</c:v>
                </c:pt>
                <c:pt idx="8832">
                  <c:v>100</c:v>
                </c:pt>
                <c:pt idx="8833">
                  <c:v>100</c:v>
                </c:pt>
                <c:pt idx="8834">
                  <c:v>100</c:v>
                </c:pt>
                <c:pt idx="8835">
                  <c:v>100</c:v>
                </c:pt>
                <c:pt idx="8836">
                  <c:v>100</c:v>
                </c:pt>
                <c:pt idx="8837">
                  <c:v>100</c:v>
                </c:pt>
                <c:pt idx="8838">
                  <c:v>100</c:v>
                </c:pt>
                <c:pt idx="8839">
                  <c:v>100</c:v>
                </c:pt>
                <c:pt idx="8840">
                  <c:v>100</c:v>
                </c:pt>
                <c:pt idx="8841">
                  <c:v>100</c:v>
                </c:pt>
                <c:pt idx="8842">
                  <c:v>100</c:v>
                </c:pt>
                <c:pt idx="8843">
                  <c:v>100</c:v>
                </c:pt>
                <c:pt idx="8844">
                  <c:v>100</c:v>
                </c:pt>
                <c:pt idx="8845">
                  <c:v>100</c:v>
                </c:pt>
                <c:pt idx="8846">
                  <c:v>100</c:v>
                </c:pt>
                <c:pt idx="8847">
                  <c:v>100</c:v>
                </c:pt>
                <c:pt idx="8848">
                  <c:v>100</c:v>
                </c:pt>
                <c:pt idx="8849">
                  <c:v>100</c:v>
                </c:pt>
                <c:pt idx="8850">
                  <c:v>100</c:v>
                </c:pt>
                <c:pt idx="8851">
                  <c:v>100</c:v>
                </c:pt>
                <c:pt idx="8852">
                  <c:v>100</c:v>
                </c:pt>
                <c:pt idx="8853">
                  <c:v>100</c:v>
                </c:pt>
                <c:pt idx="8854">
                  <c:v>100</c:v>
                </c:pt>
                <c:pt idx="8855">
                  <c:v>100</c:v>
                </c:pt>
                <c:pt idx="8856">
                  <c:v>100</c:v>
                </c:pt>
                <c:pt idx="8857">
                  <c:v>100</c:v>
                </c:pt>
                <c:pt idx="8858">
                  <c:v>100</c:v>
                </c:pt>
                <c:pt idx="8859">
                  <c:v>100</c:v>
                </c:pt>
                <c:pt idx="8860">
                  <c:v>100</c:v>
                </c:pt>
                <c:pt idx="8861">
                  <c:v>100</c:v>
                </c:pt>
                <c:pt idx="8862">
                  <c:v>100</c:v>
                </c:pt>
                <c:pt idx="8863">
                  <c:v>100</c:v>
                </c:pt>
                <c:pt idx="8864">
                  <c:v>100</c:v>
                </c:pt>
                <c:pt idx="8865">
                  <c:v>100</c:v>
                </c:pt>
                <c:pt idx="8866">
                  <c:v>100</c:v>
                </c:pt>
                <c:pt idx="8867">
                  <c:v>100</c:v>
                </c:pt>
                <c:pt idx="8868">
                  <c:v>100</c:v>
                </c:pt>
                <c:pt idx="8869">
                  <c:v>100</c:v>
                </c:pt>
                <c:pt idx="8870">
                  <c:v>100</c:v>
                </c:pt>
                <c:pt idx="8871">
                  <c:v>100</c:v>
                </c:pt>
                <c:pt idx="8872">
                  <c:v>100</c:v>
                </c:pt>
                <c:pt idx="8873">
                  <c:v>100</c:v>
                </c:pt>
                <c:pt idx="8874">
                  <c:v>100</c:v>
                </c:pt>
                <c:pt idx="8875">
                  <c:v>100</c:v>
                </c:pt>
                <c:pt idx="8876">
                  <c:v>100</c:v>
                </c:pt>
                <c:pt idx="8877">
                  <c:v>100</c:v>
                </c:pt>
                <c:pt idx="8878">
                  <c:v>100</c:v>
                </c:pt>
                <c:pt idx="8879">
                  <c:v>100</c:v>
                </c:pt>
                <c:pt idx="8880">
                  <c:v>100</c:v>
                </c:pt>
                <c:pt idx="8881">
                  <c:v>100</c:v>
                </c:pt>
                <c:pt idx="8882">
                  <c:v>100</c:v>
                </c:pt>
                <c:pt idx="8883">
                  <c:v>100</c:v>
                </c:pt>
                <c:pt idx="8884">
                  <c:v>100</c:v>
                </c:pt>
                <c:pt idx="8885">
                  <c:v>100</c:v>
                </c:pt>
                <c:pt idx="8886">
                  <c:v>100</c:v>
                </c:pt>
                <c:pt idx="8887">
                  <c:v>100</c:v>
                </c:pt>
                <c:pt idx="8888">
                  <c:v>100</c:v>
                </c:pt>
                <c:pt idx="8889">
                  <c:v>100</c:v>
                </c:pt>
                <c:pt idx="8890">
                  <c:v>100</c:v>
                </c:pt>
                <c:pt idx="8891">
                  <c:v>100</c:v>
                </c:pt>
                <c:pt idx="8892">
                  <c:v>100</c:v>
                </c:pt>
                <c:pt idx="8893">
                  <c:v>100</c:v>
                </c:pt>
                <c:pt idx="8894">
                  <c:v>100</c:v>
                </c:pt>
                <c:pt idx="8895">
                  <c:v>100</c:v>
                </c:pt>
                <c:pt idx="8896">
                  <c:v>100</c:v>
                </c:pt>
                <c:pt idx="8897">
                  <c:v>100</c:v>
                </c:pt>
                <c:pt idx="8898">
                  <c:v>100</c:v>
                </c:pt>
                <c:pt idx="8899">
                  <c:v>100</c:v>
                </c:pt>
                <c:pt idx="8900">
                  <c:v>100</c:v>
                </c:pt>
                <c:pt idx="8901">
                  <c:v>100</c:v>
                </c:pt>
                <c:pt idx="8902">
                  <c:v>100</c:v>
                </c:pt>
                <c:pt idx="8903">
                  <c:v>100</c:v>
                </c:pt>
                <c:pt idx="8904">
                  <c:v>100</c:v>
                </c:pt>
                <c:pt idx="8905">
                  <c:v>100</c:v>
                </c:pt>
                <c:pt idx="8906">
                  <c:v>100</c:v>
                </c:pt>
                <c:pt idx="8907">
                  <c:v>100</c:v>
                </c:pt>
                <c:pt idx="8908">
                  <c:v>100</c:v>
                </c:pt>
                <c:pt idx="8909">
                  <c:v>100</c:v>
                </c:pt>
                <c:pt idx="8910">
                  <c:v>100</c:v>
                </c:pt>
                <c:pt idx="8911">
                  <c:v>100</c:v>
                </c:pt>
                <c:pt idx="8912">
                  <c:v>100</c:v>
                </c:pt>
                <c:pt idx="8913">
                  <c:v>100</c:v>
                </c:pt>
                <c:pt idx="8914">
                  <c:v>100</c:v>
                </c:pt>
                <c:pt idx="8915">
                  <c:v>100</c:v>
                </c:pt>
                <c:pt idx="8916">
                  <c:v>100</c:v>
                </c:pt>
                <c:pt idx="8917">
                  <c:v>100</c:v>
                </c:pt>
                <c:pt idx="8918">
                  <c:v>100</c:v>
                </c:pt>
                <c:pt idx="8919">
                  <c:v>100</c:v>
                </c:pt>
                <c:pt idx="8920">
                  <c:v>100</c:v>
                </c:pt>
                <c:pt idx="8921">
                  <c:v>100</c:v>
                </c:pt>
                <c:pt idx="8922">
                  <c:v>100</c:v>
                </c:pt>
                <c:pt idx="8923">
                  <c:v>100</c:v>
                </c:pt>
                <c:pt idx="8924">
                  <c:v>100</c:v>
                </c:pt>
                <c:pt idx="8925">
                  <c:v>100</c:v>
                </c:pt>
                <c:pt idx="8926">
                  <c:v>100</c:v>
                </c:pt>
                <c:pt idx="8927">
                  <c:v>100</c:v>
                </c:pt>
                <c:pt idx="8928">
                  <c:v>100</c:v>
                </c:pt>
                <c:pt idx="8929">
                  <c:v>100</c:v>
                </c:pt>
                <c:pt idx="8930">
                  <c:v>100</c:v>
                </c:pt>
                <c:pt idx="8931">
                  <c:v>100</c:v>
                </c:pt>
                <c:pt idx="8932">
                  <c:v>100</c:v>
                </c:pt>
                <c:pt idx="8933">
                  <c:v>100</c:v>
                </c:pt>
                <c:pt idx="8934">
                  <c:v>100</c:v>
                </c:pt>
                <c:pt idx="8935">
                  <c:v>100</c:v>
                </c:pt>
                <c:pt idx="8936">
                  <c:v>100</c:v>
                </c:pt>
                <c:pt idx="8937">
                  <c:v>100</c:v>
                </c:pt>
                <c:pt idx="8938">
                  <c:v>100</c:v>
                </c:pt>
                <c:pt idx="8939">
                  <c:v>100</c:v>
                </c:pt>
                <c:pt idx="8940">
                  <c:v>100</c:v>
                </c:pt>
                <c:pt idx="8941">
                  <c:v>100</c:v>
                </c:pt>
                <c:pt idx="8942">
                  <c:v>100</c:v>
                </c:pt>
                <c:pt idx="8943">
                  <c:v>100</c:v>
                </c:pt>
                <c:pt idx="8944">
                  <c:v>100</c:v>
                </c:pt>
                <c:pt idx="8945">
                  <c:v>100</c:v>
                </c:pt>
                <c:pt idx="8946">
                  <c:v>100</c:v>
                </c:pt>
                <c:pt idx="8947">
                  <c:v>100</c:v>
                </c:pt>
                <c:pt idx="8948">
                  <c:v>100</c:v>
                </c:pt>
                <c:pt idx="8949">
                  <c:v>100</c:v>
                </c:pt>
                <c:pt idx="8950">
                  <c:v>100</c:v>
                </c:pt>
                <c:pt idx="8951">
                  <c:v>100</c:v>
                </c:pt>
                <c:pt idx="8952">
                  <c:v>100</c:v>
                </c:pt>
                <c:pt idx="8953">
                  <c:v>100</c:v>
                </c:pt>
                <c:pt idx="8954">
                  <c:v>100</c:v>
                </c:pt>
                <c:pt idx="8955">
                  <c:v>100</c:v>
                </c:pt>
                <c:pt idx="8956">
                  <c:v>100</c:v>
                </c:pt>
                <c:pt idx="8957">
                  <c:v>100</c:v>
                </c:pt>
                <c:pt idx="8958">
                  <c:v>100</c:v>
                </c:pt>
                <c:pt idx="8959">
                  <c:v>100</c:v>
                </c:pt>
                <c:pt idx="8960">
                  <c:v>100</c:v>
                </c:pt>
                <c:pt idx="8961">
                  <c:v>100</c:v>
                </c:pt>
                <c:pt idx="8962">
                  <c:v>100</c:v>
                </c:pt>
                <c:pt idx="8963">
                  <c:v>100</c:v>
                </c:pt>
                <c:pt idx="8964">
                  <c:v>100</c:v>
                </c:pt>
                <c:pt idx="8965">
                  <c:v>100</c:v>
                </c:pt>
                <c:pt idx="8966">
                  <c:v>100</c:v>
                </c:pt>
                <c:pt idx="8967">
                  <c:v>100</c:v>
                </c:pt>
                <c:pt idx="8968">
                  <c:v>100</c:v>
                </c:pt>
                <c:pt idx="8969">
                  <c:v>100</c:v>
                </c:pt>
                <c:pt idx="8970">
                  <c:v>100</c:v>
                </c:pt>
                <c:pt idx="8971">
                  <c:v>100</c:v>
                </c:pt>
                <c:pt idx="8972">
                  <c:v>100</c:v>
                </c:pt>
                <c:pt idx="8973">
                  <c:v>100</c:v>
                </c:pt>
                <c:pt idx="8974">
                  <c:v>100</c:v>
                </c:pt>
                <c:pt idx="8975">
                  <c:v>100</c:v>
                </c:pt>
                <c:pt idx="8976">
                  <c:v>100</c:v>
                </c:pt>
                <c:pt idx="8977">
                  <c:v>100</c:v>
                </c:pt>
                <c:pt idx="8978">
                  <c:v>100</c:v>
                </c:pt>
                <c:pt idx="8979">
                  <c:v>100</c:v>
                </c:pt>
                <c:pt idx="8980">
                  <c:v>100</c:v>
                </c:pt>
                <c:pt idx="8981">
                  <c:v>100</c:v>
                </c:pt>
                <c:pt idx="8982">
                  <c:v>100</c:v>
                </c:pt>
                <c:pt idx="8983">
                  <c:v>100</c:v>
                </c:pt>
                <c:pt idx="8984">
                  <c:v>100</c:v>
                </c:pt>
                <c:pt idx="8985">
                  <c:v>100</c:v>
                </c:pt>
                <c:pt idx="8986">
                  <c:v>100</c:v>
                </c:pt>
                <c:pt idx="8987">
                  <c:v>100</c:v>
                </c:pt>
                <c:pt idx="8988">
                  <c:v>100</c:v>
                </c:pt>
                <c:pt idx="8989">
                  <c:v>100</c:v>
                </c:pt>
                <c:pt idx="8990">
                  <c:v>100</c:v>
                </c:pt>
                <c:pt idx="8991">
                  <c:v>100</c:v>
                </c:pt>
                <c:pt idx="8992">
                  <c:v>100</c:v>
                </c:pt>
                <c:pt idx="8993">
                  <c:v>100</c:v>
                </c:pt>
                <c:pt idx="8994">
                  <c:v>100</c:v>
                </c:pt>
                <c:pt idx="8995">
                  <c:v>100</c:v>
                </c:pt>
                <c:pt idx="8996">
                  <c:v>100</c:v>
                </c:pt>
                <c:pt idx="8997">
                  <c:v>100</c:v>
                </c:pt>
                <c:pt idx="8998">
                  <c:v>100</c:v>
                </c:pt>
                <c:pt idx="8999">
                  <c:v>100</c:v>
                </c:pt>
                <c:pt idx="9000">
                  <c:v>100</c:v>
                </c:pt>
                <c:pt idx="9001">
                  <c:v>100</c:v>
                </c:pt>
                <c:pt idx="9002">
                  <c:v>100</c:v>
                </c:pt>
                <c:pt idx="9003">
                  <c:v>100</c:v>
                </c:pt>
                <c:pt idx="9004">
                  <c:v>100</c:v>
                </c:pt>
                <c:pt idx="9005">
                  <c:v>100</c:v>
                </c:pt>
                <c:pt idx="9006">
                  <c:v>100</c:v>
                </c:pt>
                <c:pt idx="9007">
                  <c:v>100</c:v>
                </c:pt>
                <c:pt idx="9008">
                  <c:v>100</c:v>
                </c:pt>
                <c:pt idx="9009">
                  <c:v>100</c:v>
                </c:pt>
                <c:pt idx="9010">
                  <c:v>100</c:v>
                </c:pt>
                <c:pt idx="9011">
                  <c:v>100</c:v>
                </c:pt>
                <c:pt idx="9012">
                  <c:v>100</c:v>
                </c:pt>
                <c:pt idx="9013">
                  <c:v>100</c:v>
                </c:pt>
                <c:pt idx="9014">
                  <c:v>100</c:v>
                </c:pt>
                <c:pt idx="9015">
                  <c:v>100</c:v>
                </c:pt>
                <c:pt idx="9016">
                  <c:v>100</c:v>
                </c:pt>
                <c:pt idx="9017">
                  <c:v>100</c:v>
                </c:pt>
                <c:pt idx="9018">
                  <c:v>100</c:v>
                </c:pt>
                <c:pt idx="9019">
                  <c:v>100</c:v>
                </c:pt>
                <c:pt idx="9020">
                  <c:v>100</c:v>
                </c:pt>
                <c:pt idx="9021">
                  <c:v>100</c:v>
                </c:pt>
                <c:pt idx="9022">
                  <c:v>100</c:v>
                </c:pt>
                <c:pt idx="9023">
                  <c:v>100</c:v>
                </c:pt>
                <c:pt idx="9024">
                  <c:v>100</c:v>
                </c:pt>
                <c:pt idx="9025">
                  <c:v>100</c:v>
                </c:pt>
                <c:pt idx="9026">
                  <c:v>100</c:v>
                </c:pt>
                <c:pt idx="9027">
                  <c:v>100</c:v>
                </c:pt>
                <c:pt idx="9028">
                  <c:v>100</c:v>
                </c:pt>
                <c:pt idx="9029">
                  <c:v>100</c:v>
                </c:pt>
                <c:pt idx="9030">
                  <c:v>100</c:v>
                </c:pt>
                <c:pt idx="9031">
                  <c:v>100</c:v>
                </c:pt>
                <c:pt idx="9032">
                  <c:v>100</c:v>
                </c:pt>
                <c:pt idx="9033">
                  <c:v>100</c:v>
                </c:pt>
                <c:pt idx="9034">
                  <c:v>100</c:v>
                </c:pt>
                <c:pt idx="9035">
                  <c:v>100</c:v>
                </c:pt>
                <c:pt idx="9036">
                  <c:v>100</c:v>
                </c:pt>
                <c:pt idx="9037">
                  <c:v>100</c:v>
                </c:pt>
                <c:pt idx="9038">
                  <c:v>100</c:v>
                </c:pt>
                <c:pt idx="9039">
                  <c:v>100</c:v>
                </c:pt>
                <c:pt idx="9040">
                  <c:v>100</c:v>
                </c:pt>
                <c:pt idx="9041">
                  <c:v>100</c:v>
                </c:pt>
                <c:pt idx="9042">
                  <c:v>100</c:v>
                </c:pt>
                <c:pt idx="9043">
                  <c:v>100</c:v>
                </c:pt>
                <c:pt idx="9044">
                  <c:v>100</c:v>
                </c:pt>
                <c:pt idx="9045">
                  <c:v>100</c:v>
                </c:pt>
                <c:pt idx="9046">
                  <c:v>100</c:v>
                </c:pt>
                <c:pt idx="9047">
                  <c:v>100</c:v>
                </c:pt>
                <c:pt idx="9048">
                  <c:v>100</c:v>
                </c:pt>
                <c:pt idx="9049">
                  <c:v>100</c:v>
                </c:pt>
                <c:pt idx="9050">
                  <c:v>100</c:v>
                </c:pt>
                <c:pt idx="9051">
                  <c:v>100</c:v>
                </c:pt>
                <c:pt idx="9052">
                  <c:v>100</c:v>
                </c:pt>
                <c:pt idx="9053">
                  <c:v>100</c:v>
                </c:pt>
                <c:pt idx="9054">
                  <c:v>100</c:v>
                </c:pt>
                <c:pt idx="9055">
                  <c:v>100</c:v>
                </c:pt>
                <c:pt idx="9056">
                  <c:v>100</c:v>
                </c:pt>
                <c:pt idx="9057">
                  <c:v>100</c:v>
                </c:pt>
                <c:pt idx="9058">
                  <c:v>100</c:v>
                </c:pt>
                <c:pt idx="9059">
                  <c:v>100</c:v>
                </c:pt>
                <c:pt idx="9060">
                  <c:v>100</c:v>
                </c:pt>
                <c:pt idx="9061">
                  <c:v>100</c:v>
                </c:pt>
                <c:pt idx="9062">
                  <c:v>100</c:v>
                </c:pt>
                <c:pt idx="9063">
                  <c:v>100</c:v>
                </c:pt>
                <c:pt idx="9064">
                  <c:v>100</c:v>
                </c:pt>
                <c:pt idx="9065">
                  <c:v>100</c:v>
                </c:pt>
                <c:pt idx="9066">
                  <c:v>100</c:v>
                </c:pt>
                <c:pt idx="9067">
                  <c:v>100</c:v>
                </c:pt>
                <c:pt idx="9068">
                  <c:v>100</c:v>
                </c:pt>
                <c:pt idx="9069">
                  <c:v>100</c:v>
                </c:pt>
                <c:pt idx="9070">
                  <c:v>100</c:v>
                </c:pt>
                <c:pt idx="9071">
                  <c:v>100</c:v>
                </c:pt>
                <c:pt idx="9072">
                  <c:v>100</c:v>
                </c:pt>
                <c:pt idx="9073">
                  <c:v>100</c:v>
                </c:pt>
                <c:pt idx="9074">
                  <c:v>100</c:v>
                </c:pt>
                <c:pt idx="9075">
                  <c:v>100</c:v>
                </c:pt>
                <c:pt idx="9076">
                  <c:v>100</c:v>
                </c:pt>
                <c:pt idx="9077">
                  <c:v>100</c:v>
                </c:pt>
                <c:pt idx="9078">
                  <c:v>100</c:v>
                </c:pt>
                <c:pt idx="9079">
                  <c:v>100</c:v>
                </c:pt>
                <c:pt idx="9080">
                  <c:v>100</c:v>
                </c:pt>
                <c:pt idx="9081">
                  <c:v>100</c:v>
                </c:pt>
                <c:pt idx="9082">
                  <c:v>100</c:v>
                </c:pt>
                <c:pt idx="9083">
                  <c:v>100</c:v>
                </c:pt>
                <c:pt idx="9084">
                  <c:v>100</c:v>
                </c:pt>
                <c:pt idx="9085">
                  <c:v>100</c:v>
                </c:pt>
                <c:pt idx="9086">
                  <c:v>100</c:v>
                </c:pt>
                <c:pt idx="9087">
                  <c:v>100</c:v>
                </c:pt>
                <c:pt idx="9088">
                  <c:v>100</c:v>
                </c:pt>
                <c:pt idx="9089">
                  <c:v>100</c:v>
                </c:pt>
                <c:pt idx="9090">
                  <c:v>100</c:v>
                </c:pt>
                <c:pt idx="9091">
                  <c:v>100</c:v>
                </c:pt>
                <c:pt idx="9092">
                  <c:v>100</c:v>
                </c:pt>
                <c:pt idx="9093">
                  <c:v>100</c:v>
                </c:pt>
                <c:pt idx="9094">
                  <c:v>100</c:v>
                </c:pt>
                <c:pt idx="9095">
                  <c:v>100</c:v>
                </c:pt>
                <c:pt idx="9096">
                  <c:v>100</c:v>
                </c:pt>
                <c:pt idx="9097">
                  <c:v>100</c:v>
                </c:pt>
                <c:pt idx="9098">
                  <c:v>100</c:v>
                </c:pt>
                <c:pt idx="9099">
                  <c:v>100</c:v>
                </c:pt>
                <c:pt idx="9100">
                  <c:v>100</c:v>
                </c:pt>
                <c:pt idx="9101">
                  <c:v>100</c:v>
                </c:pt>
                <c:pt idx="9102">
                  <c:v>100</c:v>
                </c:pt>
                <c:pt idx="9103">
                  <c:v>100</c:v>
                </c:pt>
                <c:pt idx="9104">
                  <c:v>100</c:v>
                </c:pt>
                <c:pt idx="9105">
                  <c:v>100</c:v>
                </c:pt>
                <c:pt idx="9106">
                  <c:v>100</c:v>
                </c:pt>
                <c:pt idx="9107">
                  <c:v>100</c:v>
                </c:pt>
                <c:pt idx="9108">
                  <c:v>100</c:v>
                </c:pt>
                <c:pt idx="9109">
                  <c:v>100</c:v>
                </c:pt>
                <c:pt idx="9110">
                  <c:v>100</c:v>
                </c:pt>
                <c:pt idx="9111">
                  <c:v>100</c:v>
                </c:pt>
                <c:pt idx="9112">
                  <c:v>100</c:v>
                </c:pt>
                <c:pt idx="9113">
                  <c:v>100</c:v>
                </c:pt>
                <c:pt idx="9114">
                  <c:v>100</c:v>
                </c:pt>
                <c:pt idx="9115">
                  <c:v>100</c:v>
                </c:pt>
                <c:pt idx="9116">
                  <c:v>100</c:v>
                </c:pt>
                <c:pt idx="9117">
                  <c:v>100</c:v>
                </c:pt>
                <c:pt idx="9118">
                  <c:v>100</c:v>
                </c:pt>
                <c:pt idx="9119">
                  <c:v>100</c:v>
                </c:pt>
                <c:pt idx="9120">
                  <c:v>100</c:v>
                </c:pt>
                <c:pt idx="9121">
                  <c:v>100</c:v>
                </c:pt>
                <c:pt idx="9122">
                  <c:v>100</c:v>
                </c:pt>
                <c:pt idx="9123">
                  <c:v>100</c:v>
                </c:pt>
                <c:pt idx="9124">
                  <c:v>100</c:v>
                </c:pt>
                <c:pt idx="9125">
                  <c:v>100</c:v>
                </c:pt>
                <c:pt idx="9126">
                  <c:v>100</c:v>
                </c:pt>
                <c:pt idx="9127">
                  <c:v>100</c:v>
                </c:pt>
                <c:pt idx="9128">
                  <c:v>100</c:v>
                </c:pt>
                <c:pt idx="9129">
                  <c:v>100</c:v>
                </c:pt>
                <c:pt idx="9130">
                  <c:v>100</c:v>
                </c:pt>
                <c:pt idx="9131">
                  <c:v>100</c:v>
                </c:pt>
                <c:pt idx="9132">
                  <c:v>100</c:v>
                </c:pt>
                <c:pt idx="9133">
                  <c:v>100</c:v>
                </c:pt>
                <c:pt idx="9134">
                  <c:v>100</c:v>
                </c:pt>
                <c:pt idx="9135">
                  <c:v>100</c:v>
                </c:pt>
                <c:pt idx="9136">
                  <c:v>100</c:v>
                </c:pt>
                <c:pt idx="9137">
                  <c:v>100</c:v>
                </c:pt>
                <c:pt idx="9138">
                  <c:v>100</c:v>
                </c:pt>
                <c:pt idx="9139">
                  <c:v>100</c:v>
                </c:pt>
                <c:pt idx="9140">
                  <c:v>100</c:v>
                </c:pt>
                <c:pt idx="9141">
                  <c:v>100</c:v>
                </c:pt>
                <c:pt idx="9142">
                  <c:v>100</c:v>
                </c:pt>
                <c:pt idx="9143">
                  <c:v>100</c:v>
                </c:pt>
                <c:pt idx="9144">
                  <c:v>100</c:v>
                </c:pt>
                <c:pt idx="9145">
                  <c:v>100</c:v>
                </c:pt>
                <c:pt idx="9146">
                  <c:v>100</c:v>
                </c:pt>
                <c:pt idx="9147">
                  <c:v>100</c:v>
                </c:pt>
                <c:pt idx="9148">
                  <c:v>100</c:v>
                </c:pt>
                <c:pt idx="9149">
                  <c:v>100</c:v>
                </c:pt>
                <c:pt idx="9150">
                  <c:v>100</c:v>
                </c:pt>
                <c:pt idx="9151">
                  <c:v>100</c:v>
                </c:pt>
                <c:pt idx="9152">
                  <c:v>100</c:v>
                </c:pt>
                <c:pt idx="9153">
                  <c:v>100</c:v>
                </c:pt>
                <c:pt idx="9154">
                  <c:v>100</c:v>
                </c:pt>
                <c:pt idx="9155">
                  <c:v>100</c:v>
                </c:pt>
                <c:pt idx="9156">
                  <c:v>100</c:v>
                </c:pt>
                <c:pt idx="9157">
                  <c:v>100</c:v>
                </c:pt>
                <c:pt idx="9158">
                  <c:v>100</c:v>
                </c:pt>
                <c:pt idx="9159">
                  <c:v>100</c:v>
                </c:pt>
                <c:pt idx="9160">
                  <c:v>100</c:v>
                </c:pt>
                <c:pt idx="9161">
                  <c:v>100</c:v>
                </c:pt>
                <c:pt idx="9162">
                  <c:v>100</c:v>
                </c:pt>
                <c:pt idx="9163">
                  <c:v>100</c:v>
                </c:pt>
                <c:pt idx="9164">
                  <c:v>100</c:v>
                </c:pt>
                <c:pt idx="9165">
                  <c:v>100</c:v>
                </c:pt>
                <c:pt idx="9166">
                  <c:v>100</c:v>
                </c:pt>
                <c:pt idx="9167">
                  <c:v>100</c:v>
                </c:pt>
                <c:pt idx="9168">
                  <c:v>100</c:v>
                </c:pt>
                <c:pt idx="9169">
                  <c:v>100</c:v>
                </c:pt>
                <c:pt idx="9170">
                  <c:v>100</c:v>
                </c:pt>
                <c:pt idx="9171">
                  <c:v>100</c:v>
                </c:pt>
                <c:pt idx="9172">
                  <c:v>100</c:v>
                </c:pt>
                <c:pt idx="9173">
                  <c:v>100</c:v>
                </c:pt>
                <c:pt idx="9174">
                  <c:v>100</c:v>
                </c:pt>
                <c:pt idx="9175">
                  <c:v>100</c:v>
                </c:pt>
                <c:pt idx="9176">
                  <c:v>100</c:v>
                </c:pt>
                <c:pt idx="9177">
                  <c:v>100</c:v>
                </c:pt>
                <c:pt idx="9178">
                  <c:v>100</c:v>
                </c:pt>
                <c:pt idx="9179">
                  <c:v>100</c:v>
                </c:pt>
                <c:pt idx="9180">
                  <c:v>100</c:v>
                </c:pt>
                <c:pt idx="9181">
                  <c:v>100</c:v>
                </c:pt>
                <c:pt idx="9182">
                  <c:v>100</c:v>
                </c:pt>
                <c:pt idx="9183">
                  <c:v>100</c:v>
                </c:pt>
                <c:pt idx="9184">
                  <c:v>100</c:v>
                </c:pt>
                <c:pt idx="9185">
                  <c:v>100</c:v>
                </c:pt>
                <c:pt idx="9186">
                  <c:v>100</c:v>
                </c:pt>
                <c:pt idx="9187">
                  <c:v>100</c:v>
                </c:pt>
                <c:pt idx="9188">
                  <c:v>100</c:v>
                </c:pt>
                <c:pt idx="9189">
                  <c:v>100</c:v>
                </c:pt>
                <c:pt idx="9190">
                  <c:v>100</c:v>
                </c:pt>
                <c:pt idx="9191">
                  <c:v>100</c:v>
                </c:pt>
                <c:pt idx="9192">
                  <c:v>100</c:v>
                </c:pt>
                <c:pt idx="9193">
                  <c:v>100</c:v>
                </c:pt>
                <c:pt idx="9194">
                  <c:v>100</c:v>
                </c:pt>
                <c:pt idx="9195">
                  <c:v>100</c:v>
                </c:pt>
                <c:pt idx="9196">
                  <c:v>100</c:v>
                </c:pt>
                <c:pt idx="9197">
                  <c:v>100</c:v>
                </c:pt>
                <c:pt idx="9198">
                  <c:v>100</c:v>
                </c:pt>
                <c:pt idx="9199">
                  <c:v>100</c:v>
                </c:pt>
                <c:pt idx="9200">
                  <c:v>100</c:v>
                </c:pt>
                <c:pt idx="9201">
                  <c:v>100</c:v>
                </c:pt>
                <c:pt idx="9202">
                  <c:v>100</c:v>
                </c:pt>
                <c:pt idx="9203">
                  <c:v>100</c:v>
                </c:pt>
                <c:pt idx="9204">
                  <c:v>100</c:v>
                </c:pt>
                <c:pt idx="9205">
                  <c:v>100</c:v>
                </c:pt>
                <c:pt idx="9206">
                  <c:v>100</c:v>
                </c:pt>
                <c:pt idx="9207">
                  <c:v>100</c:v>
                </c:pt>
                <c:pt idx="9208">
                  <c:v>100</c:v>
                </c:pt>
                <c:pt idx="9209">
                  <c:v>100</c:v>
                </c:pt>
                <c:pt idx="9210">
                  <c:v>100</c:v>
                </c:pt>
                <c:pt idx="9211">
                  <c:v>100</c:v>
                </c:pt>
                <c:pt idx="9212">
                  <c:v>100</c:v>
                </c:pt>
                <c:pt idx="9213">
                  <c:v>100</c:v>
                </c:pt>
                <c:pt idx="9214">
                  <c:v>100</c:v>
                </c:pt>
                <c:pt idx="9215">
                  <c:v>100</c:v>
                </c:pt>
                <c:pt idx="9216">
                  <c:v>100</c:v>
                </c:pt>
                <c:pt idx="9217">
                  <c:v>100</c:v>
                </c:pt>
                <c:pt idx="9218">
                  <c:v>100</c:v>
                </c:pt>
                <c:pt idx="9219">
                  <c:v>100</c:v>
                </c:pt>
                <c:pt idx="9220">
                  <c:v>100</c:v>
                </c:pt>
                <c:pt idx="9221">
                  <c:v>100</c:v>
                </c:pt>
                <c:pt idx="9222">
                  <c:v>100</c:v>
                </c:pt>
                <c:pt idx="9223">
                  <c:v>100</c:v>
                </c:pt>
                <c:pt idx="9224">
                  <c:v>100</c:v>
                </c:pt>
                <c:pt idx="9225">
                  <c:v>100</c:v>
                </c:pt>
                <c:pt idx="9226">
                  <c:v>100</c:v>
                </c:pt>
                <c:pt idx="9227">
                  <c:v>100</c:v>
                </c:pt>
                <c:pt idx="9228">
                  <c:v>100</c:v>
                </c:pt>
                <c:pt idx="9229">
                  <c:v>100</c:v>
                </c:pt>
                <c:pt idx="9230">
                  <c:v>100</c:v>
                </c:pt>
                <c:pt idx="9231">
                  <c:v>100</c:v>
                </c:pt>
                <c:pt idx="9232">
                  <c:v>100</c:v>
                </c:pt>
                <c:pt idx="9233">
                  <c:v>100</c:v>
                </c:pt>
                <c:pt idx="9234">
                  <c:v>100</c:v>
                </c:pt>
                <c:pt idx="9235">
                  <c:v>100</c:v>
                </c:pt>
                <c:pt idx="9236">
                  <c:v>100</c:v>
                </c:pt>
                <c:pt idx="9237">
                  <c:v>100</c:v>
                </c:pt>
                <c:pt idx="9238">
                  <c:v>100</c:v>
                </c:pt>
                <c:pt idx="9239">
                  <c:v>100</c:v>
                </c:pt>
                <c:pt idx="9240">
                  <c:v>100</c:v>
                </c:pt>
                <c:pt idx="9241">
                  <c:v>100</c:v>
                </c:pt>
                <c:pt idx="9242">
                  <c:v>100</c:v>
                </c:pt>
                <c:pt idx="9243">
                  <c:v>100</c:v>
                </c:pt>
                <c:pt idx="9244">
                  <c:v>100</c:v>
                </c:pt>
                <c:pt idx="9245">
                  <c:v>100</c:v>
                </c:pt>
                <c:pt idx="9246">
                  <c:v>100</c:v>
                </c:pt>
                <c:pt idx="9247">
                  <c:v>100</c:v>
                </c:pt>
                <c:pt idx="9248">
                  <c:v>100</c:v>
                </c:pt>
                <c:pt idx="9249">
                  <c:v>100</c:v>
                </c:pt>
                <c:pt idx="9250">
                  <c:v>100</c:v>
                </c:pt>
                <c:pt idx="9251">
                  <c:v>100</c:v>
                </c:pt>
                <c:pt idx="9252">
                  <c:v>100</c:v>
                </c:pt>
                <c:pt idx="9253">
                  <c:v>100</c:v>
                </c:pt>
                <c:pt idx="9254">
                  <c:v>100</c:v>
                </c:pt>
                <c:pt idx="9255">
                  <c:v>100</c:v>
                </c:pt>
                <c:pt idx="9256">
                  <c:v>100</c:v>
                </c:pt>
                <c:pt idx="9257">
                  <c:v>100</c:v>
                </c:pt>
                <c:pt idx="9258">
                  <c:v>100</c:v>
                </c:pt>
                <c:pt idx="9259">
                  <c:v>100</c:v>
                </c:pt>
                <c:pt idx="9260">
                  <c:v>100</c:v>
                </c:pt>
                <c:pt idx="9261">
                  <c:v>100</c:v>
                </c:pt>
                <c:pt idx="9262">
                  <c:v>100</c:v>
                </c:pt>
                <c:pt idx="9263">
                  <c:v>100</c:v>
                </c:pt>
                <c:pt idx="9264">
                  <c:v>100</c:v>
                </c:pt>
                <c:pt idx="9265">
                  <c:v>100</c:v>
                </c:pt>
                <c:pt idx="9266">
                  <c:v>100</c:v>
                </c:pt>
                <c:pt idx="9267">
                  <c:v>100</c:v>
                </c:pt>
                <c:pt idx="9268">
                  <c:v>100</c:v>
                </c:pt>
                <c:pt idx="9269">
                  <c:v>100</c:v>
                </c:pt>
                <c:pt idx="9270">
                  <c:v>100</c:v>
                </c:pt>
                <c:pt idx="9271">
                  <c:v>100</c:v>
                </c:pt>
                <c:pt idx="9272">
                  <c:v>100</c:v>
                </c:pt>
                <c:pt idx="9273">
                  <c:v>100</c:v>
                </c:pt>
                <c:pt idx="9274">
                  <c:v>100</c:v>
                </c:pt>
                <c:pt idx="9275">
                  <c:v>100</c:v>
                </c:pt>
                <c:pt idx="9276">
                  <c:v>100</c:v>
                </c:pt>
                <c:pt idx="9277">
                  <c:v>100</c:v>
                </c:pt>
                <c:pt idx="9278">
                  <c:v>100</c:v>
                </c:pt>
                <c:pt idx="9279">
                  <c:v>100</c:v>
                </c:pt>
                <c:pt idx="9280">
                  <c:v>100</c:v>
                </c:pt>
                <c:pt idx="9281">
                  <c:v>100</c:v>
                </c:pt>
                <c:pt idx="9282">
                  <c:v>100</c:v>
                </c:pt>
                <c:pt idx="9283">
                  <c:v>100</c:v>
                </c:pt>
                <c:pt idx="9284">
                  <c:v>100</c:v>
                </c:pt>
                <c:pt idx="9285">
                  <c:v>100</c:v>
                </c:pt>
                <c:pt idx="9286">
                  <c:v>100</c:v>
                </c:pt>
                <c:pt idx="9287">
                  <c:v>100</c:v>
                </c:pt>
                <c:pt idx="9288">
                  <c:v>100</c:v>
                </c:pt>
                <c:pt idx="9289">
                  <c:v>100</c:v>
                </c:pt>
                <c:pt idx="9290">
                  <c:v>100</c:v>
                </c:pt>
                <c:pt idx="9291">
                  <c:v>100</c:v>
                </c:pt>
                <c:pt idx="9292">
                  <c:v>100</c:v>
                </c:pt>
                <c:pt idx="9293">
                  <c:v>100</c:v>
                </c:pt>
                <c:pt idx="9294">
                  <c:v>100</c:v>
                </c:pt>
                <c:pt idx="9295">
                  <c:v>100</c:v>
                </c:pt>
                <c:pt idx="9296">
                  <c:v>100</c:v>
                </c:pt>
                <c:pt idx="9297">
                  <c:v>100</c:v>
                </c:pt>
                <c:pt idx="9298">
                  <c:v>100</c:v>
                </c:pt>
                <c:pt idx="9299">
                  <c:v>100</c:v>
                </c:pt>
                <c:pt idx="9300">
                  <c:v>100</c:v>
                </c:pt>
                <c:pt idx="9301">
                  <c:v>100</c:v>
                </c:pt>
                <c:pt idx="9302">
                  <c:v>100</c:v>
                </c:pt>
                <c:pt idx="9303">
                  <c:v>100</c:v>
                </c:pt>
                <c:pt idx="9304">
                  <c:v>100</c:v>
                </c:pt>
                <c:pt idx="9305">
                  <c:v>100</c:v>
                </c:pt>
                <c:pt idx="9306">
                  <c:v>100</c:v>
                </c:pt>
                <c:pt idx="9307">
                  <c:v>100</c:v>
                </c:pt>
                <c:pt idx="9308">
                  <c:v>100</c:v>
                </c:pt>
                <c:pt idx="9309">
                  <c:v>100</c:v>
                </c:pt>
                <c:pt idx="9310">
                  <c:v>100</c:v>
                </c:pt>
                <c:pt idx="9311">
                  <c:v>100</c:v>
                </c:pt>
                <c:pt idx="9312">
                  <c:v>100</c:v>
                </c:pt>
                <c:pt idx="9313">
                  <c:v>100</c:v>
                </c:pt>
                <c:pt idx="9314">
                  <c:v>100</c:v>
                </c:pt>
                <c:pt idx="9315">
                  <c:v>100</c:v>
                </c:pt>
                <c:pt idx="9316">
                  <c:v>100</c:v>
                </c:pt>
                <c:pt idx="9317">
                  <c:v>100</c:v>
                </c:pt>
                <c:pt idx="9318">
                  <c:v>100</c:v>
                </c:pt>
                <c:pt idx="9319">
                  <c:v>100</c:v>
                </c:pt>
                <c:pt idx="9320">
                  <c:v>100</c:v>
                </c:pt>
                <c:pt idx="9321">
                  <c:v>100</c:v>
                </c:pt>
                <c:pt idx="9322">
                  <c:v>100</c:v>
                </c:pt>
                <c:pt idx="9323">
                  <c:v>100</c:v>
                </c:pt>
                <c:pt idx="9324">
                  <c:v>100</c:v>
                </c:pt>
                <c:pt idx="9325">
                  <c:v>100</c:v>
                </c:pt>
                <c:pt idx="9326">
                  <c:v>100</c:v>
                </c:pt>
                <c:pt idx="9327">
                  <c:v>100</c:v>
                </c:pt>
                <c:pt idx="9328">
                  <c:v>100</c:v>
                </c:pt>
                <c:pt idx="9329">
                  <c:v>100</c:v>
                </c:pt>
                <c:pt idx="9330">
                  <c:v>100</c:v>
                </c:pt>
                <c:pt idx="9331">
                  <c:v>100</c:v>
                </c:pt>
                <c:pt idx="9332">
                  <c:v>100</c:v>
                </c:pt>
                <c:pt idx="9333">
                  <c:v>100</c:v>
                </c:pt>
                <c:pt idx="9334">
                  <c:v>100</c:v>
                </c:pt>
                <c:pt idx="9335">
                  <c:v>100</c:v>
                </c:pt>
                <c:pt idx="9336">
                  <c:v>100</c:v>
                </c:pt>
                <c:pt idx="9337">
                  <c:v>100</c:v>
                </c:pt>
                <c:pt idx="9338">
                  <c:v>100</c:v>
                </c:pt>
                <c:pt idx="9339">
                  <c:v>100</c:v>
                </c:pt>
                <c:pt idx="9340">
                  <c:v>100</c:v>
                </c:pt>
                <c:pt idx="9341">
                  <c:v>100</c:v>
                </c:pt>
                <c:pt idx="9342">
                  <c:v>100</c:v>
                </c:pt>
                <c:pt idx="9343">
                  <c:v>100</c:v>
                </c:pt>
                <c:pt idx="9344">
                  <c:v>100</c:v>
                </c:pt>
                <c:pt idx="9345">
                  <c:v>100</c:v>
                </c:pt>
                <c:pt idx="9346">
                  <c:v>100</c:v>
                </c:pt>
                <c:pt idx="9347">
                  <c:v>100</c:v>
                </c:pt>
                <c:pt idx="9348">
                  <c:v>100</c:v>
                </c:pt>
                <c:pt idx="9349">
                  <c:v>100</c:v>
                </c:pt>
                <c:pt idx="9350">
                  <c:v>100</c:v>
                </c:pt>
                <c:pt idx="9351">
                  <c:v>100</c:v>
                </c:pt>
                <c:pt idx="9352">
                  <c:v>100</c:v>
                </c:pt>
                <c:pt idx="9353">
                  <c:v>100</c:v>
                </c:pt>
                <c:pt idx="9354">
                  <c:v>100</c:v>
                </c:pt>
                <c:pt idx="9355">
                  <c:v>100</c:v>
                </c:pt>
                <c:pt idx="9356">
                  <c:v>100</c:v>
                </c:pt>
                <c:pt idx="9357">
                  <c:v>100</c:v>
                </c:pt>
                <c:pt idx="9358">
                  <c:v>100</c:v>
                </c:pt>
                <c:pt idx="9359">
                  <c:v>100</c:v>
                </c:pt>
                <c:pt idx="9360">
                  <c:v>100</c:v>
                </c:pt>
                <c:pt idx="9361">
                  <c:v>100</c:v>
                </c:pt>
                <c:pt idx="9362">
                  <c:v>100</c:v>
                </c:pt>
                <c:pt idx="9363">
                  <c:v>100</c:v>
                </c:pt>
                <c:pt idx="9364">
                  <c:v>100</c:v>
                </c:pt>
                <c:pt idx="9365">
                  <c:v>100</c:v>
                </c:pt>
                <c:pt idx="9366">
                  <c:v>100</c:v>
                </c:pt>
                <c:pt idx="9367">
                  <c:v>100</c:v>
                </c:pt>
                <c:pt idx="9368">
                  <c:v>100</c:v>
                </c:pt>
                <c:pt idx="9369">
                  <c:v>100</c:v>
                </c:pt>
                <c:pt idx="9370">
                  <c:v>100</c:v>
                </c:pt>
                <c:pt idx="9371">
                  <c:v>100</c:v>
                </c:pt>
                <c:pt idx="9372">
                  <c:v>100</c:v>
                </c:pt>
                <c:pt idx="9373">
                  <c:v>100</c:v>
                </c:pt>
                <c:pt idx="9374">
                  <c:v>100</c:v>
                </c:pt>
                <c:pt idx="9375">
                  <c:v>100</c:v>
                </c:pt>
                <c:pt idx="9376">
                  <c:v>100</c:v>
                </c:pt>
                <c:pt idx="9377">
                  <c:v>100</c:v>
                </c:pt>
                <c:pt idx="9378">
                  <c:v>100</c:v>
                </c:pt>
                <c:pt idx="9379">
                  <c:v>100</c:v>
                </c:pt>
                <c:pt idx="9380">
                  <c:v>100</c:v>
                </c:pt>
                <c:pt idx="9381">
                  <c:v>100</c:v>
                </c:pt>
                <c:pt idx="9382">
                  <c:v>100</c:v>
                </c:pt>
                <c:pt idx="9383">
                  <c:v>100</c:v>
                </c:pt>
                <c:pt idx="9384">
                  <c:v>100</c:v>
                </c:pt>
                <c:pt idx="9385">
                  <c:v>100</c:v>
                </c:pt>
                <c:pt idx="9386">
                  <c:v>100</c:v>
                </c:pt>
                <c:pt idx="9387">
                  <c:v>100</c:v>
                </c:pt>
                <c:pt idx="9388">
                  <c:v>100</c:v>
                </c:pt>
                <c:pt idx="9389">
                  <c:v>100</c:v>
                </c:pt>
                <c:pt idx="9390">
                  <c:v>100</c:v>
                </c:pt>
                <c:pt idx="9391">
                  <c:v>100</c:v>
                </c:pt>
                <c:pt idx="9392">
                  <c:v>100</c:v>
                </c:pt>
                <c:pt idx="9393">
                  <c:v>100</c:v>
                </c:pt>
                <c:pt idx="9394">
                  <c:v>100</c:v>
                </c:pt>
                <c:pt idx="9395">
                  <c:v>100</c:v>
                </c:pt>
                <c:pt idx="9396">
                  <c:v>100</c:v>
                </c:pt>
                <c:pt idx="9397">
                  <c:v>100</c:v>
                </c:pt>
                <c:pt idx="9398">
                  <c:v>100</c:v>
                </c:pt>
                <c:pt idx="9399">
                  <c:v>100</c:v>
                </c:pt>
                <c:pt idx="9400">
                  <c:v>100</c:v>
                </c:pt>
                <c:pt idx="9401">
                  <c:v>100</c:v>
                </c:pt>
                <c:pt idx="9402">
                  <c:v>100</c:v>
                </c:pt>
                <c:pt idx="9403">
                  <c:v>100</c:v>
                </c:pt>
                <c:pt idx="9404">
                  <c:v>100</c:v>
                </c:pt>
                <c:pt idx="9405">
                  <c:v>100</c:v>
                </c:pt>
                <c:pt idx="9406">
                  <c:v>100</c:v>
                </c:pt>
                <c:pt idx="9407">
                  <c:v>100</c:v>
                </c:pt>
                <c:pt idx="9408">
                  <c:v>100</c:v>
                </c:pt>
                <c:pt idx="9409">
                  <c:v>100</c:v>
                </c:pt>
                <c:pt idx="9410">
                  <c:v>100</c:v>
                </c:pt>
                <c:pt idx="9411">
                  <c:v>100</c:v>
                </c:pt>
                <c:pt idx="9412">
                  <c:v>100</c:v>
                </c:pt>
                <c:pt idx="9413">
                  <c:v>100</c:v>
                </c:pt>
                <c:pt idx="9414">
                  <c:v>100</c:v>
                </c:pt>
                <c:pt idx="9415">
                  <c:v>100</c:v>
                </c:pt>
                <c:pt idx="9416">
                  <c:v>100</c:v>
                </c:pt>
                <c:pt idx="9417">
                  <c:v>100</c:v>
                </c:pt>
                <c:pt idx="9418">
                  <c:v>100</c:v>
                </c:pt>
                <c:pt idx="9419">
                  <c:v>100</c:v>
                </c:pt>
                <c:pt idx="9420">
                  <c:v>100</c:v>
                </c:pt>
                <c:pt idx="9421">
                  <c:v>100</c:v>
                </c:pt>
                <c:pt idx="9422">
                  <c:v>100</c:v>
                </c:pt>
                <c:pt idx="9423">
                  <c:v>100</c:v>
                </c:pt>
                <c:pt idx="9424">
                  <c:v>100</c:v>
                </c:pt>
                <c:pt idx="9425">
                  <c:v>100</c:v>
                </c:pt>
                <c:pt idx="9426">
                  <c:v>100</c:v>
                </c:pt>
                <c:pt idx="9427">
                  <c:v>100</c:v>
                </c:pt>
                <c:pt idx="9428">
                  <c:v>100</c:v>
                </c:pt>
                <c:pt idx="9429">
                  <c:v>100</c:v>
                </c:pt>
                <c:pt idx="9430">
                  <c:v>100</c:v>
                </c:pt>
                <c:pt idx="9431">
                  <c:v>100</c:v>
                </c:pt>
                <c:pt idx="9432">
                  <c:v>100</c:v>
                </c:pt>
                <c:pt idx="9433">
                  <c:v>100</c:v>
                </c:pt>
                <c:pt idx="9434">
                  <c:v>100</c:v>
                </c:pt>
                <c:pt idx="9435">
                  <c:v>100</c:v>
                </c:pt>
                <c:pt idx="9436">
                  <c:v>100</c:v>
                </c:pt>
                <c:pt idx="9437">
                  <c:v>100</c:v>
                </c:pt>
                <c:pt idx="9438">
                  <c:v>100</c:v>
                </c:pt>
                <c:pt idx="9439">
                  <c:v>100</c:v>
                </c:pt>
                <c:pt idx="9440">
                  <c:v>100</c:v>
                </c:pt>
                <c:pt idx="9441">
                  <c:v>100</c:v>
                </c:pt>
                <c:pt idx="9442">
                  <c:v>100</c:v>
                </c:pt>
                <c:pt idx="9443">
                  <c:v>100</c:v>
                </c:pt>
                <c:pt idx="9444">
                  <c:v>100</c:v>
                </c:pt>
                <c:pt idx="9445">
                  <c:v>100</c:v>
                </c:pt>
                <c:pt idx="9446">
                  <c:v>100</c:v>
                </c:pt>
                <c:pt idx="9447">
                  <c:v>100</c:v>
                </c:pt>
                <c:pt idx="9448">
                  <c:v>100</c:v>
                </c:pt>
                <c:pt idx="9449">
                  <c:v>100</c:v>
                </c:pt>
                <c:pt idx="9450">
                  <c:v>100</c:v>
                </c:pt>
                <c:pt idx="9451">
                  <c:v>100</c:v>
                </c:pt>
                <c:pt idx="9452">
                  <c:v>100</c:v>
                </c:pt>
                <c:pt idx="9453">
                  <c:v>100</c:v>
                </c:pt>
                <c:pt idx="9454">
                  <c:v>100</c:v>
                </c:pt>
                <c:pt idx="9455">
                  <c:v>100</c:v>
                </c:pt>
                <c:pt idx="9456">
                  <c:v>100</c:v>
                </c:pt>
                <c:pt idx="9457">
                  <c:v>100</c:v>
                </c:pt>
                <c:pt idx="9458">
                  <c:v>100</c:v>
                </c:pt>
                <c:pt idx="9459">
                  <c:v>100</c:v>
                </c:pt>
                <c:pt idx="9460">
                  <c:v>100</c:v>
                </c:pt>
                <c:pt idx="9461">
                  <c:v>100</c:v>
                </c:pt>
                <c:pt idx="9462">
                  <c:v>100</c:v>
                </c:pt>
                <c:pt idx="9463">
                  <c:v>100</c:v>
                </c:pt>
                <c:pt idx="9464">
                  <c:v>100</c:v>
                </c:pt>
                <c:pt idx="9465">
                  <c:v>100</c:v>
                </c:pt>
                <c:pt idx="9466">
                  <c:v>100</c:v>
                </c:pt>
                <c:pt idx="9467">
                  <c:v>100</c:v>
                </c:pt>
                <c:pt idx="9468">
                  <c:v>100</c:v>
                </c:pt>
                <c:pt idx="9469">
                  <c:v>100</c:v>
                </c:pt>
                <c:pt idx="9470">
                  <c:v>100</c:v>
                </c:pt>
                <c:pt idx="9471">
                  <c:v>100</c:v>
                </c:pt>
                <c:pt idx="9472">
                  <c:v>100</c:v>
                </c:pt>
                <c:pt idx="9473">
                  <c:v>100</c:v>
                </c:pt>
                <c:pt idx="9474">
                  <c:v>100</c:v>
                </c:pt>
                <c:pt idx="9475">
                  <c:v>100</c:v>
                </c:pt>
                <c:pt idx="9476">
                  <c:v>100</c:v>
                </c:pt>
                <c:pt idx="9477">
                  <c:v>100</c:v>
                </c:pt>
                <c:pt idx="9478">
                  <c:v>100</c:v>
                </c:pt>
                <c:pt idx="9479">
                  <c:v>100</c:v>
                </c:pt>
                <c:pt idx="9480">
                  <c:v>100</c:v>
                </c:pt>
                <c:pt idx="9481">
                  <c:v>100</c:v>
                </c:pt>
                <c:pt idx="9482">
                  <c:v>100</c:v>
                </c:pt>
                <c:pt idx="9483">
                  <c:v>100</c:v>
                </c:pt>
                <c:pt idx="9484">
                  <c:v>100</c:v>
                </c:pt>
                <c:pt idx="9485">
                  <c:v>100</c:v>
                </c:pt>
                <c:pt idx="9486">
                  <c:v>100</c:v>
                </c:pt>
                <c:pt idx="9487">
                  <c:v>100</c:v>
                </c:pt>
                <c:pt idx="9488">
                  <c:v>100</c:v>
                </c:pt>
                <c:pt idx="9489">
                  <c:v>100</c:v>
                </c:pt>
                <c:pt idx="9490">
                  <c:v>100</c:v>
                </c:pt>
                <c:pt idx="9491">
                  <c:v>100</c:v>
                </c:pt>
                <c:pt idx="9492">
                  <c:v>100</c:v>
                </c:pt>
                <c:pt idx="9493">
                  <c:v>100</c:v>
                </c:pt>
                <c:pt idx="9494">
                  <c:v>100</c:v>
                </c:pt>
                <c:pt idx="9495">
                  <c:v>100</c:v>
                </c:pt>
                <c:pt idx="9496">
                  <c:v>100</c:v>
                </c:pt>
                <c:pt idx="9497">
                  <c:v>100</c:v>
                </c:pt>
                <c:pt idx="9498">
                  <c:v>100</c:v>
                </c:pt>
                <c:pt idx="9499">
                  <c:v>100</c:v>
                </c:pt>
                <c:pt idx="9500">
                  <c:v>100</c:v>
                </c:pt>
                <c:pt idx="9501">
                  <c:v>100</c:v>
                </c:pt>
                <c:pt idx="9502">
                  <c:v>100</c:v>
                </c:pt>
                <c:pt idx="9503">
                  <c:v>100</c:v>
                </c:pt>
                <c:pt idx="9504">
                  <c:v>100</c:v>
                </c:pt>
                <c:pt idx="9505">
                  <c:v>100</c:v>
                </c:pt>
                <c:pt idx="9506">
                  <c:v>100</c:v>
                </c:pt>
                <c:pt idx="9507">
                  <c:v>100</c:v>
                </c:pt>
                <c:pt idx="9508">
                  <c:v>100</c:v>
                </c:pt>
                <c:pt idx="9509">
                  <c:v>100</c:v>
                </c:pt>
                <c:pt idx="9510">
                  <c:v>100</c:v>
                </c:pt>
                <c:pt idx="9511">
                  <c:v>100</c:v>
                </c:pt>
                <c:pt idx="9512">
                  <c:v>100</c:v>
                </c:pt>
                <c:pt idx="9513">
                  <c:v>100</c:v>
                </c:pt>
                <c:pt idx="9514">
                  <c:v>100</c:v>
                </c:pt>
                <c:pt idx="9515">
                  <c:v>100</c:v>
                </c:pt>
                <c:pt idx="9516">
                  <c:v>100</c:v>
                </c:pt>
                <c:pt idx="9517">
                  <c:v>100</c:v>
                </c:pt>
                <c:pt idx="9518">
                  <c:v>100</c:v>
                </c:pt>
                <c:pt idx="9519">
                  <c:v>100</c:v>
                </c:pt>
                <c:pt idx="9520">
                  <c:v>100</c:v>
                </c:pt>
                <c:pt idx="9521">
                  <c:v>100</c:v>
                </c:pt>
                <c:pt idx="9522">
                  <c:v>100</c:v>
                </c:pt>
                <c:pt idx="9523">
                  <c:v>100</c:v>
                </c:pt>
                <c:pt idx="9524">
                  <c:v>100</c:v>
                </c:pt>
                <c:pt idx="9525">
                  <c:v>100</c:v>
                </c:pt>
                <c:pt idx="9526">
                  <c:v>100</c:v>
                </c:pt>
                <c:pt idx="9527">
                  <c:v>100</c:v>
                </c:pt>
                <c:pt idx="9528">
                  <c:v>100</c:v>
                </c:pt>
                <c:pt idx="9529">
                  <c:v>100</c:v>
                </c:pt>
                <c:pt idx="9530">
                  <c:v>100</c:v>
                </c:pt>
                <c:pt idx="9531">
                  <c:v>100</c:v>
                </c:pt>
                <c:pt idx="9532">
                  <c:v>100</c:v>
                </c:pt>
                <c:pt idx="9533">
                  <c:v>100</c:v>
                </c:pt>
                <c:pt idx="9534">
                  <c:v>100</c:v>
                </c:pt>
                <c:pt idx="9535">
                  <c:v>100</c:v>
                </c:pt>
                <c:pt idx="9536">
                  <c:v>100</c:v>
                </c:pt>
                <c:pt idx="9537">
                  <c:v>100</c:v>
                </c:pt>
                <c:pt idx="9538">
                  <c:v>100</c:v>
                </c:pt>
                <c:pt idx="9539">
                  <c:v>100</c:v>
                </c:pt>
                <c:pt idx="9540">
                  <c:v>100</c:v>
                </c:pt>
                <c:pt idx="9541">
                  <c:v>100</c:v>
                </c:pt>
                <c:pt idx="9542">
                  <c:v>100</c:v>
                </c:pt>
                <c:pt idx="9543">
                  <c:v>100</c:v>
                </c:pt>
                <c:pt idx="9544">
                  <c:v>100</c:v>
                </c:pt>
                <c:pt idx="9545">
                  <c:v>100</c:v>
                </c:pt>
                <c:pt idx="9546">
                  <c:v>100</c:v>
                </c:pt>
                <c:pt idx="9547">
                  <c:v>100</c:v>
                </c:pt>
                <c:pt idx="9548">
                  <c:v>100</c:v>
                </c:pt>
                <c:pt idx="9549">
                  <c:v>100</c:v>
                </c:pt>
                <c:pt idx="9550">
                  <c:v>100</c:v>
                </c:pt>
                <c:pt idx="9551">
                  <c:v>100</c:v>
                </c:pt>
                <c:pt idx="9552">
                  <c:v>100</c:v>
                </c:pt>
                <c:pt idx="9553">
                  <c:v>100</c:v>
                </c:pt>
                <c:pt idx="9554">
                  <c:v>100</c:v>
                </c:pt>
                <c:pt idx="9555">
                  <c:v>100</c:v>
                </c:pt>
                <c:pt idx="9556">
                  <c:v>100</c:v>
                </c:pt>
                <c:pt idx="9557">
                  <c:v>100</c:v>
                </c:pt>
                <c:pt idx="9558">
                  <c:v>100</c:v>
                </c:pt>
                <c:pt idx="9559">
                  <c:v>100</c:v>
                </c:pt>
                <c:pt idx="9560">
                  <c:v>100</c:v>
                </c:pt>
                <c:pt idx="9561">
                  <c:v>100</c:v>
                </c:pt>
                <c:pt idx="9562">
                  <c:v>100</c:v>
                </c:pt>
                <c:pt idx="9563">
                  <c:v>100</c:v>
                </c:pt>
                <c:pt idx="9564">
                  <c:v>100</c:v>
                </c:pt>
                <c:pt idx="9565">
                  <c:v>100</c:v>
                </c:pt>
                <c:pt idx="9566">
                  <c:v>100</c:v>
                </c:pt>
                <c:pt idx="9567">
                  <c:v>100</c:v>
                </c:pt>
                <c:pt idx="9568">
                  <c:v>100</c:v>
                </c:pt>
                <c:pt idx="9569">
                  <c:v>100</c:v>
                </c:pt>
                <c:pt idx="9570">
                  <c:v>100</c:v>
                </c:pt>
                <c:pt idx="9571">
                  <c:v>100</c:v>
                </c:pt>
                <c:pt idx="9572">
                  <c:v>100</c:v>
                </c:pt>
                <c:pt idx="9573">
                  <c:v>100</c:v>
                </c:pt>
                <c:pt idx="9574">
                  <c:v>100</c:v>
                </c:pt>
                <c:pt idx="9575">
                  <c:v>100</c:v>
                </c:pt>
                <c:pt idx="9576">
                  <c:v>100</c:v>
                </c:pt>
                <c:pt idx="9577">
                  <c:v>100</c:v>
                </c:pt>
                <c:pt idx="9578">
                  <c:v>100</c:v>
                </c:pt>
                <c:pt idx="9579">
                  <c:v>100</c:v>
                </c:pt>
                <c:pt idx="9580">
                  <c:v>100</c:v>
                </c:pt>
                <c:pt idx="9581">
                  <c:v>100</c:v>
                </c:pt>
                <c:pt idx="9582">
                  <c:v>100</c:v>
                </c:pt>
                <c:pt idx="9583">
                  <c:v>100</c:v>
                </c:pt>
                <c:pt idx="9584">
                  <c:v>100</c:v>
                </c:pt>
                <c:pt idx="9585">
                  <c:v>100</c:v>
                </c:pt>
                <c:pt idx="9586">
                  <c:v>100</c:v>
                </c:pt>
                <c:pt idx="9587">
                  <c:v>100</c:v>
                </c:pt>
                <c:pt idx="9588">
                  <c:v>100</c:v>
                </c:pt>
                <c:pt idx="9589">
                  <c:v>100</c:v>
                </c:pt>
                <c:pt idx="9590">
                  <c:v>100</c:v>
                </c:pt>
                <c:pt idx="9591">
                  <c:v>100</c:v>
                </c:pt>
                <c:pt idx="9592">
                  <c:v>100</c:v>
                </c:pt>
                <c:pt idx="9593">
                  <c:v>100</c:v>
                </c:pt>
                <c:pt idx="9594">
                  <c:v>100</c:v>
                </c:pt>
                <c:pt idx="9595">
                  <c:v>100</c:v>
                </c:pt>
                <c:pt idx="9596">
                  <c:v>100</c:v>
                </c:pt>
                <c:pt idx="9597">
                  <c:v>100</c:v>
                </c:pt>
                <c:pt idx="9598">
                  <c:v>100</c:v>
                </c:pt>
                <c:pt idx="9599">
                  <c:v>100</c:v>
                </c:pt>
                <c:pt idx="9600">
                  <c:v>100</c:v>
                </c:pt>
                <c:pt idx="9601">
                  <c:v>100</c:v>
                </c:pt>
                <c:pt idx="9602">
                  <c:v>100</c:v>
                </c:pt>
                <c:pt idx="9603">
                  <c:v>100</c:v>
                </c:pt>
                <c:pt idx="9604">
                  <c:v>100</c:v>
                </c:pt>
                <c:pt idx="9605">
                  <c:v>100</c:v>
                </c:pt>
                <c:pt idx="9606">
                  <c:v>100</c:v>
                </c:pt>
                <c:pt idx="9607">
                  <c:v>100</c:v>
                </c:pt>
                <c:pt idx="9608">
                  <c:v>100</c:v>
                </c:pt>
                <c:pt idx="9609">
                  <c:v>100</c:v>
                </c:pt>
                <c:pt idx="9610">
                  <c:v>100</c:v>
                </c:pt>
                <c:pt idx="9611">
                  <c:v>100</c:v>
                </c:pt>
                <c:pt idx="9612">
                  <c:v>100</c:v>
                </c:pt>
                <c:pt idx="9613">
                  <c:v>100</c:v>
                </c:pt>
                <c:pt idx="9614">
                  <c:v>100</c:v>
                </c:pt>
                <c:pt idx="9615">
                  <c:v>100</c:v>
                </c:pt>
                <c:pt idx="9616">
                  <c:v>100</c:v>
                </c:pt>
                <c:pt idx="9617">
                  <c:v>100</c:v>
                </c:pt>
                <c:pt idx="9618">
                  <c:v>100</c:v>
                </c:pt>
                <c:pt idx="9619">
                  <c:v>100</c:v>
                </c:pt>
                <c:pt idx="9620">
                  <c:v>100</c:v>
                </c:pt>
                <c:pt idx="9621">
                  <c:v>100</c:v>
                </c:pt>
                <c:pt idx="9622">
                  <c:v>100</c:v>
                </c:pt>
                <c:pt idx="9623">
                  <c:v>100</c:v>
                </c:pt>
                <c:pt idx="9624">
                  <c:v>100</c:v>
                </c:pt>
                <c:pt idx="9625">
                  <c:v>100</c:v>
                </c:pt>
                <c:pt idx="9626">
                  <c:v>100</c:v>
                </c:pt>
                <c:pt idx="9627">
                  <c:v>100</c:v>
                </c:pt>
                <c:pt idx="9628">
                  <c:v>100</c:v>
                </c:pt>
                <c:pt idx="9629">
                  <c:v>100</c:v>
                </c:pt>
                <c:pt idx="9630">
                  <c:v>100</c:v>
                </c:pt>
                <c:pt idx="9631">
                  <c:v>100</c:v>
                </c:pt>
                <c:pt idx="9632">
                  <c:v>100</c:v>
                </c:pt>
                <c:pt idx="9633">
                  <c:v>100</c:v>
                </c:pt>
                <c:pt idx="9634">
                  <c:v>100</c:v>
                </c:pt>
                <c:pt idx="9635">
                  <c:v>100</c:v>
                </c:pt>
                <c:pt idx="9636">
                  <c:v>100</c:v>
                </c:pt>
                <c:pt idx="9637">
                  <c:v>100</c:v>
                </c:pt>
                <c:pt idx="9638">
                  <c:v>100</c:v>
                </c:pt>
                <c:pt idx="9639">
                  <c:v>100</c:v>
                </c:pt>
                <c:pt idx="9640">
                  <c:v>100</c:v>
                </c:pt>
                <c:pt idx="9641">
                  <c:v>100</c:v>
                </c:pt>
                <c:pt idx="9642">
                  <c:v>100</c:v>
                </c:pt>
                <c:pt idx="9643">
                  <c:v>100</c:v>
                </c:pt>
                <c:pt idx="9644">
                  <c:v>100</c:v>
                </c:pt>
                <c:pt idx="9645">
                  <c:v>100</c:v>
                </c:pt>
                <c:pt idx="9646">
                  <c:v>100</c:v>
                </c:pt>
                <c:pt idx="9647">
                  <c:v>100</c:v>
                </c:pt>
                <c:pt idx="9648">
                  <c:v>100</c:v>
                </c:pt>
                <c:pt idx="9649">
                  <c:v>100</c:v>
                </c:pt>
                <c:pt idx="9650">
                  <c:v>100</c:v>
                </c:pt>
                <c:pt idx="9651">
                  <c:v>100</c:v>
                </c:pt>
                <c:pt idx="9652">
                  <c:v>100</c:v>
                </c:pt>
                <c:pt idx="9653">
                  <c:v>100</c:v>
                </c:pt>
                <c:pt idx="9654">
                  <c:v>100</c:v>
                </c:pt>
                <c:pt idx="9655">
                  <c:v>100</c:v>
                </c:pt>
                <c:pt idx="9656">
                  <c:v>100</c:v>
                </c:pt>
                <c:pt idx="9657">
                  <c:v>100</c:v>
                </c:pt>
                <c:pt idx="9658">
                  <c:v>100</c:v>
                </c:pt>
                <c:pt idx="9659">
                  <c:v>100</c:v>
                </c:pt>
                <c:pt idx="9660">
                  <c:v>100</c:v>
                </c:pt>
                <c:pt idx="9661">
                  <c:v>100</c:v>
                </c:pt>
                <c:pt idx="9662">
                  <c:v>100</c:v>
                </c:pt>
                <c:pt idx="9663">
                  <c:v>100</c:v>
                </c:pt>
                <c:pt idx="9664">
                  <c:v>100</c:v>
                </c:pt>
                <c:pt idx="9665">
                  <c:v>100</c:v>
                </c:pt>
                <c:pt idx="9666">
                  <c:v>100</c:v>
                </c:pt>
                <c:pt idx="9667">
                  <c:v>100</c:v>
                </c:pt>
                <c:pt idx="9668">
                  <c:v>100</c:v>
                </c:pt>
                <c:pt idx="9669">
                  <c:v>100</c:v>
                </c:pt>
                <c:pt idx="9670">
                  <c:v>100</c:v>
                </c:pt>
                <c:pt idx="9671">
                  <c:v>100</c:v>
                </c:pt>
                <c:pt idx="9672">
                  <c:v>100</c:v>
                </c:pt>
                <c:pt idx="9673">
                  <c:v>100</c:v>
                </c:pt>
                <c:pt idx="9674">
                  <c:v>100</c:v>
                </c:pt>
                <c:pt idx="9675">
                  <c:v>100</c:v>
                </c:pt>
                <c:pt idx="9676">
                  <c:v>100</c:v>
                </c:pt>
                <c:pt idx="9677">
                  <c:v>100</c:v>
                </c:pt>
                <c:pt idx="9678">
                  <c:v>100</c:v>
                </c:pt>
                <c:pt idx="9679">
                  <c:v>100</c:v>
                </c:pt>
                <c:pt idx="9680">
                  <c:v>100</c:v>
                </c:pt>
                <c:pt idx="9681">
                  <c:v>100</c:v>
                </c:pt>
                <c:pt idx="9682">
                  <c:v>100</c:v>
                </c:pt>
                <c:pt idx="9683">
                  <c:v>100</c:v>
                </c:pt>
                <c:pt idx="9684">
                  <c:v>100</c:v>
                </c:pt>
                <c:pt idx="9685">
                  <c:v>100</c:v>
                </c:pt>
                <c:pt idx="9686">
                  <c:v>100</c:v>
                </c:pt>
                <c:pt idx="9687">
                  <c:v>100</c:v>
                </c:pt>
                <c:pt idx="9688">
                  <c:v>100</c:v>
                </c:pt>
                <c:pt idx="9689">
                  <c:v>100</c:v>
                </c:pt>
                <c:pt idx="9690">
                  <c:v>100</c:v>
                </c:pt>
                <c:pt idx="9691">
                  <c:v>100</c:v>
                </c:pt>
                <c:pt idx="9692">
                  <c:v>100</c:v>
                </c:pt>
                <c:pt idx="9693">
                  <c:v>100</c:v>
                </c:pt>
                <c:pt idx="9694">
                  <c:v>100</c:v>
                </c:pt>
                <c:pt idx="9695">
                  <c:v>100</c:v>
                </c:pt>
                <c:pt idx="9696">
                  <c:v>100</c:v>
                </c:pt>
                <c:pt idx="9697">
                  <c:v>100</c:v>
                </c:pt>
                <c:pt idx="9698">
                  <c:v>100</c:v>
                </c:pt>
                <c:pt idx="9699">
                  <c:v>100</c:v>
                </c:pt>
                <c:pt idx="9700">
                  <c:v>100</c:v>
                </c:pt>
                <c:pt idx="9701">
                  <c:v>100</c:v>
                </c:pt>
                <c:pt idx="9702">
                  <c:v>100</c:v>
                </c:pt>
                <c:pt idx="9703">
                  <c:v>100</c:v>
                </c:pt>
                <c:pt idx="9704">
                  <c:v>100</c:v>
                </c:pt>
                <c:pt idx="9705">
                  <c:v>100</c:v>
                </c:pt>
                <c:pt idx="9706">
                  <c:v>100</c:v>
                </c:pt>
                <c:pt idx="9707">
                  <c:v>100</c:v>
                </c:pt>
                <c:pt idx="9708">
                  <c:v>100</c:v>
                </c:pt>
                <c:pt idx="9709">
                  <c:v>100</c:v>
                </c:pt>
                <c:pt idx="9710">
                  <c:v>100</c:v>
                </c:pt>
                <c:pt idx="9711">
                  <c:v>100</c:v>
                </c:pt>
                <c:pt idx="9712">
                  <c:v>100</c:v>
                </c:pt>
                <c:pt idx="9713">
                  <c:v>100</c:v>
                </c:pt>
                <c:pt idx="9714">
                  <c:v>100</c:v>
                </c:pt>
                <c:pt idx="9715">
                  <c:v>100</c:v>
                </c:pt>
                <c:pt idx="9716">
                  <c:v>100</c:v>
                </c:pt>
                <c:pt idx="9717">
                  <c:v>100</c:v>
                </c:pt>
                <c:pt idx="9718">
                  <c:v>100</c:v>
                </c:pt>
                <c:pt idx="9719">
                  <c:v>100</c:v>
                </c:pt>
                <c:pt idx="9720">
                  <c:v>100</c:v>
                </c:pt>
                <c:pt idx="9721">
                  <c:v>100</c:v>
                </c:pt>
                <c:pt idx="9722">
                  <c:v>100</c:v>
                </c:pt>
                <c:pt idx="9723">
                  <c:v>100</c:v>
                </c:pt>
                <c:pt idx="9724">
                  <c:v>100</c:v>
                </c:pt>
                <c:pt idx="9725">
                  <c:v>100</c:v>
                </c:pt>
                <c:pt idx="9726">
                  <c:v>100</c:v>
                </c:pt>
                <c:pt idx="9727">
                  <c:v>100</c:v>
                </c:pt>
                <c:pt idx="9728">
                  <c:v>100</c:v>
                </c:pt>
                <c:pt idx="9729">
                  <c:v>100</c:v>
                </c:pt>
                <c:pt idx="9730">
                  <c:v>100</c:v>
                </c:pt>
                <c:pt idx="9731">
                  <c:v>100</c:v>
                </c:pt>
                <c:pt idx="9732">
                  <c:v>100</c:v>
                </c:pt>
                <c:pt idx="9733">
                  <c:v>100</c:v>
                </c:pt>
                <c:pt idx="9734">
                  <c:v>100</c:v>
                </c:pt>
                <c:pt idx="9735">
                  <c:v>100</c:v>
                </c:pt>
                <c:pt idx="9736">
                  <c:v>100</c:v>
                </c:pt>
                <c:pt idx="9737">
                  <c:v>100</c:v>
                </c:pt>
                <c:pt idx="9738">
                  <c:v>100</c:v>
                </c:pt>
                <c:pt idx="9739">
                  <c:v>100</c:v>
                </c:pt>
                <c:pt idx="9740">
                  <c:v>100</c:v>
                </c:pt>
                <c:pt idx="9741">
                  <c:v>100</c:v>
                </c:pt>
                <c:pt idx="9742">
                  <c:v>100</c:v>
                </c:pt>
                <c:pt idx="9743">
                  <c:v>100</c:v>
                </c:pt>
                <c:pt idx="9744">
                  <c:v>100</c:v>
                </c:pt>
                <c:pt idx="9745">
                  <c:v>100</c:v>
                </c:pt>
                <c:pt idx="9746">
                  <c:v>100</c:v>
                </c:pt>
                <c:pt idx="9747">
                  <c:v>100</c:v>
                </c:pt>
                <c:pt idx="9748">
                  <c:v>100</c:v>
                </c:pt>
                <c:pt idx="9749">
                  <c:v>100</c:v>
                </c:pt>
                <c:pt idx="9750">
                  <c:v>100</c:v>
                </c:pt>
                <c:pt idx="9751">
                  <c:v>100</c:v>
                </c:pt>
                <c:pt idx="9752">
                  <c:v>100</c:v>
                </c:pt>
                <c:pt idx="9753">
                  <c:v>100</c:v>
                </c:pt>
                <c:pt idx="9754">
                  <c:v>100</c:v>
                </c:pt>
                <c:pt idx="9755">
                  <c:v>100</c:v>
                </c:pt>
                <c:pt idx="9756">
                  <c:v>100</c:v>
                </c:pt>
                <c:pt idx="9757">
                  <c:v>100</c:v>
                </c:pt>
                <c:pt idx="9758">
                  <c:v>100</c:v>
                </c:pt>
                <c:pt idx="9759">
                  <c:v>100</c:v>
                </c:pt>
                <c:pt idx="9760">
                  <c:v>100</c:v>
                </c:pt>
                <c:pt idx="9761">
                  <c:v>100</c:v>
                </c:pt>
                <c:pt idx="9762">
                  <c:v>100</c:v>
                </c:pt>
                <c:pt idx="9763">
                  <c:v>100</c:v>
                </c:pt>
                <c:pt idx="9764">
                  <c:v>100</c:v>
                </c:pt>
                <c:pt idx="9765">
                  <c:v>100</c:v>
                </c:pt>
                <c:pt idx="9766">
                  <c:v>100</c:v>
                </c:pt>
                <c:pt idx="9767">
                  <c:v>100</c:v>
                </c:pt>
                <c:pt idx="9768">
                  <c:v>100</c:v>
                </c:pt>
                <c:pt idx="9769">
                  <c:v>100</c:v>
                </c:pt>
                <c:pt idx="9770">
                  <c:v>100</c:v>
                </c:pt>
                <c:pt idx="9771">
                  <c:v>100</c:v>
                </c:pt>
                <c:pt idx="9772">
                  <c:v>100</c:v>
                </c:pt>
                <c:pt idx="9773">
                  <c:v>100</c:v>
                </c:pt>
                <c:pt idx="9774">
                  <c:v>100</c:v>
                </c:pt>
                <c:pt idx="9775">
                  <c:v>100</c:v>
                </c:pt>
                <c:pt idx="9776">
                  <c:v>100</c:v>
                </c:pt>
                <c:pt idx="9777">
                  <c:v>100</c:v>
                </c:pt>
                <c:pt idx="9778">
                  <c:v>100</c:v>
                </c:pt>
                <c:pt idx="9779">
                  <c:v>100</c:v>
                </c:pt>
                <c:pt idx="9780">
                  <c:v>100</c:v>
                </c:pt>
                <c:pt idx="9781">
                  <c:v>100</c:v>
                </c:pt>
                <c:pt idx="9782">
                  <c:v>100</c:v>
                </c:pt>
                <c:pt idx="9783">
                  <c:v>100</c:v>
                </c:pt>
                <c:pt idx="9784">
                  <c:v>100</c:v>
                </c:pt>
                <c:pt idx="9785">
                  <c:v>100</c:v>
                </c:pt>
                <c:pt idx="9786">
                  <c:v>100</c:v>
                </c:pt>
                <c:pt idx="9787">
                  <c:v>100</c:v>
                </c:pt>
                <c:pt idx="9788">
                  <c:v>100</c:v>
                </c:pt>
                <c:pt idx="9789">
                  <c:v>100</c:v>
                </c:pt>
                <c:pt idx="9790">
                  <c:v>100</c:v>
                </c:pt>
                <c:pt idx="9791">
                  <c:v>100</c:v>
                </c:pt>
                <c:pt idx="9792">
                  <c:v>100</c:v>
                </c:pt>
                <c:pt idx="9793">
                  <c:v>100</c:v>
                </c:pt>
                <c:pt idx="9794">
                  <c:v>100</c:v>
                </c:pt>
                <c:pt idx="9795">
                  <c:v>100</c:v>
                </c:pt>
                <c:pt idx="9796">
                  <c:v>100</c:v>
                </c:pt>
                <c:pt idx="9797">
                  <c:v>100</c:v>
                </c:pt>
                <c:pt idx="9798">
                  <c:v>100</c:v>
                </c:pt>
                <c:pt idx="9799">
                  <c:v>100</c:v>
                </c:pt>
                <c:pt idx="9800">
                  <c:v>100</c:v>
                </c:pt>
                <c:pt idx="9801">
                  <c:v>100</c:v>
                </c:pt>
                <c:pt idx="9802">
                  <c:v>100</c:v>
                </c:pt>
                <c:pt idx="9803">
                  <c:v>100</c:v>
                </c:pt>
                <c:pt idx="9804">
                  <c:v>100</c:v>
                </c:pt>
                <c:pt idx="9805">
                  <c:v>100</c:v>
                </c:pt>
                <c:pt idx="9806">
                  <c:v>100</c:v>
                </c:pt>
                <c:pt idx="9807">
                  <c:v>100</c:v>
                </c:pt>
                <c:pt idx="9808">
                  <c:v>100</c:v>
                </c:pt>
                <c:pt idx="9809">
                  <c:v>100</c:v>
                </c:pt>
                <c:pt idx="9810">
                  <c:v>100</c:v>
                </c:pt>
                <c:pt idx="9811">
                  <c:v>100</c:v>
                </c:pt>
                <c:pt idx="9812">
                  <c:v>100</c:v>
                </c:pt>
                <c:pt idx="9813">
                  <c:v>100</c:v>
                </c:pt>
                <c:pt idx="9814">
                  <c:v>100</c:v>
                </c:pt>
                <c:pt idx="9815">
                  <c:v>100</c:v>
                </c:pt>
                <c:pt idx="9816">
                  <c:v>100</c:v>
                </c:pt>
                <c:pt idx="9817">
                  <c:v>100</c:v>
                </c:pt>
                <c:pt idx="9818">
                  <c:v>100</c:v>
                </c:pt>
                <c:pt idx="9819">
                  <c:v>100</c:v>
                </c:pt>
                <c:pt idx="9820">
                  <c:v>100</c:v>
                </c:pt>
                <c:pt idx="9821">
                  <c:v>100</c:v>
                </c:pt>
                <c:pt idx="9822">
                  <c:v>100</c:v>
                </c:pt>
                <c:pt idx="9823">
                  <c:v>100</c:v>
                </c:pt>
                <c:pt idx="9824">
                  <c:v>100</c:v>
                </c:pt>
                <c:pt idx="9825">
                  <c:v>100</c:v>
                </c:pt>
                <c:pt idx="9826">
                  <c:v>100</c:v>
                </c:pt>
                <c:pt idx="9827">
                  <c:v>100</c:v>
                </c:pt>
                <c:pt idx="9828">
                  <c:v>100</c:v>
                </c:pt>
                <c:pt idx="9829">
                  <c:v>100</c:v>
                </c:pt>
                <c:pt idx="9830">
                  <c:v>100</c:v>
                </c:pt>
                <c:pt idx="9831">
                  <c:v>100</c:v>
                </c:pt>
                <c:pt idx="9832">
                  <c:v>100</c:v>
                </c:pt>
                <c:pt idx="9833">
                  <c:v>100</c:v>
                </c:pt>
                <c:pt idx="9834">
                  <c:v>100</c:v>
                </c:pt>
                <c:pt idx="9835">
                  <c:v>100</c:v>
                </c:pt>
                <c:pt idx="9836">
                  <c:v>100</c:v>
                </c:pt>
                <c:pt idx="9837">
                  <c:v>100</c:v>
                </c:pt>
                <c:pt idx="9838">
                  <c:v>100</c:v>
                </c:pt>
                <c:pt idx="9839">
                  <c:v>100</c:v>
                </c:pt>
                <c:pt idx="9840">
                  <c:v>100</c:v>
                </c:pt>
                <c:pt idx="9841">
                  <c:v>100</c:v>
                </c:pt>
                <c:pt idx="9842">
                  <c:v>100</c:v>
                </c:pt>
                <c:pt idx="9843">
                  <c:v>100</c:v>
                </c:pt>
                <c:pt idx="9844">
                  <c:v>100</c:v>
                </c:pt>
                <c:pt idx="9845">
                  <c:v>100</c:v>
                </c:pt>
                <c:pt idx="9846">
                  <c:v>100</c:v>
                </c:pt>
                <c:pt idx="9847">
                  <c:v>100</c:v>
                </c:pt>
                <c:pt idx="9848">
                  <c:v>100</c:v>
                </c:pt>
                <c:pt idx="9849">
                  <c:v>100</c:v>
                </c:pt>
                <c:pt idx="9850">
                  <c:v>100</c:v>
                </c:pt>
                <c:pt idx="9851">
                  <c:v>100</c:v>
                </c:pt>
                <c:pt idx="9852">
                  <c:v>100</c:v>
                </c:pt>
                <c:pt idx="9853">
                  <c:v>100</c:v>
                </c:pt>
                <c:pt idx="9854">
                  <c:v>100</c:v>
                </c:pt>
                <c:pt idx="9855">
                  <c:v>100</c:v>
                </c:pt>
                <c:pt idx="9856">
                  <c:v>100</c:v>
                </c:pt>
                <c:pt idx="9857">
                  <c:v>100</c:v>
                </c:pt>
                <c:pt idx="9858">
                  <c:v>100</c:v>
                </c:pt>
                <c:pt idx="9859">
                  <c:v>100</c:v>
                </c:pt>
                <c:pt idx="9860">
                  <c:v>100</c:v>
                </c:pt>
                <c:pt idx="9861">
                  <c:v>100</c:v>
                </c:pt>
                <c:pt idx="9862">
                  <c:v>100</c:v>
                </c:pt>
                <c:pt idx="9863">
                  <c:v>100</c:v>
                </c:pt>
                <c:pt idx="9864">
                  <c:v>100</c:v>
                </c:pt>
                <c:pt idx="9865">
                  <c:v>100</c:v>
                </c:pt>
                <c:pt idx="9866">
                  <c:v>100</c:v>
                </c:pt>
                <c:pt idx="9867">
                  <c:v>100</c:v>
                </c:pt>
                <c:pt idx="9868">
                  <c:v>100</c:v>
                </c:pt>
                <c:pt idx="9869">
                  <c:v>100</c:v>
                </c:pt>
                <c:pt idx="9870">
                  <c:v>100</c:v>
                </c:pt>
                <c:pt idx="9871">
                  <c:v>100</c:v>
                </c:pt>
                <c:pt idx="9872">
                  <c:v>100</c:v>
                </c:pt>
                <c:pt idx="9873">
                  <c:v>100</c:v>
                </c:pt>
                <c:pt idx="9874">
                  <c:v>100</c:v>
                </c:pt>
                <c:pt idx="9875">
                  <c:v>100</c:v>
                </c:pt>
                <c:pt idx="9876">
                  <c:v>100</c:v>
                </c:pt>
                <c:pt idx="9877">
                  <c:v>100</c:v>
                </c:pt>
                <c:pt idx="9878">
                  <c:v>100</c:v>
                </c:pt>
                <c:pt idx="9879">
                  <c:v>100</c:v>
                </c:pt>
                <c:pt idx="9880">
                  <c:v>100</c:v>
                </c:pt>
                <c:pt idx="9881">
                  <c:v>100</c:v>
                </c:pt>
                <c:pt idx="9882">
                  <c:v>100</c:v>
                </c:pt>
                <c:pt idx="9883">
                  <c:v>100</c:v>
                </c:pt>
                <c:pt idx="9884">
                  <c:v>100</c:v>
                </c:pt>
                <c:pt idx="9885">
                  <c:v>100</c:v>
                </c:pt>
                <c:pt idx="9886">
                  <c:v>100</c:v>
                </c:pt>
                <c:pt idx="9887">
                  <c:v>100</c:v>
                </c:pt>
                <c:pt idx="9888">
                  <c:v>100</c:v>
                </c:pt>
                <c:pt idx="9889">
                  <c:v>100</c:v>
                </c:pt>
                <c:pt idx="9890">
                  <c:v>100</c:v>
                </c:pt>
                <c:pt idx="9891">
                  <c:v>100</c:v>
                </c:pt>
                <c:pt idx="9892">
                  <c:v>100</c:v>
                </c:pt>
                <c:pt idx="9893">
                  <c:v>100</c:v>
                </c:pt>
                <c:pt idx="9894">
                  <c:v>100</c:v>
                </c:pt>
                <c:pt idx="9895">
                  <c:v>100</c:v>
                </c:pt>
                <c:pt idx="9896">
                  <c:v>100</c:v>
                </c:pt>
                <c:pt idx="9897">
                  <c:v>100</c:v>
                </c:pt>
                <c:pt idx="9898">
                  <c:v>100</c:v>
                </c:pt>
                <c:pt idx="9899">
                  <c:v>100</c:v>
                </c:pt>
                <c:pt idx="9900">
                  <c:v>100</c:v>
                </c:pt>
                <c:pt idx="9901">
                  <c:v>100</c:v>
                </c:pt>
                <c:pt idx="9902">
                  <c:v>100</c:v>
                </c:pt>
                <c:pt idx="9903">
                  <c:v>100</c:v>
                </c:pt>
                <c:pt idx="9904">
                  <c:v>100</c:v>
                </c:pt>
                <c:pt idx="9905">
                  <c:v>100</c:v>
                </c:pt>
                <c:pt idx="9906">
                  <c:v>100</c:v>
                </c:pt>
                <c:pt idx="9907">
                  <c:v>100</c:v>
                </c:pt>
                <c:pt idx="9908">
                  <c:v>100</c:v>
                </c:pt>
                <c:pt idx="9909">
                  <c:v>100</c:v>
                </c:pt>
                <c:pt idx="9910">
                  <c:v>100</c:v>
                </c:pt>
                <c:pt idx="9911">
                  <c:v>100</c:v>
                </c:pt>
                <c:pt idx="9912">
                  <c:v>100</c:v>
                </c:pt>
                <c:pt idx="9913">
                  <c:v>100</c:v>
                </c:pt>
                <c:pt idx="9914">
                  <c:v>100</c:v>
                </c:pt>
                <c:pt idx="9915">
                  <c:v>100</c:v>
                </c:pt>
                <c:pt idx="9916">
                  <c:v>100</c:v>
                </c:pt>
                <c:pt idx="9917">
                  <c:v>100</c:v>
                </c:pt>
                <c:pt idx="9918">
                  <c:v>100</c:v>
                </c:pt>
                <c:pt idx="9919">
                  <c:v>100</c:v>
                </c:pt>
                <c:pt idx="9920">
                  <c:v>100</c:v>
                </c:pt>
                <c:pt idx="9921">
                  <c:v>100</c:v>
                </c:pt>
                <c:pt idx="9922">
                  <c:v>100</c:v>
                </c:pt>
                <c:pt idx="9923">
                  <c:v>100</c:v>
                </c:pt>
                <c:pt idx="9924">
                  <c:v>100</c:v>
                </c:pt>
                <c:pt idx="9925">
                  <c:v>100</c:v>
                </c:pt>
                <c:pt idx="9926">
                  <c:v>100</c:v>
                </c:pt>
                <c:pt idx="9927">
                  <c:v>100</c:v>
                </c:pt>
                <c:pt idx="9928">
                  <c:v>100</c:v>
                </c:pt>
                <c:pt idx="9929">
                  <c:v>100</c:v>
                </c:pt>
                <c:pt idx="9930">
                  <c:v>100</c:v>
                </c:pt>
                <c:pt idx="9931">
                  <c:v>100</c:v>
                </c:pt>
                <c:pt idx="9932">
                  <c:v>100</c:v>
                </c:pt>
                <c:pt idx="9933">
                  <c:v>100</c:v>
                </c:pt>
                <c:pt idx="9934">
                  <c:v>100</c:v>
                </c:pt>
                <c:pt idx="9935">
                  <c:v>100</c:v>
                </c:pt>
                <c:pt idx="9936">
                  <c:v>100</c:v>
                </c:pt>
                <c:pt idx="9937">
                  <c:v>100</c:v>
                </c:pt>
                <c:pt idx="9938">
                  <c:v>100</c:v>
                </c:pt>
                <c:pt idx="9939">
                  <c:v>100</c:v>
                </c:pt>
                <c:pt idx="9940">
                  <c:v>100</c:v>
                </c:pt>
                <c:pt idx="9941">
                  <c:v>100</c:v>
                </c:pt>
                <c:pt idx="9942">
                  <c:v>100</c:v>
                </c:pt>
                <c:pt idx="9943">
                  <c:v>100</c:v>
                </c:pt>
                <c:pt idx="9944">
                  <c:v>100</c:v>
                </c:pt>
                <c:pt idx="9945">
                  <c:v>100</c:v>
                </c:pt>
                <c:pt idx="9946">
                  <c:v>100</c:v>
                </c:pt>
                <c:pt idx="9947">
                  <c:v>100</c:v>
                </c:pt>
                <c:pt idx="9948">
                  <c:v>100</c:v>
                </c:pt>
                <c:pt idx="9949">
                  <c:v>100</c:v>
                </c:pt>
                <c:pt idx="9950">
                  <c:v>100</c:v>
                </c:pt>
                <c:pt idx="9951">
                  <c:v>100</c:v>
                </c:pt>
                <c:pt idx="9952">
                  <c:v>100</c:v>
                </c:pt>
                <c:pt idx="9953">
                  <c:v>100</c:v>
                </c:pt>
                <c:pt idx="9954">
                  <c:v>100</c:v>
                </c:pt>
                <c:pt idx="9955">
                  <c:v>100</c:v>
                </c:pt>
                <c:pt idx="9956">
                  <c:v>100</c:v>
                </c:pt>
                <c:pt idx="9957">
                  <c:v>100</c:v>
                </c:pt>
                <c:pt idx="9958">
                  <c:v>100</c:v>
                </c:pt>
                <c:pt idx="9959">
                  <c:v>100</c:v>
                </c:pt>
                <c:pt idx="9960">
                  <c:v>100</c:v>
                </c:pt>
                <c:pt idx="9961">
                  <c:v>100</c:v>
                </c:pt>
                <c:pt idx="9962">
                  <c:v>100</c:v>
                </c:pt>
                <c:pt idx="9963">
                  <c:v>100</c:v>
                </c:pt>
                <c:pt idx="9964">
                  <c:v>100</c:v>
                </c:pt>
                <c:pt idx="9965">
                  <c:v>100</c:v>
                </c:pt>
                <c:pt idx="9966">
                  <c:v>100</c:v>
                </c:pt>
                <c:pt idx="9967">
                  <c:v>100</c:v>
                </c:pt>
                <c:pt idx="9968">
                  <c:v>100</c:v>
                </c:pt>
                <c:pt idx="9969">
                  <c:v>100</c:v>
                </c:pt>
                <c:pt idx="9970">
                  <c:v>100</c:v>
                </c:pt>
                <c:pt idx="9971">
                  <c:v>100</c:v>
                </c:pt>
                <c:pt idx="9972">
                  <c:v>100</c:v>
                </c:pt>
                <c:pt idx="9973">
                  <c:v>100</c:v>
                </c:pt>
                <c:pt idx="9974">
                  <c:v>100</c:v>
                </c:pt>
                <c:pt idx="9975">
                  <c:v>100</c:v>
                </c:pt>
                <c:pt idx="9976">
                  <c:v>100</c:v>
                </c:pt>
                <c:pt idx="9977">
                  <c:v>100</c:v>
                </c:pt>
                <c:pt idx="9978">
                  <c:v>100</c:v>
                </c:pt>
                <c:pt idx="9979">
                  <c:v>100</c:v>
                </c:pt>
                <c:pt idx="9980">
                  <c:v>100</c:v>
                </c:pt>
                <c:pt idx="9981">
                  <c:v>100</c:v>
                </c:pt>
                <c:pt idx="9982">
                  <c:v>100</c:v>
                </c:pt>
                <c:pt idx="9983">
                  <c:v>100</c:v>
                </c:pt>
                <c:pt idx="9984">
                  <c:v>100</c:v>
                </c:pt>
                <c:pt idx="9985">
                  <c:v>100</c:v>
                </c:pt>
                <c:pt idx="9986">
                  <c:v>100</c:v>
                </c:pt>
                <c:pt idx="9987">
                  <c:v>100</c:v>
                </c:pt>
                <c:pt idx="9988">
                  <c:v>100</c:v>
                </c:pt>
                <c:pt idx="9989">
                  <c:v>100</c:v>
                </c:pt>
                <c:pt idx="9990">
                  <c:v>100</c:v>
                </c:pt>
                <c:pt idx="9991">
                  <c:v>100</c:v>
                </c:pt>
                <c:pt idx="9992">
                  <c:v>100</c:v>
                </c:pt>
                <c:pt idx="9993">
                  <c:v>100</c:v>
                </c:pt>
                <c:pt idx="9994">
                  <c:v>100</c:v>
                </c:pt>
                <c:pt idx="9995">
                  <c:v>100</c:v>
                </c:pt>
                <c:pt idx="9996">
                  <c:v>100</c:v>
                </c:pt>
                <c:pt idx="9997">
                  <c:v>100</c:v>
                </c:pt>
                <c:pt idx="9998">
                  <c:v>100</c:v>
                </c:pt>
                <c:pt idx="9999">
                  <c:v>100</c:v>
                </c:pt>
                <c:pt idx="10000">
                  <c:v>100</c:v>
                </c:pt>
                <c:pt idx="10001">
                  <c:v>100</c:v>
                </c:pt>
                <c:pt idx="10002">
                  <c:v>100</c:v>
                </c:pt>
                <c:pt idx="10003">
                  <c:v>100</c:v>
                </c:pt>
                <c:pt idx="10004">
                  <c:v>100</c:v>
                </c:pt>
                <c:pt idx="10005">
                  <c:v>100</c:v>
                </c:pt>
                <c:pt idx="10006">
                  <c:v>100</c:v>
                </c:pt>
                <c:pt idx="10007">
                  <c:v>100</c:v>
                </c:pt>
                <c:pt idx="10008">
                  <c:v>100</c:v>
                </c:pt>
                <c:pt idx="10009">
                  <c:v>100</c:v>
                </c:pt>
                <c:pt idx="10010">
                  <c:v>100</c:v>
                </c:pt>
                <c:pt idx="10011">
                  <c:v>100</c:v>
                </c:pt>
                <c:pt idx="10012">
                  <c:v>100</c:v>
                </c:pt>
                <c:pt idx="10013">
                  <c:v>100</c:v>
                </c:pt>
                <c:pt idx="10014">
                  <c:v>100</c:v>
                </c:pt>
                <c:pt idx="10015">
                  <c:v>100</c:v>
                </c:pt>
                <c:pt idx="10016">
                  <c:v>100</c:v>
                </c:pt>
                <c:pt idx="10017">
                  <c:v>100</c:v>
                </c:pt>
                <c:pt idx="10018">
                  <c:v>100</c:v>
                </c:pt>
                <c:pt idx="10019">
                  <c:v>100</c:v>
                </c:pt>
                <c:pt idx="10020">
                  <c:v>100</c:v>
                </c:pt>
                <c:pt idx="10021">
                  <c:v>100</c:v>
                </c:pt>
                <c:pt idx="10022">
                  <c:v>100</c:v>
                </c:pt>
                <c:pt idx="10023">
                  <c:v>100</c:v>
                </c:pt>
                <c:pt idx="10024">
                  <c:v>100</c:v>
                </c:pt>
                <c:pt idx="10025">
                  <c:v>100</c:v>
                </c:pt>
                <c:pt idx="10026">
                  <c:v>100</c:v>
                </c:pt>
                <c:pt idx="10027">
                  <c:v>100</c:v>
                </c:pt>
                <c:pt idx="10028">
                  <c:v>100</c:v>
                </c:pt>
                <c:pt idx="10029">
                  <c:v>100</c:v>
                </c:pt>
                <c:pt idx="10030">
                  <c:v>100</c:v>
                </c:pt>
                <c:pt idx="10031">
                  <c:v>100</c:v>
                </c:pt>
                <c:pt idx="10032">
                  <c:v>100</c:v>
                </c:pt>
                <c:pt idx="10033">
                  <c:v>100</c:v>
                </c:pt>
                <c:pt idx="10034">
                  <c:v>100</c:v>
                </c:pt>
                <c:pt idx="10035">
                  <c:v>100</c:v>
                </c:pt>
                <c:pt idx="10036">
                  <c:v>100</c:v>
                </c:pt>
                <c:pt idx="10037">
                  <c:v>100</c:v>
                </c:pt>
                <c:pt idx="10038">
                  <c:v>100</c:v>
                </c:pt>
                <c:pt idx="10039">
                  <c:v>100</c:v>
                </c:pt>
                <c:pt idx="10040">
                  <c:v>100</c:v>
                </c:pt>
                <c:pt idx="10041">
                  <c:v>100</c:v>
                </c:pt>
                <c:pt idx="10042">
                  <c:v>100</c:v>
                </c:pt>
                <c:pt idx="10043">
                  <c:v>100</c:v>
                </c:pt>
                <c:pt idx="10044">
                  <c:v>100</c:v>
                </c:pt>
                <c:pt idx="10045">
                  <c:v>100</c:v>
                </c:pt>
                <c:pt idx="10046">
                  <c:v>100</c:v>
                </c:pt>
                <c:pt idx="10047">
                  <c:v>100</c:v>
                </c:pt>
                <c:pt idx="10048">
                  <c:v>100</c:v>
                </c:pt>
                <c:pt idx="10049">
                  <c:v>100</c:v>
                </c:pt>
                <c:pt idx="10050">
                  <c:v>100</c:v>
                </c:pt>
                <c:pt idx="10051">
                  <c:v>100</c:v>
                </c:pt>
                <c:pt idx="10052">
                  <c:v>100</c:v>
                </c:pt>
                <c:pt idx="10053">
                  <c:v>100</c:v>
                </c:pt>
                <c:pt idx="10054">
                  <c:v>100</c:v>
                </c:pt>
                <c:pt idx="10055">
                  <c:v>100</c:v>
                </c:pt>
                <c:pt idx="10056">
                  <c:v>100</c:v>
                </c:pt>
                <c:pt idx="10057">
                  <c:v>100</c:v>
                </c:pt>
                <c:pt idx="10058">
                  <c:v>100</c:v>
                </c:pt>
                <c:pt idx="10059">
                  <c:v>100</c:v>
                </c:pt>
                <c:pt idx="10060">
                  <c:v>100</c:v>
                </c:pt>
                <c:pt idx="10061">
                  <c:v>100</c:v>
                </c:pt>
                <c:pt idx="10062">
                  <c:v>100</c:v>
                </c:pt>
                <c:pt idx="10063">
                  <c:v>100</c:v>
                </c:pt>
                <c:pt idx="10064">
                  <c:v>100</c:v>
                </c:pt>
                <c:pt idx="10065">
                  <c:v>100</c:v>
                </c:pt>
                <c:pt idx="10066">
                  <c:v>100</c:v>
                </c:pt>
                <c:pt idx="10067">
                  <c:v>100</c:v>
                </c:pt>
                <c:pt idx="10068">
                  <c:v>100</c:v>
                </c:pt>
                <c:pt idx="10069">
                  <c:v>100</c:v>
                </c:pt>
                <c:pt idx="10070">
                  <c:v>100</c:v>
                </c:pt>
                <c:pt idx="10071">
                  <c:v>100</c:v>
                </c:pt>
                <c:pt idx="10072">
                  <c:v>100</c:v>
                </c:pt>
                <c:pt idx="10073">
                  <c:v>100</c:v>
                </c:pt>
                <c:pt idx="10074">
                  <c:v>100</c:v>
                </c:pt>
                <c:pt idx="10075">
                  <c:v>100</c:v>
                </c:pt>
                <c:pt idx="10076">
                  <c:v>100</c:v>
                </c:pt>
                <c:pt idx="10077">
                  <c:v>100</c:v>
                </c:pt>
                <c:pt idx="10078">
                  <c:v>100</c:v>
                </c:pt>
                <c:pt idx="10079">
                  <c:v>100</c:v>
                </c:pt>
                <c:pt idx="10080">
                  <c:v>100</c:v>
                </c:pt>
                <c:pt idx="10081">
                  <c:v>100</c:v>
                </c:pt>
                <c:pt idx="10082">
                  <c:v>100</c:v>
                </c:pt>
                <c:pt idx="10083">
                  <c:v>100</c:v>
                </c:pt>
                <c:pt idx="10084">
                  <c:v>100</c:v>
                </c:pt>
                <c:pt idx="10085">
                  <c:v>100</c:v>
                </c:pt>
                <c:pt idx="10086">
                  <c:v>100</c:v>
                </c:pt>
                <c:pt idx="10087">
                  <c:v>100</c:v>
                </c:pt>
                <c:pt idx="10088">
                  <c:v>100</c:v>
                </c:pt>
                <c:pt idx="10089">
                  <c:v>100</c:v>
                </c:pt>
                <c:pt idx="10090">
                  <c:v>100</c:v>
                </c:pt>
                <c:pt idx="10091">
                  <c:v>100</c:v>
                </c:pt>
                <c:pt idx="10092">
                  <c:v>100</c:v>
                </c:pt>
                <c:pt idx="10093">
                  <c:v>100</c:v>
                </c:pt>
                <c:pt idx="10094">
                  <c:v>100</c:v>
                </c:pt>
                <c:pt idx="10095">
                  <c:v>100</c:v>
                </c:pt>
                <c:pt idx="10096">
                  <c:v>100</c:v>
                </c:pt>
                <c:pt idx="10097">
                  <c:v>100</c:v>
                </c:pt>
                <c:pt idx="10098">
                  <c:v>100</c:v>
                </c:pt>
                <c:pt idx="10099">
                  <c:v>100</c:v>
                </c:pt>
                <c:pt idx="10100">
                  <c:v>100</c:v>
                </c:pt>
                <c:pt idx="10101">
                  <c:v>100</c:v>
                </c:pt>
                <c:pt idx="10102">
                  <c:v>100</c:v>
                </c:pt>
                <c:pt idx="10103">
                  <c:v>100</c:v>
                </c:pt>
                <c:pt idx="10104">
                  <c:v>100</c:v>
                </c:pt>
                <c:pt idx="10105">
                  <c:v>100</c:v>
                </c:pt>
                <c:pt idx="10106">
                  <c:v>100</c:v>
                </c:pt>
                <c:pt idx="10107">
                  <c:v>100</c:v>
                </c:pt>
                <c:pt idx="10108">
                  <c:v>100</c:v>
                </c:pt>
                <c:pt idx="10109">
                  <c:v>100</c:v>
                </c:pt>
                <c:pt idx="10110">
                  <c:v>100</c:v>
                </c:pt>
                <c:pt idx="10111">
                  <c:v>100</c:v>
                </c:pt>
                <c:pt idx="10112">
                  <c:v>100</c:v>
                </c:pt>
                <c:pt idx="10113">
                  <c:v>100</c:v>
                </c:pt>
                <c:pt idx="10114">
                  <c:v>100</c:v>
                </c:pt>
                <c:pt idx="10115">
                  <c:v>100</c:v>
                </c:pt>
                <c:pt idx="10116">
                  <c:v>100</c:v>
                </c:pt>
                <c:pt idx="10117">
                  <c:v>100</c:v>
                </c:pt>
                <c:pt idx="10118">
                  <c:v>100</c:v>
                </c:pt>
                <c:pt idx="10119">
                  <c:v>100</c:v>
                </c:pt>
                <c:pt idx="10120">
                  <c:v>100</c:v>
                </c:pt>
                <c:pt idx="10121">
                  <c:v>100</c:v>
                </c:pt>
                <c:pt idx="10122">
                  <c:v>100</c:v>
                </c:pt>
                <c:pt idx="10123">
                  <c:v>100</c:v>
                </c:pt>
                <c:pt idx="10124">
                  <c:v>100</c:v>
                </c:pt>
                <c:pt idx="10125">
                  <c:v>100</c:v>
                </c:pt>
                <c:pt idx="10126">
                  <c:v>100</c:v>
                </c:pt>
                <c:pt idx="10127">
                  <c:v>100</c:v>
                </c:pt>
                <c:pt idx="10128">
                  <c:v>100</c:v>
                </c:pt>
                <c:pt idx="10129">
                  <c:v>100</c:v>
                </c:pt>
                <c:pt idx="10130">
                  <c:v>100</c:v>
                </c:pt>
                <c:pt idx="10131">
                  <c:v>100</c:v>
                </c:pt>
                <c:pt idx="10132">
                  <c:v>100</c:v>
                </c:pt>
                <c:pt idx="10133">
                  <c:v>100</c:v>
                </c:pt>
                <c:pt idx="10134">
                  <c:v>100</c:v>
                </c:pt>
                <c:pt idx="10135">
                  <c:v>100</c:v>
                </c:pt>
                <c:pt idx="10136">
                  <c:v>100</c:v>
                </c:pt>
                <c:pt idx="10137">
                  <c:v>100</c:v>
                </c:pt>
                <c:pt idx="10138">
                  <c:v>100</c:v>
                </c:pt>
                <c:pt idx="10139">
                  <c:v>100</c:v>
                </c:pt>
                <c:pt idx="10140">
                  <c:v>100</c:v>
                </c:pt>
                <c:pt idx="10141">
                  <c:v>100</c:v>
                </c:pt>
                <c:pt idx="10142">
                  <c:v>100</c:v>
                </c:pt>
                <c:pt idx="10143">
                  <c:v>100</c:v>
                </c:pt>
                <c:pt idx="10144">
                  <c:v>100</c:v>
                </c:pt>
                <c:pt idx="10145">
                  <c:v>100</c:v>
                </c:pt>
                <c:pt idx="10146">
                  <c:v>100</c:v>
                </c:pt>
                <c:pt idx="10147">
                  <c:v>100</c:v>
                </c:pt>
                <c:pt idx="10148">
                  <c:v>100</c:v>
                </c:pt>
                <c:pt idx="10149">
                  <c:v>100</c:v>
                </c:pt>
                <c:pt idx="10150">
                  <c:v>100</c:v>
                </c:pt>
                <c:pt idx="10151">
                  <c:v>100</c:v>
                </c:pt>
                <c:pt idx="10152">
                  <c:v>100</c:v>
                </c:pt>
                <c:pt idx="10153">
                  <c:v>100</c:v>
                </c:pt>
                <c:pt idx="10154">
                  <c:v>100</c:v>
                </c:pt>
                <c:pt idx="10155">
                  <c:v>100</c:v>
                </c:pt>
                <c:pt idx="10156">
                  <c:v>100</c:v>
                </c:pt>
                <c:pt idx="10157">
                  <c:v>100</c:v>
                </c:pt>
                <c:pt idx="10158">
                  <c:v>100</c:v>
                </c:pt>
                <c:pt idx="10159">
                  <c:v>100</c:v>
                </c:pt>
                <c:pt idx="10160">
                  <c:v>100</c:v>
                </c:pt>
                <c:pt idx="10161">
                  <c:v>100</c:v>
                </c:pt>
                <c:pt idx="10162">
                  <c:v>100</c:v>
                </c:pt>
                <c:pt idx="10163">
                  <c:v>100</c:v>
                </c:pt>
                <c:pt idx="10164">
                  <c:v>100</c:v>
                </c:pt>
                <c:pt idx="10165">
                  <c:v>100</c:v>
                </c:pt>
                <c:pt idx="10166">
                  <c:v>100</c:v>
                </c:pt>
                <c:pt idx="10167">
                  <c:v>100</c:v>
                </c:pt>
                <c:pt idx="10168">
                  <c:v>100</c:v>
                </c:pt>
                <c:pt idx="10169">
                  <c:v>100</c:v>
                </c:pt>
                <c:pt idx="10170">
                  <c:v>100</c:v>
                </c:pt>
                <c:pt idx="10171">
                  <c:v>100</c:v>
                </c:pt>
                <c:pt idx="10172">
                  <c:v>100</c:v>
                </c:pt>
                <c:pt idx="10173">
                  <c:v>100</c:v>
                </c:pt>
                <c:pt idx="10174">
                  <c:v>100</c:v>
                </c:pt>
                <c:pt idx="10175">
                  <c:v>100</c:v>
                </c:pt>
                <c:pt idx="10176">
                  <c:v>100</c:v>
                </c:pt>
                <c:pt idx="10177">
                  <c:v>100</c:v>
                </c:pt>
                <c:pt idx="10178">
                  <c:v>100</c:v>
                </c:pt>
                <c:pt idx="10179">
                  <c:v>100</c:v>
                </c:pt>
                <c:pt idx="10180">
                  <c:v>100</c:v>
                </c:pt>
                <c:pt idx="10181">
                  <c:v>100</c:v>
                </c:pt>
                <c:pt idx="10182">
                  <c:v>100</c:v>
                </c:pt>
                <c:pt idx="10183">
                  <c:v>100</c:v>
                </c:pt>
                <c:pt idx="10184">
                  <c:v>100</c:v>
                </c:pt>
                <c:pt idx="10185">
                  <c:v>100</c:v>
                </c:pt>
                <c:pt idx="10186">
                  <c:v>100</c:v>
                </c:pt>
                <c:pt idx="10187">
                  <c:v>100</c:v>
                </c:pt>
                <c:pt idx="10188">
                  <c:v>100</c:v>
                </c:pt>
                <c:pt idx="10189">
                  <c:v>100</c:v>
                </c:pt>
                <c:pt idx="10190">
                  <c:v>100</c:v>
                </c:pt>
                <c:pt idx="10191">
                  <c:v>100</c:v>
                </c:pt>
                <c:pt idx="10192">
                  <c:v>100</c:v>
                </c:pt>
                <c:pt idx="10193">
                  <c:v>100</c:v>
                </c:pt>
                <c:pt idx="10194">
                  <c:v>100</c:v>
                </c:pt>
                <c:pt idx="10195">
                  <c:v>100</c:v>
                </c:pt>
                <c:pt idx="10196">
                  <c:v>100</c:v>
                </c:pt>
                <c:pt idx="10197">
                  <c:v>100</c:v>
                </c:pt>
                <c:pt idx="10198">
                  <c:v>100</c:v>
                </c:pt>
                <c:pt idx="10199">
                  <c:v>100</c:v>
                </c:pt>
                <c:pt idx="10200">
                  <c:v>100</c:v>
                </c:pt>
                <c:pt idx="10201">
                  <c:v>100</c:v>
                </c:pt>
                <c:pt idx="10202">
                  <c:v>100</c:v>
                </c:pt>
                <c:pt idx="10203">
                  <c:v>100</c:v>
                </c:pt>
                <c:pt idx="10204">
                  <c:v>100</c:v>
                </c:pt>
                <c:pt idx="10205">
                  <c:v>100</c:v>
                </c:pt>
                <c:pt idx="10206">
                  <c:v>100</c:v>
                </c:pt>
                <c:pt idx="10207">
                  <c:v>100</c:v>
                </c:pt>
                <c:pt idx="10208">
                  <c:v>100</c:v>
                </c:pt>
                <c:pt idx="10209">
                  <c:v>100</c:v>
                </c:pt>
              </c:numCache>
            </c:numRef>
          </c:val>
          <c:smooth val="0"/>
          <c:extLst>
            <c:ext xmlns:c16="http://schemas.microsoft.com/office/drawing/2014/chart" uri="{C3380CC4-5D6E-409C-BE32-E72D297353CC}">
              <c16:uniqueId val="{00000002-6F58-418A-9BC1-63EB2712B8F8}"/>
            </c:ext>
          </c:extLst>
        </c:ser>
        <c:ser>
          <c:idx val="3"/>
          <c:order val="3"/>
          <c:tx>
            <c:v> </c:v>
          </c:tx>
          <c:spPr>
            <a:ln w="25400" cap="rnd">
              <a:no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3-6F58-418A-9BC1-63EB2712B8F8}"/>
            </c:ext>
          </c:extLst>
        </c:ser>
        <c:dLbls>
          <c:showLegendKey val="0"/>
          <c:showVal val="0"/>
          <c:showCatName val="0"/>
          <c:showSerName val="0"/>
          <c:showPercent val="0"/>
          <c:showBubbleSize val="0"/>
        </c:dLbls>
        <c:marker val="1"/>
        <c:smooth val="0"/>
        <c:axId val="198557711"/>
        <c:axId val="1060196096"/>
      </c:lineChart>
      <c:catAx>
        <c:axId val="198334991"/>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1059414640"/>
        <c:crosses val="autoZero"/>
        <c:auto val="1"/>
        <c:lblAlgn val="ctr"/>
        <c:lblOffset val="100"/>
        <c:tickLblSkip val="5"/>
        <c:noMultiLvlLbl val="0"/>
      </c:catAx>
      <c:valAx>
        <c:axId val="1059414640"/>
        <c:scaling>
          <c:orientation val="minMax"/>
          <c:max val="100"/>
        </c:scaling>
        <c:delete val="0"/>
        <c:axPos val="l"/>
        <c:title>
          <c:tx>
            <c:rich>
              <a:bodyPr rot="-54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r>
                  <a:rPr lang="en-US" sz="2000">
                    <a:solidFill>
                      <a:sysClr val="windowText" lastClr="000000"/>
                    </a:solidFill>
                    <a:latin typeface="HelveticaNeueLT Std" panose="020B0604020202020204"/>
                  </a:rPr>
                  <a:t>Percent</a:t>
                </a:r>
              </a:p>
            </c:rich>
          </c:tx>
          <c:overlay val="0"/>
          <c:spPr>
            <a:noFill/>
            <a:ln>
              <a:noFill/>
            </a:ln>
            <a:effectLst/>
          </c:spPr>
          <c:txPr>
            <a:bodyPr rot="-54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title>
        <c:numFmt formatCode="0" sourceLinked="0"/>
        <c:majorTickMark val="none"/>
        <c:minorTickMark val="none"/>
        <c:tickLblPos val="low"/>
        <c:spPr>
          <a:noFill/>
          <a:ln>
            <a:solidFill>
              <a:schemeClr val="tx1"/>
            </a:solid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198334991"/>
        <c:crossesAt val="21"/>
        <c:crossBetween val="midCat"/>
        <c:majorUnit val="20"/>
      </c:valAx>
      <c:valAx>
        <c:axId val="1060196096"/>
        <c:scaling>
          <c:orientation val="minMax"/>
          <c:max val="100"/>
        </c:scaling>
        <c:delete val="1"/>
        <c:axPos val="r"/>
        <c:numFmt formatCode="0" sourceLinked="0"/>
        <c:majorTickMark val="none"/>
        <c:minorTickMark val="none"/>
        <c:tickLblPos val="nextTo"/>
        <c:crossAx val="198557711"/>
        <c:crosses val="max"/>
        <c:crossBetween val="between"/>
        <c:majorUnit val="20"/>
      </c:valAx>
      <c:catAx>
        <c:axId val="198557711"/>
        <c:scaling>
          <c:orientation val="minMax"/>
        </c:scaling>
        <c:delete val="0"/>
        <c:axPos val="t"/>
        <c:numFmt formatCode="0"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060196096"/>
        <c:crosses val="max"/>
        <c:auto val="1"/>
        <c:lblAlgn val="ctr"/>
        <c:lblOffset val="100"/>
        <c:noMultiLvlLbl val="0"/>
      </c:catAx>
      <c:spPr>
        <a:noFill/>
        <a:ln>
          <a:noFill/>
        </a:ln>
        <a:effectLst/>
      </c:spPr>
    </c:plotArea>
    <c:legend>
      <c:legendPos val="r"/>
      <c:legendEntry>
        <c:idx val="0"/>
        <c:delete val="1"/>
      </c:legendEntry>
      <c:legendEntry>
        <c:idx val="3"/>
        <c:delete val="1"/>
      </c:legendEntry>
      <c:layout>
        <c:manualLayout>
          <c:xMode val="edge"/>
          <c:yMode val="edge"/>
          <c:x val="0.14653022937350221"/>
          <c:y val="1.3655943280314006E-3"/>
          <c:w val="0.70390455323519341"/>
          <c:h val="0.13062541731909724"/>
        </c:manualLayout>
      </c:layout>
      <c:overlay val="1"/>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2461524153599"/>
          <c:y val="3.9416888516324758E-2"/>
          <c:w val="0.76147264593254149"/>
          <c:h val="0.65882690607470262"/>
        </c:manualLayout>
      </c:layout>
      <c:barChart>
        <c:barDir val="col"/>
        <c:grouping val="clustered"/>
        <c:varyColors val="0"/>
        <c:ser>
          <c:idx val="0"/>
          <c:order val="1"/>
          <c:tx>
            <c:strRef>
              <c:f>'Figure 1.19.2'!$A$2</c:f>
              <c:strCache>
                <c:ptCount val="1"/>
                <c:pt idx="0">
                  <c:v>Share of countries in which PD &gt; DSPD</c:v>
                </c:pt>
              </c:strCache>
            </c:strRef>
          </c:tx>
          <c:spPr>
            <a:solidFill>
              <a:schemeClr val="accent1">
                <a:lumMod val="75000"/>
              </a:schemeClr>
            </a:solidFill>
            <a:ln>
              <a:noFill/>
            </a:ln>
            <a:effectLst/>
          </c:spPr>
          <c:invertIfNegative val="0"/>
          <c:cat>
            <c:strRef>
              <c:f>'Figure 1.19.2'!$B$1:$D$1</c:f>
              <c:strCache>
                <c:ptCount val="3"/>
                <c:pt idx="0">
                  <c:v>Advanced economies</c:v>
                </c:pt>
                <c:pt idx="1">
                  <c:v>Emerging 
markets</c:v>
                </c:pt>
                <c:pt idx="2">
                  <c:v>Low-income developing countries</c:v>
                </c:pt>
              </c:strCache>
            </c:strRef>
          </c:cat>
          <c:val>
            <c:numRef>
              <c:f>'Figure 1.19.2'!$B$2:$D$2</c:f>
              <c:numCache>
                <c:formatCode>General</c:formatCode>
                <c:ptCount val="3"/>
                <c:pt idx="0">
                  <c:v>35.1</c:v>
                </c:pt>
                <c:pt idx="1">
                  <c:v>33.299999999999997</c:v>
                </c:pt>
                <c:pt idx="2">
                  <c:v>16.399999999999999</c:v>
                </c:pt>
              </c:numCache>
            </c:numRef>
          </c:val>
          <c:extLst>
            <c:ext xmlns:c16="http://schemas.microsoft.com/office/drawing/2014/chart" uri="{C3380CC4-5D6E-409C-BE32-E72D297353CC}">
              <c16:uniqueId val="{00000000-8204-4C5B-8B2F-974C3F6C7236}"/>
            </c:ext>
          </c:extLst>
        </c:ser>
        <c:ser>
          <c:idx val="1"/>
          <c:order val="2"/>
          <c:tx>
            <c:strRef>
              <c:f>'Figure 1.19.2'!$A$5</c:f>
              <c:strCache>
                <c:ptCount val="1"/>
                <c:pt idx="0">
                  <c:v>DSPD – PD difference (right scale)</c:v>
                </c:pt>
              </c:strCache>
            </c:strRef>
          </c:tx>
          <c:spPr>
            <a:noFill/>
            <a:ln>
              <a:noFill/>
            </a:ln>
            <a:effectLst/>
          </c:spPr>
          <c:invertIfNegative val="0"/>
          <c:val>
            <c:numRef>
              <c:f>'Figure 1.19.2'!$B$3:$D$3</c:f>
              <c:numCache>
                <c:formatCode>General</c:formatCode>
                <c:ptCount val="3"/>
                <c:pt idx="0">
                  <c:v>-0.98</c:v>
                </c:pt>
                <c:pt idx="1">
                  <c:v>-2.11</c:v>
                </c:pt>
                <c:pt idx="2">
                  <c:v>-1.58</c:v>
                </c:pt>
              </c:numCache>
            </c:numRef>
          </c:val>
          <c:extLst>
            <c:ext xmlns:c16="http://schemas.microsoft.com/office/drawing/2014/chart" uri="{C3380CC4-5D6E-409C-BE32-E72D297353CC}">
              <c16:uniqueId val="{00000001-8204-4C5B-8B2F-974C3F6C7236}"/>
            </c:ext>
          </c:extLst>
        </c:ser>
        <c:ser>
          <c:idx val="2"/>
          <c:order val="3"/>
          <c:tx>
            <c:strRef>
              <c:f>'Figure 1.19.2'!$A$4:$D$4</c:f>
              <c:strCache>
                <c:ptCount val="4"/>
                <c:pt idx="0">
                  <c:v>dummy sh</c:v>
                </c:pt>
                <c:pt idx="1">
                  <c:v>35.1</c:v>
                </c:pt>
                <c:pt idx="2">
                  <c:v>33.3</c:v>
                </c:pt>
                <c:pt idx="3">
                  <c:v>16.4</c:v>
                </c:pt>
              </c:strCache>
            </c:strRef>
          </c:tx>
          <c:spPr>
            <a:noFill/>
            <a:ln>
              <a:noFill/>
            </a:ln>
            <a:effectLst/>
          </c:spPr>
          <c:invertIfNegative val="0"/>
          <c:val>
            <c:numRef>
              <c:f>'Figure 1.19.2'!$B$4:$D$4</c:f>
              <c:numCache>
                <c:formatCode>General</c:formatCode>
                <c:ptCount val="3"/>
                <c:pt idx="0">
                  <c:v>35.1</c:v>
                </c:pt>
                <c:pt idx="1">
                  <c:v>33.299999999999997</c:v>
                </c:pt>
                <c:pt idx="2">
                  <c:v>16.399999999999999</c:v>
                </c:pt>
              </c:numCache>
            </c:numRef>
          </c:val>
          <c:extLst>
            <c:ext xmlns:c16="http://schemas.microsoft.com/office/drawing/2014/chart" uri="{C3380CC4-5D6E-409C-BE32-E72D297353CC}">
              <c16:uniqueId val="{00000002-8204-4C5B-8B2F-974C3F6C7236}"/>
            </c:ext>
          </c:extLst>
        </c:ser>
        <c:dLbls>
          <c:showLegendKey val="0"/>
          <c:showVal val="0"/>
          <c:showCatName val="0"/>
          <c:showSerName val="0"/>
          <c:showPercent val="0"/>
          <c:showBubbleSize val="0"/>
        </c:dLbls>
        <c:gapWidth val="158"/>
        <c:overlap val="3"/>
        <c:axId val="1432910320"/>
        <c:axId val="2048998464"/>
      </c:barChart>
      <c:barChart>
        <c:barDir val="col"/>
        <c:grouping val="stacked"/>
        <c:varyColors val="0"/>
        <c:ser>
          <c:idx val="4"/>
          <c:order val="4"/>
          <c:tx>
            <c:strRef>
              <c:f>'Figure 1.19.2'!$A$6</c:f>
              <c:strCache>
                <c:ptCount val="1"/>
                <c:pt idx="0">
                  <c:v>p25</c:v>
                </c:pt>
              </c:strCache>
            </c:strRef>
          </c:tx>
          <c:spPr>
            <a:noFill/>
            <a:ln>
              <a:noFill/>
            </a:ln>
            <a:effectLst/>
          </c:spPr>
          <c:invertIfNegative val="0"/>
          <c:dPt>
            <c:idx val="1"/>
            <c:invertIfNegative val="0"/>
            <c:bubble3D val="0"/>
            <c:spPr>
              <a:noFill/>
              <a:ln w="28575" cap="rnd">
                <a:noFill/>
                <a:round/>
              </a:ln>
              <a:effectLst/>
            </c:spPr>
            <c:extLst>
              <c:ext xmlns:c16="http://schemas.microsoft.com/office/drawing/2014/chart" uri="{C3380CC4-5D6E-409C-BE32-E72D297353CC}">
                <c16:uniqueId val="{00000004-8204-4C5B-8B2F-974C3F6C7236}"/>
              </c:ext>
            </c:extLst>
          </c:dPt>
          <c:dPt>
            <c:idx val="2"/>
            <c:invertIfNegative val="0"/>
            <c:bubble3D val="0"/>
            <c:spPr>
              <a:noFill/>
              <a:ln w="28575" cap="rnd">
                <a:noFill/>
                <a:round/>
              </a:ln>
              <a:effectLst/>
            </c:spPr>
            <c:extLst>
              <c:ext xmlns:c16="http://schemas.microsoft.com/office/drawing/2014/chart" uri="{C3380CC4-5D6E-409C-BE32-E72D297353CC}">
                <c16:uniqueId val="{00000006-8204-4C5B-8B2F-974C3F6C7236}"/>
              </c:ext>
            </c:extLst>
          </c:dPt>
          <c:val>
            <c:numRef>
              <c:f>'Figure 1.19.2'!$B$6:$D$6</c:f>
              <c:numCache>
                <c:formatCode>0.00</c:formatCode>
                <c:ptCount val="3"/>
                <c:pt idx="0">
                  <c:v>-0.56000000000000005</c:v>
                </c:pt>
                <c:pt idx="1">
                  <c:v>-0.98</c:v>
                </c:pt>
                <c:pt idx="2">
                  <c:v>-0.21</c:v>
                </c:pt>
              </c:numCache>
            </c:numRef>
          </c:val>
          <c:extLst>
            <c:ext xmlns:c16="http://schemas.microsoft.com/office/drawing/2014/chart" uri="{C3380CC4-5D6E-409C-BE32-E72D297353CC}">
              <c16:uniqueId val="{00000007-8204-4C5B-8B2F-974C3F6C7236}"/>
            </c:ext>
          </c:extLst>
        </c:ser>
        <c:ser>
          <c:idx val="5"/>
          <c:order val="5"/>
          <c:tx>
            <c:strRef>
              <c:f>'Figure 1.19.2'!$A$8</c:f>
              <c:strCache>
                <c:ptCount val="1"/>
                <c:pt idx="0">
                  <c:v>25th–75th percentiles of the DSPD – PD difference (right scale)</c:v>
                </c:pt>
              </c:strCache>
            </c:strRef>
          </c:tx>
          <c:spPr>
            <a:solidFill>
              <a:schemeClr val="accent6"/>
            </a:solidFill>
            <a:ln>
              <a:noFill/>
            </a:ln>
            <a:effectLst/>
          </c:spPr>
          <c:invertIfNegative val="0"/>
          <c:val>
            <c:numRef>
              <c:f>'Figure 1.19.2'!$B$8:$D$8</c:f>
              <c:numCache>
                <c:formatCode>0.00</c:formatCode>
                <c:ptCount val="3"/>
                <c:pt idx="0">
                  <c:v>-1.01</c:v>
                </c:pt>
                <c:pt idx="1">
                  <c:v>-2.2000000000000002</c:v>
                </c:pt>
                <c:pt idx="2">
                  <c:v>-5</c:v>
                </c:pt>
              </c:numCache>
            </c:numRef>
          </c:val>
          <c:extLst>
            <c:ext xmlns:c16="http://schemas.microsoft.com/office/drawing/2014/chart" uri="{C3380CC4-5D6E-409C-BE32-E72D297353CC}">
              <c16:uniqueId val="{00000008-8204-4C5B-8B2F-974C3F6C7236}"/>
            </c:ext>
          </c:extLst>
        </c:ser>
        <c:dLbls>
          <c:showLegendKey val="0"/>
          <c:showVal val="0"/>
          <c:showCatName val="0"/>
          <c:showSerName val="0"/>
          <c:showPercent val="0"/>
          <c:showBubbleSize val="0"/>
        </c:dLbls>
        <c:gapWidth val="378"/>
        <c:overlap val="100"/>
        <c:axId val="583186864"/>
        <c:axId val="388285680"/>
      </c:barChart>
      <c:scatterChart>
        <c:scatterStyle val="lineMarker"/>
        <c:varyColors val="0"/>
        <c:ser>
          <c:idx val="3"/>
          <c:order val="0"/>
          <c:tx>
            <c:strRef>
              <c:f>'Figure 1.19.2'!$A$5</c:f>
              <c:strCache>
                <c:ptCount val="1"/>
                <c:pt idx="0">
                  <c:v>DSPD – PD difference (right scale)</c:v>
                </c:pt>
              </c:strCache>
            </c:strRef>
          </c:tx>
          <c:spPr>
            <a:ln w="25400" cap="rnd">
              <a:noFill/>
              <a:round/>
            </a:ln>
            <a:effectLst/>
          </c:spPr>
          <c:marker>
            <c:symbol val="circle"/>
            <c:size val="16"/>
            <c:spPr>
              <a:solidFill>
                <a:schemeClr val="accent4"/>
              </a:solidFill>
              <a:ln w="9525">
                <a:solidFill>
                  <a:schemeClr val="accent4"/>
                </a:solidFill>
              </a:ln>
              <a:effectLst/>
            </c:spPr>
          </c:marker>
          <c:yVal>
            <c:numRef>
              <c:f>'Figure 1.19.2'!$B$5:$D$5</c:f>
              <c:numCache>
                <c:formatCode>General</c:formatCode>
                <c:ptCount val="3"/>
                <c:pt idx="0">
                  <c:v>-0.98</c:v>
                </c:pt>
                <c:pt idx="1">
                  <c:v>-2.11</c:v>
                </c:pt>
                <c:pt idx="2">
                  <c:v>-1.58</c:v>
                </c:pt>
              </c:numCache>
            </c:numRef>
          </c:yVal>
          <c:smooth val="0"/>
          <c:extLst>
            <c:ext xmlns:c16="http://schemas.microsoft.com/office/drawing/2014/chart" uri="{C3380CC4-5D6E-409C-BE32-E72D297353CC}">
              <c16:uniqueId val="{00000009-8204-4C5B-8B2F-974C3F6C7236}"/>
            </c:ext>
          </c:extLst>
        </c:ser>
        <c:dLbls>
          <c:showLegendKey val="0"/>
          <c:showVal val="0"/>
          <c:showCatName val="0"/>
          <c:showSerName val="0"/>
          <c:showPercent val="0"/>
          <c:showBubbleSize val="0"/>
        </c:dLbls>
        <c:axId val="583186864"/>
        <c:axId val="388285680"/>
      </c:scatterChart>
      <c:catAx>
        <c:axId val="143291032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2048998464"/>
        <c:crosses val="autoZero"/>
        <c:auto val="1"/>
        <c:lblAlgn val="ctr"/>
        <c:lblOffset val="100"/>
        <c:noMultiLvlLbl val="0"/>
      </c:catAx>
      <c:valAx>
        <c:axId val="2048998464"/>
        <c:scaling>
          <c:orientation val="minMax"/>
          <c:max val="40"/>
          <c:min val="-60"/>
        </c:scaling>
        <c:delete val="0"/>
        <c:axPos val="l"/>
        <c:title>
          <c:tx>
            <c:rich>
              <a:bodyPr rot="-54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1432910320"/>
        <c:crosses val="autoZero"/>
        <c:crossBetween val="between"/>
      </c:valAx>
      <c:valAx>
        <c:axId val="388285680"/>
        <c:scaling>
          <c:orientation val="minMax"/>
          <c:max val="4"/>
          <c:min val="-6"/>
        </c:scaling>
        <c:delete val="0"/>
        <c:axPos val="r"/>
        <c:title>
          <c:tx>
            <c:rich>
              <a:bodyPr rot="-54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r>
                  <a:rPr lang="en-US"/>
                  <a:t>Percent of GDP</a:t>
                </a:r>
              </a:p>
            </c:rich>
          </c:tx>
          <c:overlay val="0"/>
          <c:spPr>
            <a:noFill/>
            <a:ln>
              <a:noFill/>
            </a:ln>
            <a:effectLst/>
          </c:spPr>
          <c:txPr>
            <a:bodyPr rot="-54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583186864"/>
        <c:crosses val="max"/>
        <c:crossBetween val="between"/>
        <c:minorUnit val="0.2"/>
      </c:valAx>
      <c:catAx>
        <c:axId val="583186864"/>
        <c:scaling>
          <c:orientation val="minMax"/>
        </c:scaling>
        <c:delete val="1"/>
        <c:axPos val="b"/>
        <c:majorTickMark val="out"/>
        <c:minorTickMark val="none"/>
        <c:tickLblPos val="nextTo"/>
        <c:crossAx val="388285680"/>
        <c:crosses val="autoZero"/>
        <c:auto val="1"/>
        <c:lblAlgn val="ctr"/>
        <c:lblOffset val="100"/>
        <c:noMultiLvlLbl val="0"/>
      </c:catAx>
      <c:spPr>
        <a:noFill/>
        <a:ln>
          <a:noFill/>
        </a:ln>
        <a:effectLst/>
      </c:spPr>
    </c:plotArea>
    <c:legend>
      <c:legendPos val="r"/>
      <c:legendEntry>
        <c:idx val="1"/>
        <c:delete val="1"/>
      </c:legendEntry>
      <c:legendEntry>
        <c:idx val="2"/>
        <c:delete val="1"/>
      </c:legendEntry>
      <c:legendEntry>
        <c:idx val="3"/>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legendEntry>
      <c:legendEntry>
        <c:idx val="4"/>
        <c:delete val="1"/>
      </c:legendEntry>
      <c:legendEntry>
        <c:idx val="5"/>
        <c:delete val="1"/>
      </c:legendEntry>
      <c:layout>
        <c:manualLayout>
          <c:xMode val="edge"/>
          <c:yMode val="edge"/>
          <c:x val="0"/>
          <c:y val="0.81971282284896818"/>
          <c:w val="0.99619089020949037"/>
          <c:h val="0.17920604065758555"/>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58894943685175"/>
          <c:y val="3.2746636905355044E-2"/>
          <c:w val="0.8744660485056549"/>
          <c:h val="0.88440743767064589"/>
        </c:manualLayout>
      </c:layout>
      <c:areaChart>
        <c:grouping val="stacked"/>
        <c:varyColors val="0"/>
        <c:ser>
          <c:idx val="0"/>
          <c:order val="0"/>
          <c:tx>
            <c:strRef>
              <c:f>'Figure 1.20'!$E$1</c:f>
              <c:strCache>
                <c:ptCount val="1"/>
                <c:pt idx="0">
                  <c:v>lower pb_gdp 0.05</c:v>
                </c:pt>
              </c:strCache>
            </c:strRef>
          </c:tx>
          <c:spPr>
            <a:solidFill>
              <a:schemeClr val="bg1"/>
            </a:solidFill>
            <a:ln>
              <a:noFill/>
            </a:ln>
            <a:effectLst/>
          </c:spP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1.20'!$E$3:$E$10</c:f>
              <c:numCache>
                <c:formatCode>General</c:formatCode>
                <c:ptCount val="8"/>
                <c:pt idx="0">
                  <c:v>4.6763430767356979</c:v>
                </c:pt>
                <c:pt idx="1">
                  <c:v>4.8013193651024277</c:v>
                </c:pt>
                <c:pt idx="2">
                  <c:v>5.9904626941667596</c:v>
                </c:pt>
                <c:pt idx="3">
                  <c:v>5.1779928613245394</c:v>
                </c:pt>
                <c:pt idx="4">
                  <c:v>6.1689618012986367</c:v>
                </c:pt>
                <c:pt idx="5">
                  <c:v>5.8800339114949791</c:v>
                </c:pt>
                <c:pt idx="6">
                  <c:v>6.1382428178484369</c:v>
                </c:pt>
                <c:pt idx="7">
                  <c:v>6.3205502010471442</c:v>
                </c:pt>
              </c:numCache>
            </c:numRef>
          </c:val>
          <c:extLst>
            <c:ext xmlns:c16="http://schemas.microsoft.com/office/drawing/2014/chart" uri="{C3380CC4-5D6E-409C-BE32-E72D297353CC}">
              <c16:uniqueId val="{00000000-1C95-40F1-BCAA-654A30DFE58F}"/>
            </c:ext>
          </c:extLst>
        </c:ser>
        <c:ser>
          <c:idx val="1"/>
          <c:order val="1"/>
          <c:tx>
            <c:strRef>
              <c:f>'Figure 1.20'!$F$1</c:f>
              <c:strCache>
                <c:ptCount val="1"/>
                <c:pt idx="0">
                  <c:v>upper pb_gdp 0.05</c:v>
                </c:pt>
              </c:strCache>
            </c:strRef>
          </c:tx>
          <c:spPr>
            <a:solidFill>
              <a:schemeClr val="accent2"/>
            </a:solidFill>
            <a:ln>
              <a:noFill/>
            </a:ln>
            <a:effectLst/>
          </c:spP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1.20'!$F$3:$F$10</c:f>
              <c:numCache>
                <c:formatCode>General</c:formatCode>
                <c:ptCount val="8"/>
              </c:numCache>
            </c:numRef>
          </c:val>
          <c:extLst>
            <c:ext xmlns:c16="http://schemas.microsoft.com/office/drawing/2014/chart" uri="{C3380CC4-5D6E-409C-BE32-E72D297353CC}">
              <c16:uniqueId val="{00000001-1C95-40F1-BCAA-654A30DFE58F}"/>
            </c:ext>
          </c:extLst>
        </c:ser>
        <c:ser>
          <c:idx val="2"/>
          <c:order val="2"/>
          <c:tx>
            <c:strRef>
              <c:f>'Figure 1.20'!$G$1</c:f>
              <c:strCache>
                <c:ptCount val="1"/>
                <c:pt idx="0">
                  <c:v>lower pb_gdp 0.1</c:v>
                </c:pt>
              </c:strCache>
            </c:strRef>
          </c:tx>
          <c:spPr>
            <a:solidFill>
              <a:schemeClr val="accent5">
                <a:lumMod val="20000"/>
                <a:lumOff val="80000"/>
              </a:schemeClr>
            </a:solidFill>
            <a:ln>
              <a:noFill/>
            </a:ln>
            <a:effectLst/>
          </c:spP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1.20'!$G$3:$G$10</c:f>
              <c:numCache>
                <c:formatCode>General</c:formatCode>
                <c:ptCount val="8"/>
                <c:pt idx="0">
                  <c:v>-0.61314222643548089</c:v>
                </c:pt>
                <c:pt idx="1">
                  <c:v>-0.73642742672288364</c:v>
                </c:pt>
                <c:pt idx="2">
                  <c:v>-0.81525193469706192</c:v>
                </c:pt>
                <c:pt idx="3">
                  <c:v>-0.83763186419577274</c:v>
                </c:pt>
                <c:pt idx="4">
                  <c:v>-0.91734264266917798</c:v>
                </c:pt>
                <c:pt idx="5">
                  <c:v>-0.93538593662676295</c:v>
                </c:pt>
                <c:pt idx="6">
                  <c:v>-0.97824547264522455</c:v>
                </c:pt>
                <c:pt idx="7">
                  <c:v>-1.0034881235866946</c:v>
                </c:pt>
              </c:numCache>
            </c:numRef>
          </c:val>
          <c:extLst>
            <c:ext xmlns:c16="http://schemas.microsoft.com/office/drawing/2014/chart" uri="{C3380CC4-5D6E-409C-BE32-E72D297353CC}">
              <c16:uniqueId val="{00000002-1C95-40F1-BCAA-654A30DFE58F}"/>
            </c:ext>
          </c:extLst>
        </c:ser>
        <c:ser>
          <c:idx val="3"/>
          <c:order val="3"/>
          <c:tx>
            <c:strRef>
              <c:f>'Figure 1.20'!$H$1</c:f>
              <c:strCache>
                <c:ptCount val="1"/>
                <c:pt idx="0">
                  <c:v>upper pb_gdp 0.1</c:v>
                </c:pt>
              </c:strCache>
            </c:strRef>
          </c:tx>
          <c:spPr>
            <a:solidFill>
              <a:schemeClr val="tx2">
                <a:lumMod val="20000"/>
                <a:lumOff val="80000"/>
              </a:schemeClr>
            </a:solidFill>
            <a:ln>
              <a:noFill/>
            </a:ln>
            <a:effectLst/>
          </c:spP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1.20'!$H$3:$H$10</c:f>
              <c:numCache>
                <c:formatCode>General</c:formatCode>
                <c:ptCount val="8"/>
                <c:pt idx="0">
                  <c:v>-0.41368414927676911</c:v>
                </c:pt>
                <c:pt idx="1">
                  <c:v>-0.49686408861287701</c:v>
                </c:pt>
                <c:pt idx="2">
                  <c:v>-0.55004660992286425</c:v>
                </c:pt>
                <c:pt idx="3">
                  <c:v>-0.56514624210669062</c:v>
                </c:pt>
                <c:pt idx="4">
                  <c:v>-0.61892672591492914</c:v>
                </c:pt>
                <c:pt idx="5">
                  <c:v>-0.63110045068738074</c:v>
                </c:pt>
                <c:pt idx="6">
                  <c:v>-0.66001757616293233</c:v>
                </c:pt>
                <c:pt idx="7">
                  <c:v>-0.67704867291338644</c:v>
                </c:pt>
              </c:numCache>
            </c:numRef>
          </c:val>
          <c:extLst>
            <c:ext xmlns:c16="http://schemas.microsoft.com/office/drawing/2014/chart" uri="{C3380CC4-5D6E-409C-BE32-E72D297353CC}">
              <c16:uniqueId val="{00000003-1C95-40F1-BCAA-654A30DFE58F}"/>
            </c:ext>
          </c:extLst>
        </c:ser>
        <c:ser>
          <c:idx val="4"/>
          <c:order val="4"/>
          <c:tx>
            <c:strRef>
              <c:f>'Figure 1.20'!$I$1</c:f>
              <c:strCache>
                <c:ptCount val="1"/>
                <c:pt idx="0">
                  <c:v>lower pb_gdp 0.2</c:v>
                </c:pt>
              </c:strCache>
            </c:strRef>
          </c:tx>
          <c:spPr>
            <a:solidFill>
              <a:schemeClr val="tx2">
                <a:lumMod val="40000"/>
                <a:lumOff val="60000"/>
              </a:schemeClr>
            </a:solidFill>
            <a:ln>
              <a:solidFill>
                <a:schemeClr val="tx2">
                  <a:lumMod val="40000"/>
                  <a:lumOff val="60000"/>
                </a:schemeClr>
              </a:solidFill>
            </a:ln>
            <a:effectLst/>
          </c:spP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1.20'!$I$3:$I$10</c:f>
              <c:numCache>
                <c:formatCode>General</c:formatCode>
                <c:ptCount val="8"/>
                <c:pt idx="0">
                  <c:v>-0.32878304779077272</c:v>
                </c:pt>
                <c:pt idx="1">
                  <c:v>-0.39489182671737488</c:v>
                </c:pt>
                <c:pt idx="2">
                  <c:v>-0.43715960873431925</c:v>
                </c:pt>
                <c:pt idx="3">
                  <c:v>-0.449160317725942</c:v>
                </c:pt>
                <c:pt idx="4">
                  <c:v>-0.4919033413806968</c:v>
                </c:pt>
                <c:pt idx="5">
                  <c:v>-0.50157863191491536</c:v>
                </c:pt>
                <c:pt idx="6">
                  <c:v>-0.52456104655135194</c:v>
                </c:pt>
                <c:pt idx="7">
                  <c:v>-0.53809682235185896</c:v>
                </c:pt>
              </c:numCache>
            </c:numRef>
          </c:val>
          <c:extLst>
            <c:ext xmlns:c16="http://schemas.microsoft.com/office/drawing/2014/chart" uri="{C3380CC4-5D6E-409C-BE32-E72D297353CC}">
              <c16:uniqueId val="{00000004-1C95-40F1-BCAA-654A30DFE58F}"/>
            </c:ext>
          </c:extLst>
        </c:ser>
        <c:ser>
          <c:idx val="5"/>
          <c:order val="5"/>
          <c:tx>
            <c:strRef>
              <c:f>'Figure 1.20'!$J$1</c:f>
              <c:strCache>
                <c:ptCount val="1"/>
                <c:pt idx="0">
                  <c:v>upper pb_gdp 0.2</c:v>
                </c:pt>
              </c:strCache>
            </c:strRef>
          </c:tx>
          <c:spPr>
            <a:solidFill>
              <a:schemeClr val="tx2">
                <a:lumMod val="60000"/>
                <a:lumOff val="40000"/>
              </a:schemeClr>
            </a:solidFill>
            <a:ln>
              <a:solidFill>
                <a:schemeClr val="tx2">
                  <a:lumMod val="60000"/>
                  <a:lumOff val="40000"/>
                </a:schemeClr>
              </a:solidFill>
            </a:ln>
            <a:effectLst/>
          </c:spP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1.20'!$J$3:$J$10</c:f>
              <c:numCache>
                <c:formatCode>General</c:formatCode>
                <c:ptCount val="8"/>
                <c:pt idx="0">
                  <c:v>-0.28206657960680026</c:v>
                </c:pt>
                <c:pt idx="1">
                  <c:v>-0.33878202548853231</c:v>
                </c:pt>
                <c:pt idx="2">
                  <c:v>-0.3750440188643962</c:v>
                </c:pt>
                <c:pt idx="3">
                  <c:v>-0.38533955861581815</c:v>
                </c:pt>
                <c:pt idx="4">
                  <c:v>-0.42200926700060659</c:v>
                </c:pt>
                <c:pt idx="5">
                  <c:v>-0.43030980477476</c:v>
                </c:pt>
                <c:pt idx="6">
                  <c:v>-0.45002667013982123</c:v>
                </c:pt>
                <c:pt idx="7">
                  <c:v>-0.46163916052832521</c:v>
                </c:pt>
              </c:numCache>
            </c:numRef>
          </c:val>
          <c:extLst>
            <c:ext xmlns:c16="http://schemas.microsoft.com/office/drawing/2014/chart" uri="{C3380CC4-5D6E-409C-BE32-E72D297353CC}">
              <c16:uniqueId val="{00000005-1C95-40F1-BCAA-654A30DFE58F}"/>
            </c:ext>
          </c:extLst>
        </c:ser>
        <c:ser>
          <c:idx val="6"/>
          <c:order val="6"/>
          <c:tx>
            <c:strRef>
              <c:f>'Figure 1.20'!$K$1</c:f>
              <c:strCache>
                <c:ptCount val="1"/>
                <c:pt idx="0">
                  <c:v>lower pb_gdp 0.3</c:v>
                </c:pt>
              </c:strCache>
            </c:strRef>
          </c:tx>
          <c:spPr>
            <a:solidFill>
              <a:schemeClr val="accent1"/>
            </a:solidFill>
            <a:ln>
              <a:solidFill>
                <a:schemeClr val="accent1"/>
              </a:solidFill>
            </a:ln>
            <a:effectLst/>
          </c:spP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1.20'!$K$3:$K$10</c:f>
              <c:numCache>
                <c:formatCode>General</c:formatCode>
                <c:ptCount val="8"/>
                <c:pt idx="0">
                  <c:v>-2.276662816289293</c:v>
                </c:pt>
                <c:pt idx="1">
                  <c:v>-2.7344339812681588</c:v>
                </c:pt>
                <c:pt idx="2">
                  <c:v>-3.0271178294519467</c:v>
                </c:pt>
                <c:pt idx="3">
                  <c:v>-3.1102169068341956</c:v>
                </c:pt>
                <c:pt idx="4">
                  <c:v>-3.4061915723908078</c:v>
                </c:pt>
                <c:pt idx="5">
                  <c:v>-3.473188257116671</c:v>
                </c:pt>
                <c:pt idx="6">
                  <c:v>-3.632330308943549</c:v>
                </c:pt>
                <c:pt idx="7">
                  <c:v>-3.7260589779297151</c:v>
                </c:pt>
              </c:numCache>
            </c:numRef>
          </c:val>
          <c:extLst>
            <c:ext xmlns:c16="http://schemas.microsoft.com/office/drawing/2014/chart" uri="{C3380CC4-5D6E-409C-BE32-E72D297353CC}">
              <c16:uniqueId val="{00000006-1C95-40F1-BCAA-654A30DFE58F}"/>
            </c:ext>
          </c:extLst>
        </c:ser>
        <c:ser>
          <c:idx val="7"/>
          <c:order val="7"/>
          <c:tx>
            <c:strRef>
              <c:f>'Figure 1.20'!$L$1</c:f>
              <c:strCache>
                <c:ptCount val="1"/>
                <c:pt idx="0">
                  <c:v>upper pb_gdp 0.3</c:v>
                </c:pt>
              </c:strCache>
            </c:strRef>
          </c:tx>
          <c:spPr>
            <a:solidFill>
              <a:schemeClr val="tx2">
                <a:lumMod val="60000"/>
                <a:lumOff val="40000"/>
              </a:schemeClr>
            </a:solidFill>
            <a:ln>
              <a:solidFill>
                <a:schemeClr val="tx2">
                  <a:lumMod val="60000"/>
                  <a:lumOff val="40000"/>
                </a:schemeClr>
              </a:solidFill>
            </a:ln>
            <a:effectLst/>
          </c:spP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1.20'!$L$3:$L$10</c:f>
              <c:numCache>
                <c:formatCode>General</c:formatCode>
                <c:ptCount val="8"/>
                <c:pt idx="0">
                  <c:v>-0.28206657960679959</c:v>
                </c:pt>
                <c:pt idx="1">
                  <c:v>-0.33878202548853209</c:v>
                </c:pt>
                <c:pt idx="2">
                  <c:v>-0.37504401886439581</c:v>
                </c:pt>
                <c:pt idx="3">
                  <c:v>-0.38533955861581815</c:v>
                </c:pt>
                <c:pt idx="4">
                  <c:v>-0.42200926700060648</c:v>
                </c:pt>
                <c:pt idx="5">
                  <c:v>-0.43030980477476022</c:v>
                </c:pt>
                <c:pt idx="6">
                  <c:v>-0.45002667013982034</c:v>
                </c:pt>
                <c:pt idx="7">
                  <c:v>-0.46163916052832521</c:v>
                </c:pt>
              </c:numCache>
            </c:numRef>
          </c:val>
          <c:extLst>
            <c:ext xmlns:c16="http://schemas.microsoft.com/office/drawing/2014/chart" uri="{C3380CC4-5D6E-409C-BE32-E72D297353CC}">
              <c16:uniqueId val="{00000007-1C95-40F1-BCAA-654A30DFE58F}"/>
            </c:ext>
          </c:extLst>
        </c:ser>
        <c:ser>
          <c:idx val="8"/>
          <c:order val="8"/>
          <c:tx>
            <c:strRef>
              <c:f>'Figure 1.20'!$M$1</c:f>
              <c:strCache>
                <c:ptCount val="1"/>
                <c:pt idx="0">
                  <c:v>lower pb_gdp 0.4</c:v>
                </c:pt>
              </c:strCache>
            </c:strRef>
          </c:tx>
          <c:spPr>
            <a:solidFill>
              <a:schemeClr val="tx2">
                <a:lumMod val="40000"/>
                <a:lumOff val="60000"/>
              </a:schemeClr>
            </a:solidFill>
            <a:ln>
              <a:solidFill>
                <a:schemeClr val="tx2">
                  <a:lumMod val="40000"/>
                  <a:lumOff val="60000"/>
                </a:schemeClr>
              </a:solidFill>
            </a:ln>
            <a:effectLst/>
          </c:spP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1.20'!$M$3:$M$10</c:f>
              <c:numCache>
                <c:formatCode>General</c:formatCode>
                <c:ptCount val="8"/>
                <c:pt idx="0">
                  <c:v>-0.32878304779077266</c:v>
                </c:pt>
                <c:pt idx="1">
                  <c:v>-0.39489182671737488</c:v>
                </c:pt>
                <c:pt idx="2">
                  <c:v>-0.43715960873431853</c:v>
                </c:pt>
                <c:pt idx="3">
                  <c:v>-0.44916031772594223</c:v>
                </c:pt>
                <c:pt idx="4">
                  <c:v>-0.49190334138069819</c:v>
                </c:pt>
                <c:pt idx="5">
                  <c:v>-0.50157863191491492</c:v>
                </c:pt>
                <c:pt idx="6">
                  <c:v>-0.5245610465513515</c:v>
                </c:pt>
                <c:pt idx="7">
                  <c:v>-0.53809682235185874</c:v>
                </c:pt>
              </c:numCache>
            </c:numRef>
          </c:val>
          <c:extLst>
            <c:ext xmlns:c16="http://schemas.microsoft.com/office/drawing/2014/chart" uri="{C3380CC4-5D6E-409C-BE32-E72D297353CC}">
              <c16:uniqueId val="{00000008-1C95-40F1-BCAA-654A30DFE58F}"/>
            </c:ext>
          </c:extLst>
        </c:ser>
        <c:ser>
          <c:idx val="9"/>
          <c:order val="9"/>
          <c:tx>
            <c:strRef>
              <c:f>'Figure 1.20'!$N$1</c:f>
              <c:strCache>
                <c:ptCount val="1"/>
                <c:pt idx="0">
                  <c:v>upper pb_gdp 0.4</c:v>
                </c:pt>
              </c:strCache>
            </c:strRef>
          </c:tx>
          <c:spPr>
            <a:solidFill>
              <a:schemeClr val="accent1">
                <a:lumMod val="40000"/>
                <a:lumOff val="60000"/>
              </a:schemeClr>
            </a:solidFill>
            <a:ln>
              <a:noFill/>
            </a:ln>
            <a:effectLst/>
          </c:spP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1.20'!$N$3:$N$10</c:f>
              <c:numCache>
                <c:formatCode>General</c:formatCode>
                <c:ptCount val="8"/>
                <c:pt idx="0">
                  <c:v>-0.41368414927676922</c:v>
                </c:pt>
                <c:pt idx="1">
                  <c:v>-0.49686408861287701</c:v>
                </c:pt>
                <c:pt idx="2">
                  <c:v>-0.55004660992286514</c:v>
                </c:pt>
                <c:pt idx="3">
                  <c:v>-0.56514624210668996</c:v>
                </c:pt>
                <c:pt idx="4">
                  <c:v>-0.6189267259149287</c:v>
                </c:pt>
                <c:pt idx="5">
                  <c:v>-0.63110045068738096</c:v>
                </c:pt>
                <c:pt idx="6">
                  <c:v>-0.660017576162933</c:v>
                </c:pt>
                <c:pt idx="7">
                  <c:v>-0.67704867291338799</c:v>
                </c:pt>
              </c:numCache>
            </c:numRef>
          </c:val>
          <c:extLst>
            <c:ext xmlns:c16="http://schemas.microsoft.com/office/drawing/2014/chart" uri="{C3380CC4-5D6E-409C-BE32-E72D297353CC}">
              <c16:uniqueId val="{00000009-1C95-40F1-BCAA-654A30DFE58F}"/>
            </c:ext>
          </c:extLst>
        </c:ser>
        <c:ser>
          <c:idx val="10"/>
          <c:order val="10"/>
          <c:tx>
            <c:strRef>
              <c:f>'Figure 1.20'!$O$1</c:f>
              <c:strCache>
                <c:ptCount val="1"/>
                <c:pt idx="0">
                  <c:v>lower pb_gdp 0.5</c:v>
                </c:pt>
              </c:strCache>
            </c:strRef>
          </c:tx>
          <c:spPr>
            <a:solidFill>
              <a:schemeClr val="accent5">
                <a:lumMod val="20000"/>
                <a:lumOff val="80000"/>
              </a:schemeClr>
            </a:solidFill>
            <a:ln>
              <a:noFill/>
            </a:ln>
            <a:effectLst/>
          </c:spP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1.20'!$O$3:$O$10</c:f>
              <c:numCache>
                <c:formatCode>General</c:formatCode>
                <c:ptCount val="8"/>
                <c:pt idx="0">
                  <c:v>-0.61314222643548133</c:v>
                </c:pt>
                <c:pt idx="1">
                  <c:v>-0.73642742672288408</c:v>
                </c:pt>
                <c:pt idx="2">
                  <c:v>-0.81525193469706259</c:v>
                </c:pt>
                <c:pt idx="3">
                  <c:v>-0.83763186419577096</c:v>
                </c:pt>
                <c:pt idx="4">
                  <c:v>-0.91734264266917798</c:v>
                </c:pt>
                <c:pt idx="5">
                  <c:v>-0.93538593662676295</c:v>
                </c:pt>
                <c:pt idx="6">
                  <c:v>-0.97824547264522521</c:v>
                </c:pt>
                <c:pt idx="7">
                  <c:v>-1.0034881235866928</c:v>
                </c:pt>
              </c:numCache>
            </c:numRef>
          </c:val>
          <c:extLst>
            <c:ext xmlns:c16="http://schemas.microsoft.com/office/drawing/2014/chart" uri="{C3380CC4-5D6E-409C-BE32-E72D297353CC}">
              <c16:uniqueId val="{0000000A-1C95-40F1-BCAA-654A30DFE58F}"/>
            </c:ext>
          </c:extLst>
        </c:ser>
        <c:ser>
          <c:idx val="11"/>
          <c:order val="11"/>
          <c:tx>
            <c:strRef>
              <c:f>'Figure 1.20'!$P$1</c:f>
              <c:strCache>
                <c:ptCount val="1"/>
                <c:pt idx="0">
                  <c:v>upper pb_gdp 0.5</c:v>
                </c:pt>
              </c:strCache>
            </c:strRef>
          </c:tx>
          <c:spPr>
            <a:solidFill>
              <a:schemeClr val="accent6">
                <a:lumMod val="60000"/>
              </a:schemeClr>
            </a:solidFill>
            <a:ln>
              <a:noFill/>
            </a:ln>
            <a:effectLst/>
          </c:spP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1.20'!$P$3:$P$10</c:f>
              <c:numCache>
                <c:formatCode>General</c:formatCode>
                <c:ptCount val="8"/>
              </c:numCache>
            </c:numRef>
          </c:val>
          <c:extLst>
            <c:ext xmlns:c16="http://schemas.microsoft.com/office/drawing/2014/chart" uri="{C3380CC4-5D6E-409C-BE32-E72D297353CC}">
              <c16:uniqueId val="{0000000B-1C95-40F1-BCAA-654A30DFE58F}"/>
            </c:ext>
          </c:extLst>
        </c:ser>
        <c:dLbls>
          <c:showLegendKey val="0"/>
          <c:showVal val="0"/>
          <c:showCatName val="0"/>
          <c:showSerName val="0"/>
          <c:showPercent val="0"/>
          <c:showBubbleSize val="0"/>
        </c:dLbls>
        <c:axId val="1394874895"/>
        <c:axId val="1385651775"/>
      </c:areaChart>
      <c:lineChart>
        <c:grouping val="standard"/>
        <c:varyColors val="0"/>
        <c:ser>
          <c:idx val="12"/>
          <c:order val="12"/>
          <c:tx>
            <c:strRef>
              <c:f>'Figure 1.20'!$Q$1</c:f>
              <c:strCache>
                <c:ptCount val="1"/>
                <c:pt idx="0">
                  <c:v>Predicted mean for primary deficit</c:v>
                </c:pt>
              </c:strCache>
            </c:strRef>
          </c:tx>
          <c:spPr>
            <a:ln w="57150" cap="rnd">
              <a:solidFill>
                <a:srgbClr val="C00000"/>
              </a:solidFill>
              <a:round/>
            </a:ln>
            <a:effectLst/>
          </c:spPr>
          <c:marker>
            <c:symbol val="none"/>
          </c:marker>
          <c:cat>
            <c:strRef>
              <c:f>'Figure 1.20'!$A$3:$A$10</c:f>
              <c:strCache>
                <c:ptCount val="8"/>
                <c:pt idx="0">
                  <c:v>2024:Q1</c:v>
                </c:pt>
                <c:pt idx="1">
                  <c:v>24:Q2</c:v>
                </c:pt>
                <c:pt idx="2">
                  <c:v>24:Q3</c:v>
                </c:pt>
                <c:pt idx="3">
                  <c:v>24:Q4</c:v>
                </c:pt>
                <c:pt idx="4">
                  <c:v>25:Q1</c:v>
                </c:pt>
                <c:pt idx="5">
                  <c:v>25:Q2</c:v>
                </c:pt>
                <c:pt idx="6">
                  <c:v>25:Q3</c:v>
                </c:pt>
                <c:pt idx="7">
                  <c:v>25:Q4</c:v>
                </c:pt>
              </c:strCache>
            </c:strRef>
          </c:cat>
          <c:val>
            <c:numRef>
              <c:f>'Figure 1.20'!$Q$3:$Q$10</c:f>
              <c:numCache>
                <c:formatCode>General</c:formatCode>
                <c:ptCount val="8"/>
                <c:pt idx="0">
                  <c:v>1.9003356654812289</c:v>
                </c:pt>
                <c:pt idx="1">
                  <c:v>1.46713700692668</c:v>
                </c:pt>
                <c:pt idx="2">
                  <c:v>2.299401607222145</c:v>
                </c:pt>
                <c:pt idx="3">
                  <c:v>1.3856064252632181</c:v>
                </c:pt>
                <c:pt idx="4">
                  <c:v>2.015684038137822</c:v>
                </c:pt>
                <c:pt idx="5">
                  <c:v>1.645064958932825</c:v>
                </c:pt>
                <c:pt idx="6">
                  <c:v>1.7092268978773331</c:v>
                </c:pt>
                <c:pt idx="7">
                  <c:v>1.777247932702021</c:v>
                </c:pt>
              </c:numCache>
            </c:numRef>
          </c:val>
          <c:smooth val="0"/>
          <c:extLst>
            <c:ext xmlns:c16="http://schemas.microsoft.com/office/drawing/2014/chart" uri="{C3380CC4-5D6E-409C-BE32-E72D297353CC}">
              <c16:uniqueId val="{0000000C-1C95-40F1-BCAA-654A30DFE58F}"/>
            </c:ext>
          </c:extLst>
        </c:ser>
        <c:ser>
          <c:idx val="13"/>
          <c:order val="13"/>
          <c:tx>
            <c:strRef>
              <c:f>'Figure 1.20'!$D$13</c:f>
              <c:strCache>
                <c:ptCount val="1"/>
                <c:pt idx="0">
                  <c:v>Debt-stabilizing primary deficit</c:v>
                </c:pt>
              </c:strCache>
            </c:strRef>
          </c:tx>
          <c:spPr>
            <a:ln w="38100" cap="rnd">
              <a:solidFill>
                <a:srgbClr val="FFC000"/>
              </a:solidFill>
              <a:prstDash val="sysDash"/>
              <a:round/>
            </a:ln>
            <a:effectLst/>
          </c:spPr>
          <c:marker>
            <c:symbol val="none"/>
          </c:marker>
          <c:val>
            <c:numRef>
              <c:f>'Figure 1.20'!$E$13:$E$20</c:f>
              <c:numCache>
                <c:formatCode>0.000</c:formatCode>
                <c:ptCount val="8"/>
                <c:pt idx="0">
                  <c:v>0.50689261023778298</c:v>
                </c:pt>
                <c:pt idx="1">
                  <c:v>0.50689261023778298</c:v>
                </c:pt>
                <c:pt idx="2">
                  <c:v>0.50689261023778298</c:v>
                </c:pt>
                <c:pt idx="3">
                  <c:v>0.50689261023778298</c:v>
                </c:pt>
                <c:pt idx="4">
                  <c:v>0.50689261023778298</c:v>
                </c:pt>
                <c:pt idx="5">
                  <c:v>0.50689261023778298</c:v>
                </c:pt>
                <c:pt idx="6">
                  <c:v>0.50689261023778298</c:v>
                </c:pt>
                <c:pt idx="7">
                  <c:v>0.50689261023778298</c:v>
                </c:pt>
              </c:numCache>
            </c:numRef>
          </c:val>
          <c:smooth val="0"/>
          <c:extLst>
            <c:ext xmlns:c16="http://schemas.microsoft.com/office/drawing/2014/chart" uri="{C3380CC4-5D6E-409C-BE32-E72D297353CC}">
              <c16:uniqueId val="{0000000D-1C95-40F1-BCAA-654A30DFE58F}"/>
            </c:ext>
          </c:extLst>
        </c:ser>
        <c:ser>
          <c:idx val="14"/>
          <c:order val="14"/>
          <c:spPr>
            <a:ln w="38100" cap="rnd">
              <a:solidFill>
                <a:schemeClr val="tx1"/>
              </a:solidFill>
              <a:prstDash val="solid"/>
              <a:round/>
            </a:ln>
            <a:effectLst/>
          </c:spPr>
          <c:marker>
            <c:symbol val="none"/>
          </c:marker>
          <c:val>
            <c:numRef>
              <c:f>'Figure 1.20'!$F$13:$F$20</c:f>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E-1C95-40F1-BCAA-654A30DFE58F}"/>
            </c:ext>
          </c:extLst>
        </c:ser>
        <c:dLbls>
          <c:showLegendKey val="0"/>
          <c:showVal val="0"/>
          <c:showCatName val="0"/>
          <c:showSerName val="0"/>
          <c:showPercent val="0"/>
          <c:showBubbleSize val="0"/>
        </c:dLbls>
        <c:marker val="1"/>
        <c:smooth val="0"/>
        <c:axId val="1833125839"/>
        <c:axId val="1843926831"/>
      </c:lineChart>
      <c:catAx>
        <c:axId val="1394874895"/>
        <c:scaling>
          <c:orientation val="minMax"/>
        </c:scaling>
        <c:delete val="0"/>
        <c:axPos val="b"/>
        <c:numFmt formatCode="General" sourceLinked="1"/>
        <c:majorTickMark val="none"/>
        <c:minorTickMark val="none"/>
        <c:tickLblPos val="low"/>
        <c:spPr>
          <a:noFill/>
          <a:ln w="38100" cap="flat" cmpd="sng" algn="ctr">
            <a:noFill/>
            <a:prstDash val="sysDash"/>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385651775"/>
        <c:crosses val="autoZero"/>
        <c:auto val="1"/>
        <c:lblAlgn val="ctr"/>
        <c:lblOffset val="100"/>
        <c:noMultiLvlLbl val="0"/>
      </c:catAx>
      <c:valAx>
        <c:axId val="1385651775"/>
        <c:scaling>
          <c:orientation val="minMax"/>
        </c:scaling>
        <c:delete val="0"/>
        <c:axPos val="l"/>
        <c:title>
          <c:tx>
            <c:rich>
              <a:bodyPr rot="-54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r>
                  <a:rPr lang="en-US"/>
                  <a:t>Ratio</a:t>
                </a:r>
              </a:p>
            </c:rich>
          </c:tx>
          <c:layout>
            <c:manualLayout>
              <c:xMode val="edge"/>
              <c:yMode val="edge"/>
              <c:x val="1.0922851564049168E-2"/>
              <c:y val="0.42171370780158279"/>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394874895"/>
        <c:crosses val="autoZero"/>
        <c:crossBetween val="between"/>
      </c:valAx>
      <c:valAx>
        <c:axId val="1843926831"/>
        <c:scaling>
          <c:orientation val="minMax"/>
          <c:max val="4"/>
          <c:min val="-7"/>
        </c:scaling>
        <c:delete val="1"/>
        <c:axPos val="r"/>
        <c:numFmt formatCode="#,##0" sourceLinked="0"/>
        <c:majorTickMark val="out"/>
        <c:minorTickMark val="none"/>
        <c:tickLblPos val="nextTo"/>
        <c:crossAx val="1833125839"/>
        <c:crosses val="max"/>
        <c:crossBetween val="between"/>
        <c:majorUnit val="1"/>
      </c:valAx>
      <c:catAx>
        <c:axId val="1833125839"/>
        <c:scaling>
          <c:orientation val="minMax"/>
        </c:scaling>
        <c:delete val="1"/>
        <c:axPos val="b"/>
        <c:numFmt formatCode="General" sourceLinked="1"/>
        <c:majorTickMark val="out"/>
        <c:minorTickMark val="none"/>
        <c:tickLblPos val="nextTo"/>
        <c:crossAx val="1843926831"/>
        <c:crosses val="autoZero"/>
        <c:auto val="1"/>
        <c:lblAlgn val="ctr"/>
        <c:lblOffset val="100"/>
        <c:noMultiLvlLbl val="0"/>
      </c:catAx>
      <c:spPr>
        <a:noFill/>
        <a:ln>
          <a:noFill/>
        </a:ln>
        <a:effectLst/>
      </c:spPr>
    </c:plotArea>
    <c:legend>
      <c:legendPos val="r"/>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4"/>
        <c:delete val="1"/>
      </c:legendEntry>
      <c:layout>
        <c:manualLayout>
          <c:xMode val="edge"/>
          <c:yMode val="edge"/>
          <c:x val="0.20323602287344511"/>
          <c:y val="0.85199198463635106"/>
          <c:w val="0.71751237690804492"/>
          <c:h val="7.881273537236752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27295171946979E-2"/>
          <c:y val="4.3148539468811122E-2"/>
          <c:w val="0.90725946050944761"/>
          <c:h val="0.83789358260581182"/>
        </c:manualLayout>
      </c:layout>
      <c:areaChart>
        <c:grouping val="stacked"/>
        <c:varyColors val="0"/>
        <c:ser>
          <c:idx val="0"/>
          <c:order val="0"/>
          <c:tx>
            <c:strRef>
              <c:f>'Figure 1.21.1 1.21.2'!$B$1</c:f>
              <c:strCache>
                <c:ptCount val="1"/>
                <c:pt idx="0">
                  <c:v>25th and 75th percentile</c:v>
                </c:pt>
              </c:strCache>
            </c:strRef>
          </c:tx>
          <c:spPr>
            <a:solidFill>
              <a:schemeClr val="bg1"/>
            </a:solidFill>
            <a:ln>
              <a:solidFill>
                <a:schemeClr val="bg1"/>
              </a:solidFill>
            </a:ln>
            <a:effectLst/>
          </c:spPr>
          <c:cat>
            <c:numRef>
              <c:extLst>
                <c:ext xmlns:c15="http://schemas.microsoft.com/office/drawing/2012/chart" uri="{02D57815-91ED-43cb-92C2-25804820EDAC}">
                  <c15:fullRef>
                    <c15:sqref>'Figure 1.21.1 1.21.2'!$A$2:$A$17</c15:sqref>
                  </c15:fullRef>
                </c:ext>
              </c:extLst>
              <c:f>'Figure 1.21.1 1.21.2'!$A$2:$A$15</c:f>
              <c:numCache>
                <c:formatCode>0</c:formatCode>
                <c:ptCount val="14"/>
                <c:pt idx="0">
                  <c:v>2016</c:v>
                </c:pt>
                <c:pt idx="1">
                  <c:v>17</c:v>
                </c:pt>
                <c:pt idx="2">
                  <c:v>18</c:v>
                </c:pt>
                <c:pt idx="3">
                  <c:v>19</c:v>
                </c:pt>
                <c:pt idx="4">
                  <c:v>20</c:v>
                </c:pt>
                <c:pt idx="5">
                  <c:v>21</c:v>
                </c:pt>
                <c:pt idx="6">
                  <c:v>22</c:v>
                </c:pt>
                <c:pt idx="7">
                  <c:v>23</c:v>
                </c:pt>
                <c:pt idx="8">
                  <c:v>24</c:v>
                </c:pt>
                <c:pt idx="9">
                  <c:v>25</c:v>
                </c:pt>
                <c:pt idx="10">
                  <c:v>26</c:v>
                </c:pt>
                <c:pt idx="11">
                  <c:v>27</c:v>
                </c:pt>
                <c:pt idx="12">
                  <c:v>28</c:v>
                </c:pt>
                <c:pt idx="13">
                  <c:v>29</c:v>
                </c:pt>
              </c:numCache>
            </c:numRef>
          </c:cat>
          <c:val>
            <c:numRef>
              <c:extLst>
                <c:ext xmlns:c15="http://schemas.microsoft.com/office/drawing/2012/chart" uri="{02D57815-91ED-43cb-92C2-25804820EDAC}">
                  <c15:fullRef>
                    <c15:sqref>'Figure 1.21.1 1.21.2'!$B$2:$B$17</c15:sqref>
                  </c15:fullRef>
                </c:ext>
              </c:extLst>
              <c:f>'Figure 1.21.1 1.21.2'!$B$2:$B$15</c:f>
              <c:numCache>
                <c:formatCode>0</c:formatCode>
                <c:ptCount val="14"/>
                <c:pt idx="0">
                  <c:v>0.60549162271245005</c:v>
                </c:pt>
                <c:pt idx="1">
                  <c:v>1.31906765276557</c:v>
                </c:pt>
                <c:pt idx="2">
                  <c:v>1.7966472917615401</c:v>
                </c:pt>
                <c:pt idx="3">
                  <c:v>1.4819689045606601</c:v>
                </c:pt>
                <c:pt idx="4">
                  <c:v>8.2576805257422787</c:v>
                </c:pt>
                <c:pt idx="5">
                  <c:v>4.4026937260454204</c:v>
                </c:pt>
                <c:pt idx="6">
                  <c:v>3.4274539237563002</c:v>
                </c:pt>
                <c:pt idx="7">
                  <c:v>5.0606696154119692</c:v>
                </c:pt>
                <c:pt idx="8">
                  <c:v>4.7095514937747698</c:v>
                </c:pt>
                <c:pt idx="9">
                  <c:v>4.2031259192508745</c:v>
                </c:pt>
                <c:pt idx="10">
                  <c:v>4.6151881466801647</c:v>
                </c:pt>
                <c:pt idx="11">
                  <c:v>5.2315879503057747</c:v>
                </c:pt>
                <c:pt idx="12">
                  <c:v>4.1042684976983201</c:v>
                </c:pt>
                <c:pt idx="13">
                  <c:v>4.5509448685244394</c:v>
                </c:pt>
              </c:numCache>
            </c:numRef>
          </c:val>
          <c:extLst>
            <c:ext xmlns:c16="http://schemas.microsoft.com/office/drawing/2014/chart" uri="{C3380CC4-5D6E-409C-BE32-E72D297353CC}">
              <c16:uniqueId val="{00000000-7635-47F0-96F2-3E9CBEB8574D}"/>
            </c:ext>
          </c:extLst>
        </c:ser>
        <c:ser>
          <c:idx val="5"/>
          <c:order val="4"/>
          <c:tx>
            <c:strRef>
              <c:f>'Figure 1.21.1 1.21.2'!$D$1</c:f>
              <c:strCache>
                <c:ptCount val="1"/>
                <c:pt idx="0">
                  <c:v>25th–75th percentiles</c:v>
                </c:pt>
              </c:strCache>
            </c:strRef>
          </c:tx>
          <c:spPr>
            <a:solidFill>
              <a:srgbClr val="FFE1E1"/>
            </a:solidFill>
            <a:ln>
              <a:noFill/>
            </a:ln>
            <a:effectLst/>
          </c:spPr>
          <c:cat>
            <c:numRef>
              <c:extLst>
                <c:ext xmlns:c15="http://schemas.microsoft.com/office/drawing/2012/chart" uri="{02D57815-91ED-43cb-92C2-25804820EDAC}">
                  <c15:fullRef>
                    <c15:sqref>'Figure 1.21.1 1.21.2'!$A$2:$A$17</c15:sqref>
                  </c15:fullRef>
                </c:ext>
              </c:extLst>
              <c:f>'Figure 1.21.1 1.21.2'!$A$2:$A$15</c:f>
              <c:numCache>
                <c:formatCode>0</c:formatCode>
                <c:ptCount val="14"/>
                <c:pt idx="0">
                  <c:v>2016</c:v>
                </c:pt>
                <c:pt idx="1">
                  <c:v>17</c:v>
                </c:pt>
                <c:pt idx="2">
                  <c:v>18</c:v>
                </c:pt>
                <c:pt idx="3">
                  <c:v>19</c:v>
                </c:pt>
                <c:pt idx="4">
                  <c:v>20</c:v>
                </c:pt>
                <c:pt idx="5">
                  <c:v>21</c:v>
                </c:pt>
                <c:pt idx="6">
                  <c:v>22</c:v>
                </c:pt>
                <c:pt idx="7">
                  <c:v>23</c:v>
                </c:pt>
                <c:pt idx="8">
                  <c:v>24</c:v>
                </c:pt>
                <c:pt idx="9">
                  <c:v>25</c:v>
                </c:pt>
                <c:pt idx="10">
                  <c:v>26</c:v>
                </c:pt>
                <c:pt idx="11">
                  <c:v>27</c:v>
                </c:pt>
                <c:pt idx="12">
                  <c:v>28</c:v>
                </c:pt>
                <c:pt idx="13">
                  <c:v>29</c:v>
                </c:pt>
              </c:numCache>
            </c:numRef>
          </c:cat>
          <c:val>
            <c:numRef>
              <c:extLst>
                <c:ext xmlns:c15="http://schemas.microsoft.com/office/drawing/2012/chart" uri="{02D57815-91ED-43cb-92C2-25804820EDAC}">
                  <c15:fullRef>
                    <c15:sqref>'Figure 1.21.1 1.21.2'!$D$2:$D$17</c15:sqref>
                  </c15:fullRef>
                </c:ext>
              </c:extLst>
              <c:f>'Figure 1.21.1 1.21.2'!$D$2:$D$15</c:f>
              <c:numCache>
                <c:formatCode>0</c:formatCode>
                <c:ptCount val="14"/>
                <c:pt idx="0">
                  <c:v>8.6109247742948707</c:v>
                </c:pt>
                <c:pt idx="1">
                  <c:v>8.6363660021740998</c:v>
                </c:pt>
                <c:pt idx="2">
                  <c:v>8.887033606053361</c:v>
                </c:pt>
                <c:pt idx="3">
                  <c:v>10.975847462795141</c:v>
                </c:pt>
                <c:pt idx="4">
                  <c:v>15.231752764447323</c:v>
                </c:pt>
                <c:pt idx="5">
                  <c:v>13.459495147560478</c:v>
                </c:pt>
                <c:pt idx="6">
                  <c:v>13.03941587238565</c:v>
                </c:pt>
                <c:pt idx="7">
                  <c:v>11.17897291475253</c:v>
                </c:pt>
                <c:pt idx="8">
                  <c:v>7.7659755053411796</c:v>
                </c:pt>
                <c:pt idx="9">
                  <c:v>7.8884187910033763</c:v>
                </c:pt>
                <c:pt idx="10">
                  <c:v>8.6926218404303341</c:v>
                </c:pt>
                <c:pt idx="11">
                  <c:v>8.6524350034973754</c:v>
                </c:pt>
                <c:pt idx="12">
                  <c:v>9.9692598941518824</c:v>
                </c:pt>
                <c:pt idx="13">
                  <c:v>8.4369853681693616</c:v>
                </c:pt>
              </c:numCache>
            </c:numRef>
          </c:val>
          <c:extLst>
            <c:ext xmlns:c16="http://schemas.microsoft.com/office/drawing/2014/chart" uri="{C3380CC4-5D6E-409C-BE32-E72D297353CC}">
              <c16:uniqueId val="{00000001-7635-47F0-96F2-3E9CBEB8574D}"/>
            </c:ext>
          </c:extLst>
        </c:ser>
        <c:dLbls>
          <c:showLegendKey val="0"/>
          <c:showVal val="0"/>
          <c:showCatName val="0"/>
          <c:showSerName val="0"/>
          <c:showPercent val="0"/>
          <c:showBubbleSize val="0"/>
        </c:dLbls>
        <c:axId val="2136450527"/>
        <c:axId val="460133247"/>
      </c:areaChart>
      <c:lineChart>
        <c:grouping val="standard"/>
        <c:varyColors val="0"/>
        <c:ser>
          <c:idx val="2"/>
          <c:order val="1"/>
          <c:tx>
            <c:strRef>
              <c:f>'Figure 1.21.1 1.21.2'!$E$1</c:f>
              <c:strCache>
                <c:ptCount val="1"/>
                <c:pt idx="0">
                  <c:v>Median</c:v>
                </c:pt>
              </c:strCache>
            </c:strRef>
          </c:tx>
          <c:spPr>
            <a:ln w="57150" cap="rnd">
              <a:solidFill>
                <a:srgbClr val="C00000"/>
              </a:solidFill>
              <a:prstDash val="sysDash"/>
              <a:round/>
            </a:ln>
            <a:effectLst/>
          </c:spPr>
          <c:marker>
            <c:symbol val="none"/>
          </c:marker>
          <c:cat>
            <c:numRef>
              <c:extLst>
                <c:ext xmlns:c15="http://schemas.microsoft.com/office/drawing/2012/chart" uri="{02D57815-91ED-43cb-92C2-25804820EDAC}">
                  <c15:fullRef>
                    <c15:sqref>'Figure 1.21.1 1.21.2'!$A$2:$A$17</c15:sqref>
                  </c15:fullRef>
                </c:ext>
              </c:extLst>
              <c:f>'Figure 1.21.1 1.21.2'!$A$2:$A$15</c:f>
              <c:numCache>
                <c:formatCode>0</c:formatCode>
                <c:ptCount val="14"/>
                <c:pt idx="0">
                  <c:v>2016</c:v>
                </c:pt>
                <c:pt idx="1">
                  <c:v>17</c:v>
                </c:pt>
                <c:pt idx="2">
                  <c:v>18</c:v>
                </c:pt>
                <c:pt idx="3">
                  <c:v>19</c:v>
                </c:pt>
                <c:pt idx="4">
                  <c:v>20</c:v>
                </c:pt>
                <c:pt idx="5">
                  <c:v>21</c:v>
                </c:pt>
                <c:pt idx="6">
                  <c:v>22</c:v>
                </c:pt>
                <c:pt idx="7">
                  <c:v>23</c:v>
                </c:pt>
                <c:pt idx="8">
                  <c:v>24</c:v>
                </c:pt>
                <c:pt idx="9">
                  <c:v>25</c:v>
                </c:pt>
                <c:pt idx="10">
                  <c:v>26</c:v>
                </c:pt>
                <c:pt idx="11">
                  <c:v>27</c:v>
                </c:pt>
                <c:pt idx="12">
                  <c:v>28</c:v>
                </c:pt>
                <c:pt idx="13">
                  <c:v>29</c:v>
                </c:pt>
              </c:numCache>
            </c:numRef>
          </c:cat>
          <c:val>
            <c:numRef>
              <c:extLst>
                <c:ext xmlns:c15="http://schemas.microsoft.com/office/drawing/2012/chart" uri="{02D57815-91ED-43cb-92C2-25804820EDAC}">
                  <c15:fullRef>
                    <c15:sqref>'Figure 1.21.1 1.21.2'!$E$2:$E$17</c15:sqref>
                  </c15:fullRef>
                </c:ext>
              </c:extLst>
              <c:f>'Figure 1.21.1 1.21.2'!$E$2:$E$15</c:f>
              <c:numCache>
                <c:formatCode>0</c:formatCode>
                <c:ptCount val="14"/>
                <c:pt idx="0">
                  <c:v>5.6449990393261151</c:v>
                </c:pt>
                <c:pt idx="1">
                  <c:v>4.8374704783924152</c:v>
                </c:pt>
                <c:pt idx="2">
                  <c:v>4.090826466120995</c:v>
                </c:pt>
                <c:pt idx="3">
                  <c:v>5.4004008560437393</c:v>
                </c:pt>
                <c:pt idx="4">
                  <c:v>16.143289101599002</c:v>
                </c:pt>
                <c:pt idx="5">
                  <c:v>12.531875703652402</c:v>
                </c:pt>
                <c:pt idx="6">
                  <c:v>6.7319259730308545</c:v>
                </c:pt>
                <c:pt idx="7">
                  <c:v>8.9302486806017907</c:v>
                </c:pt>
                <c:pt idx="8">
                  <c:v>7.9767822054455451</c:v>
                </c:pt>
                <c:pt idx="9">
                  <c:v>7.5312938197605206</c:v>
                </c:pt>
                <c:pt idx="10">
                  <c:v>8.1461966166249447</c:v>
                </c:pt>
                <c:pt idx="11">
                  <c:v>7.9706521846096248</c:v>
                </c:pt>
                <c:pt idx="12">
                  <c:v>8.1638953454408298</c:v>
                </c:pt>
                <c:pt idx="13">
                  <c:v>7.2962106201406396</c:v>
                </c:pt>
              </c:numCache>
            </c:numRef>
          </c:val>
          <c:smooth val="0"/>
          <c:extLst>
            <c:ext xmlns:c16="http://schemas.microsoft.com/office/drawing/2014/chart" uri="{C3380CC4-5D6E-409C-BE32-E72D297353CC}">
              <c16:uniqueId val="{00000002-7635-47F0-96F2-3E9CBEB8574D}"/>
            </c:ext>
          </c:extLst>
        </c:ser>
        <c:ser>
          <c:idx val="3"/>
          <c:order val="2"/>
          <c:tx>
            <c:strRef>
              <c:f>'Figure 1.21.1 1.21.2'!$F$1</c:f>
              <c:strCache>
                <c:ptCount val="1"/>
                <c:pt idx="0">
                  <c:v>Weighted mean excl. United States</c:v>
                </c:pt>
              </c:strCache>
            </c:strRef>
          </c:tx>
          <c:spPr>
            <a:ln w="57150" cap="rnd">
              <a:solidFill>
                <a:srgbClr val="C00000"/>
              </a:solidFill>
              <a:round/>
            </a:ln>
            <a:effectLst/>
          </c:spPr>
          <c:marker>
            <c:symbol val="none"/>
          </c:marker>
          <c:cat>
            <c:numRef>
              <c:extLst>
                <c:ext xmlns:c15="http://schemas.microsoft.com/office/drawing/2012/chart" uri="{02D57815-91ED-43cb-92C2-25804820EDAC}">
                  <c15:fullRef>
                    <c15:sqref>'Figure 1.21.1 1.21.2'!$A$2:$A$17</c15:sqref>
                  </c15:fullRef>
                </c:ext>
              </c:extLst>
              <c:f>'Figure 1.21.1 1.21.2'!$A$2:$A$15</c:f>
              <c:numCache>
                <c:formatCode>0</c:formatCode>
                <c:ptCount val="14"/>
                <c:pt idx="0">
                  <c:v>2016</c:v>
                </c:pt>
                <c:pt idx="1">
                  <c:v>17</c:v>
                </c:pt>
                <c:pt idx="2">
                  <c:v>18</c:v>
                </c:pt>
                <c:pt idx="3">
                  <c:v>19</c:v>
                </c:pt>
                <c:pt idx="4">
                  <c:v>20</c:v>
                </c:pt>
                <c:pt idx="5">
                  <c:v>21</c:v>
                </c:pt>
                <c:pt idx="6">
                  <c:v>22</c:v>
                </c:pt>
                <c:pt idx="7">
                  <c:v>23</c:v>
                </c:pt>
                <c:pt idx="8">
                  <c:v>24</c:v>
                </c:pt>
                <c:pt idx="9">
                  <c:v>25</c:v>
                </c:pt>
                <c:pt idx="10">
                  <c:v>26</c:v>
                </c:pt>
                <c:pt idx="11">
                  <c:v>27</c:v>
                </c:pt>
                <c:pt idx="12">
                  <c:v>28</c:v>
                </c:pt>
                <c:pt idx="13">
                  <c:v>29</c:v>
                </c:pt>
              </c:numCache>
            </c:numRef>
          </c:cat>
          <c:val>
            <c:numRef>
              <c:extLst>
                <c:ext xmlns:c15="http://schemas.microsoft.com/office/drawing/2012/chart" uri="{02D57815-91ED-43cb-92C2-25804820EDAC}">
                  <c15:fullRef>
                    <c15:sqref>'Figure 1.21.1 1.21.2'!$F$2:$F$17</c15:sqref>
                  </c15:fullRef>
                </c:ext>
              </c:extLst>
              <c:f>'Figure 1.21.1 1.21.2'!$F$2:$F$15</c:f>
              <c:numCache>
                <c:formatCode>0</c:formatCode>
                <c:ptCount val="14"/>
                <c:pt idx="0">
                  <c:v>9.7699544572138564</c:v>
                </c:pt>
                <c:pt idx="1">
                  <c:v>9.6310462210296048</c:v>
                </c:pt>
                <c:pt idx="2">
                  <c:v>8.5802692938712468</c:v>
                </c:pt>
                <c:pt idx="3">
                  <c:v>10.331327133000716</c:v>
                </c:pt>
                <c:pt idx="4">
                  <c:v>19.096933211513836</c:v>
                </c:pt>
                <c:pt idx="5">
                  <c:v>23.716617976299986</c:v>
                </c:pt>
                <c:pt idx="6">
                  <c:v>21.727587231478999</c:v>
                </c:pt>
                <c:pt idx="7">
                  <c:v>20.878414522133639</c:v>
                </c:pt>
                <c:pt idx="8">
                  <c:v>20.442107593273157</c:v>
                </c:pt>
                <c:pt idx="9">
                  <c:v>20.158037222169746</c:v>
                </c:pt>
                <c:pt idx="10">
                  <c:v>20.082350064687269</c:v>
                </c:pt>
                <c:pt idx="11">
                  <c:v>20.129183262995344</c:v>
                </c:pt>
                <c:pt idx="12">
                  <c:v>20.419940648953016</c:v>
                </c:pt>
                <c:pt idx="13">
                  <c:v>20.671690216384061</c:v>
                </c:pt>
              </c:numCache>
            </c:numRef>
          </c:val>
          <c:smooth val="0"/>
          <c:extLst>
            <c:ext xmlns:c16="http://schemas.microsoft.com/office/drawing/2014/chart" uri="{C3380CC4-5D6E-409C-BE32-E72D297353CC}">
              <c16:uniqueId val="{00000003-7635-47F0-96F2-3E9CBEB8574D}"/>
            </c:ext>
          </c:extLst>
        </c:ser>
        <c:ser>
          <c:idx val="4"/>
          <c:order val="3"/>
          <c:tx>
            <c:strRef>
              <c:f>'Figure 1.21.1 1.21.2'!$G$1</c:f>
              <c:strCache>
                <c:ptCount val="1"/>
              </c:strCache>
            </c:strRef>
          </c:tx>
          <c:spPr>
            <a:ln w="28575" cap="rnd">
              <a:solidFill>
                <a:schemeClr val="accent1"/>
              </a:solidFill>
              <a:prstDash val="sysDot"/>
              <a:round/>
            </a:ln>
            <a:effectLst/>
          </c:spPr>
          <c:marker>
            <c:symbol val="none"/>
          </c:marker>
          <c:cat>
            <c:numRef>
              <c:extLst>
                <c:ext xmlns:c15="http://schemas.microsoft.com/office/drawing/2012/chart" uri="{02D57815-91ED-43cb-92C2-25804820EDAC}">
                  <c15:fullRef>
                    <c15:sqref>'Figure 1.21.1 1.21.2'!$A$2:$A$17</c15:sqref>
                  </c15:fullRef>
                </c:ext>
              </c:extLst>
              <c:f>'Figure 1.21.1 1.21.2'!$A$2:$A$15</c:f>
              <c:numCache>
                <c:formatCode>0</c:formatCode>
                <c:ptCount val="14"/>
                <c:pt idx="0">
                  <c:v>2016</c:v>
                </c:pt>
                <c:pt idx="1">
                  <c:v>17</c:v>
                </c:pt>
                <c:pt idx="2">
                  <c:v>18</c:v>
                </c:pt>
                <c:pt idx="3">
                  <c:v>19</c:v>
                </c:pt>
                <c:pt idx="4">
                  <c:v>20</c:v>
                </c:pt>
                <c:pt idx="5">
                  <c:v>21</c:v>
                </c:pt>
                <c:pt idx="6">
                  <c:v>22</c:v>
                </c:pt>
                <c:pt idx="7">
                  <c:v>23</c:v>
                </c:pt>
                <c:pt idx="8">
                  <c:v>24</c:v>
                </c:pt>
                <c:pt idx="9">
                  <c:v>25</c:v>
                </c:pt>
                <c:pt idx="10">
                  <c:v>26</c:v>
                </c:pt>
                <c:pt idx="11">
                  <c:v>27</c:v>
                </c:pt>
                <c:pt idx="12">
                  <c:v>28</c:v>
                </c:pt>
                <c:pt idx="13">
                  <c:v>29</c:v>
                </c:pt>
              </c:numCache>
            </c:numRef>
          </c:cat>
          <c:val>
            <c:numRef>
              <c:extLst>
                <c:ext xmlns:c15="http://schemas.microsoft.com/office/drawing/2012/chart" uri="{02D57815-91ED-43cb-92C2-25804820EDAC}">
                  <c15:fullRef>
                    <c15:sqref>'Figure 1.21.1 1.21.2'!$G$2:$G$17</c15:sqref>
                  </c15:fullRef>
                </c:ext>
              </c:extLst>
              <c:f>'Figure 1.21.1 1.21.2'!$G$2:$G$15</c:f>
              <c:numCache>
                <c:formatCode>0</c:formatCode>
                <c:ptCount val="14"/>
              </c:numCache>
            </c:numRef>
          </c:val>
          <c:smooth val="0"/>
          <c:extLst>
            <c:ext xmlns:c16="http://schemas.microsoft.com/office/drawing/2014/chart" uri="{C3380CC4-5D6E-409C-BE32-E72D297353CC}">
              <c16:uniqueId val="{00000004-7635-47F0-96F2-3E9CBEB8574D}"/>
            </c:ext>
          </c:extLst>
        </c:ser>
        <c:ser>
          <c:idx val="6"/>
          <c:order val="5"/>
          <c:tx>
            <c:strRef>
              <c:f>'Figure 1.21.1 1.21.2'!$H$1</c:f>
              <c:strCache>
                <c:ptCount val="1"/>
                <c:pt idx="0">
                  <c:v>United States</c:v>
                </c:pt>
              </c:strCache>
            </c:strRef>
          </c:tx>
          <c:spPr>
            <a:ln w="57150" cap="rnd">
              <a:solidFill>
                <a:schemeClr val="accent1"/>
              </a:solidFill>
              <a:round/>
            </a:ln>
            <a:effectLst/>
          </c:spPr>
          <c:marker>
            <c:symbol val="none"/>
          </c:marker>
          <c:cat>
            <c:strLit>
              <c:ptCount val="14"/>
              <c:pt idx="0">
                <c:v>2016</c:v>
              </c:pt>
              <c:pt idx="1">
                <c:v>17</c:v>
              </c:pt>
              <c:pt idx="2">
                <c:v>18</c:v>
              </c:pt>
              <c:pt idx="3">
                <c:v>19</c:v>
              </c:pt>
              <c:pt idx="4">
                <c:v>20</c:v>
              </c:pt>
              <c:pt idx="5">
                <c:v>21</c:v>
              </c:pt>
              <c:pt idx="6">
                <c:v>22</c:v>
              </c:pt>
              <c:pt idx="7">
                <c:v>23</c:v>
              </c:pt>
              <c:pt idx="8">
                <c:v>24</c:v>
              </c:pt>
              <c:pt idx="9">
                <c:v>25</c:v>
              </c:pt>
              <c:pt idx="10">
                <c:v>26</c:v>
              </c:pt>
              <c:pt idx="11">
                <c:v>27</c:v>
              </c:pt>
              <c:pt idx="12">
                <c:v>28</c:v>
              </c:pt>
              <c:pt idx="13">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1.21.1 1.21.2'!$H$2:$H$17</c15:sqref>
                  </c15:fullRef>
                </c:ext>
              </c:extLst>
              <c:f>'Figure 1.21.1 1.21.2'!$H$2:$H$15</c:f>
              <c:numCache>
                <c:formatCode>0</c:formatCode>
                <c:ptCount val="14"/>
                <c:pt idx="0">
                  <c:v>37.241097486950196</c:v>
                </c:pt>
                <c:pt idx="1">
                  <c:v>38.0389795025513</c:v>
                </c:pt>
                <c:pt idx="2">
                  <c:v>40.663946853282503</c:v>
                </c:pt>
                <c:pt idx="3">
                  <c:v>40.685150898259899</c:v>
                </c:pt>
                <c:pt idx="4">
                  <c:v>71.775869794152996</c:v>
                </c:pt>
                <c:pt idx="5">
                  <c:v>58.354295149171897</c:v>
                </c:pt>
                <c:pt idx="6">
                  <c:v>36.901749951570899</c:v>
                </c:pt>
                <c:pt idx="7">
                  <c:v>36.9338064167301</c:v>
                </c:pt>
                <c:pt idx="8">
                  <c:v>34.347327425895699</c:v>
                </c:pt>
                <c:pt idx="9">
                  <c:v>32.290822981481796</c:v>
                </c:pt>
                <c:pt idx="10">
                  <c:v>31.312700811277299</c:v>
                </c:pt>
                <c:pt idx="11">
                  <c:v>31.668816779940801</c:v>
                </c:pt>
                <c:pt idx="12">
                  <c:v>31.7956776850979</c:v>
                </c:pt>
                <c:pt idx="13">
                  <c:v>31.5876537096206</c:v>
                </c:pt>
              </c:numCache>
            </c:numRef>
          </c:val>
          <c:smooth val="0"/>
          <c:extLst>
            <c:ext xmlns:c16="http://schemas.microsoft.com/office/drawing/2014/chart" uri="{C3380CC4-5D6E-409C-BE32-E72D297353CC}">
              <c16:uniqueId val="{00000005-7635-47F0-96F2-3E9CBEB8574D}"/>
            </c:ext>
          </c:extLst>
        </c:ser>
        <c:dLbls>
          <c:showLegendKey val="0"/>
          <c:showVal val="0"/>
          <c:showCatName val="0"/>
          <c:showSerName val="0"/>
          <c:showPercent val="0"/>
          <c:showBubbleSize val="0"/>
        </c:dLbls>
        <c:marker val="1"/>
        <c:smooth val="0"/>
        <c:axId val="2136450527"/>
        <c:axId val="460133247"/>
      </c:lineChart>
      <c:catAx>
        <c:axId val="2136450527"/>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460133247"/>
        <c:crosses val="autoZero"/>
        <c:auto val="1"/>
        <c:lblAlgn val="ctr"/>
        <c:lblOffset val="100"/>
        <c:noMultiLvlLbl val="0"/>
      </c:catAx>
      <c:valAx>
        <c:axId val="460133247"/>
        <c:scaling>
          <c:orientation val="minMax"/>
          <c:max val="8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2136450527"/>
        <c:crosses val="autoZero"/>
        <c:crossBetween val="between"/>
      </c:valAx>
      <c:spPr>
        <a:noFill/>
        <a:ln>
          <a:noFill/>
        </a:ln>
        <a:effectLst/>
      </c:spPr>
    </c:plotArea>
    <c:legend>
      <c:legendPos val="b"/>
      <c:legendEntry>
        <c:idx val="0"/>
        <c:delete val="1"/>
      </c:legendEntry>
      <c:legendEntry>
        <c:idx val="4"/>
        <c:delete val="1"/>
      </c:legendEntry>
      <c:layout>
        <c:manualLayout>
          <c:xMode val="edge"/>
          <c:yMode val="edge"/>
          <c:x val="0.4144329484819862"/>
          <c:y val="3.2984116849857227E-2"/>
          <c:w val="0.5855670515180138"/>
          <c:h val="0.20646305590752501"/>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749930723814998E-2"/>
          <c:y val="2.2812699714220255E-2"/>
          <c:w val="0.89437202004421246"/>
          <c:h val="0.83230267732613061"/>
        </c:manualLayout>
      </c:layout>
      <c:areaChart>
        <c:grouping val="stacked"/>
        <c:varyColors val="0"/>
        <c:ser>
          <c:idx val="0"/>
          <c:order val="0"/>
          <c:tx>
            <c:strRef>
              <c:f>'Figure 1.21.1 1.21.2'!$K$1</c:f>
              <c:strCache>
                <c:ptCount val="1"/>
                <c:pt idx="0">
                  <c:v>25th and 75th percentile</c:v>
                </c:pt>
              </c:strCache>
            </c:strRef>
          </c:tx>
          <c:spPr>
            <a:solidFill>
              <a:schemeClr val="bg1"/>
            </a:solidFill>
            <a:ln>
              <a:solidFill>
                <a:schemeClr val="bg1"/>
              </a:solidFill>
            </a:ln>
            <a:effectLst/>
          </c:spPr>
          <c:cat>
            <c:numRef>
              <c:extLst>
                <c:ext xmlns:c15="http://schemas.microsoft.com/office/drawing/2012/chart" uri="{02D57815-91ED-43cb-92C2-25804820EDAC}">
                  <c15:fullRef>
                    <c15:sqref>'Figure 1.21.1 1.21.2'!$A$2:$A$17</c15:sqref>
                  </c15:fullRef>
                </c:ext>
              </c:extLst>
              <c:f>'Figure 1.21.1 1.21.2'!$A$2:$A$15</c:f>
              <c:numCache>
                <c:formatCode>0</c:formatCode>
                <c:ptCount val="14"/>
                <c:pt idx="0">
                  <c:v>2016</c:v>
                </c:pt>
                <c:pt idx="1">
                  <c:v>17</c:v>
                </c:pt>
                <c:pt idx="2">
                  <c:v>18</c:v>
                </c:pt>
                <c:pt idx="3">
                  <c:v>19</c:v>
                </c:pt>
                <c:pt idx="4">
                  <c:v>20</c:v>
                </c:pt>
                <c:pt idx="5">
                  <c:v>21</c:v>
                </c:pt>
                <c:pt idx="6">
                  <c:v>22</c:v>
                </c:pt>
                <c:pt idx="7">
                  <c:v>23</c:v>
                </c:pt>
                <c:pt idx="8">
                  <c:v>24</c:v>
                </c:pt>
                <c:pt idx="9">
                  <c:v>25</c:v>
                </c:pt>
                <c:pt idx="10">
                  <c:v>26</c:v>
                </c:pt>
                <c:pt idx="11">
                  <c:v>27</c:v>
                </c:pt>
                <c:pt idx="12">
                  <c:v>28</c:v>
                </c:pt>
                <c:pt idx="13">
                  <c:v>29</c:v>
                </c:pt>
              </c:numCache>
            </c:numRef>
          </c:cat>
          <c:val>
            <c:numRef>
              <c:extLst>
                <c:ext xmlns:c15="http://schemas.microsoft.com/office/drawing/2012/chart" uri="{02D57815-91ED-43cb-92C2-25804820EDAC}">
                  <c15:fullRef>
                    <c15:sqref>'Figure 1.21.1 1.21.2'!$K$2:$K$17</c15:sqref>
                  </c15:fullRef>
                </c:ext>
              </c:extLst>
              <c:f>'Figure 1.21.1 1.21.2'!$K$2:$K$15</c:f>
              <c:numCache>
                <c:formatCode>0</c:formatCode>
                <c:ptCount val="14"/>
                <c:pt idx="0">
                  <c:v>2.6814089773115999</c:v>
                </c:pt>
                <c:pt idx="1">
                  <c:v>3.6255452096550602</c:v>
                </c:pt>
                <c:pt idx="2">
                  <c:v>4.55791476389044</c:v>
                </c:pt>
                <c:pt idx="3">
                  <c:v>4.0079588325446398</c:v>
                </c:pt>
                <c:pt idx="4">
                  <c:v>9.2494069099490801</c:v>
                </c:pt>
                <c:pt idx="5">
                  <c:v>5.7585123487969705</c:v>
                </c:pt>
                <c:pt idx="6">
                  <c:v>3.7374371664049901</c:v>
                </c:pt>
                <c:pt idx="7">
                  <c:v>4.8988963645081904</c:v>
                </c:pt>
                <c:pt idx="8">
                  <c:v>5.4400092892479996</c:v>
                </c:pt>
                <c:pt idx="9">
                  <c:v>4.8550101622233699</c:v>
                </c:pt>
                <c:pt idx="10">
                  <c:v>4.7896488677764797</c:v>
                </c:pt>
                <c:pt idx="11">
                  <c:v>4.4223730997646902</c:v>
                </c:pt>
                <c:pt idx="12">
                  <c:v>4.3685823236249295</c:v>
                </c:pt>
                <c:pt idx="13">
                  <c:v>4.9823067679439399</c:v>
                </c:pt>
              </c:numCache>
            </c:numRef>
          </c:val>
          <c:extLst>
            <c:ext xmlns:c16="http://schemas.microsoft.com/office/drawing/2014/chart" uri="{C3380CC4-5D6E-409C-BE32-E72D297353CC}">
              <c16:uniqueId val="{00000000-5F91-488A-9A19-35FEED2D6105}"/>
            </c:ext>
          </c:extLst>
        </c:ser>
        <c:ser>
          <c:idx val="5"/>
          <c:order val="4"/>
          <c:tx>
            <c:strRef>
              <c:f>'Figure 1.21.1 1.21.2'!$M$1</c:f>
              <c:strCache>
                <c:ptCount val="1"/>
                <c:pt idx="0">
                  <c:v>25th–75th percentiles</c:v>
                </c:pt>
              </c:strCache>
            </c:strRef>
          </c:tx>
          <c:spPr>
            <a:solidFill>
              <a:srgbClr val="FFE1E1"/>
            </a:solidFill>
            <a:ln>
              <a:noFill/>
            </a:ln>
            <a:effectLst/>
          </c:spPr>
          <c:cat>
            <c:numRef>
              <c:extLst>
                <c:ext xmlns:c15="http://schemas.microsoft.com/office/drawing/2012/chart" uri="{02D57815-91ED-43cb-92C2-25804820EDAC}">
                  <c15:fullRef>
                    <c15:sqref>'Figure 1.21.1 1.21.2'!$A$2:$A$17</c15:sqref>
                  </c15:fullRef>
                </c:ext>
              </c:extLst>
              <c:f>'Figure 1.21.1 1.21.2'!$A$2:$A$15</c:f>
              <c:numCache>
                <c:formatCode>0</c:formatCode>
                <c:ptCount val="14"/>
                <c:pt idx="0">
                  <c:v>2016</c:v>
                </c:pt>
                <c:pt idx="1">
                  <c:v>17</c:v>
                </c:pt>
                <c:pt idx="2">
                  <c:v>18</c:v>
                </c:pt>
                <c:pt idx="3">
                  <c:v>19</c:v>
                </c:pt>
                <c:pt idx="4">
                  <c:v>20</c:v>
                </c:pt>
                <c:pt idx="5">
                  <c:v>21</c:v>
                </c:pt>
                <c:pt idx="6">
                  <c:v>22</c:v>
                </c:pt>
                <c:pt idx="7">
                  <c:v>23</c:v>
                </c:pt>
                <c:pt idx="8">
                  <c:v>24</c:v>
                </c:pt>
                <c:pt idx="9">
                  <c:v>25</c:v>
                </c:pt>
                <c:pt idx="10">
                  <c:v>26</c:v>
                </c:pt>
                <c:pt idx="11">
                  <c:v>27</c:v>
                </c:pt>
                <c:pt idx="12">
                  <c:v>28</c:v>
                </c:pt>
                <c:pt idx="13">
                  <c:v>29</c:v>
                </c:pt>
              </c:numCache>
            </c:numRef>
          </c:cat>
          <c:val>
            <c:numRef>
              <c:extLst>
                <c:ext xmlns:c15="http://schemas.microsoft.com/office/drawing/2012/chart" uri="{02D57815-91ED-43cb-92C2-25804820EDAC}">
                  <c15:fullRef>
                    <c15:sqref>'Figure 1.21.1 1.21.2'!$M$2:$M$17</c15:sqref>
                  </c15:fullRef>
                </c:ext>
              </c:extLst>
              <c:f>'Figure 1.21.1 1.21.2'!$M$2:$M$15</c:f>
              <c:numCache>
                <c:formatCode>0</c:formatCode>
                <c:ptCount val="14"/>
                <c:pt idx="0">
                  <c:v>12.007787943584001</c:v>
                </c:pt>
                <c:pt idx="1">
                  <c:v>8.7162044206078395</c:v>
                </c:pt>
                <c:pt idx="2">
                  <c:v>7.1054497165952606</c:v>
                </c:pt>
                <c:pt idx="3">
                  <c:v>9.2489564815611605</c:v>
                </c:pt>
                <c:pt idx="4">
                  <c:v>9.1479607365065192</c:v>
                </c:pt>
                <c:pt idx="5">
                  <c:v>10.660221672482731</c:v>
                </c:pt>
                <c:pt idx="6">
                  <c:v>11.817650168837009</c:v>
                </c:pt>
                <c:pt idx="7">
                  <c:v>10.194319823449408</c:v>
                </c:pt>
                <c:pt idx="8">
                  <c:v>9.7777870355099008</c:v>
                </c:pt>
                <c:pt idx="9">
                  <c:v>8.711871710249131</c:v>
                </c:pt>
                <c:pt idx="10">
                  <c:v>10.085502736420018</c:v>
                </c:pt>
                <c:pt idx="11">
                  <c:v>9.4959740521781093</c:v>
                </c:pt>
                <c:pt idx="12">
                  <c:v>9.4333733900005701</c:v>
                </c:pt>
                <c:pt idx="13">
                  <c:v>8.4999776341580606</c:v>
                </c:pt>
              </c:numCache>
            </c:numRef>
          </c:val>
          <c:extLst>
            <c:ext xmlns:c16="http://schemas.microsoft.com/office/drawing/2014/chart" uri="{C3380CC4-5D6E-409C-BE32-E72D297353CC}">
              <c16:uniqueId val="{00000001-5F91-488A-9A19-35FEED2D6105}"/>
            </c:ext>
          </c:extLst>
        </c:ser>
        <c:dLbls>
          <c:showLegendKey val="0"/>
          <c:showVal val="0"/>
          <c:showCatName val="0"/>
          <c:showSerName val="0"/>
          <c:showPercent val="0"/>
          <c:showBubbleSize val="0"/>
        </c:dLbls>
        <c:axId val="2136450527"/>
        <c:axId val="460133247"/>
      </c:areaChart>
      <c:lineChart>
        <c:grouping val="standard"/>
        <c:varyColors val="0"/>
        <c:ser>
          <c:idx val="2"/>
          <c:order val="1"/>
          <c:tx>
            <c:strRef>
              <c:f>'Figure 1.21.1 1.21.2'!$N$1</c:f>
              <c:strCache>
                <c:ptCount val="1"/>
                <c:pt idx="0">
                  <c:v>Median</c:v>
                </c:pt>
              </c:strCache>
            </c:strRef>
          </c:tx>
          <c:spPr>
            <a:ln w="57150" cap="rnd">
              <a:solidFill>
                <a:srgbClr val="C00000"/>
              </a:solidFill>
              <a:prstDash val="sysDash"/>
              <a:round/>
            </a:ln>
            <a:effectLst/>
          </c:spPr>
          <c:marker>
            <c:symbol val="none"/>
          </c:marker>
          <c:cat>
            <c:numRef>
              <c:extLst>
                <c:ext xmlns:c15="http://schemas.microsoft.com/office/drawing/2012/chart" uri="{02D57815-91ED-43cb-92C2-25804820EDAC}">
                  <c15:fullRef>
                    <c15:sqref>'Figure 1.21.1 1.21.2'!$A$2:$A$15</c15:sqref>
                  </c15:fullRef>
                </c:ext>
              </c:extLst>
              <c:f>'Figure 1.21.1 1.21.2'!$A$2:$A$15</c:f>
              <c:numCache>
                <c:formatCode>0</c:formatCode>
                <c:ptCount val="14"/>
                <c:pt idx="0">
                  <c:v>2016</c:v>
                </c:pt>
                <c:pt idx="1">
                  <c:v>17</c:v>
                </c:pt>
                <c:pt idx="2">
                  <c:v>18</c:v>
                </c:pt>
                <c:pt idx="3">
                  <c:v>19</c:v>
                </c:pt>
                <c:pt idx="4">
                  <c:v>20</c:v>
                </c:pt>
                <c:pt idx="5">
                  <c:v>21</c:v>
                </c:pt>
                <c:pt idx="6">
                  <c:v>22</c:v>
                </c:pt>
                <c:pt idx="7">
                  <c:v>23</c:v>
                </c:pt>
                <c:pt idx="8">
                  <c:v>24</c:v>
                </c:pt>
                <c:pt idx="9">
                  <c:v>25</c:v>
                </c:pt>
                <c:pt idx="10">
                  <c:v>26</c:v>
                </c:pt>
                <c:pt idx="11">
                  <c:v>27</c:v>
                </c:pt>
                <c:pt idx="12">
                  <c:v>28</c:v>
                </c:pt>
                <c:pt idx="13">
                  <c:v>29</c:v>
                </c:pt>
              </c:numCache>
            </c:numRef>
          </c:cat>
          <c:val>
            <c:numRef>
              <c:extLst>
                <c:ext xmlns:c15="http://schemas.microsoft.com/office/drawing/2012/chart" uri="{02D57815-91ED-43cb-92C2-25804820EDAC}">
                  <c15:fullRef>
                    <c15:sqref>'Figure 1.21.1 1.21.2'!$N$2:$N$17</c15:sqref>
                  </c15:fullRef>
                </c:ext>
              </c:extLst>
              <c:f>'Figure 1.21.1 1.21.2'!$N$2:$N$15</c:f>
              <c:numCache>
                <c:formatCode>0</c:formatCode>
                <c:ptCount val="14"/>
                <c:pt idx="0">
                  <c:v>7.4114213787016503</c:v>
                </c:pt>
                <c:pt idx="1">
                  <c:v>7.2503559595861899</c:v>
                </c:pt>
                <c:pt idx="2">
                  <c:v>7.4861038624724898</c:v>
                </c:pt>
                <c:pt idx="3">
                  <c:v>6.9347926606542405</c:v>
                </c:pt>
                <c:pt idx="4">
                  <c:v>14.4445731537767</c:v>
                </c:pt>
                <c:pt idx="5">
                  <c:v>11.0800692037781</c:v>
                </c:pt>
                <c:pt idx="6">
                  <c:v>9.2774914644624502</c:v>
                </c:pt>
                <c:pt idx="7">
                  <c:v>9.4575245452973711</c:v>
                </c:pt>
                <c:pt idx="8">
                  <c:v>9.6204612487796304</c:v>
                </c:pt>
                <c:pt idx="9">
                  <c:v>8.9258861699114505</c:v>
                </c:pt>
                <c:pt idx="10">
                  <c:v>8.9736825558973603</c:v>
                </c:pt>
                <c:pt idx="11">
                  <c:v>8.6404520349868399</c:v>
                </c:pt>
                <c:pt idx="12">
                  <c:v>8.4713485452615096</c:v>
                </c:pt>
                <c:pt idx="13">
                  <c:v>8.610435435357001</c:v>
                </c:pt>
              </c:numCache>
            </c:numRef>
          </c:val>
          <c:smooth val="0"/>
          <c:extLst>
            <c:ext xmlns:c16="http://schemas.microsoft.com/office/drawing/2014/chart" uri="{C3380CC4-5D6E-409C-BE32-E72D297353CC}">
              <c16:uniqueId val="{00000002-5F91-488A-9A19-35FEED2D6105}"/>
            </c:ext>
          </c:extLst>
        </c:ser>
        <c:ser>
          <c:idx val="3"/>
          <c:order val="2"/>
          <c:tx>
            <c:strRef>
              <c:f>'Figure 1.21.1 1.21.2'!$O$1</c:f>
              <c:strCache>
                <c:ptCount val="1"/>
                <c:pt idx="0">
                  <c:v>Weighted mean excl. China</c:v>
                </c:pt>
              </c:strCache>
            </c:strRef>
          </c:tx>
          <c:spPr>
            <a:ln w="57150" cap="rnd">
              <a:solidFill>
                <a:srgbClr val="C00000"/>
              </a:solidFill>
              <a:round/>
            </a:ln>
            <a:effectLst/>
          </c:spPr>
          <c:marker>
            <c:symbol val="none"/>
          </c:marker>
          <c:cat>
            <c:numRef>
              <c:extLst>
                <c:ext xmlns:c15="http://schemas.microsoft.com/office/drawing/2012/chart" uri="{02D57815-91ED-43cb-92C2-25804820EDAC}">
                  <c15:fullRef>
                    <c15:sqref>'Figure 1.21.1 1.21.2'!$A$2:$A$15</c15:sqref>
                  </c15:fullRef>
                </c:ext>
              </c:extLst>
              <c:f>'Figure 1.21.1 1.21.2'!$A$2:$A$15</c:f>
              <c:numCache>
                <c:formatCode>0</c:formatCode>
                <c:ptCount val="14"/>
                <c:pt idx="0">
                  <c:v>2016</c:v>
                </c:pt>
                <c:pt idx="1">
                  <c:v>17</c:v>
                </c:pt>
                <c:pt idx="2">
                  <c:v>18</c:v>
                </c:pt>
                <c:pt idx="3">
                  <c:v>19</c:v>
                </c:pt>
                <c:pt idx="4">
                  <c:v>20</c:v>
                </c:pt>
                <c:pt idx="5">
                  <c:v>21</c:v>
                </c:pt>
                <c:pt idx="6">
                  <c:v>22</c:v>
                </c:pt>
                <c:pt idx="7">
                  <c:v>23</c:v>
                </c:pt>
                <c:pt idx="8">
                  <c:v>24</c:v>
                </c:pt>
                <c:pt idx="9">
                  <c:v>25</c:v>
                </c:pt>
                <c:pt idx="10">
                  <c:v>26</c:v>
                </c:pt>
                <c:pt idx="11">
                  <c:v>27</c:v>
                </c:pt>
                <c:pt idx="12">
                  <c:v>28</c:v>
                </c:pt>
                <c:pt idx="13">
                  <c:v>29</c:v>
                </c:pt>
              </c:numCache>
            </c:numRef>
          </c:cat>
          <c:val>
            <c:numRef>
              <c:extLst>
                <c:ext xmlns:c15="http://schemas.microsoft.com/office/drawing/2012/chart" uri="{02D57815-91ED-43cb-92C2-25804820EDAC}">
                  <c15:fullRef>
                    <c15:sqref>'Figure 1.21.1 1.21.2'!$O$2:$O$17</c15:sqref>
                  </c15:fullRef>
                </c:ext>
              </c:extLst>
              <c:f>'Figure 1.21.1 1.21.2'!$O$2:$O$15</c:f>
              <c:numCache>
                <c:formatCode>0</c:formatCode>
                <c:ptCount val="14"/>
                <c:pt idx="0">
                  <c:v>10.266860171799477</c:v>
                </c:pt>
                <c:pt idx="1">
                  <c:v>9.7981468054819931</c:v>
                </c:pt>
                <c:pt idx="2">
                  <c:v>9.3509700005473988</c:v>
                </c:pt>
                <c:pt idx="3">
                  <c:v>9.7848291226109776</c:v>
                </c:pt>
                <c:pt idx="4">
                  <c:v>15.513980308660594</c:v>
                </c:pt>
                <c:pt idx="5">
                  <c:v>11.782283957462253</c:v>
                </c:pt>
                <c:pt idx="6">
                  <c:v>12.003845649209698</c:v>
                </c:pt>
                <c:pt idx="7">
                  <c:v>12.021577566906696</c:v>
                </c:pt>
                <c:pt idx="8">
                  <c:v>12.526479658327462</c:v>
                </c:pt>
                <c:pt idx="9">
                  <c:v>11.396548971945242</c:v>
                </c:pt>
                <c:pt idx="10">
                  <c:v>12.114461540638684</c:v>
                </c:pt>
                <c:pt idx="11">
                  <c:v>11.345341689567842</c:v>
                </c:pt>
                <c:pt idx="12">
                  <c:v>11.350424705170541</c:v>
                </c:pt>
                <c:pt idx="13">
                  <c:v>11.19258066890208</c:v>
                </c:pt>
              </c:numCache>
            </c:numRef>
          </c:val>
          <c:smooth val="0"/>
          <c:extLst>
            <c:ext xmlns:c16="http://schemas.microsoft.com/office/drawing/2014/chart" uri="{C3380CC4-5D6E-409C-BE32-E72D297353CC}">
              <c16:uniqueId val="{00000003-5F91-488A-9A19-35FEED2D6105}"/>
            </c:ext>
          </c:extLst>
        </c:ser>
        <c:ser>
          <c:idx val="4"/>
          <c:order val="3"/>
          <c:tx>
            <c:strRef>
              <c:f>'Figure 1.21.1 1.21.2'!$P$1</c:f>
              <c:strCache>
                <c:ptCount val="1"/>
              </c:strCache>
            </c:strRef>
          </c:tx>
          <c:spPr>
            <a:ln w="28575" cap="rnd">
              <a:solidFill>
                <a:schemeClr val="accent1"/>
              </a:solidFill>
              <a:prstDash val="sysDot"/>
              <a:round/>
            </a:ln>
            <a:effectLst/>
          </c:spPr>
          <c:marker>
            <c:symbol val="none"/>
          </c:marker>
          <c:cat>
            <c:numRef>
              <c:extLst>
                <c:ext xmlns:c15="http://schemas.microsoft.com/office/drawing/2012/chart" uri="{02D57815-91ED-43cb-92C2-25804820EDAC}">
                  <c15:fullRef>
                    <c15:sqref>'Figure 1.21.1 1.21.2'!$A$2:$A$15</c15:sqref>
                  </c15:fullRef>
                </c:ext>
              </c:extLst>
              <c:f>'Figure 1.21.1 1.21.2'!$A$2:$A$15</c:f>
              <c:numCache>
                <c:formatCode>0</c:formatCode>
                <c:ptCount val="14"/>
                <c:pt idx="0">
                  <c:v>2016</c:v>
                </c:pt>
                <c:pt idx="1">
                  <c:v>17</c:v>
                </c:pt>
                <c:pt idx="2">
                  <c:v>18</c:v>
                </c:pt>
                <c:pt idx="3">
                  <c:v>19</c:v>
                </c:pt>
                <c:pt idx="4">
                  <c:v>20</c:v>
                </c:pt>
                <c:pt idx="5">
                  <c:v>21</c:v>
                </c:pt>
                <c:pt idx="6">
                  <c:v>22</c:v>
                </c:pt>
                <c:pt idx="7">
                  <c:v>23</c:v>
                </c:pt>
                <c:pt idx="8">
                  <c:v>24</c:v>
                </c:pt>
                <c:pt idx="9">
                  <c:v>25</c:v>
                </c:pt>
                <c:pt idx="10">
                  <c:v>26</c:v>
                </c:pt>
                <c:pt idx="11">
                  <c:v>27</c:v>
                </c:pt>
                <c:pt idx="12">
                  <c:v>28</c:v>
                </c:pt>
                <c:pt idx="13">
                  <c:v>29</c:v>
                </c:pt>
              </c:numCache>
            </c:numRef>
          </c:cat>
          <c:val>
            <c:numRef>
              <c:extLst>
                <c:ext xmlns:c15="http://schemas.microsoft.com/office/drawing/2012/chart" uri="{02D57815-91ED-43cb-92C2-25804820EDAC}">
                  <c15:fullRef>
                    <c15:sqref>'Figure 1.21.1 1.21.2'!$P$2:$P$17</c15:sqref>
                  </c15:fullRef>
                </c:ext>
              </c:extLst>
              <c:f>'Figure 1.21.1 1.21.2'!$P$2:$P$15</c:f>
              <c:numCache>
                <c:formatCode>0</c:formatCode>
                <c:ptCount val="14"/>
              </c:numCache>
            </c:numRef>
          </c:val>
          <c:smooth val="0"/>
          <c:extLst>
            <c:ext xmlns:c16="http://schemas.microsoft.com/office/drawing/2014/chart" uri="{C3380CC4-5D6E-409C-BE32-E72D297353CC}">
              <c16:uniqueId val="{00000004-5F91-488A-9A19-35FEED2D6105}"/>
            </c:ext>
          </c:extLst>
        </c:ser>
        <c:ser>
          <c:idx val="1"/>
          <c:order val="5"/>
          <c:tx>
            <c:strRef>
              <c:f>'Figure 1.21.1 1.21.2'!$Q$1</c:f>
              <c:strCache>
                <c:ptCount val="1"/>
                <c:pt idx="0">
                  <c:v>China</c:v>
                </c:pt>
              </c:strCache>
            </c:strRef>
          </c:tx>
          <c:spPr>
            <a:ln w="57150" cap="rnd">
              <a:solidFill>
                <a:schemeClr val="accent2"/>
              </a:solidFill>
              <a:round/>
            </a:ln>
            <a:effectLst/>
          </c:spPr>
          <c:marker>
            <c:symbol val="none"/>
          </c:marker>
          <c:cat>
            <c:strLit>
              <c:ptCount val="14"/>
              <c:pt idx="0">
                <c:v>2016</c:v>
              </c:pt>
              <c:pt idx="1">
                <c:v>17</c:v>
              </c:pt>
              <c:pt idx="2">
                <c:v>18</c:v>
              </c:pt>
              <c:pt idx="3">
                <c:v>19</c:v>
              </c:pt>
              <c:pt idx="4">
                <c:v>20</c:v>
              </c:pt>
              <c:pt idx="5">
                <c:v>21</c:v>
              </c:pt>
              <c:pt idx="6">
                <c:v>22</c:v>
              </c:pt>
              <c:pt idx="7">
                <c:v>23</c:v>
              </c:pt>
              <c:pt idx="8">
                <c:v>24</c:v>
              </c:pt>
              <c:pt idx="9">
                <c:v>25</c:v>
              </c:pt>
              <c:pt idx="10">
                <c:v>26</c:v>
              </c:pt>
              <c:pt idx="11">
                <c:v>27</c:v>
              </c:pt>
              <c:pt idx="12">
                <c:v>28</c:v>
              </c:pt>
              <c:pt idx="13">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1.21.1 1.21.2'!$Q$2:$Q$17</c15:sqref>
                  </c15:fullRef>
                </c:ext>
              </c:extLst>
              <c:f>'Figure 1.21.1 1.21.2'!$Q$2:$Q$15</c:f>
              <c:numCache>
                <c:formatCode>General</c:formatCode>
                <c:ptCount val="14"/>
                <c:pt idx="0">
                  <c:v>24.37396981882592</c:v>
                </c:pt>
                <c:pt idx="1">
                  <c:v>23.855149404725633</c:v>
                </c:pt>
                <c:pt idx="2">
                  <c:v>22.092913830253508</c:v>
                </c:pt>
                <c:pt idx="3">
                  <c:v>24.385453024214669</c:v>
                </c:pt>
                <c:pt idx="4">
                  <c:v>29.727345686488121</c:v>
                </c:pt>
                <c:pt idx="5">
                  <c:v>26.089634576152726</c:v>
                </c:pt>
                <c:pt idx="6">
                  <c:v>29.49140937520874</c:v>
                </c:pt>
                <c:pt idx="7">
                  <c:v>31.262293895051428</c:v>
                </c:pt>
                <c:pt idx="8">
                  <c:v>30.673923301418416</c:v>
                </c:pt>
                <c:pt idx="9">
                  <c:v>27.166047540908238</c:v>
                </c:pt>
                <c:pt idx="10">
                  <c:v>32.140657382170019</c:v>
                </c:pt>
                <c:pt idx="11">
                  <c:v>29.873535096272075</c:v>
                </c:pt>
                <c:pt idx="12">
                  <c:v>33.618670765387847</c:v>
                </c:pt>
                <c:pt idx="13">
                  <c:v>32.389027521284774</c:v>
                </c:pt>
              </c:numCache>
            </c:numRef>
          </c:val>
          <c:smooth val="0"/>
          <c:extLst>
            <c:ext xmlns:c16="http://schemas.microsoft.com/office/drawing/2014/chart" uri="{C3380CC4-5D6E-409C-BE32-E72D297353CC}">
              <c16:uniqueId val="{00000005-5F91-488A-9A19-35FEED2D6105}"/>
            </c:ext>
          </c:extLst>
        </c:ser>
        <c:dLbls>
          <c:showLegendKey val="0"/>
          <c:showVal val="0"/>
          <c:showCatName val="0"/>
          <c:showSerName val="0"/>
          <c:showPercent val="0"/>
          <c:showBubbleSize val="0"/>
        </c:dLbls>
        <c:marker val="1"/>
        <c:smooth val="0"/>
        <c:axId val="2136450527"/>
        <c:axId val="460133247"/>
      </c:lineChart>
      <c:catAx>
        <c:axId val="2136450527"/>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460133247"/>
        <c:crosses val="autoZero"/>
        <c:auto val="1"/>
        <c:lblAlgn val="ctr"/>
        <c:lblOffset val="100"/>
        <c:noMultiLvlLbl val="0"/>
      </c:catAx>
      <c:valAx>
        <c:axId val="460133247"/>
        <c:scaling>
          <c:orientation val="minMax"/>
          <c:max val="8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2136450527"/>
        <c:crosses val="autoZero"/>
        <c:crossBetween val="between"/>
      </c:valAx>
      <c:spPr>
        <a:noFill/>
        <a:ln>
          <a:noFill/>
        </a:ln>
        <a:effectLst/>
      </c:spPr>
    </c:plotArea>
    <c:legend>
      <c:legendPos val="b"/>
      <c:legendEntry>
        <c:idx val="0"/>
        <c:delete val="1"/>
      </c:legendEntry>
      <c:legendEntry>
        <c:idx val="4"/>
        <c:delete val="1"/>
      </c:legendEntry>
      <c:layout>
        <c:manualLayout>
          <c:xMode val="edge"/>
          <c:yMode val="edge"/>
          <c:x val="0.16386863704749707"/>
          <c:y val="8.4817498884614938E-3"/>
          <c:w val="0.41940421605356826"/>
          <c:h val="0.20486959038236607"/>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124675821629599E-3"/>
          <c:y val="6.0949335552477248E-3"/>
          <c:w val="0.99387532417837043"/>
          <c:h val="0.98503873260031494"/>
        </c:manualLayout>
      </c:layout>
      <c:areaChart>
        <c:grouping val="stacked"/>
        <c:varyColors val="0"/>
        <c:ser>
          <c:idx val="0"/>
          <c:order val="0"/>
          <c:tx>
            <c:strRef>
              <c:f>'Figure 1.21.3'!$C$1</c:f>
              <c:strCache>
                <c:ptCount val="1"/>
                <c:pt idx="0">
                  <c:v>25th and 75th Percentile</c:v>
                </c:pt>
              </c:strCache>
            </c:strRef>
          </c:tx>
          <c:spPr>
            <a:solidFill>
              <a:schemeClr val="bg1"/>
            </a:solidFill>
            <a:ln>
              <a:solidFill>
                <a:schemeClr val="bg1"/>
              </a:solidFill>
            </a:ln>
            <a:effectLst/>
          </c:spPr>
          <c:cat>
            <c:numRef>
              <c:extLst>
                <c:ext xmlns:c15="http://schemas.microsoft.com/office/drawing/2012/chart" uri="{02D57815-91ED-43cb-92C2-25804820EDAC}">
                  <c15:fullRef>
                    <c15:sqref>'Figure 1.21.3'!$A$2:$A$18</c15:sqref>
                  </c15:fullRef>
                </c:ext>
              </c:extLst>
              <c:f>'Figure 1.21.3'!$A$2:$A$15</c:f>
              <c:numCache>
                <c:formatCode>General</c:formatCode>
                <c:ptCount val="14"/>
                <c:pt idx="0">
                  <c:v>2016</c:v>
                </c:pt>
                <c:pt idx="1">
                  <c:v>17</c:v>
                </c:pt>
                <c:pt idx="2">
                  <c:v>18</c:v>
                </c:pt>
                <c:pt idx="3" formatCode="0">
                  <c:v>19</c:v>
                </c:pt>
                <c:pt idx="4" formatCode="0">
                  <c:v>20</c:v>
                </c:pt>
                <c:pt idx="5" formatCode="0">
                  <c:v>21</c:v>
                </c:pt>
                <c:pt idx="6" formatCode="0">
                  <c:v>22</c:v>
                </c:pt>
                <c:pt idx="7" formatCode="0">
                  <c:v>23</c:v>
                </c:pt>
                <c:pt idx="8" formatCode="0">
                  <c:v>24</c:v>
                </c:pt>
                <c:pt idx="9" formatCode="0">
                  <c:v>25</c:v>
                </c:pt>
                <c:pt idx="10" formatCode="0">
                  <c:v>26</c:v>
                </c:pt>
                <c:pt idx="11" formatCode="0">
                  <c:v>27</c:v>
                </c:pt>
                <c:pt idx="12" formatCode="0">
                  <c:v>28</c:v>
                </c:pt>
                <c:pt idx="13" formatCode="0">
                  <c:v>29</c:v>
                </c:pt>
              </c:numCache>
            </c:numRef>
          </c:cat>
          <c:val>
            <c:numRef>
              <c:extLst>
                <c:ext xmlns:c15="http://schemas.microsoft.com/office/drawing/2012/chart" uri="{02D57815-91ED-43cb-92C2-25804820EDAC}">
                  <c15:fullRef>
                    <c15:sqref>'Figure 1.21.3'!$C$2:$C$18</c15:sqref>
                  </c15:fullRef>
                </c:ext>
              </c:extLst>
              <c:f>'Figure 1.21.3'!$C$2:$C$15</c:f>
              <c:numCache>
                <c:formatCode>0</c:formatCode>
                <c:ptCount val="14"/>
                <c:pt idx="0">
                  <c:v>2.5465101828246</c:v>
                </c:pt>
                <c:pt idx="1">
                  <c:v>2.3114576416444699</c:v>
                </c:pt>
                <c:pt idx="2">
                  <c:v>3.0518035355742001</c:v>
                </c:pt>
                <c:pt idx="3">
                  <c:v>2.9917554371963502</c:v>
                </c:pt>
                <c:pt idx="4">
                  <c:v>4.4368662324195203</c:v>
                </c:pt>
                <c:pt idx="5">
                  <c:v>5.2492572874646299</c:v>
                </c:pt>
                <c:pt idx="6">
                  <c:v>5.4638796002967398</c:v>
                </c:pt>
                <c:pt idx="7">
                  <c:v>6.0893314927726303</c:v>
                </c:pt>
                <c:pt idx="8">
                  <c:v>5.2449663317229698</c:v>
                </c:pt>
                <c:pt idx="9">
                  <c:v>5.3629224523434935</c:v>
                </c:pt>
                <c:pt idx="10">
                  <c:v>4.7316139149510397</c:v>
                </c:pt>
                <c:pt idx="11">
                  <c:v>5.1334496919210899</c:v>
                </c:pt>
                <c:pt idx="12">
                  <c:v>4.6290352687660503</c:v>
                </c:pt>
                <c:pt idx="13">
                  <c:v>4.7138391990344903</c:v>
                </c:pt>
              </c:numCache>
            </c:numRef>
          </c:val>
          <c:extLst>
            <c:ext xmlns:c16="http://schemas.microsoft.com/office/drawing/2014/chart" uri="{C3380CC4-5D6E-409C-BE32-E72D297353CC}">
              <c16:uniqueId val="{00000000-2A27-441A-88E4-D2C7C8ADF64D}"/>
            </c:ext>
          </c:extLst>
        </c:ser>
        <c:ser>
          <c:idx val="5"/>
          <c:order val="4"/>
          <c:tx>
            <c:strRef>
              <c:f>'Figure 1.21.3'!$E$1</c:f>
              <c:strCache>
                <c:ptCount val="1"/>
                <c:pt idx="0">
                  <c:v>25th–75th percentiles</c:v>
                </c:pt>
              </c:strCache>
            </c:strRef>
          </c:tx>
          <c:spPr>
            <a:solidFill>
              <a:srgbClr val="FFE1E1"/>
            </a:solidFill>
            <a:ln>
              <a:noFill/>
            </a:ln>
            <a:effectLst/>
          </c:spPr>
          <c:cat>
            <c:numRef>
              <c:extLst>
                <c:ext xmlns:c15="http://schemas.microsoft.com/office/drawing/2012/chart" uri="{02D57815-91ED-43cb-92C2-25804820EDAC}">
                  <c15:fullRef>
                    <c15:sqref>'Figure 1.21.3'!$A$2:$A$18</c15:sqref>
                  </c15:fullRef>
                </c:ext>
              </c:extLst>
              <c:f>'Figure 1.21.3'!$A$2:$A$15</c:f>
              <c:numCache>
                <c:formatCode>General</c:formatCode>
                <c:ptCount val="14"/>
                <c:pt idx="0">
                  <c:v>2016</c:v>
                </c:pt>
                <c:pt idx="1">
                  <c:v>17</c:v>
                </c:pt>
                <c:pt idx="2">
                  <c:v>18</c:v>
                </c:pt>
                <c:pt idx="3" formatCode="0">
                  <c:v>19</c:v>
                </c:pt>
                <c:pt idx="4" formatCode="0">
                  <c:v>20</c:v>
                </c:pt>
                <c:pt idx="5" formatCode="0">
                  <c:v>21</c:v>
                </c:pt>
                <c:pt idx="6" formatCode="0">
                  <c:v>22</c:v>
                </c:pt>
                <c:pt idx="7" formatCode="0">
                  <c:v>23</c:v>
                </c:pt>
                <c:pt idx="8" formatCode="0">
                  <c:v>24</c:v>
                </c:pt>
                <c:pt idx="9" formatCode="0">
                  <c:v>25</c:v>
                </c:pt>
                <c:pt idx="10" formatCode="0">
                  <c:v>26</c:v>
                </c:pt>
                <c:pt idx="11" formatCode="0">
                  <c:v>27</c:v>
                </c:pt>
                <c:pt idx="12" formatCode="0">
                  <c:v>28</c:v>
                </c:pt>
                <c:pt idx="13" formatCode="0">
                  <c:v>29</c:v>
                </c:pt>
              </c:numCache>
            </c:numRef>
          </c:cat>
          <c:val>
            <c:numRef>
              <c:extLst>
                <c:ext xmlns:c15="http://schemas.microsoft.com/office/drawing/2012/chart" uri="{02D57815-91ED-43cb-92C2-25804820EDAC}">
                  <c15:fullRef>
                    <c15:sqref>'Figure 1.21.3'!$E$2:$E$18</c15:sqref>
                  </c15:fullRef>
                </c:ext>
              </c:extLst>
              <c:f>'Figure 1.21.3'!$E$2:$E$15</c:f>
              <c:numCache>
                <c:formatCode>0</c:formatCode>
                <c:ptCount val="14"/>
                <c:pt idx="0">
                  <c:v>8.1861718671402013</c:v>
                </c:pt>
                <c:pt idx="1">
                  <c:v>7.0082648285623197</c:v>
                </c:pt>
                <c:pt idx="2">
                  <c:v>6.4488415987829608</c:v>
                </c:pt>
                <c:pt idx="3">
                  <c:v>6.5962853755792796</c:v>
                </c:pt>
                <c:pt idx="4">
                  <c:v>7.3013883576903797</c:v>
                </c:pt>
                <c:pt idx="5">
                  <c:v>7.2123172109723708</c:v>
                </c:pt>
                <c:pt idx="6">
                  <c:v>8.568100272863159</c:v>
                </c:pt>
                <c:pt idx="7">
                  <c:v>7.3099405485469697</c:v>
                </c:pt>
                <c:pt idx="8">
                  <c:v>7.8584297402840297</c:v>
                </c:pt>
                <c:pt idx="9">
                  <c:v>7.3029374420643069</c:v>
                </c:pt>
                <c:pt idx="10">
                  <c:v>7.4864980425605596</c:v>
                </c:pt>
                <c:pt idx="11">
                  <c:v>6.6014391314103094</c:v>
                </c:pt>
                <c:pt idx="12">
                  <c:v>6.7146968548610824</c:v>
                </c:pt>
                <c:pt idx="13">
                  <c:v>7.6090846808614803</c:v>
                </c:pt>
              </c:numCache>
            </c:numRef>
          </c:val>
          <c:extLst>
            <c:ext xmlns:c16="http://schemas.microsoft.com/office/drawing/2014/chart" uri="{C3380CC4-5D6E-409C-BE32-E72D297353CC}">
              <c16:uniqueId val="{00000001-2A27-441A-88E4-D2C7C8ADF64D}"/>
            </c:ext>
          </c:extLst>
        </c:ser>
        <c:dLbls>
          <c:showLegendKey val="0"/>
          <c:showVal val="0"/>
          <c:showCatName val="0"/>
          <c:showSerName val="0"/>
          <c:showPercent val="0"/>
          <c:showBubbleSize val="0"/>
        </c:dLbls>
        <c:axId val="2136450527"/>
        <c:axId val="460133247"/>
      </c:areaChart>
      <c:areaChart>
        <c:grouping val="stacked"/>
        <c:varyColors val="0"/>
        <c:ser>
          <c:idx val="1"/>
          <c:order val="5"/>
          <c:tx>
            <c:v> </c:v>
          </c:tx>
          <c:spPr>
            <a:noFill/>
            <a:ln>
              <a:noFill/>
            </a:ln>
            <a:effectLst/>
          </c:spPr>
          <c:cat>
            <c:strLit>
              <c:ptCount val="1"/>
              <c:pt idx="0">
                <c:v>1</c:v>
              </c:pt>
              <c:extLst>
                <c:ext xmlns:c15="http://schemas.microsoft.com/office/drawing/2012/chart" uri="{02D57815-91ED-43cb-92C2-25804820EDAC}">
                  <c15:autoCat val="1"/>
                </c:ext>
              </c:extLst>
            </c:strLit>
          </c:cat>
          <c:val>
            <c:numRef>
              <c:extLst>
                <c:ext xmlns:c16="http://schemas.microsoft.com/office/drawing/2014/chart" uri="{F5D05F6E-A05E-4728-AFD3-386EB277150F}">
                  <c16:filteredLitCache>
                    <c:numCache>
                      <c:ptCount val="0"/>
                    </c:numCache>
                  </c16:filteredLitCache>
                </c:ext>
              </c:extLst>
              <c:f/>
              <c:numCache>
                <c:formatCode>General</c:formatCode>
                <c:ptCount val="1"/>
                <c:pt idx="0">
                  <c:v>1</c:v>
                </c:pt>
              </c:numCache>
            </c:numRef>
          </c:val>
          <c:extLst>
            <c:ext xmlns:c16="http://schemas.microsoft.com/office/drawing/2014/chart" uri="{C3380CC4-5D6E-409C-BE32-E72D297353CC}">
              <c16:uniqueId val="{00000002-2A27-441A-88E4-D2C7C8ADF64D}"/>
            </c:ext>
          </c:extLst>
        </c:ser>
        <c:dLbls>
          <c:showLegendKey val="0"/>
          <c:showVal val="0"/>
          <c:showCatName val="0"/>
          <c:showSerName val="0"/>
          <c:showPercent val="0"/>
          <c:showBubbleSize val="0"/>
        </c:dLbls>
        <c:axId val="735346640"/>
        <c:axId val="429229088"/>
      </c:areaChart>
      <c:lineChart>
        <c:grouping val="standard"/>
        <c:varyColors val="0"/>
        <c:ser>
          <c:idx val="2"/>
          <c:order val="1"/>
          <c:tx>
            <c:strRef>
              <c:f>'Figure 1.21.3'!$F$1</c:f>
              <c:strCache>
                <c:ptCount val="1"/>
                <c:pt idx="0">
                  <c:v>Median</c:v>
                </c:pt>
              </c:strCache>
            </c:strRef>
          </c:tx>
          <c:spPr>
            <a:ln w="57150" cap="rnd">
              <a:solidFill>
                <a:srgbClr val="C00000"/>
              </a:solidFill>
              <a:prstDash val="sysDash"/>
              <a:round/>
            </a:ln>
            <a:effectLst/>
          </c:spPr>
          <c:marker>
            <c:symbol val="none"/>
          </c:marker>
          <c:cat>
            <c:numRef>
              <c:extLst>
                <c:ext xmlns:c15="http://schemas.microsoft.com/office/drawing/2012/chart" uri="{02D57815-91ED-43cb-92C2-25804820EDAC}">
                  <c15:fullRef>
                    <c15:sqref>'Figure 1.21.3'!$A$2:$A$18</c15:sqref>
                  </c15:fullRef>
                </c:ext>
              </c:extLst>
              <c:f>'Figure 1.21.3'!$A$2:$A$15</c:f>
              <c:numCache>
                <c:formatCode>General</c:formatCode>
                <c:ptCount val="14"/>
                <c:pt idx="0">
                  <c:v>2016</c:v>
                </c:pt>
                <c:pt idx="1">
                  <c:v>17</c:v>
                </c:pt>
                <c:pt idx="2">
                  <c:v>18</c:v>
                </c:pt>
                <c:pt idx="3" formatCode="0">
                  <c:v>19</c:v>
                </c:pt>
                <c:pt idx="4" formatCode="0">
                  <c:v>20</c:v>
                </c:pt>
                <c:pt idx="5" formatCode="0">
                  <c:v>21</c:v>
                </c:pt>
                <c:pt idx="6" formatCode="0">
                  <c:v>22</c:v>
                </c:pt>
                <c:pt idx="7" formatCode="0">
                  <c:v>23</c:v>
                </c:pt>
                <c:pt idx="8" formatCode="0">
                  <c:v>24</c:v>
                </c:pt>
                <c:pt idx="9" formatCode="0">
                  <c:v>25</c:v>
                </c:pt>
                <c:pt idx="10" formatCode="0">
                  <c:v>26</c:v>
                </c:pt>
                <c:pt idx="11" formatCode="0">
                  <c:v>27</c:v>
                </c:pt>
                <c:pt idx="12" formatCode="0">
                  <c:v>28</c:v>
                </c:pt>
                <c:pt idx="13" formatCode="0">
                  <c:v>29</c:v>
                </c:pt>
              </c:numCache>
            </c:numRef>
          </c:cat>
          <c:val>
            <c:numRef>
              <c:extLst>
                <c:ext xmlns:c15="http://schemas.microsoft.com/office/drawing/2012/chart" uri="{02D57815-91ED-43cb-92C2-25804820EDAC}">
                  <c15:fullRef>
                    <c15:sqref>'Figure 1.21.3'!$F$2:$F$18</c15:sqref>
                  </c15:fullRef>
                </c:ext>
              </c:extLst>
              <c:f>'Figure 1.21.3'!$F$2:$F$15</c:f>
              <c:numCache>
                <c:formatCode>0</c:formatCode>
                <c:ptCount val="14"/>
                <c:pt idx="0">
                  <c:v>6.3901130160761799</c:v>
                </c:pt>
                <c:pt idx="1">
                  <c:v>5.4529020154040548</c:v>
                </c:pt>
                <c:pt idx="2">
                  <c:v>6.7898424310400296</c:v>
                </c:pt>
                <c:pt idx="3">
                  <c:v>6.7822127326223756</c:v>
                </c:pt>
                <c:pt idx="4">
                  <c:v>8.2512548403995645</c:v>
                </c:pt>
                <c:pt idx="5">
                  <c:v>8.5605451484314941</c:v>
                </c:pt>
                <c:pt idx="6">
                  <c:v>10.454302144121399</c:v>
                </c:pt>
                <c:pt idx="7">
                  <c:v>8.6455798619097006</c:v>
                </c:pt>
                <c:pt idx="8">
                  <c:v>8.1461000519964504</c:v>
                </c:pt>
                <c:pt idx="9">
                  <c:v>8.9069953514311635</c:v>
                </c:pt>
                <c:pt idx="10">
                  <c:v>8.3557691132554375</c:v>
                </c:pt>
                <c:pt idx="11">
                  <c:v>8.0360259396371063</c:v>
                </c:pt>
                <c:pt idx="12">
                  <c:v>7.4025603569824145</c:v>
                </c:pt>
                <c:pt idx="13">
                  <c:v>7.5384027376853151</c:v>
                </c:pt>
              </c:numCache>
            </c:numRef>
          </c:val>
          <c:smooth val="0"/>
          <c:extLst>
            <c:ext xmlns:c16="http://schemas.microsoft.com/office/drawing/2014/chart" uri="{C3380CC4-5D6E-409C-BE32-E72D297353CC}">
              <c16:uniqueId val="{00000003-2A27-441A-88E4-D2C7C8ADF64D}"/>
            </c:ext>
          </c:extLst>
        </c:ser>
        <c:ser>
          <c:idx val="3"/>
          <c:order val="2"/>
          <c:tx>
            <c:strRef>
              <c:f>'Figure 1.21.3'!$G$1</c:f>
              <c:strCache>
                <c:ptCount val="1"/>
                <c:pt idx="0">
                  <c:v>Weighted mean</c:v>
                </c:pt>
              </c:strCache>
            </c:strRef>
          </c:tx>
          <c:spPr>
            <a:ln w="57150" cap="rnd">
              <a:solidFill>
                <a:srgbClr val="7030A0"/>
              </a:solidFill>
              <a:round/>
            </a:ln>
            <a:effectLst/>
          </c:spPr>
          <c:marker>
            <c:symbol val="none"/>
          </c:marker>
          <c:cat>
            <c:numRef>
              <c:extLst>
                <c:ext xmlns:c15="http://schemas.microsoft.com/office/drawing/2012/chart" uri="{02D57815-91ED-43cb-92C2-25804820EDAC}">
                  <c15:fullRef>
                    <c15:sqref>'Figure 1.21.3'!$A$2:$A$18</c15:sqref>
                  </c15:fullRef>
                </c:ext>
              </c:extLst>
              <c:f>'Figure 1.21.3'!$A$2:$A$15</c:f>
              <c:numCache>
                <c:formatCode>General</c:formatCode>
                <c:ptCount val="14"/>
                <c:pt idx="0">
                  <c:v>2016</c:v>
                </c:pt>
                <c:pt idx="1">
                  <c:v>17</c:v>
                </c:pt>
                <c:pt idx="2">
                  <c:v>18</c:v>
                </c:pt>
                <c:pt idx="3" formatCode="0">
                  <c:v>19</c:v>
                </c:pt>
                <c:pt idx="4" formatCode="0">
                  <c:v>20</c:v>
                </c:pt>
                <c:pt idx="5" formatCode="0">
                  <c:v>21</c:v>
                </c:pt>
                <c:pt idx="6" formatCode="0">
                  <c:v>22</c:v>
                </c:pt>
                <c:pt idx="7" formatCode="0">
                  <c:v>23</c:v>
                </c:pt>
                <c:pt idx="8" formatCode="0">
                  <c:v>24</c:v>
                </c:pt>
                <c:pt idx="9" formatCode="0">
                  <c:v>25</c:v>
                </c:pt>
                <c:pt idx="10" formatCode="0">
                  <c:v>26</c:v>
                </c:pt>
                <c:pt idx="11" formatCode="0">
                  <c:v>27</c:v>
                </c:pt>
                <c:pt idx="12" formatCode="0">
                  <c:v>28</c:v>
                </c:pt>
                <c:pt idx="13" formatCode="0">
                  <c:v>29</c:v>
                </c:pt>
              </c:numCache>
            </c:numRef>
          </c:cat>
          <c:val>
            <c:numRef>
              <c:extLst>
                <c:ext xmlns:c15="http://schemas.microsoft.com/office/drawing/2012/chart" uri="{02D57815-91ED-43cb-92C2-25804820EDAC}">
                  <c15:fullRef>
                    <c15:sqref>'Figure 1.21.3'!$G$2:$G$18</c15:sqref>
                  </c15:fullRef>
                </c:ext>
              </c:extLst>
              <c:f>'Figure 1.21.3'!$G$2:$G$15</c:f>
              <c:numCache>
                <c:formatCode>0</c:formatCode>
                <c:ptCount val="14"/>
                <c:pt idx="0">
                  <c:v>6.6977870171914144</c:v>
                </c:pt>
                <c:pt idx="1">
                  <c:v>7.1559906855047197</c:v>
                </c:pt>
                <c:pt idx="2">
                  <c:v>7.3749616023401936</c:v>
                </c:pt>
                <c:pt idx="3">
                  <c:v>7.7345306046157081</c:v>
                </c:pt>
                <c:pt idx="4">
                  <c:v>9.1795288951036564</c:v>
                </c:pt>
                <c:pt idx="5">
                  <c:v>8.9531057796227298</c:v>
                </c:pt>
                <c:pt idx="6">
                  <c:v>7.9519910765192732</c:v>
                </c:pt>
                <c:pt idx="7">
                  <c:v>8.603374819031508</c:v>
                </c:pt>
                <c:pt idx="8">
                  <c:v>8.6448464358634904</c:v>
                </c:pt>
                <c:pt idx="9">
                  <c:v>8.7761129234516417</c:v>
                </c:pt>
                <c:pt idx="10">
                  <c:v>8.527233787858675</c:v>
                </c:pt>
                <c:pt idx="11">
                  <c:v>8.2532203841887597</c:v>
                </c:pt>
                <c:pt idx="12">
                  <c:v>8.0213333719787343</c:v>
                </c:pt>
                <c:pt idx="13">
                  <c:v>7.9527045625795694</c:v>
                </c:pt>
              </c:numCache>
            </c:numRef>
          </c:val>
          <c:smooth val="0"/>
          <c:extLst>
            <c:ext xmlns:c16="http://schemas.microsoft.com/office/drawing/2014/chart" uri="{C3380CC4-5D6E-409C-BE32-E72D297353CC}">
              <c16:uniqueId val="{00000004-2A27-441A-88E4-D2C7C8ADF64D}"/>
            </c:ext>
          </c:extLst>
        </c:ser>
        <c:ser>
          <c:idx val="4"/>
          <c:order val="3"/>
          <c:tx>
            <c:strRef>
              <c:f>'Figure 1.21.3'!$H$1</c:f>
              <c:strCache>
                <c:ptCount val="1"/>
                <c:pt idx="0">
                  <c:v>Unweighted mean</c:v>
                </c:pt>
              </c:strCache>
            </c:strRef>
          </c:tx>
          <c:spPr>
            <a:ln w="57150" cap="rnd">
              <a:solidFill>
                <a:schemeClr val="accent1"/>
              </a:solidFill>
              <a:prstDash val="sysDot"/>
              <a:round/>
            </a:ln>
            <a:effectLst/>
          </c:spPr>
          <c:marker>
            <c:symbol val="none"/>
          </c:marker>
          <c:cat>
            <c:numRef>
              <c:extLst>
                <c:ext xmlns:c15="http://schemas.microsoft.com/office/drawing/2012/chart" uri="{02D57815-91ED-43cb-92C2-25804820EDAC}">
                  <c15:fullRef>
                    <c15:sqref>'Figure 1.21.3'!$A$2:$A$18</c15:sqref>
                  </c15:fullRef>
                </c:ext>
              </c:extLst>
              <c:f>'Figure 1.21.3'!$A$2:$A$15</c:f>
              <c:numCache>
                <c:formatCode>General</c:formatCode>
                <c:ptCount val="14"/>
                <c:pt idx="0">
                  <c:v>2016</c:v>
                </c:pt>
                <c:pt idx="1">
                  <c:v>17</c:v>
                </c:pt>
                <c:pt idx="2">
                  <c:v>18</c:v>
                </c:pt>
                <c:pt idx="3" formatCode="0">
                  <c:v>19</c:v>
                </c:pt>
                <c:pt idx="4" formatCode="0">
                  <c:v>20</c:v>
                </c:pt>
                <c:pt idx="5" formatCode="0">
                  <c:v>21</c:v>
                </c:pt>
                <c:pt idx="6" formatCode="0">
                  <c:v>22</c:v>
                </c:pt>
                <c:pt idx="7" formatCode="0">
                  <c:v>23</c:v>
                </c:pt>
                <c:pt idx="8" formatCode="0">
                  <c:v>24</c:v>
                </c:pt>
                <c:pt idx="9" formatCode="0">
                  <c:v>25</c:v>
                </c:pt>
                <c:pt idx="10" formatCode="0">
                  <c:v>26</c:v>
                </c:pt>
                <c:pt idx="11" formatCode="0">
                  <c:v>27</c:v>
                </c:pt>
                <c:pt idx="12" formatCode="0">
                  <c:v>28</c:v>
                </c:pt>
                <c:pt idx="13" formatCode="0">
                  <c:v>29</c:v>
                </c:pt>
              </c:numCache>
            </c:numRef>
          </c:cat>
          <c:val>
            <c:numRef>
              <c:extLst>
                <c:ext xmlns:c15="http://schemas.microsoft.com/office/drawing/2012/chart" uri="{02D57815-91ED-43cb-92C2-25804820EDAC}">
                  <c15:fullRef>
                    <c15:sqref>'Figure 1.21.3'!$H$2:$H$18</c15:sqref>
                  </c15:fullRef>
                </c:ext>
              </c:extLst>
              <c:f>'Figure 1.21.3'!$H$2:$H$15</c:f>
              <c:numCache>
                <c:formatCode>0</c:formatCode>
                <c:ptCount val="14"/>
                <c:pt idx="0">
                  <c:v>7.3171938282204225</c:v>
                </c:pt>
                <c:pt idx="1">
                  <c:v>6.3883824858163791</c:v>
                </c:pt>
                <c:pt idx="2">
                  <c:v>7.2993686619224718</c:v>
                </c:pt>
                <c:pt idx="3">
                  <c:v>7.052529341529362</c:v>
                </c:pt>
                <c:pt idx="4">
                  <c:v>9.5997262967801813</c:v>
                </c:pt>
                <c:pt idx="5">
                  <c:v>10.499821321503624</c:v>
                </c:pt>
                <c:pt idx="6">
                  <c:v>11.610679644218161</c:v>
                </c:pt>
                <c:pt idx="7">
                  <c:v>11.098252563449041</c:v>
                </c:pt>
                <c:pt idx="8">
                  <c:v>10.768910783175675</c:v>
                </c:pt>
                <c:pt idx="9">
                  <c:v>10.629619386918174</c:v>
                </c:pt>
                <c:pt idx="10">
                  <c:v>10.119423701441749</c:v>
                </c:pt>
                <c:pt idx="11">
                  <c:v>9.7472707591273693</c:v>
                </c:pt>
                <c:pt idx="12">
                  <c:v>9.2878509771279418</c:v>
                </c:pt>
                <c:pt idx="13">
                  <c:v>9.0296162888882101</c:v>
                </c:pt>
              </c:numCache>
            </c:numRef>
          </c:val>
          <c:smooth val="0"/>
          <c:extLst>
            <c:ext xmlns:c16="http://schemas.microsoft.com/office/drawing/2014/chart" uri="{C3380CC4-5D6E-409C-BE32-E72D297353CC}">
              <c16:uniqueId val="{00000005-2A27-441A-88E4-D2C7C8ADF64D}"/>
            </c:ext>
          </c:extLst>
        </c:ser>
        <c:dLbls>
          <c:showLegendKey val="0"/>
          <c:showVal val="0"/>
          <c:showCatName val="0"/>
          <c:showSerName val="0"/>
          <c:showPercent val="0"/>
          <c:showBubbleSize val="0"/>
        </c:dLbls>
        <c:marker val="1"/>
        <c:smooth val="0"/>
        <c:axId val="2136450527"/>
        <c:axId val="460133247"/>
      </c:lineChart>
      <c:catAx>
        <c:axId val="21364505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460133247"/>
        <c:crosses val="autoZero"/>
        <c:auto val="1"/>
        <c:lblAlgn val="ctr"/>
        <c:lblOffset val="100"/>
        <c:noMultiLvlLbl val="0"/>
      </c:catAx>
      <c:valAx>
        <c:axId val="460133247"/>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2136450527"/>
        <c:crosses val="autoZero"/>
        <c:crossBetween val="between"/>
      </c:valAx>
      <c:valAx>
        <c:axId val="429229088"/>
        <c:scaling>
          <c:orientation val="minMax"/>
          <c:max val="16"/>
          <c:min val="0"/>
        </c:scaling>
        <c:delete val="1"/>
        <c:axPos val="r"/>
        <c:numFmt formatCode="0" sourceLinked="0"/>
        <c:majorTickMark val="none"/>
        <c:minorTickMark val="none"/>
        <c:tickLblPos val="nextTo"/>
        <c:crossAx val="735346640"/>
        <c:crosses val="max"/>
        <c:crossBetween val="between"/>
        <c:majorUnit val="2"/>
        <c:minorUnit val="0.4"/>
      </c:valAx>
      <c:catAx>
        <c:axId val="735346640"/>
        <c:scaling>
          <c:orientation val="minMax"/>
        </c:scaling>
        <c:delete val="1"/>
        <c:axPos val="b"/>
        <c:majorTickMark val="out"/>
        <c:minorTickMark val="none"/>
        <c:tickLblPos val="nextTo"/>
        <c:crossAx val="429229088"/>
        <c:crosses val="autoZero"/>
        <c:auto val="1"/>
        <c:lblAlgn val="ctr"/>
        <c:lblOffset val="100"/>
        <c:noMultiLvlLbl val="0"/>
      </c:catAx>
      <c:spPr>
        <a:noFill/>
        <a:ln>
          <a:noFill/>
        </a:ln>
        <a:effectLst/>
      </c:spPr>
    </c:plotArea>
    <c:legend>
      <c:legendPos val="r"/>
      <c:legendEntry>
        <c:idx val="1"/>
        <c:delete val="1"/>
      </c:legendEntry>
      <c:legendEntry>
        <c:idx val="2"/>
        <c:delete val="1"/>
      </c:legendEntry>
      <c:layout>
        <c:manualLayout>
          <c:xMode val="edge"/>
          <c:yMode val="edge"/>
          <c:x val="0.25370338119499763"/>
          <c:y val="0.6137554963421884"/>
          <c:w val="0.65630186814883429"/>
          <c:h val="0.23322296843568863"/>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60393750595918E-2"/>
          <c:y val="3.968103153298224E-2"/>
          <c:w val="0.87748042063217857"/>
          <c:h val="0.88695760420944825"/>
        </c:manualLayout>
      </c:layout>
      <c:lineChart>
        <c:grouping val="standard"/>
        <c:varyColors val="0"/>
        <c:ser>
          <c:idx val="0"/>
          <c:order val="0"/>
          <c:tx>
            <c:strRef>
              <c:f>'Box Figure 1.1.1'!$C$2</c:f>
              <c:strCache>
                <c:ptCount val="1"/>
                <c:pt idx="0">
                  <c:v>Fiscal policy uncertainty index</c:v>
                </c:pt>
              </c:strCache>
            </c:strRef>
          </c:tx>
          <c:spPr>
            <a:ln w="38100" cap="rnd">
              <a:solidFill>
                <a:schemeClr val="accent1"/>
              </a:solidFill>
              <a:round/>
            </a:ln>
            <a:effectLst/>
          </c:spPr>
          <c:marker>
            <c:symbol val="none"/>
          </c:marker>
          <c:cat>
            <c:strRef>
              <c:f>'Box Figure 1.1.1'!$B$3:$B$282</c:f>
              <c:strCache>
                <c:ptCount val="280"/>
                <c:pt idx="0">
                  <c:v>2000</c:v>
                </c:pt>
                <c:pt idx="12">
                  <c:v>01</c:v>
                </c:pt>
                <c:pt idx="24">
                  <c:v>02</c:v>
                </c:pt>
                <c:pt idx="36">
                  <c:v>03</c:v>
                </c:pt>
                <c:pt idx="48">
                  <c:v>04</c:v>
                </c:pt>
                <c:pt idx="60">
                  <c:v>05</c:v>
                </c:pt>
                <c:pt idx="72">
                  <c:v>06</c:v>
                </c:pt>
                <c:pt idx="84">
                  <c:v>07</c:v>
                </c:pt>
                <c:pt idx="96">
                  <c:v>08</c:v>
                </c:pt>
                <c:pt idx="108">
                  <c:v>09</c:v>
                </c:pt>
                <c:pt idx="120">
                  <c:v>10</c:v>
                </c:pt>
                <c:pt idx="132">
                  <c:v>11</c:v>
                </c:pt>
                <c:pt idx="144">
                  <c:v>12</c:v>
                </c:pt>
                <c:pt idx="156">
                  <c:v>13</c:v>
                </c:pt>
                <c:pt idx="168">
                  <c:v>14</c:v>
                </c:pt>
                <c:pt idx="180">
                  <c:v>15</c:v>
                </c:pt>
                <c:pt idx="192">
                  <c:v>16</c:v>
                </c:pt>
                <c:pt idx="204">
                  <c:v>17</c:v>
                </c:pt>
                <c:pt idx="216">
                  <c:v>18</c:v>
                </c:pt>
                <c:pt idx="228">
                  <c:v>19</c:v>
                </c:pt>
                <c:pt idx="240">
                  <c:v>20</c:v>
                </c:pt>
                <c:pt idx="252">
                  <c:v>21</c:v>
                </c:pt>
                <c:pt idx="264">
                  <c:v>22</c:v>
                </c:pt>
                <c:pt idx="276">
                  <c:v>23M1</c:v>
                </c:pt>
                <c:pt idx="277">
                  <c:v>23M2</c:v>
                </c:pt>
                <c:pt idx="278">
                  <c:v>23M3</c:v>
                </c:pt>
                <c:pt idx="279">
                  <c:v>23:M4</c:v>
                </c:pt>
              </c:strCache>
            </c:strRef>
          </c:cat>
          <c:val>
            <c:numRef>
              <c:f>'Box Figure 1.1.1'!$C$3:$C$282</c:f>
              <c:numCache>
                <c:formatCode>#,##0.00</c:formatCode>
                <c:ptCount val="280"/>
                <c:pt idx="0">
                  <c:v>99.032603852785428</c:v>
                </c:pt>
                <c:pt idx="1">
                  <c:v>99.029186305668489</c:v>
                </c:pt>
                <c:pt idx="2">
                  <c:v>99.37708429131942</c:v>
                </c:pt>
                <c:pt idx="3">
                  <c:v>98.996631786851069</c:v>
                </c:pt>
                <c:pt idx="4">
                  <c:v>98.615859347949495</c:v>
                </c:pt>
                <c:pt idx="5">
                  <c:v>98.84074943902003</c:v>
                </c:pt>
                <c:pt idx="6">
                  <c:v>99.031200168602325</c:v>
                </c:pt>
                <c:pt idx="7">
                  <c:v>98.521391391788001</c:v>
                </c:pt>
                <c:pt idx="8">
                  <c:v>99.526233893825477</c:v>
                </c:pt>
                <c:pt idx="9">
                  <c:v>99.060470054491361</c:v>
                </c:pt>
                <c:pt idx="10">
                  <c:v>99.229140826363817</c:v>
                </c:pt>
                <c:pt idx="11">
                  <c:v>98.997904365663302</c:v>
                </c:pt>
                <c:pt idx="12">
                  <c:v>99.106353765342647</c:v>
                </c:pt>
                <c:pt idx="13">
                  <c:v>99.054738046076778</c:v>
                </c:pt>
                <c:pt idx="14">
                  <c:v>99.439301107413513</c:v>
                </c:pt>
                <c:pt idx="15">
                  <c:v>98.83326284713813</c:v>
                </c:pt>
                <c:pt idx="16">
                  <c:v>99.103169104691887</c:v>
                </c:pt>
                <c:pt idx="17">
                  <c:v>98.60790846254946</c:v>
                </c:pt>
                <c:pt idx="18">
                  <c:v>98.767550286048419</c:v>
                </c:pt>
                <c:pt idx="19">
                  <c:v>98.929582483262195</c:v>
                </c:pt>
                <c:pt idx="20">
                  <c:v>99.236321874091047</c:v>
                </c:pt>
                <c:pt idx="21">
                  <c:v>99.152942263863537</c:v>
                </c:pt>
                <c:pt idx="22">
                  <c:v>98.937865674203991</c:v>
                </c:pt>
                <c:pt idx="23">
                  <c:v>98.868352153295476</c:v>
                </c:pt>
                <c:pt idx="24">
                  <c:v>99.049559141657468</c:v>
                </c:pt>
                <c:pt idx="25">
                  <c:v>98.833662646087546</c:v>
                </c:pt>
                <c:pt idx="26">
                  <c:v>98.653763481314073</c:v>
                </c:pt>
                <c:pt idx="27">
                  <c:v>98.681656906353155</c:v>
                </c:pt>
                <c:pt idx="28">
                  <c:v>98.532669851349624</c:v>
                </c:pt>
                <c:pt idx="29">
                  <c:v>98.732117540984234</c:v>
                </c:pt>
                <c:pt idx="30">
                  <c:v>98.934763505247332</c:v>
                </c:pt>
                <c:pt idx="31">
                  <c:v>98.867254269852225</c:v>
                </c:pt>
                <c:pt idx="32">
                  <c:v>99.003771822284023</c:v>
                </c:pt>
                <c:pt idx="33">
                  <c:v>99.132203938249532</c:v>
                </c:pt>
                <c:pt idx="34">
                  <c:v>99.364275145936361</c:v>
                </c:pt>
                <c:pt idx="35">
                  <c:v>99.210614251245062</c:v>
                </c:pt>
                <c:pt idx="36">
                  <c:v>99.565218375319887</c:v>
                </c:pt>
                <c:pt idx="37">
                  <c:v>99.184183208504848</c:v>
                </c:pt>
                <c:pt idx="38">
                  <c:v>98.964666467872092</c:v>
                </c:pt>
                <c:pt idx="39">
                  <c:v>98.925587739972926</c:v>
                </c:pt>
                <c:pt idx="40">
                  <c:v>99.10523613687046</c:v>
                </c:pt>
                <c:pt idx="41">
                  <c:v>98.845972347848232</c:v>
                </c:pt>
                <c:pt idx="42">
                  <c:v>98.818521167382343</c:v>
                </c:pt>
                <c:pt idx="43">
                  <c:v>98.72385023807071</c:v>
                </c:pt>
                <c:pt idx="44">
                  <c:v>98.953681707016756</c:v>
                </c:pt>
                <c:pt idx="45">
                  <c:v>98.979341024371763</c:v>
                </c:pt>
                <c:pt idx="46">
                  <c:v>98.916692801757392</c:v>
                </c:pt>
                <c:pt idx="47">
                  <c:v>98.695550948727387</c:v>
                </c:pt>
                <c:pt idx="48">
                  <c:v>98.967201983289968</c:v>
                </c:pt>
                <c:pt idx="49">
                  <c:v>98.804239393985938</c:v>
                </c:pt>
                <c:pt idx="50">
                  <c:v>98.867014723770978</c:v>
                </c:pt>
                <c:pt idx="51">
                  <c:v>98.52709553554925</c:v>
                </c:pt>
                <c:pt idx="52">
                  <c:v>98.634597657861889</c:v>
                </c:pt>
                <c:pt idx="53">
                  <c:v>98.632769259099135</c:v>
                </c:pt>
                <c:pt idx="54">
                  <c:v>98.526816749913522</c:v>
                </c:pt>
                <c:pt idx="55">
                  <c:v>98.525677046811623</c:v>
                </c:pt>
                <c:pt idx="56">
                  <c:v>98.645901877664912</c:v>
                </c:pt>
                <c:pt idx="57">
                  <c:v>98.990755336149746</c:v>
                </c:pt>
                <c:pt idx="58">
                  <c:v>98.580996132792222</c:v>
                </c:pt>
                <c:pt idx="59">
                  <c:v>98.594165263985701</c:v>
                </c:pt>
                <c:pt idx="60">
                  <c:v>98.509787985072194</c:v>
                </c:pt>
                <c:pt idx="61">
                  <c:v>98.572491864374499</c:v>
                </c:pt>
                <c:pt idx="62">
                  <c:v>98.699043897686337</c:v>
                </c:pt>
                <c:pt idx="63">
                  <c:v>98.93626909485711</c:v>
                </c:pt>
                <c:pt idx="64">
                  <c:v>98.637113012386067</c:v>
                </c:pt>
                <c:pt idx="65">
                  <c:v>98.563532190152401</c:v>
                </c:pt>
                <c:pt idx="66">
                  <c:v>98.362747456531594</c:v>
                </c:pt>
                <c:pt idx="67">
                  <c:v>98.345043336008985</c:v>
                </c:pt>
                <c:pt idx="68">
                  <c:v>98.81739471734187</c:v>
                </c:pt>
                <c:pt idx="69">
                  <c:v>98.505052501797167</c:v>
                </c:pt>
                <c:pt idx="70">
                  <c:v>98.504438696571171</c:v>
                </c:pt>
                <c:pt idx="71">
                  <c:v>98.506147371394604</c:v>
                </c:pt>
                <c:pt idx="72">
                  <c:v>98.568555424515665</c:v>
                </c:pt>
                <c:pt idx="73">
                  <c:v>98.477356360845548</c:v>
                </c:pt>
                <c:pt idx="74">
                  <c:v>98.448117440526616</c:v>
                </c:pt>
                <c:pt idx="75">
                  <c:v>98.809537251936902</c:v>
                </c:pt>
                <c:pt idx="76">
                  <c:v>98.604450299863942</c:v>
                </c:pt>
                <c:pt idx="77">
                  <c:v>98.343970661644008</c:v>
                </c:pt>
                <c:pt idx="78">
                  <c:v>98.169285380851491</c:v>
                </c:pt>
                <c:pt idx="79">
                  <c:v>98.168714632377217</c:v>
                </c:pt>
                <c:pt idx="80">
                  <c:v>98.419986624816545</c:v>
                </c:pt>
                <c:pt idx="81">
                  <c:v>98.652110516705648</c:v>
                </c:pt>
                <c:pt idx="82">
                  <c:v>98.603633777571758</c:v>
                </c:pt>
                <c:pt idx="83">
                  <c:v>98.54690847304191</c:v>
                </c:pt>
                <c:pt idx="84">
                  <c:v>98.663249626141805</c:v>
                </c:pt>
                <c:pt idx="85">
                  <c:v>98.431954598033286</c:v>
                </c:pt>
                <c:pt idx="86">
                  <c:v>98.730426026744382</c:v>
                </c:pt>
                <c:pt idx="87">
                  <c:v>98.524310313613313</c:v>
                </c:pt>
                <c:pt idx="88">
                  <c:v>98.624530331399811</c:v>
                </c:pt>
                <c:pt idx="89">
                  <c:v>98.559253125915106</c:v>
                </c:pt>
                <c:pt idx="90">
                  <c:v>98.480857953769046</c:v>
                </c:pt>
                <c:pt idx="91">
                  <c:v>98.465981591204439</c:v>
                </c:pt>
                <c:pt idx="92">
                  <c:v>98.76794266338932</c:v>
                </c:pt>
                <c:pt idx="93">
                  <c:v>98.747608555956248</c:v>
                </c:pt>
                <c:pt idx="94">
                  <c:v>98.647881128575392</c:v>
                </c:pt>
                <c:pt idx="95">
                  <c:v>98.878061392696821</c:v>
                </c:pt>
                <c:pt idx="96">
                  <c:v>99.502786770167802</c:v>
                </c:pt>
                <c:pt idx="97">
                  <c:v>99.131103284231372</c:v>
                </c:pt>
                <c:pt idx="98">
                  <c:v>99.149820806389599</c:v>
                </c:pt>
                <c:pt idx="99">
                  <c:v>99.046773610202607</c:v>
                </c:pt>
                <c:pt idx="100">
                  <c:v>99.150192111527261</c:v>
                </c:pt>
                <c:pt idx="101">
                  <c:v>99.01593850329472</c:v>
                </c:pt>
                <c:pt idx="102">
                  <c:v>98.800032800914209</c:v>
                </c:pt>
                <c:pt idx="103">
                  <c:v>98.962355281917013</c:v>
                </c:pt>
                <c:pt idx="104">
                  <c:v>100.16920216340084</c:v>
                </c:pt>
                <c:pt idx="105">
                  <c:v>101.51382400031933</c:v>
                </c:pt>
                <c:pt idx="106">
                  <c:v>101.10338119366978</c:v>
                </c:pt>
                <c:pt idx="107">
                  <c:v>100.11011528838736</c:v>
                </c:pt>
                <c:pt idx="108">
                  <c:v>100.51052259983231</c:v>
                </c:pt>
                <c:pt idx="109">
                  <c:v>100.90123679901617</c:v>
                </c:pt>
                <c:pt idx="110">
                  <c:v>101.15795614072597</c:v>
                </c:pt>
                <c:pt idx="111">
                  <c:v>100.65323616477052</c:v>
                </c:pt>
                <c:pt idx="112">
                  <c:v>99.695095602646759</c:v>
                </c:pt>
                <c:pt idx="113">
                  <c:v>99.908812130911556</c:v>
                </c:pt>
                <c:pt idx="114">
                  <c:v>99.778137843429462</c:v>
                </c:pt>
                <c:pt idx="115">
                  <c:v>99.819660426601601</c:v>
                </c:pt>
                <c:pt idx="116">
                  <c:v>100.32049593588019</c:v>
                </c:pt>
                <c:pt idx="117">
                  <c:v>99.796592120203385</c:v>
                </c:pt>
                <c:pt idx="118">
                  <c:v>99.907126666516277</c:v>
                </c:pt>
                <c:pt idx="119">
                  <c:v>100.39719850660956</c:v>
                </c:pt>
                <c:pt idx="120">
                  <c:v>100.53353144685246</c:v>
                </c:pt>
                <c:pt idx="121">
                  <c:v>100.46976518331091</c:v>
                </c:pt>
                <c:pt idx="122">
                  <c:v>100.45400824084362</c:v>
                </c:pt>
                <c:pt idx="123">
                  <c:v>100.62968579550393</c:v>
                </c:pt>
                <c:pt idx="124">
                  <c:v>101.2376969665676</c:v>
                </c:pt>
                <c:pt idx="125">
                  <c:v>100.51642714567775</c:v>
                </c:pt>
                <c:pt idx="126">
                  <c:v>100.24137412027687</c:v>
                </c:pt>
                <c:pt idx="127">
                  <c:v>99.738290342609844</c:v>
                </c:pt>
                <c:pt idx="128">
                  <c:v>100.37660731359689</c:v>
                </c:pt>
                <c:pt idx="129">
                  <c:v>100.56121797959723</c:v>
                </c:pt>
                <c:pt idx="130">
                  <c:v>100.45169080084112</c:v>
                </c:pt>
                <c:pt idx="131">
                  <c:v>100.16010856803008</c:v>
                </c:pt>
                <c:pt idx="132">
                  <c:v>100.38022480910638</c:v>
                </c:pt>
                <c:pt idx="133">
                  <c:v>99.601654206639466</c:v>
                </c:pt>
                <c:pt idx="134">
                  <c:v>99.918604964636216</c:v>
                </c:pt>
                <c:pt idx="135">
                  <c:v>99.863851057959252</c:v>
                </c:pt>
                <c:pt idx="136">
                  <c:v>99.439534165202048</c:v>
                </c:pt>
                <c:pt idx="137">
                  <c:v>100.36228357431457</c:v>
                </c:pt>
                <c:pt idx="138">
                  <c:v>101.14814284422944</c:v>
                </c:pt>
                <c:pt idx="139">
                  <c:v>101.7489971624415</c:v>
                </c:pt>
                <c:pt idx="140">
                  <c:v>101.52515500023046</c:v>
                </c:pt>
                <c:pt idx="141">
                  <c:v>101.19016769453141</c:v>
                </c:pt>
                <c:pt idx="142">
                  <c:v>101.82826418859096</c:v>
                </c:pt>
                <c:pt idx="143">
                  <c:v>101.52599975910115</c:v>
                </c:pt>
                <c:pt idx="144">
                  <c:v>101.14496157742656</c:v>
                </c:pt>
                <c:pt idx="145">
                  <c:v>100.57040190887943</c:v>
                </c:pt>
                <c:pt idx="146">
                  <c:v>100.1151037571223</c:v>
                </c:pt>
                <c:pt idx="147">
                  <c:v>99.975395415391603</c:v>
                </c:pt>
                <c:pt idx="148">
                  <c:v>100.7215681847981</c:v>
                </c:pt>
                <c:pt idx="149">
                  <c:v>100.88551138736396</c:v>
                </c:pt>
                <c:pt idx="150">
                  <c:v>100.22964854578929</c:v>
                </c:pt>
                <c:pt idx="151">
                  <c:v>99.89021494469354</c:v>
                </c:pt>
                <c:pt idx="152">
                  <c:v>100.8572858263137</c:v>
                </c:pt>
                <c:pt idx="153">
                  <c:v>100.84408270287493</c:v>
                </c:pt>
                <c:pt idx="154">
                  <c:v>100.78530641787502</c:v>
                </c:pt>
                <c:pt idx="155">
                  <c:v>101.22695683914367</c:v>
                </c:pt>
                <c:pt idx="156">
                  <c:v>100.52873139691684</c:v>
                </c:pt>
                <c:pt idx="157">
                  <c:v>100.08589248356277</c:v>
                </c:pt>
                <c:pt idx="158">
                  <c:v>100.4901687064532</c:v>
                </c:pt>
                <c:pt idx="159">
                  <c:v>100.04581565433126</c:v>
                </c:pt>
                <c:pt idx="160">
                  <c:v>99.667071109591205</c:v>
                </c:pt>
                <c:pt idx="161">
                  <c:v>99.588313124322596</c:v>
                </c:pt>
                <c:pt idx="162">
                  <c:v>99.308455564843811</c:v>
                </c:pt>
                <c:pt idx="163">
                  <c:v>99.02856134402461</c:v>
                </c:pt>
                <c:pt idx="164">
                  <c:v>99.805883321762849</c:v>
                </c:pt>
                <c:pt idx="165">
                  <c:v>100.55656530668924</c:v>
                </c:pt>
                <c:pt idx="166">
                  <c:v>99.025951411052759</c:v>
                </c:pt>
                <c:pt idx="167">
                  <c:v>99.353862115991589</c:v>
                </c:pt>
                <c:pt idx="168">
                  <c:v>99.314753257459031</c:v>
                </c:pt>
                <c:pt idx="169">
                  <c:v>99.200330382681926</c:v>
                </c:pt>
                <c:pt idx="170">
                  <c:v>99.400496945730808</c:v>
                </c:pt>
                <c:pt idx="171">
                  <c:v>98.967924745431645</c:v>
                </c:pt>
                <c:pt idx="172">
                  <c:v>99.111408306470153</c:v>
                </c:pt>
                <c:pt idx="173">
                  <c:v>99.022524411423049</c:v>
                </c:pt>
                <c:pt idx="174">
                  <c:v>98.826493564123581</c:v>
                </c:pt>
                <c:pt idx="175">
                  <c:v>98.834109974720263</c:v>
                </c:pt>
                <c:pt idx="176">
                  <c:v>99.643981029879043</c:v>
                </c:pt>
                <c:pt idx="177">
                  <c:v>99.448670341498485</c:v>
                </c:pt>
                <c:pt idx="178">
                  <c:v>99.355371137281736</c:v>
                </c:pt>
                <c:pt idx="179">
                  <c:v>99.42905225404597</c:v>
                </c:pt>
                <c:pt idx="180">
                  <c:v>99.864538672506271</c:v>
                </c:pt>
                <c:pt idx="181">
                  <c:v>99.942444441809215</c:v>
                </c:pt>
                <c:pt idx="182">
                  <c:v>99.689938878535315</c:v>
                </c:pt>
                <c:pt idx="183">
                  <c:v>100.27173103322049</c:v>
                </c:pt>
                <c:pt idx="184">
                  <c:v>99.917470263172277</c:v>
                </c:pt>
                <c:pt idx="185">
                  <c:v>99.844767994001245</c:v>
                </c:pt>
                <c:pt idx="186">
                  <c:v>100.28208997740123</c:v>
                </c:pt>
                <c:pt idx="187">
                  <c:v>99.262149340124921</c:v>
                </c:pt>
                <c:pt idx="188">
                  <c:v>99.583078601131135</c:v>
                </c:pt>
                <c:pt idx="189">
                  <c:v>99.494082606830077</c:v>
                </c:pt>
                <c:pt idx="190">
                  <c:v>99.505555781699925</c:v>
                </c:pt>
                <c:pt idx="191">
                  <c:v>99.479414926676498</c:v>
                </c:pt>
                <c:pt idx="192">
                  <c:v>99.562973550722234</c:v>
                </c:pt>
                <c:pt idx="193">
                  <c:v>99.767150499656637</c:v>
                </c:pt>
                <c:pt idx="194">
                  <c:v>99.901441995445438</c:v>
                </c:pt>
                <c:pt idx="195">
                  <c:v>99.932760676387232</c:v>
                </c:pt>
                <c:pt idx="196">
                  <c:v>100.61855466662387</c:v>
                </c:pt>
                <c:pt idx="197">
                  <c:v>100.66443774392422</c:v>
                </c:pt>
                <c:pt idx="198">
                  <c:v>100.10360005174923</c:v>
                </c:pt>
                <c:pt idx="199">
                  <c:v>99.396470688848993</c:v>
                </c:pt>
                <c:pt idx="200">
                  <c:v>99.680143533084944</c:v>
                </c:pt>
                <c:pt idx="201">
                  <c:v>99.83529987359951</c:v>
                </c:pt>
                <c:pt idx="202">
                  <c:v>101.20317305719497</c:v>
                </c:pt>
                <c:pt idx="203">
                  <c:v>100.12072683716106</c:v>
                </c:pt>
                <c:pt idx="204">
                  <c:v>100.82957790072452</c:v>
                </c:pt>
                <c:pt idx="205">
                  <c:v>100.47398371294229</c:v>
                </c:pt>
                <c:pt idx="206">
                  <c:v>100.61880624410708</c:v>
                </c:pt>
                <c:pt idx="207">
                  <c:v>100.38203507855634</c:v>
                </c:pt>
                <c:pt idx="208">
                  <c:v>100.37396623459932</c:v>
                </c:pt>
                <c:pt idx="209">
                  <c:v>100.21828472624651</c:v>
                </c:pt>
                <c:pt idx="210">
                  <c:v>99.836415102702887</c:v>
                </c:pt>
                <c:pt idx="211">
                  <c:v>99.390363593477943</c:v>
                </c:pt>
                <c:pt idx="212">
                  <c:v>100.10663211234625</c:v>
                </c:pt>
                <c:pt idx="213">
                  <c:v>100.00457782907274</c:v>
                </c:pt>
                <c:pt idx="214">
                  <c:v>100.28403831404248</c:v>
                </c:pt>
                <c:pt idx="215">
                  <c:v>100.31381288835284</c:v>
                </c:pt>
                <c:pt idx="216">
                  <c:v>100.39486587216587</c:v>
                </c:pt>
                <c:pt idx="217">
                  <c:v>100.24539190864674</c:v>
                </c:pt>
                <c:pt idx="218">
                  <c:v>100.99661991060046</c:v>
                </c:pt>
                <c:pt idx="219">
                  <c:v>100.39502342229881</c:v>
                </c:pt>
                <c:pt idx="220">
                  <c:v>101.04072351437298</c:v>
                </c:pt>
                <c:pt idx="221">
                  <c:v>100.78578493451054</c:v>
                </c:pt>
                <c:pt idx="222">
                  <c:v>100.39955071509621</c:v>
                </c:pt>
                <c:pt idx="223">
                  <c:v>100.79591261253972</c:v>
                </c:pt>
                <c:pt idx="224">
                  <c:v>100.50673115692958</c:v>
                </c:pt>
                <c:pt idx="225">
                  <c:v>100.99033255072528</c:v>
                </c:pt>
                <c:pt idx="226">
                  <c:v>100.37879844703896</c:v>
                </c:pt>
                <c:pt idx="227">
                  <c:v>100.70688581754717</c:v>
                </c:pt>
                <c:pt idx="228">
                  <c:v>100.2497295150696</c:v>
                </c:pt>
                <c:pt idx="229">
                  <c:v>100.23216782426849</c:v>
                </c:pt>
                <c:pt idx="230">
                  <c:v>100.34618411849236</c:v>
                </c:pt>
                <c:pt idx="231">
                  <c:v>100.29788487579827</c:v>
                </c:pt>
                <c:pt idx="232">
                  <c:v>100.97285213231062</c:v>
                </c:pt>
                <c:pt idx="233">
                  <c:v>100.72910443202727</c:v>
                </c:pt>
                <c:pt idx="234">
                  <c:v>100.6548533165324</c:v>
                </c:pt>
                <c:pt idx="235">
                  <c:v>100.98715092619891</c:v>
                </c:pt>
                <c:pt idx="236">
                  <c:v>100.05884207456397</c:v>
                </c:pt>
                <c:pt idx="237">
                  <c:v>100.44381266133958</c:v>
                </c:pt>
                <c:pt idx="238">
                  <c:v>100.86474040002383</c:v>
                </c:pt>
                <c:pt idx="239">
                  <c:v>100.78549856740014</c:v>
                </c:pt>
                <c:pt idx="240">
                  <c:v>100.17989025070123</c:v>
                </c:pt>
                <c:pt idx="241">
                  <c:v>100.60234695631425</c:v>
                </c:pt>
                <c:pt idx="242">
                  <c:v>103.49932047479815</c:v>
                </c:pt>
                <c:pt idx="243">
                  <c:v>102.54194529501954</c:v>
                </c:pt>
                <c:pt idx="244">
                  <c:v>102.58746447956506</c:v>
                </c:pt>
                <c:pt idx="245">
                  <c:v>101.21555457037887</c:v>
                </c:pt>
                <c:pt idx="246">
                  <c:v>101.35354992580409</c:v>
                </c:pt>
                <c:pt idx="247">
                  <c:v>101.08702228135253</c:v>
                </c:pt>
                <c:pt idx="248">
                  <c:v>100.88623278463777</c:v>
                </c:pt>
                <c:pt idx="249">
                  <c:v>101.44758350330945</c:v>
                </c:pt>
                <c:pt idx="250">
                  <c:v>101.85484406766133</c:v>
                </c:pt>
                <c:pt idx="251">
                  <c:v>100.79306168461675</c:v>
                </c:pt>
                <c:pt idx="252">
                  <c:v>100.58965827506181</c:v>
                </c:pt>
                <c:pt idx="253">
                  <c:v>101.13512418809371</c:v>
                </c:pt>
                <c:pt idx="254">
                  <c:v>101.30030210383535</c:v>
                </c:pt>
                <c:pt idx="255">
                  <c:v>100.88904193351756</c:v>
                </c:pt>
                <c:pt idx="256">
                  <c:v>100.91812373495517</c:v>
                </c:pt>
                <c:pt idx="257">
                  <c:v>100.54822631839166</c:v>
                </c:pt>
                <c:pt idx="258">
                  <c:v>100.36432035283327</c:v>
                </c:pt>
                <c:pt idx="259">
                  <c:v>100.50295231021737</c:v>
                </c:pt>
                <c:pt idx="260">
                  <c:v>101.54432906660315</c:v>
                </c:pt>
                <c:pt idx="261">
                  <c:v>101.86883168896493</c:v>
                </c:pt>
                <c:pt idx="262">
                  <c:v>101.1649880132358</c:v>
                </c:pt>
                <c:pt idx="263">
                  <c:v>100.44005185346619</c:v>
                </c:pt>
                <c:pt idx="264">
                  <c:v>100.34556246396629</c:v>
                </c:pt>
                <c:pt idx="265">
                  <c:v>100.71929418891743</c:v>
                </c:pt>
                <c:pt idx="266">
                  <c:v>101.51713695312689</c:v>
                </c:pt>
                <c:pt idx="267">
                  <c:v>101.00338846199205</c:v>
                </c:pt>
                <c:pt idx="268">
                  <c:v>101.94757501609855</c:v>
                </c:pt>
                <c:pt idx="269">
                  <c:v>101.77209606789424</c:v>
                </c:pt>
                <c:pt idx="270">
                  <c:v>102.43516959092196</c:v>
                </c:pt>
                <c:pt idx="271">
                  <c:v>102.28215426793074</c:v>
                </c:pt>
                <c:pt idx="272">
                  <c:v>102.55546290529162</c:v>
                </c:pt>
                <c:pt idx="273">
                  <c:v>103.94000816933271</c:v>
                </c:pt>
                <c:pt idx="274">
                  <c:v>103.49886123416074</c:v>
                </c:pt>
                <c:pt idx="275">
                  <c:v>100.86645050074813</c:v>
                </c:pt>
                <c:pt idx="276">
                  <c:v>101.47081212545703</c:v>
                </c:pt>
                <c:pt idx="277">
                  <c:v>102.67289410905192</c:v>
                </c:pt>
                <c:pt idx="278">
                  <c:v>101.82460482898311</c:v>
                </c:pt>
                <c:pt idx="279">
                  <c:v>101.40846996371828</c:v>
                </c:pt>
              </c:numCache>
            </c:numRef>
          </c:val>
          <c:smooth val="0"/>
          <c:extLst>
            <c:ext xmlns:c16="http://schemas.microsoft.com/office/drawing/2014/chart" uri="{C3380CC4-5D6E-409C-BE32-E72D297353CC}">
              <c16:uniqueId val="{00000000-D495-4F75-9576-190DA5FBBB1C}"/>
            </c:ext>
          </c:extLst>
        </c:ser>
        <c:dLbls>
          <c:showLegendKey val="0"/>
          <c:showVal val="0"/>
          <c:showCatName val="0"/>
          <c:showSerName val="0"/>
          <c:showPercent val="0"/>
          <c:showBubbleSize val="0"/>
        </c:dLbls>
        <c:marker val="1"/>
        <c:smooth val="0"/>
        <c:axId val="1613890240"/>
        <c:axId val="1092801152"/>
      </c:lineChart>
      <c:lineChart>
        <c:grouping val="standard"/>
        <c:varyColors val="0"/>
        <c:ser>
          <c:idx val="2"/>
          <c:order val="1"/>
          <c:tx>
            <c:strRef>
              <c:f>'Box Figure 1.1.1'!$D$2</c:f>
              <c:strCache>
                <c:ptCount val="1"/>
                <c:pt idx="0">
                  <c:v>Market volatility index</c:v>
                </c:pt>
              </c:strCache>
            </c:strRef>
          </c:tx>
          <c:spPr>
            <a:ln w="57150" cap="rnd">
              <a:solidFill>
                <a:srgbClr val="C00000"/>
              </a:solidFill>
              <a:prstDash val="sysDot"/>
              <a:round/>
            </a:ln>
            <a:effectLst/>
          </c:spPr>
          <c:marker>
            <c:symbol val="none"/>
          </c:marker>
          <c:cat>
            <c:strRef>
              <c:f>'Box Figure 1.1.1'!$B$3:$B$282</c:f>
              <c:strCache>
                <c:ptCount val="280"/>
                <c:pt idx="0">
                  <c:v>2000</c:v>
                </c:pt>
                <c:pt idx="12">
                  <c:v>01</c:v>
                </c:pt>
                <c:pt idx="24">
                  <c:v>02</c:v>
                </c:pt>
                <c:pt idx="36">
                  <c:v>03</c:v>
                </c:pt>
                <c:pt idx="48">
                  <c:v>04</c:v>
                </c:pt>
                <c:pt idx="60">
                  <c:v>05</c:v>
                </c:pt>
                <c:pt idx="72">
                  <c:v>06</c:v>
                </c:pt>
                <c:pt idx="84">
                  <c:v>07</c:v>
                </c:pt>
                <c:pt idx="96">
                  <c:v>08</c:v>
                </c:pt>
                <c:pt idx="108">
                  <c:v>09</c:v>
                </c:pt>
                <c:pt idx="120">
                  <c:v>10</c:v>
                </c:pt>
                <c:pt idx="132">
                  <c:v>11</c:v>
                </c:pt>
                <c:pt idx="144">
                  <c:v>12</c:v>
                </c:pt>
                <c:pt idx="156">
                  <c:v>13</c:v>
                </c:pt>
                <c:pt idx="168">
                  <c:v>14</c:v>
                </c:pt>
                <c:pt idx="180">
                  <c:v>15</c:v>
                </c:pt>
                <c:pt idx="192">
                  <c:v>16</c:v>
                </c:pt>
                <c:pt idx="204">
                  <c:v>17</c:v>
                </c:pt>
                <c:pt idx="216">
                  <c:v>18</c:v>
                </c:pt>
                <c:pt idx="228">
                  <c:v>19</c:v>
                </c:pt>
                <c:pt idx="240">
                  <c:v>20</c:v>
                </c:pt>
                <c:pt idx="252">
                  <c:v>21</c:v>
                </c:pt>
                <c:pt idx="264">
                  <c:v>22</c:v>
                </c:pt>
                <c:pt idx="276">
                  <c:v>23M1</c:v>
                </c:pt>
                <c:pt idx="277">
                  <c:v>23M2</c:v>
                </c:pt>
                <c:pt idx="278">
                  <c:v>23M3</c:v>
                </c:pt>
                <c:pt idx="279">
                  <c:v>23:M4</c:v>
                </c:pt>
              </c:strCache>
            </c:strRef>
          </c:cat>
          <c:val>
            <c:numRef>
              <c:f>'Box Figure 1.1.1'!$D$3:$D$282</c:f>
              <c:numCache>
                <c:formatCode>#,##0.00</c:formatCode>
                <c:ptCount val="280"/>
                <c:pt idx="0">
                  <c:v>100.52</c:v>
                </c:pt>
                <c:pt idx="1">
                  <c:v>100.4</c:v>
                </c:pt>
                <c:pt idx="2">
                  <c:v>100.99</c:v>
                </c:pt>
                <c:pt idx="3">
                  <c:v>100.88</c:v>
                </c:pt>
                <c:pt idx="4">
                  <c:v>100.25</c:v>
                </c:pt>
                <c:pt idx="5">
                  <c:v>100.03</c:v>
                </c:pt>
                <c:pt idx="6">
                  <c:v>99.79</c:v>
                </c:pt>
                <c:pt idx="7">
                  <c:v>100</c:v>
                </c:pt>
                <c:pt idx="8">
                  <c:v>100.73</c:v>
                </c:pt>
                <c:pt idx="9">
                  <c:v>100.88</c:v>
                </c:pt>
                <c:pt idx="10">
                  <c:v>100.9</c:v>
                </c:pt>
                <c:pt idx="11">
                  <c:v>100.69</c:v>
                </c:pt>
                <c:pt idx="12">
                  <c:v>100.49</c:v>
                </c:pt>
                <c:pt idx="13">
                  <c:v>101.16</c:v>
                </c:pt>
                <c:pt idx="14">
                  <c:v>101.11</c:v>
                </c:pt>
                <c:pt idx="15">
                  <c:v>100.43</c:v>
                </c:pt>
                <c:pt idx="16">
                  <c:v>100.17</c:v>
                </c:pt>
                <c:pt idx="17">
                  <c:v>100.35</c:v>
                </c:pt>
                <c:pt idx="18">
                  <c:v>100.29</c:v>
                </c:pt>
                <c:pt idx="19">
                  <c:v>102.03</c:v>
                </c:pt>
                <c:pt idx="20">
                  <c:v>101.72</c:v>
                </c:pt>
                <c:pt idx="21">
                  <c:v>100.92</c:v>
                </c:pt>
                <c:pt idx="22">
                  <c:v>100.53</c:v>
                </c:pt>
                <c:pt idx="23">
                  <c:v>100.34</c:v>
                </c:pt>
                <c:pt idx="24">
                  <c:v>100.42</c:v>
                </c:pt>
                <c:pt idx="25">
                  <c:v>99.91</c:v>
                </c:pt>
                <c:pt idx="26">
                  <c:v>100.03</c:v>
                </c:pt>
                <c:pt idx="27">
                  <c:v>100.06</c:v>
                </c:pt>
                <c:pt idx="28">
                  <c:v>100.74</c:v>
                </c:pt>
                <c:pt idx="29">
                  <c:v>101.89</c:v>
                </c:pt>
                <c:pt idx="30">
                  <c:v>101.85</c:v>
                </c:pt>
                <c:pt idx="31">
                  <c:v>102.37</c:v>
                </c:pt>
                <c:pt idx="32">
                  <c:v>102.05</c:v>
                </c:pt>
                <c:pt idx="33">
                  <c:v>101.12</c:v>
                </c:pt>
                <c:pt idx="34">
                  <c:v>101.13</c:v>
                </c:pt>
                <c:pt idx="35">
                  <c:v>101.02</c:v>
                </c:pt>
                <c:pt idx="36">
                  <c:v>101.65</c:v>
                </c:pt>
                <c:pt idx="37">
                  <c:v>101.44</c:v>
                </c:pt>
                <c:pt idx="38">
                  <c:v>100.57</c:v>
                </c:pt>
                <c:pt idx="39">
                  <c:v>100.07</c:v>
                </c:pt>
                <c:pt idx="40">
                  <c:v>100.09</c:v>
                </c:pt>
                <c:pt idx="41">
                  <c:v>99.93</c:v>
                </c:pt>
                <c:pt idx="42">
                  <c:v>99.95</c:v>
                </c:pt>
                <c:pt idx="43">
                  <c:v>99.98</c:v>
                </c:pt>
                <c:pt idx="44">
                  <c:v>99.78</c:v>
                </c:pt>
                <c:pt idx="45">
                  <c:v>99.7</c:v>
                </c:pt>
                <c:pt idx="46">
                  <c:v>99.63</c:v>
                </c:pt>
                <c:pt idx="47">
                  <c:v>99.53</c:v>
                </c:pt>
                <c:pt idx="48">
                  <c:v>99.52</c:v>
                </c:pt>
                <c:pt idx="49">
                  <c:v>99.74</c:v>
                </c:pt>
                <c:pt idx="50">
                  <c:v>99.48</c:v>
                </c:pt>
                <c:pt idx="51">
                  <c:v>99.74</c:v>
                </c:pt>
                <c:pt idx="52">
                  <c:v>99.43</c:v>
                </c:pt>
                <c:pt idx="53">
                  <c:v>99.45</c:v>
                </c:pt>
                <c:pt idx="54">
                  <c:v>99.61</c:v>
                </c:pt>
                <c:pt idx="55">
                  <c:v>99.26</c:v>
                </c:pt>
                <c:pt idx="56">
                  <c:v>99.38</c:v>
                </c:pt>
                <c:pt idx="57">
                  <c:v>99.2</c:v>
                </c:pt>
                <c:pt idx="58">
                  <c:v>99.05</c:v>
                </c:pt>
                <c:pt idx="59">
                  <c:v>99.18</c:v>
                </c:pt>
                <c:pt idx="60">
                  <c:v>98.95</c:v>
                </c:pt>
                <c:pt idx="61">
                  <c:v>99.14</c:v>
                </c:pt>
                <c:pt idx="62">
                  <c:v>99.31</c:v>
                </c:pt>
                <c:pt idx="63">
                  <c:v>99.25</c:v>
                </c:pt>
                <c:pt idx="64">
                  <c:v>98.97</c:v>
                </c:pt>
                <c:pt idx="65">
                  <c:v>98.86</c:v>
                </c:pt>
                <c:pt idx="66">
                  <c:v>99.11</c:v>
                </c:pt>
                <c:pt idx="67">
                  <c:v>99.07</c:v>
                </c:pt>
                <c:pt idx="68">
                  <c:v>99.38</c:v>
                </c:pt>
                <c:pt idx="69">
                  <c:v>99.01</c:v>
                </c:pt>
                <c:pt idx="70">
                  <c:v>98.89</c:v>
                </c:pt>
                <c:pt idx="71">
                  <c:v>98.99</c:v>
                </c:pt>
                <c:pt idx="72">
                  <c:v>99.05</c:v>
                </c:pt>
                <c:pt idx="73">
                  <c:v>98.95</c:v>
                </c:pt>
                <c:pt idx="74">
                  <c:v>98.97</c:v>
                </c:pt>
                <c:pt idx="75">
                  <c:v>99.33</c:v>
                </c:pt>
                <c:pt idx="76">
                  <c:v>99.64</c:v>
                </c:pt>
                <c:pt idx="77">
                  <c:v>99.43</c:v>
                </c:pt>
                <c:pt idx="78">
                  <c:v>99.17</c:v>
                </c:pt>
                <c:pt idx="79">
                  <c:v>99.01</c:v>
                </c:pt>
                <c:pt idx="80">
                  <c:v>98.9</c:v>
                </c:pt>
                <c:pt idx="81">
                  <c:v>98.83</c:v>
                </c:pt>
                <c:pt idx="82">
                  <c:v>98.85</c:v>
                </c:pt>
                <c:pt idx="83">
                  <c:v>98.86</c:v>
                </c:pt>
                <c:pt idx="84">
                  <c:v>98.88</c:v>
                </c:pt>
                <c:pt idx="85">
                  <c:v>99.41</c:v>
                </c:pt>
                <c:pt idx="86">
                  <c:v>99.11</c:v>
                </c:pt>
                <c:pt idx="87">
                  <c:v>99.16</c:v>
                </c:pt>
                <c:pt idx="88">
                  <c:v>99.38</c:v>
                </c:pt>
                <c:pt idx="89">
                  <c:v>99.68</c:v>
                </c:pt>
                <c:pt idx="90">
                  <c:v>100.71</c:v>
                </c:pt>
                <c:pt idx="91">
                  <c:v>100.33</c:v>
                </c:pt>
                <c:pt idx="92">
                  <c:v>99.93</c:v>
                </c:pt>
                <c:pt idx="93">
                  <c:v>100.78</c:v>
                </c:pt>
                <c:pt idx="94">
                  <c:v>100.26</c:v>
                </c:pt>
                <c:pt idx="95">
                  <c:v>100.81</c:v>
                </c:pt>
                <c:pt idx="96">
                  <c:v>100.76</c:v>
                </c:pt>
                <c:pt idx="97">
                  <c:v>100.98</c:v>
                </c:pt>
                <c:pt idx="98">
                  <c:v>100.25</c:v>
                </c:pt>
                <c:pt idx="99">
                  <c:v>99.82</c:v>
                </c:pt>
                <c:pt idx="100">
                  <c:v>100.32</c:v>
                </c:pt>
                <c:pt idx="101">
                  <c:v>100.61</c:v>
                </c:pt>
                <c:pt idx="102">
                  <c:v>100.14</c:v>
                </c:pt>
                <c:pt idx="103">
                  <c:v>101.4</c:v>
                </c:pt>
                <c:pt idx="104">
                  <c:v>105.47</c:v>
                </c:pt>
                <c:pt idx="105">
                  <c:v>105.67</c:v>
                </c:pt>
                <c:pt idx="106">
                  <c:v>104.31</c:v>
                </c:pt>
                <c:pt idx="107">
                  <c:v>103.3</c:v>
                </c:pt>
                <c:pt idx="108">
                  <c:v>103.41</c:v>
                </c:pt>
                <c:pt idx="109">
                  <c:v>103.31</c:v>
                </c:pt>
                <c:pt idx="110">
                  <c:v>102.42</c:v>
                </c:pt>
                <c:pt idx="111">
                  <c:v>101.62</c:v>
                </c:pt>
                <c:pt idx="112">
                  <c:v>101.25</c:v>
                </c:pt>
                <c:pt idx="113">
                  <c:v>100.85</c:v>
                </c:pt>
                <c:pt idx="114">
                  <c:v>100.75</c:v>
                </c:pt>
                <c:pt idx="115">
                  <c:v>100.69</c:v>
                </c:pt>
                <c:pt idx="116">
                  <c:v>100.6</c:v>
                </c:pt>
                <c:pt idx="117">
                  <c:v>100.54</c:v>
                </c:pt>
                <c:pt idx="118">
                  <c:v>100.21</c:v>
                </c:pt>
                <c:pt idx="119">
                  <c:v>100.13</c:v>
                </c:pt>
                <c:pt idx="120">
                  <c:v>100.38</c:v>
                </c:pt>
                <c:pt idx="121">
                  <c:v>99.75</c:v>
                </c:pt>
                <c:pt idx="122">
                  <c:v>99.7</c:v>
                </c:pt>
                <c:pt idx="123">
                  <c:v>101.62</c:v>
                </c:pt>
                <c:pt idx="124">
                  <c:v>101.35</c:v>
                </c:pt>
                <c:pt idx="125">
                  <c:v>100.78</c:v>
                </c:pt>
                <c:pt idx="126">
                  <c:v>100.67</c:v>
                </c:pt>
                <c:pt idx="127">
                  <c:v>100.38</c:v>
                </c:pt>
                <c:pt idx="128">
                  <c:v>100.09</c:v>
                </c:pt>
                <c:pt idx="129">
                  <c:v>100.06</c:v>
                </c:pt>
                <c:pt idx="130">
                  <c:v>99.72</c:v>
                </c:pt>
                <c:pt idx="131">
                  <c:v>99.69</c:v>
                </c:pt>
                <c:pt idx="132">
                  <c:v>99.7</c:v>
                </c:pt>
                <c:pt idx="133">
                  <c:v>100.14</c:v>
                </c:pt>
                <c:pt idx="134">
                  <c:v>99.55</c:v>
                </c:pt>
                <c:pt idx="135">
                  <c:v>99.64</c:v>
                </c:pt>
                <c:pt idx="136">
                  <c:v>99.93</c:v>
                </c:pt>
                <c:pt idx="137">
                  <c:v>99.94</c:v>
                </c:pt>
                <c:pt idx="138">
                  <c:v>102.02</c:v>
                </c:pt>
                <c:pt idx="139">
                  <c:v>102.22</c:v>
                </c:pt>
                <c:pt idx="140">
                  <c:v>101.73</c:v>
                </c:pt>
                <c:pt idx="141">
                  <c:v>101.62</c:v>
                </c:pt>
                <c:pt idx="142">
                  <c:v>100.71</c:v>
                </c:pt>
                <c:pt idx="143">
                  <c:v>100.07</c:v>
                </c:pt>
                <c:pt idx="144">
                  <c:v>99.84</c:v>
                </c:pt>
                <c:pt idx="145">
                  <c:v>99.54</c:v>
                </c:pt>
                <c:pt idx="146">
                  <c:v>99.76</c:v>
                </c:pt>
                <c:pt idx="147">
                  <c:v>100.18</c:v>
                </c:pt>
                <c:pt idx="148">
                  <c:v>100.19</c:v>
                </c:pt>
                <c:pt idx="149">
                  <c:v>99.72</c:v>
                </c:pt>
                <c:pt idx="150">
                  <c:v>99.48</c:v>
                </c:pt>
                <c:pt idx="151">
                  <c:v>99.42</c:v>
                </c:pt>
                <c:pt idx="152">
                  <c:v>99.55</c:v>
                </c:pt>
                <c:pt idx="153">
                  <c:v>99.61</c:v>
                </c:pt>
                <c:pt idx="154">
                  <c:v>99.69</c:v>
                </c:pt>
                <c:pt idx="155">
                  <c:v>99.19</c:v>
                </c:pt>
                <c:pt idx="156">
                  <c:v>99.26</c:v>
                </c:pt>
                <c:pt idx="157">
                  <c:v>99.12</c:v>
                </c:pt>
                <c:pt idx="158">
                  <c:v>99.25</c:v>
                </c:pt>
                <c:pt idx="159">
                  <c:v>99.19</c:v>
                </c:pt>
                <c:pt idx="160">
                  <c:v>99.68</c:v>
                </c:pt>
                <c:pt idx="161">
                  <c:v>99.25</c:v>
                </c:pt>
                <c:pt idx="162">
                  <c:v>99.28</c:v>
                </c:pt>
                <c:pt idx="163">
                  <c:v>99.34</c:v>
                </c:pt>
                <c:pt idx="164">
                  <c:v>99.44</c:v>
                </c:pt>
                <c:pt idx="165">
                  <c:v>99.11</c:v>
                </c:pt>
                <c:pt idx="166">
                  <c:v>99.28</c:v>
                </c:pt>
                <c:pt idx="167">
                  <c:v>99.28</c:v>
                </c:pt>
                <c:pt idx="168">
                  <c:v>99.45</c:v>
                </c:pt>
                <c:pt idx="169">
                  <c:v>99.36</c:v>
                </c:pt>
                <c:pt idx="170">
                  <c:v>99.28</c:v>
                </c:pt>
                <c:pt idx="171">
                  <c:v>99.05</c:v>
                </c:pt>
                <c:pt idx="172">
                  <c:v>98.93</c:v>
                </c:pt>
                <c:pt idx="173">
                  <c:v>99.03</c:v>
                </c:pt>
                <c:pt idx="174">
                  <c:v>99.19</c:v>
                </c:pt>
                <c:pt idx="175">
                  <c:v>99.18</c:v>
                </c:pt>
                <c:pt idx="176">
                  <c:v>99.79</c:v>
                </c:pt>
                <c:pt idx="177">
                  <c:v>99.17</c:v>
                </c:pt>
                <c:pt idx="178">
                  <c:v>99.55</c:v>
                </c:pt>
                <c:pt idx="179">
                  <c:v>99.93</c:v>
                </c:pt>
                <c:pt idx="180">
                  <c:v>99.5</c:v>
                </c:pt>
                <c:pt idx="181">
                  <c:v>99.36</c:v>
                </c:pt>
                <c:pt idx="182">
                  <c:v>99.19</c:v>
                </c:pt>
                <c:pt idx="183">
                  <c:v>99.17</c:v>
                </c:pt>
                <c:pt idx="184">
                  <c:v>99.3</c:v>
                </c:pt>
                <c:pt idx="185">
                  <c:v>99.3</c:v>
                </c:pt>
                <c:pt idx="186">
                  <c:v>99.97</c:v>
                </c:pt>
                <c:pt idx="187">
                  <c:v>100.62</c:v>
                </c:pt>
                <c:pt idx="188">
                  <c:v>99.62</c:v>
                </c:pt>
                <c:pt idx="189">
                  <c:v>99.54</c:v>
                </c:pt>
                <c:pt idx="190">
                  <c:v>99.78</c:v>
                </c:pt>
                <c:pt idx="191">
                  <c:v>100.53</c:v>
                </c:pt>
                <c:pt idx="192">
                  <c:v>100.38</c:v>
                </c:pt>
                <c:pt idx="193">
                  <c:v>99.5</c:v>
                </c:pt>
                <c:pt idx="194">
                  <c:v>99.29</c:v>
                </c:pt>
                <c:pt idx="195">
                  <c:v>99.36</c:v>
                </c:pt>
                <c:pt idx="196">
                  <c:v>99.75</c:v>
                </c:pt>
                <c:pt idx="197">
                  <c:v>99.14</c:v>
                </c:pt>
                <c:pt idx="198">
                  <c:v>99.04</c:v>
                </c:pt>
                <c:pt idx="199">
                  <c:v>99.28</c:v>
                </c:pt>
                <c:pt idx="200">
                  <c:v>99.33</c:v>
                </c:pt>
                <c:pt idx="201">
                  <c:v>99.42</c:v>
                </c:pt>
                <c:pt idx="202">
                  <c:v>99.05</c:v>
                </c:pt>
                <c:pt idx="203">
                  <c:v>98.94</c:v>
                </c:pt>
                <c:pt idx="204">
                  <c:v>98.93</c:v>
                </c:pt>
                <c:pt idx="205">
                  <c:v>98.98</c:v>
                </c:pt>
                <c:pt idx="206">
                  <c:v>99.14</c:v>
                </c:pt>
                <c:pt idx="207">
                  <c:v>98.84</c:v>
                </c:pt>
                <c:pt idx="208">
                  <c:v>98.79</c:v>
                </c:pt>
                <c:pt idx="209">
                  <c:v>98.76</c:v>
                </c:pt>
                <c:pt idx="210">
                  <c:v>98.99</c:v>
                </c:pt>
                <c:pt idx="211">
                  <c:v>98.78</c:v>
                </c:pt>
                <c:pt idx="212">
                  <c:v>98.74</c:v>
                </c:pt>
                <c:pt idx="213">
                  <c:v>98.8</c:v>
                </c:pt>
                <c:pt idx="214">
                  <c:v>98.76</c:v>
                </c:pt>
                <c:pt idx="215">
                  <c:v>98.87</c:v>
                </c:pt>
                <c:pt idx="216">
                  <c:v>100.37</c:v>
                </c:pt>
                <c:pt idx="217">
                  <c:v>99.91</c:v>
                </c:pt>
                <c:pt idx="218">
                  <c:v>99.82</c:v>
                </c:pt>
                <c:pt idx="219">
                  <c:v>99.27</c:v>
                </c:pt>
                <c:pt idx="220">
                  <c:v>99.21</c:v>
                </c:pt>
                <c:pt idx="221">
                  <c:v>99.14</c:v>
                </c:pt>
                <c:pt idx="222">
                  <c:v>99.06</c:v>
                </c:pt>
                <c:pt idx="223">
                  <c:v>99.11</c:v>
                </c:pt>
                <c:pt idx="224">
                  <c:v>99.96</c:v>
                </c:pt>
                <c:pt idx="225">
                  <c:v>99.96</c:v>
                </c:pt>
                <c:pt idx="226">
                  <c:v>100.7</c:v>
                </c:pt>
                <c:pt idx="227">
                  <c:v>99.99</c:v>
                </c:pt>
                <c:pt idx="228">
                  <c:v>99.41</c:v>
                </c:pt>
                <c:pt idx="229">
                  <c:v>99.32</c:v>
                </c:pt>
                <c:pt idx="230">
                  <c:v>99.11</c:v>
                </c:pt>
                <c:pt idx="231">
                  <c:v>99.61</c:v>
                </c:pt>
                <c:pt idx="232">
                  <c:v>99.5</c:v>
                </c:pt>
                <c:pt idx="233">
                  <c:v>99.16</c:v>
                </c:pt>
                <c:pt idx="234">
                  <c:v>99.91</c:v>
                </c:pt>
                <c:pt idx="235">
                  <c:v>99.46</c:v>
                </c:pt>
                <c:pt idx="236">
                  <c:v>99.45</c:v>
                </c:pt>
                <c:pt idx="237">
                  <c:v>99.06</c:v>
                </c:pt>
                <c:pt idx="238">
                  <c:v>99.22</c:v>
                </c:pt>
                <c:pt idx="239">
                  <c:v>99.24</c:v>
                </c:pt>
                <c:pt idx="240">
                  <c:v>99.99</c:v>
                </c:pt>
                <c:pt idx="241">
                  <c:v>105.02</c:v>
                </c:pt>
                <c:pt idx="242">
                  <c:v>102.87</c:v>
                </c:pt>
                <c:pt idx="243">
                  <c:v>101.48</c:v>
                </c:pt>
                <c:pt idx="244">
                  <c:v>101.51</c:v>
                </c:pt>
                <c:pt idx="245">
                  <c:v>100.94</c:v>
                </c:pt>
                <c:pt idx="246">
                  <c:v>100.42</c:v>
                </c:pt>
                <c:pt idx="247">
                  <c:v>101.05</c:v>
                </c:pt>
                <c:pt idx="248">
                  <c:v>101.29</c:v>
                </c:pt>
                <c:pt idx="249">
                  <c:v>100.7</c:v>
                </c:pt>
                <c:pt idx="250">
                  <c:v>100.36</c:v>
                </c:pt>
                <c:pt idx="251">
                  <c:v>100.69</c:v>
                </c:pt>
                <c:pt idx="252">
                  <c:v>100.46</c:v>
                </c:pt>
                <c:pt idx="253">
                  <c:v>100.29</c:v>
                </c:pt>
                <c:pt idx="254">
                  <c:v>99.7</c:v>
                </c:pt>
                <c:pt idx="255">
                  <c:v>100.01</c:v>
                </c:pt>
                <c:pt idx="256">
                  <c:v>99.64</c:v>
                </c:pt>
                <c:pt idx="257">
                  <c:v>99.73</c:v>
                </c:pt>
                <c:pt idx="258">
                  <c:v>99.71</c:v>
                </c:pt>
                <c:pt idx="259">
                  <c:v>100.02</c:v>
                </c:pt>
                <c:pt idx="260">
                  <c:v>99.76</c:v>
                </c:pt>
                <c:pt idx="261">
                  <c:v>99.85</c:v>
                </c:pt>
                <c:pt idx="262">
                  <c:v>100.22</c:v>
                </c:pt>
                <c:pt idx="263">
                  <c:v>100.46</c:v>
                </c:pt>
                <c:pt idx="264">
                  <c:v>100.8</c:v>
                </c:pt>
                <c:pt idx="265">
                  <c:v>100.96</c:v>
                </c:pt>
                <c:pt idx="266">
                  <c:v>100.62</c:v>
                </c:pt>
                <c:pt idx="267">
                  <c:v>101.27</c:v>
                </c:pt>
                <c:pt idx="268">
                  <c:v>101.13</c:v>
                </c:pt>
                <c:pt idx="269">
                  <c:v>100.7</c:v>
                </c:pt>
                <c:pt idx="270">
                  <c:v>100.33</c:v>
                </c:pt>
                <c:pt idx="271">
                  <c:v>101.01</c:v>
                </c:pt>
                <c:pt idx="272">
                  <c:v>101.36</c:v>
                </c:pt>
                <c:pt idx="273">
                  <c:v>100.48</c:v>
                </c:pt>
                <c:pt idx="274">
                  <c:v>100.28</c:v>
                </c:pt>
                <c:pt idx="275">
                  <c:v>100.07</c:v>
                </c:pt>
                <c:pt idx="276">
                  <c:v>100.06</c:v>
                </c:pt>
                <c:pt idx="277">
                  <c:v>100.26</c:v>
                </c:pt>
                <c:pt idx="278">
                  <c:v>99.76</c:v>
                </c:pt>
                <c:pt idx="279">
                  <c:v>99.73</c:v>
                </c:pt>
              </c:numCache>
            </c:numRef>
          </c:val>
          <c:smooth val="0"/>
          <c:extLst>
            <c:ext xmlns:c16="http://schemas.microsoft.com/office/drawing/2014/chart" uri="{C3380CC4-5D6E-409C-BE32-E72D297353CC}">
              <c16:uniqueId val="{00000001-D495-4F75-9576-190DA5FBBB1C}"/>
            </c:ext>
          </c:extLst>
        </c:ser>
        <c:dLbls>
          <c:showLegendKey val="0"/>
          <c:showVal val="0"/>
          <c:showCatName val="0"/>
          <c:showSerName val="0"/>
          <c:showPercent val="0"/>
          <c:showBubbleSize val="0"/>
        </c:dLbls>
        <c:marker val="1"/>
        <c:smooth val="0"/>
        <c:axId val="1544675536"/>
        <c:axId val="1092804512"/>
      </c:lineChart>
      <c:catAx>
        <c:axId val="1613890240"/>
        <c:scaling>
          <c:orientation val="minMax"/>
        </c:scaling>
        <c:delete val="0"/>
        <c:axPos val="b"/>
        <c:numFmt formatCode="yy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1092801152"/>
        <c:crosses val="autoZero"/>
        <c:auto val="1"/>
        <c:lblAlgn val="ctr"/>
        <c:lblOffset val="100"/>
        <c:tickLblSkip val="9"/>
        <c:tickMarkSkip val="9"/>
        <c:noMultiLvlLbl val="1"/>
      </c:catAx>
      <c:valAx>
        <c:axId val="1092801152"/>
        <c:scaling>
          <c:orientation val="minMax"/>
          <c:max val="106"/>
          <c:min val="98"/>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1613890240"/>
        <c:crosses val="autoZero"/>
        <c:crossBetween val="between"/>
      </c:valAx>
      <c:valAx>
        <c:axId val="1092804512"/>
        <c:scaling>
          <c:orientation val="minMax"/>
          <c:min val="10"/>
        </c:scaling>
        <c:delete val="1"/>
        <c:axPos val="r"/>
        <c:numFmt formatCode="#,##0" sourceLinked="0"/>
        <c:majorTickMark val="out"/>
        <c:minorTickMark val="none"/>
        <c:tickLblPos val="nextTo"/>
        <c:crossAx val="1544675536"/>
        <c:crosses val="max"/>
        <c:crossBetween val="between"/>
      </c:valAx>
      <c:catAx>
        <c:axId val="1544675536"/>
        <c:scaling>
          <c:orientation val="minMax"/>
        </c:scaling>
        <c:delete val="1"/>
        <c:axPos val="b"/>
        <c:numFmt formatCode="General" sourceLinked="1"/>
        <c:majorTickMark val="out"/>
        <c:minorTickMark val="none"/>
        <c:tickLblPos val="nextTo"/>
        <c:crossAx val="1092804512"/>
        <c:crosses val="autoZero"/>
        <c:auto val="1"/>
        <c:lblAlgn val="ctr"/>
        <c:lblOffset val="100"/>
        <c:noMultiLvlLbl val="1"/>
      </c:catAx>
      <c:spPr>
        <a:noFill/>
        <a:ln>
          <a:noFill/>
        </a:ln>
        <a:effectLst/>
      </c:spPr>
    </c:plotArea>
    <c:legend>
      <c:legendPos val="b"/>
      <c:layout>
        <c:manualLayout>
          <c:xMode val="edge"/>
          <c:yMode val="edge"/>
          <c:x val="3.7869991575163443E-2"/>
          <c:y val="1.383470870959513E-3"/>
          <c:w val="0.95459833500341462"/>
          <c:h val="8.7288492970814299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760971986626203E-2"/>
          <c:y val="3.5489982189806535E-2"/>
          <c:w val="0.91711533687300562"/>
          <c:h val="0.78985739909877795"/>
        </c:manualLayout>
      </c:layout>
      <c:barChart>
        <c:barDir val="col"/>
        <c:grouping val="stacked"/>
        <c:varyColors val="0"/>
        <c:ser>
          <c:idx val="0"/>
          <c:order val="0"/>
          <c:tx>
            <c:strRef>
              <c:f>'Figure 1.2.2'!$E$7</c:f>
              <c:strCache>
                <c:ptCount val="1"/>
                <c:pt idx="0">
                  <c:v>Subsidies</c:v>
                </c:pt>
              </c:strCache>
            </c:strRef>
          </c:tx>
          <c:spPr>
            <a:solidFill>
              <a:srgbClr val="C00000"/>
            </a:solidFill>
            <a:ln w="3175">
              <a:noFill/>
              <a:prstDash val="solid"/>
            </a:ln>
            <a:effectLst/>
          </c:spPr>
          <c:invertIfNegative val="0"/>
          <c:cat>
            <c:multiLvlStrRef>
              <c:f>'Figure 1.2.2'!$C$9:$D$20</c:f>
              <c:multiLvlStrCache>
                <c:ptCount val="12"/>
                <c:lvl>
                  <c:pt idx="0">
                    <c:v>2019</c:v>
                  </c:pt>
                  <c:pt idx="1">
                    <c:v>20</c:v>
                  </c:pt>
                  <c:pt idx="2">
                    <c:v>21</c:v>
                  </c:pt>
                  <c:pt idx="3">
                    <c:v>22</c:v>
                  </c:pt>
                  <c:pt idx="4">
                    <c:v>2019</c:v>
                  </c:pt>
                  <c:pt idx="5">
                    <c:v>20</c:v>
                  </c:pt>
                  <c:pt idx="6">
                    <c:v>21</c:v>
                  </c:pt>
                  <c:pt idx="7">
                    <c:v>22</c:v>
                  </c:pt>
                  <c:pt idx="8">
                    <c:v>2019</c:v>
                  </c:pt>
                  <c:pt idx="9">
                    <c:v>20</c:v>
                  </c:pt>
                  <c:pt idx="10">
                    <c:v>21</c:v>
                  </c:pt>
                  <c:pt idx="11">
                    <c:v>22</c:v>
                  </c:pt>
                </c:lvl>
                <c:lvl>
                  <c:pt idx="0">
                    <c:v>Advanced economies excl. United States</c:v>
                  </c:pt>
                  <c:pt idx="4">
                    <c:v>Emerging markets excl. China</c:v>
                  </c:pt>
                  <c:pt idx="8">
                    <c:v>Low-income developing countries</c:v>
                  </c:pt>
                </c:lvl>
              </c:multiLvlStrCache>
            </c:multiLvlStrRef>
          </c:cat>
          <c:val>
            <c:numRef>
              <c:f>'Figure 1.2.2'!$E$9:$E$20</c:f>
              <c:numCache>
                <c:formatCode>General</c:formatCode>
                <c:ptCount val="12"/>
                <c:pt idx="0">
                  <c:v>1.4598831999999999</c:v>
                </c:pt>
                <c:pt idx="1">
                  <c:v>2.9991154</c:v>
                </c:pt>
                <c:pt idx="2">
                  <c:v>2.8241798</c:v>
                </c:pt>
                <c:pt idx="3">
                  <c:v>2.1216135999999999</c:v>
                </c:pt>
                <c:pt idx="4">
                  <c:v>1.1535272000000001</c:v>
                </c:pt>
                <c:pt idx="5">
                  <c:v>1.6759980999999999</c:v>
                </c:pt>
                <c:pt idx="6">
                  <c:v>1.0438668</c:v>
                </c:pt>
                <c:pt idx="7">
                  <c:v>1.1704144000000001</c:v>
                </c:pt>
                <c:pt idx="8">
                  <c:v>1.1535272000000001</c:v>
                </c:pt>
                <c:pt idx="9">
                  <c:v>1.6759980999999999</c:v>
                </c:pt>
                <c:pt idx="10">
                  <c:v>1.0438668</c:v>
                </c:pt>
                <c:pt idx="11">
                  <c:v>1.1704144000000001</c:v>
                </c:pt>
              </c:numCache>
            </c:numRef>
          </c:val>
          <c:extLst>
            <c:ext xmlns:c16="http://schemas.microsoft.com/office/drawing/2014/chart" uri="{C3380CC4-5D6E-409C-BE32-E72D297353CC}">
              <c16:uniqueId val="{00000000-1FEF-44DF-BF7B-D3A5CBD0F610}"/>
            </c:ext>
          </c:extLst>
        </c:ser>
        <c:ser>
          <c:idx val="1"/>
          <c:order val="1"/>
          <c:tx>
            <c:strRef>
              <c:f>'Figure 1.2.2'!$F$7</c:f>
              <c:strCache>
                <c:ptCount val="1"/>
                <c:pt idx="0">
                  <c:v>Transfers, not elsewhere classified</c:v>
                </c:pt>
              </c:strCache>
            </c:strRef>
          </c:tx>
          <c:spPr>
            <a:solidFill>
              <a:srgbClr val="ED7D31"/>
            </a:solidFill>
          </c:spPr>
          <c:invertIfNegative val="0"/>
          <c:cat>
            <c:multiLvlStrRef>
              <c:f>'Figure 1.2.2'!$C$9:$D$20</c:f>
              <c:multiLvlStrCache>
                <c:ptCount val="12"/>
                <c:lvl>
                  <c:pt idx="0">
                    <c:v>2019</c:v>
                  </c:pt>
                  <c:pt idx="1">
                    <c:v>20</c:v>
                  </c:pt>
                  <c:pt idx="2">
                    <c:v>21</c:v>
                  </c:pt>
                  <c:pt idx="3">
                    <c:v>22</c:v>
                  </c:pt>
                  <c:pt idx="4">
                    <c:v>2019</c:v>
                  </c:pt>
                  <c:pt idx="5">
                    <c:v>20</c:v>
                  </c:pt>
                  <c:pt idx="6">
                    <c:v>21</c:v>
                  </c:pt>
                  <c:pt idx="7">
                    <c:v>22</c:v>
                  </c:pt>
                  <c:pt idx="8">
                    <c:v>2019</c:v>
                  </c:pt>
                  <c:pt idx="9">
                    <c:v>20</c:v>
                  </c:pt>
                  <c:pt idx="10">
                    <c:v>21</c:v>
                  </c:pt>
                  <c:pt idx="11">
                    <c:v>22</c:v>
                  </c:pt>
                </c:lvl>
                <c:lvl>
                  <c:pt idx="0">
                    <c:v>Advanced economies excl. United States</c:v>
                  </c:pt>
                  <c:pt idx="4">
                    <c:v>Emerging markets excl. China</c:v>
                  </c:pt>
                  <c:pt idx="8">
                    <c:v>Low-income developing countries</c:v>
                  </c:pt>
                </c:lvl>
              </c:multiLvlStrCache>
            </c:multiLvlStrRef>
          </c:cat>
          <c:val>
            <c:numRef>
              <c:f>'Figure 1.2.2'!$F$9:$F$20</c:f>
              <c:numCache>
                <c:formatCode>General</c:formatCode>
                <c:ptCount val="12"/>
                <c:pt idx="0">
                  <c:v>0.28564843000000001</c:v>
                </c:pt>
                <c:pt idx="1">
                  <c:v>0.28887740000000001</c:v>
                </c:pt>
                <c:pt idx="2">
                  <c:v>0.28500945999999999</c:v>
                </c:pt>
                <c:pt idx="3">
                  <c:v>0.40535707999999998</c:v>
                </c:pt>
                <c:pt idx="4">
                  <c:v>1.1325389999999999E-2</c:v>
                </c:pt>
                <c:pt idx="5">
                  <c:v>1.647098E-2</c:v>
                </c:pt>
                <c:pt idx="6">
                  <c:v>1.2081339999999999E-2</c:v>
                </c:pt>
                <c:pt idx="7">
                  <c:v>2.1792200000000001E-2</c:v>
                </c:pt>
                <c:pt idx="8">
                  <c:v>1.1325389999999999E-2</c:v>
                </c:pt>
                <c:pt idx="9">
                  <c:v>1.647098E-2</c:v>
                </c:pt>
                <c:pt idx="10">
                  <c:v>1.2081339999999999E-2</c:v>
                </c:pt>
                <c:pt idx="11">
                  <c:v>2.1792200000000001E-2</c:v>
                </c:pt>
              </c:numCache>
            </c:numRef>
          </c:val>
          <c:extLst>
            <c:ext xmlns:c16="http://schemas.microsoft.com/office/drawing/2014/chart" uri="{C3380CC4-5D6E-409C-BE32-E72D297353CC}">
              <c16:uniqueId val="{00000001-1FEF-44DF-BF7B-D3A5CBD0F610}"/>
            </c:ext>
          </c:extLst>
        </c:ser>
        <c:ser>
          <c:idx val="2"/>
          <c:order val="2"/>
          <c:tx>
            <c:strRef>
              <c:f>'Figure 1.2.2'!$G$7</c:f>
              <c:strCache>
                <c:ptCount val="1"/>
                <c:pt idx="0">
                  <c:v>Grants</c:v>
                </c:pt>
              </c:strCache>
            </c:strRef>
          </c:tx>
          <c:spPr>
            <a:solidFill>
              <a:srgbClr val="FFC000"/>
            </a:solidFill>
            <a:ln w="3175">
              <a:noFill/>
              <a:prstDash val="solid"/>
            </a:ln>
            <a:effectLst/>
          </c:spPr>
          <c:invertIfNegative val="0"/>
          <c:cat>
            <c:multiLvlStrRef>
              <c:f>'Figure 1.2.2'!$C$9:$D$20</c:f>
              <c:multiLvlStrCache>
                <c:ptCount val="12"/>
                <c:lvl>
                  <c:pt idx="0">
                    <c:v>2019</c:v>
                  </c:pt>
                  <c:pt idx="1">
                    <c:v>20</c:v>
                  </c:pt>
                  <c:pt idx="2">
                    <c:v>21</c:v>
                  </c:pt>
                  <c:pt idx="3">
                    <c:v>22</c:v>
                  </c:pt>
                  <c:pt idx="4">
                    <c:v>2019</c:v>
                  </c:pt>
                  <c:pt idx="5">
                    <c:v>20</c:v>
                  </c:pt>
                  <c:pt idx="6">
                    <c:v>21</c:v>
                  </c:pt>
                  <c:pt idx="7">
                    <c:v>22</c:v>
                  </c:pt>
                  <c:pt idx="8">
                    <c:v>2019</c:v>
                  </c:pt>
                  <c:pt idx="9">
                    <c:v>20</c:v>
                  </c:pt>
                  <c:pt idx="10">
                    <c:v>21</c:v>
                  </c:pt>
                  <c:pt idx="11">
                    <c:v>22</c:v>
                  </c:pt>
                </c:lvl>
                <c:lvl>
                  <c:pt idx="0">
                    <c:v>Advanced economies excl. United States</c:v>
                  </c:pt>
                  <c:pt idx="4">
                    <c:v>Emerging markets excl. China</c:v>
                  </c:pt>
                  <c:pt idx="8">
                    <c:v>Low-income developing countries</c:v>
                  </c:pt>
                </c:lvl>
              </c:multiLvlStrCache>
            </c:multiLvlStrRef>
          </c:cat>
          <c:val>
            <c:numRef>
              <c:f>'Figure 1.2.2'!$G$9:$G$20</c:f>
              <c:numCache>
                <c:formatCode>General</c:formatCode>
                <c:ptCount val="12"/>
                <c:pt idx="0">
                  <c:v>0.70621482999999996</c:v>
                </c:pt>
                <c:pt idx="1">
                  <c:v>0.82332786000000002</c:v>
                </c:pt>
                <c:pt idx="2">
                  <c:v>0.78380404000000004</c:v>
                </c:pt>
                <c:pt idx="3">
                  <c:v>0.97885462999999995</c:v>
                </c:pt>
                <c:pt idx="4">
                  <c:v>0.25936756999999999</c:v>
                </c:pt>
                <c:pt idx="5">
                  <c:v>0.37522998000000002</c:v>
                </c:pt>
                <c:pt idx="6">
                  <c:v>0.44312424</c:v>
                </c:pt>
                <c:pt idx="7">
                  <c:v>6.6599679999999994E-2</c:v>
                </c:pt>
                <c:pt idx="8">
                  <c:v>0.25936756999999999</c:v>
                </c:pt>
                <c:pt idx="9">
                  <c:v>0.37522998000000002</c:v>
                </c:pt>
                <c:pt idx="10">
                  <c:v>0.44312424</c:v>
                </c:pt>
                <c:pt idx="11">
                  <c:v>6.6599679999999994E-2</c:v>
                </c:pt>
              </c:numCache>
            </c:numRef>
          </c:val>
          <c:extLst>
            <c:ext xmlns:c16="http://schemas.microsoft.com/office/drawing/2014/chart" uri="{C3380CC4-5D6E-409C-BE32-E72D297353CC}">
              <c16:uniqueId val="{00000002-1FEF-44DF-BF7B-D3A5CBD0F610}"/>
            </c:ext>
          </c:extLst>
        </c:ser>
        <c:dLbls>
          <c:showLegendKey val="0"/>
          <c:showVal val="0"/>
          <c:showCatName val="0"/>
          <c:showSerName val="0"/>
          <c:showPercent val="0"/>
          <c:showBubbleSize val="0"/>
        </c:dLbls>
        <c:gapWidth val="50"/>
        <c:overlap val="100"/>
        <c:axId val="674013568"/>
        <c:axId val="674015104"/>
      </c:barChart>
      <c:barChart>
        <c:barDir val="col"/>
        <c:grouping val="stacked"/>
        <c:varyColors val="0"/>
        <c:ser>
          <c:idx val="3"/>
          <c:order val="3"/>
          <c:tx>
            <c:v> </c:v>
          </c:tx>
          <c:spPr>
            <a:noFill/>
          </c:spPr>
          <c:invertIfNegative val="0"/>
          <c:val>
            <c:numLit>
              <c:formatCode>General</c:formatCode>
              <c:ptCount val="1"/>
              <c:pt idx="0">
                <c:v>1</c:v>
              </c:pt>
            </c:numLit>
          </c:val>
          <c:extLst>
            <c:ext xmlns:c16="http://schemas.microsoft.com/office/drawing/2014/chart" uri="{C3380CC4-5D6E-409C-BE32-E72D297353CC}">
              <c16:uniqueId val="{00000003-1FEF-44DF-BF7B-D3A5CBD0F610}"/>
            </c:ext>
          </c:extLst>
        </c:ser>
        <c:dLbls>
          <c:showLegendKey val="0"/>
          <c:showVal val="0"/>
          <c:showCatName val="0"/>
          <c:showSerName val="0"/>
          <c:showPercent val="0"/>
          <c:showBubbleSize val="0"/>
        </c:dLbls>
        <c:gapWidth val="50"/>
        <c:overlap val="100"/>
        <c:axId val="1519610432"/>
        <c:axId val="1502536000"/>
      </c:barChart>
      <c:catAx>
        <c:axId val="674013568"/>
        <c:scaling>
          <c:orientation val="minMax"/>
        </c:scaling>
        <c:delete val="0"/>
        <c:axPos val="b"/>
        <c:numFmt formatCode="General" sourceLinked="1"/>
        <c:majorTickMark val="none"/>
        <c:minorTickMark val="none"/>
        <c:tickLblPos val="low"/>
        <c:spPr>
          <a:ln w="12700">
            <a:solidFill>
              <a:sysClr val="windowText" lastClr="000000"/>
            </a:solidFill>
            <a:prstDash val="solid"/>
          </a:ln>
        </c:spPr>
        <c:txPr>
          <a:bodyPr rot="0" vert="horz"/>
          <a:lstStyle/>
          <a:p>
            <a:pPr>
              <a:defRPr/>
            </a:pPr>
            <a:endParaRPr lang="en-US"/>
          </a:p>
        </c:txPr>
        <c:crossAx val="674015104"/>
        <c:crosses val="autoZero"/>
        <c:auto val="1"/>
        <c:lblAlgn val="ctr"/>
        <c:lblOffset val="100"/>
        <c:tickMarkSkip val="1"/>
        <c:noMultiLvlLbl val="0"/>
      </c:catAx>
      <c:valAx>
        <c:axId val="674015104"/>
        <c:scaling>
          <c:orientation val="minMax"/>
        </c:scaling>
        <c:delete val="0"/>
        <c:axPos val="l"/>
        <c:numFmt formatCode="#,##0.0" sourceLinked="0"/>
        <c:majorTickMark val="in"/>
        <c:minorTickMark val="none"/>
        <c:tickLblPos val="nextTo"/>
        <c:spPr>
          <a:ln w="12700">
            <a:noFill/>
            <a:prstDash val="solid"/>
          </a:ln>
        </c:spPr>
        <c:txPr>
          <a:bodyPr rot="0" vert="horz"/>
          <a:lstStyle/>
          <a:p>
            <a:pPr>
              <a:defRPr/>
            </a:pPr>
            <a:endParaRPr lang="en-US"/>
          </a:p>
        </c:txPr>
        <c:crossAx val="674013568"/>
        <c:crosses val="autoZero"/>
        <c:crossBetween val="between"/>
      </c:valAx>
      <c:valAx>
        <c:axId val="1502536000"/>
        <c:scaling>
          <c:orientation val="minMax"/>
          <c:max val="4.5"/>
          <c:min val="0"/>
        </c:scaling>
        <c:delete val="1"/>
        <c:axPos val="r"/>
        <c:numFmt formatCode="#,##0.0" sourceLinked="0"/>
        <c:majorTickMark val="in"/>
        <c:minorTickMark val="none"/>
        <c:tickLblPos val="nextTo"/>
        <c:crossAx val="1519610432"/>
        <c:crosses val="max"/>
        <c:crossBetween val="between"/>
        <c:majorUnit val="0.5"/>
        <c:minorUnit val="0.1"/>
      </c:valAx>
      <c:catAx>
        <c:axId val="1519610432"/>
        <c:scaling>
          <c:orientation val="minMax"/>
        </c:scaling>
        <c:delete val="1"/>
        <c:axPos val="b"/>
        <c:majorTickMark val="out"/>
        <c:minorTickMark val="none"/>
        <c:tickLblPos val="nextTo"/>
        <c:crossAx val="1502536000"/>
        <c:crosses val="autoZero"/>
        <c:auto val="1"/>
        <c:lblAlgn val="ctr"/>
        <c:lblOffset val="100"/>
        <c:noMultiLvlLbl val="0"/>
      </c:catAx>
      <c:spPr>
        <a:solidFill>
          <a:srgbClr val="FFFFFF"/>
        </a:solidFill>
        <a:ln w="12700">
          <a:noFill/>
          <a:prstDash val="solid"/>
        </a:ln>
      </c:spPr>
    </c:plotArea>
    <c:legend>
      <c:legendPos val="t"/>
      <c:legendEntry>
        <c:idx val="3"/>
        <c:delete val="1"/>
      </c:legendEntry>
      <c:layout>
        <c:manualLayout>
          <c:xMode val="edge"/>
          <c:yMode val="edge"/>
          <c:x val="0.46437875970164022"/>
          <c:y val="6.8283953125200497E-2"/>
          <c:w val="0.5060066872258232"/>
          <c:h val="0.22109532623499961"/>
        </c:manualLayout>
      </c:layout>
      <c:overlay val="0"/>
      <c:spPr>
        <a:noFill/>
        <a:ln w="25400">
          <a:noFill/>
        </a:ln>
      </c:spPr>
    </c:legend>
    <c:plotVisOnly val="1"/>
    <c:dispBlanksAs val="span"/>
    <c:showDLblsOverMax val="0"/>
  </c:chart>
  <c:spPr>
    <a:solidFill>
      <a:sysClr val="window" lastClr="FFFFFF"/>
    </a:solidFill>
    <a:ln w="25400">
      <a:noFill/>
    </a:ln>
  </c:spPr>
  <c:txPr>
    <a:bodyPr/>
    <a:lstStyle/>
    <a:p>
      <a:pPr>
        <a:defRPr sz="2000" b="0" i="0" u="none" strike="noStrike" baseline="0">
          <a:solidFill>
            <a:srgbClr val="000000"/>
          </a:solidFill>
          <a:latin typeface="HelveticaNeueLT Std"/>
          <a:ea typeface="Frutiger LT Std 45 Light"/>
          <a:cs typeface="Segoe UI"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5234417261811"/>
          <c:y val="5.554795099621964E-2"/>
          <c:w val="0.88158817601202133"/>
          <c:h val="0.78506344886448276"/>
        </c:manualLayout>
      </c:layout>
      <c:areaChart>
        <c:grouping val="stacked"/>
        <c:varyColors val="0"/>
        <c:ser>
          <c:idx val="1"/>
          <c:order val="1"/>
          <c:spPr>
            <a:solidFill>
              <a:schemeClr val="bg1"/>
            </a:solidFill>
            <a:ln>
              <a:noFill/>
            </a:ln>
            <a:effectLst/>
          </c:spPr>
          <c:val>
            <c:numRef>
              <c:f>'Box Figure 1.1.2.1'!$B$2:$B$31</c:f>
              <c:numCache>
                <c:formatCode>General</c:formatCode>
                <c:ptCount val="30"/>
                <c:pt idx="0">
                  <c:v>-0.30479878378884018</c:v>
                </c:pt>
                <c:pt idx="1">
                  <c:v>0.35983893601046857</c:v>
                </c:pt>
                <c:pt idx="2">
                  <c:v>1.75359619074023</c:v>
                </c:pt>
                <c:pt idx="3">
                  <c:v>1.640856354185346</c:v>
                </c:pt>
                <c:pt idx="4">
                  <c:v>0.71605472347924382</c:v>
                </c:pt>
                <c:pt idx="5">
                  <c:v>-0.25562058010404165</c:v>
                </c:pt>
                <c:pt idx="6">
                  <c:v>-1.0694037728333998</c:v>
                </c:pt>
                <c:pt idx="7">
                  <c:v>-1.6912346182584499</c:v>
                </c:pt>
                <c:pt idx="8">
                  <c:v>-2.3188563957171877</c:v>
                </c:pt>
                <c:pt idx="9">
                  <c:v>-2.9411177919038014</c:v>
                </c:pt>
                <c:pt idx="10">
                  <c:v>-3.4911824768772579</c:v>
                </c:pt>
                <c:pt idx="11">
                  <c:v>-3.9187933733062419</c:v>
                </c:pt>
                <c:pt idx="12">
                  <c:v>-4.4092105399603341</c:v>
                </c:pt>
                <c:pt idx="13">
                  <c:v>-4.7379666786023522</c:v>
                </c:pt>
                <c:pt idx="14">
                  <c:v>-5.0225653960292105</c:v>
                </c:pt>
                <c:pt idx="15">
                  <c:v>-5.2573102230194646</c:v>
                </c:pt>
                <c:pt idx="16">
                  <c:v>-5.5494124775213622</c:v>
                </c:pt>
                <c:pt idx="17">
                  <c:v>-5.8310414394481658</c:v>
                </c:pt>
                <c:pt idx="18">
                  <c:v>-6.098060501499317</c:v>
                </c:pt>
                <c:pt idx="19">
                  <c:v>-6.3926056405423282</c:v>
                </c:pt>
                <c:pt idx="20">
                  <c:v>-6.6168571259676741</c:v>
                </c:pt>
                <c:pt idx="21">
                  <c:v>-6.8104463929526382</c:v>
                </c:pt>
                <c:pt idx="22">
                  <c:v>-6.9005848719411711</c:v>
                </c:pt>
                <c:pt idx="23">
                  <c:v>-7.0348653002151238</c:v>
                </c:pt>
                <c:pt idx="24">
                  <c:v>-7.0742640856595278</c:v>
                </c:pt>
                <c:pt idx="25">
                  <c:v>-7.125926964828702</c:v>
                </c:pt>
                <c:pt idx="26">
                  <c:v>-7.2035247639557278</c:v>
                </c:pt>
                <c:pt idx="27">
                  <c:v>-7.2225394042108686</c:v>
                </c:pt>
                <c:pt idx="28">
                  <c:v>-7.180875509701929</c:v>
                </c:pt>
                <c:pt idx="29">
                  <c:v>-7.2124388677072195</c:v>
                </c:pt>
              </c:numCache>
            </c:numRef>
          </c:val>
          <c:extLst>
            <c:ext xmlns:c16="http://schemas.microsoft.com/office/drawing/2014/chart" uri="{C3380CC4-5D6E-409C-BE32-E72D297353CC}">
              <c16:uniqueId val="{00000000-2A4D-4662-922B-0990D327B9A1}"/>
            </c:ext>
          </c:extLst>
        </c:ser>
        <c:ser>
          <c:idx val="2"/>
          <c:order val="2"/>
          <c:tx>
            <c:strRef>
              <c:f>'Box Figure 1.1.2.1'!$D$1</c:f>
              <c:strCache>
                <c:ptCount val="1"/>
                <c:pt idx="0">
                  <c:v>10th–90th percentiles</c:v>
                </c:pt>
              </c:strCache>
            </c:strRef>
          </c:tx>
          <c:spPr>
            <a:solidFill>
              <a:schemeClr val="accent1">
                <a:lumMod val="20000"/>
                <a:lumOff val="80000"/>
              </a:schemeClr>
            </a:solidFill>
            <a:ln w="25400">
              <a:noFill/>
            </a:ln>
            <a:effectLst/>
          </c:spPr>
          <c:val>
            <c:numRef>
              <c:f>'Box Figure 1.1.2.1'!$D$2:$D$31</c:f>
              <c:numCache>
                <c:formatCode>General</c:formatCode>
                <c:ptCount val="30"/>
                <c:pt idx="0">
                  <c:v>4.0777621186099724</c:v>
                </c:pt>
                <c:pt idx="1">
                  <c:v>6.2485967513592691</c:v>
                </c:pt>
                <c:pt idx="2">
                  <c:v>7.6392692632761703</c:v>
                </c:pt>
                <c:pt idx="3">
                  <c:v>8.0576696549013729</c:v>
                </c:pt>
                <c:pt idx="4">
                  <c:v>8.7345459884989634</c:v>
                </c:pt>
                <c:pt idx="5">
                  <c:v>9.6750352492815512</c:v>
                </c:pt>
                <c:pt idx="6">
                  <c:v>10.391883023113154</c:v>
                </c:pt>
                <c:pt idx="7">
                  <c:v>10.910408564086691</c:v>
                </c:pt>
                <c:pt idx="8">
                  <c:v>11.562598801412422</c:v>
                </c:pt>
                <c:pt idx="9">
                  <c:v>12.058287654454299</c:v>
                </c:pt>
                <c:pt idx="10">
                  <c:v>12.444002598296199</c:v>
                </c:pt>
                <c:pt idx="11">
                  <c:v>12.685885879741535</c:v>
                </c:pt>
                <c:pt idx="12">
                  <c:v>12.931472602873527</c:v>
                </c:pt>
                <c:pt idx="13">
                  <c:v>13.061702871019165</c:v>
                </c:pt>
                <c:pt idx="14">
                  <c:v>13.077808421990124</c:v>
                </c:pt>
                <c:pt idx="15">
                  <c:v>13.112650948151906</c:v>
                </c:pt>
                <c:pt idx="16">
                  <c:v>13.161949971092545</c:v>
                </c:pt>
                <c:pt idx="17">
                  <c:v>13.203507860951483</c:v>
                </c:pt>
                <c:pt idx="18">
                  <c:v>13.211782992816655</c:v>
                </c:pt>
                <c:pt idx="19">
                  <c:v>13.35285713207802</c:v>
                </c:pt>
                <c:pt idx="20">
                  <c:v>13.335337545558936</c:v>
                </c:pt>
                <c:pt idx="21">
                  <c:v>13.361607775421026</c:v>
                </c:pt>
                <c:pt idx="22">
                  <c:v>13.236629150782232</c:v>
                </c:pt>
                <c:pt idx="23">
                  <c:v>13.096282835281347</c:v>
                </c:pt>
                <c:pt idx="24">
                  <c:v>12.99749354435691</c:v>
                </c:pt>
                <c:pt idx="25">
                  <c:v>12.944987137308072</c:v>
                </c:pt>
                <c:pt idx="26">
                  <c:v>12.844967270715737</c:v>
                </c:pt>
                <c:pt idx="27">
                  <c:v>12.693429826791863</c:v>
                </c:pt>
                <c:pt idx="28">
                  <c:v>12.439602526262492</c:v>
                </c:pt>
                <c:pt idx="29">
                  <c:v>12.276865577845774</c:v>
                </c:pt>
              </c:numCache>
            </c:numRef>
          </c:val>
          <c:extLst>
            <c:ext xmlns:c16="http://schemas.microsoft.com/office/drawing/2014/chart" uri="{C3380CC4-5D6E-409C-BE32-E72D297353CC}">
              <c16:uniqueId val="{00000001-2A4D-4662-922B-0990D327B9A1}"/>
            </c:ext>
          </c:extLst>
        </c:ser>
        <c:dLbls>
          <c:showLegendKey val="0"/>
          <c:showVal val="0"/>
          <c:showCatName val="0"/>
          <c:showSerName val="0"/>
          <c:showPercent val="0"/>
          <c:showBubbleSize val="0"/>
        </c:dLbls>
        <c:axId val="1502461248"/>
        <c:axId val="799127376"/>
      </c:areaChart>
      <c:areaChart>
        <c:grouping val="stacked"/>
        <c:varyColors val="0"/>
        <c:ser>
          <c:idx val="3"/>
          <c:order val="3"/>
          <c:tx>
            <c:v> </c:v>
          </c:tx>
          <c:spPr>
            <a:noFill/>
            <a:ln w="25400">
              <a:noFill/>
            </a:ln>
            <a:effectLst/>
          </c:spPr>
          <c:val>
            <c:numLit>
              <c:formatCode>General</c:formatCode>
              <c:ptCount val="1"/>
              <c:pt idx="0">
                <c:v>1</c:v>
              </c:pt>
            </c:numLit>
          </c:val>
          <c:extLst>
            <c:ext xmlns:c16="http://schemas.microsoft.com/office/drawing/2014/chart" uri="{C3380CC4-5D6E-409C-BE32-E72D297353CC}">
              <c16:uniqueId val="{00000002-2A4D-4662-922B-0990D327B9A1}"/>
            </c:ext>
          </c:extLst>
        </c:ser>
        <c:dLbls>
          <c:showLegendKey val="0"/>
          <c:showVal val="0"/>
          <c:showCatName val="0"/>
          <c:showSerName val="0"/>
          <c:showPercent val="0"/>
          <c:showBubbleSize val="0"/>
        </c:dLbls>
        <c:axId val="531812207"/>
        <c:axId val="1319254704"/>
      </c:areaChart>
      <c:lineChart>
        <c:grouping val="standard"/>
        <c:varyColors val="0"/>
        <c:ser>
          <c:idx val="0"/>
          <c:order val="0"/>
          <c:tx>
            <c:strRef>
              <c:f>'Box Figure 1.1.2.1'!$A$1</c:f>
              <c:strCache>
                <c:ptCount val="1"/>
                <c:pt idx="0">
                  <c:v>Median response</c:v>
                </c:pt>
              </c:strCache>
            </c:strRef>
          </c:tx>
          <c:spPr>
            <a:ln w="57150" cap="rnd">
              <a:solidFill>
                <a:srgbClr val="C00000"/>
              </a:solidFill>
              <a:round/>
            </a:ln>
            <a:effectLst/>
          </c:spPr>
          <c:marker>
            <c:symbol val="none"/>
          </c:marker>
          <c:val>
            <c:numRef>
              <c:f>'Box Figure 1.1.2.1'!$A$2:$A$31</c:f>
              <c:numCache>
                <c:formatCode>General</c:formatCode>
                <c:ptCount val="30"/>
                <c:pt idx="0">
                  <c:v>1.7014021856819515</c:v>
                </c:pt>
                <c:pt idx="1">
                  <c:v>3.4376001699766068</c:v>
                </c:pt>
                <c:pt idx="2">
                  <c:v>5.5476360287233142</c:v>
                </c:pt>
                <c:pt idx="3">
                  <c:v>5.4790178863406291</c:v>
                </c:pt>
                <c:pt idx="4">
                  <c:v>4.936545711346441</c:v>
                </c:pt>
                <c:pt idx="5">
                  <c:v>4.3490496414805051</c:v>
                </c:pt>
                <c:pt idx="6">
                  <c:v>3.8988523145669407</c:v>
                </c:pt>
                <c:pt idx="7">
                  <c:v>3.4911247508155023</c:v>
                </c:pt>
                <c:pt idx="8">
                  <c:v>3.13314066869986</c:v>
                </c:pt>
                <c:pt idx="9">
                  <c:v>2.7603634284701246</c:v>
                </c:pt>
                <c:pt idx="10">
                  <c:v>2.3425585975162235</c:v>
                </c:pt>
                <c:pt idx="11">
                  <c:v>1.9961814551134016</c:v>
                </c:pt>
                <c:pt idx="12">
                  <c:v>1.6989682911635042</c:v>
                </c:pt>
                <c:pt idx="13">
                  <c:v>1.3903907466210419</c:v>
                </c:pt>
                <c:pt idx="14">
                  <c:v>1.0868399985716801</c:v>
                </c:pt>
                <c:pt idx="15">
                  <c:v>0.82346275829935089</c:v>
                </c:pt>
                <c:pt idx="16">
                  <c:v>0.57864797496409615</c:v>
                </c:pt>
                <c:pt idx="17">
                  <c:v>0.40054179322988676</c:v>
                </c:pt>
                <c:pt idx="18">
                  <c:v>0.19893659432118654</c:v>
                </c:pt>
                <c:pt idx="19">
                  <c:v>2.3875849079036848E-2</c:v>
                </c:pt>
                <c:pt idx="20">
                  <c:v>-0.14476160308359667</c:v>
                </c:pt>
                <c:pt idx="21">
                  <c:v>-0.31301674978207378</c:v>
                </c:pt>
                <c:pt idx="22">
                  <c:v>-0.44701306789254458</c:v>
                </c:pt>
                <c:pt idx="23">
                  <c:v>-0.60548384869224481</c:v>
                </c:pt>
                <c:pt idx="24">
                  <c:v>-0.68801907334096002</c:v>
                </c:pt>
                <c:pt idx="25">
                  <c:v>-0.78859363572389085</c:v>
                </c:pt>
                <c:pt idx="26">
                  <c:v>-0.93811804899998386</c:v>
                </c:pt>
                <c:pt idx="27">
                  <c:v>-0.99089310747572501</c:v>
                </c:pt>
                <c:pt idx="28">
                  <c:v>-1.0837200221939987</c:v>
                </c:pt>
                <c:pt idx="29">
                  <c:v>-1.1737210716029194</c:v>
                </c:pt>
              </c:numCache>
            </c:numRef>
          </c:val>
          <c:smooth val="0"/>
          <c:extLst>
            <c:ext xmlns:c16="http://schemas.microsoft.com/office/drawing/2014/chart" uri="{C3380CC4-5D6E-409C-BE32-E72D297353CC}">
              <c16:uniqueId val="{00000003-2A4D-4662-922B-0990D327B9A1}"/>
            </c:ext>
          </c:extLst>
        </c:ser>
        <c:dLbls>
          <c:showLegendKey val="0"/>
          <c:showVal val="0"/>
          <c:showCatName val="0"/>
          <c:showSerName val="0"/>
          <c:showPercent val="0"/>
          <c:showBubbleSize val="0"/>
        </c:dLbls>
        <c:marker val="1"/>
        <c:smooth val="0"/>
        <c:axId val="1502461248"/>
        <c:axId val="799127376"/>
      </c:lineChart>
      <c:catAx>
        <c:axId val="1502461248"/>
        <c:scaling>
          <c:orientation val="minMax"/>
        </c:scaling>
        <c:delete val="0"/>
        <c:axPos val="b"/>
        <c:title>
          <c:tx>
            <c:rich>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r>
                  <a:rPr lang="en-US"/>
                  <a:t>Months</a:t>
                </a:r>
              </a:p>
            </c:rich>
          </c:tx>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title>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799127376"/>
        <c:crosses val="autoZero"/>
        <c:auto val="1"/>
        <c:lblAlgn val="ctr"/>
        <c:lblOffset val="100"/>
        <c:tickLblSkip val="4"/>
        <c:noMultiLvlLbl val="0"/>
      </c:catAx>
      <c:valAx>
        <c:axId val="799127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502461248"/>
        <c:crosses val="autoZero"/>
        <c:crossBetween val="between"/>
      </c:valAx>
      <c:valAx>
        <c:axId val="1319254704"/>
        <c:scaling>
          <c:orientation val="minMax"/>
          <c:max val="12"/>
          <c:min val="-10"/>
        </c:scaling>
        <c:delete val="1"/>
        <c:axPos val="r"/>
        <c:numFmt formatCode="General" sourceLinked="0"/>
        <c:majorTickMark val="none"/>
        <c:minorTickMark val="none"/>
        <c:tickLblPos val="nextTo"/>
        <c:crossAx val="531812207"/>
        <c:crosses val="max"/>
        <c:crossBetween val="between"/>
        <c:majorUnit val="2"/>
        <c:minorUnit val="0.4"/>
      </c:valAx>
      <c:catAx>
        <c:axId val="531812207"/>
        <c:scaling>
          <c:orientation val="minMax"/>
        </c:scaling>
        <c:delete val="1"/>
        <c:axPos val="b"/>
        <c:majorTickMark val="out"/>
        <c:minorTickMark val="none"/>
        <c:tickLblPos val="nextTo"/>
        <c:crossAx val="1319254704"/>
        <c:crosses val="autoZero"/>
        <c:auto val="1"/>
        <c:lblAlgn val="ctr"/>
        <c:lblOffset val="100"/>
        <c:noMultiLvlLbl val="0"/>
      </c:catAx>
      <c:spPr>
        <a:noFill/>
        <a:ln>
          <a:noFill/>
        </a:ln>
        <a:effectLst/>
      </c:spPr>
    </c:plotArea>
    <c:legend>
      <c:legendPos val="r"/>
      <c:legendEntry>
        <c:idx val="1"/>
        <c:delete val="1"/>
      </c:legendEntry>
      <c:legendEntry>
        <c:idx val="2"/>
        <c:delete val="1"/>
      </c:legendEntry>
      <c:layout>
        <c:manualLayout>
          <c:xMode val="edge"/>
          <c:yMode val="edge"/>
          <c:x val="0.199271395118339"/>
          <c:y val="3.7369947841016798E-2"/>
          <c:w val="0.57503837761917398"/>
          <c:h val="9.5748369657500096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01745602486027"/>
          <c:y val="5.7809365279553923E-2"/>
          <c:w val="0.88231551566370459"/>
          <c:h val="0.78233805394717848"/>
        </c:manualLayout>
      </c:layout>
      <c:areaChart>
        <c:grouping val="stacked"/>
        <c:varyColors val="0"/>
        <c:ser>
          <c:idx val="1"/>
          <c:order val="1"/>
          <c:spPr>
            <a:solidFill>
              <a:schemeClr val="bg1"/>
            </a:solidFill>
            <a:ln>
              <a:noFill/>
            </a:ln>
            <a:effectLst/>
          </c:spPr>
          <c:val>
            <c:numRef>
              <c:f>'Box Figure 1.1.2.2'!$B$2:$B$31</c:f>
              <c:numCache>
                <c:formatCode>General</c:formatCode>
                <c:ptCount val="30"/>
                <c:pt idx="0">
                  <c:v>6.2533898943627158</c:v>
                </c:pt>
                <c:pt idx="1">
                  <c:v>9.3442338726639473</c:v>
                </c:pt>
                <c:pt idx="2">
                  <c:v>4.0979813490946784</c:v>
                </c:pt>
                <c:pt idx="3">
                  <c:v>-1.3381954513790102</c:v>
                </c:pt>
                <c:pt idx="4">
                  <c:v>-7.1180510156150101</c:v>
                </c:pt>
                <c:pt idx="5">
                  <c:v>-9.1048904029388638</c:v>
                </c:pt>
                <c:pt idx="6">
                  <c:v>-12.377400251623884</c:v>
                </c:pt>
                <c:pt idx="7">
                  <c:v>-15.184643715536879</c:v>
                </c:pt>
                <c:pt idx="8">
                  <c:v>-17.830521236256928</c:v>
                </c:pt>
                <c:pt idx="9">
                  <c:v>-19.321842449729537</c:v>
                </c:pt>
                <c:pt idx="10">
                  <c:v>-20.490364133651291</c:v>
                </c:pt>
                <c:pt idx="11">
                  <c:v>-21.852909817369177</c:v>
                </c:pt>
                <c:pt idx="12">
                  <c:v>-22.961156445662589</c:v>
                </c:pt>
                <c:pt idx="13">
                  <c:v>-23.433292857279906</c:v>
                </c:pt>
                <c:pt idx="14">
                  <c:v>-23.727546921188328</c:v>
                </c:pt>
                <c:pt idx="15">
                  <c:v>-23.8499976979374</c:v>
                </c:pt>
                <c:pt idx="16">
                  <c:v>-24.098636832208392</c:v>
                </c:pt>
                <c:pt idx="17">
                  <c:v>-24.207003454849886</c:v>
                </c:pt>
                <c:pt idx="18">
                  <c:v>-24.577871902233106</c:v>
                </c:pt>
                <c:pt idx="19">
                  <c:v>-24.634046641706835</c:v>
                </c:pt>
                <c:pt idx="20">
                  <c:v>-24.404998093956561</c:v>
                </c:pt>
                <c:pt idx="21">
                  <c:v>-24.452447237741573</c:v>
                </c:pt>
                <c:pt idx="22">
                  <c:v>-24.527387588924977</c:v>
                </c:pt>
                <c:pt idx="23">
                  <c:v>-24.621072539823977</c:v>
                </c:pt>
                <c:pt idx="24">
                  <c:v>-24.830782575646086</c:v>
                </c:pt>
                <c:pt idx="25">
                  <c:v>-24.752143193510687</c:v>
                </c:pt>
                <c:pt idx="26">
                  <c:v>-24.678922570393347</c:v>
                </c:pt>
                <c:pt idx="27">
                  <c:v>-24.403603826188359</c:v>
                </c:pt>
                <c:pt idx="28">
                  <c:v>-24.273828087006816</c:v>
                </c:pt>
                <c:pt idx="29">
                  <c:v>-24.163677507883033</c:v>
                </c:pt>
              </c:numCache>
            </c:numRef>
          </c:val>
          <c:extLst>
            <c:ext xmlns:c16="http://schemas.microsoft.com/office/drawing/2014/chart" uri="{C3380CC4-5D6E-409C-BE32-E72D297353CC}">
              <c16:uniqueId val="{00000000-967C-4C63-BFC2-F7A22F77E2E4}"/>
            </c:ext>
          </c:extLst>
        </c:ser>
        <c:ser>
          <c:idx val="2"/>
          <c:order val="2"/>
          <c:tx>
            <c:strRef>
              <c:f>'Box Figure 1.1.2.2'!$D$1</c:f>
              <c:strCache>
                <c:ptCount val="1"/>
                <c:pt idx="0">
                  <c:v>10th–90th percentiles</c:v>
                </c:pt>
              </c:strCache>
            </c:strRef>
          </c:tx>
          <c:spPr>
            <a:solidFill>
              <a:schemeClr val="accent1">
                <a:lumMod val="20000"/>
                <a:lumOff val="80000"/>
              </a:schemeClr>
            </a:solidFill>
            <a:ln w="25400">
              <a:noFill/>
            </a:ln>
            <a:effectLst/>
          </c:spPr>
          <c:val>
            <c:numRef>
              <c:f>'Box Figure 1.1.2.2'!$D$2:$D$31</c:f>
              <c:numCache>
                <c:formatCode>General</c:formatCode>
                <c:ptCount val="30"/>
                <c:pt idx="0">
                  <c:v>29.8161739798886</c:v>
                </c:pt>
                <c:pt idx="1">
                  <c:v>39.663948254127895</c:v>
                </c:pt>
                <c:pt idx="2">
                  <c:v>46.190502665051753</c:v>
                </c:pt>
                <c:pt idx="3">
                  <c:v>43.672902483971988</c:v>
                </c:pt>
                <c:pt idx="4">
                  <c:v>47.247671353474992</c:v>
                </c:pt>
                <c:pt idx="5">
                  <c:v>50.294736383816442</c:v>
                </c:pt>
                <c:pt idx="6">
                  <c:v>53.116394957378056</c:v>
                </c:pt>
                <c:pt idx="7">
                  <c:v>54.482435399534147</c:v>
                </c:pt>
                <c:pt idx="8">
                  <c:v>56.294351175700854</c:v>
                </c:pt>
                <c:pt idx="9">
                  <c:v>57.02334915614869</c:v>
                </c:pt>
                <c:pt idx="10">
                  <c:v>57.553469236429891</c:v>
                </c:pt>
                <c:pt idx="11">
                  <c:v>58.167735262100976</c:v>
                </c:pt>
                <c:pt idx="12">
                  <c:v>59.015310220389317</c:v>
                </c:pt>
                <c:pt idx="13">
                  <c:v>59.390182998111811</c:v>
                </c:pt>
                <c:pt idx="14">
                  <c:v>59.373421967588875</c:v>
                </c:pt>
                <c:pt idx="15">
                  <c:v>59.400459837181984</c:v>
                </c:pt>
                <c:pt idx="16">
                  <c:v>59.445652496756715</c:v>
                </c:pt>
                <c:pt idx="17">
                  <c:v>59.201561212849043</c:v>
                </c:pt>
                <c:pt idx="18">
                  <c:v>59.281200891775214</c:v>
                </c:pt>
                <c:pt idx="19">
                  <c:v>58.983254758098539</c:v>
                </c:pt>
                <c:pt idx="20">
                  <c:v>58.055268646624427</c:v>
                </c:pt>
                <c:pt idx="21">
                  <c:v>57.341360263169236</c:v>
                </c:pt>
                <c:pt idx="22">
                  <c:v>57.190611146607537</c:v>
                </c:pt>
                <c:pt idx="23">
                  <c:v>56.447345439217663</c:v>
                </c:pt>
                <c:pt idx="24">
                  <c:v>56.336258154928487</c:v>
                </c:pt>
                <c:pt idx="25">
                  <c:v>55.186295154058584</c:v>
                </c:pt>
                <c:pt idx="26">
                  <c:v>54.871610883004799</c:v>
                </c:pt>
                <c:pt idx="27">
                  <c:v>53.984874233985948</c:v>
                </c:pt>
                <c:pt idx="28">
                  <c:v>53.262240560862622</c:v>
                </c:pt>
                <c:pt idx="29">
                  <c:v>52.809515389477667</c:v>
                </c:pt>
              </c:numCache>
            </c:numRef>
          </c:val>
          <c:extLst>
            <c:ext xmlns:c16="http://schemas.microsoft.com/office/drawing/2014/chart" uri="{C3380CC4-5D6E-409C-BE32-E72D297353CC}">
              <c16:uniqueId val="{00000001-967C-4C63-BFC2-F7A22F77E2E4}"/>
            </c:ext>
          </c:extLst>
        </c:ser>
        <c:dLbls>
          <c:showLegendKey val="0"/>
          <c:showVal val="0"/>
          <c:showCatName val="0"/>
          <c:showSerName val="0"/>
          <c:showPercent val="0"/>
          <c:showBubbleSize val="0"/>
        </c:dLbls>
        <c:axId val="1502461248"/>
        <c:axId val="799127376"/>
      </c:areaChart>
      <c:areaChart>
        <c:grouping val="stacked"/>
        <c:varyColors val="0"/>
        <c:ser>
          <c:idx val="3"/>
          <c:order val="3"/>
          <c:tx>
            <c:v> </c:v>
          </c:tx>
          <c:spPr>
            <a:noFill/>
            <a:ln w="25400">
              <a:noFill/>
            </a:ln>
            <a:effectLst/>
          </c:spPr>
          <c:val>
            <c:numLit>
              <c:formatCode>General</c:formatCode>
              <c:ptCount val="1"/>
              <c:pt idx="0">
                <c:v>1</c:v>
              </c:pt>
            </c:numLit>
          </c:val>
          <c:extLst>
            <c:ext xmlns:c16="http://schemas.microsoft.com/office/drawing/2014/chart" uri="{C3380CC4-5D6E-409C-BE32-E72D297353CC}">
              <c16:uniqueId val="{00000002-967C-4C63-BFC2-F7A22F77E2E4}"/>
            </c:ext>
          </c:extLst>
        </c:ser>
        <c:ser>
          <c:idx val="4"/>
          <c:order val="4"/>
          <c:tx>
            <c:v> </c:v>
          </c:tx>
          <c:spPr>
            <a:noFill/>
            <a:ln w="25400">
              <a:noFill/>
            </a:ln>
            <a:effectLst/>
          </c:spPr>
          <c:val>
            <c:numLit>
              <c:formatCode>General</c:formatCode>
              <c:ptCount val="1"/>
              <c:pt idx="0">
                <c:v>1</c:v>
              </c:pt>
            </c:numLit>
          </c:val>
          <c:extLst>
            <c:ext xmlns:c16="http://schemas.microsoft.com/office/drawing/2014/chart" uri="{C3380CC4-5D6E-409C-BE32-E72D297353CC}">
              <c16:uniqueId val="{00000003-967C-4C63-BFC2-F7A22F77E2E4}"/>
            </c:ext>
          </c:extLst>
        </c:ser>
        <c:dLbls>
          <c:showLegendKey val="0"/>
          <c:showVal val="0"/>
          <c:showCatName val="0"/>
          <c:showSerName val="0"/>
          <c:showPercent val="0"/>
          <c:showBubbleSize val="0"/>
        </c:dLbls>
        <c:axId val="531812207"/>
        <c:axId val="1319254704"/>
      </c:areaChart>
      <c:lineChart>
        <c:grouping val="standard"/>
        <c:varyColors val="0"/>
        <c:ser>
          <c:idx val="0"/>
          <c:order val="0"/>
          <c:tx>
            <c:strRef>
              <c:f>'Box Figure 1.1.2.2'!$A$1</c:f>
              <c:strCache>
                <c:ptCount val="1"/>
                <c:pt idx="0">
                  <c:v>Median response</c:v>
                </c:pt>
              </c:strCache>
            </c:strRef>
          </c:tx>
          <c:spPr>
            <a:ln w="57150" cap="rnd">
              <a:solidFill>
                <a:srgbClr val="C00000"/>
              </a:solidFill>
              <a:round/>
            </a:ln>
            <a:effectLst/>
          </c:spPr>
          <c:marker>
            <c:symbol val="none"/>
          </c:marker>
          <c:val>
            <c:numRef>
              <c:f>'Box Figure 1.1.2.2'!$A$2:$A$31</c:f>
              <c:numCache>
                <c:formatCode>General</c:formatCode>
                <c:ptCount val="30"/>
                <c:pt idx="0">
                  <c:v>20.862189566499968</c:v>
                </c:pt>
                <c:pt idx="1">
                  <c:v>29.097907307742307</c:v>
                </c:pt>
                <c:pt idx="2">
                  <c:v>27.157615855279754</c:v>
                </c:pt>
                <c:pt idx="3">
                  <c:v>20.22424872102847</c:v>
                </c:pt>
                <c:pt idx="4">
                  <c:v>15.887972960091339</c:v>
                </c:pt>
                <c:pt idx="5">
                  <c:v>15.208214934346755</c:v>
                </c:pt>
                <c:pt idx="6">
                  <c:v>13.597097676030627</c:v>
                </c:pt>
                <c:pt idx="7">
                  <c:v>11.759614130672395</c:v>
                </c:pt>
                <c:pt idx="8">
                  <c:v>10.127396188806296</c:v>
                </c:pt>
                <c:pt idx="9">
                  <c:v>8.8637436067869775</c:v>
                </c:pt>
                <c:pt idx="10">
                  <c:v>7.6831409567859525</c:v>
                </c:pt>
                <c:pt idx="11">
                  <c:v>6.4652640087519346</c:v>
                </c:pt>
                <c:pt idx="12">
                  <c:v>5.6918275066978392</c:v>
                </c:pt>
                <c:pt idx="13">
                  <c:v>4.7948480171394916</c:v>
                </c:pt>
                <c:pt idx="14">
                  <c:v>4.1639204473639904</c:v>
                </c:pt>
                <c:pt idx="15">
                  <c:v>3.5227147502983573</c:v>
                </c:pt>
                <c:pt idx="16">
                  <c:v>2.9327334205457185</c:v>
                </c:pt>
                <c:pt idx="17">
                  <c:v>2.3479032983729535</c:v>
                </c:pt>
                <c:pt idx="18">
                  <c:v>2.108794592951424</c:v>
                </c:pt>
                <c:pt idx="19">
                  <c:v>1.7852316345025805</c:v>
                </c:pt>
                <c:pt idx="20">
                  <c:v>1.4352713427755577</c:v>
                </c:pt>
                <c:pt idx="21">
                  <c:v>1.1069294019736908</c:v>
                </c:pt>
                <c:pt idx="22">
                  <c:v>0.8457191593012221</c:v>
                </c:pt>
                <c:pt idx="23">
                  <c:v>0.56701813938695622</c:v>
                </c:pt>
                <c:pt idx="24">
                  <c:v>0.37366665458927045</c:v>
                </c:pt>
                <c:pt idx="25">
                  <c:v>0.15878190028002032</c:v>
                </c:pt>
                <c:pt idx="26">
                  <c:v>-0.11268131146465991</c:v>
                </c:pt>
                <c:pt idx="27">
                  <c:v>-0.27506125344647059</c:v>
                </c:pt>
                <c:pt idx="28">
                  <c:v>-0.68311766331698809</c:v>
                </c:pt>
                <c:pt idx="29">
                  <c:v>-0.78287179330040635</c:v>
                </c:pt>
              </c:numCache>
            </c:numRef>
          </c:val>
          <c:smooth val="0"/>
          <c:extLst>
            <c:ext xmlns:c16="http://schemas.microsoft.com/office/drawing/2014/chart" uri="{C3380CC4-5D6E-409C-BE32-E72D297353CC}">
              <c16:uniqueId val="{00000004-967C-4C63-BFC2-F7A22F77E2E4}"/>
            </c:ext>
          </c:extLst>
        </c:ser>
        <c:dLbls>
          <c:showLegendKey val="0"/>
          <c:showVal val="0"/>
          <c:showCatName val="0"/>
          <c:showSerName val="0"/>
          <c:showPercent val="0"/>
          <c:showBubbleSize val="0"/>
        </c:dLbls>
        <c:marker val="1"/>
        <c:smooth val="0"/>
        <c:axId val="1502461248"/>
        <c:axId val="799127376"/>
      </c:lineChart>
      <c:catAx>
        <c:axId val="1502461248"/>
        <c:scaling>
          <c:orientation val="minMax"/>
        </c:scaling>
        <c:delete val="0"/>
        <c:axPos val="b"/>
        <c:title>
          <c:tx>
            <c:rich>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r>
                  <a:rPr lang="en-US"/>
                  <a:t>Months</a:t>
                </a:r>
              </a:p>
            </c:rich>
          </c:tx>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title>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799127376"/>
        <c:crosses val="autoZero"/>
        <c:auto val="1"/>
        <c:lblAlgn val="ctr"/>
        <c:lblOffset val="100"/>
        <c:tickLblSkip val="4"/>
        <c:noMultiLvlLbl val="0"/>
      </c:catAx>
      <c:valAx>
        <c:axId val="799127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502461248"/>
        <c:crosses val="autoZero"/>
        <c:crossBetween val="between"/>
      </c:valAx>
      <c:valAx>
        <c:axId val="1319254704"/>
        <c:scaling>
          <c:orientation val="minMax"/>
          <c:max val="60"/>
          <c:min val="-30"/>
        </c:scaling>
        <c:delete val="1"/>
        <c:axPos val="r"/>
        <c:numFmt formatCode="General" sourceLinked="0"/>
        <c:majorTickMark val="none"/>
        <c:minorTickMark val="none"/>
        <c:tickLblPos val="nextTo"/>
        <c:crossAx val="531812207"/>
        <c:crosses val="max"/>
        <c:crossBetween val="between"/>
        <c:majorUnit val="10"/>
        <c:minorUnit val="2"/>
      </c:valAx>
      <c:catAx>
        <c:axId val="531812207"/>
        <c:scaling>
          <c:orientation val="minMax"/>
        </c:scaling>
        <c:delete val="1"/>
        <c:axPos val="b"/>
        <c:majorTickMark val="out"/>
        <c:minorTickMark val="none"/>
        <c:tickLblPos val="nextTo"/>
        <c:crossAx val="1319254704"/>
        <c:crosses val="autoZero"/>
        <c:auto val="1"/>
        <c:lblAlgn val="ctr"/>
        <c:lblOffset val="100"/>
        <c:noMultiLvlLbl val="0"/>
      </c:catAx>
      <c:spPr>
        <a:noFill/>
        <a:ln>
          <a:noFill/>
        </a:ln>
        <a:effectLst/>
      </c:spPr>
    </c:plotArea>
    <c:legend>
      <c:legendPos val="r"/>
      <c:legendEntry>
        <c:idx val="1"/>
        <c:delete val="1"/>
      </c:legendEntry>
      <c:legendEntry>
        <c:idx val="2"/>
        <c:delete val="1"/>
      </c:legendEntry>
      <c:legendEntry>
        <c:idx val="3"/>
        <c:delete val="1"/>
      </c:legendEntry>
      <c:layout>
        <c:manualLayout>
          <c:xMode val="edge"/>
          <c:yMode val="edge"/>
          <c:x val="0.19558974480602184"/>
          <c:y val="3.9150989845725084E-2"/>
          <c:w val="0.60652143696708183"/>
          <c:h val="0.11376842441180728"/>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77537182852144"/>
          <c:y val="0.16708333333333336"/>
          <c:w val="0.87122462817147861"/>
          <c:h val="0.56412766112569257"/>
        </c:manualLayout>
      </c:layout>
      <c:barChart>
        <c:barDir val="col"/>
        <c:grouping val="stacked"/>
        <c:varyColors val="0"/>
        <c:ser>
          <c:idx val="1"/>
          <c:order val="1"/>
          <c:tx>
            <c:strRef>
              <c:f>'Box Figure 1.2.1'!$G$174</c:f>
              <c:strCache>
                <c:ptCount val="1"/>
              </c:strCache>
            </c:strRef>
          </c:tx>
          <c:spPr>
            <a:solidFill>
              <a:schemeClr val="accent2"/>
            </a:solidFill>
            <a:ln>
              <a:noFill/>
            </a:ln>
            <a:effectLst/>
          </c:spPr>
          <c:invertIfNegative val="0"/>
          <c:cat>
            <c:numRef>
              <c:f>'Box Figure 1.2.1'!$E$175:$E$177</c:f>
              <c:numCache>
                <c:formatCode>General</c:formatCode>
                <c:ptCount val="3"/>
              </c:numCache>
            </c:numRef>
          </c:cat>
          <c:val>
            <c:numRef>
              <c:f>'Box Figure 1.2.1'!$G$175:$G$177</c:f>
              <c:numCache>
                <c:formatCode>0.0</c:formatCode>
                <c:ptCount val="3"/>
              </c:numCache>
            </c:numRef>
          </c:val>
          <c:extLst>
            <c:ext xmlns:c16="http://schemas.microsoft.com/office/drawing/2014/chart" uri="{C3380CC4-5D6E-409C-BE32-E72D297353CC}">
              <c16:uniqueId val="{00000000-EB64-4FDA-88C0-E12293DC80FB}"/>
            </c:ext>
          </c:extLst>
        </c:ser>
        <c:ser>
          <c:idx val="2"/>
          <c:order val="2"/>
          <c:tx>
            <c:strRef>
              <c:f>'Box Figure 1.2.1'!$I$174</c:f>
              <c:strCache>
                <c:ptCount val="1"/>
              </c:strCache>
            </c:strRef>
          </c:tx>
          <c:spPr>
            <a:solidFill>
              <a:schemeClr val="accent3"/>
            </a:solidFill>
            <a:ln>
              <a:noFill/>
            </a:ln>
            <a:effectLst/>
          </c:spPr>
          <c:invertIfNegative val="0"/>
          <c:cat>
            <c:numRef>
              <c:f>'Box Figure 1.2.1'!$E$175:$E$177</c:f>
              <c:numCache>
                <c:formatCode>General</c:formatCode>
                <c:ptCount val="3"/>
              </c:numCache>
            </c:numRef>
          </c:cat>
          <c:val>
            <c:numRef>
              <c:f>'Box Figure 1.2.1'!$I$175:$I$177</c:f>
              <c:numCache>
                <c:formatCode>0.0</c:formatCode>
                <c:ptCount val="3"/>
              </c:numCache>
            </c:numRef>
          </c:val>
          <c:extLst>
            <c:ext xmlns:c16="http://schemas.microsoft.com/office/drawing/2014/chart" uri="{C3380CC4-5D6E-409C-BE32-E72D297353CC}">
              <c16:uniqueId val="{00000001-EB64-4FDA-88C0-E12293DC80FB}"/>
            </c:ext>
          </c:extLst>
        </c:ser>
        <c:dLbls>
          <c:showLegendKey val="0"/>
          <c:showVal val="0"/>
          <c:showCatName val="0"/>
          <c:showSerName val="0"/>
          <c:showPercent val="0"/>
          <c:showBubbleSize val="0"/>
        </c:dLbls>
        <c:gapWidth val="150"/>
        <c:overlap val="100"/>
        <c:axId val="2132852688"/>
        <c:axId val="2132840208"/>
      </c:barChart>
      <c:lineChart>
        <c:grouping val="standard"/>
        <c:varyColors val="0"/>
        <c:ser>
          <c:idx val="0"/>
          <c:order val="0"/>
          <c:tx>
            <c:strRef>
              <c:f>'Box Figure 1.2.1'!$F$174</c:f>
              <c:strCache>
                <c:ptCount val="1"/>
              </c:strCache>
            </c:strRef>
          </c:tx>
          <c:spPr>
            <a:ln w="28575" cap="rnd">
              <a:solidFill>
                <a:schemeClr val="accent1"/>
              </a:solidFill>
              <a:round/>
            </a:ln>
            <a:effectLst/>
          </c:spPr>
          <c:marker>
            <c:symbol val="none"/>
          </c:marker>
          <c:cat>
            <c:strRef>
              <c:f>'[249]Figure 7'!#REF!</c:f>
              <c:strCache>
                <c:ptCount val="1"/>
                <c:pt idx="0">
                  <c:v>#REF!</c:v>
                </c:pt>
              </c:strCache>
            </c:strRef>
          </c:cat>
          <c:val>
            <c:numRef>
              <c:f>'Box Figure 1.2.1'!$F$175:$F$177</c:f>
              <c:numCache>
                <c:formatCode>0.00</c:formatCode>
                <c:ptCount val="3"/>
              </c:numCache>
            </c:numRef>
          </c:val>
          <c:smooth val="0"/>
          <c:extLst>
            <c:ext xmlns:c16="http://schemas.microsoft.com/office/drawing/2014/chart" uri="{C3380CC4-5D6E-409C-BE32-E72D297353CC}">
              <c16:uniqueId val="{00000002-EB64-4FDA-88C0-E12293DC80FB}"/>
            </c:ext>
          </c:extLst>
        </c:ser>
        <c:dLbls>
          <c:showLegendKey val="0"/>
          <c:showVal val="0"/>
          <c:showCatName val="0"/>
          <c:showSerName val="0"/>
          <c:showPercent val="0"/>
          <c:showBubbleSize val="0"/>
        </c:dLbls>
        <c:marker val="1"/>
        <c:smooth val="0"/>
        <c:axId val="215411231"/>
        <c:axId val="215409983"/>
      </c:lineChart>
      <c:catAx>
        <c:axId val="213285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2840208"/>
        <c:crosses val="autoZero"/>
        <c:auto val="1"/>
        <c:lblAlgn val="ctr"/>
        <c:lblOffset val="100"/>
        <c:noMultiLvlLbl val="0"/>
      </c:catAx>
      <c:valAx>
        <c:axId val="21328402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2852688"/>
        <c:crosses val="autoZero"/>
        <c:crossBetween val="between"/>
      </c:valAx>
      <c:valAx>
        <c:axId val="215409983"/>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411231"/>
        <c:crosses val="max"/>
        <c:crossBetween val="between"/>
      </c:valAx>
      <c:catAx>
        <c:axId val="215411231"/>
        <c:scaling>
          <c:orientation val="minMax"/>
        </c:scaling>
        <c:delete val="1"/>
        <c:axPos val="b"/>
        <c:numFmt formatCode="General" sourceLinked="1"/>
        <c:majorTickMark val="out"/>
        <c:minorTickMark val="none"/>
        <c:tickLblPos val="nextTo"/>
        <c:crossAx val="21540998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792322073051573E-2"/>
          <c:y val="6.1233680259900808E-2"/>
          <c:w val="0.85957478335666193"/>
          <c:h val="0.56610143972256843"/>
        </c:manualLayout>
      </c:layout>
      <c:barChart>
        <c:barDir val="col"/>
        <c:grouping val="stacked"/>
        <c:varyColors val="0"/>
        <c:ser>
          <c:idx val="1"/>
          <c:order val="0"/>
          <c:tx>
            <c:strRef>
              <c:f>'Box Figure 1.2.1'!$D$1</c:f>
              <c:strCache>
                <c:ptCount val="1"/>
                <c:pt idx="0">
                  <c:v>Actual taxes</c:v>
                </c:pt>
              </c:strCache>
            </c:strRef>
          </c:tx>
          <c:spPr>
            <a:solidFill>
              <a:schemeClr val="accent4"/>
            </a:solidFill>
            <a:ln>
              <a:noFill/>
              <a:prstDash val="solid"/>
            </a:ln>
            <a:effectLst/>
          </c:spPr>
          <c:invertIfNegative val="0"/>
          <c:dLbls>
            <c:numFmt formatCode="#,##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 Figure 1.2.1'!$B$2:$B$4</c:f>
              <c:strCache>
                <c:ptCount val="3"/>
                <c:pt idx="0">
                  <c:v>Advanced economies</c:v>
                </c:pt>
                <c:pt idx="1">
                  <c:v>Emerging markets</c:v>
                </c:pt>
                <c:pt idx="2">
                  <c:v>Low-income developing countries</c:v>
                </c:pt>
              </c:strCache>
            </c:strRef>
          </c:cat>
          <c:val>
            <c:numRef>
              <c:f>'Box Figure 1.2.1'!$D$2:$D$4</c:f>
              <c:numCache>
                <c:formatCode>0.0</c:formatCode>
                <c:ptCount val="3"/>
                <c:pt idx="0">
                  <c:v>24.51934</c:v>
                </c:pt>
                <c:pt idx="1">
                  <c:v>17.46585</c:v>
                </c:pt>
                <c:pt idx="2">
                  <c:v>13.22611</c:v>
                </c:pt>
              </c:numCache>
            </c:numRef>
          </c:val>
          <c:extLst>
            <c:ext xmlns:c16="http://schemas.microsoft.com/office/drawing/2014/chart" uri="{C3380CC4-5D6E-409C-BE32-E72D297353CC}">
              <c16:uniqueId val="{00000000-24A7-4118-AFD3-D8858C16E5CB}"/>
            </c:ext>
          </c:extLst>
        </c:ser>
        <c:ser>
          <c:idx val="2"/>
          <c:order val="1"/>
          <c:tx>
            <c:strRef>
              <c:f>'Box Figure 1.2.1'!$F$1</c:f>
              <c:strCache>
                <c:ptCount val="1"/>
                <c:pt idx="0">
                  <c:v>Potential – actual taxes</c:v>
                </c:pt>
              </c:strCache>
            </c:strRef>
          </c:tx>
          <c:spPr>
            <a:solidFill>
              <a:schemeClr val="accent6"/>
            </a:solidFill>
            <a:ln>
              <a:noFill/>
              <a:prstDash val="solid"/>
            </a:ln>
            <a:effectLst/>
          </c:spPr>
          <c:invertIfNegative val="0"/>
          <c:dLbls>
            <c:numFmt formatCode="#,##0.0" sourceLinked="0"/>
            <c:spPr>
              <a:noFill/>
              <a:ln>
                <a:noFill/>
              </a:ln>
              <a:effectLst/>
            </c:spPr>
            <c:txPr>
              <a:bodyPr rot="0" spcFirstLastPara="1" vertOverflow="ellipsis" vert="horz" wrap="square" anchor="ctr" anchorCtr="1"/>
              <a:lstStyle/>
              <a:p>
                <a:pPr>
                  <a:defRPr sz="2000" b="0" i="0" u="none" strike="noStrike" kern="1200" baseline="0">
                    <a:solidFill>
                      <a:schemeClr val="bg1"/>
                    </a:solidFill>
                    <a:latin typeface="HelveticaNeueLT Std" panose="020B0604020202020204"/>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 Figure 1.2.1'!$B$2:$B$4</c:f>
              <c:strCache>
                <c:ptCount val="3"/>
                <c:pt idx="0">
                  <c:v>Advanced economies</c:v>
                </c:pt>
                <c:pt idx="1">
                  <c:v>Emerging markets</c:v>
                </c:pt>
                <c:pt idx="2">
                  <c:v>Low-income developing countries</c:v>
                </c:pt>
              </c:strCache>
            </c:strRef>
          </c:cat>
          <c:val>
            <c:numRef>
              <c:f>'Box Figure 1.2.1'!$F$2:$F$4</c:f>
              <c:numCache>
                <c:formatCode>0.0</c:formatCode>
                <c:ptCount val="3"/>
                <c:pt idx="0">
                  <c:v>1.5255288133059253</c:v>
                </c:pt>
                <c:pt idx="1">
                  <c:v>5.0370260809128631</c:v>
                </c:pt>
                <c:pt idx="2">
                  <c:v>6.6514776345551763</c:v>
                </c:pt>
              </c:numCache>
            </c:numRef>
          </c:val>
          <c:extLst>
            <c:ext xmlns:c16="http://schemas.microsoft.com/office/drawing/2014/chart" uri="{C3380CC4-5D6E-409C-BE32-E72D297353CC}">
              <c16:uniqueId val="{00000001-24A7-4118-AFD3-D8858C16E5CB}"/>
            </c:ext>
          </c:extLst>
        </c:ser>
        <c:ser>
          <c:idx val="0"/>
          <c:order val="2"/>
          <c:tx>
            <c:strRef>
              <c:f>'Box Figure 1.2.1'!$G$1</c:f>
              <c:strCache>
                <c:ptCount val="1"/>
                <c:pt idx="0">
                  <c:v>Potential – actual taxes (with improved institutions)</c:v>
                </c:pt>
              </c:strCache>
            </c:strRef>
          </c:tx>
          <c:spPr>
            <a:solidFill>
              <a:srgbClr val="7030A0"/>
            </a:solidFill>
            <a:ln>
              <a:noFill/>
              <a:prstDash val="solid"/>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bg1"/>
                    </a:solidFill>
                    <a:latin typeface="HelveticaNeueLT Std" panose="020B0604020202020204"/>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'Box Figure 1.2.1'!$B$2:$B$4</c:f>
              <c:strCache>
                <c:ptCount val="3"/>
                <c:pt idx="0">
                  <c:v>Advanced economies</c:v>
                </c:pt>
                <c:pt idx="1">
                  <c:v>Emerging markets</c:v>
                </c:pt>
                <c:pt idx="2">
                  <c:v>Low-income developing countries</c:v>
                </c:pt>
              </c:strCache>
            </c:strRef>
          </c:cat>
          <c:val>
            <c:numRef>
              <c:f>'Box Figure 1.2.1'!$G$2:$G$4</c:f>
              <c:numCache>
                <c:formatCode>0.0</c:formatCode>
                <c:ptCount val="3"/>
                <c:pt idx="1">
                  <c:v>2.8</c:v>
                </c:pt>
                <c:pt idx="2">
                  <c:v>2.2999999999999998</c:v>
                </c:pt>
              </c:numCache>
            </c:numRef>
          </c:val>
          <c:extLst>
            <c:ext xmlns:c16="http://schemas.microsoft.com/office/drawing/2014/chart" uri="{C3380CC4-5D6E-409C-BE32-E72D297353CC}">
              <c16:uniqueId val="{00000002-24A7-4118-AFD3-D8858C16E5CB}"/>
            </c:ext>
          </c:extLst>
        </c:ser>
        <c:dLbls>
          <c:showLegendKey val="0"/>
          <c:showVal val="0"/>
          <c:showCatName val="0"/>
          <c:showSerName val="0"/>
          <c:showPercent val="0"/>
          <c:showBubbleSize val="0"/>
        </c:dLbls>
        <c:gapWidth val="150"/>
        <c:overlap val="100"/>
        <c:axId val="137172351"/>
        <c:axId val="137184415"/>
      </c:barChart>
      <c:lineChart>
        <c:grouping val="standard"/>
        <c:varyColors val="0"/>
        <c:ser>
          <c:idx val="3"/>
          <c:order val="3"/>
          <c:tx>
            <c:strRef>
              <c:f>'Box Figure 1.2.1'!$H$1</c:f>
              <c:strCache>
                <c:ptCount val="1"/>
              </c:strCache>
            </c:strRef>
          </c:tx>
          <c:spPr>
            <a:ln w="28575" cap="rnd">
              <a:solidFill>
                <a:schemeClr val="accent4"/>
              </a:solidFill>
              <a:round/>
            </a:ln>
            <a:effectLst/>
          </c:spPr>
          <c:marker>
            <c:symbol val="none"/>
          </c:marker>
          <c:dPt>
            <c:idx val="1"/>
            <c:marker>
              <c:symbol val="none"/>
            </c:marker>
            <c:bubble3D val="0"/>
            <c:spPr>
              <a:ln w="28575" cap="rnd">
                <a:noFill/>
                <a:round/>
              </a:ln>
              <a:effectLst/>
            </c:spPr>
            <c:extLst>
              <c:ext xmlns:c16="http://schemas.microsoft.com/office/drawing/2014/chart" uri="{C3380CC4-5D6E-409C-BE32-E72D297353CC}">
                <c16:uniqueId val="{00000004-24A7-4118-AFD3-D8858C16E5CB}"/>
              </c:ext>
            </c:extLst>
          </c:dPt>
          <c:dPt>
            <c:idx val="2"/>
            <c:marker>
              <c:symbol val="none"/>
            </c:marker>
            <c:bubble3D val="0"/>
            <c:spPr>
              <a:ln w="28575" cap="rnd">
                <a:noFill/>
                <a:round/>
              </a:ln>
              <a:effectLst/>
            </c:spPr>
            <c:extLst>
              <c:ext xmlns:c16="http://schemas.microsoft.com/office/drawing/2014/chart" uri="{C3380CC4-5D6E-409C-BE32-E72D297353CC}">
                <c16:uniqueId val="{00000006-24A7-4118-AFD3-D8858C16E5CB}"/>
              </c:ext>
            </c:extLst>
          </c:dPt>
          <c:dLbls>
            <c:dLbl>
              <c:idx val="1"/>
              <c:layout>
                <c:manualLayout>
                  <c:x val="-4.5196210647653494E-2"/>
                  <c:y val="-0.10555689979891973"/>
                </c:manualLayout>
              </c:layout>
              <c:tx>
                <c:rich>
                  <a:bodyPr/>
                  <a:lstStyle/>
                  <a:p>
                    <a:r>
                      <a:rPr lang="en-US"/>
                      <a:t>25.3</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4A7-4118-AFD3-D8858C16E5CB}"/>
                </c:ext>
              </c:extLst>
            </c:dLbl>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Figure 1.2.1'!$H$2:$H$4</c:f>
              <c:numCache>
                <c:formatCode>0.0</c:formatCode>
                <c:ptCount val="3"/>
                <c:pt idx="0">
                  <c:v>26.044868813305925</c:v>
                </c:pt>
                <c:pt idx="1">
                  <c:v>22.502876080912863</c:v>
                </c:pt>
                <c:pt idx="2">
                  <c:v>22.177587634555177</c:v>
                </c:pt>
              </c:numCache>
            </c:numRef>
          </c:val>
          <c:smooth val="0"/>
          <c:extLst>
            <c:ext xmlns:c16="http://schemas.microsoft.com/office/drawing/2014/chart" uri="{C3380CC4-5D6E-409C-BE32-E72D297353CC}">
              <c16:uniqueId val="{00000007-24A7-4118-AFD3-D8858C16E5CB}"/>
            </c:ext>
          </c:extLst>
        </c:ser>
        <c:dLbls>
          <c:showLegendKey val="0"/>
          <c:showVal val="0"/>
          <c:showCatName val="0"/>
          <c:showSerName val="0"/>
          <c:showPercent val="0"/>
          <c:showBubbleSize val="0"/>
        </c:dLbls>
        <c:marker val="1"/>
        <c:smooth val="0"/>
        <c:axId val="137172351"/>
        <c:axId val="137184415"/>
      </c:lineChart>
      <c:catAx>
        <c:axId val="137172351"/>
        <c:scaling>
          <c:orientation val="minMax"/>
        </c:scaling>
        <c:delete val="0"/>
        <c:axPos val="b"/>
        <c:numFmt formatCode="#,##0.00" sourceLinked="0"/>
        <c:majorTickMark val="in"/>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137184415"/>
        <c:crosses val="autoZero"/>
        <c:auto val="1"/>
        <c:lblAlgn val="ctr"/>
        <c:lblOffset val="100"/>
        <c:noMultiLvlLbl val="0"/>
      </c:catAx>
      <c:valAx>
        <c:axId val="137184415"/>
        <c:scaling>
          <c:orientation val="minMax"/>
        </c:scaling>
        <c:delete val="0"/>
        <c:axPos val="l"/>
        <c:numFmt formatCode="#,##0" sourceLinked="0"/>
        <c:majorTickMark val="in"/>
        <c:minorTickMark val="none"/>
        <c:tickLblPos val="nextTo"/>
        <c:spPr>
          <a:noFill/>
          <a:ln w="3175">
            <a:noFill/>
            <a:prstDash val="soli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137172351"/>
        <c:crosses val="autoZero"/>
        <c:crossBetween val="between"/>
      </c:valAx>
      <c:spPr>
        <a:solidFill>
          <a:srgbClr val="FFFFFF"/>
        </a:solidFill>
        <a:ln w="25400">
          <a:noFill/>
        </a:ln>
        <a:effectLst/>
      </c:spPr>
    </c:plotArea>
    <c:legend>
      <c:legendPos val="b"/>
      <c:legendEntry>
        <c:idx val="3"/>
        <c:delete val="1"/>
      </c:legendEntry>
      <c:layout>
        <c:manualLayout>
          <c:xMode val="edge"/>
          <c:yMode val="edge"/>
          <c:x val="3.1959855158026775E-2"/>
          <c:y val="0.82489159035451853"/>
          <c:w val="0.92342206604137478"/>
          <c:h val="0.17510840964548127"/>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2000">
          <a:solidFill>
            <a:sysClr val="windowText" lastClr="000000"/>
          </a:solidFill>
          <a:latin typeface="HelveticaNeueLT Std" panose="020B0604020202020204"/>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21532202467624E-2"/>
          <c:y val="3.2334811502696327E-2"/>
          <c:w val="0.92449551579904099"/>
          <c:h val="0.84492652147030767"/>
        </c:manualLayout>
      </c:layout>
      <c:scatterChart>
        <c:scatterStyle val="lineMarker"/>
        <c:varyColors val="0"/>
        <c:ser>
          <c:idx val="0"/>
          <c:order val="0"/>
          <c:spPr>
            <a:ln w="25400" cap="rnd">
              <a:noFill/>
              <a:round/>
            </a:ln>
            <a:effectLst/>
          </c:spPr>
          <c:marker>
            <c:symbol val="circle"/>
            <c:size val="5"/>
            <c:spPr>
              <a:solidFill>
                <a:schemeClr val="accent1"/>
              </a:solidFill>
              <a:ln w="63500">
                <a:solidFill>
                  <a:srgbClr val="0070C0"/>
                </a:solidFill>
              </a:ln>
              <a:effectLst/>
            </c:spPr>
          </c:marker>
          <c:dPt>
            <c:idx val="1"/>
            <c:marker>
              <c:symbol val="circle"/>
              <c:size val="5"/>
              <c:spPr>
                <a:solidFill>
                  <a:srgbClr val="FF0000"/>
                </a:solidFill>
                <a:ln w="63500">
                  <a:solidFill>
                    <a:srgbClr val="0070C0"/>
                  </a:solidFill>
                </a:ln>
                <a:effectLst/>
              </c:spPr>
            </c:marker>
            <c:bubble3D val="0"/>
            <c:extLst>
              <c:ext xmlns:c16="http://schemas.microsoft.com/office/drawing/2014/chart" uri="{C3380CC4-5D6E-409C-BE32-E72D297353CC}">
                <c16:uniqueId val="{00000000-CFF2-4DE8-B1F1-ED18AF636BBD}"/>
              </c:ext>
            </c:extLst>
          </c:dPt>
          <c:dPt>
            <c:idx val="4"/>
            <c:marker>
              <c:symbol val="circle"/>
              <c:size val="5"/>
              <c:spPr>
                <a:solidFill>
                  <a:srgbClr val="FF0000"/>
                </a:solidFill>
                <a:ln w="63500">
                  <a:solidFill>
                    <a:srgbClr val="0070C0"/>
                  </a:solidFill>
                </a:ln>
                <a:effectLst/>
              </c:spPr>
            </c:marker>
            <c:bubble3D val="0"/>
            <c:extLst>
              <c:ext xmlns:c16="http://schemas.microsoft.com/office/drawing/2014/chart" uri="{C3380CC4-5D6E-409C-BE32-E72D297353CC}">
                <c16:uniqueId val="{00000001-CFF2-4DE8-B1F1-ED18AF636BBD}"/>
              </c:ext>
            </c:extLst>
          </c:dPt>
          <c:dPt>
            <c:idx val="5"/>
            <c:marker>
              <c:symbol val="circle"/>
              <c:size val="5"/>
              <c:spPr>
                <a:solidFill>
                  <a:srgbClr val="FF0000"/>
                </a:solidFill>
                <a:ln w="63500">
                  <a:solidFill>
                    <a:srgbClr val="0070C0"/>
                  </a:solidFill>
                </a:ln>
                <a:effectLst/>
              </c:spPr>
            </c:marker>
            <c:bubble3D val="0"/>
            <c:extLst>
              <c:ext xmlns:c16="http://schemas.microsoft.com/office/drawing/2014/chart" uri="{C3380CC4-5D6E-409C-BE32-E72D297353CC}">
                <c16:uniqueId val="{00000002-CFF2-4DE8-B1F1-ED18AF636BBD}"/>
              </c:ext>
            </c:extLst>
          </c:dPt>
          <c:dPt>
            <c:idx val="7"/>
            <c:marker>
              <c:symbol val="circle"/>
              <c:size val="5"/>
              <c:spPr>
                <a:solidFill>
                  <a:srgbClr val="FF0000"/>
                </a:solidFill>
                <a:ln w="63500">
                  <a:solidFill>
                    <a:srgbClr val="0070C0"/>
                  </a:solidFill>
                </a:ln>
                <a:effectLst/>
              </c:spPr>
            </c:marker>
            <c:bubble3D val="0"/>
            <c:extLst>
              <c:ext xmlns:c16="http://schemas.microsoft.com/office/drawing/2014/chart" uri="{C3380CC4-5D6E-409C-BE32-E72D297353CC}">
                <c16:uniqueId val="{00000003-CFF2-4DE8-B1F1-ED18AF636BBD}"/>
              </c:ext>
            </c:extLst>
          </c:dPt>
          <c:dPt>
            <c:idx val="20"/>
            <c:marker>
              <c:symbol val="circle"/>
              <c:size val="5"/>
              <c:spPr>
                <a:solidFill>
                  <a:srgbClr val="FF0000"/>
                </a:solidFill>
                <a:ln w="63500">
                  <a:solidFill>
                    <a:srgbClr val="0070C0"/>
                  </a:solidFill>
                </a:ln>
                <a:effectLst/>
              </c:spPr>
            </c:marker>
            <c:bubble3D val="0"/>
            <c:extLst>
              <c:ext xmlns:c16="http://schemas.microsoft.com/office/drawing/2014/chart" uri="{C3380CC4-5D6E-409C-BE32-E72D297353CC}">
                <c16:uniqueId val="{00000004-CFF2-4DE8-B1F1-ED18AF636BBD}"/>
              </c:ext>
            </c:extLst>
          </c:dPt>
          <c:dLbls>
            <c:dLbl>
              <c:idx val="0"/>
              <c:layout>
                <c:manualLayout>
                  <c:x val="-4.0716666518921814E-2"/>
                  <c:y val="1.8525532974133996E-2"/>
                </c:manualLayout>
              </c:layout>
              <c:tx>
                <c:rich>
                  <a:bodyPr/>
                  <a:lstStyle/>
                  <a:p>
                    <a:r>
                      <a:rPr lang="en-US" baseline="0"/>
                      <a:t>BEL</a:t>
                    </a:r>
                    <a:endParaRPr lang="en-US"/>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FF2-4DE8-B1F1-ED18AF636BBD}"/>
                </c:ext>
              </c:extLst>
            </c:dLbl>
            <c:dLbl>
              <c:idx val="1"/>
              <c:layout>
                <c:manualLayout>
                  <c:x val="7.7682869146662779E-4"/>
                  <c:y val="-2.9347844779932929E-2"/>
                </c:manualLayout>
              </c:layout>
              <c:tx>
                <c:rich>
                  <a:bodyPr/>
                  <a:lstStyle/>
                  <a:p>
                    <a:r>
                      <a:rPr lang="en-US"/>
                      <a:t>DEU</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FF2-4DE8-B1F1-ED18AF636BBD}"/>
                </c:ext>
              </c:extLst>
            </c:dLbl>
            <c:dLbl>
              <c:idx val="2"/>
              <c:tx>
                <c:rich>
                  <a:bodyPr/>
                  <a:lstStyle/>
                  <a:p>
                    <a:r>
                      <a:rPr lang="en-US"/>
                      <a:t>DNK</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FF2-4DE8-B1F1-ED18AF636BBD}"/>
                </c:ext>
              </c:extLst>
            </c:dLbl>
            <c:dLbl>
              <c:idx val="3"/>
              <c:layout>
                <c:manualLayout>
                  <c:x val="3.6380172805820826E-3"/>
                  <c:y val="0"/>
                </c:manualLayout>
              </c:layout>
              <c:tx>
                <c:rich>
                  <a:bodyPr/>
                  <a:lstStyle/>
                  <a:p>
                    <a:r>
                      <a:rPr lang="en-US"/>
                      <a:t>GRC</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FF2-4DE8-B1F1-ED18AF636BBD}"/>
                </c:ext>
              </c:extLst>
            </c:dLbl>
            <c:dLbl>
              <c:idx val="4"/>
              <c:tx>
                <c:rich>
                  <a:bodyPr/>
                  <a:lstStyle/>
                  <a:p>
                    <a:r>
                      <a:rPr lang="en-US"/>
                      <a:t>ESP</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FF2-4DE8-B1F1-ED18AF636BBD}"/>
                </c:ext>
              </c:extLst>
            </c:dLbl>
            <c:dLbl>
              <c:idx val="5"/>
              <c:layout>
                <c:manualLayout>
                  <c:x val="-3.4766834322104748E-3"/>
                  <c:y val="-2.072336810844061E-2"/>
                </c:manualLayout>
              </c:layout>
              <c:tx>
                <c:rich>
                  <a:bodyPr/>
                  <a:lstStyle/>
                  <a:p>
                    <a:r>
                      <a:rPr lang="en-US"/>
                      <a:t>FRA</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FF2-4DE8-B1F1-ED18AF636BBD}"/>
                </c:ext>
              </c:extLst>
            </c:dLbl>
            <c:dLbl>
              <c:idx val="6"/>
              <c:tx>
                <c:rich>
                  <a:bodyPr/>
                  <a:lstStyle/>
                  <a:p>
                    <a:r>
                      <a:rPr lang="en-US"/>
                      <a:t>IRL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FF2-4DE8-B1F1-ED18AF636BBD}"/>
                </c:ext>
              </c:extLst>
            </c:dLbl>
            <c:dLbl>
              <c:idx val="7"/>
              <c:tx>
                <c:rich>
                  <a:bodyPr/>
                  <a:lstStyle/>
                  <a:p>
                    <a:r>
                      <a:rPr lang="en-US"/>
                      <a:t>ITA</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FF2-4DE8-B1F1-ED18AF636BBD}"/>
                </c:ext>
              </c:extLst>
            </c:dLbl>
            <c:dLbl>
              <c:idx val="8"/>
              <c:tx>
                <c:rich>
                  <a:bodyPr/>
                  <a:lstStyle/>
                  <a:p>
                    <a:r>
                      <a:rPr lang="en-US"/>
                      <a:t>LUX</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FF2-4DE8-B1F1-ED18AF636BBD}"/>
                </c:ext>
              </c:extLst>
            </c:dLbl>
            <c:dLbl>
              <c:idx val="9"/>
              <c:tx>
                <c:rich>
                  <a:bodyPr/>
                  <a:lstStyle/>
                  <a:p>
                    <a:r>
                      <a:rPr lang="en-US"/>
                      <a:t>NLD</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FF2-4DE8-B1F1-ED18AF636BBD}"/>
                </c:ext>
              </c:extLst>
            </c:dLbl>
            <c:dLbl>
              <c:idx val="10"/>
              <c:layout>
                <c:manualLayout>
                  <c:x val="-6.5832771690498726E-2"/>
                  <c:y val="-1.9501383062912703E-2"/>
                </c:manualLayout>
              </c:layout>
              <c:tx>
                <c:rich>
                  <a:bodyPr/>
                  <a:lstStyle/>
                  <a:p>
                    <a:r>
                      <a:rPr lang="en-US"/>
                      <a:t>AUT</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FF2-4DE8-B1F1-ED18AF636BBD}"/>
                </c:ext>
              </c:extLst>
            </c:dLbl>
            <c:dLbl>
              <c:idx val="11"/>
              <c:layout>
                <c:manualLayout>
                  <c:x val="-5.3851899152631812E-2"/>
                  <c:y val="-3.1247799606647704E-2"/>
                </c:manualLayout>
              </c:layout>
              <c:tx>
                <c:rich>
                  <a:bodyPr/>
                  <a:lstStyle/>
                  <a:p>
                    <a:r>
                      <a:rPr lang="en-US"/>
                      <a:t>PRT</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FF2-4DE8-B1F1-ED18AF636BBD}"/>
                </c:ext>
              </c:extLst>
            </c:dLbl>
            <c:dLbl>
              <c:idx val="12"/>
              <c:layout>
                <c:manualLayout>
                  <c:x val="-4.4380073277208651E-3"/>
                  <c:y val="-1.1062761134516642E-2"/>
                </c:manualLayout>
              </c:layout>
              <c:tx>
                <c:rich>
                  <a:bodyPr/>
                  <a:lstStyle/>
                  <a:p>
                    <a:r>
                      <a:rPr lang="en-US"/>
                      <a:t>FIN</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CFF2-4DE8-B1F1-ED18AF636BBD}"/>
                </c:ext>
              </c:extLst>
            </c:dLbl>
            <c:dLbl>
              <c:idx val="13"/>
              <c:layout>
                <c:manualLayout>
                  <c:x val="-5.9173431036278748E-3"/>
                  <c:y val="1.2906554656936083E-2"/>
                </c:manualLayout>
              </c:layout>
              <c:tx>
                <c:rich>
                  <a:bodyPr/>
                  <a:lstStyle/>
                  <a:p>
                    <a:r>
                      <a:rPr lang="en-US"/>
                      <a:t>SWE</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CFF2-4DE8-B1F1-ED18AF636BBD}"/>
                </c:ext>
              </c:extLst>
            </c:dLbl>
            <c:dLbl>
              <c:idx val="15"/>
              <c:tx>
                <c:rich>
                  <a:bodyPr/>
                  <a:lstStyle/>
                  <a:p>
                    <a:r>
                      <a:rPr lang="en-US"/>
                      <a:t>CZE</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CFF2-4DE8-B1F1-ED18AF636BBD}"/>
                </c:ext>
              </c:extLst>
            </c:dLbl>
            <c:dLbl>
              <c:idx val="16"/>
              <c:layout>
                <c:manualLayout>
                  <c:x val="5.9173431036278201E-3"/>
                  <c:y val="1.8437935224194404E-3"/>
                </c:manualLayout>
              </c:layout>
              <c:tx>
                <c:rich>
                  <a:bodyPr/>
                  <a:lstStyle/>
                  <a:p>
                    <a:r>
                      <a:rPr lang="en-US"/>
                      <a:t>EST</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CFF2-4DE8-B1F1-ED18AF636BBD}"/>
                </c:ext>
              </c:extLst>
            </c:dLbl>
            <c:dLbl>
              <c:idx val="17"/>
              <c:tx>
                <c:rich>
                  <a:bodyPr/>
                  <a:lstStyle/>
                  <a:p>
                    <a:r>
                      <a:rPr lang="en-US"/>
                      <a:t>HUN</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CFF2-4DE8-B1F1-ED18AF636BBD}"/>
                </c:ext>
              </c:extLst>
            </c:dLbl>
            <c:dLbl>
              <c:idx val="18"/>
              <c:tx>
                <c:rich>
                  <a:bodyPr/>
                  <a:lstStyle/>
                  <a:p>
                    <a:r>
                      <a:rPr lang="en-US"/>
                      <a:t>LVA</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CFF2-4DE8-B1F1-ED18AF636BBD}"/>
                </c:ext>
              </c:extLst>
            </c:dLbl>
            <c:dLbl>
              <c:idx val="19"/>
              <c:layout>
                <c:manualLayout>
                  <c:x val="2.9586715518139101E-3"/>
                  <c:y val="-3.6875870448390162E-3"/>
                </c:manualLayout>
              </c:layout>
              <c:tx>
                <c:rich>
                  <a:bodyPr/>
                  <a:lstStyle/>
                  <a:p>
                    <a:r>
                      <a:rPr lang="en-US"/>
                      <a:t>LTU</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CFF2-4DE8-B1F1-ED18AF636BBD}"/>
                </c:ext>
              </c:extLst>
            </c:dLbl>
            <c:dLbl>
              <c:idx val="20"/>
              <c:layout>
                <c:manualLayout>
                  <c:x val="-2.728652628972188E-2"/>
                  <c:y val="3.6930893892876689E-2"/>
                </c:manualLayout>
              </c:layout>
              <c:tx>
                <c:rich>
                  <a:bodyPr/>
                  <a:lstStyle/>
                  <a:p>
                    <a:r>
                      <a:rPr lang="en-US"/>
                      <a:t>POL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FF2-4DE8-B1F1-ED18AF636BBD}"/>
                </c:ext>
              </c:extLst>
            </c:dLbl>
            <c:dLbl>
              <c:idx val="21"/>
              <c:tx>
                <c:rich>
                  <a:bodyPr/>
                  <a:lstStyle/>
                  <a:p>
                    <a:r>
                      <a:rPr lang="en-US"/>
                      <a:t>SVK</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CFF2-4DE8-B1F1-ED18AF636BBD}"/>
                </c:ext>
              </c:extLst>
            </c:dLbl>
            <c:dLbl>
              <c:idx val="22"/>
              <c:tx>
                <c:rich>
                  <a:bodyPr/>
                  <a:lstStyle/>
                  <a:p>
                    <a:r>
                      <a:rPr lang="en-US"/>
                      <a:t>SVN</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CFF2-4DE8-B1F1-ED18AF636BBD}"/>
                </c:ext>
              </c:extLst>
            </c:dLbl>
            <c:dLbl>
              <c:idx val="23"/>
              <c:tx>
                <c:rich>
                  <a:bodyPr/>
                  <a:lstStyle/>
                  <a:p>
                    <a:r>
                      <a:rPr lang="en-US"/>
                      <a:t>CYP</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CFF2-4DE8-B1F1-ED18AF636BBD}"/>
                </c:ext>
              </c:extLst>
            </c:dLbl>
            <c:dLbl>
              <c:idx val="24"/>
              <c:layout>
                <c:manualLayout>
                  <c:x val="-5.8646024935259826E-2"/>
                  <c:y val="-1.2379567938623057E-2"/>
                </c:manualLayout>
              </c:layout>
              <c:tx>
                <c:rich>
                  <a:bodyPr/>
                  <a:lstStyle/>
                  <a:p>
                    <a:r>
                      <a:rPr lang="en-US"/>
                      <a:t>MLT</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CFF2-4DE8-B1F1-ED18AF636BBD}"/>
                </c:ext>
              </c:extLst>
            </c:dLbl>
            <c:dLbl>
              <c:idx val="25"/>
              <c:layout>
                <c:manualLayout>
                  <c:x val="-1.0355350431348795E-2"/>
                  <c:y val="-2.2125522269033419E-2"/>
                </c:manualLayout>
              </c:layout>
              <c:tx>
                <c:rich>
                  <a:bodyPr/>
                  <a:lstStyle/>
                  <a:p>
                    <a:r>
                      <a:rPr lang="en-US"/>
                      <a:t>BGR</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FF2-4DE8-B1F1-ED18AF636BBD}"/>
                </c:ext>
              </c:extLst>
            </c:dLbl>
            <c:dLbl>
              <c:idx val="26"/>
              <c:tx>
                <c:rich>
                  <a:bodyPr/>
                  <a:lstStyle/>
                  <a:p>
                    <a:r>
                      <a:rPr lang="en-US"/>
                      <a:t>ROU</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CFF2-4DE8-B1F1-ED18AF636BBD}"/>
                </c:ext>
              </c:extLst>
            </c:dLbl>
            <c:dLbl>
              <c:idx val="27"/>
              <c:layout>
                <c:manualLayout>
                  <c:x val="4.4322996542547136E-3"/>
                  <c:y val="-1.1062761134516709E-2"/>
                </c:manualLayout>
              </c:layout>
              <c:tx>
                <c:rich>
                  <a:bodyPr/>
                  <a:lstStyle/>
                  <a:p>
                    <a:r>
                      <a:rPr lang="en-US"/>
                      <a:t>HRV</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CFF2-4DE8-B1F1-ED18AF636BBD}"/>
                </c:ext>
              </c:extLst>
            </c:dLbl>
            <c:spPr>
              <a:noFill/>
              <a:ln>
                <a:noFill/>
              </a:ln>
              <a:effectLst/>
            </c:spPr>
            <c:txPr>
              <a:bodyPr rot="0" spcFirstLastPara="1" vertOverflow="clip" horzOverflow="clip" vert="horz" wrap="square" lIns="36576" tIns="18288" rIns="36576" bIns="18288" anchor="ctr" anchorCtr="1">
                <a:spAutoFit/>
              </a:bodyPr>
              <a:lstStyle/>
              <a:p>
                <a:pPr>
                  <a:defRPr sz="2000" b="0" i="0" u="none" strike="noStrike" kern="1200" baseline="0">
                    <a:solidFill>
                      <a:schemeClr val="tx1"/>
                    </a:solidFill>
                    <a:latin typeface="HelveticaNeueLT Std" panose="020B0604020202020204"/>
                    <a:ea typeface="+mn-ea"/>
                    <a:cs typeface="Segoe UI" panose="020B0502040204020203" pitchFamily="34" charset="0"/>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'Box Figure 1.3.1'!$T$4:$T$31</c:f>
              <c:numCache>
                <c:formatCode>General</c:formatCode>
                <c:ptCount val="28"/>
                <c:pt idx="0">
                  <c:v>-4.6313289644134761</c:v>
                </c:pt>
                <c:pt idx="1">
                  <c:v>-2.119864310048627</c:v>
                </c:pt>
                <c:pt idx="2">
                  <c:v>2.7451745184632865</c:v>
                </c:pt>
                <c:pt idx="3">
                  <c:v>-1.6498487556293069</c:v>
                </c:pt>
                <c:pt idx="4">
                  <c:v>-3.6363225935758461</c:v>
                </c:pt>
                <c:pt idx="5">
                  <c:v>-5.4939174485391176</c:v>
                </c:pt>
                <c:pt idx="6">
                  <c:v>1.5168345080533869</c:v>
                </c:pt>
                <c:pt idx="7">
                  <c:v>-7.1677687056105448</c:v>
                </c:pt>
                <c:pt idx="8">
                  <c:v>-1.3932467024525355</c:v>
                </c:pt>
                <c:pt idx="9">
                  <c:v>-1.1063116425641533</c:v>
                </c:pt>
                <c:pt idx="10">
                  <c:v>-2.4454544216100129</c:v>
                </c:pt>
                <c:pt idx="11">
                  <c:v>0.95761201873020962</c:v>
                </c:pt>
                <c:pt idx="12">
                  <c:v>-2.8246173603448828</c:v>
                </c:pt>
                <c:pt idx="13">
                  <c:v>-7.4024630986458659E-2</c:v>
                </c:pt>
                <c:pt idx="15">
                  <c:v>-3.5769817849341488</c:v>
                </c:pt>
                <c:pt idx="16">
                  <c:v>-3.0358664970763569</c:v>
                </c:pt>
                <c:pt idx="17">
                  <c:v>-6.6629165234969658</c:v>
                </c:pt>
                <c:pt idx="18">
                  <c:v>-2.6506880880210812</c:v>
                </c:pt>
                <c:pt idx="19">
                  <c:v>-0.81681970510833735</c:v>
                </c:pt>
                <c:pt idx="20">
                  <c:v>-5.6191100676221417</c:v>
                </c:pt>
                <c:pt idx="21">
                  <c:v>-6.4372695294431796</c:v>
                </c:pt>
                <c:pt idx="22">
                  <c:v>-3.3972594758275529</c:v>
                </c:pt>
                <c:pt idx="23">
                  <c:v>2.9448434155210017</c:v>
                </c:pt>
                <c:pt idx="24">
                  <c:v>-4.7746801428504408</c:v>
                </c:pt>
                <c:pt idx="25">
                  <c:v>-3.0582919458672411</c:v>
                </c:pt>
                <c:pt idx="26">
                  <c:v>-5.687656514347049</c:v>
                </c:pt>
                <c:pt idx="27">
                  <c:v>0.21067272974240381</c:v>
                </c:pt>
              </c:numCache>
            </c:numRef>
          </c:xVal>
          <c:yVal>
            <c:numRef>
              <c:f>'Box Figure 1.3.1'!$U$4:$U$31</c:f>
              <c:numCache>
                <c:formatCode>General</c:formatCode>
                <c:ptCount val="28"/>
                <c:pt idx="0">
                  <c:v>104.45980415255458</c:v>
                </c:pt>
                <c:pt idx="1">
                  <c:v>64.27772763008474</c:v>
                </c:pt>
                <c:pt idx="2">
                  <c:v>30.377379393093317</c:v>
                </c:pt>
                <c:pt idx="3">
                  <c:v>168.82591447183509</c:v>
                </c:pt>
                <c:pt idx="4">
                  <c:v>107.46117591691298</c:v>
                </c:pt>
                <c:pt idx="5">
                  <c:v>110.63465448967216</c:v>
                </c:pt>
                <c:pt idx="6">
                  <c:v>43.324397644943126</c:v>
                </c:pt>
                <c:pt idx="7" formatCode="0.00">
                  <c:v>137.28016564870524</c:v>
                </c:pt>
                <c:pt idx="8">
                  <c:v>25.664830405360249</c:v>
                </c:pt>
                <c:pt idx="9">
                  <c:v>47.173239116611946</c:v>
                </c:pt>
                <c:pt idx="10">
                  <c:v>75.53292203084996</c:v>
                </c:pt>
                <c:pt idx="11">
                  <c:v>99</c:v>
                </c:pt>
                <c:pt idx="12">
                  <c:v>76.709638886245685</c:v>
                </c:pt>
                <c:pt idx="13">
                  <c:v>35.859105014206946</c:v>
                </c:pt>
                <c:pt idx="15">
                  <c:v>44.183493284302102</c:v>
                </c:pt>
                <c:pt idx="16">
                  <c:v>20.74108587063391</c:v>
                </c:pt>
                <c:pt idx="17">
                  <c:v>73.402522046375012</c:v>
                </c:pt>
                <c:pt idx="18">
                  <c:v>43.461002622872044</c:v>
                </c:pt>
                <c:pt idx="19">
                  <c:v>35.633212124503707</c:v>
                </c:pt>
                <c:pt idx="20">
                  <c:v>50.825434968407549</c:v>
                </c:pt>
                <c:pt idx="21">
                  <c:v>57.854928396661741</c:v>
                </c:pt>
                <c:pt idx="22">
                  <c:v>68.496964945947042</c:v>
                </c:pt>
                <c:pt idx="23">
                  <c:v>77.414465791357358</c:v>
                </c:pt>
                <c:pt idx="24">
                  <c:v>51.771172535329399</c:v>
                </c:pt>
                <c:pt idx="25">
                  <c:v>22.049217529544631</c:v>
                </c:pt>
                <c:pt idx="26">
                  <c:v>50.655122300161878</c:v>
                </c:pt>
                <c:pt idx="27">
                  <c:v>63.517065089282987</c:v>
                </c:pt>
              </c:numCache>
            </c:numRef>
          </c:yVal>
          <c:smooth val="0"/>
          <c:extLst>
            <c:ext xmlns:c16="http://schemas.microsoft.com/office/drawing/2014/chart" uri="{C3380CC4-5D6E-409C-BE32-E72D297353CC}">
              <c16:uniqueId val="{0000001B-CFF2-4DE8-B1F1-ED18AF636BBD}"/>
            </c:ext>
          </c:extLst>
        </c:ser>
        <c:dLbls>
          <c:showLegendKey val="0"/>
          <c:showVal val="0"/>
          <c:showCatName val="0"/>
          <c:showSerName val="0"/>
          <c:showPercent val="0"/>
          <c:showBubbleSize val="0"/>
        </c:dLbls>
        <c:axId val="275676384"/>
        <c:axId val="290233472"/>
      </c:scatterChart>
      <c:valAx>
        <c:axId val="275676384"/>
        <c:scaling>
          <c:orientation val="maxMin"/>
        </c:scaling>
        <c:delete val="0"/>
        <c:axPos val="b"/>
        <c:title>
          <c:tx>
            <c:rich>
              <a:bodyPr rot="0" spcFirstLastPara="1" vertOverflow="ellipsis" vert="horz" wrap="square" anchor="ctr" anchorCtr="1"/>
              <a:lstStyle/>
              <a:p>
                <a:pPr>
                  <a:defRPr sz="2000" b="0" i="0" u="none" strike="noStrike" kern="1200" baseline="0">
                    <a:solidFill>
                      <a:schemeClr val="tx1"/>
                    </a:solidFill>
                    <a:latin typeface="HelveticaNeueLT Std" panose="020B0604020202020204"/>
                    <a:ea typeface="+mn-ea"/>
                    <a:cs typeface="Segoe UI" panose="020B0502040204020203" pitchFamily="34" charset="0"/>
                  </a:defRPr>
                </a:pPr>
                <a:r>
                  <a:rPr lang="en-US"/>
                  <a:t>Fiscal Balance</a:t>
                </a:r>
              </a:p>
            </c:rich>
          </c:tx>
          <c:layout>
            <c:manualLayout>
              <c:xMode val="edge"/>
              <c:yMode val="edge"/>
              <c:x val="0.43379687079751073"/>
              <c:y val="0.94291039673082988"/>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HelveticaNeueLT Std" panose="020B0604020202020204"/>
                  <a:ea typeface="+mn-ea"/>
                  <a:cs typeface="Segoe UI" panose="020B0502040204020203" pitchFamily="34" charset="0"/>
                </a:defRPr>
              </a:pPr>
              <a:endParaRPr lang="en-US"/>
            </a:p>
          </c:txPr>
        </c:title>
        <c:numFmt formatCode="General" sourceLinked="1"/>
        <c:majorTickMark val="in"/>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HelveticaNeueLT Std" panose="020B0604020202020204"/>
                <a:ea typeface="+mn-ea"/>
                <a:cs typeface="Segoe UI" panose="020B0502040204020203" pitchFamily="34" charset="0"/>
              </a:defRPr>
            </a:pPr>
            <a:endParaRPr lang="en-US"/>
          </a:p>
        </c:txPr>
        <c:crossAx val="290233472"/>
        <c:crosses val="autoZero"/>
        <c:crossBetween val="midCat"/>
        <c:majorUnit val="1"/>
      </c:valAx>
      <c:valAx>
        <c:axId val="290233472"/>
        <c:scaling>
          <c:orientation val="minMax"/>
        </c:scaling>
        <c:delete val="0"/>
        <c:axPos val="r"/>
        <c:title>
          <c:tx>
            <c:rich>
              <a:bodyPr rot="-5400000" spcFirstLastPara="1" vertOverflow="ellipsis" vert="horz" wrap="square" anchor="ctr" anchorCtr="1"/>
              <a:lstStyle/>
              <a:p>
                <a:pPr>
                  <a:defRPr sz="2000" b="0" i="0" u="none" strike="noStrike" kern="1200" baseline="0">
                    <a:solidFill>
                      <a:schemeClr val="tx1"/>
                    </a:solidFill>
                    <a:latin typeface="HelveticaNeueLT Std" panose="020B0604020202020204"/>
                    <a:ea typeface="+mn-ea"/>
                    <a:cs typeface="Segoe UI" panose="020B0502040204020203" pitchFamily="34" charset="0"/>
                  </a:defRPr>
                </a:pPr>
                <a:r>
                  <a:rPr lang="en-US"/>
                  <a:t>Debt Ratio </a:t>
                </a:r>
              </a:p>
            </c:rich>
          </c:tx>
          <c:layout>
            <c:manualLayout>
              <c:xMode val="edge"/>
              <c:yMode val="edge"/>
              <c:x val="0.31789516378343735"/>
              <c:y val="0.37733974857334662"/>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solidFill>
                  <a:latin typeface="HelveticaNeueLT Std" panose="020B0604020202020204"/>
                  <a:ea typeface="+mn-ea"/>
                  <a:cs typeface="Segoe UI" panose="020B0502040204020203" pitchFamily="34" charset="0"/>
                </a:defRPr>
              </a:pPr>
              <a:endParaRPr lang="en-US"/>
            </a:p>
          </c:txPr>
        </c:title>
        <c:numFmt formatCode="General" sourceLinked="1"/>
        <c:majorTickMark val="in"/>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HelveticaNeueLT Std" panose="020B0604020202020204"/>
                <a:ea typeface="+mn-ea"/>
                <a:cs typeface="Segoe UI" panose="020B0502040204020203" pitchFamily="34" charset="0"/>
              </a:defRPr>
            </a:pPr>
            <a:endParaRPr lang="en-US"/>
          </a:p>
        </c:txPr>
        <c:crossAx val="2756763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000">
          <a:solidFill>
            <a:schemeClr val="tx1"/>
          </a:solidFill>
          <a:latin typeface="HelveticaNeueLT Std" panose="020B0604020202020204"/>
          <a:cs typeface="Segoe UI" panose="020B0502040204020203"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0113013522695E-2"/>
          <c:y val="6.8606980868956155E-2"/>
          <c:w val="0.86635227817231297"/>
          <c:h val="0.83029905635028534"/>
        </c:manualLayout>
      </c:layout>
      <c:lineChart>
        <c:grouping val="standard"/>
        <c:varyColors val="0"/>
        <c:ser>
          <c:idx val="2"/>
          <c:order val="2"/>
          <c:tx>
            <c:strRef>
              <c:f>'Fig 2.1.1'!$J$2</c:f>
              <c:strCache>
                <c:ptCount val="1"/>
                <c:pt idx="0">
                  <c:v>AE average 1955-2019</c:v>
                </c:pt>
              </c:strCache>
            </c:strRef>
          </c:tx>
          <c:spPr>
            <a:ln w="38100" cap="rnd">
              <a:solidFill>
                <a:srgbClr val="ED7D31"/>
              </a:solidFill>
              <a:prstDash val="dash"/>
              <a:round/>
            </a:ln>
            <a:effectLst/>
          </c:spPr>
          <c:marker>
            <c:symbol val="none"/>
          </c:marker>
          <c:cat>
            <c:strRef>
              <c:f>'Fig 2.1.1'!$B$48:$B$72</c:f>
              <c:strCache>
                <c:ptCount val="25"/>
                <c:pt idx="0">
                  <c:v>1995</c:v>
                </c:pt>
                <c:pt idx="1">
                  <c:v>96</c:v>
                </c:pt>
                <c:pt idx="2">
                  <c:v>97</c:v>
                </c:pt>
                <c:pt idx="3">
                  <c:v>98</c:v>
                </c:pt>
                <c:pt idx="4">
                  <c:v>99</c:v>
                </c:pt>
                <c:pt idx="5">
                  <c:v>2000</c:v>
                </c:pt>
                <c:pt idx="6">
                  <c:v>2001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strCache>
            </c:strRef>
          </c:cat>
          <c:val>
            <c:numRef>
              <c:f>'Fig 2.1.1'!$J$48:$J$72</c:f>
              <c:numCache>
                <c:formatCode>0.0</c:formatCode>
                <c:ptCount val="25"/>
                <c:pt idx="0">
                  <c:v>0.92719153087349826</c:v>
                </c:pt>
                <c:pt idx="1">
                  <c:v>0.92719153087349826</c:v>
                </c:pt>
                <c:pt idx="2">
                  <c:v>0.92719153087349826</c:v>
                </c:pt>
                <c:pt idx="3">
                  <c:v>0.92719153087349826</c:v>
                </c:pt>
                <c:pt idx="4">
                  <c:v>0.92719153087349826</c:v>
                </c:pt>
                <c:pt idx="5">
                  <c:v>0.92719153087349826</c:v>
                </c:pt>
                <c:pt idx="6">
                  <c:v>0.92719153087349826</c:v>
                </c:pt>
                <c:pt idx="7">
                  <c:v>0.92719153087349826</c:v>
                </c:pt>
                <c:pt idx="8">
                  <c:v>0.92719153087349826</c:v>
                </c:pt>
                <c:pt idx="9">
                  <c:v>0.92719153087349826</c:v>
                </c:pt>
                <c:pt idx="10">
                  <c:v>0.92719153087349826</c:v>
                </c:pt>
                <c:pt idx="11">
                  <c:v>0.92719153087349826</c:v>
                </c:pt>
                <c:pt idx="12">
                  <c:v>0.92719153087349826</c:v>
                </c:pt>
                <c:pt idx="13">
                  <c:v>0.92719153087349826</c:v>
                </c:pt>
                <c:pt idx="14">
                  <c:v>0.92719153087349826</c:v>
                </c:pt>
                <c:pt idx="15">
                  <c:v>0.92719153087349826</c:v>
                </c:pt>
                <c:pt idx="16">
                  <c:v>0.92719153087349826</c:v>
                </c:pt>
                <c:pt idx="17">
                  <c:v>0.92719153087349826</c:v>
                </c:pt>
                <c:pt idx="18">
                  <c:v>0.92719153087349826</c:v>
                </c:pt>
                <c:pt idx="19">
                  <c:v>0.92719153087349826</c:v>
                </c:pt>
                <c:pt idx="20">
                  <c:v>0.92719153087349826</c:v>
                </c:pt>
                <c:pt idx="21">
                  <c:v>0.92719153087349826</c:v>
                </c:pt>
                <c:pt idx="22">
                  <c:v>0.92719153087349826</c:v>
                </c:pt>
                <c:pt idx="23">
                  <c:v>0.92719153087349826</c:v>
                </c:pt>
                <c:pt idx="24">
                  <c:v>0.92719153087349826</c:v>
                </c:pt>
              </c:numCache>
            </c:numRef>
          </c:val>
          <c:smooth val="0"/>
          <c:extLst>
            <c:ext xmlns:c16="http://schemas.microsoft.com/office/drawing/2014/chart" uri="{C3380CC4-5D6E-409C-BE32-E72D297353CC}">
              <c16:uniqueId val="{00000000-06C6-45DF-95A7-5D8861BE5048}"/>
            </c:ext>
          </c:extLst>
        </c:ser>
        <c:ser>
          <c:idx val="0"/>
          <c:order val="0"/>
          <c:tx>
            <c:strRef>
              <c:f>'Fig 2.1.1'!$H$2</c:f>
              <c:strCache>
                <c:ptCount val="1"/>
                <c:pt idx="0">
                  <c:v>AEs</c:v>
                </c:pt>
              </c:strCache>
            </c:strRef>
          </c:tx>
          <c:spPr>
            <a:ln w="38100" cap="rnd">
              <a:solidFill>
                <a:srgbClr val="ED7D31"/>
              </a:solidFill>
              <a:round/>
            </a:ln>
            <a:effectLst/>
          </c:spPr>
          <c:marker>
            <c:symbol val="none"/>
          </c:marker>
          <c:cat>
            <c:strRef>
              <c:f>'Fig 2.1.1'!$B$48:$B$72</c:f>
              <c:strCache>
                <c:ptCount val="25"/>
                <c:pt idx="0">
                  <c:v>1995</c:v>
                </c:pt>
                <c:pt idx="1">
                  <c:v>96</c:v>
                </c:pt>
                <c:pt idx="2">
                  <c:v>97</c:v>
                </c:pt>
                <c:pt idx="3">
                  <c:v>98</c:v>
                </c:pt>
                <c:pt idx="4">
                  <c:v>99</c:v>
                </c:pt>
                <c:pt idx="5">
                  <c:v>2000</c:v>
                </c:pt>
                <c:pt idx="6">
                  <c:v>2001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strCache>
            </c:strRef>
          </c:cat>
          <c:val>
            <c:numRef>
              <c:f>'Fig 2.1.1'!$H$48:$H$72</c:f>
              <c:numCache>
                <c:formatCode>0.0</c:formatCode>
                <c:ptCount val="25"/>
                <c:pt idx="0">
                  <c:v>0.60183781811197856</c:v>
                </c:pt>
                <c:pt idx="1">
                  <c:v>0.60027769974371947</c:v>
                </c:pt>
                <c:pt idx="2">
                  <c:v>0.6255591758136021</c:v>
                </c:pt>
                <c:pt idx="3">
                  <c:v>0.4909362190940797</c:v>
                </c:pt>
                <c:pt idx="4">
                  <c:v>0.48186185673895776</c:v>
                </c:pt>
                <c:pt idx="5">
                  <c:v>0.55205487908895778</c:v>
                </c:pt>
                <c:pt idx="6">
                  <c:v>0.54424472511770294</c:v>
                </c:pt>
                <c:pt idx="7">
                  <c:v>0.5346428303506926</c:v>
                </c:pt>
                <c:pt idx="8">
                  <c:v>0.62095776968879191</c:v>
                </c:pt>
                <c:pt idx="9">
                  <c:v>0.64511485359473397</c:v>
                </c:pt>
                <c:pt idx="10">
                  <c:v>0.68667753390484454</c:v>
                </c:pt>
                <c:pt idx="11">
                  <c:v>0.68737638903347142</c:v>
                </c:pt>
                <c:pt idx="12">
                  <c:v>0.62707288053688903</c:v>
                </c:pt>
                <c:pt idx="13">
                  <c:v>0.48351399399574435</c:v>
                </c:pt>
                <c:pt idx="14">
                  <c:v>0.22152252138859296</c:v>
                </c:pt>
                <c:pt idx="15">
                  <c:v>0.28265319381680171</c:v>
                </c:pt>
                <c:pt idx="16">
                  <c:v>0.27159442848892895</c:v>
                </c:pt>
                <c:pt idx="17">
                  <c:v>0.2080001922541328</c:v>
                </c:pt>
                <c:pt idx="18">
                  <c:v>0.18183369549564504</c:v>
                </c:pt>
                <c:pt idx="19">
                  <c:v>0.13471925951935618</c:v>
                </c:pt>
                <c:pt idx="20">
                  <c:v>0.16399054202465493</c:v>
                </c:pt>
                <c:pt idx="21">
                  <c:v>0.11830842210291763</c:v>
                </c:pt>
                <c:pt idx="22">
                  <c:v>0.18855232483035139</c:v>
                </c:pt>
                <c:pt idx="23">
                  <c:v>0.34813799561134856</c:v>
                </c:pt>
                <c:pt idx="24">
                  <c:v>0.57275092915912462</c:v>
                </c:pt>
              </c:numCache>
            </c:numRef>
          </c:val>
          <c:smooth val="0"/>
          <c:extLst>
            <c:ext xmlns:c16="http://schemas.microsoft.com/office/drawing/2014/chart" uri="{C3380CC4-5D6E-409C-BE32-E72D297353CC}">
              <c16:uniqueId val="{00000001-06C6-45DF-95A7-5D8861BE5048}"/>
            </c:ext>
          </c:extLst>
        </c:ser>
        <c:dLbls>
          <c:showLegendKey val="0"/>
          <c:showVal val="0"/>
          <c:showCatName val="0"/>
          <c:showSerName val="0"/>
          <c:showPercent val="0"/>
          <c:showBubbleSize val="0"/>
        </c:dLbls>
        <c:marker val="1"/>
        <c:smooth val="0"/>
        <c:axId val="409980960"/>
        <c:axId val="380946160"/>
        <c:extLst>
          <c:ext xmlns:c15="http://schemas.microsoft.com/office/drawing/2012/chart" uri="{02D57815-91ED-43cb-92C2-25804820EDAC}">
            <c15:filteredLineSeries>
              <c15:ser>
                <c:idx val="1"/>
                <c:order val="1"/>
                <c:tx>
                  <c:strRef>
                    <c:extLst>
                      <c:ext uri="{02D57815-91ED-43cb-92C2-25804820EDAC}">
                        <c15:formulaRef>
                          <c15:sqref>'Fig 2.1.1'!$I$2</c15:sqref>
                        </c15:formulaRef>
                      </c:ext>
                    </c:extLst>
                    <c:strCache>
                      <c:ptCount val="1"/>
                      <c:pt idx="0">
                        <c:v>EMDEs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uri="{02D57815-91ED-43cb-92C2-25804820EDAC}">
                        <c15:formulaRef>
                          <c15:sqref>'Fig 2.1.1'!$B$48:$B$72</c15:sqref>
                        </c15:formulaRef>
                      </c:ext>
                    </c:extLst>
                    <c:strCache>
                      <c:ptCount val="25"/>
                      <c:pt idx="0">
                        <c:v>1995</c:v>
                      </c:pt>
                      <c:pt idx="1">
                        <c:v>96</c:v>
                      </c:pt>
                      <c:pt idx="2">
                        <c:v>97</c:v>
                      </c:pt>
                      <c:pt idx="3">
                        <c:v>98</c:v>
                      </c:pt>
                      <c:pt idx="4">
                        <c:v>99</c:v>
                      </c:pt>
                      <c:pt idx="5">
                        <c:v>2000</c:v>
                      </c:pt>
                      <c:pt idx="6">
                        <c:v>2001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strCache>
                  </c:strRef>
                </c:cat>
                <c:val>
                  <c:numRef>
                    <c:extLst>
                      <c:ext uri="{02D57815-91ED-43cb-92C2-25804820EDAC}">
                        <c15:formulaRef>
                          <c15:sqref>'Fig 2.1.1'!$I$48:$I$72</c15:sqref>
                        </c15:formulaRef>
                      </c:ext>
                    </c:extLst>
                    <c:numCache>
                      <c:formatCode>0.0</c:formatCode>
                      <c:ptCount val="25"/>
                      <c:pt idx="0">
                        <c:v>-0.46583985387529336</c:v>
                      </c:pt>
                      <c:pt idx="1">
                        <c:v>-0.39182209070497576</c:v>
                      </c:pt>
                      <c:pt idx="2">
                        <c:v>-0.39580862102473591</c:v>
                      </c:pt>
                      <c:pt idx="3">
                        <c:v>-0.45691512575840393</c:v>
                      </c:pt>
                      <c:pt idx="4">
                        <c:v>-0.41574119247739816</c:v>
                      </c:pt>
                      <c:pt idx="5">
                        <c:v>-0.25376999200220496</c:v>
                      </c:pt>
                      <c:pt idx="6">
                        <c:v>-0.19407324153838915</c:v>
                      </c:pt>
                      <c:pt idx="7">
                        <c:v>-2.8019719264050023E-2</c:v>
                      </c:pt>
                      <c:pt idx="8">
                        <c:v>6.4868059864090805E-2</c:v>
                      </c:pt>
                      <c:pt idx="9">
                        <c:v>0.38653210032749569</c:v>
                      </c:pt>
                      <c:pt idx="10">
                        <c:v>0.64294082809354758</c:v>
                      </c:pt>
                      <c:pt idx="11">
                        <c:v>0.82342439303464798</c:v>
                      </c:pt>
                      <c:pt idx="12">
                        <c:v>1.1131438106089775</c:v>
                      </c:pt>
                      <c:pt idx="13">
                        <c:v>1.3740889348617897</c:v>
                      </c:pt>
                      <c:pt idx="14">
                        <c:v>1.1969478628493135</c:v>
                      </c:pt>
                      <c:pt idx="15">
                        <c:v>1.2696157385079203</c:v>
                      </c:pt>
                      <c:pt idx="16">
                        <c:v>1.3895393533319633</c:v>
                      </c:pt>
                      <c:pt idx="17">
                        <c:v>1.249798264510062</c:v>
                      </c:pt>
                      <c:pt idx="18">
                        <c:v>1.1833939482731282</c:v>
                      </c:pt>
                      <c:pt idx="19">
                        <c:v>0.87054687346496418</c:v>
                      </c:pt>
                      <c:pt idx="20">
                        <c:v>0.57461740502614445</c:v>
                      </c:pt>
                      <c:pt idx="21">
                        <c:v>0.27562401999103514</c:v>
                      </c:pt>
                      <c:pt idx="22">
                        <c:v>4.7105309373350222E-3</c:v>
                      </c:pt>
                      <c:pt idx="23">
                        <c:v>-0.1370803888663886</c:v>
                      </c:pt>
                      <c:pt idx="24">
                        <c:v>0.16113197446458827</c:v>
                      </c:pt>
                    </c:numCache>
                  </c:numRef>
                </c:val>
                <c:smooth val="0"/>
                <c:extLst>
                  <c:ext xmlns:c16="http://schemas.microsoft.com/office/drawing/2014/chart" uri="{C3380CC4-5D6E-409C-BE32-E72D297353CC}">
                    <c16:uniqueId val="{00000003-06C6-45DF-95A7-5D8861BE5048}"/>
                  </c:ext>
                </c:extLst>
              </c15:ser>
            </c15:filteredLineSeries>
          </c:ext>
        </c:extLst>
      </c:lineChart>
      <c:lineChart>
        <c:grouping val="standard"/>
        <c:varyColors val="0"/>
        <c:ser>
          <c:idx val="3"/>
          <c:order val="3"/>
          <c:tx>
            <c:strRef>
              <c:f>'Fig 2.1.1'!$K$2</c:f>
              <c:strCache>
                <c:ptCount val="1"/>
                <c:pt idx="0">
                  <c:v>patents</c:v>
                </c:pt>
              </c:strCache>
            </c:strRef>
          </c:tx>
          <c:spPr>
            <a:ln w="38100" cap="flat" cmpd="sng" algn="ctr">
              <a:solidFill>
                <a:srgbClr val="000099"/>
              </a:solidFill>
              <a:prstDash val="solid"/>
              <a:miter lim="800000"/>
            </a:ln>
            <a:effectLst/>
          </c:spPr>
          <c:marker>
            <c:symbol val="none"/>
          </c:marker>
          <c:val>
            <c:numRef>
              <c:f>'Fig 2.1.1'!$K$48:$K$72</c:f>
              <c:numCache>
                <c:formatCode>0.0</c:formatCode>
                <c:ptCount val="25"/>
                <c:pt idx="0">
                  <c:v>4.7873438473541396</c:v>
                </c:pt>
                <c:pt idx="1">
                  <c:v>5.7688374402533693</c:v>
                </c:pt>
                <c:pt idx="2">
                  <c:v>5.6801031607672696</c:v>
                </c:pt>
                <c:pt idx="3">
                  <c:v>5.6066210596946675</c:v>
                </c:pt>
                <c:pt idx="4">
                  <c:v>6.1064254708505441</c:v>
                </c:pt>
                <c:pt idx="5">
                  <c:v>7.336780138256815</c:v>
                </c:pt>
                <c:pt idx="6">
                  <c:v>7.2121299036874209</c:v>
                </c:pt>
                <c:pt idx="7">
                  <c:v>7.9434260084088608</c:v>
                </c:pt>
                <c:pt idx="8">
                  <c:v>7.5558265441000119</c:v>
                </c:pt>
                <c:pt idx="9">
                  <c:v>7.8636384136369646</c:v>
                </c:pt>
                <c:pt idx="10">
                  <c:v>7.1732414949278933</c:v>
                </c:pt>
                <c:pt idx="11">
                  <c:v>5.9277586687766188</c:v>
                </c:pt>
                <c:pt idx="12">
                  <c:v>4.7933241315585082</c:v>
                </c:pt>
                <c:pt idx="13">
                  <c:v>3.7347991551151183</c:v>
                </c:pt>
                <c:pt idx="14">
                  <c:v>2.6414755365415403</c:v>
                </c:pt>
                <c:pt idx="15">
                  <c:v>2.0125511497768671</c:v>
                </c:pt>
                <c:pt idx="16">
                  <c:v>2.5726917379743797</c:v>
                </c:pt>
                <c:pt idx="17">
                  <c:v>2.020909267163475</c:v>
                </c:pt>
                <c:pt idx="18">
                  <c:v>2.2393673309692788</c:v>
                </c:pt>
                <c:pt idx="19">
                  <c:v>1.3685290956920995</c:v>
                </c:pt>
                <c:pt idx="20">
                  <c:v>0.99837376276359469</c:v>
                </c:pt>
                <c:pt idx="21">
                  <c:v>1.0011616812595094</c:v>
                </c:pt>
                <c:pt idx="22">
                  <c:v>1.4481760473316954</c:v>
                </c:pt>
                <c:pt idx="23">
                  <c:v>2.0887701507120098</c:v>
                </c:pt>
                <c:pt idx="24">
                  <c:v>2.1256187720799202</c:v>
                </c:pt>
              </c:numCache>
            </c:numRef>
          </c:val>
          <c:smooth val="0"/>
          <c:extLst>
            <c:ext xmlns:c16="http://schemas.microsoft.com/office/drawing/2014/chart" uri="{C3380CC4-5D6E-409C-BE32-E72D297353CC}">
              <c16:uniqueId val="{00000002-06C6-45DF-95A7-5D8861BE5048}"/>
            </c:ext>
          </c:extLst>
        </c:ser>
        <c:dLbls>
          <c:showLegendKey val="0"/>
          <c:showVal val="0"/>
          <c:showCatName val="0"/>
          <c:showSerName val="0"/>
          <c:showPercent val="0"/>
          <c:showBubbleSize val="0"/>
        </c:dLbls>
        <c:marker val="1"/>
        <c:smooth val="0"/>
        <c:axId val="32349456"/>
        <c:axId val="2065584560"/>
      </c:lineChart>
      <c:catAx>
        <c:axId val="40998096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2000" b="0" i="0" u="none" strike="noStrike" kern="1200" baseline="0">
                <a:solidFill>
                  <a:schemeClr val="tx1">
                    <a:lumMod val="95000"/>
                    <a:lumOff val="5000"/>
                  </a:schemeClr>
                </a:solidFill>
                <a:latin typeface="HelveticaNeueLT Std" panose="020B0604020202020204"/>
                <a:ea typeface="+mn-ea"/>
                <a:cs typeface="Arial" panose="020B0604020202020204" pitchFamily="34" charset="0"/>
              </a:defRPr>
            </a:pPr>
            <a:endParaRPr lang="en-US"/>
          </a:p>
        </c:txPr>
        <c:crossAx val="380946160"/>
        <c:crosses val="autoZero"/>
        <c:auto val="1"/>
        <c:lblAlgn val="ctr"/>
        <c:lblOffset val="100"/>
        <c:tickLblSkip val="3"/>
        <c:noMultiLvlLbl val="0"/>
      </c:catAx>
      <c:valAx>
        <c:axId val="380946160"/>
        <c:scaling>
          <c:orientation val="minMax"/>
          <c:max val="1.05"/>
          <c:min val="0"/>
        </c:scaling>
        <c:delete val="0"/>
        <c:axPos val="l"/>
        <c:numFmt formatCode="0.0" sourceLinked="1"/>
        <c:majorTickMark val="none"/>
        <c:minorTickMark val="none"/>
        <c:tickLblPos val="nextTo"/>
        <c:spPr>
          <a:noFill/>
          <a:ln w="12700">
            <a:noFill/>
          </a:ln>
          <a:effectLst/>
        </c:spPr>
        <c:txPr>
          <a:bodyPr rot="-60000000" spcFirstLastPara="1" vertOverflow="ellipsis" vert="horz" wrap="square" anchor="ctr" anchorCtr="1"/>
          <a:lstStyle/>
          <a:p>
            <a:pPr>
              <a:defRPr sz="2000" b="0" i="0" u="none" strike="noStrike" kern="1200" baseline="0">
                <a:solidFill>
                  <a:schemeClr val="tx1">
                    <a:lumMod val="95000"/>
                    <a:lumOff val="5000"/>
                  </a:schemeClr>
                </a:solidFill>
                <a:latin typeface="HelveticaNeueLT Std" panose="020B0604020202020204"/>
                <a:ea typeface="+mn-ea"/>
                <a:cs typeface="Arial" panose="020B0604020202020204" pitchFamily="34" charset="0"/>
              </a:defRPr>
            </a:pPr>
            <a:endParaRPr lang="en-US"/>
          </a:p>
        </c:txPr>
        <c:crossAx val="409980960"/>
        <c:crosses val="autoZero"/>
        <c:crossBetween val="between"/>
        <c:majorUnit val="0.2"/>
      </c:valAx>
      <c:valAx>
        <c:axId val="206558456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95000"/>
                    <a:lumOff val="5000"/>
                  </a:schemeClr>
                </a:solidFill>
                <a:latin typeface="HelveticaNeueLT Std" panose="020B0604020202020204"/>
                <a:ea typeface="+mn-ea"/>
                <a:cs typeface="Arial" panose="020B0604020202020204" pitchFamily="34" charset="0"/>
              </a:defRPr>
            </a:pPr>
            <a:endParaRPr lang="en-US"/>
          </a:p>
        </c:txPr>
        <c:crossAx val="32349456"/>
        <c:crosses val="max"/>
        <c:crossBetween val="between"/>
        <c:minorUnit val="1"/>
      </c:valAx>
      <c:catAx>
        <c:axId val="32349456"/>
        <c:scaling>
          <c:orientation val="minMax"/>
        </c:scaling>
        <c:delete val="1"/>
        <c:axPos val="b"/>
        <c:majorTickMark val="out"/>
        <c:minorTickMark val="none"/>
        <c:tickLblPos val="nextTo"/>
        <c:crossAx val="206558456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chemeClr val="tx1">
              <a:lumMod val="95000"/>
              <a:lumOff val="5000"/>
            </a:schemeClr>
          </a:solidFill>
          <a:latin typeface="HelveticaNeueLT Std" panose="020B0604020202020204"/>
          <a:cs typeface="Arial" panose="020B0604020202020204" pitchFamily="34" charset="0"/>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11820544801915E-2"/>
          <c:y val="4.230100357041057E-2"/>
          <c:w val="0.89501444574567235"/>
          <c:h val="0.85812251928960859"/>
        </c:manualLayout>
      </c:layout>
      <c:lineChart>
        <c:grouping val="standard"/>
        <c:varyColors val="0"/>
        <c:ser>
          <c:idx val="2"/>
          <c:order val="0"/>
          <c:tx>
            <c:strRef>
              <c:f>'Fig 2.1.2'!$E$1</c:f>
              <c:strCache>
                <c:ptCount val="1"/>
                <c:pt idx="0">
                  <c:v>US</c:v>
                </c:pt>
              </c:strCache>
            </c:strRef>
          </c:tx>
          <c:spPr>
            <a:ln w="44450" cap="rnd">
              <a:solidFill>
                <a:schemeClr val="accent3">
                  <a:lumMod val="75000"/>
                </a:schemeClr>
              </a:solidFill>
              <a:round/>
            </a:ln>
            <a:effectLst/>
          </c:spPr>
          <c:marker>
            <c:symbol val="none"/>
          </c:marker>
          <c:cat>
            <c:strRef>
              <c:extLst>
                <c:ext xmlns:c15="http://schemas.microsoft.com/office/drawing/2012/chart" uri="{02D57815-91ED-43cb-92C2-25804820EDAC}">
                  <c15:fullRef>
                    <c15:sqref>'Fig 2.1.2'!$B$42:$B$71</c15:sqref>
                  </c15:fullRef>
                </c:ext>
              </c:extLst>
              <c:f>'Fig 2.1.2'!$B$47:$B$71</c:f>
              <c:strCache>
                <c:ptCount val="25"/>
                <c:pt idx="0">
                  <c:v>1995</c:v>
                </c:pt>
                <c:pt idx="1">
                  <c:v>96</c:v>
                </c:pt>
                <c:pt idx="2">
                  <c:v>97</c:v>
                </c:pt>
                <c:pt idx="3">
                  <c:v>98</c:v>
                </c:pt>
                <c:pt idx="4">
                  <c:v>99</c:v>
                </c:pt>
                <c:pt idx="5">
                  <c:v>2000</c:v>
                </c:pt>
                <c:pt idx="6">
                  <c:v>2001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strCache>
            </c:strRef>
          </c:cat>
          <c:val>
            <c:numRef>
              <c:extLst>
                <c:ext xmlns:c15="http://schemas.microsoft.com/office/drawing/2012/chart" uri="{02D57815-91ED-43cb-92C2-25804820EDAC}">
                  <c15:fullRef>
                    <c15:sqref>'Fig 2.1.2'!$E$42:$E$71</c15:sqref>
                  </c15:fullRef>
                </c:ext>
              </c:extLst>
              <c:f>'Fig 2.1.2'!$E$47:$E$71</c:f>
              <c:numCache>
                <c:formatCode>0.0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smooth val="0"/>
          <c:extLst>
            <c:ext xmlns:c16="http://schemas.microsoft.com/office/drawing/2014/chart" uri="{C3380CC4-5D6E-409C-BE32-E72D297353CC}">
              <c16:uniqueId val="{00000000-68C3-4D2B-A888-30ADF05D66B4}"/>
            </c:ext>
          </c:extLst>
        </c:ser>
        <c:ser>
          <c:idx val="0"/>
          <c:order val="1"/>
          <c:tx>
            <c:strRef>
              <c:f>'Fig 2.1.2'!$C$1</c:f>
              <c:strCache>
                <c:ptCount val="1"/>
                <c:pt idx="0">
                  <c:v>AEs excl. US</c:v>
                </c:pt>
              </c:strCache>
            </c:strRef>
          </c:tx>
          <c:spPr>
            <a:ln w="38100" cap="rnd">
              <a:solidFill>
                <a:srgbClr val="000099"/>
              </a:solidFill>
              <a:round/>
            </a:ln>
            <a:effectLst/>
          </c:spPr>
          <c:marker>
            <c:symbol val="none"/>
          </c:marker>
          <c:cat>
            <c:strRef>
              <c:extLst>
                <c:ext xmlns:c15="http://schemas.microsoft.com/office/drawing/2012/chart" uri="{02D57815-91ED-43cb-92C2-25804820EDAC}">
                  <c15:fullRef>
                    <c15:sqref>'Fig 2.1.2'!$B$42:$B$71</c15:sqref>
                  </c15:fullRef>
                </c:ext>
              </c:extLst>
              <c:f>'Fig 2.1.2'!$B$47:$B$71</c:f>
              <c:strCache>
                <c:ptCount val="25"/>
                <c:pt idx="0">
                  <c:v>1995</c:v>
                </c:pt>
                <c:pt idx="1">
                  <c:v>96</c:v>
                </c:pt>
                <c:pt idx="2">
                  <c:v>97</c:v>
                </c:pt>
                <c:pt idx="3">
                  <c:v>98</c:v>
                </c:pt>
                <c:pt idx="4">
                  <c:v>99</c:v>
                </c:pt>
                <c:pt idx="5">
                  <c:v>2000</c:v>
                </c:pt>
                <c:pt idx="6">
                  <c:v>2001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strCache>
            </c:strRef>
          </c:cat>
          <c:val>
            <c:numRef>
              <c:extLst>
                <c:ext xmlns:c15="http://schemas.microsoft.com/office/drawing/2012/chart" uri="{02D57815-91ED-43cb-92C2-25804820EDAC}">
                  <c15:fullRef>
                    <c15:sqref>'Fig 2.1.2'!$C$42:$C$71</c15:sqref>
                  </c15:fullRef>
                </c:ext>
              </c:extLst>
              <c:f>'Fig 2.1.2'!$C$47:$C$71</c:f>
              <c:numCache>
                <c:formatCode>0.0</c:formatCode>
                <c:ptCount val="25"/>
                <c:pt idx="0">
                  <c:v>0.85721829000000005</c:v>
                </c:pt>
                <c:pt idx="1">
                  <c:v>0.85736475000000001</c:v>
                </c:pt>
                <c:pt idx="2">
                  <c:v>0.87987667999999997</c:v>
                </c:pt>
                <c:pt idx="3">
                  <c:v>0.89625407999999995</c:v>
                </c:pt>
                <c:pt idx="4">
                  <c:v>0.90184418</c:v>
                </c:pt>
                <c:pt idx="5">
                  <c:v>0.91952993999999999</c:v>
                </c:pt>
                <c:pt idx="6">
                  <c:v>0.93995077999999999</c:v>
                </c:pt>
                <c:pt idx="7">
                  <c:v>0.95200527999999995</c:v>
                </c:pt>
                <c:pt idx="8">
                  <c:v>0.93932884999999999</c:v>
                </c:pt>
                <c:pt idx="9">
                  <c:v>0.92417347999999999</c:v>
                </c:pt>
                <c:pt idx="10">
                  <c:v>0.93971972999999998</c:v>
                </c:pt>
                <c:pt idx="11">
                  <c:v>0.92531061999999997</c:v>
                </c:pt>
                <c:pt idx="12">
                  <c:v>0.92453465000000001</c:v>
                </c:pt>
                <c:pt idx="13">
                  <c:v>0.90515520999999999</c:v>
                </c:pt>
                <c:pt idx="14">
                  <c:v>0.86442892999999998</c:v>
                </c:pt>
                <c:pt idx="15">
                  <c:v>0.84973873</c:v>
                </c:pt>
                <c:pt idx="16">
                  <c:v>0.84930485</c:v>
                </c:pt>
                <c:pt idx="17">
                  <c:v>0.83288483999999996</c:v>
                </c:pt>
                <c:pt idx="18">
                  <c:v>0.83357141000000001</c:v>
                </c:pt>
                <c:pt idx="19">
                  <c:v>0.82158620000000004</c:v>
                </c:pt>
                <c:pt idx="20">
                  <c:v>0.81789725000000002</c:v>
                </c:pt>
                <c:pt idx="21">
                  <c:v>0.81551662000000003</c:v>
                </c:pt>
                <c:pt idx="22">
                  <c:v>0.82717010999999996</c:v>
                </c:pt>
                <c:pt idx="23">
                  <c:v>0.81602213999999995</c:v>
                </c:pt>
                <c:pt idx="24">
                  <c:v>0.80529019000000002</c:v>
                </c:pt>
              </c:numCache>
            </c:numRef>
          </c:val>
          <c:smooth val="0"/>
          <c:extLst>
            <c:ext xmlns:c16="http://schemas.microsoft.com/office/drawing/2014/chart" uri="{C3380CC4-5D6E-409C-BE32-E72D297353CC}">
              <c16:uniqueId val="{00000001-68C3-4D2B-A888-30ADF05D66B4}"/>
            </c:ext>
          </c:extLst>
        </c:ser>
        <c:ser>
          <c:idx val="1"/>
          <c:order val="2"/>
          <c:tx>
            <c:strRef>
              <c:f>'Fig 2.1.2'!$D$1</c:f>
              <c:strCache>
                <c:ptCount val="1"/>
                <c:pt idx="0">
                  <c:v>EMDEs</c:v>
                </c:pt>
              </c:strCache>
            </c:strRef>
          </c:tx>
          <c:spPr>
            <a:ln w="38100" cap="rnd">
              <a:solidFill>
                <a:srgbClr val="ED7D31"/>
              </a:solidFill>
              <a:round/>
            </a:ln>
            <a:effectLst/>
          </c:spPr>
          <c:marker>
            <c:symbol val="none"/>
          </c:marker>
          <c:cat>
            <c:strRef>
              <c:extLst>
                <c:ext xmlns:c15="http://schemas.microsoft.com/office/drawing/2012/chart" uri="{02D57815-91ED-43cb-92C2-25804820EDAC}">
                  <c15:fullRef>
                    <c15:sqref>'Fig 2.1.2'!$B$42:$B$71</c15:sqref>
                  </c15:fullRef>
                </c:ext>
              </c:extLst>
              <c:f>'Fig 2.1.2'!$B$47:$B$71</c:f>
              <c:strCache>
                <c:ptCount val="25"/>
                <c:pt idx="0">
                  <c:v>1995</c:v>
                </c:pt>
                <c:pt idx="1">
                  <c:v>96</c:v>
                </c:pt>
                <c:pt idx="2">
                  <c:v>97</c:v>
                </c:pt>
                <c:pt idx="3">
                  <c:v>98</c:v>
                </c:pt>
                <c:pt idx="4">
                  <c:v>99</c:v>
                </c:pt>
                <c:pt idx="5">
                  <c:v>2000</c:v>
                </c:pt>
                <c:pt idx="6">
                  <c:v>2001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strCache>
            </c:strRef>
          </c:cat>
          <c:val>
            <c:numRef>
              <c:extLst>
                <c:ext xmlns:c15="http://schemas.microsoft.com/office/drawing/2012/chart" uri="{02D57815-91ED-43cb-92C2-25804820EDAC}">
                  <c15:fullRef>
                    <c15:sqref>'Fig 2.1.2'!$D$42:$D$71</c15:sqref>
                  </c15:fullRef>
                </c:ext>
              </c:extLst>
              <c:f>'Fig 2.1.2'!$D$47:$D$71</c:f>
              <c:numCache>
                <c:formatCode>0.0</c:formatCode>
                <c:ptCount val="25"/>
                <c:pt idx="0">
                  <c:v>0.60117975000000001</c:v>
                </c:pt>
                <c:pt idx="1">
                  <c:v>0.61959600999999997</c:v>
                </c:pt>
                <c:pt idx="2">
                  <c:v>0.60116636999999995</c:v>
                </c:pt>
                <c:pt idx="3">
                  <c:v>0.56961929</c:v>
                </c:pt>
                <c:pt idx="4">
                  <c:v>0.55590043</c:v>
                </c:pt>
                <c:pt idx="5">
                  <c:v>0.56904642000000005</c:v>
                </c:pt>
                <c:pt idx="6">
                  <c:v>0.55644963000000003</c:v>
                </c:pt>
                <c:pt idx="7">
                  <c:v>0.54063987000000002</c:v>
                </c:pt>
                <c:pt idx="8">
                  <c:v>0.53645189000000004</c:v>
                </c:pt>
                <c:pt idx="9">
                  <c:v>0.54941017000000003</c:v>
                </c:pt>
                <c:pt idx="10">
                  <c:v>0.57226714000000001</c:v>
                </c:pt>
                <c:pt idx="11">
                  <c:v>0.58488956000000003</c:v>
                </c:pt>
                <c:pt idx="12">
                  <c:v>0.59199544000000004</c:v>
                </c:pt>
                <c:pt idx="13">
                  <c:v>0.60271622999999996</c:v>
                </c:pt>
                <c:pt idx="14">
                  <c:v>0.55973116000000001</c:v>
                </c:pt>
                <c:pt idx="15">
                  <c:v>0.57091533000000005</c:v>
                </c:pt>
                <c:pt idx="16">
                  <c:v>0.59767380000000003</c:v>
                </c:pt>
                <c:pt idx="17">
                  <c:v>0.59813981999999999</c:v>
                </c:pt>
                <c:pt idx="18">
                  <c:v>0.58446715000000005</c:v>
                </c:pt>
                <c:pt idx="19">
                  <c:v>0.57028208000000002</c:v>
                </c:pt>
                <c:pt idx="20">
                  <c:v>0.54282441999999997</c:v>
                </c:pt>
                <c:pt idx="21">
                  <c:v>0.53607316000000005</c:v>
                </c:pt>
                <c:pt idx="22">
                  <c:v>0.54050377000000005</c:v>
                </c:pt>
                <c:pt idx="23">
                  <c:v>0.52585444000000003</c:v>
                </c:pt>
                <c:pt idx="24">
                  <c:v>0.51319658999999995</c:v>
                </c:pt>
              </c:numCache>
            </c:numRef>
          </c:val>
          <c:smooth val="0"/>
          <c:extLst>
            <c:ext xmlns:c16="http://schemas.microsoft.com/office/drawing/2014/chart" uri="{C3380CC4-5D6E-409C-BE32-E72D297353CC}">
              <c16:uniqueId val="{00000002-68C3-4D2B-A888-30ADF05D66B4}"/>
            </c:ext>
          </c:extLst>
        </c:ser>
        <c:dLbls>
          <c:showLegendKey val="0"/>
          <c:showVal val="0"/>
          <c:showCatName val="0"/>
          <c:showSerName val="0"/>
          <c:showPercent val="0"/>
          <c:showBubbleSize val="0"/>
        </c:dLbls>
        <c:smooth val="0"/>
        <c:axId val="410001376"/>
        <c:axId val="409809264"/>
      </c:lineChart>
      <c:catAx>
        <c:axId val="410001376"/>
        <c:scaling>
          <c:orientation val="minMax"/>
        </c:scaling>
        <c:delete val="0"/>
        <c:axPos val="b"/>
        <c:numFmt formatCode="General" sourceLinked="1"/>
        <c:majorTickMark val="none"/>
        <c:minorTickMark val="none"/>
        <c:tickLblPos val="nextTo"/>
        <c:spPr>
          <a:noFill/>
          <a:ln w="9525" cap="flat" cmpd="sng" algn="ctr">
            <a:noFill/>
            <a:round/>
          </a:ln>
          <a:effectLst/>
        </c:spPr>
        <c:txPr>
          <a:bodyPr rot="0" spcFirstLastPara="1" vertOverflow="ellipsis" wrap="square" anchor="ctr" anchorCtr="1"/>
          <a:lstStyle/>
          <a:p>
            <a:pPr>
              <a:defRPr sz="2000" b="0" i="0" u="none" strike="noStrike" kern="1200" baseline="0">
                <a:solidFill>
                  <a:schemeClr val="tx1">
                    <a:lumMod val="95000"/>
                    <a:lumOff val="5000"/>
                  </a:schemeClr>
                </a:solidFill>
                <a:latin typeface="HelveticaNeueLT Std" panose="020B0604020202020204"/>
                <a:ea typeface="+mn-ea"/>
                <a:cs typeface="Arial" panose="020B0604020202020204" pitchFamily="34" charset="0"/>
              </a:defRPr>
            </a:pPr>
            <a:endParaRPr lang="en-US"/>
          </a:p>
        </c:txPr>
        <c:crossAx val="409809264"/>
        <c:crosses val="autoZero"/>
        <c:auto val="1"/>
        <c:lblAlgn val="ctr"/>
        <c:lblOffset val="100"/>
        <c:tickLblSkip val="3"/>
        <c:noMultiLvlLbl val="0"/>
      </c:catAx>
      <c:valAx>
        <c:axId val="409809264"/>
        <c:scaling>
          <c:orientation val="minMax"/>
          <c:max val="1.05"/>
          <c:min val="0.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95000"/>
                    <a:lumOff val="5000"/>
                  </a:schemeClr>
                </a:solidFill>
                <a:latin typeface="HelveticaNeueLT Std" panose="020B0604020202020204"/>
                <a:ea typeface="+mn-ea"/>
                <a:cs typeface="Arial" panose="020B0604020202020204" pitchFamily="34" charset="0"/>
              </a:defRPr>
            </a:pPr>
            <a:endParaRPr lang="en-US"/>
          </a:p>
        </c:txPr>
        <c:crossAx val="410001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chemeClr val="tx1">
              <a:lumMod val="95000"/>
              <a:lumOff val="5000"/>
            </a:schemeClr>
          </a:solidFill>
          <a:latin typeface="HelveticaNeueLT Std" panose="020B0604020202020204"/>
          <a:cs typeface="Arial" panose="020B0604020202020204" pitchFamily="34" charset="0"/>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Advanced economies</c:v>
          </c:tx>
          <c:spPr>
            <a:ln w="41275" cap="rnd">
              <a:solidFill>
                <a:srgbClr val="000099"/>
              </a:solidFill>
              <a:round/>
            </a:ln>
            <a:effectLst/>
          </c:spPr>
          <c:marker>
            <c:symbol val="none"/>
          </c:marker>
          <c:cat>
            <c:numRef>
              <c:f>'Fig 2.2.1'!$A$2:$A$14</c:f>
              <c:numCache>
                <c:formatCode>@</c:formatCode>
                <c:ptCount val="13"/>
                <c:pt idx="0">
                  <c:v>2010</c:v>
                </c:pt>
                <c:pt idx="1">
                  <c:v>11</c:v>
                </c:pt>
                <c:pt idx="2">
                  <c:v>12</c:v>
                </c:pt>
                <c:pt idx="3">
                  <c:v>13</c:v>
                </c:pt>
                <c:pt idx="4">
                  <c:v>14</c:v>
                </c:pt>
                <c:pt idx="5">
                  <c:v>15</c:v>
                </c:pt>
                <c:pt idx="6">
                  <c:v>16</c:v>
                </c:pt>
                <c:pt idx="7">
                  <c:v>17</c:v>
                </c:pt>
                <c:pt idx="8">
                  <c:v>18</c:v>
                </c:pt>
                <c:pt idx="9">
                  <c:v>19</c:v>
                </c:pt>
                <c:pt idx="10">
                  <c:v>20</c:v>
                </c:pt>
                <c:pt idx="11">
                  <c:v>21</c:v>
                </c:pt>
                <c:pt idx="12">
                  <c:v>22</c:v>
                </c:pt>
              </c:numCache>
            </c:numRef>
          </c:cat>
          <c:val>
            <c:numRef>
              <c:f>'Fig 2.2.1'!$C$15:$C$27</c:f>
              <c:numCache>
                <c:formatCode>General</c:formatCode>
                <c:ptCount val="13"/>
                <c:pt idx="0">
                  <c:v>11.267609999999999</c:v>
                </c:pt>
                <c:pt idx="1">
                  <c:v>17.1875</c:v>
                </c:pt>
                <c:pt idx="2">
                  <c:v>10.71429</c:v>
                </c:pt>
                <c:pt idx="3">
                  <c:v>29.72973</c:v>
                </c:pt>
                <c:pt idx="4">
                  <c:v>10</c:v>
                </c:pt>
                <c:pt idx="5">
                  <c:v>31.799159999999997</c:v>
                </c:pt>
                <c:pt idx="6">
                  <c:v>39.636359999999996</c:v>
                </c:pt>
                <c:pt idx="7">
                  <c:v>41.964289999999998</c:v>
                </c:pt>
                <c:pt idx="8">
                  <c:v>67.336010000000002</c:v>
                </c:pt>
                <c:pt idx="9">
                  <c:v>65.373130000000003</c:v>
                </c:pt>
                <c:pt idx="10">
                  <c:v>43.796220000000005</c:v>
                </c:pt>
                <c:pt idx="11">
                  <c:v>63.824550000000002</c:v>
                </c:pt>
                <c:pt idx="12">
                  <c:v>53.148499999999999</c:v>
                </c:pt>
              </c:numCache>
            </c:numRef>
          </c:val>
          <c:smooth val="0"/>
          <c:extLst>
            <c:ext xmlns:c16="http://schemas.microsoft.com/office/drawing/2014/chart" uri="{C3380CC4-5D6E-409C-BE32-E72D297353CC}">
              <c16:uniqueId val="{00000000-D48A-4EBD-8DEE-535A29FFD07A}"/>
            </c:ext>
          </c:extLst>
        </c:ser>
        <c:ser>
          <c:idx val="0"/>
          <c:order val="1"/>
          <c:tx>
            <c:v>Emerging markets and developing economies</c:v>
          </c:tx>
          <c:spPr>
            <a:ln w="41275" cap="rnd">
              <a:solidFill>
                <a:srgbClr val="ED7D31"/>
              </a:solidFill>
              <a:prstDash val="dash"/>
              <a:round/>
            </a:ln>
            <a:effectLst/>
          </c:spPr>
          <c:marker>
            <c:symbol val="none"/>
          </c:marker>
          <c:cat>
            <c:numRef>
              <c:f>'Fig 2.2.1'!$A$2:$A$14</c:f>
              <c:numCache>
                <c:formatCode>@</c:formatCode>
                <c:ptCount val="13"/>
                <c:pt idx="0">
                  <c:v>2010</c:v>
                </c:pt>
                <c:pt idx="1">
                  <c:v>11</c:v>
                </c:pt>
                <c:pt idx="2">
                  <c:v>12</c:v>
                </c:pt>
                <c:pt idx="3">
                  <c:v>13</c:v>
                </c:pt>
                <c:pt idx="4">
                  <c:v>14</c:v>
                </c:pt>
                <c:pt idx="5">
                  <c:v>15</c:v>
                </c:pt>
                <c:pt idx="6">
                  <c:v>16</c:v>
                </c:pt>
                <c:pt idx="7">
                  <c:v>17</c:v>
                </c:pt>
                <c:pt idx="8">
                  <c:v>18</c:v>
                </c:pt>
                <c:pt idx="9">
                  <c:v>19</c:v>
                </c:pt>
                <c:pt idx="10">
                  <c:v>20</c:v>
                </c:pt>
                <c:pt idx="11">
                  <c:v>21</c:v>
                </c:pt>
                <c:pt idx="12">
                  <c:v>22</c:v>
                </c:pt>
              </c:numCache>
            </c:numRef>
          </c:cat>
          <c:val>
            <c:numRef>
              <c:f>'Fig 2.2.1'!$C$2:$C$14</c:f>
              <c:numCache>
                <c:formatCode>General</c:formatCode>
                <c:ptCount val="13"/>
                <c:pt idx="0">
                  <c:v>8.3871000000000002</c:v>
                </c:pt>
                <c:pt idx="1">
                  <c:v>3.4615399999999998</c:v>
                </c:pt>
                <c:pt idx="2">
                  <c:v>14.551079999999999</c:v>
                </c:pt>
                <c:pt idx="3">
                  <c:v>19.534050000000001</c:v>
                </c:pt>
                <c:pt idx="4">
                  <c:v>26.781860000000002</c:v>
                </c:pt>
                <c:pt idx="5">
                  <c:v>26.247989999999998</c:v>
                </c:pt>
                <c:pt idx="6">
                  <c:v>25.830259999999999</c:v>
                </c:pt>
                <c:pt idx="7">
                  <c:v>15.22556</c:v>
                </c:pt>
                <c:pt idx="8">
                  <c:v>21.384429999999998</c:v>
                </c:pt>
                <c:pt idx="9">
                  <c:v>24.592590000000001</c:v>
                </c:pt>
                <c:pt idx="10">
                  <c:v>17.239370000000001</c:v>
                </c:pt>
                <c:pt idx="11">
                  <c:v>23.14189</c:v>
                </c:pt>
                <c:pt idx="12">
                  <c:v>22.60388</c:v>
                </c:pt>
              </c:numCache>
            </c:numRef>
          </c:val>
          <c:smooth val="0"/>
          <c:extLst>
            <c:ext xmlns:c16="http://schemas.microsoft.com/office/drawing/2014/chart" uri="{C3380CC4-5D6E-409C-BE32-E72D297353CC}">
              <c16:uniqueId val="{00000001-D48A-4EBD-8DEE-535A29FFD07A}"/>
            </c:ext>
          </c:extLst>
        </c:ser>
        <c:dLbls>
          <c:showLegendKey val="0"/>
          <c:showVal val="0"/>
          <c:showCatName val="0"/>
          <c:showSerName val="0"/>
          <c:showPercent val="0"/>
          <c:showBubbleSize val="0"/>
        </c:dLbls>
        <c:smooth val="0"/>
        <c:axId val="1557904032"/>
        <c:axId val="1552620544"/>
      </c:lineChart>
      <c:catAx>
        <c:axId val="1557904032"/>
        <c:scaling>
          <c:orientation val="minMax"/>
        </c:scaling>
        <c:delete val="0"/>
        <c:axPos val="b"/>
        <c:numFmt formatCode="@" sourceLinked="0"/>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1552620544"/>
        <c:crosses val="autoZero"/>
        <c:auto val="0"/>
        <c:lblAlgn val="ctr"/>
        <c:lblOffset val="100"/>
        <c:noMultiLvlLbl val="0"/>
      </c:catAx>
      <c:valAx>
        <c:axId val="1552620544"/>
        <c:scaling>
          <c:orientation val="minMax"/>
          <c:max val="7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1557904032"/>
        <c:crosses val="autoZero"/>
        <c:crossBetween val="between"/>
      </c:valAx>
      <c:spPr>
        <a:noFill/>
        <a:ln>
          <a:noFill/>
        </a:ln>
        <a:effectLst/>
      </c:spPr>
    </c:plotArea>
    <c:legend>
      <c:legendPos val="r"/>
      <c:layout>
        <c:manualLayout>
          <c:xMode val="edge"/>
          <c:yMode val="edge"/>
          <c:x val="9.7784322464686366E-2"/>
          <c:y val="0.11368602998026411"/>
          <c:w val="0.45364002085754812"/>
          <c:h val="0.18113892195161654"/>
        </c:manualLayout>
      </c:layout>
      <c:overlay val="1"/>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 2.2.2'!$K$1</c:f>
              <c:strCache>
                <c:ptCount val="1"/>
                <c:pt idx="0">
                  <c:v>Share %</c:v>
                </c:pt>
              </c:strCache>
            </c:strRef>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3DE3-4A98-951C-63EBBCD0B529}"/>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3DE3-4A98-951C-63EBBCD0B529}"/>
              </c:ext>
            </c:extLst>
          </c:dPt>
          <c:dPt>
            <c:idx val="2"/>
            <c:invertIfNegative val="0"/>
            <c:bubble3D val="0"/>
            <c:spPr>
              <a:solidFill>
                <a:srgbClr val="000099"/>
              </a:solidFill>
              <a:ln>
                <a:noFill/>
              </a:ln>
              <a:effectLst/>
            </c:spPr>
            <c:extLst>
              <c:ext xmlns:c16="http://schemas.microsoft.com/office/drawing/2014/chart" uri="{C3380CC4-5D6E-409C-BE32-E72D297353CC}">
                <c16:uniqueId val="{00000005-3DE3-4A98-951C-63EBBCD0B529}"/>
              </c:ext>
            </c:extLst>
          </c:dPt>
          <c:dPt>
            <c:idx val="3"/>
            <c:invertIfNegative val="0"/>
            <c:bubble3D val="0"/>
            <c:spPr>
              <a:pattFill prst="wdUpDiag">
                <a:fgClr>
                  <a:srgbClr val="000099"/>
                </a:fgClr>
                <a:bgClr>
                  <a:schemeClr val="accent3">
                    <a:lumMod val="75000"/>
                  </a:schemeClr>
                </a:bgClr>
              </a:pattFill>
              <a:ln>
                <a:noFill/>
              </a:ln>
              <a:effectLst/>
            </c:spPr>
            <c:extLst>
              <c:ext xmlns:c16="http://schemas.microsoft.com/office/drawing/2014/chart" uri="{C3380CC4-5D6E-409C-BE32-E72D297353CC}">
                <c16:uniqueId val="{00000007-3DE3-4A98-951C-63EBBCD0B529}"/>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9-3DE3-4A98-951C-63EBBCD0B529}"/>
              </c:ext>
            </c:extLst>
          </c:dPt>
          <c:dPt>
            <c:idx val="5"/>
            <c:invertIfNegative val="0"/>
            <c:bubble3D val="0"/>
            <c:spPr>
              <a:solidFill>
                <a:srgbClr val="000099"/>
              </a:solidFill>
              <a:ln>
                <a:noFill/>
              </a:ln>
              <a:effectLst/>
            </c:spPr>
            <c:extLst>
              <c:ext xmlns:c16="http://schemas.microsoft.com/office/drawing/2014/chart" uri="{C3380CC4-5D6E-409C-BE32-E72D297353CC}">
                <c16:uniqueId val="{0000000B-3DE3-4A98-951C-63EBBCD0B529}"/>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D-3DE3-4A98-951C-63EBBCD0B529}"/>
              </c:ext>
            </c:extLst>
          </c:dPt>
          <c:dPt>
            <c:idx val="7"/>
            <c:invertIfNegative val="0"/>
            <c:bubble3D val="0"/>
            <c:spPr>
              <a:pattFill prst="wdUpDiag">
                <a:fgClr>
                  <a:srgbClr val="000099"/>
                </a:fgClr>
                <a:bgClr>
                  <a:schemeClr val="accent3">
                    <a:lumMod val="75000"/>
                  </a:schemeClr>
                </a:bgClr>
              </a:pattFill>
              <a:ln>
                <a:noFill/>
              </a:ln>
              <a:effectLst/>
            </c:spPr>
            <c:extLst>
              <c:ext xmlns:c16="http://schemas.microsoft.com/office/drawing/2014/chart" uri="{C3380CC4-5D6E-409C-BE32-E72D297353CC}">
                <c16:uniqueId val="{0000000F-3DE3-4A98-951C-63EBBCD0B529}"/>
              </c:ext>
            </c:extLst>
          </c:dPt>
          <c:cat>
            <c:strRef>
              <c:f>'Fig 2.2.2'!$F$20:$F$27</c:f>
              <c:strCache>
                <c:ptCount val="8"/>
                <c:pt idx="0">
                  <c:v>Other</c:v>
                </c:pt>
                <c:pt idx="1">
                  <c:v>Critical materials</c:v>
                </c:pt>
                <c:pt idx="2">
                  <c:v>Semiconductors</c:v>
                </c:pt>
                <c:pt idx="3">
                  <c:v>Medical products</c:v>
                </c:pt>
                <c:pt idx="4">
                  <c:v>Steel and aluminium</c:v>
                </c:pt>
                <c:pt idx="5">
                  <c:v>Advanced technology</c:v>
                </c:pt>
                <c:pt idx="6">
                  <c:v>Low-carbon technology</c:v>
                </c:pt>
                <c:pt idx="7">
                  <c:v>Military/Civilian dual use</c:v>
                </c:pt>
              </c:strCache>
            </c:strRef>
          </c:cat>
          <c:val>
            <c:numRef>
              <c:f>'Fig 2.2.2'!$G$20:$G$27</c:f>
              <c:numCache>
                <c:formatCode>General</c:formatCode>
                <c:ptCount val="8"/>
                <c:pt idx="0">
                  <c:v>26.517383469702331</c:v>
                </c:pt>
                <c:pt idx="1">
                  <c:v>2.9576002780806112</c:v>
                </c:pt>
                <c:pt idx="2">
                  <c:v>3.0838034005326267</c:v>
                </c:pt>
                <c:pt idx="3">
                  <c:v>4.3713696573199687</c:v>
                </c:pt>
                <c:pt idx="4">
                  <c:v>10.453180554328098</c:v>
                </c:pt>
                <c:pt idx="5">
                  <c:v>12.581937466394574</c:v>
                </c:pt>
                <c:pt idx="6">
                  <c:v>15.726702622626002</c:v>
                </c:pt>
                <c:pt idx="7">
                  <c:v>24.308022551015785</c:v>
                </c:pt>
              </c:numCache>
            </c:numRef>
          </c:val>
          <c:extLst>
            <c:ext xmlns:c16="http://schemas.microsoft.com/office/drawing/2014/chart" uri="{C3380CC4-5D6E-409C-BE32-E72D297353CC}">
              <c16:uniqueId val="{00000010-3DE3-4A98-951C-63EBBCD0B529}"/>
            </c:ext>
          </c:extLst>
        </c:ser>
        <c:dLbls>
          <c:showLegendKey val="0"/>
          <c:showVal val="0"/>
          <c:showCatName val="0"/>
          <c:showSerName val="0"/>
          <c:showPercent val="0"/>
          <c:showBubbleSize val="0"/>
        </c:dLbls>
        <c:gapWidth val="86"/>
        <c:axId val="1867680159"/>
        <c:axId val="268661808"/>
      </c:barChart>
      <c:catAx>
        <c:axId val="1867680159"/>
        <c:scaling>
          <c:orientation val="minMax"/>
        </c:scaling>
        <c:delete val="0"/>
        <c:axPos val="l"/>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HelveticaNeueLT Std" panose="020B0604020202020204"/>
                <a:ea typeface="+mn-ea"/>
                <a:cs typeface="Arial" panose="020B0604020202020204" pitchFamily="34" charset="0"/>
              </a:defRPr>
            </a:pPr>
            <a:endParaRPr lang="en-US"/>
          </a:p>
        </c:txPr>
        <c:crossAx val="268661808"/>
        <c:crosses val="autoZero"/>
        <c:auto val="1"/>
        <c:lblAlgn val="ctr"/>
        <c:lblOffset val="100"/>
        <c:noMultiLvlLbl val="0"/>
      </c:catAx>
      <c:valAx>
        <c:axId val="2686618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HelveticaNeueLT Std" panose="020B0604020202020204"/>
                <a:ea typeface="+mn-ea"/>
                <a:cs typeface="Arial" panose="020B0604020202020204" pitchFamily="34" charset="0"/>
              </a:defRPr>
            </a:pPr>
            <a:endParaRPr lang="en-US"/>
          </a:p>
        </c:txPr>
        <c:crossAx val="18676801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HelveticaNeueLT Std" panose="020B0604020202020204"/>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45651578869931E-2"/>
          <c:y val="3.6529666037268628E-2"/>
          <c:w val="0.88372025010407296"/>
          <c:h val="0.79990469032940636"/>
        </c:manualLayout>
      </c:layout>
      <c:lineChart>
        <c:grouping val="standard"/>
        <c:varyColors val="0"/>
        <c:ser>
          <c:idx val="0"/>
          <c:order val="0"/>
          <c:tx>
            <c:strRef>
              <c:f>'Fig 2.3'!$B$2</c:f>
              <c:strCache>
                <c:ptCount val="1"/>
                <c:pt idx="0">
                  <c:v>Large economy</c:v>
                </c:pt>
              </c:strCache>
            </c:strRef>
          </c:tx>
          <c:spPr>
            <a:ln w="38100" cap="rnd">
              <a:solidFill>
                <a:srgbClr val="000099"/>
              </a:solidFill>
              <a:prstDash val="solid"/>
              <a:round/>
            </a:ln>
            <a:effectLst/>
          </c:spPr>
          <c:marker>
            <c:symbol val="none"/>
          </c:marker>
          <c:cat>
            <c:numRef>
              <c:f>'Fig 2.3'!$A$58:$A$107</c:f>
              <c:numCache>
                <c:formatCode>General</c:formatCode>
                <c:ptCount val="50"/>
                <c:pt idx="0">
                  <c:v>0</c:v>
                </c:pt>
                <c:pt idx="1">
                  <c:v>2.0408163265306121E-2</c:v>
                </c:pt>
                <c:pt idx="2">
                  <c:v>4.0816326530612242E-2</c:v>
                </c:pt>
                <c:pt idx="3">
                  <c:v>6.1224489795918373E-2</c:v>
                </c:pt>
                <c:pt idx="4">
                  <c:v>8.1632653061224483E-2</c:v>
                </c:pt>
                <c:pt idx="5">
                  <c:v>0.1020408163265306</c:v>
                </c:pt>
                <c:pt idx="6">
                  <c:v>0.1224489795918367</c:v>
                </c:pt>
                <c:pt idx="7">
                  <c:v>0.14285714285714279</c:v>
                </c:pt>
                <c:pt idx="8">
                  <c:v>0.16326530612244899</c:v>
                </c:pt>
                <c:pt idx="9">
                  <c:v>0.18367346938775511</c:v>
                </c:pt>
                <c:pt idx="10">
                  <c:v>0.2040816326530612</c:v>
                </c:pt>
                <c:pt idx="11">
                  <c:v>0.22448979591836729</c:v>
                </c:pt>
                <c:pt idx="12">
                  <c:v>0.24489795918367349</c:v>
                </c:pt>
                <c:pt idx="13">
                  <c:v>0.26530612244897961</c:v>
                </c:pt>
                <c:pt idx="14">
                  <c:v>0.2857142857142857</c:v>
                </c:pt>
                <c:pt idx="15">
                  <c:v>0.30612244897959179</c:v>
                </c:pt>
                <c:pt idx="16">
                  <c:v>0.32653061224489788</c:v>
                </c:pt>
                <c:pt idx="17">
                  <c:v>0.34693877551020408</c:v>
                </c:pt>
                <c:pt idx="18">
                  <c:v>0.36734693877551022</c:v>
                </c:pt>
                <c:pt idx="19">
                  <c:v>0.38775510204081631</c:v>
                </c:pt>
                <c:pt idx="20">
                  <c:v>0.4081632653061224</c:v>
                </c:pt>
                <c:pt idx="21">
                  <c:v>0.42857142857142849</c:v>
                </c:pt>
                <c:pt idx="22">
                  <c:v>0.44897959183673458</c:v>
                </c:pt>
                <c:pt idx="23">
                  <c:v>0.46938775510204078</c:v>
                </c:pt>
                <c:pt idx="24">
                  <c:v>0.48979591836734693</c:v>
                </c:pt>
                <c:pt idx="25">
                  <c:v>0.51020408163265307</c:v>
                </c:pt>
                <c:pt idx="26">
                  <c:v>0.53061224489795911</c:v>
                </c:pt>
                <c:pt idx="27">
                  <c:v>0.55102040816326525</c:v>
                </c:pt>
                <c:pt idx="28">
                  <c:v>0.5714285714285714</c:v>
                </c:pt>
                <c:pt idx="29">
                  <c:v>0.59183673469387754</c:v>
                </c:pt>
                <c:pt idx="30">
                  <c:v>0.61224489795918358</c:v>
                </c:pt>
                <c:pt idx="31">
                  <c:v>0.63265306122448972</c:v>
                </c:pt>
                <c:pt idx="32">
                  <c:v>0.65306122448979587</c:v>
                </c:pt>
                <c:pt idx="33">
                  <c:v>0.67346938775510201</c:v>
                </c:pt>
                <c:pt idx="34">
                  <c:v>0.69387755102040816</c:v>
                </c:pt>
                <c:pt idx="35">
                  <c:v>0.71428571428571419</c:v>
                </c:pt>
                <c:pt idx="36">
                  <c:v>0.73469387755102034</c:v>
                </c:pt>
                <c:pt idx="37">
                  <c:v>0.75510204081632648</c:v>
                </c:pt>
                <c:pt idx="38">
                  <c:v>0.77551020408163263</c:v>
                </c:pt>
                <c:pt idx="39">
                  <c:v>0.79591836734693866</c:v>
                </c:pt>
                <c:pt idx="40">
                  <c:v>0.81632653061224481</c:v>
                </c:pt>
                <c:pt idx="41">
                  <c:v>0.83673469387755095</c:v>
                </c:pt>
                <c:pt idx="42">
                  <c:v>0.8571428571428571</c:v>
                </c:pt>
                <c:pt idx="43">
                  <c:v>0.87755102040816324</c:v>
                </c:pt>
                <c:pt idx="44">
                  <c:v>0.89795918367346927</c:v>
                </c:pt>
                <c:pt idx="45">
                  <c:v>0.91836734693877542</c:v>
                </c:pt>
                <c:pt idx="46">
                  <c:v>0.93877551020408156</c:v>
                </c:pt>
                <c:pt idx="47">
                  <c:v>0.95918367346938771</c:v>
                </c:pt>
                <c:pt idx="48">
                  <c:v>0.97959183673469385</c:v>
                </c:pt>
                <c:pt idx="49">
                  <c:v>1</c:v>
                </c:pt>
              </c:numCache>
            </c:numRef>
          </c:cat>
          <c:val>
            <c:numRef>
              <c:f>'Fig 2.3'!$C$58:$C$107</c:f>
              <c:numCache>
                <c:formatCode>General</c:formatCode>
                <c:ptCount val="50"/>
                <c:pt idx="0">
                  <c:v>1.880620148122736</c:v>
                </c:pt>
                <c:pt idx="1">
                  <c:v>1.818991029069017</c:v>
                </c:pt>
                <c:pt idx="2">
                  <c:v>1.683443374514759</c:v>
                </c:pt>
                <c:pt idx="3">
                  <c:v>1.504751886476696</c:v>
                </c:pt>
                <c:pt idx="4">
                  <c:v>1.297273173427693</c:v>
                </c:pt>
                <c:pt idx="5">
                  <c:v>1.0695654807578061</c:v>
                </c:pt>
                <c:pt idx="6">
                  <c:v>0.82729931208096463</c:v>
                </c:pt>
                <c:pt idx="7">
                  <c:v>0.57447509484807036</c:v>
                </c:pt>
                <c:pt idx="8">
                  <c:v>0.31403493825730161</c:v>
                </c:pt>
                <c:pt idx="9">
                  <c:v>4.8206941939699099E-2</c:v>
                </c:pt>
                <c:pt idx="10">
                  <c:v>-0.22128502304203931</c:v>
                </c:pt>
                <c:pt idx="11">
                  <c:v>-0.49308572585486932</c:v>
                </c:pt>
                <c:pt idx="12">
                  <c:v>-0.76611684123883972</c:v>
                </c:pt>
                <c:pt idx="13">
                  <c:v>-1.039512584077795</c:v>
                </c:pt>
                <c:pt idx="14">
                  <c:v>-1.3125731913496641</c:v>
                </c:pt>
                <c:pt idx="15">
                  <c:v>-1.584730470710805</c:v>
                </c:pt>
                <c:pt idx="16">
                  <c:v>-1.855521757997336</c:v>
                </c:pt>
                <c:pt idx="17">
                  <c:v>-2.124569886959415</c:v>
                </c:pt>
                <c:pt idx="18">
                  <c:v>-2.3915675531734788</c:v>
                </c:pt>
                <c:pt idx="19">
                  <c:v>-2.656264951144871</c:v>
                </c:pt>
                <c:pt idx="20">
                  <c:v>-2.9184598902804888</c:v>
                </c:pt>
                <c:pt idx="21">
                  <c:v>-3.1779898156280679</c:v>
                </c:pt>
                <c:pt idx="22">
                  <c:v>-3.4347253111145948</c:v>
                </c:pt>
                <c:pt idx="23">
                  <c:v>-3.6885647698225998</c:v>
                </c:pt>
                <c:pt idx="24">
                  <c:v>-3.9394299923334541</c:v>
                </c:pt>
                <c:pt idx="25">
                  <c:v>-4.1872625298343564</c:v>
                </c:pt>
                <c:pt idx="26">
                  <c:v>-4.4320206297944864</c:v>
                </c:pt>
                <c:pt idx="27">
                  <c:v>-4.6736766727751178</c:v>
                </c:pt>
                <c:pt idx="28">
                  <c:v>-4.91221501223158</c:v>
                </c:pt>
                <c:pt idx="29">
                  <c:v>-5.1476301470001706</c:v>
                </c:pt>
                <c:pt idx="30">
                  <c:v>-5.3799251699535482</c:v>
                </c:pt>
                <c:pt idx="31">
                  <c:v>-5.6091104470732951</c:v>
                </c:pt>
                <c:pt idx="32">
                  <c:v>-5.8352024896610626</c:v>
                </c:pt>
                <c:pt idx="33">
                  <c:v>-6.0582229891301687</c:v>
                </c:pt>
                <c:pt idx="34">
                  <c:v>-6.2781979891915469</c:v>
                </c:pt>
                <c:pt idx="35">
                  <c:v>-6.4951571745674901</c:v>
                </c:pt>
                <c:pt idx="36">
                  <c:v>-6.7091332588641528</c:v>
                </c:pt>
                <c:pt idx="37">
                  <c:v>-6.9201614570801429</c:v>
                </c:pt>
                <c:pt idx="38">
                  <c:v>-7.1282790305607584</c:v>
                </c:pt>
                <c:pt idx="39">
                  <c:v>-7.3335248941227</c:v>
                </c:pt>
                <c:pt idx="40">
                  <c:v>-7.5359392766605087</c:v>
                </c:pt>
                <c:pt idx="41">
                  <c:v>-7.7355634278613028</c:v>
                </c:pt>
                <c:pt idx="42">
                  <c:v>-7.9324393647510094</c:v>
                </c:pt>
                <c:pt idx="43">
                  <c:v>-8.1266096527141123</c:v>
                </c:pt>
                <c:pt idx="44">
                  <c:v>-8.3181172163999122</c:v>
                </c:pt>
                <c:pt idx="45">
                  <c:v>-8.5070051765784189</c:v>
                </c:pt>
                <c:pt idx="46">
                  <c:v>-8.6933167095589621</c:v>
                </c:pt>
                <c:pt idx="47">
                  <c:v>-8.8770949262511056</c:v>
                </c:pt>
                <c:pt idx="48">
                  <c:v>-9.0583827683440976</c:v>
                </c:pt>
                <c:pt idx="49">
                  <c:v>-9.2372229194201729</c:v>
                </c:pt>
              </c:numCache>
            </c:numRef>
          </c:val>
          <c:smooth val="0"/>
          <c:extLst>
            <c:ext xmlns:c16="http://schemas.microsoft.com/office/drawing/2014/chart" uri="{C3380CC4-5D6E-409C-BE32-E72D297353CC}">
              <c16:uniqueId val="{00000000-7112-4A53-A419-F6539D6428A5}"/>
            </c:ext>
          </c:extLst>
        </c:ser>
        <c:ser>
          <c:idx val="3"/>
          <c:order val="1"/>
          <c:tx>
            <c:strRef>
              <c:f>'Fig 2.3'!$E$2</c:f>
              <c:strCache>
                <c:ptCount val="1"/>
                <c:pt idx="0">
                  <c:v>Large economy with green goals</c:v>
                </c:pt>
              </c:strCache>
            </c:strRef>
          </c:tx>
          <c:spPr>
            <a:ln w="38100" cap="rnd">
              <a:solidFill>
                <a:srgbClr val="000099"/>
              </a:solidFill>
              <a:prstDash val="dash"/>
              <a:round/>
            </a:ln>
            <a:effectLst/>
          </c:spPr>
          <c:marker>
            <c:symbol val="none"/>
          </c:marker>
          <c:cat>
            <c:numRef>
              <c:f>'Fig 2.3'!$A$58:$A$107</c:f>
              <c:numCache>
                <c:formatCode>General</c:formatCode>
                <c:ptCount val="50"/>
                <c:pt idx="0">
                  <c:v>0</c:v>
                </c:pt>
                <c:pt idx="1">
                  <c:v>2.0408163265306121E-2</c:v>
                </c:pt>
                <c:pt idx="2">
                  <c:v>4.0816326530612242E-2</c:v>
                </c:pt>
                <c:pt idx="3">
                  <c:v>6.1224489795918373E-2</c:v>
                </c:pt>
                <c:pt idx="4">
                  <c:v>8.1632653061224483E-2</c:v>
                </c:pt>
                <c:pt idx="5">
                  <c:v>0.1020408163265306</c:v>
                </c:pt>
                <c:pt idx="6">
                  <c:v>0.1224489795918367</c:v>
                </c:pt>
                <c:pt idx="7">
                  <c:v>0.14285714285714279</c:v>
                </c:pt>
                <c:pt idx="8">
                  <c:v>0.16326530612244899</c:v>
                </c:pt>
                <c:pt idx="9">
                  <c:v>0.18367346938775511</c:v>
                </c:pt>
                <c:pt idx="10">
                  <c:v>0.2040816326530612</c:v>
                </c:pt>
                <c:pt idx="11">
                  <c:v>0.22448979591836729</c:v>
                </c:pt>
                <c:pt idx="12">
                  <c:v>0.24489795918367349</c:v>
                </c:pt>
                <c:pt idx="13">
                  <c:v>0.26530612244897961</c:v>
                </c:pt>
                <c:pt idx="14">
                  <c:v>0.2857142857142857</c:v>
                </c:pt>
                <c:pt idx="15">
                  <c:v>0.30612244897959179</c:v>
                </c:pt>
                <c:pt idx="16">
                  <c:v>0.32653061224489788</c:v>
                </c:pt>
                <c:pt idx="17">
                  <c:v>0.34693877551020408</c:v>
                </c:pt>
                <c:pt idx="18">
                  <c:v>0.36734693877551022</c:v>
                </c:pt>
                <c:pt idx="19">
                  <c:v>0.38775510204081631</c:v>
                </c:pt>
                <c:pt idx="20">
                  <c:v>0.4081632653061224</c:v>
                </c:pt>
                <c:pt idx="21">
                  <c:v>0.42857142857142849</c:v>
                </c:pt>
                <c:pt idx="22">
                  <c:v>0.44897959183673458</c:v>
                </c:pt>
                <c:pt idx="23">
                  <c:v>0.46938775510204078</c:v>
                </c:pt>
                <c:pt idx="24">
                  <c:v>0.48979591836734693</c:v>
                </c:pt>
                <c:pt idx="25">
                  <c:v>0.51020408163265307</c:v>
                </c:pt>
                <c:pt idx="26">
                  <c:v>0.53061224489795911</c:v>
                </c:pt>
                <c:pt idx="27">
                  <c:v>0.55102040816326525</c:v>
                </c:pt>
                <c:pt idx="28">
                  <c:v>0.5714285714285714</c:v>
                </c:pt>
                <c:pt idx="29">
                  <c:v>0.59183673469387754</c:v>
                </c:pt>
                <c:pt idx="30">
                  <c:v>0.61224489795918358</c:v>
                </c:pt>
                <c:pt idx="31">
                  <c:v>0.63265306122448972</c:v>
                </c:pt>
                <c:pt idx="32">
                  <c:v>0.65306122448979587</c:v>
                </c:pt>
                <c:pt idx="33">
                  <c:v>0.67346938775510201</c:v>
                </c:pt>
                <c:pt idx="34">
                  <c:v>0.69387755102040816</c:v>
                </c:pt>
                <c:pt idx="35">
                  <c:v>0.71428571428571419</c:v>
                </c:pt>
                <c:pt idx="36">
                  <c:v>0.73469387755102034</c:v>
                </c:pt>
                <c:pt idx="37">
                  <c:v>0.75510204081632648</c:v>
                </c:pt>
                <c:pt idx="38">
                  <c:v>0.77551020408163263</c:v>
                </c:pt>
                <c:pt idx="39">
                  <c:v>0.79591836734693866</c:v>
                </c:pt>
                <c:pt idx="40">
                  <c:v>0.81632653061224481</c:v>
                </c:pt>
                <c:pt idx="41">
                  <c:v>0.83673469387755095</c:v>
                </c:pt>
                <c:pt idx="42">
                  <c:v>0.8571428571428571</c:v>
                </c:pt>
                <c:pt idx="43">
                  <c:v>0.87755102040816324</c:v>
                </c:pt>
                <c:pt idx="44">
                  <c:v>0.89795918367346927</c:v>
                </c:pt>
                <c:pt idx="45">
                  <c:v>0.91836734693877542</c:v>
                </c:pt>
                <c:pt idx="46">
                  <c:v>0.93877551020408156</c:v>
                </c:pt>
                <c:pt idx="47">
                  <c:v>0.95918367346938771</c:v>
                </c:pt>
                <c:pt idx="48">
                  <c:v>0.97959183673469385</c:v>
                </c:pt>
                <c:pt idx="49">
                  <c:v>1</c:v>
                </c:pt>
              </c:numCache>
            </c:numRef>
          </c:cat>
          <c:val>
            <c:numRef>
              <c:f>'Fig 2.3'!$B$58:$B$107</c:f>
              <c:numCache>
                <c:formatCode>General</c:formatCode>
                <c:ptCount val="50"/>
                <c:pt idx="0">
                  <c:v>5.2962293404999361</c:v>
                </c:pt>
                <c:pt idx="1">
                  <c:v>5.2447294828681601</c:v>
                </c:pt>
                <c:pt idx="2">
                  <c:v>5.1329343547485751</c:v>
                </c:pt>
                <c:pt idx="3">
                  <c:v>4.9854124490059881</c:v>
                </c:pt>
                <c:pt idx="4">
                  <c:v>4.8133429149617379</c:v>
                </c:pt>
                <c:pt idx="5">
                  <c:v>4.6234786502229896</c:v>
                </c:pt>
                <c:pt idx="6">
                  <c:v>4.4203872493856711</c:v>
                </c:pt>
                <c:pt idx="7">
                  <c:v>4.2073621108191794</c:v>
                </c:pt>
                <c:pt idx="8">
                  <c:v>3.9868771567832968</c:v>
                </c:pt>
                <c:pt idx="9">
                  <c:v>3.7608438425970059</c:v>
                </c:pt>
                <c:pt idx="10">
                  <c:v>3.530769311765436</c:v>
                </c:pt>
                <c:pt idx="11">
                  <c:v>3.2978599432655908</c:v>
                </c:pt>
                <c:pt idx="12">
                  <c:v>3.0630924152642351</c:v>
                </c:pt>
                <c:pt idx="13">
                  <c:v>2.8272643067218661</c:v>
                </c:pt>
                <c:pt idx="14">
                  <c:v>2.591031207828931</c:v>
                </c:pt>
                <c:pt idx="15">
                  <c:v>2.3549345990734989</c:v>
                </c:pt>
                <c:pt idx="16">
                  <c:v>2.119423216794591</c:v>
                </c:pt>
                <c:pt idx="17">
                  <c:v>1.8848697030477091</c:v>
                </c:pt>
                <c:pt idx="18">
                  <c:v>1.651583766003917</c:v>
                </c:pt>
                <c:pt idx="19">
                  <c:v>1.419822709480445</c:v>
                </c:pt>
                <c:pt idx="20">
                  <c:v>1.189799946598447</c:v>
                </c:pt>
                <c:pt idx="21">
                  <c:v>0.96169194688391357</c:v>
                </c:pt>
                <c:pt idx="22">
                  <c:v>0.73564395083742795</c:v>
                </c:pt>
                <c:pt idx="23">
                  <c:v>0.5117747041328613</c:v>
                </c:pt>
                <c:pt idx="24">
                  <c:v>0.29018040441868292</c:v>
                </c:pt>
                <c:pt idx="25">
                  <c:v>7.0938010212051594E-2</c:v>
                </c:pt>
                <c:pt idx="26">
                  <c:v>-0.14589197103705989</c:v>
                </c:pt>
                <c:pt idx="27">
                  <c:v>-0.36026312311113751</c:v>
                </c:pt>
                <c:pt idx="28">
                  <c:v>-0.5721411155217071</c:v>
                </c:pt>
                <c:pt idx="29">
                  <c:v>-0.78150199288606892</c:v>
                </c:pt>
                <c:pt idx="30">
                  <c:v>-0.98833071099946324</c:v>
                </c:pt>
                <c:pt idx="31">
                  <c:v>-1.192619880285162</c:v>
                </c:pt>
                <c:pt idx="32">
                  <c:v>-1.394368684341007</c:v>
                </c:pt>
                <c:pt idx="33">
                  <c:v>-1.593581946925271</c:v>
                </c:pt>
                <c:pt idx="34">
                  <c:v>-1.7902693252536019</c:v>
                </c:pt>
                <c:pt idx="35">
                  <c:v>-1.984444611148328</c:v>
                </c:pt>
                <c:pt idx="36">
                  <c:v>-2.1761251245723372</c:v>
                </c:pt>
                <c:pt idx="37">
                  <c:v>-2.3653311865320159</c:v>
                </c:pt>
                <c:pt idx="38">
                  <c:v>-2.552085660353276</c:v>
                </c:pt>
                <c:pt idx="39">
                  <c:v>-2.736413552008687</c:v>
                </c:pt>
                <c:pt idx="40">
                  <c:v>-2.918341661563328</c:v>
                </c:pt>
                <c:pt idx="41">
                  <c:v>-3.0978982789704901</c:v>
                </c:pt>
                <c:pt idx="42">
                  <c:v>-3.2751129184216521</c:v>
                </c:pt>
                <c:pt idx="43">
                  <c:v>-3.4500160862761642</c:v>
                </c:pt>
                <c:pt idx="44">
                  <c:v>-3.6226390782882372</c:v>
                </c:pt>
                <c:pt idx="45">
                  <c:v>-3.7930138024361071</c:v>
                </c:pt>
                <c:pt idx="46">
                  <c:v>-3.9611726241582268</c:v>
                </c:pt>
                <c:pt idx="47">
                  <c:v>-4.1271482312251191</c:v>
                </c:pt>
                <c:pt idx="48">
                  <c:v>-4.2909735158416673</c:v>
                </c:pt>
                <c:pt idx="49">
                  <c:v>-4.4526814718847776</c:v>
                </c:pt>
              </c:numCache>
            </c:numRef>
          </c:val>
          <c:smooth val="0"/>
          <c:extLst>
            <c:ext xmlns:c16="http://schemas.microsoft.com/office/drawing/2014/chart" uri="{C3380CC4-5D6E-409C-BE32-E72D297353CC}">
              <c16:uniqueId val="{00000001-7112-4A53-A419-F6539D6428A5}"/>
            </c:ext>
          </c:extLst>
        </c:ser>
        <c:ser>
          <c:idx val="1"/>
          <c:order val="2"/>
          <c:tx>
            <c:strRef>
              <c:f>'Fig 2.3'!$C$2</c:f>
              <c:strCache>
                <c:ptCount val="1"/>
                <c:pt idx="0">
                  <c:v>Small open economy</c:v>
                </c:pt>
              </c:strCache>
            </c:strRef>
          </c:tx>
          <c:spPr>
            <a:ln w="38100" cap="rnd">
              <a:solidFill>
                <a:schemeClr val="accent3">
                  <a:lumMod val="75000"/>
                </a:schemeClr>
              </a:solidFill>
              <a:prstDash val="solid"/>
              <a:round/>
            </a:ln>
            <a:effectLst/>
          </c:spPr>
          <c:marker>
            <c:symbol val="none"/>
          </c:marker>
          <c:cat>
            <c:numRef>
              <c:f>'Fig 2.3'!$A$58:$A$107</c:f>
              <c:numCache>
                <c:formatCode>General</c:formatCode>
                <c:ptCount val="50"/>
                <c:pt idx="0">
                  <c:v>0</c:v>
                </c:pt>
                <c:pt idx="1">
                  <c:v>2.0408163265306121E-2</c:v>
                </c:pt>
                <c:pt idx="2">
                  <c:v>4.0816326530612242E-2</c:v>
                </c:pt>
                <c:pt idx="3">
                  <c:v>6.1224489795918373E-2</c:v>
                </c:pt>
                <c:pt idx="4">
                  <c:v>8.1632653061224483E-2</c:v>
                </c:pt>
                <c:pt idx="5">
                  <c:v>0.1020408163265306</c:v>
                </c:pt>
                <c:pt idx="6">
                  <c:v>0.1224489795918367</c:v>
                </c:pt>
                <c:pt idx="7">
                  <c:v>0.14285714285714279</c:v>
                </c:pt>
                <c:pt idx="8">
                  <c:v>0.16326530612244899</c:v>
                </c:pt>
                <c:pt idx="9">
                  <c:v>0.18367346938775511</c:v>
                </c:pt>
                <c:pt idx="10">
                  <c:v>0.2040816326530612</c:v>
                </c:pt>
                <c:pt idx="11">
                  <c:v>0.22448979591836729</c:v>
                </c:pt>
                <c:pt idx="12">
                  <c:v>0.24489795918367349</c:v>
                </c:pt>
                <c:pt idx="13">
                  <c:v>0.26530612244897961</c:v>
                </c:pt>
                <c:pt idx="14">
                  <c:v>0.2857142857142857</c:v>
                </c:pt>
                <c:pt idx="15">
                  <c:v>0.30612244897959179</c:v>
                </c:pt>
                <c:pt idx="16">
                  <c:v>0.32653061224489788</c:v>
                </c:pt>
                <c:pt idx="17">
                  <c:v>0.34693877551020408</c:v>
                </c:pt>
                <c:pt idx="18">
                  <c:v>0.36734693877551022</c:v>
                </c:pt>
                <c:pt idx="19">
                  <c:v>0.38775510204081631</c:v>
                </c:pt>
                <c:pt idx="20">
                  <c:v>0.4081632653061224</c:v>
                </c:pt>
                <c:pt idx="21">
                  <c:v>0.42857142857142849</c:v>
                </c:pt>
                <c:pt idx="22">
                  <c:v>0.44897959183673458</c:v>
                </c:pt>
                <c:pt idx="23">
                  <c:v>0.46938775510204078</c:v>
                </c:pt>
                <c:pt idx="24">
                  <c:v>0.48979591836734693</c:v>
                </c:pt>
                <c:pt idx="25">
                  <c:v>0.51020408163265307</c:v>
                </c:pt>
                <c:pt idx="26">
                  <c:v>0.53061224489795911</c:v>
                </c:pt>
                <c:pt idx="27">
                  <c:v>0.55102040816326525</c:v>
                </c:pt>
                <c:pt idx="28">
                  <c:v>0.5714285714285714</c:v>
                </c:pt>
                <c:pt idx="29">
                  <c:v>0.59183673469387754</c:v>
                </c:pt>
                <c:pt idx="30">
                  <c:v>0.61224489795918358</c:v>
                </c:pt>
                <c:pt idx="31">
                  <c:v>0.63265306122448972</c:v>
                </c:pt>
                <c:pt idx="32">
                  <c:v>0.65306122448979587</c:v>
                </c:pt>
                <c:pt idx="33">
                  <c:v>0.67346938775510201</c:v>
                </c:pt>
                <c:pt idx="34">
                  <c:v>0.69387755102040816</c:v>
                </c:pt>
                <c:pt idx="35">
                  <c:v>0.71428571428571419</c:v>
                </c:pt>
                <c:pt idx="36">
                  <c:v>0.73469387755102034</c:v>
                </c:pt>
                <c:pt idx="37">
                  <c:v>0.75510204081632648</c:v>
                </c:pt>
                <c:pt idx="38">
                  <c:v>0.77551020408163263</c:v>
                </c:pt>
                <c:pt idx="39">
                  <c:v>0.79591836734693866</c:v>
                </c:pt>
                <c:pt idx="40">
                  <c:v>0.81632653061224481</c:v>
                </c:pt>
                <c:pt idx="41">
                  <c:v>0.83673469387755095</c:v>
                </c:pt>
                <c:pt idx="42">
                  <c:v>0.8571428571428571</c:v>
                </c:pt>
                <c:pt idx="43">
                  <c:v>0.87755102040816324</c:v>
                </c:pt>
                <c:pt idx="44">
                  <c:v>0.89795918367346927</c:v>
                </c:pt>
                <c:pt idx="45">
                  <c:v>0.91836734693877542</c:v>
                </c:pt>
                <c:pt idx="46">
                  <c:v>0.93877551020408156</c:v>
                </c:pt>
                <c:pt idx="47">
                  <c:v>0.95918367346938771</c:v>
                </c:pt>
                <c:pt idx="48">
                  <c:v>0.97959183673469385</c:v>
                </c:pt>
                <c:pt idx="49">
                  <c:v>1</c:v>
                </c:pt>
              </c:numCache>
            </c:numRef>
          </c:cat>
          <c:val>
            <c:numRef>
              <c:f>'Fig 2.3'!$D$58:$D$107</c:f>
              <c:numCache>
                <c:formatCode>General</c:formatCode>
                <c:ptCount val="50"/>
                <c:pt idx="0">
                  <c:v>6.9932909107683905E-2</c:v>
                </c:pt>
                <c:pt idx="1">
                  <c:v>-2.3531677709298648E-3</c:v>
                </c:pt>
                <c:pt idx="2">
                  <c:v>-0.15078267718633409</c:v>
                </c:pt>
                <c:pt idx="3">
                  <c:v>-0.3398069434148332</c:v>
                </c:pt>
                <c:pt idx="4">
                  <c:v>-0.55466260791064981</c:v>
                </c:pt>
                <c:pt idx="5">
                  <c:v>-0.78699833751088022</c:v>
                </c:pt>
                <c:pt idx="6">
                  <c:v>-1.031462201264155</c:v>
                </c:pt>
                <c:pt idx="7">
                  <c:v>-1.2843724398168941</c:v>
                </c:pt>
                <c:pt idx="8">
                  <c:v>-1.5430779068206999</c:v>
                </c:pt>
                <c:pt idx="9">
                  <c:v>-1.8056083831278551</c:v>
                </c:pt>
                <c:pt idx="10">
                  <c:v>-2.070466027900919</c:v>
                </c:pt>
                <c:pt idx="11">
                  <c:v>-2.3364928930136641</c:v>
                </c:pt>
                <c:pt idx="12">
                  <c:v>-2.602782615591182</c:v>
                </c:pt>
                <c:pt idx="13">
                  <c:v>-2.868619290790964</c:v>
                </c:pt>
                <c:pt idx="14">
                  <c:v>-3.1334338500162429</c:v>
                </c:pt>
                <c:pt idx="15">
                  <c:v>-3.396772141415128</c:v>
                </c:pt>
                <c:pt idx="16">
                  <c:v>-3.658271078915476</c:v>
                </c:pt>
                <c:pt idx="17">
                  <c:v>-3.9176405012631532</c:v>
                </c:pt>
                <c:pt idx="18">
                  <c:v>-4.1746491628902094</c:v>
                </c:pt>
                <c:pt idx="19">
                  <c:v>-4.429113772617443</c:v>
                </c:pt>
                <c:pt idx="20">
                  <c:v>-4.6808903185288084</c:v>
                </c:pt>
                <c:pt idx="21">
                  <c:v>-4.9298671330897932</c:v>
                </c:pt>
                <c:pt idx="22">
                  <c:v>-5.1759593002757232</c:v>
                </c:pt>
                <c:pt idx="23">
                  <c:v>-5.4191041096436692</c:v>
                </c:pt>
                <c:pt idx="24">
                  <c:v>-5.6592573356470499</c:v>
                </c:pt>
                <c:pt idx="25">
                  <c:v>-5.8963901735108681</c:v>
                </c:pt>
                <c:pt idx="26">
                  <c:v>-6.130486701862548</c:v>
                </c:pt>
                <c:pt idx="27">
                  <c:v>-6.3615417711957782</c:v>
                </c:pt>
                <c:pt idx="28">
                  <c:v>-6.5895592389628943</c:v>
                </c:pt>
                <c:pt idx="29">
                  <c:v>-6.8145504886010464</c:v>
                </c:pt>
                <c:pt idx="30">
                  <c:v>-7.0365331824748134</c:v>
                </c:pt>
                <c:pt idx="31">
                  <c:v>-7.2555302085433588</c:v>
                </c:pt>
                <c:pt idx="32">
                  <c:v>-7.4715687882394688</c:v>
                </c:pt>
                <c:pt idx="33">
                  <c:v>-7.6846797190985638</c:v>
                </c:pt>
                <c:pt idx="34">
                  <c:v>-7.8948967304772522</c:v>
                </c:pt>
                <c:pt idx="35">
                  <c:v>-8.1022559345376166</c:v>
                </c:pt>
                <c:pt idx="36">
                  <c:v>-8.3067953577586788</c:v>
                </c:pt>
                <c:pt idx="37">
                  <c:v>-8.5085545407316605</c:v>
                </c:pt>
                <c:pt idx="38">
                  <c:v>-8.7075741960256021</c:v>
                </c:pt>
                <c:pt idx="39">
                  <c:v>-8.9038959155687714</c:v>
                </c:pt>
                <c:pt idx="40">
                  <c:v>-9.0975619203549574</c:v>
                </c:pt>
                <c:pt idx="41">
                  <c:v>-9.2886148464086276</c:v>
                </c:pt>
                <c:pt idx="42">
                  <c:v>-9.4770975618747588</c:v>
                </c:pt>
                <c:pt idx="43">
                  <c:v>-9.6630530108762986</c:v>
                </c:pt>
                <c:pt idx="44">
                  <c:v>-9.8465240804288978</c:v>
                </c:pt>
                <c:pt idx="45">
                  <c:v>-10.027553487246889</c:v>
                </c:pt>
                <c:pt idx="46">
                  <c:v>-10.20618368173136</c:v>
                </c:pt>
                <c:pt idx="47">
                  <c:v>-10.38245676681619</c:v>
                </c:pt>
                <c:pt idx="48">
                  <c:v>-10.55641442967514</c:v>
                </c:pt>
                <c:pt idx="49">
                  <c:v>-10.728097884569779</c:v>
                </c:pt>
              </c:numCache>
            </c:numRef>
          </c:val>
          <c:smooth val="0"/>
          <c:extLst>
            <c:ext xmlns:c16="http://schemas.microsoft.com/office/drawing/2014/chart" uri="{C3380CC4-5D6E-409C-BE32-E72D297353CC}">
              <c16:uniqueId val="{00000002-7112-4A53-A419-F6539D6428A5}"/>
            </c:ext>
          </c:extLst>
        </c:ser>
        <c:dLbls>
          <c:showLegendKey val="0"/>
          <c:showVal val="0"/>
          <c:showCatName val="0"/>
          <c:showSerName val="0"/>
          <c:showPercent val="0"/>
          <c:showBubbleSize val="0"/>
        </c:dLbls>
        <c:marker val="1"/>
        <c:smooth val="0"/>
        <c:axId val="900533439"/>
        <c:axId val="805557711"/>
      </c:lineChart>
      <c:scatterChart>
        <c:scatterStyle val="lineMarker"/>
        <c:varyColors val="0"/>
        <c:ser>
          <c:idx val="2"/>
          <c:order val="3"/>
          <c:tx>
            <c:v>Labels</c:v>
          </c:tx>
          <c:spPr>
            <a:ln w="25400" cap="rnd">
              <a:noFill/>
              <a:round/>
            </a:ln>
            <a:effectLst/>
          </c:spPr>
          <c:marker>
            <c:symbol val="none"/>
          </c:marker>
          <c:xVal>
            <c:numRef>
              <c:f>'Fig 2.3'!$J$57:$J$67</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'Fig 2.3'!$K$57:$K$67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0"/>
          <c:extLst>
            <c:ext xmlns:c16="http://schemas.microsoft.com/office/drawing/2014/chart" uri="{C3380CC4-5D6E-409C-BE32-E72D297353CC}">
              <c16:uniqueId val="{00000003-7112-4A53-A419-F6539D6428A5}"/>
            </c:ext>
          </c:extLst>
        </c:ser>
        <c:dLbls>
          <c:showLegendKey val="0"/>
          <c:showVal val="0"/>
          <c:showCatName val="0"/>
          <c:showSerName val="0"/>
          <c:showPercent val="0"/>
          <c:showBubbleSize val="0"/>
        </c:dLbls>
        <c:axId val="2005739904"/>
        <c:axId val="462652912"/>
      </c:scatterChart>
      <c:valAx>
        <c:axId val="2005739904"/>
        <c:scaling>
          <c:orientation val="minMax"/>
          <c:max val="1"/>
        </c:scaling>
        <c:delete val="0"/>
        <c:axPos val="b"/>
        <c:title>
          <c:tx>
            <c:rich>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r>
                  <a:rPr lang="en-US"/>
                  <a:t>Degree of political capture  </a:t>
                </a:r>
              </a:p>
            </c:rich>
          </c:tx>
          <c:layout>
            <c:manualLayout>
              <c:xMode val="edge"/>
              <c:yMode val="edge"/>
              <c:x val="0.33125760252673997"/>
              <c:y val="0.91981922216815215"/>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462652912"/>
        <c:crossesAt val="0"/>
        <c:crossBetween val="midCat"/>
      </c:valAx>
      <c:valAx>
        <c:axId val="462652912"/>
        <c:scaling>
          <c:orientation val="minMax"/>
          <c:max val="8"/>
          <c:min val="-12"/>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2005739904"/>
        <c:crosses val="autoZero"/>
        <c:crossBetween val="midCat"/>
        <c:majorUnit val="2"/>
      </c:valAx>
      <c:valAx>
        <c:axId val="805557711"/>
        <c:scaling>
          <c:orientation val="minMax"/>
        </c:scaling>
        <c:delete val="1"/>
        <c:axPos val="r"/>
        <c:numFmt formatCode="General" sourceLinked="1"/>
        <c:majorTickMark val="out"/>
        <c:minorTickMark val="none"/>
        <c:tickLblPos val="nextTo"/>
        <c:crossAx val="900533439"/>
        <c:crosses val="max"/>
        <c:crossBetween val="between"/>
      </c:valAx>
      <c:catAx>
        <c:axId val="900533439"/>
        <c:scaling>
          <c:orientation val="minMax"/>
        </c:scaling>
        <c:delete val="1"/>
        <c:axPos val="b"/>
        <c:numFmt formatCode="General" sourceLinked="1"/>
        <c:majorTickMark val="out"/>
        <c:minorTickMark val="none"/>
        <c:tickLblPos val="nextTo"/>
        <c:crossAx val="805557711"/>
        <c:crosses val="autoZero"/>
        <c:auto val="1"/>
        <c:lblAlgn val="ctr"/>
        <c:lblOffset val="100"/>
        <c:noMultiLvlLbl val="0"/>
      </c:catAx>
      <c:spPr>
        <a:noFill/>
        <a:ln>
          <a:noFill/>
        </a:ln>
        <a:effectLst/>
      </c:spPr>
    </c:plotArea>
    <c:legend>
      <c:legendPos val="r"/>
      <c:legendEntry>
        <c:idx val="3"/>
        <c:delete val="1"/>
      </c:legendEntry>
      <c:layout>
        <c:manualLayout>
          <c:xMode val="edge"/>
          <c:yMode val="edge"/>
          <c:x val="0.41392696016672631"/>
          <c:y val="1.7313614401581655E-2"/>
          <c:w val="0.56402780310382039"/>
          <c:h val="0.21796666768398137"/>
        </c:manualLayout>
      </c:layout>
      <c:overlay val="1"/>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5698131679566817E-2"/>
          <c:y val="2.3792987190993337E-2"/>
          <c:w val="0.90234022665341629"/>
          <c:h val="0.85454975717841786"/>
        </c:manualLayout>
      </c:layout>
      <c:lineChart>
        <c:grouping val="standard"/>
        <c:varyColors val="0"/>
        <c:ser>
          <c:idx val="0"/>
          <c:order val="0"/>
          <c:tx>
            <c:strRef>
              <c:f>'Figure 1.3'!$C$52</c:f>
              <c:strCache>
                <c:ptCount val="1"/>
                <c:pt idx="0">
                  <c:v>United States</c:v>
                </c:pt>
              </c:strCache>
            </c:strRef>
          </c:tx>
          <c:spPr>
            <a:ln w="57150">
              <a:solidFill>
                <a:srgbClr val="FF0000"/>
              </a:solidFill>
              <a:prstDash val="solid"/>
            </a:ln>
            <a:effectLst/>
          </c:spPr>
          <c:marker>
            <c:symbol val="none"/>
          </c:marker>
          <c:cat>
            <c:strRef>
              <c:extLst>
                <c:ext xmlns:c15="http://schemas.microsoft.com/office/drawing/2012/chart" uri="{02D57815-91ED-43cb-92C2-25804820EDAC}">
                  <c15:fullRef>
                    <c15:sqref>'Figure 1.3'!$A$53:$A$92</c15:sqref>
                  </c15:fullRef>
                </c:ext>
              </c:extLst>
              <c:f>'Figure 1.3'!$A$63:$A$92</c:f>
              <c:strCache>
                <c:ptCount val="30"/>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strCache>
            </c:strRef>
          </c:cat>
          <c:val>
            <c:numRef>
              <c:extLst>
                <c:ext xmlns:c15="http://schemas.microsoft.com/office/drawing/2012/chart" uri="{02D57815-91ED-43cb-92C2-25804820EDAC}">
                  <c15:fullRef>
                    <c15:sqref>'Figure 1.3'!$C$53:$C$92</c15:sqref>
                  </c15:fullRef>
                </c:ext>
              </c:extLst>
              <c:f>'Figure 1.3'!$C$63:$C$92</c:f>
              <c:numCache>
                <c:formatCode>General</c:formatCode>
                <c:ptCount val="30"/>
                <c:pt idx="1">
                  <c:v>10.093780000000001</c:v>
                </c:pt>
                <c:pt idx="2">
                  <c:v>9.6792049999999996</c:v>
                </c:pt>
                <c:pt idx="3">
                  <c:v>9.0828019999999992</c:v>
                </c:pt>
                <c:pt idx="4">
                  <c:v>8.6958500000000001</c:v>
                </c:pt>
                <c:pt idx="5">
                  <c:v>8.7638149999999992</c:v>
                </c:pt>
                <c:pt idx="6">
                  <c:v>8.7671240000000008</c:v>
                </c:pt>
                <c:pt idx="7">
                  <c:v>9.2664059999999999</c:v>
                </c:pt>
                <c:pt idx="8">
                  <c:v>9.0928380000000004</c:v>
                </c:pt>
                <c:pt idx="9">
                  <c:v>9.1210880000000003</c:v>
                </c:pt>
                <c:pt idx="10">
                  <c:v>9.3085389999999997</c:v>
                </c:pt>
                <c:pt idx="11">
                  <c:v>9.9017870000000006</c:v>
                </c:pt>
                <c:pt idx="12">
                  <c:v>9.3661519999999996</c:v>
                </c:pt>
                <c:pt idx="13">
                  <c:v>7.957338</c:v>
                </c:pt>
                <c:pt idx="14">
                  <c:v>7.9038219999999999</c:v>
                </c:pt>
                <c:pt idx="15">
                  <c:v>7.4306099999999997</c:v>
                </c:pt>
                <c:pt idx="16">
                  <c:v>8.0376809999999992</c:v>
                </c:pt>
                <c:pt idx="17">
                  <c:v>8.2951599999999992</c:v>
                </c:pt>
                <c:pt idx="18">
                  <c:v>9.2258030000000009</c:v>
                </c:pt>
                <c:pt idx="19">
                  <c:v>9.3899369999999998</c:v>
                </c:pt>
                <c:pt idx="20">
                  <c:v>8.2706619999999997</c:v>
                </c:pt>
                <c:pt idx="21">
                  <c:v>8.4958629999999999</c:v>
                </c:pt>
                <c:pt idx="22">
                  <c:v>9.7731490000000001</c:v>
                </c:pt>
                <c:pt idx="23">
                  <c:v>11.7133</c:v>
                </c:pt>
              </c:numCache>
            </c:numRef>
          </c:val>
          <c:smooth val="0"/>
          <c:extLst>
            <c:ext xmlns:c16="http://schemas.microsoft.com/office/drawing/2014/chart" uri="{C3380CC4-5D6E-409C-BE32-E72D297353CC}">
              <c16:uniqueId val="{00000000-9497-44F6-AD2F-D1720F8BB370}"/>
            </c:ext>
          </c:extLst>
        </c:ser>
        <c:ser>
          <c:idx val="1"/>
          <c:order val="1"/>
          <c:tx>
            <c:strRef>
              <c:f>'Figure 1.3'!$D$52</c:f>
              <c:strCache>
                <c:ptCount val="1"/>
                <c:pt idx="0">
                  <c:v>China</c:v>
                </c:pt>
              </c:strCache>
            </c:strRef>
          </c:tx>
          <c:spPr>
            <a:ln w="57150">
              <a:solidFill>
                <a:srgbClr val="00B0F0"/>
              </a:solidFill>
              <a:prstDash val="solid"/>
            </a:ln>
            <a:effectLst/>
          </c:spPr>
          <c:marker>
            <c:symbol val="none"/>
          </c:marker>
          <c:cat>
            <c:strRef>
              <c:extLst>
                <c:ext xmlns:c15="http://schemas.microsoft.com/office/drawing/2012/chart" uri="{02D57815-91ED-43cb-92C2-25804820EDAC}">
                  <c15:fullRef>
                    <c15:sqref>'Figure 1.3'!$A$53:$A$92</c15:sqref>
                  </c15:fullRef>
                </c:ext>
              </c:extLst>
              <c:f>'Figure 1.3'!$A$63:$A$92</c:f>
              <c:strCache>
                <c:ptCount val="30"/>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strCache>
            </c:strRef>
          </c:cat>
          <c:val>
            <c:numRef>
              <c:extLst>
                <c:ext xmlns:c15="http://schemas.microsoft.com/office/drawing/2012/chart" uri="{02D57815-91ED-43cb-92C2-25804820EDAC}">
                  <c15:fullRef>
                    <c15:sqref>'Figure 1.3'!$D$53:$D$92</c15:sqref>
                  </c15:fullRef>
                </c:ext>
              </c:extLst>
              <c:f>'Figure 1.3'!$D$63:$D$92</c:f>
              <c:numCache>
                <c:formatCode>General</c:formatCode>
                <c:ptCount val="30"/>
                <c:pt idx="0">
                  <c:v>5.4564199999999996</c:v>
                </c:pt>
                <c:pt idx="1">
                  <c:v>4.8759189999999997</c:v>
                </c:pt>
                <c:pt idx="2">
                  <c:v>3.5895199999999998</c:v>
                </c:pt>
                <c:pt idx="3">
                  <c:v>4.4386780000000003</c:v>
                </c:pt>
                <c:pt idx="4">
                  <c:v>2.8754979999999999</c:v>
                </c:pt>
                <c:pt idx="5">
                  <c:v>2.575129</c:v>
                </c:pt>
                <c:pt idx="6">
                  <c:v>2.5831170000000001</c:v>
                </c:pt>
                <c:pt idx="7">
                  <c:v>2.1375299999999999</c:v>
                </c:pt>
                <c:pt idx="8">
                  <c:v>1.8236019999999999</c:v>
                </c:pt>
                <c:pt idx="9">
                  <c:v>1.7945359999999999</c:v>
                </c:pt>
                <c:pt idx="10">
                  <c:v>1.8253809999999999</c:v>
                </c:pt>
                <c:pt idx="11">
                  <c:v>1.8225370000000001</c:v>
                </c:pt>
                <c:pt idx="12">
                  <c:v>1.7552829999999999</c:v>
                </c:pt>
                <c:pt idx="13">
                  <c:v>1.84826</c:v>
                </c:pt>
                <c:pt idx="14">
                  <c:v>1.966693</c:v>
                </c:pt>
                <c:pt idx="15">
                  <c:v>1.767517</c:v>
                </c:pt>
                <c:pt idx="16">
                  <c:v>2.3520189999999999</c:v>
                </c:pt>
                <c:pt idx="17">
                  <c:v>2.5886939999999998</c:v>
                </c:pt>
                <c:pt idx="18">
                  <c:v>2.7880660000000002</c:v>
                </c:pt>
                <c:pt idx="19">
                  <c:v>3.0379640000000001</c:v>
                </c:pt>
                <c:pt idx="20">
                  <c:v>3.7249620000000001</c:v>
                </c:pt>
                <c:pt idx="21">
                  <c:v>3.4240200000000001</c:v>
                </c:pt>
                <c:pt idx="22">
                  <c:v>3.6348099999999999</c:v>
                </c:pt>
                <c:pt idx="23">
                  <c:v>3.52982</c:v>
                </c:pt>
              </c:numCache>
            </c:numRef>
          </c:val>
          <c:smooth val="0"/>
          <c:extLst>
            <c:ext xmlns:c16="http://schemas.microsoft.com/office/drawing/2014/chart" uri="{C3380CC4-5D6E-409C-BE32-E72D297353CC}">
              <c16:uniqueId val="{00000001-9497-44F6-AD2F-D1720F8BB370}"/>
            </c:ext>
          </c:extLst>
        </c:ser>
        <c:ser>
          <c:idx val="2"/>
          <c:order val="2"/>
          <c:tx>
            <c:strRef>
              <c:f>'Figure 1.3'!$E$52</c:f>
              <c:strCache>
                <c:ptCount val="1"/>
                <c:pt idx="0">
                  <c:v>Advanced economies</c:v>
                </c:pt>
              </c:strCache>
            </c:strRef>
          </c:tx>
          <c:spPr>
            <a:ln w="57150">
              <a:solidFill>
                <a:srgbClr val="FFC000"/>
              </a:solidFill>
            </a:ln>
          </c:spPr>
          <c:marker>
            <c:symbol val="none"/>
          </c:marker>
          <c:cat>
            <c:strRef>
              <c:extLst>
                <c:ext xmlns:c15="http://schemas.microsoft.com/office/drawing/2012/chart" uri="{02D57815-91ED-43cb-92C2-25804820EDAC}">
                  <c15:fullRef>
                    <c15:sqref>'Figure 1.3'!$A$53:$A$92</c15:sqref>
                  </c15:fullRef>
                </c:ext>
              </c:extLst>
              <c:f>'Figure 1.3'!$A$63:$A$92</c:f>
              <c:strCache>
                <c:ptCount val="30"/>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strCache>
            </c:strRef>
          </c:cat>
          <c:val>
            <c:numRef>
              <c:extLst>
                <c:ext xmlns:c15="http://schemas.microsoft.com/office/drawing/2012/chart" uri="{02D57815-91ED-43cb-92C2-25804820EDAC}">
                  <c15:fullRef>
                    <c15:sqref>'Figure 1.3'!$E$53:$E$92</c15:sqref>
                  </c15:fullRef>
                </c:ext>
              </c:extLst>
              <c:f>'Figure 1.3'!$E$63:$E$92</c:f>
              <c:numCache>
                <c:formatCode>General</c:formatCode>
                <c:ptCount val="30"/>
                <c:pt idx="0">
                  <c:v>9.0319240000000001</c:v>
                </c:pt>
                <c:pt idx="1">
                  <c:v>8.5723129999999994</c:v>
                </c:pt>
                <c:pt idx="2">
                  <c:v>8.0465699999999991</c:v>
                </c:pt>
                <c:pt idx="3">
                  <c:v>7.3943709999999996</c:v>
                </c:pt>
                <c:pt idx="4">
                  <c:v>6.9287409999999996</c:v>
                </c:pt>
                <c:pt idx="5">
                  <c:v>6.5500230000000004</c:v>
                </c:pt>
                <c:pt idx="6">
                  <c:v>6.2927920000000004</c:v>
                </c:pt>
                <c:pt idx="7">
                  <c:v>6.2878069999999999</c:v>
                </c:pt>
                <c:pt idx="8">
                  <c:v>6.423387</c:v>
                </c:pt>
                <c:pt idx="9">
                  <c:v>6.3383799999999999</c:v>
                </c:pt>
                <c:pt idx="10">
                  <c:v>6.4828840000000003</c:v>
                </c:pt>
                <c:pt idx="11">
                  <c:v>6.7240880000000001</c:v>
                </c:pt>
                <c:pt idx="12">
                  <c:v>6.4879680000000004</c:v>
                </c:pt>
                <c:pt idx="13">
                  <c:v>6.0338289999999999</c:v>
                </c:pt>
                <c:pt idx="14">
                  <c:v>5.6970020000000003</c:v>
                </c:pt>
                <c:pt idx="15">
                  <c:v>5.1999680000000001</c:v>
                </c:pt>
                <c:pt idx="16">
                  <c:v>4.9314289999999996</c:v>
                </c:pt>
                <c:pt idx="17">
                  <c:v>4.6547479999999997</c:v>
                </c:pt>
                <c:pt idx="18">
                  <c:v>4.3900170000000003</c:v>
                </c:pt>
                <c:pt idx="19">
                  <c:v>4.0663660000000004</c:v>
                </c:pt>
                <c:pt idx="20">
                  <c:v>3.8024070000000001</c:v>
                </c:pt>
                <c:pt idx="21">
                  <c:v>3.792027</c:v>
                </c:pt>
                <c:pt idx="22">
                  <c:v>4.4275700000000002</c:v>
                </c:pt>
                <c:pt idx="23">
                  <c:v>4.2798439999999998</c:v>
                </c:pt>
              </c:numCache>
            </c:numRef>
          </c:val>
          <c:smooth val="0"/>
          <c:extLst>
            <c:ext xmlns:c16="http://schemas.microsoft.com/office/drawing/2014/chart" uri="{C3380CC4-5D6E-409C-BE32-E72D297353CC}">
              <c16:uniqueId val="{00000002-9497-44F6-AD2F-D1720F8BB370}"/>
            </c:ext>
          </c:extLst>
        </c:ser>
        <c:ser>
          <c:idx val="3"/>
          <c:order val="3"/>
          <c:tx>
            <c:strRef>
              <c:f>'Figure 1.3'!$F$52</c:f>
              <c:strCache>
                <c:ptCount val="1"/>
                <c:pt idx="0">
                  <c:v>Emerging markets</c:v>
                </c:pt>
              </c:strCache>
            </c:strRef>
          </c:tx>
          <c:spPr>
            <a:ln w="57150">
              <a:solidFill>
                <a:srgbClr val="70AD47"/>
              </a:solidFill>
            </a:ln>
          </c:spPr>
          <c:marker>
            <c:symbol val="none"/>
          </c:marker>
          <c:cat>
            <c:strRef>
              <c:extLst>
                <c:ext xmlns:c15="http://schemas.microsoft.com/office/drawing/2012/chart" uri="{02D57815-91ED-43cb-92C2-25804820EDAC}">
                  <c15:fullRef>
                    <c15:sqref>'Figure 1.3'!$A$53:$A$92</c15:sqref>
                  </c15:fullRef>
                </c:ext>
              </c:extLst>
              <c:f>'Figure 1.3'!$A$63:$A$92</c:f>
              <c:strCache>
                <c:ptCount val="30"/>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strCache>
            </c:strRef>
          </c:cat>
          <c:val>
            <c:numRef>
              <c:extLst>
                <c:ext xmlns:c15="http://schemas.microsoft.com/office/drawing/2012/chart" uri="{02D57815-91ED-43cb-92C2-25804820EDAC}">
                  <c15:fullRef>
                    <c15:sqref>'Figure 1.3'!$F$53:$F$92</c15:sqref>
                  </c15:fullRef>
                </c:ext>
              </c:extLst>
              <c:f>'Figure 1.3'!$F$63:$F$92</c:f>
              <c:numCache>
                <c:formatCode>General</c:formatCode>
                <c:ptCount val="30"/>
                <c:pt idx="0">
                  <c:v>18.563790000000001</c:v>
                </c:pt>
                <c:pt idx="1">
                  <c:v>18.843430000000001</c:v>
                </c:pt>
                <c:pt idx="2">
                  <c:v>18.801359999999999</c:v>
                </c:pt>
                <c:pt idx="3">
                  <c:v>16.866250000000001</c:v>
                </c:pt>
                <c:pt idx="4">
                  <c:v>14.46879</c:v>
                </c:pt>
                <c:pt idx="5">
                  <c:v>12.847799999999999</c:v>
                </c:pt>
                <c:pt idx="6">
                  <c:v>11.352209999999999</c:v>
                </c:pt>
                <c:pt idx="7">
                  <c:v>10.43599</c:v>
                </c:pt>
                <c:pt idx="8">
                  <c:v>9.6866040000000009</c:v>
                </c:pt>
                <c:pt idx="9">
                  <c:v>10.900639999999999</c:v>
                </c:pt>
                <c:pt idx="10">
                  <c:v>10.45753</c:v>
                </c:pt>
                <c:pt idx="11">
                  <c:v>10.04088</c:v>
                </c:pt>
                <c:pt idx="12">
                  <c:v>9.8087079999999993</c:v>
                </c:pt>
                <c:pt idx="13">
                  <c:v>9.9179089999999999</c:v>
                </c:pt>
                <c:pt idx="14">
                  <c:v>10.41718</c:v>
                </c:pt>
                <c:pt idx="15">
                  <c:v>12.26366</c:v>
                </c:pt>
                <c:pt idx="16">
                  <c:v>12.32654</c:v>
                </c:pt>
                <c:pt idx="17">
                  <c:v>12.380470000000001</c:v>
                </c:pt>
                <c:pt idx="18">
                  <c:v>12.445169999999999</c:v>
                </c:pt>
                <c:pt idx="19">
                  <c:v>12.792070000000001</c:v>
                </c:pt>
                <c:pt idx="20">
                  <c:v>14.752560000000001</c:v>
                </c:pt>
                <c:pt idx="21">
                  <c:v>13.271369999999999</c:v>
                </c:pt>
                <c:pt idx="22">
                  <c:v>13.030250000000001</c:v>
                </c:pt>
                <c:pt idx="23">
                  <c:v>14.37402</c:v>
                </c:pt>
              </c:numCache>
            </c:numRef>
          </c:val>
          <c:smooth val="0"/>
          <c:extLst>
            <c:ext xmlns:c16="http://schemas.microsoft.com/office/drawing/2014/chart" uri="{C3380CC4-5D6E-409C-BE32-E72D297353CC}">
              <c16:uniqueId val="{00000003-9497-44F6-AD2F-D1720F8BB370}"/>
            </c:ext>
          </c:extLst>
        </c:ser>
        <c:ser>
          <c:idx val="4"/>
          <c:order val="4"/>
          <c:tx>
            <c:strRef>
              <c:f>'Figure 1.3'!$G$52</c:f>
              <c:strCache>
                <c:ptCount val="1"/>
                <c:pt idx="0">
                  <c:v>Low-income developing countries</c:v>
                </c:pt>
              </c:strCache>
            </c:strRef>
          </c:tx>
          <c:spPr>
            <a:ln w="57150">
              <a:solidFill>
                <a:srgbClr val="7030A0"/>
              </a:solidFill>
            </a:ln>
          </c:spPr>
          <c:marker>
            <c:symbol val="none"/>
          </c:marker>
          <c:cat>
            <c:strRef>
              <c:extLst>
                <c:ext xmlns:c15="http://schemas.microsoft.com/office/drawing/2012/chart" uri="{02D57815-91ED-43cb-92C2-25804820EDAC}">
                  <c15:fullRef>
                    <c15:sqref>'Figure 1.3'!$A$53:$A$92</c15:sqref>
                  </c15:fullRef>
                </c:ext>
              </c:extLst>
              <c:f>'Figure 1.3'!$A$63:$A$92</c:f>
              <c:strCache>
                <c:ptCount val="30"/>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strCache>
            </c:strRef>
          </c:cat>
          <c:val>
            <c:numRef>
              <c:extLst>
                <c:ext xmlns:c15="http://schemas.microsoft.com/office/drawing/2012/chart" uri="{02D57815-91ED-43cb-92C2-25804820EDAC}">
                  <c15:fullRef>
                    <c15:sqref>'Figure 1.3'!$G$53:$G$92</c15:sqref>
                  </c15:fullRef>
                </c:ext>
              </c:extLst>
              <c:f>'Figure 1.3'!$G$63:$G$92</c:f>
              <c:numCache>
                <c:formatCode>General</c:formatCode>
                <c:ptCount val="30"/>
                <c:pt idx="0">
                  <c:v>16.399339999999999</c:v>
                </c:pt>
                <c:pt idx="1">
                  <c:v>12.607570000000001</c:v>
                </c:pt>
                <c:pt idx="2">
                  <c:v>11.478590000000001</c:v>
                </c:pt>
                <c:pt idx="3">
                  <c:v>14.435309999999999</c:v>
                </c:pt>
                <c:pt idx="4">
                  <c:v>8.8933140000000002</c:v>
                </c:pt>
                <c:pt idx="5">
                  <c:v>8.8151089999999996</c:v>
                </c:pt>
                <c:pt idx="6">
                  <c:v>6.7613700000000003</c:v>
                </c:pt>
                <c:pt idx="7">
                  <c:v>6.7737559999999997</c:v>
                </c:pt>
                <c:pt idx="8">
                  <c:v>6.9644069999999996</c:v>
                </c:pt>
                <c:pt idx="9">
                  <c:v>8.1284449999999993</c:v>
                </c:pt>
                <c:pt idx="10">
                  <c:v>7.0830840000000004</c:v>
                </c:pt>
                <c:pt idx="11">
                  <c:v>6.9340859999999997</c:v>
                </c:pt>
                <c:pt idx="12">
                  <c:v>7.6530490000000002</c:v>
                </c:pt>
                <c:pt idx="13">
                  <c:v>8.6195819999999994</c:v>
                </c:pt>
                <c:pt idx="14">
                  <c:v>9.2455429999999996</c:v>
                </c:pt>
                <c:pt idx="15">
                  <c:v>12.5273</c:v>
                </c:pt>
                <c:pt idx="16">
                  <c:v>15.22991</c:v>
                </c:pt>
                <c:pt idx="17">
                  <c:v>13.327199999999999</c:v>
                </c:pt>
                <c:pt idx="18">
                  <c:v>13.5465</c:v>
                </c:pt>
                <c:pt idx="19">
                  <c:v>14.5276</c:v>
                </c:pt>
                <c:pt idx="20">
                  <c:v>17.827110000000001</c:v>
                </c:pt>
                <c:pt idx="21">
                  <c:v>18.195219999999999</c:v>
                </c:pt>
                <c:pt idx="22">
                  <c:v>17.99906</c:v>
                </c:pt>
                <c:pt idx="23">
                  <c:v>18.003959999999999</c:v>
                </c:pt>
              </c:numCache>
            </c:numRef>
          </c:val>
          <c:smooth val="0"/>
          <c:extLst>
            <c:ext xmlns:c16="http://schemas.microsoft.com/office/drawing/2014/chart" uri="{C3380CC4-5D6E-409C-BE32-E72D297353CC}">
              <c16:uniqueId val="{00000004-9497-44F6-AD2F-D1720F8BB370}"/>
            </c:ext>
          </c:extLst>
        </c:ser>
        <c:ser>
          <c:idx val="5"/>
          <c:order val="5"/>
          <c:tx>
            <c:strRef>
              <c:f>'Figure 1.3'!$H$52</c:f>
              <c:strCache>
                <c:ptCount val="1"/>
              </c:strCache>
            </c:strRef>
          </c:tx>
          <c:spPr>
            <a:ln w="57150">
              <a:solidFill>
                <a:srgbClr val="FF0000"/>
              </a:solidFill>
              <a:prstDash val="dash"/>
            </a:ln>
          </c:spPr>
          <c:marker>
            <c:symbol val="none"/>
          </c:marker>
          <c:cat>
            <c:strRef>
              <c:extLst>
                <c:ext xmlns:c15="http://schemas.microsoft.com/office/drawing/2012/chart" uri="{02D57815-91ED-43cb-92C2-25804820EDAC}">
                  <c15:fullRef>
                    <c15:sqref>'Figure 1.3'!$A$53:$A$92</c15:sqref>
                  </c15:fullRef>
                </c:ext>
              </c:extLst>
              <c:f>'Figure 1.3'!$A$63:$A$92</c:f>
              <c:strCache>
                <c:ptCount val="30"/>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strCache>
            </c:strRef>
          </c:cat>
          <c:val>
            <c:numRef>
              <c:extLst>
                <c:ext xmlns:c15="http://schemas.microsoft.com/office/drawing/2012/chart" uri="{02D57815-91ED-43cb-92C2-25804820EDAC}">
                  <c15:fullRef>
                    <c15:sqref>'Figure 1.3'!$H$53:$H$92</c15:sqref>
                  </c15:fullRef>
                </c:ext>
              </c:extLst>
              <c:f>'Figure 1.3'!$H$63:$H$92</c:f>
              <c:numCache>
                <c:formatCode>General</c:formatCode>
                <c:ptCount val="30"/>
                <c:pt idx="23">
                  <c:v>11.7133</c:v>
                </c:pt>
                <c:pt idx="24">
                  <c:v>12.67563</c:v>
                </c:pt>
                <c:pt idx="25">
                  <c:v>13.095929999999999</c:v>
                </c:pt>
                <c:pt idx="26">
                  <c:v>12.83239</c:v>
                </c:pt>
                <c:pt idx="27">
                  <c:v>12.52061</c:v>
                </c:pt>
                <c:pt idx="28">
                  <c:v>12.417389999999999</c:v>
                </c:pt>
                <c:pt idx="29">
                  <c:v>12.52745</c:v>
                </c:pt>
              </c:numCache>
            </c:numRef>
          </c:val>
          <c:smooth val="0"/>
          <c:extLst>
            <c:ext xmlns:c16="http://schemas.microsoft.com/office/drawing/2014/chart" uri="{C3380CC4-5D6E-409C-BE32-E72D297353CC}">
              <c16:uniqueId val="{00000005-9497-44F6-AD2F-D1720F8BB370}"/>
            </c:ext>
          </c:extLst>
        </c:ser>
        <c:ser>
          <c:idx val="6"/>
          <c:order val="6"/>
          <c:tx>
            <c:strRef>
              <c:f>'Figure 1.3'!$I$52</c:f>
              <c:strCache>
                <c:ptCount val="1"/>
              </c:strCache>
            </c:strRef>
          </c:tx>
          <c:spPr>
            <a:ln w="57150">
              <a:solidFill>
                <a:srgbClr val="00B0F0"/>
              </a:solidFill>
              <a:prstDash val="dash"/>
            </a:ln>
          </c:spPr>
          <c:marker>
            <c:symbol val="none"/>
          </c:marker>
          <c:cat>
            <c:strRef>
              <c:extLst>
                <c:ext xmlns:c15="http://schemas.microsoft.com/office/drawing/2012/chart" uri="{02D57815-91ED-43cb-92C2-25804820EDAC}">
                  <c15:fullRef>
                    <c15:sqref>'Figure 1.3'!$A$53:$A$92</c15:sqref>
                  </c15:fullRef>
                </c:ext>
              </c:extLst>
              <c:f>'Figure 1.3'!$A$63:$A$92</c:f>
              <c:strCache>
                <c:ptCount val="30"/>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strCache>
            </c:strRef>
          </c:cat>
          <c:val>
            <c:numRef>
              <c:extLst>
                <c:ext xmlns:c15="http://schemas.microsoft.com/office/drawing/2012/chart" uri="{02D57815-91ED-43cb-92C2-25804820EDAC}">
                  <c15:fullRef>
                    <c15:sqref>'Figure 1.3'!$I$53:$I$92</c15:sqref>
                  </c15:fullRef>
                </c:ext>
              </c:extLst>
              <c:f>'Figure 1.3'!$I$63:$I$92</c:f>
              <c:numCache>
                <c:formatCode>General</c:formatCode>
                <c:ptCount val="30"/>
                <c:pt idx="23">
                  <c:v>3.52982</c:v>
                </c:pt>
                <c:pt idx="24">
                  <c:v>4.1956280000000001</c:v>
                </c:pt>
                <c:pt idx="25">
                  <c:v>4.883858</c:v>
                </c:pt>
                <c:pt idx="26">
                  <c:v>5.5906019999999996</c:v>
                </c:pt>
                <c:pt idx="27">
                  <c:v>6.3526160000000003</c:v>
                </c:pt>
                <c:pt idx="28">
                  <c:v>7.1737450000000003</c:v>
                </c:pt>
                <c:pt idx="29">
                  <c:v>7.7991140000000003</c:v>
                </c:pt>
              </c:numCache>
            </c:numRef>
          </c:val>
          <c:smooth val="0"/>
          <c:extLst>
            <c:ext xmlns:c16="http://schemas.microsoft.com/office/drawing/2014/chart" uri="{C3380CC4-5D6E-409C-BE32-E72D297353CC}">
              <c16:uniqueId val="{00000006-9497-44F6-AD2F-D1720F8BB370}"/>
            </c:ext>
          </c:extLst>
        </c:ser>
        <c:ser>
          <c:idx val="7"/>
          <c:order val="7"/>
          <c:tx>
            <c:strRef>
              <c:f>'Figure 1.3'!$J$52</c:f>
              <c:strCache>
                <c:ptCount val="1"/>
              </c:strCache>
            </c:strRef>
          </c:tx>
          <c:spPr>
            <a:ln w="57150">
              <a:solidFill>
                <a:srgbClr val="FFC000"/>
              </a:solidFill>
              <a:prstDash val="dash"/>
            </a:ln>
          </c:spPr>
          <c:marker>
            <c:symbol val="none"/>
          </c:marker>
          <c:cat>
            <c:strRef>
              <c:extLst>
                <c:ext xmlns:c15="http://schemas.microsoft.com/office/drawing/2012/chart" uri="{02D57815-91ED-43cb-92C2-25804820EDAC}">
                  <c15:fullRef>
                    <c15:sqref>'Figure 1.3'!$A$53:$A$92</c15:sqref>
                  </c15:fullRef>
                </c:ext>
              </c:extLst>
              <c:f>'Figure 1.3'!$A$63:$A$92</c:f>
              <c:strCache>
                <c:ptCount val="30"/>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strCache>
            </c:strRef>
          </c:cat>
          <c:val>
            <c:numRef>
              <c:extLst>
                <c:ext xmlns:c15="http://schemas.microsoft.com/office/drawing/2012/chart" uri="{02D57815-91ED-43cb-92C2-25804820EDAC}">
                  <c15:fullRef>
                    <c15:sqref>'Figure 1.3'!$J$53:$J$92</c15:sqref>
                  </c15:fullRef>
                </c:ext>
              </c:extLst>
              <c:f>'Figure 1.3'!$J$63:$J$92</c:f>
              <c:numCache>
                <c:formatCode>General</c:formatCode>
                <c:ptCount val="30"/>
                <c:pt idx="23">
                  <c:v>4.2798439999999998</c:v>
                </c:pt>
                <c:pt idx="24">
                  <c:v>4.506424</c:v>
                </c:pt>
                <c:pt idx="25">
                  <c:v>4.583704</c:v>
                </c:pt>
                <c:pt idx="26">
                  <c:v>4.708539</c:v>
                </c:pt>
                <c:pt idx="27">
                  <c:v>4.8623500000000002</c:v>
                </c:pt>
                <c:pt idx="28">
                  <c:v>5.0187239999999997</c:v>
                </c:pt>
                <c:pt idx="29">
                  <c:v>5.1360210000000004</c:v>
                </c:pt>
              </c:numCache>
            </c:numRef>
          </c:val>
          <c:smooth val="0"/>
          <c:extLst>
            <c:ext xmlns:c16="http://schemas.microsoft.com/office/drawing/2014/chart" uri="{C3380CC4-5D6E-409C-BE32-E72D297353CC}">
              <c16:uniqueId val="{00000007-9497-44F6-AD2F-D1720F8BB370}"/>
            </c:ext>
          </c:extLst>
        </c:ser>
        <c:ser>
          <c:idx val="8"/>
          <c:order val="8"/>
          <c:tx>
            <c:strRef>
              <c:f>'Figure 1.3'!$K$52</c:f>
              <c:strCache>
                <c:ptCount val="1"/>
              </c:strCache>
            </c:strRef>
          </c:tx>
          <c:spPr>
            <a:ln w="57150">
              <a:solidFill>
                <a:srgbClr val="70AD47"/>
              </a:solidFill>
              <a:prstDash val="dash"/>
            </a:ln>
          </c:spPr>
          <c:marker>
            <c:symbol val="none"/>
          </c:marker>
          <c:cat>
            <c:strRef>
              <c:extLst>
                <c:ext xmlns:c15="http://schemas.microsoft.com/office/drawing/2012/chart" uri="{02D57815-91ED-43cb-92C2-25804820EDAC}">
                  <c15:fullRef>
                    <c15:sqref>'Figure 1.3'!$A$53:$A$92</c15:sqref>
                  </c15:fullRef>
                </c:ext>
              </c:extLst>
              <c:f>'Figure 1.3'!$A$63:$A$92</c:f>
              <c:strCache>
                <c:ptCount val="30"/>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strCache>
            </c:strRef>
          </c:cat>
          <c:val>
            <c:numRef>
              <c:extLst>
                <c:ext xmlns:c15="http://schemas.microsoft.com/office/drawing/2012/chart" uri="{02D57815-91ED-43cb-92C2-25804820EDAC}">
                  <c15:fullRef>
                    <c15:sqref>'Figure 1.3'!$K$53:$K$92</c15:sqref>
                  </c15:fullRef>
                </c:ext>
              </c:extLst>
              <c:f>'Figure 1.3'!$K$63:$K$92</c:f>
              <c:numCache>
                <c:formatCode>General</c:formatCode>
                <c:ptCount val="30"/>
                <c:pt idx="23">
                  <c:v>14.37402</c:v>
                </c:pt>
                <c:pt idx="24">
                  <c:v>15.24578</c:v>
                </c:pt>
                <c:pt idx="25">
                  <c:v>15.116720000000001</c:v>
                </c:pt>
                <c:pt idx="26">
                  <c:v>14.92521</c:v>
                </c:pt>
                <c:pt idx="27">
                  <c:v>14.547190000000001</c:v>
                </c:pt>
                <c:pt idx="28">
                  <c:v>14.35697</c:v>
                </c:pt>
                <c:pt idx="29">
                  <c:v>14.14472</c:v>
                </c:pt>
              </c:numCache>
            </c:numRef>
          </c:val>
          <c:smooth val="0"/>
          <c:extLst>
            <c:ext xmlns:c16="http://schemas.microsoft.com/office/drawing/2014/chart" uri="{C3380CC4-5D6E-409C-BE32-E72D297353CC}">
              <c16:uniqueId val="{00000008-9497-44F6-AD2F-D1720F8BB370}"/>
            </c:ext>
          </c:extLst>
        </c:ser>
        <c:ser>
          <c:idx val="9"/>
          <c:order val="9"/>
          <c:tx>
            <c:strRef>
              <c:f>'Figure 1.3'!$L$52</c:f>
              <c:strCache>
                <c:ptCount val="1"/>
              </c:strCache>
            </c:strRef>
          </c:tx>
          <c:spPr>
            <a:ln w="57150">
              <a:solidFill>
                <a:srgbClr val="7030A0"/>
              </a:solidFill>
              <a:prstDash val="dash"/>
            </a:ln>
          </c:spPr>
          <c:marker>
            <c:symbol val="none"/>
          </c:marker>
          <c:cat>
            <c:strRef>
              <c:extLst>
                <c:ext xmlns:c15="http://schemas.microsoft.com/office/drawing/2012/chart" uri="{02D57815-91ED-43cb-92C2-25804820EDAC}">
                  <c15:fullRef>
                    <c15:sqref>'Figure 1.3'!$A$53:$A$92</c15:sqref>
                  </c15:fullRef>
                </c:ext>
              </c:extLst>
              <c:f>'Figure 1.3'!$A$63:$A$92</c:f>
              <c:strCache>
                <c:ptCount val="30"/>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strCache>
            </c:strRef>
          </c:cat>
          <c:val>
            <c:numRef>
              <c:extLst>
                <c:ext xmlns:c15="http://schemas.microsoft.com/office/drawing/2012/chart" uri="{02D57815-91ED-43cb-92C2-25804820EDAC}">
                  <c15:fullRef>
                    <c15:sqref>'Figure 1.3'!$L$53:$L$92</c15:sqref>
                  </c15:fullRef>
                </c:ext>
              </c:extLst>
              <c:f>'Figure 1.3'!$L$63:$L$92</c:f>
              <c:numCache>
                <c:formatCode>General</c:formatCode>
                <c:ptCount val="30"/>
                <c:pt idx="23">
                  <c:v>18.003959999999999</c:v>
                </c:pt>
                <c:pt idx="24">
                  <c:v>15.4839</c:v>
                </c:pt>
                <c:pt idx="25">
                  <c:v>16.263909999999999</c:v>
                </c:pt>
                <c:pt idx="26">
                  <c:v>16.151160000000001</c:v>
                </c:pt>
                <c:pt idx="27">
                  <c:v>15.95928</c:v>
                </c:pt>
                <c:pt idx="28">
                  <c:v>15.81873</c:v>
                </c:pt>
                <c:pt idx="29">
                  <c:v>15.58803</c:v>
                </c:pt>
              </c:numCache>
            </c:numRef>
          </c:val>
          <c:smooth val="0"/>
          <c:extLst>
            <c:ext xmlns:c16="http://schemas.microsoft.com/office/drawing/2014/chart" uri="{C3380CC4-5D6E-409C-BE32-E72D297353CC}">
              <c16:uniqueId val="{00000009-9497-44F6-AD2F-D1720F8BB370}"/>
            </c:ext>
          </c:extLst>
        </c:ser>
        <c:dLbls>
          <c:showLegendKey val="0"/>
          <c:showVal val="0"/>
          <c:showCatName val="0"/>
          <c:showSerName val="0"/>
          <c:showPercent val="0"/>
          <c:showBubbleSize val="0"/>
        </c:dLbls>
        <c:smooth val="0"/>
        <c:axId val="679385728"/>
        <c:axId val="679409920"/>
      </c:lineChart>
      <c:catAx>
        <c:axId val="679385728"/>
        <c:scaling>
          <c:orientation val="minMax"/>
        </c:scaling>
        <c:delete val="0"/>
        <c:axPos val="b"/>
        <c:numFmt formatCode="General" sourceLinked="1"/>
        <c:majorTickMark val="in"/>
        <c:minorTickMark val="none"/>
        <c:tickLblPos val="low"/>
        <c:spPr>
          <a:ln w="12700">
            <a:solidFill>
              <a:sysClr val="windowText" lastClr="000000"/>
            </a:solidFill>
            <a:prstDash val="solid"/>
          </a:ln>
        </c:spPr>
        <c:txPr>
          <a:bodyPr rot="-5400000" vert="horz"/>
          <a:lstStyle/>
          <a:p>
            <a:pPr>
              <a:defRPr/>
            </a:pPr>
            <a:endParaRPr lang="en-US"/>
          </a:p>
        </c:txPr>
        <c:crossAx val="679409920"/>
        <c:crosses val="autoZero"/>
        <c:auto val="1"/>
        <c:lblAlgn val="ctr"/>
        <c:lblOffset val="100"/>
        <c:tickLblSkip val="5"/>
        <c:tickMarkSkip val="5"/>
        <c:noMultiLvlLbl val="0"/>
      </c:catAx>
      <c:valAx>
        <c:axId val="679409920"/>
        <c:scaling>
          <c:orientation val="minMax"/>
        </c:scaling>
        <c:delete val="0"/>
        <c:axPos val="l"/>
        <c:numFmt formatCode="General" sourceLinked="0"/>
        <c:majorTickMark val="in"/>
        <c:minorTickMark val="none"/>
        <c:tickLblPos val="nextTo"/>
        <c:spPr>
          <a:ln>
            <a:noFill/>
          </a:ln>
        </c:spPr>
        <c:txPr>
          <a:bodyPr rot="0" vert="horz"/>
          <a:lstStyle/>
          <a:p>
            <a:pPr>
              <a:defRPr/>
            </a:pPr>
            <a:endParaRPr lang="en-US"/>
          </a:p>
        </c:txPr>
        <c:crossAx val="679385728"/>
        <c:crosses val="autoZero"/>
        <c:crossBetween val="between"/>
      </c:valAx>
      <c:spPr>
        <a:noFill/>
        <a:ln w="12700">
          <a:noFill/>
          <a:prstDash val="solid"/>
        </a:ln>
      </c:spPr>
    </c:plotArea>
    <c:legend>
      <c:legendPos val="t"/>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7653349038067348"/>
          <c:y val="9.7029222603604547E-3"/>
          <c:w val="0.75709067679041631"/>
          <c:h val="0.127581983425407"/>
        </c:manualLayout>
      </c:layout>
      <c:overlay val="0"/>
      <c:spPr>
        <a:noFill/>
        <a:ln w="25400">
          <a:noFill/>
        </a:ln>
      </c:spPr>
    </c:legend>
    <c:plotVisOnly val="1"/>
    <c:dispBlanksAs val="span"/>
    <c:showDLblsOverMax val="0"/>
  </c:chart>
  <c:spPr>
    <a:solidFill>
      <a:sysClr val="window" lastClr="FFFFFF"/>
    </a:solidFill>
    <a:ln w="25400">
      <a:noFill/>
    </a:ln>
  </c:spPr>
  <c:txPr>
    <a:bodyPr/>
    <a:lstStyle/>
    <a:p>
      <a:pPr>
        <a:defRPr sz="2400" b="0" i="0" u="none" strike="noStrike" baseline="0">
          <a:solidFill>
            <a:srgbClr val="000000"/>
          </a:solidFill>
          <a:latin typeface="HelveticaNeueLT Std" panose="020B0604020202020204"/>
          <a:ea typeface="Frutiger LT Std 45 Light"/>
          <a:cs typeface="Segoe UI" pitchFamily="34" charset="0"/>
        </a:defRPr>
      </a:pPr>
      <a:endParaRPr lang="en-US"/>
    </a:p>
  </c:txPr>
  <c:printSettings>
    <c:headerFooter/>
    <c:pageMargins b="0.75" l="0.7" r="0.7" t="0.75" header="0.3" footer="0.3"/>
    <c:pageSetup/>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'Fig 2.4_new'!$Q$28:$Q$48</c:f>
              <c:strCache>
                <c:ptCount val="21"/>
                <c:pt idx="0">
                  <c:v>US</c:v>
                </c:pt>
                <c:pt idx="1">
                  <c:v>KR</c:v>
                </c:pt>
                <c:pt idx="2">
                  <c:v>JP</c:v>
                </c:pt>
                <c:pt idx="3">
                  <c:v>DE</c:v>
                </c:pt>
                <c:pt idx="4">
                  <c:v>TW</c:v>
                </c:pt>
                <c:pt idx="5">
                  <c:v>FR</c:v>
                </c:pt>
                <c:pt idx="6">
                  <c:v>ES</c:v>
                </c:pt>
                <c:pt idx="7">
                  <c:v>CH</c:v>
                </c:pt>
                <c:pt idx="8">
                  <c:v>CN</c:v>
                </c:pt>
                <c:pt idx="9">
                  <c:v>CA</c:v>
                </c:pt>
                <c:pt idx="10">
                  <c:v>NL</c:v>
                </c:pt>
                <c:pt idx="11">
                  <c:v>DK</c:v>
                </c:pt>
                <c:pt idx="12">
                  <c:v>IT</c:v>
                </c:pt>
                <c:pt idx="13">
                  <c:v>FI</c:v>
                </c:pt>
                <c:pt idx="14">
                  <c:v>AT</c:v>
                </c:pt>
                <c:pt idx="15">
                  <c:v>GB</c:v>
                </c:pt>
                <c:pt idx="16">
                  <c:v>SE</c:v>
                </c:pt>
                <c:pt idx="17">
                  <c:v>IL</c:v>
                </c:pt>
                <c:pt idx="18">
                  <c:v>AU</c:v>
                </c:pt>
                <c:pt idx="19">
                  <c:v>BE</c:v>
                </c:pt>
                <c:pt idx="20">
                  <c:v>IN</c:v>
                </c:pt>
              </c:strCache>
            </c:strRef>
          </c:cat>
          <c:val>
            <c:numRef>
              <c:f>'Fig 2.4_new'!$S$28:$S$48</c:f>
              <c:numCache>
                <c:formatCode>General</c:formatCode>
                <c:ptCount val="21"/>
                <c:pt idx="0">
                  <c:v>68.815170000000009</c:v>
                </c:pt>
                <c:pt idx="1">
                  <c:v>67.84151</c:v>
                </c:pt>
                <c:pt idx="2">
                  <c:v>41.827080000000002</c:v>
                </c:pt>
                <c:pt idx="3">
                  <c:v>35.623739999999998</c:v>
                </c:pt>
                <c:pt idx="4">
                  <c:v>23.46904</c:v>
                </c:pt>
                <c:pt idx="5">
                  <c:v>20.994530000000001</c:v>
                </c:pt>
                <c:pt idx="6">
                  <c:v>13.770379999999999</c:v>
                </c:pt>
                <c:pt idx="7">
                  <c:v>13.43403</c:v>
                </c:pt>
                <c:pt idx="8">
                  <c:v>12.30086</c:v>
                </c:pt>
                <c:pt idx="9">
                  <c:v>11.880880000000001</c:v>
                </c:pt>
                <c:pt idx="10">
                  <c:v>11.477550000000001</c:v>
                </c:pt>
                <c:pt idx="11">
                  <c:v>10.87246</c:v>
                </c:pt>
                <c:pt idx="12">
                  <c:v>10.86942</c:v>
                </c:pt>
                <c:pt idx="13">
                  <c:v>10.545209999999999</c:v>
                </c:pt>
                <c:pt idx="14">
                  <c:v>9.8485499999999995</c:v>
                </c:pt>
                <c:pt idx="15">
                  <c:v>9.8270300000000006</c:v>
                </c:pt>
                <c:pt idx="16">
                  <c:v>9.5778499999999998</c:v>
                </c:pt>
                <c:pt idx="17">
                  <c:v>8.8716299999999997</c:v>
                </c:pt>
                <c:pt idx="18">
                  <c:v>8.64954</c:v>
                </c:pt>
                <c:pt idx="19">
                  <c:v>8.6088300000000011</c:v>
                </c:pt>
                <c:pt idx="20">
                  <c:v>3.8247999999999998</c:v>
                </c:pt>
              </c:numCache>
            </c:numRef>
          </c:val>
          <c:extLst>
            <c:ext xmlns:c16="http://schemas.microsoft.com/office/drawing/2014/chart" uri="{C3380CC4-5D6E-409C-BE32-E72D297353CC}">
              <c16:uniqueId val="{00000000-D845-462E-9AF6-F8C28095695D}"/>
            </c:ext>
          </c:extLst>
        </c:ser>
        <c:dLbls>
          <c:showLegendKey val="0"/>
          <c:showVal val="0"/>
          <c:showCatName val="0"/>
          <c:showSerName val="0"/>
          <c:showPercent val="0"/>
          <c:showBubbleSize val="0"/>
        </c:dLbls>
        <c:gapWidth val="0"/>
        <c:axId val="1942207568"/>
        <c:axId val="2067604080"/>
      </c:barChart>
      <c:catAx>
        <c:axId val="1942207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2067604080"/>
        <c:crosses val="autoZero"/>
        <c:auto val="1"/>
        <c:lblAlgn val="ctr"/>
        <c:lblOffset val="100"/>
        <c:noMultiLvlLbl val="0"/>
      </c:catAx>
      <c:valAx>
        <c:axId val="2067604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942207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99"/>
            </a:solidFill>
            <a:ln>
              <a:noFill/>
            </a:ln>
            <a:effectLst/>
          </c:spPr>
          <c:invertIfNegative val="0"/>
          <c:cat>
            <c:strRef>
              <c:f>'Fig 2.4'!$F$10:$F$30</c:f>
              <c:strCache>
                <c:ptCount val="21"/>
                <c:pt idx="0">
                  <c:v>United States</c:v>
                </c:pt>
                <c:pt idx="1">
                  <c:v>Korea</c:v>
                </c:pt>
                <c:pt idx="2">
                  <c:v>Japan</c:v>
                </c:pt>
                <c:pt idx="3">
                  <c:v>Germany</c:v>
                </c:pt>
                <c:pt idx="4">
                  <c:v>Taiwan Province of China</c:v>
                </c:pt>
                <c:pt idx="5">
                  <c:v>France</c:v>
                </c:pt>
                <c:pt idx="6">
                  <c:v>Spain</c:v>
                </c:pt>
                <c:pt idx="7">
                  <c:v>Switzerland</c:v>
                </c:pt>
                <c:pt idx="8">
                  <c:v>China</c:v>
                </c:pt>
                <c:pt idx="9">
                  <c:v>Canada</c:v>
                </c:pt>
                <c:pt idx="10">
                  <c:v>The Netherlands</c:v>
                </c:pt>
                <c:pt idx="11">
                  <c:v>Denmark</c:v>
                </c:pt>
                <c:pt idx="12">
                  <c:v>Italy</c:v>
                </c:pt>
                <c:pt idx="13">
                  <c:v>Finland</c:v>
                </c:pt>
                <c:pt idx="14">
                  <c:v>Austria</c:v>
                </c:pt>
                <c:pt idx="15">
                  <c:v>United Kingdom</c:v>
                </c:pt>
                <c:pt idx="16">
                  <c:v>Sweden</c:v>
                </c:pt>
                <c:pt idx="17">
                  <c:v>Israel</c:v>
                </c:pt>
                <c:pt idx="18">
                  <c:v>Australia</c:v>
                </c:pt>
                <c:pt idx="19">
                  <c:v>Belgium</c:v>
                </c:pt>
                <c:pt idx="20">
                  <c:v>India</c:v>
                </c:pt>
              </c:strCache>
            </c:strRef>
          </c:cat>
          <c:val>
            <c:numRef>
              <c:f>'Fig 2.4'!$I$10:$I$30</c:f>
              <c:numCache>
                <c:formatCode>General</c:formatCode>
                <c:ptCount val="21"/>
                <c:pt idx="0">
                  <c:v>68.815170000000009</c:v>
                </c:pt>
                <c:pt idx="1">
                  <c:v>67.84151</c:v>
                </c:pt>
                <c:pt idx="2">
                  <c:v>41.827080000000002</c:v>
                </c:pt>
                <c:pt idx="3">
                  <c:v>35.623739999999998</c:v>
                </c:pt>
                <c:pt idx="4">
                  <c:v>23.46904</c:v>
                </c:pt>
                <c:pt idx="5">
                  <c:v>20.994530000000001</c:v>
                </c:pt>
                <c:pt idx="6">
                  <c:v>13.770379999999999</c:v>
                </c:pt>
                <c:pt idx="7">
                  <c:v>13.43403</c:v>
                </c:pt>
                <c:pt idx="8">
                  <c:v>12.30086</c:v>
                </c:pt>
                <c:pt idx="9">
                  <c:v>11.880880000000001</c:v>
                </c:pt>
                <c:pt idx="10">
                  <c:v>11.477550000000001</c:v>
                </c:pt>
                <c:pt idx="11">
                  <c:v>10.87246</c:v>
                </c:pt>
                <c:pt idx="12">
                  <c:v>10.86942</c:v>
                </c:pt>
                <c:pt idx="13">
                  <c:v>10.545209999999999</c:v>
                </c:pt>
                <c:pt idx="14">
                  <c:v>9.8485499999999995</c:v>
                </c:pt>
                <c:pt idx="15">
                  <c:v>9.8270300000000006</c:v>
                </c:pt>
                <c:pt idx="16">
                  <c:v>9.5778499999999998</c:v>
                </c:pt>
                <c:pt idx="17">
                  <c:v>8.8716299999999997</c:v>
                </c:pt>
                <c:pt idx="18">
                  <c:v>8.64954</c:v>
                </c:pt>
                <c:pt idx="19">
                  <c:v>8.6088300000000011</c:v>
                </c:pt>
                <c:pt idx="20">
                  <c:v>3.8247999999999998</c:v>
                </c:pt>
              </c:numCache>
            </c:numRef>
          </c:val>
          <c:extLst>
            <c:ext xmlns:c16="http://schemas.microsoft.com/office/drawing/2014/chart" uri="{C3380CC4-5D6E-409C-BE32-E72D297353CC}">
              <c16:uniqueId val="{00000000-E430-4F59-8D9F-4D898C0E05F0}"/>
            </c:ext>
          </c:extLst>
        </c:ser>
        <c:dLbls>
          <c:showLegendKey val="0"/>
          <c:showVal val="0"/>
          <c:showCatName val="0"/>
          <c:showSerName val="0"/>
          <c:showPercent val="0"/>
          <c:showBubbleSize val="0"/>
        </c:dLbls>
        <c:gapWidth val="80"/>
        <c:axId val="1942207568"/>
        <c:axId val="2067604080"/>
      </c:barChart>
      <c:catAx>
        <c:axId val="19422075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baseline="0">
                <a:solidFill>
                  <a:schemeClr val="tx1"/>
                </a:solidFill>
                <a:latin typeface="Arial" panose="020B0604020202020204" pitchFamily="34" charset="0"/>
                <a:ea typeface="+mn-ea"/>
                <a:cs typeface="Arial" panose="020B0604020202020204" pitchFamily="34" charset="0"/>
              </a:defRPr>
            </a:pPr>
            <a:endParaRPr lang="en-US"/>
          </a:p>
        </c:txPr>
        <c:crossAx val="2067604080"/>
        <c:crosses val="autoZero"/>
        <c:auto val="1"/>
        <c:lblAlgn val="ctr"/>
        <c:lblOffset val="100"/>
        <c:noMultiLvlLbl val="0"/>
      </c:catAx>
      <c:valAx>
        <c:axId val="2067604080"/>
        <c:scaling>
          <c:orientation val="minMax"/>
          <c:max val="7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baseline="0">
                <a:solidFill>
                  <a:schemeClr val="tx1"/>
                </a:solidFill>
                <a:latin typeface="Arial" panose="020B0604020202020204" pitchFamily="34" charset="0"/>
                <a:ea typeface="+mn-ea"/>
                <a:cs typeface="Arial" panose="020B0604020202020204" pitchFamily="34" charset="0"/>
              </a:defRPr>
            </a:pPr>
            <a:endParaRPr lang="en-US"/>
          </a:p>
        </c:txPr>
        <c:crossAx val="1942207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0099"/>
            </a:solidFill>
            <a:ln>
              <a:noFill/>
            </a:ln>
            <a:effectLst/>
          </c:spPr>
          <c:invertIfNegative val="0"/>
          <c:cat>
            <c:strRef>
              <c:f>'Fig 2.4'!$F$10:$F$30</c:f>
              <c:strCache>
                <c:ptCount val="21"/>
                <c:pt idx="0">
                  <c:v>United States</c:v>
                </c:pt>
                <c:pt idx="1">
                  <c:v>Korea</c:v>
                </c:pt>
                <c:pt idx="2">
                  <c:v>Japan</c:v>
                </c:pt>
                <c:pt idx="3">
                  <c:v>Germany</c:v>
                </c:pt>
                <c:pt idx="4">
                  <c:v>Taiwan Province of China</c:v>
                </c:pt>
                <c:pt idx="5">
                  <c:v>France</c:v>
                </c:pt>
                <c:pt idx="6">
                  <c:v>Spain</c:v>
                </c:pt>
                <c:pt idx="7">
                  <c:v>Switzerland</c:v>
                </c:pt>
                <c:pt idx="8">
                  <c:v>China</c:v>
                </c:pt>
                <c:pt idx="9">
                  <c:v>Canada</c:v>
                </c:pt>
                <c:pt idx="10">
                  <c:v>The Netherlands</c:v>
                </c:pt>
                <c:pt idx="11">
                  <c:v>Denmark</c:v>
                </c:pt>
                <c:pt idx="12">
                  <c:v>Italy</c:v>
                </c:pt>
                <c:pt idx="13">
                  <c:v>Finland</c:v>
                </c:pt>
                <c:pt idx="14">
                  <c:v>Austria</c:v>
                </c:pt>
                <c:pt idx="15">
                  <c:v>United Kingdom</c:v>
                </c:pt>
                <c:pt idx="16">
                  <c:v>Sweden</c:v>
                </c:pt>
                <c:pt idx="17">
                  <c:v>Israel</c:v>
                </c:pt>
                <c:pt idx="18">
                  <c:v>Australia</c:v>
                </c:pt>
                <c:pt idx="19">
                  <c:v>Belgium</c:v>
                </c:pt>
                <c:pt idx="20">
                  <c:v>India</c:v>
                </c:pt>
              </c:strCache>
            </c:strRef>
          </c:cat>
          <c:val>
            <c:numRef>
              <c:f>'Fig 2.4'!$I$10:$I$30</c:f>
              <c:numCache>
                <c:formatCode>General</c:formatCode>
                <c:ptCount val="21"/>
                <c:pt idx="0">
                  <c:v>68.815170000000009</c:v>
                </c:pt>
                <c:pt idx="1">
                  <c:v>67.84151</c:v>
                </c:pt>
                <c:pt idx="2">
                  <c:v>41.827080000000002</c:v>
                </c:pt>
                <c:pt idx="3">
                  <c:v>35.623739999999998</c:v>
                </c:pt>
                <c:pt idx="4">
                  <c:v>23.46904</c:v>
                </c:pt>
                <c:pt idx="5">
                  <c:v>20.994530000000001</c:v>
                </c:pt>
                <c:pt idx="6">
                  <c:v>13.770379999999999</c:v>
                </c:pt>
                <c:pt idx="7">
                  <c:v>13.43403</c:v>
                </c:pt>
                <c:pt idx="8">
                  <c:v>12.30086</c:v>
                </c:pt>
                <c:pt idx="9">
                  <c:v>11.880880000000001</c:v>
                </c:pt>
                <c:pt idx="10">
                  <c:v>11.477550000000001</c:v>
                </c:pt>
                <c:pt idx="11">
                  <c:v>10.87246</c:v>
                </c:pt>
                <c:pt idx="12">
                  <c:v>10.86942</c:v>
                </c:pt>
                <c:pt idx="13">
                  <c:v>10.545209999999999</c:v>
                </c:pt>
                <c:pt idx="14">
                  <c:v>9.8485499999999995</c:v>
                </c:pt>
                <c:pt idx="15">
                  <c:v>9.8270300000000006</c:v>
                </c:pt>
                <c:pt idx="16">
                  <c:v>9.5778499999999998</c:v>
                </c:pt>
                <c:pt idx="17">
                  <c:v>8.8716299999999997</c:v>
                </c:pt>
                <c:pt idx="18">
                  <c:v>8.64954</c:v>
                </c:pt>
                <c:pt idx="19">
                  <c:v>8.6088300000000011</c:v>
                </c:pt>
                <c:pt idx="20">
                  <c:v>3.8247999999999998</c:v>
                </c:pt>
              </c:numCache>
            </c:numRef>
          </c:val>
          <c:extLst>
            <c:ext xmlns:c16="http://schemas.microsoft.com/office/drawing/2014/chart" uri="{C3380CC4-5D6E-409C-BE32-E72D297353CC}">
              <c16:uniqueId val="{00000000-034B-4865-918E-5E29D8613AD4}"/>
            </c:ext>
          </c:extLst>
        </c:ser>
        <c:dLbls>
          <c:showLegendKey val="0"/>
          <c:showVal val="0"/>
          <c:showCatName val="0"/>
          <c:showSerName val="0"/>
          <c:showPercent val="0"/>
          <c:showBubbleSize val="0"/>
        </c:dLbls>
        <c:gapWidth val="80"/>
        <c:axId val="1942207568"/>
        <c:axId val="2067604080"/>
      </c:barChart>
      <c:catAx>
        <c:axId val="1942207568"/>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200" b="0" i="0" u="none" strike="noStrike" baseline="0">
                <a:solidFill>
                  <a:schemeClr val="tx1"/>
                </a:solidFill>
                <a:latin typeface="HelveticaNeueLT Std" panose="020B0604020202020204"/>
                <a:ea typeface="+mn-ea"/>
                <a:cs typeface="Arial" panose="020B0604020202020204" pitchFamily="34" charset="0"/>
              </a:defRPr>
            </a:pPr>
            <a:endParaRPr lang="en-US"/>
          </a:p>
        </c:txPr>
        <c:crossAx val="2067604080"/>
        <c:crosses val="autoZero"/>
        <c:auto val="1"/>
        <c:lblAlgn val="ctr"/>
        <c:lblOffset val="100"/>
        <c:noMultiLvlLbl val="0"/>
      </c:catAx>
      <c:valAx>
        <c:axId val="2067604080"/>
        <c:scaling>
          <c:orientation val="minMax"/>
          <c:max val="70"/>
        </c:scaling>
        <c:delete val="0"/>
        <c:axPos val="t"/>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1200" b="0" i="0" u="none" strike="noStrike" baseline="0">
                <a:solidFill>
                  <a:schemeClr val="tx1"/>
                </a:solidFill>
                <a:latin typeface="HelveticaNeueLT Std" panose="020B0604020202020204"/>
                <a:ea typeface="+mn-ea"/>
                <a:cs typeface="Arial" panose="020B0604020202020204" pitchFamily="34" charset="0"/>
              </a:defRPr>
            </a:pPr>
            <a:endParaRPr lang="en-US"/>
          </a:p>
        </c:txPr>
        <c:crossAx val="1942207568"/>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HelveticaNeueLT Std" panose="020B0604020202020204"/>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30376960371631E-2"/>
          <c:y val="6.9649337982461479E-2"/>
          <c:w val="0.90036782305652419"/>
          <c:h val="0.74724387195059916"/>
        </c:manualLayout>
      </c:layout>
      <c:scatterChart>
        <c:scatterStyle val="lineMarker"/>
        <c:varyColors val="0"/>
        <c:ser>
          <c:idx val="3"/>
          <c:order val="1"/>
          <c:tx>
            <c:v>Patents Best Fit</c:v>
          </c:tx>
          <c:spPr>
            <a:ln w="25400" cap="rnd">
              <a:noFill/>
              <a:round/>
            </a:ln>
            <a:effectLst/>
          </c:spPr>
          <c:marker>
            <c:symbol val="none"/>
          </c:marker>
          <c:trendline>
            <c:spPr>
              <a:ln w="50800" cap="rnd">
                <a:solidFill>
                  <a:srgbClr val="000099"/>
                </a:solidFill>
                <a:prstDash val="dash"/>
              </a:ln>
              <a:effectLst/>
            </c:spPr>
            <c:trendlineType val="linear"/>
            <c:dispRSqr val="0"/>
            <c:dispEq val="0"/>
          </c:trendline>
          <c:xVal>
            <c:numRef>
              <c:f>'Fig 2.5'!$D$2:$D$21</c:f>
              <c:numCache>
                <c:formatCode>General</c:formatCode>
                <c:ptCount val="20"/>
                <c:pt idx="0">
                  <c:v>0</c:v>
                </c:pt>
                <c:pt idx="1">
                  <c:v>0</c:v>
                </c:pt>
                <c:pt idx="2">
                  <c:v>0</c:v>
                </c:pt>
                <c:pt idx="3">
                  <c:v>0</c:v>
                </c:pt>
                <c:pt idx="4">
                  <c:v>0</c:v>
                </c:pt>
                <c:pt idx="5">
                  <c:v>0</c:v>
                </c:pt>
                <c:pt idx="6">
                  <c:v>0</c:v>
                </c:pt>
                <c:pt idx="7">
                  <c:v>0</c:v>
                </c:pt>
                <c:pt idx="8">
                  <c:v>0</c:v>
                </c:pt>
                <c:pt idx="9">
                  <c:v>0</c:v>
                </c:pt>
                <c:pt idx="10">
                  <c:v>4.4148100000000001</c:v>
                </c:pt>
                <c:pt idx="11">
                  <c:v>14.14626</c:v>
                </c:pt>
                <c:pt idx="12">
                  <c:v>21.65578</c:v>
                </c:pt>
                <c:pt idx="13">
                  <c:v>32.129059999999996</c:v>
                </c:pt>
                <c:pt idx="14">
                  <c:v>46.840829999999997</c:v>
                </c:pt>
                <c:pt idx="15">
                  <c:v>61.315109999999997</c:v>
                </c:pt>
                <c:pt idx="16">
                  <c:v>72.641779999999997</c:v>
                </c:pt>
                <c:pt idx="17">
                  <c:v>79.399779999999993</c:v>
                </c:pt>
                <c:pt idx="18">
                  <c:v>92.652389999999997</c:v>
                </c:pt>
                <c:pt idx="19">
                  <c:v>100</c:v>
                </c:pt>
              </c:numCache>
            </c:numRef>
          </c:xVal>
          <c:yVal>
            <c:numRef>
              <c:f>'Fig 2.5'!$B$2:$B$21</c:f>
              <c:numCache>
                <c:formatCode>General</c:formatCode>
                <c:ptCount val="20"/>
                <c:pt idx="0">
                  <c:v>-0.16421160000000001</c:v>
                </c:pt>
                <c:pt idx="1">
                  <c:v>-0.16421160000000001</c:v>
                </c:pt>
                <c:pt idx="2">
                  <c:v>-0.16421160000000001</c:v>
                </c:pt>
                <c:pt idx="3">
                  <c:v>-0.16421160000000001</c:v>
                </c:pt>
                <c:pt idx="4">
                  <c:v>-0.16421160000000001</c:v>
                </c:pt>
                <c:pt idx="5">
                  <c:v>-0.16421160000000001</c:v>
                </c:pt>
                <c:pt idx="6">
                  <c:v>-0.16421160000000001</c:v>
                </c:pt>
                <c:pt idx="7">
                  <c:v>-0.16421160000000001</c:v>
                </c:pt>
                <c:pt idx="8">
                  <c:v>-0.16421160000000001</c:v>
                </c:pt>
                <c:pt idx="9">
                  <c:v>-0.16421160000000001</c:v>
                </c:pt>
                <c:pt idx="10">
                  <c:v>-0.1360835</c:v>
                </c:pt>
                <c:pt idx="11">
                  <c:v>-7.4081599999999997E-2</c:v>
                </c:pt>
                <c:pt idx="12">
                  <c:v>-2.6236200000000001E-2</c:v>
                </c:pt>
                <c:pt idx="13">
                  <c:v>4.0492199999999999E-2</c:v>
                </c:pt>
                <c:pt idx="14">
                  <c:v>0.13422519999999999</c:v>
                </c:pt>
                <c:pt idx="15">
                  <c:v>0.22644510000000001</c:v>
                </c:pt>
                <c:pt idx="16">
                  <c:v>0.29861070000000001</c:v>
                </c:pt>
                <c:pt idx="17">
                  <c:v>0.34166800000000003</c:v>
                </c:pt>
                <c:pt idx="18">
                  <c:v>0.42610419999999999</c:v>
                </c:pt>
                <c:pt idx="19">
                  <c:v>0.47291800000000001</c:v>
                </c:pt>
              </c:numCache>
            </c:numRef>
          </c:yVal>
          <c:smooth val="0"/>
          <c:extLst>
            <c:ext xmlns:c16="http://schemas.microsoft.com/office/drawing/2014/chart" uri="{C3380CC4-5D6E-409C-BE32-E72D297353CC}">
              <c16:uniqueId val="{00000001-87B5-45EC-93B7-0993240F390A}"/>
            </c:ext>
          </c:extLst>
        </c:ser>
        <c:ser>
          <c:idx val="1"/>
          <c:order val="2"/>
          <c:tx>
            <c:v>Share of Green Patents</c:v>
          </c:tx>
          <c:spPr>
            <a:ln w="25400" cap="rnd">
              <a:noFill/>
              <a:round/>
            </a:ln>
            <a:effectLst/>
          </c:spPr>
          <c:marker>
            <c:symbol val="diamond"/>
            <c:size val="12"/>
            <c:spPr>
              <a:solidFill>
                <a:srgbClr val="000099"/>
              </a:solidFill>
              <a:ln w="38100">
                <a:solidFill>
                  <a:srgbClr val="000099"/>
                </a:solidFill>
              </a:ln>
              <a:effectLst/>
            </c:spPr>
          </c:marker>
          <c:xVal>
            <c:numRef>
              <c:f>'Fig 2.5'!$D$2:$D$21</c:f>
              <c:numCache>
                <c:formatCode>General</c:formatCode>
                <c:ptCount val="20"/>
                <c:pt idx="0">
                  <c:v>0</c:v>
                </c:pt>
                <c:pt idx="1">
                  <c:v>0</c:v>
                </c:pt>
                <c:pt idx="2">
                  <c:v>0</c:v>
                </c:pt>
                <c:pt idx="3">
                  <c:v>0</c:v>
                </c:pt>
                <c:pt idx="4">
                  <c:v>0</c:v>
                </c:pt>
                <c:pt idx="5">
                  <c:v>0</c:v>
                </c:pt>
                <c:pt idx="6">
                  <c:v>0</c:v>
                </c:pt>
                <c:pt idx="7">
                  <c:v>0</c:v>
                </c:pt>
                <c:pt idx="8">
                  <c:v>0</c:v>
                </c:pt>
                <c:pt idx="9">
                  <c:v>0</c:v>
                </c:pt>
                <c:pt idx="10">
                  <c:v>4.4148100000000001</c:v>
                </c:pt>
                <c:pt idx="11">
                  <c:v>14.14626</c:v>
                </c:pt>
                <c:pt idx="12">
                  <c:v>21.65578</c:v>
                </c:pt>
                <c:pt idx="13">
                  <c:v>32.129059999999996</c:v>
                </c:pt>
                <c:pt idx="14">
                  <c:v>46.840829999999997</c:v>
                </c:pt>
                <c:pt idx="15">
                  <c:v>61.315109999999997</c:v>
                </c:pt>
                <c:pt idx="16">
                  <c:v>72.641779999999997</c:v>
                </c:pt>
                <c:pt idx="17">
                  <c:v>79.399779999999993</c:v>
                </c:pt>
                <c:pt idx="18">
                  <c:v>92.652389999999997</c:v>
                </c:pt>
                <c:pt idx="19">
                  <c:v>100</c:v>
                </c:pt>
              </c:numCache>
            </c:numRef>
          </c:xVal>
          <c:yVal>
            <c:numRef>
              <c:f>'Fig 2.5'!$C$2:$C$21</c:f>
              <c:numCache>
                <c:formatCode>General</c:formatCode>
                <c:ptCount val="20"/>
                <c:pt idx="0">
                  <c:v>-0.65597740000000004</c:v>
                </c:pt>
                <c:pt idx="1">
                  <c:v>-0.59654119999999999</c:v>
                </c:pt>
                <c:pt idx="2">
                  <c:v>-0.49046889999999999</c:v>
                </c:pt>
                <c:pt idx="3">
                  <c:v>-0.42274270000000003</c:v>
                </c:pt>
                <c:pt idx="4">
                  <c:v>-0.36769190000000002</c:v>
                </c:pt>
                <c:pt idx="5">
                  <c:v>-0.32786300000000002</c:v>
                </c:pt>
                <c:pt idx="6">
                  <c:v>-0.19248670000000001</c:v>
                </c:pt>
                <c:pt idx="7">
                  <c:v>-6.7554500000000003E-2</c:v>
                </c:pt>
                <c:pt idx="8">
                  <c:v>0.13611219999999999</c:v>
                </c:pt>
                <c:pt idx="9">
                  <c:v>0.48661450000000001</c:v>
                </c:pt>
                <c:pt idx="10">
                  <c:v>0.55605570000000004</c:v>
                </c:pt>
                <c:pt idx="11">
                  <c:v>0.77076719999999999</c:v>
                </c:pt>
                <c:pt idx="12">
                  <c:v>-0.2770611</c:v>
                </c:pt>
                <c:pt idx="13">
                  <c:v>-0.17176669999999999</c:v>
                </c:pt>
                <c:pt idx="14">
                  <c:v>-5.6799999999999998E-5</c:v>
                </c:pt>
                <c:pt idx="15">
                  <c:v>2.46234E-2</c:v>
                </c:pt>
                <c:pt idx="16">
                  <c:v>-0.20845620000000001</c:v>
                </c:pt>
                <c:pt idx="17">
                  <c:v>0.70756929999999996</c:v>
                </c:pt>
                <c:pt idx="18">
                  <c:v>0.2523282</c:v>
                </c:pt>
                <c:pt idx="19">
                  <c:v>0.84459660000000003</c:v>
                </c:pt>
              </c:numCache>
            </c:numRef>
          </c:yVal>
          <c:smooth val="0"/>
          <c:extLst>
            <c:ext xmlns:c16="http://schemas.microsoft.com/office/drawing/2014/chart" uri="{C3380CC4-5D6E-409C-BE32-E72D297353CC}">
              <c16:uniqueId val="{00000002-87B5-45EC-93B7-0993240F390A}"/>
            </c:ext>
          </c:extLst>
        </c:ser>
        <c:dLbls>
          <c:showLegendKey val="0"/>
          <c:showVal val="0"/>
          <c:showCatName val="0"/>
          <c:showSerName val="0"/>
          <c:showPercent val="0"/>
          <c:showBubbleSize val="0"/>
        </c:dLbls>
        <c:axId val="1467526192"/>
        <c:axId val="1163993120"/>
        <c:extLst>
          <c:ext xmlns:c15="http://schemas.microsoft.com/office/drawing/2012/chart" uri="{02D57815-91ED-43cb-92C2-25804820EDAC}">
            <c15:filteredScatterSeries>
              <c15:ser>
                <c:idx val="2"/>
                <c:order val="0"/>
                <c:tx>
                  <c:v>AI Best Fit</c:v>
                </c:tx>
                <c:spPr>
                  <a:ln w="25400" cap="rnd">
                    <a:noFill/>
                    <a:round/>
                  </a:ln>
                  <a:effectLst/>
                </c:spPr>
                <c:marker>
                  <c:symbol val="none"/>
                </c:marker>
                <c:trendline>
                  <c:spPr>
                    <a:ln w="50800" cap="rnd">
                      <a:solidFill>
                        <a:srgbClr val="000099"/>
                      </a:solidFill>
                      <a:prstDash val="dash"/>
                    </a:ln>
                    <a:effectLst/>
                  </c:spPr>
                  <c:trendlineType val="linear"/>
                  <c:dispRSqr val="0"/>
                  <c:dispEq val="0"/>
                </c:trendline>
                <c:xVal>
                  <c:numRef>
                    <c:extLst>
                      <c:ext uri="{02D57815-91ED-43cb-92C2-25804820EDAC}">
                        <c15:formulaRef>
                          <c15:sqref>'Fig 2.5'!$G$2:$G$21</c15:sqref>
                        </c15:formulaRef>
                      </c:ext>
                    </c:extLst>
                    <c:numCache>
                      <c:formatCode>General</c:formatCode>
                      <c:ptCount val="20"/>
                      <c:pt idx="0">
                        <c:v>8.1508399999999995E-2</c:v>
                      </c:pt>
                      <c:pt idx="1">
                        <c:v>0.2305798</c:v>
                      </c:pt>
                      <c:pt idx="2">
                        <c:v>0.25273499999999999</c:v>
                      </c:pt>
                      <c:pt idx="3">
                        <c:v>0.27872789999999997</c:v>
                      </c:pt>
                      <c:pt idx="4">
                        <c:v>0.29983599999999999</c:v>
                      </c:pt>
                      <c:pt idx="5">
                        <c:v>0.32187250000000001</c:v>
                      </c:pt>
                      <c:pt idx="6">
                        <c:v>0.34315760000000001</c:v>
                      </c:pt>
                      <c:pt idx="7">
                        <c:v>0.37246360000000001</c:v>
                      </c:pt>
                      <c:pt idx="8">
                        <c:v>0.41392309999999999</c:v>
                      </c:pt>
                      <c:pt idx="9">
                        <c:v>0.46378469999999999</c:v>
                      </c:pt>
                      <c:pt idx="10">
                        <c:v>0.48426639999999999</c:v>
                      </c:pt>
                      <c:pt idx="11">
                        <c:v>0.50223399999999996</c:v>
                      </c:pt>
                      <c:pt idx="12">
                        <c:v>0.53387839999999998</c:v>
                      </c:pt>
                      <c:pt idx="13">
                        <c:v>0.5754418</c:v>
                      </c:pt>
                      <c:pt idx="14">
                        <c:v>0.61496010000000001</c:v>
                      </c:pt>
                      <c:pt idx="15">
                        <c:v>0.64880119999999997</c:v>
                      </c:pt>
                      <c:pt idx="16">
                        <c:v>0.70714339999999998</c:v>
                      </c:pt>
                      <c:pt idx="17">
                        <c:v>0.77449849999999998</c:v>
                      </c:pt>
                      <c:pt idx="18">
                        <c:v>0.82177440000000002</c:v>
                      </c:pt>
                      <c:pt idx="19">
                        <c:v>0.94763319999999995</c:v>
                      </c:pt>
                    </c:numCache>
                  </c:numRef>
                </c:xVal>
                <c:yVal>
                  <c:numRef>
                    <c:extLst>
                      <c:ext uri="{02D57815-91ED-43cb-92C2-25804820EDAC}">
                        <c15:formulaRef>
                          <c15:sqref>'Fig 2.5'!$E$2:$E$21</c15:sqref>
                        </c15:formulaRef>
                      </c:ext>
                    </c:extLst>
                    <c:numCache>
                      <c:formatCode>General</c:formatCode>
                      <c:ptCount val="20"/>
                      <c:pt idx="0">
                        <c:v>-2.56376E-2</c:v>
                      </c:pt>
                      <c:pt idx="1">
                        <c:v>-1.5848299999999999E-2</c:v>
                      </c:pt>
                      <c:pt idx="2">
                        <c:v>-1.4393299999999999E-2</c:v>
                      </c:pt>
                      <c:pt idx="3">
                        <c:v>-1.26864E-2</c:v>
                      </c:pt>
                      <c:pt idx="4">
                        <c:v>-1.1300299999999999E-2</c:v>
                      </c:pt>
                      <c:pt idx="5">
                        <c:v>-9.8531999999999995E-3</c:v>
                      </c:pt>
                      <c:pt idx="6">
                        <c:v>-8.4554000000000001E-3</c:v>
                      </c:pt>
                      <c:pt idx="7">
                        <c:v>-6.5309000000000001E-3</c:v>
                      </c:pt>
                      <c:pt idx="8">
                        <c:v>-3.8083000000000001E-3</c:v>
                      </c:pt>
                      <c:pt idx="9">
                        <c:v>-5.3399999999999997E-4</c:v>
                      </c:pt>
                      <c:pt idx="10">
                        <c:v>8.1099999999999998E-4</c:v>
                      </c:pt>
                      <c:pt idx="11">
                        <c:v>1.9908999999999999E-3</c:v>
                      </c:pt>
                      <c:pt idx="12">
                        <c:v>4.0689999999999997E-3</c:v>
                      </c:pt>
                      <c:pt idx="13">
                        <c:v>6.7983999999999996E-3</c:v>
                      </c:pt>
                      <c:pt idx="14">
                        <c:v>9.3935000000000008E-3</c:v>
                      </c:pt>
                      <c:pt idx="15">
                        <c:v>1.1615800000000001E-2</c:v>
                      </c:pt>
                      <c:pt idx="16">
                        <c:v>1.54471E-2</c:v>
                      </c:pt>
                      <c:pt idx="17">
                        <c:v>1.9870200000000001E-2</c:v>
                      </c:pt>
                      <c:pt idx="18">
                        <c:v>2.29748E-2</c:v>
                      </c:pt>
                      <c:pt idx="19">
                        <c:v>3.1239800000000002E-2</c:v>
                      </c:pt>
                    </c:numCache>
                  </c:numRef>
                </c:yVal>
                <c:smooth val="0"/>
                <c:extLst>
                  <c:ext xmlns:c16="http://schemas.microsoft.com/office/drawing/2014/chart" uri="{C3380CC4-5D6E-409C-BE32-E72D297353CC}">
                    <c16:uniqueId val="{00000004-87B5-45EC-93B7-0993240F390A}"/>
                  </c:ext>
                </c:extLst>
              </c15:ser>
            </c15:filteredScatterSeries>
            <c15:filteredScatterSeries>
              <c15:ser>
                <c:idx val="0"/>
                <c:order val="3"/>
                <c:tx>
                  <c:v>AI Exposure</c:v>
                </c:tx>
                <c:spPr>
                  <a:ln w="25400" cap="rnd">
                    <a:noFill/>
                    <a:round/>
                  </a:ln>
                  <a:effectLst/>
                </c:spPr>
                <c:marker>
                  <c:symbol val="circle"/>
                  <c:size val="9"/>
                  <c:spPr>
                    <a:solidFill>
                      <a:srgbClr val="000099"/>
                    </a:solidFill>
                    <a:ln w="38100">
                      <a:solidFill>
                        <a:srgbClr val="000099"/>
                      </a:solidFill>
                    </a:ln>
                    <a:effectLst/>
                  </c:spPr>
                </c:marker>
                <c:xVal>
                  <c:numRef>
                    <c:extLst xmlns:c15="http://schemas.microsoft.com/office/drawing/2012/chart">
                      <c:ext xmlns:c15="http://schemas.microsoft.com/office/drawing/2012/chart" uri="{02D57815-91ED-43cb-92C2-25804820EDAC}">
                        <c15:formulaRef>
                          <c15:sqref>'Fig 2.5'!$G$2:$G$21</c15:sqref>
                        </c15:formulaRef>
                      </c:ext>
                    </c:extLst>
                    <c:numCache>
                      <c:formatCode>General</c:formatCode>
                      <c:ptCount val="20"/>
                      <c:pt idx="0">
                        <c:v>8.1508399999999995E-2</c:v>
                      </c:pt>
                      <c:pt idx="1">
                        <c:v>0.2305798</c:v>
                      </c:pt>
                      <c:pt idx="2">
                        <c:v>0.25273499999999999</c:v>
                      </c:pt>
                      <c:pt idx="3">
                        <c:v>0.27872789999999997</c:v>
                      </c:pt>
                      <c:pt idx="4">
                        <c:v>0.29983599999999999</c:v>
                      </c:pt>
                      <c:pt idx="5">
                        <c:v>0.32187250000000001</c:v>
                      </c:pt>
                      <c:pt idx="6">
                        <c:v>0.34315760000000001</c:v>
                      </c:pt>
                      <c:pt idx="7">
                        <c:v>0.37246360000000001</c:v>
                      </c:pt>
                      <c:pt idx="8">
                        <c:v>0.41392309999999999</c:v>
                      </c:pt>
                      <c:pt idx="9">
                        <c:v>0.46378469999999999</c:v>
                      </c:pt>
                      <c:pt idx="10">
                        <c:v>0.48426639999999999</c:v>
                      </c:pt>
                      <c:pt idx="11">
                        <c:v>0.50223399999999996</c:v>
                      </c:pt>
                      <c:pt idx="12">
                        <c:v>0.53387839999999998</c:v>
                      </c:pt>
                      <c:pt idx="13">
                        <c:v>0.5754418</c:v>
                      </c:pt>
                      <c:pt idx="14">
                        <c:v>0.61496010000000001</c:v>
                      </c:pt>
                      <c:pt idx="15">
                        <c:v>0.64880119999999997</c:v>
                      </c:pt>
                      <c:pt idx="16">
                        <c:v>0.70714339999999998</c:v>
                      </c:pt>
                      <c:pt idx="17">
                        <c:v>0.77449849999999998</c:v>
                      </c:pt>
                      <c:pt idx="18">
                        <c:v>0.82177440000000002</c:v>
                      </c:pt>
                      <c:pt idx="19">
                        <c:v>0.94763319999999995</c:v>
                      </c:pt>
                    </c:numCache>
                  </c:numRef>
                </c:xVal>
                <c:yVal>
                  <c:numRef>
                    <c:extLst xmlns:c15="http://schemas.microsoft.com/office/drawing/2012/chart">
                      <c:ext xmlns:c15="http://schemas.microsoft.com/office/drawing/2012/chart" uri="{02D57815-91ED-43cb-92C2-25804820EDAC}">
                        <c15:formulaRef>
                          <c15:sqref>'Fig 2.5'!$F$2:$F$21</c15:sqref>
                        </c15:formulaRef>
                      </c:ext>
                    </c:extLst>
                    <c:numCache>
                      <c:formatCode>General</c:formatCode>
                      <c:ptCount val="20"/>
                      <c:pt idx="0">
                        <c:v>0.18503049999999999</c:v>
                      </c:pt>
                      <c:pt idx="1">
                        <c:v>0.35498289999999999</c:v>
                      </c:pt>
                      <c:pt idx="2">
                        <c:v>-7.8231599999999998E-2</c:v>
                      </c:pt>
                      <c:pt idx="3">
                        <c:v>-0.39982640000000003</c:v>
                      </c:pt>
                      <c:pt idx="4">
                        <c:v>-0.2395649</c:v>
                      </c:pt>
                      <c:pt idx="5">
                        <c:v>-0.1875906</c:v>
                      </c:pt>
                      <c:pt idx="6">
                        <c:v>-1.52163E-2</c:v>
                      </c:pt>
                      <c:pt idx="7">
                        <c:v>-0.31543870000000002</c:v>
                      </c:pt>
                      <c:pt idx="8">
                        <c:v>3.6181999999999999E-2</c:v>
                      </c:pt>
                      <c:pt idx="9">
                        <c:v>-0.30792530000000001</c:v>
                      </c:pt>
                      <c:pt idx="10">
                        <c:v>-0.4374208</c:v>
                      </c:pt>
                      <c:pt idx="11">
                        <c:v>0.5181789</c:v>
                      </c:pt>
                      <c:pt idx="12">
                        <c:v>0.4647732</c:v>
                      </c:pt>
                      <c:pt idx="13">
                        <c:v>0.57107580000000002</c:v>
                      </c:pt>
                      <c:pt idx="14">
                        <c:v>-0.14973929999999999</c:v>
                      </c:pt>
                      <c:pt idx="15">
                        <c:v>0.19612350000000001</c:v>
                      </c:pt>
                      <c:pt idx="16">
                        <c:v>0.43141669999999999</c:v>
                      </c:pt>
                      <c:pt idx="17">
                        <c:v>-0.43724360000000001</c:v>
                      </c:pt>
                      <c:pt idx="18">
                        <c:v>-0.26532410000000001</c:v>
                      </c:pt>
                      <c:pt idx="19">
                        <c:v>7.5758199999999998E-2</c:v>
                      </c:pt>
                    </c:numCache>
                  </c:numRef>
                </c:yVal>
                <c:smooth val="0"/>
                <c:extLst xmlns:c15="http://schemas.microsoft.com/office/drawing/2012/chart">
                  <c:ext xmlns:c16="http://schemas.microsoft.com/office/drawing/2014/chart" uri="{C3380CC4-5D6E-409C-BE32-E72D297353CC}">
                    <c16:uniqueId val="{00000005-87B5-45EC-93B7-0993240F390A}"/>
                  </c:ext>
                </c:extLst>
              </c15:ser>
            </c15:filteredScatterSeries>
          </c:ext>
        </c:extLst>
      </c:scatterChart>
      <c:valAx>
        <c:axId val="1467526192"/>
        <c:scaling>
          <c:orientation val="minMax"/>
          <c:max val="100"/>
        </c:scaling>
        <c:delete val="0"/>
        <c:axPos val="b"/>
        <c:title>
          <c:tx>
            <c:rich>
              <a:bodyPr rot="0" spcFirstLastPara="1" vertOverflow="ellipsis" vert="horz" wrap="square" anchor="ctr" anchorCtr="1"/>
              <a:lstStyle/>
              <a:p>
                <a:pPr>
                  <a:defRPr sz="2400" b="0" i="0" u="none" strike="noStrike" kern="1200" baseline="0">
                    <a:solidFill>
                      <a:sysClr val="windowText" lastClr="000000"/>
                    </a:solidFill>
                    <a:latin typeface="HelveticaNeueLT Std" panose="020B0604020202020204"/>
                    <a:ea typeface="+mn-ea"/>
                    <a:cs typeface="+mn-cs"/>
                  </a:defRPr>
                </a:pPr>
                <a:r>
                  <a:rPr lang="en-US">
                    <a:solidFill>
                      <a:sysClr val="windowText" lastClr="000000"/>
                    </a:solidFill>
                  </a:rPr>
                  <a:t>Share of green</a:t>
                </a:r>
                <a:r>
                  <a:rPr lang="en-US" baseline="0">
                    <a:solidFill>
                      <a:sysClr val="windowText" lastClr="000000"/>
                    </a:solidFill>
                  </a:rPr>
                  <a:t> patents in sector (percent)</a:t>
                </a:r>
                <a:endParaRPr lang="en-US"/>
              </a:p>
            </c:rich>
          </c:tx>
          <c:layout>
            <c:manualLayout>
              <c:xMode val="edge"/>
              <c:yMode val="edge"/>
              <c:x val="0.23165565679085531"/>
              <c:y val="0.91855255563598348"/>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HelveticaNeueLT Std" panose="020B0604020202020204"/>
                  <a:ea typeface="+mn-ea"/>
                  <a:cs typeface="+mn-cs"/>
                </a:defRPr>
              </a:pPr>
              <a:endParaRPr lang="en-US"/>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HelveticaNeueLT Std" panose="020B0604020202020204"/>
                <a:ea typeface="+mn-ea"/>
                <a:cs typeface="+mn-cs"/>
              </a:defRPr>
            </a:pPr>
            <a:endParaRPr lang="en-US"/>
          </a:p>
        </c:txPr>
        <c:crossAx val="1163993120"/>
        <c:crossesAt val="0"/>
        <c:crossBetween val="midCat"/>
        <c:majorUnit val="10"/>
      </c:valAx>
      <c:valAx>
        <c:axId val="1163993120"/>
        <c:scaling>
          <c:orientation val="minMax"/>
        </c:scaling>
        <c:delete val="0"/>
        <c:axPos val="l"/>
        <c:numFmt formatCode="0.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HelveticaNeueLT Std" panose="020B0604020202020204"/>
                <a:ea typeface="+mn-ea"/>
                <a:cs typeface="+mn-cs"/>
              </a:defRPr>
            </a:pPr>
            <a:endParaRPr lang="en-US"/>
          </a:p>
        </c:txPr>
        <c:crossAx val="1467526192"/>
        <c:crossesAt val="0"/>
        <c:crossBetween val="midCat"/>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HelveticaNeueLT Std" panose="020B0604020202020204"/>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29938349826135E-2"/>
          <c:y val="6.3749389611182317E-2"/>
          <c:w val="0.89094199309991906"/>
          <c:h val="0.73769335337443298"/>
        </c:manualLayout>
      </c:layout>
      <c:barChart>
        <c:barDir val="col"/>
        <c:grouping val="stacked"/>
        <c:varyColors val="0"/>
        <c:ser>
          <c:idx val="1"/>
          <c:order val="0"/>
          <c:tx>
            <c:strRef>
              <c:f>'Fig 2.6.1'!$M$1</c:f>
              <c:strCache>
                <c:ptCount val="1"/>
                <c:pt idx="0">
                  <c:v>Government R&amp;D</c:v>
                </c:pt>
              </c:strCache>
            </c:strRef>
          </c:tx>
          <c:spPr>
            <a:solidFill>
              <a:srgbClr val="000099"/>
            </a:solidFill>
            <a:ln>
              <a:noFill/>
            </a:ln>
            <a:effectLst/>
          </c:spPr>
          <c:invertIfNegative val="0"/>
          <c:cat>
            <c:multiLvlStrRef>
              <c:f>'Fig 2.6.1'!$J$2:$K$7</c:f>
              <c:multiLvlStrCache>
                <c:ptCount val="6"/>
                <c:lvl>
                  <c:pt idx="0">
                    <c:v>2011</c:v>
                  </c:pt>
                  <c:pt idx="1">
                    <c:v>21</c:v>
                  </c:pt>
                  <c:pt idx="2">
                    <c:v>2011</c:v>
                  </c:pt>
                  <c:pt idx="3">
                    <c:v>21</c:v>
                  </c:pt>
                  <c:pt idx="4">
                    <c:v>2011</c:v>
                  </c:pt>
                  <c:pt idx="5">
                    <c:v>21</c:v>
                  </c:pt>
                </c:lvl>
                <c:lvl>
                  <c:pt idx="0">
                    <c:v>European 
Union</c:v>
                  </c:pt>
                  <c:pt idx="2">
                    <c:v>United States</c:v>
                  </c:pt>
                  <c:pt idx="4">
                    <c:v>China</c:v>
                  </c:pt>
                </c:lvl>
              </c:multiLvlStrCache>
            </c:multiLvlStrRef>
          </c:cat>
          <c:val>
            <c:numRef>
              <c:f>'Fig 2.6.1'!$M$2:$M$7</c:f>
              <c:numCache>
                <c:formatCode>0.0</c:formatCode>
                <c:ptCount val="6"/>
                <c:pt idx="0">
                  <c:v>0.58130499999999996</c:v>
                </c:pt>
                <c:pt idx="1">
                  <c:v>0.5871461</c:v>
                </c:pt>
                <c:pt idx="2">
                  <c:v>0.6454086</c:v>
                </c:pt>
                <c:pt idx="3">
                  <c:v>0.54990150000000004</c:v>
                </c:pt>
                <c:pt idx="4">
                  <c:v>0.32677440000000002</c:v>
                </c:pt>
                <c:pt idx="5">
                  <c:v>0.40692499999999998</c:v>
                </c:pt>
              </c:numCache>
            </c:numRef>
          </c:val>
          <c:extLst>
            <c:ext xmlns:c16="http://schemas.microsoft.com/office/drawing/2014/chart" uri="{C3380CC4-5D6E-409C-BE32-E72D297353CC}">
              <c16:uniqueId val="{00000000-FD24-4EB7-8544-901141A2153B}"/>
            </c:ext>
          </c:extLst>
        </c:ser>
        <c:ser>
          <c:idx val="2"/>
          <c:order val="1"/>
          <c:tx>
            <c:strRef>
              <c:f>'Fig 2.6.1'!$N$1</c:f>
              <c:strCache>
                <c:ptCount val="1"/>
                <c:pt idx="0">
                  <c:v>Government grants to firms</c:v>
                </c:pt>
              </c:strCache>
            </c:strRef>
          </c:tx>
          <c:spPr>
            <a:solidFill>
              <a:schemeClr val="accent3">
                <a:lumMod val="75000"/>
              </a:schemeClr>
            </a:solidFill>
            <a:ln>
              <a:noFill/>
            </a:ln>
            <a:effectLst/>
          </c:spPr>
          <c:invertIfNegative val="0"/>
          <c:cat>
            <c:multiLvlStrRef>
              <c:f>'Fig 2.6.1'!$J$2:$K$7</c:f>
              <c:multiLvlStrCache>
                <c:ptCount val="6"/>
                <c:lvl>
                  <c:pt idx="0">
                    <c:v>2011</c:v>
                  </c:pt>
                  <c:pt idx="1">
                    <c:v>21</c:v>
                  </c:pt>
                  <c:pt idx="2">
                    <c:v>2011</c:v>
                  </c:pt>
                  <c:pt idx="3">
                    <c:v>21</c:v>
                  </c:pt>
                  <c:pt idx="4">
                    <c:v>2011</c:v>
                  </c:pt>
                  <c:pt idx="5">
                    <c:v>21</c:v>
                  </c:pt>
                </c:lvl>
                <c:lvl>
                  <c:pt idx="0">
                    <c:v>European 
Union</c:v>
                  </c:pt>
                  <c:pt idx="2">
                    <c:v>United States</c:v>
                  </c:pt>
                  <c:pt idx="4">
                    <c:v>China</c:v>
                  </c:pt>
                </c:lvl>
              </c:multiLvlStrCache>
            </c:multiLvlStrRef>
          </c:cat>
          <c:val>
            <c:numRef>
              <c:f>'Fig 2.6.1'!$N$2:$N$7</c:f>
              <c:numCache>
                <c:formatCode>0.0</c:formatCode>
                <c:ptCount val="6"/>
                <c:pt idx="0">
                  <c:v>7.8895900000000005E-2</c:v>
                </c:pt>
                <c:pt idx="1">
                  <c:v>8.2250100000000007E-2</c:v>
                </c:pt>
                <c:pt idx="2">
                  <c:v>0.20275989999999999</c:v>
                </c:pt>
                <c:pt idx="3">
                  <c:v>0.13753760000000001</c:v>
                </c:pt>
                <c:pt idx="4">
                  <c:v>5.9126499999999999E-2</c:v>
                </c:pt>
                <c:pt idx="5">
                  <c:v>5.4221100000000001E-2</c:v>
                </c:pt>
              </c:numCache>
            </c:numRef>
          </c:val>
          <c:extLst>
            <c:ext xmlns:c16="http://schemas.microsoft.com/office/drawing/2014/chart" uri="{C3380CC4-5D6E-409C-BE32-E72D297353CC}">
              <c16:uniqueId val="{00000001-FD24-4EB7-8544-901141A2153B}"/>
            </c:ext>
          </c:extLst>
        </c:ser>
        <c:ser>
          <c:idx val="0"/>
          <c:order val="2"/>
          <c:tx>
            <c:strRef>
              <c:f>'Fig 2.6.1'!$L$1</c:f>
              <c:strCache>
                <c:ptCount val="1"/>
                <c:pt idx="0">
                  <c:v>Firm R&amp;D</c:v>
                </c:pt>
              </c:strCache>
            </c:strRef>
          </c:tx>
          <c:spPr>
            <a:solidFill>
              <a:srgbClr val="ED7D31"/>
            </a:solidFill>
            <a:ln>
              <a:noFill/>
            </a:ln>
            <a:effectLst/>
          </c:spPr>
          <c:invertIfNegative val="0"/>
          <c:cat>
            <c:multiLvlStrRef>
              <c:f>'Fig 2.6.1'!$J$2:$K$7</c:f>
              <c:multiLvlStrCache>
                <c:ptCount val="6"/>
                <c:lvl>
                  <c:pt idx="0">
                    <c:v>2011</c:v>
                  </c:pt>
                  <c:pt idx="1">
                    <c:v>21</c:v>
                  </c:pt>
                  <c:pt idx="2">
                    <c:v>2011</c:v>
                  </c:pt>
                  <c:pt idx="3">
                    <c:v>21</c:v>
                  </c:pt>
                  <c:pt idx="4">
                    <c:v>2011</c:v>
                  </c:pt>
                  <c:pt idx="5">
                    <c:v>21</c:v>
                  </c:pt>
                </c:lvl>
                <c:lvl>
                  <c:pt idx="0">
                    <c:v>European 
Union</c:v>
                  </c:pt>
                  <c:pt idx="2">
                    <c:v>United States</c:v>
                  </c:pt>
                  <c:pt idx="4">
                    <c:v>China</c:v>
                  </c:pt>
                </c:lvl>
              </c:multiLvlStrCache>
            </c:multiLvlStrRef>
          </c:cat>
          <c:val>
            <c:numRef>
              <c:f>'Fig 2.6.1'!$L$2:$L$7</c:f>
              <c:numCache>
                <c:formatCode>0.0</c:formatCode>
                <c:ptCount val="6"/>
                <c:pt idx="0">
                  <c:v>1.0166329999999999</c:v>
                </c:pt>
                <c:pt idx="1">
                  <c:v>1.192466</c:v>
                </c:pt>
                <c:pt idx="2">
                  <c:v>1.580476</c:v>
                </c:pt>
                <c:pt idx="3">
                  <c:v>2.3143389999999999</c:v>
                </c:pt>
                <c:pt idx="4">
                  <c:v>1.253852</c:v>
                </c:pt>
                <c:pt idx="5">
                  <c:v>1.811369</c:v>
                </c:pt>
              </c:numCache>
            </c:numRef>
          </c:val>
          <c:extLst>
            <c:ext xmlns:c16="http://schemas.microsoft.com/office/drawing/2014/chart" uri="{C3380CC4-5D6E-409C-BE32-E72D297353CC}">
              <c16:uniqueId val="{00000002-FD24-4EB7-8544-901141A2153B}"/>
            </c:ext>
          </c:extLst>
        </c:ser>
        <c:dLbls>
          <c:showLegendKey val="0"/>
          <c:showVal val="0"/>
          <c:showCatName val="0"/>
          <c:showSerName val="0"/>
          <c:showPercent val="0"/>
          <c:showBubbleSize val="0"/>
        </c:dLbls>
        <c:gapWidth val="150"/>
        <c:overlap val="100"/>
        <c:axId val="140537631"/>
        <c:axId val="35267504"/>
      </c:barChart>
      <c:catAx>
        <c:axId val="140537631"/>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HelveticaNeueLT Std" panose="020B0604020202020204"/>
                <a:ea typeface="+mn-ea"/>
                <a:cs typeface="Arial" panose="020B0604020202020204" pitchFamily="34" charset="0"/>
              </a:defRPr>
            </a:pPr>
            <a:endParaRPr lang="en-US"/>
          </a:p>
        </c:txPr>
        <c:crossAx val="35267504"/>
        <c:crosses val="autoZero"/>
        <c:auto val="1"/>
        <c:lblAlgn val="ctr"/>
        <c:lblOffset val="100"/>
        <c:noMultiLvlLbl val="0"/>
      </c:catAx>
      <c:valAx>
        <c:axId val="35267504"/>
        <c:scaling>
          <c:orientation val="minMax"/>
          <c:max val="3.2"/>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HelveticaNeueLT Std" panose="020B0604020202020204"/>
                <a:ea typeface="+mn-ea"/>
                <a:cs typeface="Arial" panose="020B0604020202020204" pitchFamily="34" charset="0"/>
              </a:defRPr>
            </a:pPr>
            <a:endParaRPr lang="en-US"/>
          </a:p>
        </c:txPr>
        <c:crossAx val="140537631"/>
        <c:crosses val="autoZero"/>
        <c:crossBetween val="between"/>
        <c:majorUnit val="1"/>
      </c:valAx>
      <c:spPr>
        <a:noFill/>
        <a:ln>
          <a:noFill/>
        </a:ln>
        <a:effectLst/>
      </c:spPr>
    </c:plotArea>
    <c:legend>
      <c:legendPos val="b"/>
      <c:layout>
        <c:manualLayout>
          <c:xMode val="edge"/>
          <c:yMode val="edge"/>
          <c:x val="5.549389567147614E-2"/>
          <c:y val="3.4092281887729149E-2"/>
          <c:w val="0.46680149304311441"/>
          <c:h val="0.23983813887362918"/>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HelveticaNeueLT Std" panose="020B0604020202020204"/>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HelveticaNeueLT Std" panose="020B0604020202020204"/>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col"/>
        <c:grouping val="clustered"/>
        <c:varyColors val="0"/>
        <c:ser>
          <c:idx val="5"/>
          <c:order val="5"/>
          <c:tx>
            <c:strRef>
              <c:f>'Fig 2.6.2'!$H$1</c:f>
              <c:strCache>
                <c:ptCount val="1"/>
                <c:pt idx="0">
                  <c:v>Number of income-based tax regimes</c:v>
                </c:pt>
              </c:strCache>
            </c:strRef>
          </c:tx>
          <c:spPr>
            <a:solidFill>
              <a:srgbClr val="000099"/>
            </a:solidFill>
            <a:ln>
              <a:solidFill>
                <a:schemeClr val="bg1"/>
              </a:solidFill>
            </a:ln>
            <a:effectLst/>
          </c:spPr>
          <c:invertIfNegative val="0"/>
          <c:cat>
            <c:strRef>
              <c:f>'Fig 2.6.2'!$A$2:$A$23</c:f>
              <c:strCache>
                <c:ptCount val="22"/>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strCache>
            </c:strRef>
          </c:cat>
          <c:val>
            <c:numRef>
              <c:f>'Fig 2.6.2'!$H$2:$H$23</c:f>
              <c:numCache>
                <c:formatCode>General</c:formatCode>
                <c:ptCount val="22"/>
                <c:pt idx="0">
                  <c:v>5</c:v>
                </c:pt>
                <c:pt idx="1">
                  <c:v>6</c:v>
                </c:pt>
                <c:pt idx="2">
                  <c:v>6</c:v>
                </c:pt>
                <c:pt idx="3">
                  <c:v>8</c:v>
                </c:pt>
                <c:pt idx="4">
                  <c:v>8</c:v>
                </c:pt>
                <c:pt idx="5">
                  <c:v>9</c:v>
                </c:pt>
                <c:pt idx="6">
                  <c:v>8</c:v>
                </c:pt>
                <c:pt idx="7">
                  <c:v>10</c:v>
                </c:pt>
                <c:pt idx="8">
                  <c:v>12</c:v>
                </c:pt>
                <c:pt idx="9">
                  <c:v>12</c:v>
                </c:pt>
                <c:pt idx="10">
                  <c:v>13</c:v>
                </c:pt>
                <c:pt idx="11">
                  <c:v>13</c:v>
                </c:pt>
                <c:pt idx="12">
                  <c:v>13</c:v>
                </c:pt>
                <c:pt idx="13">
                  <c:v>16</c:v>
                </c:pt>
                <c:pt idx="14">
                  <c:v>18</c:v>
                </c:pt>
                <c:pt idx="15">
                  <c:v>18</c:v>
                </c:pt>
                <c:pt idx="16">
                  <c:v>18</c:v>
                </c:pt>
                <c:pt idx="17">
                  <c:v>21</c:v>
                </c:pt>
                <c:pt idx="18">
                  <c:v>24</c:v>
                </c:pt>
                <c:pt idx="19">
                  <c:v>25</c:v>
                </c:pt>
                <c:pt idx="20">
                  <c:v>25</c:v>
                </c:pt>
                <c:pt idx="21">
                  <c:v>25</c:v>
                </c:pt>
              </c:numCache>
            </c:numRef>
          </c:val>
          <c:extLst>
            <c:ext xmlns:c16="http://schemas.microsoft.com/office/drawing/2014/chart" uri="{C3380CC4-5D6E-409C-BE32-E72D297353CC}">
              <c16:uniqueId val="{00000000-A4D9-4556-AF2A-9B99F5288D76}"/>
            </c:ext>
          </c:extLst>
        </c:ser>
        <c:dLbls>
          <c:showLegendKey val="0"/>
          <c:showVal val="0"/>
          <c:showCatName val="0"/>
          <c:showSerName val="0"/>
          <c:showPercent val="0"/>
          <c:showBubbleSize val="0"/>
        </c:dLbls>
        <c:gapWidth val="90"/>
        <c:axId val="1023979887"/>
        <c:axId val="1020315775"/>
        <c:extLst>
          <c:ext xmlns:c15="http://schemas.microsoft.com/office/drawing/2012/chart" uri="{02D57815-91ED-43cb-92C2-25804820EDAC}">
            <c15:filteredBarSeries>
              <c15:ser>
                <c:idx val="1"/>
                <c:order val="0"/>
                <c:tx>
                  <c:strRef>
                    <c:extLst>
                      <c:ext uri="{02D57815-91ED-43cb-92C2-25804820EDAC}">
                        <c15:formulaRef>
                          <c15:sqref>'Fig 2.6.2'!$D$1</c15:sqref>
                        </c15:formulaRef>
                      </c:ext>
                    </c:extLst>
                    <c:strCache>
                      <c:ptCount val="1"/>
                      <c:pt idx="0">
                        <c:v>GERD</c:v>
                      </c:pt>
                    </c:strCache>
                  </c:strRef>
                </c:tx>
                <c:spPr>
                  <a:solidFill>
                    <a:schemeClr val="accent5">
                      <a:shade val="70000"/>
                    </a:schemeClr>
                  </a:solidFill>
                  <a:ln>
                    <a:noFill/>
                  </a:ln>
                  <a:effectLst/>
                </c:spPr>
                <c:invertIfNegative val="0"/>
                <c:cat>
                  <c:strRef>
                    <c:extLst>
                      <c:ext uri="{02D57815-91ED-43cb-92C2-25804820EDAC}">
                        <c15:formulaRef>
                          <c15:sqref>'Fig 2.6.2'!$A$2:$A$23</c15:sqref>
                        </c15:formulaRef>
                      </c:ext>
                    </c:extLst>
                    <c:strCache>
                      <c:ptCount val="22"/>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strCache>
                  </c:strRef>
                </c:cat>
                <c:val>
                  <c:numRef>
                    <c:extLst>
                      <c:ext uri="{02D57815-91ED-43cb-92C2-25804820EDAC}">
                        <c15:formulaRef>
                          <c15:sqref>'Fig 2.6.2'!$D$2:$D$23</c15:sqref>
                        </c15:formulaRef>
                      </c:ext>
                    </c:extLst>
                    <c:numCache>
                      <c:formatCode>General</c:formatCode>
                      <c:ptCount val="22"/>
                      <c:pt idx="0">
                        <c:v>1.8860026000000001</c:v>
                      </c:pt>
                      <c:pt idx="1">
                        <c:v>1.9186650999999999</c:v>
                      </c:pt>
                      <c:pt idx="2">
                        <c:v>1.9102338999999999</c:v>
                      </c:pt>
                      <c:pt idx="3">
                        <c:v>1.9124942</c:v>
                      </c:pt>
                      <c:pt idx="4">
                        <c:v>1.8936652</c:v>
                      </c:pt>
                      <c:pt idx="5">
                        <c:v>1.9172678999999999</c:v>
                      </c:pt>
                      <c:pt idx="6">
                        <c:v>1.9377553000000001</c:v>
                      </c:pt>
                      <c:pt idx="7">
                        <c:v>1.9534901</c:v>
                      </c:pt>
                      <c:pt idx="8">
                        <c:v>1.9986813000000001</c:v>
                      </c:pt>
                      <c:pt idx="9">
                        <c:v>2.0709360999999999</c:v>
                      </c:pt>
                      <c:pt idx="10">
                        <c:v>2.0392788999999998</c:v>
                      </c:pt>
                      <c:pt idx="11">
                        <c:v>2.0679154999999998</c:v>
                      </c:pt>
                      <c:pt idx="12">
                        <c:v>2.0911753000000002</c:v>
                      </c:pt>
                      <c:pt idx="13">
                        <c:v>2.1261687999999999</c:v>
                      </c:pt>
                      <c:pt idx="14">
                        <c:v>2.1723268999999998</c:v>
                      </c:pt>
                      <c:pt idx="15">
                        <c:v>2.1966909000000001</c:v>
                      </c:pt>
                      <c:pt idx="16">
                        <c:v>2.2129067</c:v>
                      </c:pt>
                      <c:pt idx="17">
                        <c:v>2.2413197999999999</c:v>
                      </c:pt>
                      <c:pt idx="18">
                        <c:v>2.2986121000000002</c:v>
                      </c:pt>
                      <c:pt idx="19">
                        <c:v>2.3758365000000001</c:v>
                      </c:pt>
                      <c:pt idx="20">
                        <c:v>2.5354502000000001</c:v>
                      </c:pt>
                      <c:pt idx="21">
                        <c:v>2.6567097999999998</c:v>
                      </c:pt>
                    </c:numCache>
                  </c:numRef>
                </c:val>
                <c:extLst>
                  <c:ext xmlns:c16="http://schemas.microsoft.com/office/drawing/2014/chart" uri="{C3380CC4-5D6E-409C-BE32-E72D297353CC}">
                    <c16:uniqueId val="{00000002-A4D9-4556-AF2A-9B99F5288D76}"/>
                  </c:ext>
                </c:extLst>
              </c15:ser>
            </c15:filteredBarSeries>
            <c15:filteredBarSeries>
              <c15:ser>
                <c:idx val="2"/>
                <c:order val="1"/>
                <c:tx>
                  <c:strRef>
                    <c:extLst xmlns:c15="http://schemas.microsoft.com/office/drawing/2012/chart">
                      <c:ext xmlns:c15="http://schemas.microsoft.com/office/drawing/2012/chart" uri="{02D57815-91ED-43cb-92C2-25804820EDAC}">
                        <c15:formulaRef>
                          <c15:sqref>'Fig 2.6.2'!$E$1</c15:sqref>
                        </c15:formulaRef>
                      </c:ext>
                    </c:extLst>
                    <c:strCache>
                      <c:ptCount val="1"/>
                      <c:pt idx="0">
                        <c:v>BERD</c:v>
                      </c:pt>
                    </c:strCache>
                  </c:strRef>
                </c:tx>
                <c:spPr>
                  <a:solidFill>
                    <a:schemeClr val="accent5">
                      <a:shade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'Fig 2.6.2'!$A$2:$A$23</c15:sqref>
                        </c15:formulaRef>
                      </c:ext>
                    </c:extLst>
                    <c:strCache>
                      <c:ptCount val="22"/>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strCache>
                  </c:strRef>
                </c:cat>
                <c:val>
                  <c:numRef>
                    <c:extLst xmlns:c15="http://schemas.microsoft.com/office/drawing/2012/chart">
                      <c:ext xmlns:c15="http://schemas.microsoft.com/office/drawing/2012/chart" uri="{02D57815-91ED-43cb-92C2-25804820EDAC}">
                        <c15:formulaRef>
                          <c15:sqref>'Fig 2.6.2'!$E$2:$E$23</c15:sqref>
                        </c15:formulaRef>
                      </c:ext>
                    </c:extLst>
                    <c:numCache>
                      <c:formatCode>General</c:formatCode>
                      <c:ptCount val="22"/>
                      <c:pt idx="0">
                        <c:v>1.2954463000000001</c:v>
                      </c:pt>
                      <c:pt idx="1">
                        <c:v>1.3116756999999999</c:v>
                      </c:pt>
                      <c:pt idx="2">
                        <c:v>1.2785215000000001</c:v>
                      </c:pt>
                      <c:pt idx="3">
                        <c:v>1.2734692000000001</c:v>
                      </c:pt>
                      <c:pt idx="4">
                        <c:v>1.2698164999999999</c:v>
                      </c:pt>
                      <c:pt idx="5">
                        <c:v>1.2973345000000001</c:v>
                      </c:pt>
                      <c:pt idx="6">
                        <c:v>1.3293298</c:v>
                      </c:pt>
                      <c:pt idx="7">
                        <c:v>1.3494037999999999</c:v>
                      </c:pt>
                      <c:pt idx="8">
                        <c:v>1.3834664999999999</c:v>
                      </c:pt>
                      <c:pt idx="9">
                        <c:v>1.4003414999999999</c:v>
                      </c:pt>
                      <c:pt idx="10">
                        <c:v>1.3722737</c:v>
                      </c:pt>
                      <c:pt idx="11">
                        <c:v>1.4157381</c:v>
                      </c:pt>
                      <c:pt idx="12">
                        <c:v>1.4410593</c:v>
                      </c:pt>
                      <c:pt idx="13">
                        <c:v>1.4802770000000001</c:v>
                      </c:pt>
                      <c:pt idx="14">
                        <c:v>1.5313633</c:v>
                      </c:pt>
                      <c:pt idx="15">
                        <c:v>1.5576523</c:v>
                      </c:pt>
                      <c:pt idx="16">
                        <c:v>1.5839391</c:v>
                      </c:pt>
                      <c:pt idx="17">
                        <c:v>1.6155288000000001</c:v>
                      </c:pt>
                      <c:pt idx="18">
                        <c:v>1.6584154</c:v>
                      </c:pt>
                      <c:pt idx="19">
                        <c:v>1.7220470000000001</c:v>
                      </c:pt>
                      <c:pt idx="20">
                        <c:v>1.8439691</c:v>
                      </c:pt>
                      <c:pt idx="21">
                        <c:v>1.9691513</c:v>
                      </c:pt>
                    </c:numCache>
                  </c:numRef>
                </c:val>
                <c:extLst xmlns:c15="http://schemas.microsoft.com/office/drawing/2012/chart">
                  <c:ext xmlns:c16="http://schemas.microsoft.com/office/drawing/2014/chart" uri="{C3380CC4-5D6E-409C-BE32-E72D297353CC}">
                    <c16:uniqueId val="{00000003-A4D9-4556-AF2A-9B99F5288D76}"/>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'Fig 2.6.2'!$F$1</c15:sqref>
                        </c15:formulaRef>
                      </c:ext>
                    </c:extLst>
                    <c:strCache>
                      <c:ptCount val="1"/>
                      <c:pt idx="0">
                        <c:v>GOVERD</c:v>
                      </c:pt>
                    </c:strCache>
                  </c:strRef>
                </c:tx>
                <c:spPr>
                  <a:solidFill>
                    <a:schemeClr val="accent5">
                      <a:tint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'Fig 2.6.2'!$A$2:$A$23</c15:sqref>
                        </c15:formulaRef>
                      </c:ext>
                    </c:extLst>
                    <c:strCache>
                      <c:ptCount val="22"/>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strCache>
                  </c:strRef>
                </c:cat>
                <c:val>
                  <c:numRef>
                    <c:extLst xmlns:c15="http://schemas.microsoft.com/office/drawing/2012/chart">
                      <c:ext xmlns:c15="http://schemas.microsoft.com/office/drawing/2012/chart" uri="{02D57815-91ED-43cb-92C2-25804820EDAC}">
                        <c15:formulaRef>
                          <c15:sqref>'Fig 2.6.2'!$F$2:$F$23</c15:sqref>
                        </c15:formulaRef>
                      </c:ext>
                    </c:extLst>
                    <c:numCache>
                      <c:formatCode>General</c:formatCode>
                      <c:ptCount val="22"/>
                      <c:pt idx="0">
                        <c:v>0.25196805999999999</c:v>
                      </c:pt>
                      <c:pt idx="1">
                        <c:v>0.25971696999999999</c:v>
                      </c:pt>
                      <c:pt idx="2">
                        <c:v>0.26754609000000001</c:v>
                      </c:pt>
                      <c:pt idx="3">
                        <c:v>0.26901865000000003</c:v>
                      </c:pt>
                      <c:pt idx="4">
                        <c:v>0.26000897000000001</c:v>
                      </c:pt>
                      <c:pt idx="5">
                        <c:v>0.25872954999999997</c:v>
                      </c:pt>
                      <c:pt idx="6">
                        <c:v>0.25605823</c:v>
                      </c:pt>
                      <c:pt idx="7">
                        <c:v>0.2550248</c:v>
                      </c:pt>
                      <c:pt idx="8">
                        <c:v>0.26015281000000001</c:v>
                      </c:pt>
                      <c:pt idx="9">
                        <c:v>0.28722452999999998</c:v>
                      </c:pt>
                      <c:pt idx="10">
                        <c:v>0.28604027999999998</c:v>
                      </c:pt>
                      <c:pt idx="11">
                        <c:v>0.27679663999999998</c:v>
                      </c:pt>
                      <c:pt idx="12">
                        <c:v>0.27832907000000001</c:v>
                      </c:pt>
                      <c:pt idx="13">
                        <c:v>0.27690871</c:v>
                      </c:pt>
                      <c:pt idx="14">
                        <c:v>0.27309496999999999</c:v>
                      </c:pt>
                      <c:pt idx="15">
                        <c:v>0.2729935</c:v>
                      </c:pt>
                      <c:pt idx="16">
                        <c:v>0.26044107999999999</c:v>
                      </c:pt>
                      <c:pt idx="17">
                        <c:v>0.25745801000000001</c:v>
                      </c:pt>
                      <c:pt idx="18">
                        <c:v>0.26267949000000002</c:v>
                      </c:pt>
                      <c:pt idx="19">
                        <c:v>0.26902218999999999</c:v>
                      </c:pt>
                      <c:pt idx="20">
                        <c:v>0.29126174999999999</c:v>
                      </c:pt>
                      <c:pt idx="21">
                        <c:v>0.28310111999999998</c:v>
                      </c:pt>
                    </c:numCache>
                  </c:numRef>
                </c:val>
                <c:extLst xmlns:c15="http://schemas.microsoft.com/office/drawing/2012/chart">
                  <c:ext xmlns:c16="http://schemas.microsoft.com/office/drawing/2014/chart" uri="{C3380CC4-5D6E-409C-BE32-E72D297353CC}">
                    <c16:uniqueId val="{00000004-A4D9-4556-AF2A-9B99F5288D76}"/>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'Fig 2.6.2'!$G$1</c15:sqref>
                        </c15:formulaRef>
                      </c:ext>
                    </c:extLst>
                    <c:strCache>
                      <c:ptCount val="1"/>
                      <c:pt idx="0">
                        <c:v>HERD</c:v>
                      </c:pt>
                    </c:strCache>
                  </c:strRef>
                </c:tx>
                <c:spPr>
                  <a:solidFill>
                    <a:schemeClr val="accent5">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'Fig 2.6.2'!$A$2:$A$23</c15:sqref>
                        </c15:formulaRef>
                      </c:ext>
                    </c:extLst>
                    <c:strCache>
                      <c:ptCount val="22"/>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strCache>
                  </c:strRef>
                </c:cat>
                <c:val>
                  <c:numRef>
                    <c:extLst xmlns:c15="http://schemas.microsoft.com/office/drawing/2012/chart">
                      <c:ext xmlns:c15="http://schemas.microsoft.com/office/drawing/2012/chart" uri="{02D57815-91ED-43cb-92C2-25804820EDAC}">
                        <c15:formulaRef>
                          <c15:sqref>'Fig 2.6.2'!$G$2:$G$23</c15:sqref>
                        </c15:formulaRef>
                      </c:ext>
                    </c:extLst>
                    <c:numCache>
                      <c:formatCode>General</c:formatCode>
                      <c:ptCount val="22"/>
                      <c:pt idx="0">
                        <c:v>0.29232652999999997</c:v>
                      </c:pt>
                      <c:pt idx="1">
                        <c:v>0.30559529000000002</c:v>
                      </c:pt>
                      <c:pt idx="2">
                        <c:v>0.32021997000000002</c:v>
                      </c:pt>
                      <c:pt idx="3">
                        <c:v>0.32522841000000002</c:v>
                      </c:pt>
                      <c:pt idx="4">
                        <c:v>0.32059683999999999</c:v>
                      </c:pt>
                      <c:pt idx="5">
                        <c:v>0.31807467</c:v>
                      </c:pt>
                      <c:pt idx="6">
                        <c:v>0.31150183999999997</c:v>
                      </c:pt>
                      <c:pt idx="7">
                        <c:v>0.30958489</c:v>
                      </c:pt>
                      <c:pt idx="8">
                        <c:v>0.31536603000000002</c:v>
                      </c:pt>
                      <c:pt idx="9">
                        <c:v>0.33950245000000001</c:v>
                      </c:pt>
                      <c:pt idx="10">
                        <c:v>0.33862045000000002</c:v>
                      </c:pt>
                      <c:pt idx="11">
                        <c:v>0.33605438999999998</c:v>
                      </c:pt>
                      <c:pt idx="12">
                        <c:v>0.33477357000000002</c:v>
                      </c:pt>
                      <c:pt idx="13">
                        <c:v>0.33239191000000001</c:v>
                      </c:pt>
                      <c:pt idx="14">
                        <c:v>0.33020295</c:v>
                      </c:pt>
                      <c:pt idx="15">
                        <c:v>0.32753325999999999</c:v>
                      </c:pt>
                      <c:pt idx="16">
                        <c:v>0.32930210999999998</c:v>
                      </c:pt>
                      <c:pt idx="17">
                        <c:v>0.32968823000000003</c:v>
                      </c:pt>
                      <c:pt idx="18">
                        <c:v>0.33931381999999999</c:v>
                      </c:pt>
                      <c:pt idx="19">
                        <c:v>0.34621123999999998</c:v>
                      </c:pt>
                      <c:pt idx="20">
                        <c:v>0.35828843999999999</c:v>
                      </c:pt>
                      <c:pt idx="21">
                        <c:v>0.36257602999999999</c:v>
                      </c:pt>
                    </c:numCache>
                  </c:numRef>
                </c:val>
                <c:extLst xmlns:c15="http://schemas.microsoft.com/office/drawing/2012/chart">
                  <c:ext xmlns:c16="http://schemas.microsoft.com/office/drawing/2014/chart" uri="{C3380CC4-5D6E-409C-BE32-E72D297353CC}">
                    <c16:uniqueId val="{00000005-A4D9-4556-AF2A-9B99F5288D76}"/>
                  </c:ext>
                </c:extLst>
              </c15:ser>
            </c15:filteredBarSeries>
          </c:ext>
        </c:extLst>
      </c:barChart>
      <c:lineChart>
        <c:grouping val="standard"/>
        <c:varyColors val="0"/>
        <c:ser>
          <c:idx val="0"/>
          <c:order val="4"/>
          <c:tx>
            <c:strRef>
              <c:f>'Fig 2.6.2'!$B$1</c:f>
              <c:strCache>
                <c:ptCount val="1"/>
                <c:pt idx="0">
                  <c:v>R&amp;D rax incentive rate (percent, right scale)</c:v>
                </c:pt>
              </c:strCache>
            </c:strRef>
          </c:tx>
          <c:spPr>
            <a:ln w="57150" cap="rnd">
              <a:solidFill>
                <a:srgbClr val="ED7D31"/>
              </a:solidFill>
              <a:round/>
            </a:ln>
            <a:effectLst/>
          </c:spPr>
          <c:marker>
            <c:symbol val="none"/>
          </c:marker>
          <c:cat>
            <c:strRef>
              <c:f>'Fig 2.6.2'!$A$2:$A$23</c:f>
              <c:strCache>
                <c:ptCount val="22"/>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strCache>
            </c:strRef>
          </c:cat>
          <c:val>
            <c:numRef>
              <c:f>'Fig 2.6.2'!$C$2:$C$23</c:f>
              <c:numCache>
                <c:formatCode>0.00</c:formatCode>
                <c:ptCount val="22"/>
                <c:pt idx="0">
                  <c:v>4.5832199999999998</c:v>
                </c:pt>
                <c:pt idx="1">
                  <c:v>4.9112200000000001</c:v>
                </c:pt>
                <c:pt idx="2">
                  <c:v>6.9601600000000001</c:v>
                </c:pt>
                <c:pt idx="3">
                  <c:v>8.3227799999999998</c:v>
                </c:pt>
                <c:pt idx="4">
                  <c:v>8.2007899999999996</c:v>
                </c:pt>
                <c:pt idx="5">
                  <c:v>8.3536099999999998</c:v>
                </c:pt>
                <c:pt idx="6">
                  <c:v>8.0394900000000007</c:v>
                </c:pt>
                <c:pt idx="7">
                  <c:v>8.2452899999999989</c:v>
                </c:pt>
                <c:pt idx="8">
                  <c:v>12.01117</c:v>
                </c:pt>
                <c:pt idx="9">
                  <c:v>11.39203</c:v>
                </c:pt>
                <c:pt idx="10">
                  <c:v>10.935400000000001</c:v>
                </c:pt>
                <c:pt idx="11">
                  <c:v>11.105259999999999</c:v>
                </c:pt>
                <c:pt idx="12">
                  <c:v>11.14223</c:v>
                </c:pt>
                <c:pt idx="13">
                  <c:v>11.53112</c:v>
                </c:pt>
                <c:pt idx="14">
                  <c:v>11.40592</c:v>
                </c:pt>
                <c:pt idx="15">
                  <c:v>11.499030000000001</c:v>
                </c:pt>
                <c:pt idx="16">
                  <c:v>11.51187</c:v>
                </c:pt>
                <c:pt idx="17">
                  <c:v>12.043230000000001</c:v>
                </c:pt>
                <c:pt idx="18">
                  <c:v>12.31321</c:v>
                </c:pt>
                <c:pt idx="19">
                  <c:v>14.430689999999998</c:v>
                </c:pt>
                <c:pt idx="20">
                  <c:v>15.689710000000002</c:v>
                </c:pt>
                <c:pt idx="21">
                  <c:v>15.87405</c:v>
                </c:pt>
              </c:numCache>
            </c:numRef>
          </c:val>
          <c:smooth val="0"/>
          <c:extLst>
            <c:ext xmlns:c16="http://schemas.microsoft.com/office/drawing/2014/chart" uri="{C3380CC4-5D6E-409C-BE32-E72D297353CC}">
              <c16:uniqueId val="{00000001-A4D9-4556-AF2A-9B99F5288D76}"/>
            </c:ext>
          </c:extLst>
        </c:ser>
        <c:dLbls>
          <c:showLegendKey val="0"/>
          <c:showVal val="0"/>
          <c:showCatName val="0"/>
          <c:showSerName val="0"/>
          <c:showPercent val="0"/>
          <c:showBubbleSize val="0"/>
        </c:dLbls>
        <c:marker val="1"/>
        <c:smooth val="0"/>
        <c:axId val="2124140383"/>
        <c:axId val="2079111231"/>
      </c:lineChart>
      <c:catAx>
        <c:axId val="1023979887"/>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1020315775"/>
        <c:crosses val="autoZero"/>
        <c:auto val="1"/>
        <c:lblAlgn val="ctr"/>
        <c:lblOffset val="100"/>
        <c:tickLblSkip val="2"/>
        <c:noMultiLvlLbl val="0"/>
      </c:catAx>
      <c:valAx>
        <c:axId val="10203157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1023979887"/>
        <c:crosses val="autoZero"/>
        <c:crossBetween val="between"/>
      </c:valAx>
      <c:valAx>
        <c:axId val="2079111231"/>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2124140383"/>
        <c:crosses val="max"/>
        <c:crossBetween val="between"/>
      </c:valAx>
      <c:catAx>
        <c:axId val="2124140383"/>
        <c:scaling>
          <c:orientation val="minMax"/>
        </c:scaling>
        <c:delete val="1"/>
        <c:axPos val="b"/>
        <c:numFmt formatCode="General" sourceLinked="1"/>
        <c:majorTickMark val="out"/>
        <c:minorTickMark val="none"/>
        <c:tickLblPos val="nextTo"/>
        <c:crossAx val="2079111231"/>
        <c:crosses val="autoZero"/>
        <c:auto val="1"/>
        <c:lblAlgn val="ctr"/>
        <c:lblOffset val="100"/>
        <c:noMultiLvlLbl val="0"/>
      </c:catAx>
      <c:spPr>
        <a:noFill/>
        <a:ln>
          <a:noFill/>
        </a:ln>
        <a:effectLst/>
      </c:spPr>
    </c:plotArea>
    <c:legend>
      <c:legendPos val="b"/>
      <c:layout>
        <c:manualLayout>
          <c:xMode val="edge"/>
          <c:yMode val="edge"/>
          <c:x val="6.3333954840344422E-3"/>
          <c:y val="1.4507932795529272E-2"/>
          <c:w val="0.83586378214802004"/>
          <c:h val="0.17362959580547482"/>
        </c:manualLayout>
      </c:layout>
      <c:overlay val="1"/>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cs typeface="Arial" panose="020B0604020202020204" pitchFamily="34" charset="0"/>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047182960724877E-2"/>
          <c:y val="0.16783808143627149"/>
          <c:w val="0.89484045947359048"/>
          <c:h val="0.77965180556203584"/>
        </c:manualLayout>
      </c:layout>
      <c:barChart>
        <c:barDir val="col"/>
        <c:grouping val="clustered"/>
        <c:varyColors val="0"/>
        <c:ser>
          <c:idx val="1"/>
          <c:order val="0"/>
          <c:tx>
            <c:strRef>
              <c:f>'Fig 2.6'!$I$2</c:f>
              <c:strCache>
                <c:ptCount val="1"/>
                <c:pt idx="0">
                  <c:v>Low Unemployment Insurance Generosity States</c:v>
                </c:pt>
              </c:strCache>
            </c:strRef>
          </c:tx>
          <c:spPr>
            <a:solidFill>
              <a:schemeClr val="accent3">
                <a:lumMod val="75000"/>
              </a:schemeClr>
            </a:solidFill>
            <a:ln>
              <a:noFill/>
            </a:ln>
            <a:effectLst/>
          </c:spPr>
          <c:invertIfNegative val="0"/>
          <c:errBars>
            <c:errBarType val="both"/>
            <c:errValType val="cust"/>
            <c:noEndCap val="0"/>
            <c:plus>
              <c:numRef>
                <c:f>'Fig 2.6'!$C$4</c:f>
                <c:numCache>
                  <c:formatCode>General</c:formatCode>
                  <c:ptCount val="1"/>
                  <c:pt idx="0">
                    <c:v>0.59387999999999996</c:v>
                  </c:pt>
                </c:numCache>
              </c:numRef>
            </c:plus>
            <c:minus>
              <c:numRef>
                <c:f>'Fig 2.6'!$C$4</c:f>
                <c:numCache>
                  <c:formatCode>General</c:formatCode>
                  <c:ptCount val="1"/>
                  <c:pt idx="0">
                    <c:v>0.59387999999999996</c:v>
                  </c:pt>
                </c:numCache>
              </c:numRef>
            </c:minus>
            <c:spPr>
              <a:noFill/>
              <a:ln w="19050" cap="flat" cmpd="sng" algn="ctr">
                <a:solidFill>
                  <a:schemeClr val="tx1"/>
                </a:solidFill>
                <a:round/>
              </a:ln>
              <a:effectLst/>
            </c:spPr>
          </c:errBars>
          <c:val>
            <c:numRef>
              <c:f>'Fig 2.6'!$I$3</c:f>
              <c:numCache>
                <c:formatCode>General</c:formatCode>
                <c:ptCount val="1"/>
                <c:pt idx="0">
                  <c:v>-0.66</c:v>
                </c:pt>
              </c:numCache>
            </c:numRef>
          </c:val>
          <c:extLst>
            <c:ext xmlns:c15="http://schemas.microsoft.com/office/drawing/2012/chart" uri="{02D57815-91ED-43cb-92C2-25804820EDAC}">
              <c15:filteredCategoryTitle>
                <c15:cat>
                  <c:strRef>
                    <c:extLst>
                      <c:ext uri="{02D57815-91ED-43cb-92C2-25804820EDAC}">
                        <c15:formulaRef>
                          <c15:sqref>'[250]Combined Figure'!#REF!</c15:sqref>
                        </c15:formulaRef>
                      </c:ext>
                    </c:extLst>
                    <c:strCache>
                      <c:ptCount val="1"/>
                      <c:pt idx="0">
                        <c:v>#REF!</c:v>
                      </c:pt>
                    </c:strCache>
                  </c:strRef>
                </c15:cat>
              </c15:filteredCategoryTitle>
            </c:ext>
            <c:ext xmlns:c16="http://schemas.microsoft.com/office/drawing/2014/chart" uri="{C3380CC4-5D6E-409C-BE32-E72D297353CC}">
              <c16:uniqueId val="{00000000-82E7-4E69-8033-C315065C8132}"/>
            </c:ext>
          </c:extLst>
        </c:ser>
        <c:ser>
          <c:idx val="0"/>
          <c:order val="1"/>
          <c:tx>
            <c:strRef>
              <c:f>'Fig 2.6'!$H$2</c:f>
              <c:strCache>
                <c:ptCount val="1"/>
                <c:pt idx="0">
                  <c:v>High Unemployment Insurance Generosity States</c:v>
                </c:pt>
              </c:strCache>
            </c:strRef>
          </c:tx>
          <c:spPr>
            <a:solidFill>
              <a:srgbClr val="ED7D31"/>
            </a:solidFill>
            <a:ln>
              <a:noFill/>
            </a:ln>
            <a:effectLst/>
          </c:spPr>
          <c:invertIfNegative val="0"/>
          <c:errBars>
            <c:errBarType val="both"/>
            <c:errValType val="cust"/>
            <c:noEndCap val="0"/>
            <c:plus>
              <c:numRef>
                <c:f>'Fig 2.6'!$C$3</c:f>
                <c:numCache>
                  <c:formatCode>General</c:formatCode>
                  <c:ptCount val="1"/>
                  <c:pt idx="0">
                    <c:v>0.12740000000000001</c:v>
                  </c:pt>
                </c:numCache>
              </c:numRef>
            </c:plus>
            <c:minus>
              <c:numRef>
                <c:f>'Fig 2.6'!$C$3</c:f>
                <c:numCache>
                  <c:formatCode>General</c:formatCode>
                  <c:ptCount val="1"/>
                  <c:pt idx="0">
                    <c:v>0.12740000000000001</c:v>
                  </c:pt>
                </c:numCache>
              </c:numRef>
            </c:minus>
            <c:spPr>
              <a:noFill/>
              <a:ln w="19050" cap="flat" cmpd="sng" algn="ctr">
                <a:solidFill>
                  <a:schemeClr val="tx1"/>
                </a:solidFill>
                <a:round/>
              </a:ln>
              <a:effectLst/>
            </c:spPr>
          </c:errBars>
          <c:val>
            <c:numRef>
              <c:f>'Fig 2.6'!$H$3</c:f>
              <c:numCache>
                <c:formatCode>General</c:formatCode>
                <c:ptCount val="1"/>
                <c:pt idx="0">
                  <c:v>-0.58399999999999996</c:v>
                </c:pt>
              </c:numCache>
            </c:numRef>
          </c:val>
          <c:extLst>
            <c:ext xmlns:c15="http://schemas.microsoft.com/office/drawing/2012/chart" uri="{02D57815-91ED-43cb-92C2-25804820EDAC}">
              <c15:filteredCategoryTitle>
                <c15:cat>
                  <c:strRef>
                    <c:extLst>
                      <c:ext uri="{02D57815-91ED-43cb-92C2-25804820EDAC}">
                        <c15:formulaRef>
                          <c15:sqref>'[250]Combined Figure'!#REF!</c15:sqref>
                        </c15:formulaRef>
                      </c:ext>
                    </c:extLst>
                    <c:strCache>
                      <c:ptCount val="1"/>
                      <c:pt idx="0">
                        <c:v>#REF!</c:v>
                      </c:pt>
                    </c:strCache>
                  </c:strRef>
                </c15:cat>
              </c15:filteredCategoryTitle>
            </c:ext>
            <c:ext xmlns:c16="http://schemas.microsoft.com/office/drawing/2014/chart" uri="{C3380CC4-5D6E-409C-BE32-E72D297353CC}">
              <c16:uniqueId val="{00000001-82E7-4E69-8033-C315065C8132}"/>
            </c:ext>
          </c:extLst>
        </c:ser>
        <c:ser>
          <c:idx val="12"/>
          <c:order val="2"/>
          <c:tx>
            <c:strRef>
              <c:f>'Fig 2.6'!$J$2</c:f>
              <c:strCache>
                <c:ptCount val="1"/>
                <c:pt idx="0">
                  <c:v>Spacer1</c:v>
                </c:pt>
              </c:strCache>
            </c:strRef>
          </c:tx>
          <c:spPr>
            <a:solidFill>
              <a:schemeClr val="accent1">
                <a:lumMod val="80000"/>
                <a:lumOff val="20000"/>
              </a:schemeClr>
            </a:solidFill>
            <a:ln>
              <a:noFill/>
            </a:ln>
            <a:effectLst/>
          </c:spPr>
          <c:invertIfNegative val="0"/>
          <c:val>
            <c:numRef>
              <c:f>'Fig 2.6'!$J$3</c:f>
              <c:numCache>
                <c:formatCode>General</c:formatCode>
                <c:ptCount val="1"/>
                <c:pt idx="0">
                  <c:v>0</c:v>
                </c:pt>
              </c:numCache>
            </c:numRef>
          </c:val>
          <c:extLst>
            <c:ext xmlns:c16="http://schemas.microsoft.com/office/drawing/2014/chart" uri="{C3380CC4-5D6E-409C-BE32-E72D297353CC}">
              <c16:uniqueId val="{00000002-82E7-4E69-8033-C315065C8132}"/>
            </c:ext>
          </c:extLst>
        </c:ser>
        <c:ser>
          <c:idx val="3"/>
          <c:order val="3"/>
          <c:tx>
            <c:strRef>
              <c:f>'Fig 2.6'!$L$2</c:f>
              <c:strCache>
                <c:ptCount val="1"/>
                <c:pt idx="0">
                  <c:v>CollegeL</c:v>
                </c:pt>
              </c:strCache>
            </c:strRef>
          </c:tx>
          <c:spPr>
            <a:solidFill>
              <a:schemeClr val="accent3">
                <a:lumMod val="75000"/>
              </a:schemeClr>
            </a:solidFill>
            <a:ln>
              <a:noFill/>
            </a:ln>
            <a:effectLst/>
          </c:spPr>
          <c:invertIfNegative val="0"/>
          <c:errBars>
            <c:errBarType val="both"/>
            <c:errValType val="cust"/>
            <c:noEndCap val="0"/>
            <c:plus>
              <c:numRef>
                <c:f>'Fig 2.6'!$D$4</c:f>
                <c:numCache>
                  <c:formatCode>General</c:formatCode>
                  <c:ptCount val="1"/>
                  <c:pt idx="0">
                    <c:v>0.9506</c:v>
                  </c:pt>
                </c:numCache>
              </c:numRef>
            </c:plus>
            <c:minus>
              <c:numRef>
                <c:f>'Fig 2.6'!$D$4</c:f>
                <c:numCache>
                  <c:formatCode>General</c:formatCode>
                  <c:ptCount val="1"/>
                  <c:pt idx="0">
                    <c:v>0.9506</c:v>
                  </c:pt>
                </c:numCache>
              </c:numRef>
            </c:minus>
            <c:spPr>
              <a:noFill/>
              <a:ln w="19050" cap="flat" cmpd="sng" algn="ctr">
                <a:solidFill>
                  <a:schemeClr val="tx1"/>
                </a:solidFill>
                <a:round/>
              </a:ln>
              <a:effectLst/>
            </c:spPr>
          </c:errBars>
          <c:val>
            <c:numRef>
              <c:f>'Fig 2.6'!$L$3</c:f>
              <c:numCache>
                <c:formatCode>General</c:formatCode>
                <c:ptCount val="1"/>
                <c:pt idx="0">
                  <c:v>-1.38</c:v>
                </c:pt>
              </c:numCache>
            </c:numRef>
          </c:val>
          <c:extLst>
            <c:ext xmlns:c15="http://schemas.microsoft.com/office/drawing/2012/chart" uri="{02D57815-91ED-43cb-92C2-25804820EDAC}">
              <c15:filteredCategoryTitle>
                <c15:cat>
                  <c:strRef>
                    <c:extLst>
                      <c:ext uri="{02D57815-91ED-43cb-92C2-25804820EDAC}">
                        <c15:formulaRef>
                          <c15:sqref>'[250]Combined Figure'!#REF!</c15:sqref>
                        </c15:formulaRef>
                      </c:ext>
                    </c:extLst>
                    <c:strCache>
                      <c:ptCount val="1"/>
                      <c:pt idx="0">
                        <c:v>#REF!</c:v>
                      </c:pt>
                    </c:strCache>
                  </c:strRef>
                </c15:cat>
              </c15:filteredCategoryTitle>
            </c:ext>
            <c:ext xmlns:c16="http://schemas.microsoft.com/office/drawing/2014/chart" uri="{C3380CC4-5D6E-409C-BE32-E72D297353CC}">
              <c16:uniqueId val="{00000003-82E7-4E69-8033-C315065C8132}"/>
            </c:ext>
          </c:extLst>
        </c:ser>
        <c:ser>
          <c:idx val="2"/>
          <c:order val="4"/>
          <c:tx>
            <c:strRef>
              <c:f>'Fig 2.6'!$K$2</c:f>
              <c:strCache>
                <c:ptCount val="1"/>
                <c:pt idx="0">
                  <c:v>CollegeH</c:v>
                </c:pt>
              </c:strCache>
            </c:strRef>
          </c:tx>
          <c:spPr>
            <a:solidFill>
              <a:srgbClr val="ED7D31"/>
            </a:solidFill>
            <a:ln>
              <a:noFill/>
            </a:ln>
            <a:effectLst/>
          </c:spPr>
          <c:invertIfNegative val="0"/>
          <c:errBars>
            <c:errBarType val="both"/>
            <c:errValType val="cust"/>
            <c:noEndCap val="0"/>
            <c:plus>
              <c:numRef>
                <c:f>'Fig 2.6'!$D$3</c:f>
                <c:numCache>
                  <c:formatCode>General</c:formatCode>
                  <c:ptCount val="1"/>
                  <c:pt idx="0">
                    <c:v>0.31556000000000001</c:v>
                  </c:pt>
                </c:numCache>
              </c:numRef>
            </c:plus>
            <c:minus>
              <c:numRef>
                <c:f>'Fig 2.6'!$D$3</c:f>
                <c:numCache>
                  <c:formatCode>General</c:formatCode>
                  <c:ptCount val="1"/>
                  <c:pt idx="0">
                    <c:v>0.31556000000000001</c:v>
                  </c:pt>
                </c:numCache>
              </c:numRef>
            </c:minus>
            <c:spPr>
              <a:noFill/>
              <a:ln w="19050" cap="flat" cmpd="sng" algn="ctr">
                <a:solidFill>
                  <a:schemeClr val="tx1"/>
                </a:solidFill>
                <a:round/>
              </a:ln>
              <a:effectLst/>
            </c:spPr>
          </c:errBars>
          <c:val>
            <c:numRef>
              <c:f>'Fig 2.6'!$K$3</c:f>
              <c:numCache>
                <c:formatCode>General</c:formatCode>
                <c:ptCount val="1"/>
                <c:pt idx="0">
                  <c:v>-0.79300000000000004</c:v>
                </c:pt>
              </c:numCache>
            </c:numRef>
          </c:val>
          <c:extLst>
            <c:ext xmlns:c15="http://schemas.microsoft.com/office/drawing/2012/chart" uri="{02D57815-91ED-43cb-92C2-25804820EDAC}">
              <c15:filteredCategoryTitle>
                <c15:cat>
                  <c:strRef>
                    <c:extLst>
                      <c:ext uri="{02D57815-91ED-43cb-92C2-25804820EDAC}">
                        <c15:formulaRef>
                          <c15:sqref>'[250]Combined Figure'!#REF!</c15:sqref>
                        </c15:formulaRef>
                      </c:ext>
                    </c:extLst>
                    <c:strCache>
                      <c:ptCount val="1"/>
                      <c:pt idx="0">
                        <c:v>#REF!</c:v>
                      </c:pt>
                    </c:strCache>
                  </c:strRef>
                </c15:cat>
              </c15:filteredCategoryTitle>
            </c:ext>
            <c:ext xmlns:c16="http://schemas.microsoft.com/office/drawing/2014/chart" uri="{C3380CC4-5D6E-409C-BE32-E72D297353CC}">
              <c16:uniqueId val="{00000004-82E7-4E69-8033-C315065C8132}"/>
            </c:ext>
          </c:extLst>
        </c:ser>
        <c:ser>
          <c:idx val="13"/>
          <c:order val="5"/>
          <c:tx>
            <c:strRef>
              <c:f>'Fig 2.6'!$M$2</c:f>
              <c:strCache>
                <c:ptCount val="1"/>
                <c:pt idx="0">
                  <c:v>Spacer2</c:v>
                </c:pt>
              </c:strCache>
            </c:strRef>
          </c:tx>
          <c:spPr>
            <a:solidFill>
              <a:schemeClr val="accent2">
                <a:lumMod val="80000"/>
                <a:lumOff val="20000"/>
              </a:schemeClr>
            </a:solidFill>
            <a:ln>
              <a:noFill/>
            </a:ln>
            <a:effectLst/>
          </c:spPr>
          <c:invertIfNegative val="0"/>
          <c:val>
            <c:numRef>
              <c:f>'Fig 2.6'!$M$3</c:f>
              <c:numCache>
                <c:formatCode>General</c:formatCode>
                <c:ptCount val="1"/>
                <c:pt idx="0">
                  <c:v>0</c:v>
                </c:pt>
              </c:numCache>
            </c:numRef>
          </c:val>
          <c:extLst>
            <c:ext xmlns:c16="http://schemas.microsoft.com/office/drawing/2014/chart" uri="{C3380CC4-5D6E-409C-BE32-E72D297353CC}">
              <c16:uniqueId val="{00000005-82E7-4E69-8033-C315065C8132}"/>
            </c:ext>
          </c:extLst>
        </c:ser>
        <c:ser>
          <c:idx val="5"/>
          <c:order val="6"/>
          <c:tx>
            <c:strRef>
              <c:f>'Fig 2.6'!$P$2</c:f>
              <c:strCache>
                <c:ptCount val="1"/>
                <c:pt idx="0">
                  <c:v>NonCollL</c:v>
                </c:pt>
              </c:strCache>
            </c:strRef>
          </c:tx>
          <c:spPr>
            <a:solidFill>
              <a:schemeClr val="accent3">
                <a:lumMod val="75000"/>
              </a:schemeClr>
            </a:solidFill>
            <a:ln>
              <a:noFill/>
            </a:ln>
            <a:effectLst/>
          </c:spPr>
          <c:invertIfNegative val="0"/>
          <c:errBars>
            <c:errBarType val="both"/>
            <c:errValType val="cust"/>
            <c:noEndCap val="0"/>
            <c:plus>
              <c:numRef>
                <c:f>'Fig 2.6'!$E$4</c:f>
                <c:numCache>
                  <c:formatCode>General</c:formatCode>
                  <c:ptCount val="1"/>
                  <c:pt idx="0">
                    <c:v>0.9506</c:v>
                  </c:pt>
                </c:numCache>
              </c:numRef>
            </c:plus>
            <c:minus>
              <c:numRef>
                <c:f>'Fig 2.6'!$E$4</c:f>
                <c:numCache>
                  <c:formatCode>General</c:formatCode>
                  <c:ptCount val="1"/>
                  <c:pt idx="0">
                    <c:v>0.9506</c:v>
                  </c:pt>
                </c:numCache>
              </c:numRef>
            </c:minus>
            <c:spPr>
              <a:noFill/>
              <a:ln w="19050" cap="flat" cmpd="sng" algn="ctr">
                <a:solidFill>
                  <a:schemeClr val="tx1"/>
                </a:solidFill>
                <a:round/>
              </a:ln>
              <a:effectLst/>
            </c:spPr>
          </c:errBars>
          <c:val>
            <c:numRef>
              <c:f>'Fig 2.6'!$P$3</c:f>
              <c:numCache>
                <c:formatCode>General</c:formatCode>
                <c:ptCount val="1"/>
                <c:pt idx="0">
                  <c:v>-2.33</c:v>
                </c:pt>
              </c:numCache>
            </c:numRef>
          </c:val>
          <c:extLst>
            <c:ext xmlns:c15="http://schemas.microsoft.com/office/drawing/2012/chart" uri="{02D57815-91ED-43cb-92C2-25804820EDAC}">
              <c15:filteredCategoryTitle>
                <c15:cat>
                  <c:strRef>
                    <c:extLst>
                      <c:ext uri="{02D57815-91ED-43cb-92C2-25804820EDAC}">
                        <c15:formulaRef>
                          <c15:sqref>'[250]Combined Figure'!#REF!</c15:sqref>
                        </c15:formulaRef>
                      </c:ext>
                    </c:extLst>
                    <c:strCache>
                      <c:ptCount val="1"/>
                      <c:pt idx="0">
                        <c:v>#REF!</c:v>
                      </c:pt>
                    </c:strCache>
                  </c:strRef>
                </c15:cat>
              </c15:filteredCategoryTitle>
            </c:ext>
            <c:ext xmlns:c16="http://schemas.microsoft.com/office/drawing/2014/chart" uri="{C3380CC4-5D6E-409C-BE32-E72D297353CC}">
              <c16:uniqueId val="{00000006-82E7-4E69-8033-C315065C8132}"/>
            </c:ext>
          </c:extLst>
        </c:ser>
        <c:ser>
          <c:idx val="6"/>
          <c:order val="7"/>
          <c:tx>
            <c:strRef>
              <c:f>'Fig 2.6'!$O$2</c:f>
              <c:strCache>
                <c:ptCount val="1"/>
                <c:pt idx="0">
                  <c:v>NonCollH</c:v>
                </c:pt>
              </c:strCache>
            </c:strRef>
          </c:tx>
          <c:spPr>
            <a:solidFill>
              <a:srgbClr val="ED7D31"/>
            </a:solidFill>
            <a:ln>
              <a:noFill/>
            </a:ln>
            <a:effectLst/>
          </c:spPr>
          <c:invertIfNegative val="0"/>
          <c:errBars>
            <c:errBarType val="both"/>
            <c:errValType val="cust"/>
            <c:noEndCap val="0"/>
            <c:plus>
              <c:numRef>
                <c:f>'Fig 2.6'!$E$3</c:f>
                <c:numCache>
                  <c:formatCode>General</c:formatCode>
                  <c:ptCount val="1"/>
                  <c:pt idx="0">
                    <c:v>0.32340000000000002</c:v>
                  </c:pt>
                </c:numCache>
              </c:numRef>
            </c:plus>
            <c:minus>
              <c:numRef>
                <c:f>'Fig 2.6'!$E$3</c:f>
                <c:numCache>
                  <c:formatCode>General</c:formatCode>
                  <c:ptCount val="1"/>
                  <c:pt idx="0">
                    <c:v>0.32340000000000002</c:v>
                  </c:pt>
                </c:numCache>
              </c:numRef>
            </c:minus>
            <c:spPr>
              <a:noFill/>
              <a:ln w="19050" cap="flat" cmpd="sng" algn="ctr">
                <a:solidFill>
                  <a:schemeClr val="tx1"/>
                </a:solidFill>
                <a:round/>
              </a:ln>
              <a:effectLst/>
            </c:spPr>
          </c:errBars>
          <c:val>
            <c:numRef>
              <c:f>'Fig 2.6'!$O$3</c:f>
              <c:numCache>
                <c:formatCode>General</c:formatCode>
                <c:ptCount val="1"/>
                <c:pt idx="0">
                  <c:v>-0.76</c:v>
                </c:pt>
              </c:numCache>
            </c:numRef>
          </c:val>
          <c:extLst>
            <c:ext xmlns:c16="http://schemas.microsoft.com/office/drawing/2014/chart" uri="{C3380CC4-5D6E-409C-BE32-E72D297353CC}">
              <c16:uniqueId val="{00000007-82E7-4E69-8033-C315065C8132}"/>
            </c:ext>
          </c:extLst>
        </c:ser>
        <c:dLbls>
          <c:showLegendKey val="0"/>
          <c:showVal val="0"/>
          <c:showCatName val="0"/>
          <c:showSerName val="0"/>
          <c:showPercent val="0"/>
          <c:showBubbleSize val="0"/>
        </c:dLbls>
        <c:gapWidth val="219"/>
        <c:overlap val="-27"/>
        <c:axId val="166350320"/>
        <c:axId val="175421712"/>
      </c:barChart>
      <c:barChart>
        <c:barDir val="col"/>
        <c:grouping val="clustered"/>
        <c:varyColors val="0"/>
        <c:ser>
          <c:idx val="14"/>
          <c:order val="8"/>
          <c:tx>
            <c:strRef>
              <c:f>'Fig 2.6'!$N$2</c:f>
              <c:strCache>
                <c:ptCount val="1"/>
                <c:pt idx="0">
                  <c:v>Spacer3</c:v>
                </c:pt>
              </c:strCache>
            </c:strRef>
          </c:tx>
          <c:spPr>
            <a:solidFill>
              <a:schemeClr val="accent3">
                <a:lumMod val="80000"/>
                <a:lumOff val="20000"/>
              </a:schemeClr>
            </a:solidFill>
            <a:ln>
              <a:noFill/>
            </a:ln>
            <a:effectLst/>
          </c:spPr>
          <c:invertIfNegative val="0"/>
          <c:val>
            <c:numRef>
              <c:f>'Fig 2.6'!$N$3</c:f>
              <c:numCache>
                <c:formatCode>General</c:formatCode>
                <c:ptCount val="1"/>
                <c:pt idx="0">
                  <c:v>0</c:v>
                </c:pt>
              </c:numCache>
            </c:numRef>
          </c:val>
          <c:extLst>
            <c:ext xmlns:c16="http://schemas.microsoft.com/office/drawing/2014/chart" uri="{C3380CC4-5D6E-409C-BE32-E72D297353CC}">
              <c16:uniqueId val="{00000008-82E7-4E69-8033-C315065C8132}"/>
            </c:ext>
          </c:extLst>
        </c:ser>
        <c:dLbls>
          <c:showLegendKey val="0"/>
          <c:showVal val="0"/>
          <c:showCatName val="0"/>
          <c:showSerName val="0"/>
          <c:showPercent val="0"/>
          <c:showBubbleSize val="0"/>
        </c:dLbls>
        <c:gapWidth val="219"/>
        <c:overlap val="-27"/>
        <c:axId val="674594752"/>
        <c:axId val="175402992"/>
      </c:barChart>
      <c:catAx>
        <c:axId val="166350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175421712"/>
        <c:crosses val="autoZero"/>
        <c:auto val="1"/>
        <c:lblAlgn val="ctr"/>
        <c:lblOffset val="100"/>
        <c:noMultiLvlLbl val="0"/>
      </c:catAx>
      <c:valAx>
        <c:axId val="175421712"/>
        <c:scaling>
          <c:orientation val="minMax"/>
          <c:max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166350320"/>
        <c:crosses val="autoZero"/>
        <c:crossBetween val="between"/>
        <c:majorUnit val="0.5"/>
      </c:valAx>
      <c:valAx>
        <c:axId val="175402992"/>
        <c:scaling>
          <c:orientation val="maxMin"/>
          <c:max val="2.0000000000000004E-2"/>
        </c:scaling>
        <c:delete val="1"/>
        <c:axPos val="r"/>
        <c:numFmt formatCode="General" sourceLinked="1"/>
        <c:majorTickMark val="none"/>
        <c:minorTickMark val="none"/>
        <c:tickLblPos val="nextTo"/>
        <c:crossAx val="674594752"/>
        <c:crosses val="max"/>
        <c:crossBetween val="between"/>
        <c:majorUnit val="4.000000000000001E-3"/>
      </c:valAx>
      <c:catAx>
        <c:axId val="674594752"/>
        <c:scaling>
          <c:orientation val="minMax"/>
        </c:scaling>
        <c:delete val="1"/>
        <c:axPos val="t"/>
        <c:numFmt formatCode="General" sourceLinked="1"/>
        <c:majorTickMark val="out"/>
        <c:minorTickMark val="none"/>
        <c:tickLblPos val="nextTo"/>
        <c:crossAx val="175402992"/>
        <c:crosses val="autoZero"/>
        <c:auto val="1"/>
        <c:lblAlgn val="ctr"/>
        <c:lblOffset val="100"/>
        <c:noMultiLvlLbl val="0"/>
      </c:catAx>
      <c:spPr>
        <a:noFill/>
        <a:ln>
          <a:noFill/>
        </a:ln>
        <a:effectLst/>
      </c:spPr>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3.8305310751583117E-2"/>
          <c:y val="0.82874303237139968"/>
          <c:w val="0.76728267134997352"/>
          <c:h val="0.14687654869170785"/>
        </c:manualLayout>
      </c:layout>
      <c:overlay val="1"/>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cs typeface="Arial" panose="020B0604020202020204" pitchFamily="34" charset="0"/>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mean_imp</c:v>
          </c:tx>
          <c:spPr>
            <a:ln w="28575" cap="rnd">
              <a:solidFill>
                <a:schemeClr val="accent1"/>
              </a:solidFill>
              <a:round/>
            </a:ln>
            <a:effectLst/>
          </c:spPr>
          <c:marker>
            <c:symbol val="none"/>
          </c:marker>
          <c:val>
            <c:numLit>
              <c:formatCode>General</c:formatCode>
              <c:ptCount val="17"/>
              <c:pt idx="0">
                <c:v>7.1824455207542277</c:v>
              </c:pt>
              <c:pt idx="1">
                <c:v>7.1584135457115989</c:v>
              </c:pt>
              <c:pt idx="2">
                <c:v>6.9251646373293605</c:v>
              </c:pt>
              <c:pt idx="3">
                <c:v>6.6013392060377321</c:v>
              </c:pt>
              <c:pt idx="4">
                <c:v>6.8239197836990089</c:v>
              </c:pt>
              <c:pt idx="5">
                <c:v>6.5975914820676325</c:v>
              </c:pt>
              <c:pt idx="6">
                <c:v>6.5919947602506221</c:v>
              </c:pt>
              <c:pt idx="7">
                <c:v>6.5517271733744415</c:v>
              </c:pt>
              <c:pt idx="8">
                <c:v>6.7195810753941325</c:v>
              </c:pt>
              <c:pt idx="9">
                <c:v>6.9733929415814693</c:v>
              </c:pt>
              <c:pt idx="10">
                <c:v>7.3249960322595733</c:v>
              </c:pt>
              <c:pt idx="11">
                <c:v>7.6413088303207388</c:v>
              </c:pt>
              <c:pt idx="12">
                <c:v>7.5966780896598358</c:v>
              </c:pt>
              <c:pt idx="13">
                <c:v>7.6810109456472819</c:v>
              </c:pt>
              <c:pt idx="14">
                <c:v>7.7008208791321087</c:v>
              </c:pt>
              <c:pt idx="15">
                <c:v>6.7059111917154857</c:v>
              </c:pt>
              <c:pt idx="16">
                <c:v>6.4153839692916161</c:v>
              </c:pt>
            </c:numLit>
          </c:val>
          <c:smooth val="0"/>
          <c:extLst>
            <c:ext xmlns:c16="http://schemas.microsoft.com/office/drawing/2014/chart" uri="{C3380CC4-5D6E-409C-BE32-E72D297353CC}">
              <c16:uniqueId val="{00000000-CBD3-4D6F-BF32-DF8EC1674ACD}"/>
            </c:ext>
          </c:extLst>
        </c:ser>
        <c:ser>
          <c:idx val="1"/>
          <c:order val="1"/>
          <c:tx>
            <c:v>mean_exp</c:v>
          </c:tx>
          <c:spPr>
            <a:ln w="28575" cap="rnd">
              <a:solidFill>
                <a:schemeClr val="accent2"/>
              </a:solidFill>
              <a:round/>
            </a:ln>
            <a:effectLst/>
          </c:spPr>
          <c:marker>
            <c:symbol val="none"/>
          </c:marker>
          <c:val>
            <c:numLit>
              <c:formatCode>General</c:formatCode>
              <c:ptCount val="17"/>
              <c:pt idx="0">
                <c:v>20.53200295572935</c:v>
              </c:pt>
              <c:pt idx="1">
                <c:v>21.222017374252363</c:v>
              </c:pt>
              <c:pt idx="2">
                <c:v>21.148973449560735</c:v>
              </c:pt>
              <c:pt idx="3">
                <c:v>20.99908656963315</c:v>
              </c:pt>
              <c:pt idx="4">
                <c:v>22.022316192807736</c:v>
              </c:pt>
              <c:pt idx="5">
                <c:v>21.558890305950495</c:v>
              </c:pt>
              <c:pt idx="6">
                <c:v>20.166806821019946</c:v>
              </c:pt>
              <c:pt idx="7">
                <c:v>19.333103225142366</c:v>
              </c:pt>
              <c:pt idx="8">
                <c:v>19.367318046599348</c:v>
              </c:pt>
              <c:pt idx="9">
                <c:v>18.982167401331964</c:v>
              </c:pt>
              <c:pt idx="10">
                <c:v>19.648489715744741</c:v>
              </c:pt>
              <c:pt idx="11">
                <c:v>20.238515586341862</c:v>
              </c:pt>
              <c:pt idx="12">
                <c:v>19.378786412402697</c:v>
              </c:pt>
              <c:pt idx="13">
                <c:v>20.068040147300373</c:v>
              </c:pt>
              <c:pt idx="14">
                <c:v>20.453352723995337</c:v>
              </c:pt>
              <c:pt idx="15">
                <c:v>18.445440169170038</c:v>
              </c:pt>
              <c:pt idx="16">
                <c:v>17.182634603319865</c:v>
              </c:pt>
            </c:numLit>
          </c:val>
          <c:smooth val="0"/>
          <c:extLst>
            <c:ext xmlns:c16="http://schemas.microsoft.com/office/drawing/2014/chart" uri="{C3380CC4-5D6E-409C-BE32-E72D297353CC}">
              <c16:uniqueId val="{00000001-CBD3-4D6F-BF32-DF8EC1674ACD}"/>
            </c:ext>
          </c:extLst>
        </c:ser>
        <c:ser>
          <c:idx val="2"/>
          <c:order val="2"/>
          <c:tx>
            <c:v>median_imp</c:v>
          </c:tx>
          <c:spPr>
            <a:ln w="28575" cap="rnd">
              <a:solidFill>
                <a:schemeClr val="accent3"/>
              </a:solidFill>
              <a:round/>
            </a:ln>
            <a:effectLst/>
          </c:spPr>
          <c:marker>
            <c:symbol val="none"/>
          </c:marker>
          <c:val>
            <c:numLit>
              <c:formatCode>General</c:formatCode>
              <c:ptCount val="17"/>
              <c:pt idx="0">
                <c:v>5.8029512593366981</c:v>
              </c:pt>
              <c:pt idx="1">
                <c:v>5.6519737047202829</c:v>
              </c:pt>
              <c:pt idx="2">
                <c:v>5.6679262309290923</c:v>
              </c:pt>
              <c:pt idx="3">
                <c:v>5.2651182746713845</c:v>
              </c:pt>
              <c:pt idx="4">
                <c:v>5.4885131784571755</c:v>
              </c:pt>
              <c:pt idx="5">
                <c:v>5.334654712074359</c:v>
              </c:pt>
              <c:pt idx="6">
                <c:v>5.0749654683440735</c:v>
              </c:pt>
              <c:pt idx="7">
                <c:v>5.1566517096836906</c:v>
              </c:pt>
              <c:pt idx="8">
                <c:v>5.376652583845738</c:v>
              </c:pt>
              <c:pt idx="9">
                <c:v>5.6019878930674443</c:v>
              </c:pt>
              <c:pt idx="10">
                <c:v>6.2926011745637682</c:v>
              </c:pt>
              <c:pt idx="11">
                <c:v>6.3402456920702992</c:v>
              </c:pt>
              <c:pt idx="12">
                <c:v>6.5612227307220534</c:v>
              </c:pt>
              <c:pt idx="13">
                <c:v>6.2228794615358511</c:v>
              </c:pt>
              <c:pt idx="14">
                <c:v>6.2609317969694001</c:v>
              </c:pt>
              <c:pt idx="15">
                <c:v>5.3510857204458473</c:v>
              </c:pt>
              <c:pt idx="16">
                <c:v>5.0712724433305985</c:v>
              </c:pt>
            </c:numLit>
          </c:val>
          <c:smooth val="0"/>
          <c:extLst>
            <c:ext xmlns:c16="http://schemas.microsoft.com/office/drawing/2014/chart" uri="{C3380CC4-5D6E-409C-BE32-E72D297353CC}">
              <c16:uniqueId val="{00000002-CBD3-4D6F-BF32-DF8EC1674ACD}"/>
            </c:ext>
          </c:extLst>
        </c:ser>
        <c:ser>
          <c:idx val="3"/>
          <c:order val="3"/>
          <c:tx>
            <c:v>median_exp</c:v>
          </c:tx>
          <c:spPr>
            <a:ln w="28575" cap="rnd">
              <a:solidFill>
                <a:schemeClr val="accent4"/>
              </a:solidFill>
              <a:round/>
            </a:ln>
            <a:effectLst/>
          </c:spPr>
          <c:marker>
            <c:symbol val="none"/>
          </c:marker>
          <c:val>
            <c:numLit>
              <c:formatCode>General</c:formatCode>
              <c:ptCount val="17"/>
              <c:pt idx="0">
                <c:v>13.064575194374825</c:v>
              </c:pt>
              <c:pt idx="1">
                <c:v>12.482832798381731</c:v>
              </c:pt>
              <c:pt idx="2">
                <c:v>12.321086913556524</c:v>
              </c:pt>
              <c:pt idx="3">
                <c:v>11.980547441102294</c:v>
              </c:pt>
              <c:pt idx="4">
                <c:v>12.808296909306858</c:v>
              </c:pt>
              <c:pt idx="5">
                <c:v>11.095210844002848</c:v>
              </c:pt>
              <c:pt idx="6">
                <c:v>10.311827295730314</c:v>
              </c:pt>
              <c:pt idx="7">
                <c:v>10.559122109315766</c:v>
              </c:pt>
              <c:pt idx="8">
                <c:v>10.07861090452195</c:v>
              </c:pt>
              <c:pt idx="9">
                <c:v>10.615371367771873</c:v>
              </c:pt>
              <c:pt idx="10">
                <c:v>11.528560809375474</c:v>
              </c:pt>
              <c:pt idx="11">
                <c:v>11.867155597345834</c:v>
              </c:pt>
              <c:pt idx="12">
                <c:v>10.812009140223013</c:v>
              </c:pt>
              <c:pt idx="13">
                <c:v>10.685073987825794</c:v>
              </c:pt>
              <c:pt idx="14">
                <c:v>11.07448112504888</c:v>
              </c:pt>
              <c:pt idx="15">
                <c:v>9.6456854446064195</c:v>
              </c:pt>
              <c:pt idx="16">
                <c:v>8.3994332188088752</c:v>
              </c:pt>
            </c:numLit>
          </c:val>
          <c:smooth val="0"/>
          <c:extLst>
            <c:ext xmlns:c16="http://schemas.microsoft.com/office/drawing/2014/chart" uri="{C3380CC4-5D6E-409C-BE32-E72D297353CC}">
              <c16:uniqueId val="{00000003-CBD3-4D6F-BF32-DF8EC1674ACD}"/>
            </c:ext>
          </c:extLst>
        </c:ser>
        <c:dLbls>
          <c:showLegendKey val="0"/>
          <c:showVal val="0"/>
          <c:showCatName val="0"/>
          <c:showSerName val="0"/>
          <c:showPercent val="0"/>
          <c:showBubbleSize val="0"/>
        </c:dLbls>
        <c:smooth val="0"/>
        <c:axId val="1867795248"/>
        <c:axId val="1"/>
      </c:lineChart>
      <c:catAx>
        <c:axId val="186779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795248"/>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mean_imp</c:v>
          </c:tx>
          <c:spPr>
            <a:ln w="28575" cap="rnd">
              <a:solidFill>
                <a:schemeClr val="accent1"/>
              </a:solidFill>
              <a:round/>
            </a:ln>
            <a:effectLst/>
          </c:spPr>
          <c:marker>
            <c:symbol val="none"/>
          </c:marker>
          <c:val>
            <c:numLit>
              <c:formatCode>General</c:formatCode>
              <c:ptCount val="17"/>
              <c:pt idx="0">
                <c:v>7.1711103365989732</c:v>
              </c:pt>
              <c:pt idx="1">
                <c:v>6.7391863636866303</c:v>
              </c:pt>
              <c:pt idx="2">
                <c:v>6.5982324997211279</c:v>
              </c:pt>
              <c:pt idx="3">
                <c:v>6.1987526919614186</c:v>
              </c:pt>
              <c:pt idx="4">
                <c:v>6.5834688740253657</c:v>
              </c:pt>
              <c:pt idx="5">
                <c:v>6.5653850831267073</c:v>
              </c:pt>
              <c:pt idx="6">
                <c:v>6.5647720250696127</c:v>
              </c:pt>
              <c:pt idx="7">
                <c:v>6.5359609515230686</c:v>
              </c:pt>
              <c:pt idx="8">
                <c:v>6.636603546478999</c:v>
              </c:pt>
              <c:pt idx="9">
                <c:v>7.0856254631510209</c:v>
              </c:pt>
              <c:pt idx="10">
                <c:v>7.5332863429362007</c:v>
              </c:pt>
              <c:pt idx="11">
                <c:v>7.8877453463104557</c:v>
              </c:pt>
              <c:pt idx="12">
                <c:v>7.9576091317821156</c:v>
              </c:pt>
              <c:pt idx="13">
                <c:v>7.966399395099514</c:v>
              </c:pt>
              <c:pt idx="14">
                <c:v>8.0810044605414681</c:v>
              </c:pt>
              <c:pt idx="15">
                <c:v>7.0727103267398448</c:v>
              </c:pt>
              <c:pt idx="16">
                <c:v>6.6836503649404255</c:v>
              </c:pt>
            </c:numLit>
          </c:val>
          <c:smooth val="0"/>
          <c:extLst>
            <c:ext xmlns:c16="http://schemas.microsoft.com/office/drawing/2014/chart" uri="{C3380CC4-5D6E-409C-BE32-E72D297353CC}">
              <c16:uniqueId val="{00000000-8FF8-4B4F-9A40-B0CBE0FFDB2C}"/>
            </c:ext>
          </c:extLst>
        </c:ser>
        <c:ser>
          <c:idx val="1"/>
          <c:order val="1"/>
          <c:tx>
            <c:v>mean_exp</c:v>
          </c:tx>
          <c:spPr>
            <a:ln w="28575" cap="rnd">
              <a:solidFill>
                <a:schemeClr val="accent2"/>
              </a:solidFill>
              <a:round/>
            </a:ln>
            <a:effectLst/>
          </c:spPr>
          <c:marker>
            <c:symbol val="none"/>
          </c:marker>
          <c:val>
            <c:numLit>
              <c:formatCode>General</c:formatCode>
              <c:ptCount val="17"/>
              <c:pt idx="0">
                <c:v>19.98652676917829</c:v>
              </c:pt>
              <c:pt idx="1">
                <c:v>20.458673626823639</c:v>
              </c:pt>
              <c:pt idx="2">
                <c:v>20.499484631495225</c:v>
              </c:pt>
              <c:pt idx="3">
                <c:v>20.324074350088086</c:v>
              </c:pt>
              <c:pt idx="4">
                <c:v>21.875425589356581</c:v>
              </c:pt>
              <c:pt idx="5">
                <c:v>21.458824780319258</c:v>
              </c:pt>
              <c:pt idx="6">
                <c:v>20.801853519843629</c:v>
              </c:pt>
              <c:pt idx="7">
                <c:v>20.412014352093173</c:v>
              </c:pt>
              <c:pt idx="8">
                <c:v>20.215631724407007</c:v>
              </c:pt>
              <c:pt idx="9">
                <c:v>19.2025513208721</c:v>
              </c:pt>
              <c:pt idx="10">
                <c:v>20.984715036362793</c:v>
              </c:pt>
              <c:pt idx="11">
                <c:v>21.99618409614979</c:v>
              </c:pt>
              <c:pt idx="12">
                <c:v>21.819585269329355</c:v>
              </c:pt>
              <c:pt idx="13">
                <c:v>22.193365126907196</c:v>
              </c:pt>
              <c:pt idx="14">
                <c:v>22.46241130375514</c:v>
              </c:pt>
              <c:pt idx="15">
                <c:v>20.510645617348089</c:v>
              </c:pt>
              <c:pt idx="16">
                <c:v>19.066503933222894</c:v>
              </c:pt>
            </c:numLit>
          </c:val>
          <c:smooth val="0"/>
          <c:extLst>
            <c:ext xmlns:c16="http://schemas.microsoft.com/office/drawing/2014/chart" uri="{C3380CC4-5D6E-409C-BE32-E72D297353CC}">
              <c16:uniqueId val="{00000001-8FF8-4B4F-9A40-B0CBE0FFDB2C}"/>
            </c:ext>
          </c:extLst>
        </c:ser>
        <c:ser>
          <c:idx val="2"/>
          <c:order val="2"/>
          <c:tx>
            <c:v>median_imp</c:v>
          </c:tx>
          <c:spPr>
            <a:ln w="28575" cap="rnd">
              <a:solidFill>
                <a:schemeClr val="accent3"/>
              </a:solidFill>
              <a:round/>
            </a:ln>
            <a:effectLst/>
          </c:spPr>
          <c:marker>
            <c:symbol val="none"/>
          </c:marker>
          <c:val>
            <c:numLit>
              <c:formatCode>General</c:formatCode>
              <c:ptCount val="17"/>
              <c:pt idx="0">
                <c:v>5.9926062044379496</c:v>
              </c:pt>
              <c:pt idx="1">
                <c:v>5.6519737047202829</c:v>
              </c:pt>
              <c:pt idx="2">
                <c:v>5.9866202864399041</c:v>
              </c:pt>
              <c:pt idx="3">
                <c:v>5.1562908498921898</c:v>
              </c:pt>
              <c:pt idx="4">
                <c:v>5.7485476217737803</c:v>
              </c:pt>
              <c:pt idx="5">
                <c:v>5.4237829572389336</c:v>
              </c:pt>
              <c:pt idx="6">
                <c:v>5.0749654683440735</c:v>
              </c:pt>
              <c:pt idx="7">
                <c:v>5.3480540770649192</c:v>
              </c:pt>
              <c:pt idx="8">
                <c:v>5.376652583845738</c:v>
              </c:pt>
              <c:pt idx="9">
                <c:v>5.7493123283674823</c:v>
              </c:pt>
              <c:pt idx="10">
                <c:v>6.5136462081085602</c:v>
              </c:pt>
              <c:pt idx="11">
                <c:v>6.586348707118769</c:v>
              </c:pt>
              <c:pt idx="12">
                <c:v>6.6874816081445356</c:v>
              </c:pt>
              <c:pt idx="13">
                <c:v>6.636875251626198</c:v>
              </c:pt>
              <c:pt idx="14">
                <c:v>6.7543980831080264</c:v>
              </c:pt>
              <c:pt idx="15">
                <c:v>5.1618593331388887</c:v>
              </c:pt>
              <c:pt idx="16">
                <c:v>4.9648072237275782</c:v>
              </c:pt>
            </c:numLit>
          </c:val>
          <c:smooth val="0"/>
          <c:extLst>
            <c:ext xmlns:c16="http://schemas.microsoft.com/office/drawing/2014/chart" uri="{C3380CC4-5D6E-409C-BE32-E72D297353CC}">
              <c16:uniqueId val="{00000002-8FF8-4B4F-9A40-B0CBE0FFDB2C}"/>
            </c:ext>
          </c:extLst>
        </c:ser>
        <c:ser>
          <c:idx val="3"/>
          <c:order val="3"/>
          <c:tx>
            <c:v>median_exp</c:v>
          </c:tx>
          <c:spPr>
            <a:ln w="28575" cap="rnd">
              <a:solidFill>
                <a:schemeClr val="accent4"/>
              </a:solidFill>
              <a:round/>
            </a:ln>
            <a:effectLst/>
          </c:spPr>
          <c:marker>
            <c:symbol val="none"/>
          </c:marker>
          <c:val>
            <c:numLit>
              <c:formatCode>General</c:formatCode>
              <c:ptCount val="17"/>
              <c:pt idx="0">
                <c:v>11.636067292626944</c:v>
              </c:pt>
              <c:pt idx="1">
                <c:v>11.339029553075539</c:v>
              </c:pt>
              <c:pt idx="2">
                <c:v>10.939805443848989</c:v>
              </c:pt>
              <c:pt idx="3">
                <c:v>11.028988200218508</c:v>
              </c:pt>
              <c:pt idx="4">
                <c:v>11.711589056796871</c:v>
              </c:pt>
              <c:pt idx="5">
                <c:v>10.181698418108885</c:v>
              </c:pt>
              <c:pt idx="6">
                <c:v>9.3891093859587347</c:v>
              </c:pt>
              <c:pt idx="7">
                <c:v>10.279731225710536</c:v>
              </c:pt>
              <c:pt idx="8">
                <c:v>10.07861090452195</c:v>
              </c:pt>
              <c:pt idx="9">
                <c:v>9.8922470424856002</c:v>
              </c:pt>
              <c:pt idx="10">
                <c:v>10.813915929866914</c:v>
              </c:pt>
              <c:pt idx="11">
                <c:v>11.484372625028314</c:v>
              </c:pt>
              <c:pt idx="12">
                <c:v>10.864522361287756</c:v>
              </c:pt>
              <c:pt idx="13">
                <c:v>10.937381667545271</c:v>
              </c:pt>
              <c:pt idx="14">
                <c:v>11.250688424395666</c:v>
              </c:pt>
              <c:pt idx="15">
                <c:v>10.263747808386162</c:v>
              </c:pt>
              <c:pt idx="16">
                <c:v>8.9785088288210453</c:v>
              </c:pt>
            </c:numLit>
          </c:val>
          <c:smooth val="0"/>
          <c:extLst>
            <c:ext xmlns:c16="http://schemas.microsoft.com/office/drawing/2014/chart" uri="{C3380CC4-5D6E-409C-BE32-E72D297353CC}">
              <c16:uniqueId val="{00000003-8FF8-4B4F-9A40-B0CBE0FFDB2C}"/>
            </c:ext>
          </c:extLst>
        </c:ser>
        <c:dLbls>
          <c:showLegendKey val="0"/>
          <c:showVal val="0"/>
          <c:showCatName val="0"/>
          <c:showSerName val="0"/>
          <c:showPercent val="0"/>
          <c:showBubbleSize val="0"/>
        </c:dLbls>
        <c:smooth val="0"/>
        <c:axId val="1867785040"/>
        <c:axId val="1"/>
      </c:lineChart>
      <c:catAx>
        <c:axId val="186778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78504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mean_imp</c:v>
          </c:tx>
          <c:spPr>
            <a:ln w="28575" cap="rnd">
              <a:solidFill>
                <a:schemeClr val="accent1"/>
              </a:solidFill>
              <a:round/>
            </a:ln>
            <a:effectLst/>
          </c:spPr>
          <c:marker>
            <c:symbol val="none"/>
          </c:marker>
          <c:val>
            <c:numLit>
              <c:formatCode>General</c:formatCode>
              <c:ptCount val="17"/>
              <c:pt idx="0">
                <c:v>6.9701964643772447</c:v>
              </c:pt>
              <c:pt idx="1">
                <c:v>7.6384320937735852</c:v>
              </c:pt>
              <c:pt idx="2">
                <c:v>7.2547077160559859</c:v>
              </c:pt>
              <c:pt idx="3">
                <c:v>7.0452483051089123</c:v>
              </c:pt>
              <c:pt idx="4">
                <c:v>7.1739094436620698</c:v>
              </c:pt>
              <c:pt idx="5">
                <c:v>6.5847695636516059</c:v>
              </c:pt>
              <c:pt idx="6">
                <c:v>6.5662011258114612</c:v>
              </c:pt>
              <c:pt idx="7">
                <c:v>6.5421355256321281</c:v>
              </c:pt>
              <c:pt idx="8">
                <c:v>6.835966773132669</c:v>
              </c:pt>
              <c:pt idx="9">
                <c:v>6.746541204589299</c:v>
              </c:pt>
              <c:pt idx="10">
                <c:v>6.8911533098849356</c:v>
              </c:pt>
              <c:pt idx="11">
                <c:v>7.2016490526529005</c:v>
              </c:pt>
              <c:pt idx="12">
                <c:v>6.8696159736180293</c:v>
              </c:pt>
              <c:pt idx="13">
                <c:v>7.1763096033916973</c:v>
              </c:pt>
              <c:pt idx="14">
                <c:v>7.0514454297672957</c:v>
              </c:pt>
              <c:pt idx="15">
                <c:v>6.0989884700583534</c:v>
              </c:pt>
              <c:pt idx="16">
                <c:v>5.8713080227900249</c:v>
              </c:pt>
            </c:numLit>
          </c:val>
          <c:smooth val="0"/>
          <c:extLst>
            <c:ext xmlns:c16="http://schemas.microsoft.com/office/drawing/2014/chart" uri="{C3380CC4-5D6E-409C-BE32-E72D297353CC}">
              <c16:uniqueId val="{00000000-E86B-4E89-949E-FD31DF50ED4E}"/>
            </c:ext>
          </c:extLst>
        </c:ser>
        <c:ser>
          <c:idx val="1"/>
          <c:order val="1"/>
          <c:tx>
            <c:v>mean_exp</c:v>
          </c:tx>
          <c:spPr>
            <a:ln w="28575" cap="rnd">
              <a:solidFill>
                <a:schemeClr val="accent2"/>
              </a:solidFill>
              <a:round/>
            </a:ln>
            <a:effectLst/>
          </c:spPr>
          <c:marker>
            <c:symbol val="none"/>
          </c:marker>
          <c:val>
            <c:numLit>
              <c:formatCode>General</c:formatCode>
              <c:ptCount val="17"/>
              <c:pt idx="0">
                <c:v>20.167108776045545</c:v>
              </c:pt>
              <c:pt idx="1">
                <c:v>20.687362979455767</c:v>
              </c:pt>
              <c:pt idx="2">
                <c:v>20.40071984464717</c:v>
              </c:pt>
              <c:pt idx="3">
                <c:v>20.335859536238381</c:v>
              </c:pt>
              <c:pt idx="4">
                <c:v>20.607514045249992</c:v>
              </c:pt>
              <c:pt idx="5">
                <c:v>20.012793878905907</c:v>
              </c:pt>
              <c:pt idx="6">
                <c:v>17.277473980025604</c:v>
              </c:pt>
              <c:pt idx="7">
                <c:v>15.39918824766055</c:v>
              </c:pt>
              <c:pt idx="8">
                <c:v>15.888246634608993</c:v>
              </c:pt>
              <c:pt idx="9">
                <c:v>16.754937316552585</c:v>
              </c:pt>
              <c:pt idx="10">
                <c:v>16.562433030240513</c:v>
              </c:pt>
              <c:pt idx="11">
                <c:v>16.350911514442085</c:v>
              </c:pt>
              <c:pt idx="12">
                <c:v>14.69117897956956</c:v>
              </c:pt>
              <c:pt idx="13">
                <c:v>15.748454977394298</c:v>
              </c:pt>
              <c:pt idx="14">
                <c:v>16.820876700926213</c:v>
              </c:pt>
              <c:pt idx="15">
                <c:v>14.752846527348401</c:v>
              </c:pt>
              <c:pt idx="16">
                <c:v>13.65509694758873</c:v>
              </c:pt>
            </c:numLit>
          </c:val>
          <c:smooth val="0"/>
          <c:extLst>
            <c:ext xmlns:c16="http://schemas.microsoft.com/office/drawing/2014/chart" uri="{C3380CC4-5D6E-409C-BE32-E72D297353CC}">
              <c16:uniqueId val="{00000001-E86B-4E89-949E-FD31DF50ED4E}"/>
            </c:ext>
          </c:extLst>
        </c:ser>
        <c:ser>
          <c:idx val="2"/>
          <c:order val="2"/>
          <c:tx>
            <c:v>median_imp</c:v>
          </c:tx>
          <c:spPr>
            <a:ln w="28575" cap="rnd">
              <a:solidFill>
                <a:schemeClr val="accent3"/>
              </a:solidFill>
              <a:round/>
            </a:ln>
            <a:effectLst/>
          </c:spPr>
          <c:marker>
            <c:symbol val="none"/>
          </c:marker>
          <c:val>
            <c:numLit>
              <c:formatCode>General</c:formatCode>
              <c:ptCount val="17"/>
              <c:pt idx="0">
                <c:v>5.378363763218541</c:v>
              </c:pt>
              <c:pt idx="1">
                <c:v>5.4014000728726996</c:v>
              </c:pt>
              <c:pt idx="2">
                <c:v>5.4159154464853501</c:v>
              </c:pt>
              <c:pt idx="3">
                <c:v>5.269522541063866</c:v>
              </c:pt>
              <c:pt idx="4">
                <c:v>5.07744557509813</c:v>
              </c:pt>
              <c:pt idx="5">
                <c:v>4.8750761623210863</c:v>
              </c:pt>
              <c:pt idx="6">
                <c:v>5.0500135864049236</c:v>
              </c:pt>
              <c:pt idx="7">
                <c:v>4.8381181628598338</c:v>
              </c:pt>
              <c:pt idx="8">
                <c:v>5.3192177593528847</c:v>
              </c:pt>
              <c:pt idx="9">
                <c:v>5.4777565985940893</c:v>
              </c:pt>
              <c:pt idx="10">
                <c:v>5.4092170456794317</c:v>
              </c:pt>
              <c:pt idx="11">
                <c:v>5.5878589196562451</c:v>
              </c:pt>
              <c:pt idx="12">
                <c:v>6.2659396422290508</c:v>
              </c:pt>
              <c:pt idx="13">
                <c:v>5.8011343429618476</c:v>
              </c:pt>
              <c:pt idx="14">
                <c:v>5.8182189137244817</c:v>
              </c:pt>
              <c:pt idx="15">
                <c:v>5.5327307333364466</c:v>
              </c:pt>
              <c:pt idx="16">
                <c:v>5.1440263106306805</c:v>
              </c:pt>
            </c:numLit>
          </c:val>
          <c:smooth val="0"/>
          <c:extLst>
            <c:ext xmlns:c16="http://schemas.microsoft.com/office/drawing/2014/chart" uri="{C3380CC4-5D6E-409C-BE32-E72D297353CC}">
              <c16:uniqueId val="{00000002-E86B-4E89-949E-FD31DF50ED4E}"/>
            </c:ext>
          </c:extLst>
        </c:ser>
        <c:ser>
          <c:idx val="3"/>
          <c:order val="3"/>
          <c:tx>
            <c:v>median_exp</c:v>
          </c:tx>
          <c:spPr>
            <a:ln w="28575" cap="rnd">
              <a:solidFill>
                <a:schemeClr val="accent4"/>
              </a:solidFill>
              <a:round/>
            </a:ln>
            <a:effectLst/>
          </c:spPr>
          <c:marker>
            <c:symbol val="none"/>
          </c:marker>
          <c:val>
            <c:numLit>
              <c:formatCode>General</c:formatCode>
              <c:ptCount val="17"/>
              <c:pt idx="0">
                <c:v>14.426047630345209</c:v>
              </c:pt>
              <c:pt idx="1">
                <c:v>14.581894888212496</c:v>
              </c:pt>
              <c:pt idx="2">
                <c:v>14.482584611686701</c:v>
              </c:pt>
              <c:pt idx="3">
                <c:v>14.51479500219504</c:v>
              </c:pt>
              <c:pt idx="4">
                <c:v>14.107684214278052</c:v>
              </c:pt>
              <c:pt idx="5">
                <c:v>13.578264078335437</c:v>
              </c:pt>
              <c:pt idx="6">
                <c:v>11.78008309761308</c:v>
              </c:pt>
              <c:pt idx="7">
                <c:v>10.503042950976232</c:v>
              </c:pt>
              <c:pt idx="8">
                <c:v>9.2489468081783919</c:v>
              </c:pt>
              <c:pt idx="9">
                <c:v>11.479904803437535</c:v>
              </c:pt>
              <c:pt idx="10">
                <c:v>12.027401180218948</c:v>
              </c:pt>
              <c:pt idx="11">
                <c:v>11.319532800614901</c:v>
              </c:pt>
              <c:pt idx="12">
                <c:v>9.0506447374967607</c:v>
              </c:pt>
              <c:pt idx="13">
                <c:v>9.4113860836402647</c:v>
              </c:pt>
              <c:pt idx="14">
                <c:v>9.9219677940131277</c:v>
              </c:pt>
              <c:pt idx="15">
                <c:v>9.055203937554678</c:v>
              </c:pt>
              <c:pt idx="16">
                <c:v>7.9764382716374262</c:v>
              </c:pt>
            </c:numLit>
          </c:val>
          <c:smooth val="0"/>
          <c:extLst>
            <c:ext xmlns:c16="http://schemas.microsoft.com/office/drawing/2014/chart" uri="{C3380CC4-5D6E-409C-BE32-E72D297353CC}">
              <c16:uniqueId val="{00000003-E86B-4E89-949E-FD31DF50ED4E}"/>
            </c:ext>
          </c:extLst>
        </c:ser>
        <c:dLbls>
          <c:showLegendKey val="0"/>
          <c:showVal val="0"/>
          <c:showCatName val="0"/>
          <c:showSerName val="0"/>
          <c:showPercent val="0"/>
          <c:showBubbleSize val="0"/>
        </c:dLbls>
        <c:smooth val="0"/>
        <c:axId val="1867787360"/>
        <c:axId val="1"/>
      </c:lineChart>
      <c:catAx>
        <c:axId val="186778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78736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69273050166288E-2"/>
          <c:y val="3.314129151818454E-2"/>
          <c:w val="0.86849316865837189"/>
          <c:h val="0.83761330292290281"/>
        </c:manualLayout>
      </c:layout>
      <c:lineChart>
        <c:grouping val="standard"/>
        <c:varyColors val="0"/>
        <c:ser>
          <c:idx val="0"/>
          <c:order val="0"/>
          <c:tx>
            <c:strRef>
              <c:f>'Figure 1.4'!$B$4</c:f>
              <c:strCache>
                <c:ptCount val="1"/>
                <c:pt idx="0">
                  <c:v>United States</c:v>
                </c:pt>
              </c:strCache>
            </c:strRef>
          </c:tx>
          <c:spPr>
            <a:ln w="57150" cap="rnd">
              <a:solidFill>
                <a:schemeClr val="accent1"/>
              </a:solidFill>
              <a:round/>
            </a:ln>
            <a:effectLst/>
          </c:spPr>
          <c:marker>
            <c:symbol val="none"/>
          </c:marker>
          <c:cat>
            <c:strRef>
              <c:f>'Figure 1.4'!$A$5:$A$59</c:f>
              <c:strCache>
                <c:ptCount val="55"/>
                <c:pt idx="0">
                  <c:v>1999</c:v>
                </c:pt>
                <c:pt idx="1">
                  <c:v>2000</c:v>
                </c:pt>
                <c:pt idx="2">
                  <c:v>01</c:v>
                </c:pt>
                <c:pt idx="3">
                  <c:v>2002</c:v>
                </c:pt>
                <c:pt idx="4">
                  <c:v>03</c:v>
                </c:pt>
                <c:pt idx="5">
                  <c:v>4</c:v>
                </c:pt>
                <c:pt idx="6">
                  <c:v>05</c:v>
                </c:pt>
                <c:pt idx="7">
                  <c:v>6</c:v>
                </c:pt>
                <c:pt idx="8">
                  <c:v>07</c:v>
                </c:pt>
                <c:pt idx="9">
                  <c:v>08</c:v>
                </c:pt>
                <c:pt idx="10">
                  <c:v>09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pt idx="52">
                  <c:v>51</c:v>
                </c:pt>
                <c:pt idx="53">
                  <c:v>52</c:v>
                </c:pt>
                <c:pt idx="54">
                  <c:v>53</c:v>
                </c:pt>
              </c:strCache>
            </c:strRef>
          </c:cat>
          <c:val>
            <c:numRef>
              <c:f>'Figure 1.4'!$B$5:$B$59</c:f>
              <c:numCache>
                <c:formatCode>#,##0.0</c:formatCode>
                <c:ptCount val="55"/>
                <c:pt idx="0">
                  <c:v>38.317999999999998</c:v>
                </c:pt>
                <c:pt idx="1">
                  <c:v>33.703000000000003</c:v>
                </c:pt>
                <c:pt idx="2">
                  <c:v>31.538</c:v>
                </c:pt>
                <c:pt idx="3">
                  <c:v>32.694000000000003</c:v>
                </c:pt>
                <c:pt idx="4">
                  <c:v>34.697000000000003</c:v>
                </c:pt>
                <c:pt idx="5">
                  <c:v>35.712000000000003</c:v>
                </c:pt>
                <c:pt idx="6">
                  <c:v>35.765000000000001</c:v>
                </c:pt>
                <c:pt idx="7">
                  <c:v>35.411000000000001</c:v>
                </c:pt>
                <c:pt idx="8">
                  <c:v>35.197000000000003</c:v>
                </c:pt>
                <c:pt idx="9">
                  <c:v>39.219000000000001</c:v>
                </c:pt>
                <c:pt idx="10">
                  <c:v>52.15</c:v>
                </c:pt>
                <c:pt idx="11">
                  <c:v>60.593000000000004</c:v>
                </c:pt>
                <c:pt idx="12">
                  <c:v>65.484999999999999</c:v>
                </c:pt>
                <c:pt idx="13">
                  <c:v>70.028000000000006</c:v>
                </c:pt>
                <c:pt idx="14">
                  <c:v>71.805000000000007</c:v>
                </c:pt>
                <c:pt idx="15">
                  <c:v>73.328999999999994</c:v>
                </c:pt>
                <c:pt idx="16">
                  <c:v>72.212000000000003</c:v>
                </c:pt>
                <c:pt idx="17">
                  <c:v>76.001000000000005</c:v>
                </c:pt>
                <c:pt idx="18">
                  <c:v>75.691999999999993</c:v>
                </c:pt>
                <c:pt idx="19">
                  <c:v>77.066999999999993</c:v>
                </c:pt>
                <c:pt idx="20">
                  <c:v>78.968000000000004</c:v>
                </c:pt>
                <c:pt idx="21">
                  <c:v>98.704999999999998</c:v>
                </c:pt>
                <c:pt idx="22">
                  <c:v>97.15</c:v>
                </c:pt>
                <c:pt idx="23">
                  <c:v>95.837999999999994</c:v>
                </c:pt>
                <c:pt idx="24">
                  <c:v>97.278000000000006</c:v>
                </c:pt>
                <c:pt idx="25" formatCode="0.0">
                  <c:v>99.013000000000005</c:v>
                </c:pt>
                <c:pt idx="26" formatCode="0.0">
                  <c:v>101.693</c:v>
                </c:pt>
                <c:pt idx="27" formatCode="0.0">
                  <c:v>103.321</c:v>
                </c:pt>
                <c:pt idx="28" formatCode="0.0">
                  <c:v>104.658</c:v>
                </c:pt>
                <c:pt idx="29" formatCode="0.0">
                  <c:v>106.355</c:v>
                </c:pt>
                <c:pt idx="30" formatCode="0.0">
                  <c:v>107.401</c:v>
                </c:pt>
                <c:pt idx="31" formatCode="0.0">
                  <c:v>108.744</c:v>
                </c:pt>
                <c:pt idx="32" formatCode="0.0">
                  <c:v>110.206</c:v>
                </c:pt>
                <c:pt idx="33" formatCode="0.0">
                  <c:v>111.904</c:v>
                </c:pt>
                <c:pt idx="34" formatCode="0.0">
                  <c:v>114.063</c:v>
                </c:pt>
                <c:pt idx="35" formatCode="0.0">
                  <c:v>115.994</c:v>
                </c:pt>
                <c:pt idx="36" formatCode="0.0">
                  <c:v>117.97</c:v>
                </c:pt>
                <c:pt idx="37" formatCode="0.0">
                  <c:v>120.001</c:v>
                </c:pt>
                <c:pt idx="38" formatCode="0.0">
                  <c:v>122.104</c:v>
                </c:pt>
                <c:pt idx="39" formatCode="0.0">
                  <c:v>124.292</c:v>
                </c:pt>
                <c:pt idx="40" formatCode="0.0">
                  <c:v>126.54</c:v>
                </c:pt>
                <c:pt idx="41" formatCode="0.0">
                  <c:v>128.84899999999999</c:v>
                </c:pt>
                <c:pt idx="42" formatCode="0.0">
                  <c:v>131.244</c:v>
                </c:pt>
                <c:pt idx="43" formatCode="0.0">
                  <c:v>133.70099999999999</c:v>
                </c:pt>
                <c:pt idx="44" formatCode="0.0">
                  <c:v>136.21600000000001</c:v>
                </c:pt>
                <c:pt idx="45" formatCode="0.0">
                  <c:v>138.798</c:v>
                </c:pt>
                <c:pt idx="46" formatCode="0.0">
                  <c:v>141.38999999999999</c:v>
                </c:pt>
                <c:pt idx="47" formatCode="0.0">
                  <c:v>144.01900000000001</c:v>
                </c:pt>
                <c:pt idx="48" formatCode="0.0">
                  <c:v>146.68600000000001</c:v>
                </c:pt>
                <c:pt idx="49" formatCode="0.0">
                  <c:v>149.37799999999999</c:v>
                </c:pt>
                <c:pt idx="50" formatCode="0.0">
                  <c:v>152.09899999999999</c:v>
                </c:pt>
                <c:pt idx="51" formatCode="0.0">
                  <c:v>154.85400000000001</c:v>
                </c:pt>
                <c:pt idx="52" formatCode="0.0">
                  <c:v>157.64500000000001</c:v>
                </c:pt>
                <c:pt idx="53" formatCode="0.0">
                  <c:v>160.47999999999999</c:v>
                </c:pt>
                <c:pt idx="54" formatCode="0.0">
                  <c:v>163.32499999999999</c:v>
                </c:pt>
              </c:numCache>
            </c:numRef>
          </c:val>
          <c:smooth val="0"/>
          <c:extLst>
            <c:ext xmlns:c16="http://schemas.microsoft.com/office/drawing/2014/chart" uri="{C3380CC4-5D6E-409C-BE32-E72D297353CC}">
              <c16:uniqueId val="{00000000-D18E-4990-AE9B-BD7E04C9F6B1}"/>
            </c:ext>
          </c:extLst>
        </c:ser>
        <c:ser>
          <c:idx val="1"/>
          <c:order val="1"/>
          <c:tx>
            <c:strRef>
              <c:f>'Figure 1.4'!$C$4</c:f>
              <c:strCache>
                <c:ptCount val="1"/>
                <c:pt idx="0">
                  <c:v>China</c:v>
                </c:pt>
              </c:strCache>
            </c:strRef>
          </c:tx>
          <c:spPr>
            <a:ln w="57150" cap="rnd">
              <a:solidFill>
                <a:schemeClr val="accent2"/>
              </a:solidFill>
              <a:round/>
            </a:ln>
            <a:effectLst/>
          </c:spPr>
          <c:marker>
            <c:symbol val="none"/>
          </c:marker>
          <c:cat>
            <c:strRef>
              <c:f>'Figure 1.4'!$A$5:$A$59</c:f>
              <c:strCache>
                <c:ptCount val="55"/>
                <c:pt idx="0">
                  <c:v>1999</c:v>
                </c:pt>
                <c:pt idx="1">
                  <c:v>2000</c:v>
                </c:pt>
                <c:pt idx="2">
                  <c:v>01</c:v>
                </c:pt>
                <c:pt idx="3">
                  <c:v>2002</c:v>
                </c:pt>
                <c:pt idx="4">
                  <c:v>03</c:v>
                </c:pt>
                <c:pt idx="5">
                  <c:v>4</c:v>
                </c:pt>
                <c:pt idx="6">
                  <c:v>05</c:v>
                </c:pt>
                <c:pt idx="7">
                  <c:v>6</c:v>
                </c:pt>
                <c:pt idx="8">
                  <c:v>07</c:v>
                </c:pt>
                <c:pt idx="9">
                  <c:v>08</c:v>
                </c:pt>
                <c:pt idx="10">
                  <c:v>09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pt idx="52">
                  <c:v>51</c:v>
                </c:pt>
                <c:pt idx="53">
                  <c:v>52</c:v>
                </c:pt>
                <c:pt idx="54">
                  <c:v>53</c:v>
                </c:pt>
              </c:strCache>
            </c:strRef>
          </c:cat>
          <c:val>
            <c:numRef>
              <c:f>'Figure 1.4'!$C$5:$C$59</c:f>
              <c:numCache>
                <c:formatCode>General</c:formatCode>
                <c:ptCount val="55"/>
                <c:pt idx="0">
                  <c:v>24.533692127770948</c:v>
                </c:pt>
                <c:pt idx="1">
                  <c:v>26.358716352799021</c:v>
                </c:pt>
                <c:pt idx="2">
                  <c:v>28.581436754268495</c:v>
                </c:pt>
                <c:pt idx="3">
                  <c:v>30.505507720694641</c:v>
                </c:pt>
                <c:pt idx="4">
                  <c:v>31.928983121391578</c:v>
                </c:pt>
                <c:pt idx="5">
                  <c:v>31.838998612596686</c:v>
                </c:pt>
                <c:pt idx="6">
                  <c:v>32.266428092892049</c:v>
                </c:pt>
                <c:pt idx="7">
                  <c:v>31.983076238142466</c:v>
                </c:pt>
                <c:pt idx="8">
                  <c:v>35.773034622592782</c:v>
                </c:pt>
                <c:pt idx="9">
                  <c:v>34.098997094170457</c:v>
                </c:pt>
                <c:pt idx="10">
                  <c:v>43.058332391448886</c:v>
                </c:pt>
                <c:pt idx="11">
                  <c:v>42.488947462249293</c:v>
                </c:pt>
                <c:pt idx="12">
                  <c:v>43.075505851834762</c:v>
                </c:pt>
                <c:pt idx="13">
                  <c:v>44.245512709308336</c:v>
                </c:pt>
                <c:pt idx="14">
                  <c:v>48.111879275234621</c:v>
                </c:pt>
                <c:pt idx="15">
                  <c:v>52.021722227280009</c:v>
                </c:pt>
                <c:pt idx="16">
                  <c:v>55.177876773225599</c:v>
                </c:pt>
                <c:pt idx="17">
                  <c:v>70.293077965563384</c:v>
                </c:pt>
                <c:pt idx="18">
                  <c:v>77.85782912239037</c:v>
                </c:pt>
                <c:pt idx="19">
                  <c:v>80.846268426662064</c:v>
                </c:pt>
                <c:pt idx="20">
                  <c:v>86.297993797306177</c:v>
                </c:pt>
                <c:pt idx="21">
                  <c:v>98.820550631722682</c:v>
                </c:pt>
                <c:pt idx="22">
                  <c:v>100.78534736434189</c:v>
                </c:pt>
                <c:pt idx="23">
                  <c:v>107.85008929790791</c:v>
                </c:pt>
                <c:pt idx="24">
                  <c:v>116.43915006861032</c:v>
                </c:pt>
                <c:pt idx="25">
                  <c:v>122.60796489874402</c:v>
                </c:pt>
                <c:pt idx="26">
                  <c:v>127.98163679370447</c:v>
                </c:pt>
                <c:pt idx="27">
                  <c:v>133.2457425348355</c:v>
                </c:pt>
                <c:pt idx="28">
                  <c:v>138.09378181933761</c:v>
                </c:pt>
                <c:pt idx="29">
                  <c:v>142.7455720995095</c:v>
                </c:pt>
                <c:pt idx="30">
                  <c:v>147.00409323912319</c:v>
                </c:pt>
                <c:pt idx="31">
                  <c:v>150.87506956976929</c:v>
                </c:pt>
                <c:pt idx="32">
                  <c:v>154.36155530742491</c:v>
                </c:pt>
                <c:pt idx="33">
                  <c:v>157.63213844714227</c:v>
                </c:pt>
                <c:pt idx="34">
                  <c:v>160.69873039294751</c:v>
                </c:pt>
                <c:pt idx="35">
                  <c:v>163.57415899365913</c:v>
                </c:pt>
                <c:pt idx="36">
                  <c:v>166.26883178159105</c:v>
                </c:pt>
                <c:pt idx="37">
                  <c:v>169.19034806937148</c:v>
                </c:pt>
                <c:pt idx="38">
                  <c:v>172.3266294750791</c:v>
                </c:pt>
                <c:pt idx="39">
                  <c:v>175.64459232735121</c:v>
                </c:pt>
                <c:pt idx="40">
                  <c:v>179.14442153378729</c:v>
                </c:pt>
                <c:pt idx="41">
                  <c:v>182.82445242830832</c:v>
                </c:pt>
                <c:pt idx="42">
                  <c:v>186.67975322704652</c:v>
                </c:pt>
                <c:pt idx="43">
                  <c:v>190.70121779413159</c:v>
                </c:pt>
                <c:pt idx="44">
                  <c:v>194.87526249168306</c:v>
                </c:pt>
                <c:pt idx="45">
                  <c:v>199.18550873957577</c:v>
                </c:pt>
                <c:pt idx="46">
                  <c:v>203.61358874179552</c:v>
                </c:pt>
                <c:pt idx="47">
                  <c:v>208.13974215530777</c:v>
                </c:pt>
                <c:pt idx="48">
                  <c:v>212.74475589445268</c:v>
                </c:pt>
                <c:pt idx="49">
                  <c:v>217.41189890239042</c:v>
                </c:pt>
                <c:pt idx="50">
                  <c:v>222.12864496164019</c:v>
                </c:pt>
                <c:pt idx="51">
                  <c:v>226.87341500440934</c:v>
                </c:pt>
                <c:pt idx="52">
                  <c:v>231.64637553184971</c:v>
                </c:pt>
                <c:pt idx="53">
                  <c:v>236.44769403436007</c:v>
                </c:pt>
                <c:pt idx="54">
                  <c:v>241.27753899746321</c:v>
                </c:pt>
              </c:numCache>
            </c:numRef>
          </c:val>
          <c:smooth val="0"/>
          <c:extLst>
            <c:ext xmlns:c16="http://schemas.microsoft.com/office/drawing/2014/chart" uri="{C3380CC4-5D6E-409C-BE32-E72D297353CC}">
              <c16:uniqueId val="{00000001-D18E-4990-AE9B-BD7E04C9F6B1}"/>
            </c:ext>
          </c:extLst>
        </c:ser>
        <c:dLbls>
          <c:showLegendKey val="0"/>
          <c:showVal val="0"/>
          <c:showCatName val="0"/>
          <c:showSerName val="0"/>
          <c:showPercent val="0"/>
          <c:showBubbleSize val="0"/>
        </c:dLbls>
        <c:marker val="1"/>
        <c:smooth val="0"/>
        <c:axId val="112390031"/>
        <c:axId val="439243904"/>
      </c:lineChart>
      <c:lineChart>
        <c:grouping val="standard"/>
        <c:varyColors val="0"/>
        <c:ser>
          <c:idx val="2"/>
          <c:order val="2"/>
          <c:tx>
            <c:v> </c:v>
          </c:tx>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D18E-4990-AE9B-BD7E04C9F6B1}"/>
            </c:ext>
          </c:extLst>
        </c:ser>
        <c:dLbls>
          <c:showLegendKey val="0"/>
          <c:showVal val="0"/>
          <c:showCatName val="0"/>
          <c:showSerName val="0"/>
          <c:showPercent val="0"/>
          <c:showBubbleSize val="0"/>
        </c:dLbls>
        <c:marker val="1"/>
        <c:smooth val="0"/>
        <c:axId val="205601727"/>
        <c:axId val="113552655"/>
      </c:lineChart>
      <c:catAx>
        <c:axId val="11239003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439243904"/>
        <c:crosses val="autoZero"/>
        <c:auto val="1"/>
        <c:lblAlgn val="ctr"/>
        <c:lblOffset val="100"/>
        <c:tickLblSkip val="3"/>
        <c:noMultiLvlLbl val="0"/>
      </c:catAx>
      <c:valAx>
        <c:axId val="439243904"/>
        <c:scaling>
          <c:orientation val="minMax"/>
          <c:max val="2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crossAx val="112390031"/>
        <c:crosses val="autoZero"/>
        <c:crossBetween val="between"/>
      </c:valAx>
      <c:valAx>
        <c:axId val="113552655"/>
        <c:scaling>
          <c:orientation val="minMax"/>
          <c:max val="250"/>
          <c:min val="0"/>
        </c:scaling>
        <c:delete val="1"/>
        <c:axPos val="r"/>
        <c:numFmt formatCode="General" sourceLinked="0"/>
        <c:majorTickMark val="none"/>
        <c:minorTickMark val="none"/>
        <c:tickLblPos val="nextTo"/>
        <c:crossAx val="205601727"/>
        <c:crosses val="max"/>
        <c:crossBetween val="between"/>
        <c:majorUnit val="50"/>
        <c:minorUnit val="10"/>
      </c:valAx>
      <c:catAx>
        <c:axId val="205601727"/>
        <c:scaling>
          <c:orientation val="minMax"/>
        </c:scaling>
        <c:delete val="1"/>
        <c:axPos val="b"/>
        <c:majorTickMark val="out"/>
        <c:minorTickMark val="none"/>
        <c:tickLblPos val="nextTo"/>
        <c:crossAx val="113552655"/>
        <c:crosses val="autoZero"/>
        <c:auto val="1"/>
        <c:lblAlgn val="ctr"/>
        <c:lblOffset val="100"/>
        <c:noMultiLvlLbl val="0"/>
      </c:catAx>
      <c:spPr>
        <a:noFill/>
        <a:ln>
          <a:noFill/>
        </a:ln>
        <a:effectLst/>
      </c:spPr>
    </c:plotArea>
    <c:legend>
      <c:legendPos val="r"/>
      <c:legendEntry>
        <c:idx val="2"/>
        <c:delete val="1"/>
      </c:legendEntry>
      <c:layout>
        <c:manualLayout>
          <c:xMode val="edge"/>
          <c:yMode val="edge"/>
          <c:x val="0.14351526976964379"/>
          <c:y val="5.0968505518815453E-2"/>
          <c:w val="0.22821346261509237"/>
          <c:h val="0.11525510150570357"/>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baseline="0">
          <a:solidFill>
            <a:sysClr val="windowText" lastClr="000000"/>
          </a:solidFill>
          <a:latin typeface="HelveticaNeueLT Std"/>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agg_imp</c:v>
          </c:tx>
          <c:spPr>
            <a:ln w="28575" cap="rnd">
              <a:solidFill>
                <a:schemeClr val="accent1"/>
              </a:solidFill>
              <a:round/>
            </a:ln>
            <a:effectLst/>
          </c:spPr>
          <c:marker>
            <c:symbol val="none"/>
          </c:marker>
          <c:val>
            <c:numLit>
              <c:formatCode>General</c:formatCode>
              <c:ptCount val="17"/>
              <c:pt idx="0">
                <c:v>5.094349104545155</c:v>
              </c:pt>
              <c:pt idx="1">
                <c:v>4.9658784713717328</c:v>
              </c:pt>
              <c:pt idx="2">
                <c:v>4.849827973965418</c:v>
              </c:pt>
              <c:pt idx="3">
                <c:v>4.5611609865248166</c:v>
              </c:pt>
              <c:pt idx="4">
                <c:v>5.2650098328781096</c:v>
              </c:pt>
              <c:pt idx="5">
                <c:v>4.8549017477686913</c:v>
              </c:pt>
              <c:pt idx="6">
                <c:v>4.6002819392055443</c:v>
              </c:pt>
              <c:pt idx="7">
                <c:v>4.6709213116657962</c:v>
              </c:pt>
              <c:pt idx="8">
                <c:v>4.8851029243282733</c:v>
              </c:pt>
              <c:pt idx="9">
                <c:v>5.4052589956758998</c:v>
              </c:pt>
              <c:pt idx="10">
                <c:v>5.8708517918815799</c:v>
              </c:pt>
              <c:pt idx="11">
                <c:v>5.9850131084175908</c:v>
              </c:pt>
              <c:pt idx="12">
                <c:v>5.6608137056322887</c:v>
              </c:pt>
              <c:pt idx="13">
                <c:v>5.5595639996188373</c:v>
              </c:pt>
              <c:pt idx="14">
                <c:v>5.6999817486932614</c:v>
              </c:pt>
              <c:pt idx="15">
                <c:v>4.7598817088036096</c:v>
              </c:pt>
              <c:pt idx="16">
                <c:v>4.2936495338423804</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0-EAA6-44CC-8279-9ABDF2148DE5}"/>
            </c:ext>
          </c:extLst>
        </c:ser>
        <c:ser>
          <c:idx val="1"/>
          <c:order val="1"/>
          <c:tx>
            <c:v>agg_exp</c:v>
          </c:tx>
          <c:spPr>
            <a:ln w="28575" cap="rnd">
              <a:solidFill>
                <a:schemeClr val="accent2"/>
              </a:solidFill>
              <a:round/>
            </a:ln>
            <a:effectLst/>
          </c:spPr>
          <c:marker>
            <c:symbol val="none"/>
          </c:marker>
          <c:val>
            <c:numLit>
              <c:formatCode>General</c:formatCode>
              <c:ptCount val="17"/>
              <c:pt idx="0">
                <c:v>6.9906736068263946</c:v>
              </c:pt>
              <c:pt idx="1">
                <c:v>6.5886595462380182</c:v>
              </c:pt>
              <c:pt idx="2">
                <c:v>6.3288120207573515</c:v>
              </c:pt>
              <c:pt idx="3">
                <c:v>5.8459763566837841</c:v>
              </c:pt>
              <c:pt idx="4">
                <c:v>6.8277592606429893</c:v>
              </c:pt>
              <c:pt idx="5">
                <c:v>6.0041294664650078</c:v>
              </c:pt>
              <c:pt idx="6">
                <c:v>5.5048365722068588</c:v>
              </c:pt>
              <c:pt idx="7">
                <c:v>5.4739148369429484</c:v>
              </c:pt>
              <c:pt idx="8">
                <c:v>5.6818506677876623</c:v>
              </c:pt>
              <c:pt idx="9">
                <c:v>5.9892843201557575</c:v>
              </c:pt>
              <c:pt idx="10">
                <c:v>6.6714663576242579</c:v>
              </c:pt>
              <c:pt idx="11">
                <c:v>6.9132981429911204</c:v>
              </c:pt>
              <c:pt idx="12">
                <c:v>6.5581776241141894</c:v>
              </c:pt>
              <c:pt idx="13">
                <c:v>6.3933947559776563</c:v>
              </c:pt>
              <c:pt idx="14">
                <c:v>6.6196428440802979</c:v>
              </c:pt>
              <c:pt idx="15">
                <c:v>5.7098154459810937</c:v>
              </c:pt>
              <c:pt idx="16">
                <c:v>5.1729831859241013</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1-EAA6-44CC-8279-9ABDF2148DE5}"/>
            </c:ext>
          </c:extLst>
        </c:ser>
        <c:dLbls>
          <c:showLegendKey val="0"/>
          <c:showVal val="0"/>
          <c:showCatName val="0"/>
          <c:showSerName val="0"/>
          <c:showPercent val="0"/>
          <c:showBubbleSize val="0"/>
        </c:dLbls>
        <c:smooth val="0"/>
        <c:axId val="1867793392"/>
        <c:axId val="1"/>
      </c:lineChart>
      <c:catAx>
        <c:axId val="186779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793392"/>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agg_imp</c:v>
          </c:tx>
          <c:spPr>
            <a:ln w="28575" cap="rnd">
              <a:solidFill>
                <a:schemeClr val="accent1"/>
              </a:solidFill>
              <a:round/>
            </a:ln>
            <a:effectLst/>
          </c:spPr>
          <c:marker>
            <c:symbol val="none"/>
          </c:marker>
          <c:val>
            <c:numLit>
              <c:formatCode>General</c:formatCode>
              <c:ptCount val="17"/>
              <c:pt idx="0">
                <c:v>5.0686148686740289</c:v>
              </c:pt>
              <c:pt idx="1">
                <c:v>4.8863919349998621</c:v>
              </c:pt>
              <c:pt idx="2">
                <c:v>4.7708490325687931</c:v>
              </c:pt>
              <c:pt idx="3">
                <c:v>4.4880886902782349</c:v>
              </c:pt>
              <c:pt idx="4">
                <c:v>5.2238056012705973</c:v>
              </c:pt>
              <c:pt idx="5">
                <c:v>4.8056342022161491</c:v>
              </c:pt>
              <c:pt idx="6">
                <c:v>4.5577428573378089</c:v>
              </c:pt>
              <c:pt idx="7">
                <c:v>4.6388811957037968</c:v>
              </c:pt>
              <c:pt idx="8">
                <c:v>4.8846304466578854</c:v>
              </c:pt>
              <c:pt idx="9">
                <c:v>5.4476141365443498</c:v>
              </c:pt>
              <c:pt idx="10">
                <c:v>5.9906035944328817</c:v>
              </c:pt>
              <c:pt idx="11">
                <c:v>6.1345346401837171</c:v>
              </c:pt>
              <c:pt idx="12">
                <c:v>5.7840115011990418</c:v>
              </c:pt>
              <c:pt idx="13">
                <c:v>5.6154079100059162</c:v>
              </c:pt>
              <c:pt idx="14">
                <c:v>5.761368283885095</c:v>
              </c:pt>
              <c:pt idx="15">
                <c:v>4.818875878465664</c:v>
              </c:pt>
              <c:pt idx="16">
                <c:v>4.3643346844013466</c:v>
              </c:pt>
            </c:numLit>
          </c:val>
          <c:smooth val="0"/>
          <c:extLst>
            <c:ext xmlns:c16="http://schemas.microsoft.com/office/drawing/2014/chart" uri="{C3380CC4-5D6E-409C-BE32-E72D297353CC}">
              <c16:uniqueId val="{00000000-95B8-4A75-9198-74256E4373B6}"/>
            </c:ext>
          </c:extLst>
        </c:ser>
        <c:ser>
          <c:idx val="1"/>
          <c:order val="1"/>
          <c:tx>
            <c:v>agg_exp</c:v>
          </c:tx>
          <c:spPr>
            <a:ln w="28575" cap="rnd">
              <a:solidFill>
                <a:schemeClr val="accent2"/>
              </a:solidFill>
              <a:round/>
            </a:ln>
            <a:effectLst/>
          </c:spPr>
          <c:marker>
            <c:symbol val="none"/>
          </c:marker>
          <c:val>
            <c:numLit>
              <c:formatCode>General</c:formatCode>
              <c:ptCount val="17"/>
              <c:pt idx="0">
                <c:v>6.8582036910863744</c:v>
              </c:pt>
              <c:pt idx="1">
                <c:v>6.4688362914912219</c:v>
              </c:pt>
              <c:pt idx="2">
                <c:v>6.2022752156134375</c:v>
              </c:pt>
              <c:pt idx="3">
                <c:v>5.7225080819599707</c:v>
              </c:pt>
              <c:pt idx="4">
                <c:v>6.6843585072813942</c:v>
              </c:pt>
              <c:pt idx="5">
                <c:v>5.8773196690961251</c:v>
              </c:pt>
              <c:pt idx="6">
                <c:v>5.4013815906585068</c:v>
              </c:pt>
              <c:pt idx="7">
                <c:v>5.3942650197094171</c:v>
              </c:pt>
              <c:pt idx="8">
                <c:v>5.6105187148912545</c:v>
              </c:pt>
              <c:pt idx="9">
                <c:v>5.9458719112217517</c:v>
              </c:pt>
              <c:pt idx="10">
                <c:v>6.6010404242152152</c:v>
              </c:pt>
              <c:pt idx="11">
                <c:v>6.8718340882035074</c:v>
              </c:pt>
              <c:pt idx="12">
                <c:v>6.5552871799131927</c:v>
              </c:pt>
              <c:pt idx="13">
                <c:v>6.3835519061070558</c:v>
              </c:pt>
              <c:pt idx="14">
                <c:v>6.6349838020472642</c:v>
              </c:pt>
              <c:pt idx="15">
                <c:v>5.7426878947793387</c:v>
              </c:pt>
              <c:pt idx="16">
                <c:v>5.1770385710790974</c:v>
              </c:pt>
            </c:numLit>
          </c:val>
          <c:smooth val="0"/>
          <c:extLst>
            <c:ext xmlns:c16="http://schemas.microsoft.com/office/drawing/2014/chart" uri="{C3380CC4-5D6E-409C-BE32-E72D297353CC}">
              <c16:uniqueId val="{00000001-95B8-4A75-9198-74256E4373B6}"/>
            </c:ext>
          </c:extLst>
        </c:ser>
        <c:dLbls>
          <c:showLegendKey val="0"/>
          <c:showVal val="0"/>
          <c:showCatName val="0"/>
          <c:showSerName val="0"/>
          <c:showPercent val="0"/>
          <c:showBubbleSize val="0"/>
        </c:dLbls>
        <c:smooth val="0"/>
        <c:axId val="1867804992"/>
        <c:axId val="1"/>
      </c:lineChart>
      <c:catAx>
        <c:axId val="186780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804992"/>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agg_imp</c:v>
          </c:tx>
          <c:spPr>
            <a:ln w="28575" cap="rnd">
              <a:solidFill>
                <a:schemeClr val="accent1"/>
              </a:solidFill>
              <a:round/>
            </a:ln>
            <a:effectLst/>
          </c:spPr>
          <c:marker>
            <c:symbol val="none"/>
          </c:marker>
          <c:val>
            <c:numLit>
              <c:formatCode>General</c:formatCode>
              <c:ptCount val="17"/>
              <c:pt idx="0">
                <c:v>5.4486929051300939</c:v>
              </c:pt>
              <c:pt idx="1">
                <c:v>6.1127497033294915</c:v>
              </c:pt>
              <c:pt idx="2">
                <c:v>6.0063718790458731</c:v>
              </c:pt>
              <c:pt idx="3">
                <c:v>5.6198218283745929</c:v>
              </c:pt>
              <c:pt idx="4">
                <c:v>5.7938297646021084</c:v>
              </c:pt>
              <c:pt idx="5">
                <c:v>5.5225802820219956</c:v>
              </c:pt>
              <c:pt idx="6">
                <c:v>5.1652846006225088</c:v>
              </c:pt>
              <c:pt idx="7">
                <c:v>5.1010849080830178</c:v>
              </c:pt>
              <c:pt idx="8">
                <c:v>4.8920880679085537</c:v>
              </c:pt>
              <c:pt idx="9">
                <c:v>4.91390401209246</c:v>
              </c:pt>
              <c:pt idx="10">
                <c:v>4.6666593978234063</c:v>
              </c:pt>
              <c:pt idx="11">
                <c:v>4.4696155901730394</c:v>
              </c:pt>
              <c:pt idx="12">
                <c:v>4.4037908094306788</c:v>
              </c:pt>
              <c:pt idx="13">
                <c:v>4.9708132146174622</c:v>
              </c:pt>
              <c:pt idx="14">
                <c:v>5.0909717560234196</c:v>
              </c:pt>
              <c:pt idx="15">
                <c:v>4.2173341675443794</c:v>
              </c:pt>
              <c:pt idx="16">
                <c:v>3.6068575483320848</c:v>
              </c:pt>
            </c:numLit>
          </c:val>
          <c:smooth val="0"/>
          <c:extLst>
            <c:ext xmlns:c16="http://schemas.microsoft.com/office/drawing/2014/chart" uri="{C3380CC4-5D6E-409C-BE32-E72D297353CC}">
              <c16:uniqueId val="{00000000-BA31-4155-961F-0949542E507D}"/>
            </c:ext>
          </c:extLst>
        </c:ser>
        <c:ser>
          <c:idx val="1"/>
          <c:order val="1"/>
          <c:tx>
            <c:v>agg_exp</c:v>
          </c:tx>
          <c:spPr>
            <a:ln w="28575" cap="rnd">
              <a:solidFill>
                <a:schemeClr val="accent2"/>
              </a:solidFill>
              <a:round/>
            </a:ln>
            <a:effectLst/>
          </c:spPr>
          <c:marker>
            <c:symbol val="none"/>
          </c:marker>
          <c:val>
            <c:numLit>
              <c:formatCode>General</c:formatCode>
              <c:ptCount val="17"/>
              <c:pt idx="0">
                <c:v>9.3820243440148445</c:v>
              </c:pt>
              <c:pt idx="1">
                <c:v>8.7146329871973887</c:v>
              </c:pt>
              <c:pt idx="2">
                <c:v>8.6843857952465662</c:v>
              </c:pt>
              <c:pt idx="3">
                <c:v>8.1394654398113051</c:v>
              </c:pt>
              <c:pt idx="4">
                <c:v>9.3782236374301426</c:v>
              </c:pt>
              <c:pt idx="5">
                <c:v>8.1950182316351103</c:v>
              </c:pt>
              <c:pt idx="6">
                <c:v>7.1532500950414493</c:v>
              </c:pt>
              <c:pt idx="7">
                <c:v>6.6740493156621907</c:v>
              </c:pt>
              <c:pt idx="8">
                <c:v>6.7103644977424741</c:v>
              </c:pt>
              <c:pt idx="9">
                <c:v>6.5621992984225042</c:v>
              </c:pt>
              <c:pt idx="10">
                <c:v>7.5862133582160363</c:v>
              </c:pt>
              <c:pt idx="11">
                <c:v>7.4223008451322459</c:v>
              </c:pt>
              <c:pt idx="12">
                <c:v>6.5814263431437201</c:v>
              </c:pt>
              <c:pt idx="13">
                <c:v>6.4987639464363163</c:v>
              </c:pt>
              <c:pt idx="14">
                <c:v>6.4426656858433118</c:v>
              </c:pt>
              <c:pt idx="15">
                <c:v>5.3688930773163888</c:v>
              </c:pt>
              <c:pt idx="16">
                <c:v>5.1235002873282198</c:v>
              </c:pt>
            </c:numLit>
          </c:val>
          <c:smooth val="0"/>
          <c:extLst>
            <c:ext xmlns:c16="http://schemas.microsoft.com/office/drawing/2014/chart" uri="{C3380CC4-5D6E-409C-BE32-E72D297353CC}">
              <c16:uniqueId val="{00000001-BA31-4155-961F-0949542E507D}"/>
            </c:ext>
          </c:extLst>
        </c:ser>
        <c:dLbls>
          <c:showLegendKey val="0"/>
          <c:showVal val="0"/>
          <c:showCatName val="0"/>
          <c:showSerName val="0"/>
          <c:showPercent val="0"/>
          <c:showBubbleSize val="0"/>
        </c:dLbls>
        <c:smooth val="0"/>
        <c:axId val="1867798960"/>
        <c:axId val="1"/>
      </c:lineChart>
      <c:catAx>
        <c:axId val="186779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79896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agg_imp</c:v>
          </c:tx>
          <c:spPr>
            <a:ln w="25400" cap="rnd">
              <a:solidFill>
                <a:srgbClr val="4B82AD"/>
              </a:solidFill>
              <a:prstDash val="solid"/>
              <a:round/>
            </a:ln>
            <a:effectLst/>
          </c:spPr>
          <c:marker>
            <c:symbol val="none"/>
          </c:marker>
          <c:val>
            <c:numLit>
              <c:formatCode>General</c:formatCode>
              <c:ptCount val="17"/>
              <c:pt idx="0">
                <c:v>5.094349104545155</c:v>
              </c:pt>
              <c:pt idx="1">
                <c:v>4.9658784713717328</c:v>
              </c:pt>
              <c:pt idx="2">
                <c:v>4.849827973965418</c:v>
              </c:pt>
              <c:pt idx="3">
                <c:v>4.5611609865248166</c:v>
              </c:pt>
              <c:pt idx="4">
                <c:v>5.2650098328781096</c:v>
              </c:pt>
              <c:pt idx="5">
                <c:v>4.8549017477686913</c:v>
              </c:pt>
              <c:pt idx="6">
                <c:v>4.6002819392055443</c:v>
              </c:pt>
              <c:pt idx="7">
                <c:v>4.6709213116657962</c:v>
              </c:pt>
              <c:pt idx="8">
                <c:v>4.8851029243282733</c:v>
              </c:pt>
              <c:pt idx="9">
                <c:v>5.4052589956758998</c:v>
              </c:pt>
              <c:pt idx="10">
                <c:v>5.8708517918815799</c:v>
              </c:pt>
              <c:pt idx="11">
                <c:v>5.9850131084175908</c:v>
              </c:pt>
              <c:pt idx="12">
                <c:v>5.6608137056322887</c:v>
              </c:pt>
              <c:pt idx="13">
                <c:v>5.5595639996188373</c:v>
              </c:pt>
              <c:pt idx="14">
                <c:v>5.6999817486932614</c:v>
              </c:pt>
              <c:pt idx="15">
                <c:v>4.7598817088036096</c:v>
              </c:pt>
              <c:pt idx="16">
                <c:v>4.2936495338423804</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0-179F-46C7-BB36-FE59073F6CB4}"/>
            </c:ext>
          </c:extLst>
        </c:ser>
        <c:ser>
          <c:idx val="1"/>
          <c:order val="1"/>
          <c:tx>
            <c:v>agg_exp</c:v>
          </c:tx>
          <c:spPr>
            <a:ln w="25400" cap="rnd">
              <a:solidFill>
                <a:srgbClr val="C00000"/>
              </a:solidFill>
              <a:prstDash val="sysDash"/>
              <a:round/>
            </a:ln>
            <a:effectLst/>
          </c:spPr>
          <c:marker>
            <c:symbol val="none"/>
          </c:marker>
          <c:val>
            <c:numLit>
              <c:formatCode>General</c:formatCode>
              <c:ptCount val="17"/>
              <c:pt idx="0">
                <c:v>6.9906736068263946</c:v>
              </c:pt>
              <c:pt idx="1">
                <c:v>6.5886595462380182</c:v>
              </c:pt>
              <c:pt idx="2">
                <c:v>6.3288120207573515</c:v>
              </c:pt>
              <c:pt idx="3">
                <c:v>5.8459763566837841</c:v>
              </c:pt>
              <c:pt idx="4">
                <c:v>6.8277592606429893</c:v>
              </c:pt>
              <c:pt idx="5">
                <c:v>6.0041294664650078</c:v>
              </c:pt>
              <c:pt idx="6">
                <c:v>5.5048365722068588</c:v>
              </c:pt>
              <c:pt idx="7">
                <c:v>5.4739148369429484</c:v>
              </c:pt>
              <c:pt idx="8">
                <c:v>5.6818506677876623</c:v>
              </c:pt>
              <c:pt idx="9">
                <c:v>5.9892843201557575</c:v>
              </c:pt>
              <c:pt idx="10">
                <c:v>6.6714663576242579</c:v>
              </c:pt>
              <c:pt idx="11">
                <c:v>6.9132981429911204</c:v>
              </c:pt>
              <c:pt idx="12">
                <c:v>6.5581776241141894</c:v>
              </c:pt>
              <c:pt idx="13">
                <c:v>6.3933947559776563</c:v>
              </c:pt>
              <c:pt idx="14">
                <c:v>6.6196428440802979</c:v>
              </c:pt>
              <c:pt idx="15">
                <c:v>5.7098154459810937</c:v>
              </c:pt>
              <c:pt idx="16">
                <c:v>5.1729831859241013</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1-179F-46C7-BB36-FE59073F6CB4}"/>
            </c:ext>
          </c:extLst>
        </c:ser>
        <c:dLbls>
          <c:showLegendKey val="0"/>
          <c:showVal val="0"/>
          <c:showCatName val="0"/>
          <c:showSerName val="0"/>
          <c:showPercent val="0"/>
          <c:showBubbleSize val="0"/>
        </c:dLbls>
        <c:smooth val="0"/>
        <c:axId val="1867780400"/>
        <c:axId val="1"/>
      </c:lineChart>
      <c:catAx>
        <c:axId val="1867780400"/>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max val="8"/>
          <c:min val="3"/>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867780400"/>
        <c:crosses val="autoZero"/>
        <c:crossBetween val="between"/>
      </c:valAx>
      <c:spPr>
        <a:solidFill>
          <a:srgbClr val="FFFFFF"/>
        </a:solid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1"/>
          <c:tx>
            <c:v>mean_exp</c:v>
          </c:tx>
          <c:spPr>
            <a:ln w="25400" cap="rnd">
              <a:solidFill>
                <a:srgbClr val="C00000"/>
              </a:solidFill>
              <a:prstDash val="sysDash"/>
              <a:round/>
            </a:ln>
            <a:effectLst/>
          </c:spPr>
          <c:marker>
            <c:symbol val="none"/>
          </c:marker>
          <c:val>
            <c:numLit>
              <c:formatCode>General</c:formatCode>
              <c:ptCount val="17"/>
              <c:pt idx="0">
                <c:v>20.53200295572935</c:v>
              </c:pt>
              <c:pt idx="1">
                <c:v>21.222017374252363</c:v>
              </c:pt>
              <c:pt idx="2">
                <c:v>21.148973449560735</c:v>
              </c:pt>
              <c:pt idx="3">
                <c:v>20.99908656963315</c:v>
              </c:pt>
              <c:pt idx="4">
                <c:v>22.022316192807736</c:v>
              </c:pt>
              <c:pt idx="5">
                <c:v>21.558890305950495</c:v>
              </c:pt>
              <c:pt idx="6">
                <c:v>20.166806821019946</c:v>
              </c:pt>
              <c:pt idx="7">
                <c:v>19.333103225142366</c:v>
              </c:pt>
              <c:pt idx="8">
                <c:v>19.367318046599348</c:v>
              </c:pt>
              <c:pt idx="9">
                <c:v>18.982167401331964</c:v>
              </c:pt>
              <c:pt idx="10">
                <c:v>19.648489715744741</c:v>
              </c:pt>
              <c:pt idx="11">
                <c:v>20.238515586341862</c:v>
              </c:pt>
              <c:pt idx="12">
                <c:v>19.378786412402697</c:v>
              </c:pt>
              <c:pt idx="13">
                <c:v>20.068040147300373</c:v>
              </c:pt>
              <c:pt idx="14">
                <c:v>20.453352723995337</c:v>
              </c:pt>
              <c:pt idx="15">
                <c:v>18.445440169170038</c:v>
              </c:pt>
              <c:pt idx="16">
                <c:v>17.182634603319865</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0-C2CA-4617-97CA-3243318858E0}"/>
            </c:ext>
          </c:extLst>
        </c:ser>
        <c:dLbls>
          <c:showLegendKey val="0"/>
          <c:showVal val="0"/>
          <c:showCatName val="0"/>
          <c:showSerName val="0"/>
          <c:showPercent val="0"/>
          <c:showBubbleSize val="0"/>
        </c:dLbls>
        <c:marker val="1"/>
        <c:smooth val="0"/>
        <c:axId val="1867793856"/>
        <c:axId val="1"/>
      </c:lineChart>
      <c:lineChart>
        <c:grouping val="standard"/>
        <c:varyColors val="0"/>
        <c:ser>
          <c:idx val="0"/>
          <c:order val="0"/>
          <c:tx>
            <c:v>mean_imp</c:v>
          </c:tx>
          <c:spPr>
            <a:ln w="25400" cap="rnd">
              <a:solidFill>
                <a:srgbClr val="4B82AD"/>
              </a:solidFill>
              <a:prstDash val="solid"/>
              <a:round/>
            </a:ln>
            <a:effectLst/>
          </c:spPr>
          <c:marker>
            <c:symbol val="none"/>
          </c:marker>
          <c:val>
            <c:numLit>
              <c:formatCode>General</c:formatCode>
              <c:ptCount val="17"/>
              <c:pt idx="0">
                <c:v>7.1824455207542277</c:v>
              </c:pt>
              <c:pt idx="1">
                <c:v>7.1584135457115989</c:v>
              </c:pt>
              <c:pt idx="2">
                <c:v>6.9251646373293605</c:v>
              </c:pt>
              <c:pt idx="3">
                <c:v>6.6013392060377321</c:v>
              </c:pt>
              <c:pt idx="4">
                <c:v>6.8239197836990089</c:v>
              </c:pt>
              <c:pt idx="5">
                <c:v>6.5975914820676325</c:v>
              </c:pt>
              <c:pt idx="6">
                <c:v>6.5919947602506221</c:v>
              </c:pt>
              <c:pt idx="7">
                <c:v>6.5517271733744415</c:v>
              </c:pt>
              <c:pt idx="8">
                <c:v>6.7195810753941325</c:v>
              </c:pt>
              <c:pt idx="9">
                <c:v>6.9733929415814693</c:v>
              </c:pt>
              <c:pt idx="10">
                <c:v>7.3249960322595733</c:v>
              </c:pt>
              <c:pt idx="11">
                <c:v>7.6413088303207388</c:v>
              </c:pt>
              <c:pt idx="12">
                <c:v>7.5966780896598358</c:v>
              </c:pt>
              <c:pt idx="13">
                <c:v>7.6810109456472819</c:v>
              </c:pt>
              <c:pt idx="14">
                <c:v>7.7008208791321087</c:v>
              </c:pt>
              <c:pt idx="15">
                <c:v>6.7059111917154857</c:v>
              </c:pt>
              <c:pt idx="16">
                <c:v>6.4153839692916161</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1-C2CA-4617-97CA-3243318858E0}"/>
            </c:ext>
          </c:extLst>
        </c:ser>
        <c:dLbls>
          <c:showLegendKey val="0"/>
          <c:showVal val="0"/>
          <c:showCatName val="0"/>
          <c:showSerName val="0"/>
          <c:showPercent val="0"/>
          <c:showBubbleSize val="0"/>
        </c:dLbls>
        <c:marker val="1"/>
        <c:smooth val="0"/>
        <c:axId val="3"/>
        <c:axId val="4"/>
      </c:lineChart>
      <c:catAx>
        <c:axId val="1867793856"/>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max val="25"/>
          <c:min val="15"/>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86779385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
        </c:scaling>
        <c:delete val="0"/>
        <c:axPos val="r"/>
        <c:numFmt formatCode="General" sourceLinked="1"/>
        <c:majorTickMark val="out"/>
        <c:minorTickMark val="none"/>
        <c:tickLblPos val="nextTo"/>
        <c:crossAx val="3"/>
        <c:crosses val="max"/>
        <c:crossBetween val="between"/>
      </c:valAx>
      <c:spPr>
        <a:solidFill>
          <a:srgbClr val="FFFFFF"/>
        </a:solidFill>
        <a:ln w="3175">
          <a:solidFill>
            <a:srgbClr val="000000"/>
          </a:solidFill>
          <a:prstDash val="solid"/>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emde</c:v>
          </c:tx>
          <c:spPr>
            <a:ln w="28575" cap="rnd">
              <a:solidFill>
                <a:schemeClr val="accent1"/>
              </a:solidFill>
              <a:round/>
            </a:ln>
            <a:effectLst/>
          </c:spPr>
          <c:marker>
            <c:symbol val="none"/>
          </c:marker>
          <c:val>
            <c:numLit>
              <c:formatCode>General</c:formatCode>
              <c:ptCount val="17"/>
              <c:pt idx="0">
                <c:v>10.639685660490359</c:v>
              </c:pt>
              <c:pt idx="1">
                <c:v>10.765335898333815</c:v>
              </c:pt>
              <c:pt idx="2">
                <c:v>10.68290567953029</c:v>
              </c:pt>
              <c:pt idx="3">
                <c:v>10.246392585160375</c:v>
              </c:pt>
              <c:pt idx="4">
                <c:v>10.917428901446446</c:v>
              </c:pt>
              <c:pt idx="5">
                <c:v>10.606355587028053</c:v>
              </c:pt>
              <c:pt idx="6">
                <c:v>10.145188917540491</c:v>
              </c:pt>
              <c:pt idx="7">
                <c:v>10.070969306042629</c:v>
              </c:pt>
              <c:pt idx="8">
                <c:v>10.112978716742482</c:v>
              </c:pt>
              <c:pt idx="9">
                <c:v>10.193771962773381</c:v>
              </c:pt>
              <c:pt idx="10">
                <c:v>10.908091373305401</c:v>
              </c:pt>
              <c:pt idx="11">
                <c:v>11.316048293786672</c:v>
              </c:pt>
              <c:pt idx="12">
                <c:v>11.063016667143643</c:v>
              </c:pt>
              <c:pt idx="13">
                <c:v>11.343533210388015</c:v>
              </c:pt>
              <c:pt idx="14">
                <c:v>11.349714648556965</c:v>
              </c:pt>
              <c:pt idx="15">
                <c:v>10.067294859203221</c:v>
              </c:pt>
              <c:pt idx="16">
                <c:v>9.5036843901734507</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0-1107-446C-A994-A1A21E83647B}"/>
            </c:ext>
          </c:extLst>
        </c:ser>
        <c:ser>
          <c:idx val="1"/>
          <c:order val="1"/>
          <c:tx>
            <c:v>Emerging Markets</c:v>
          </c:tx>
          <c:spPr>
            <a:ln w="28575" cap="rnd">
              <a:solidFill>
                <a:schemeClr val="accent2"/>
              </a:solidFill>
              <a:round/>
            </a:ln>
            <a:effectLst/>
          </c:spPr>
          <c:marker>
            <c:symbol val="none"/>
          </c:marker>
          <c:val>
            <c:numLit>
              <c:formatCode>General</c:formatCode>
              <c:ptCount val="17"/>
              <c:pt idx="0">
                <c:v>11.110777937174971</c:v>
              </c:pt>
              <c:pt idx="1">
                <c:v>11.069792488667723</c:v>
              </c:pt>
              <c:pt idx="2">
                <c:v>11.094483684541306</c:v>
              </c:pt>
              <c:pt idx="3">
                <c:v>10.423747166594213</c:v>
              </c:pt>
              <c:pt idx="4">
                <c:v>11.545484644689285</c:v>
              </c:pt>
              <c:pt idx="5">
                <c:v>11.392408125786952</c:v>
              </c:pt>
              <c:pt idx="6">
                <c:v>10.892710516226357</c:v>
              </c:pt>
              <c:pt idx="7">
                <c:v>10.864598925108883</c:v>
              </c:pt>
              <c:pt idx="8">
                <c:v>10.747541121097926</c:v>
              </c:pt>
              <c:pt idx="9">
                <c:v>10.725576207621433</c:v>
              </c:pt>
              <c:pt idx="10">
                <c:v>11.754296933143303</c:v>
              </c:pt>
              <c:pt idx="11">
                <c:v>12.32645787094676</c:v>
              </c:pt>
              <c:pt idx="12">
                <c:v>12.193811906284486</c:v>
              </c:pt>
              <c:pt idx="13">
                <c:v>12.412972999912741</c:v>
              </c:pt>
              <c:pt idx="14">
                <c:v>12.37185438506649</c:v>
              </c:pt>
              <c:pt idx="15">
                <c:v>11.234259469617143</c:v>
              </c:pt>
              <c:pt idx="16">
                <c:v>10.507163859892845</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1-1107-446C-A994-A1A21E83647B}"/>
            </c:ext>
          </c:extLst>
        </c:ser>
        <c:ser>
          <c:idx val="2"/>
          <c:order val="2"/>
          <c:tx>
            <c:v>Low Income Countries</c:v>
          </c:tx>
          <c:spPr>
            <a:ln w="28575" cap="rnd">
              <a:solidFill>
                <a:schemeClr val="accent3"/>
              </a:solidFill>
              <a:round/>
            </a:ln>
            <a:effectLst/>
          </c:spPr>
          <c:marker>
            <c:symbol val="none"/>
          </c:marker>
          <c:val>
            <c:numLit>
              <c:formatCode>General</c:formatCode>
              <c:ptCount val="17"/>
              <c:pt idx="0">
                <c:v>9.6305475567322318</c:v>
              </c:pt>
              <c:pt idx="1">
                <c:v>10.027086673782854</c:v>
              </c:pt>
              <c:pt idx="2">
                <c:v>9.7842005569606609</c:v>
              </c:pt>
              <c:pt idx="3">
                <c:v>9.7020811143497117</c:v>
              </c:pt>
              <c:pt idx="4">
                <c:v>9.8927353039937884</c:v>
              </c:pt>
              <c:pt idx="5">
                <c:v>9.2644741189306075</c:v>
              </c:pt>
              <c:pt idx="6">
                <c:v>8.8501322814386043</c:v>
              </c:pt>
              <c:pt idx="7">
                <c:v>8.7076152962942857</c:v>
              </c:pt>
              <c:pt idx="8">
                <c:v>9.0309917372699982</c:v>
              </c:pt>
              <c:pt idx="9">
                <c:v>9.2498555862786862</c:v>
              </c:pt>
              <c:pt idx="10">
                <c:v>9.4667843608839188</c:v>
              </c:pt>
              <c:pt idx="11">
                <c:v>9.6470095554370445</c:v>
              </c:pt>
              <c:pt idx="12">
                <c:v>9.2075127593170158</c:v>
              </c:pt>
              <c:pt idx="13">
                <c:v>9.6381069513023512</c:v>
              </c:pt>
              <c:pt idx="14">
                <c:v>9.7339344020739471</c:v>
              </c:pt>
              <c:pt idx="15">
                <c:v>8.2841929853017326</c:v>
              </c:pt>
              <c:pt idx="16">
                <c:v>7.8891522212422176</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2-1107-446C-A994-A1A21E83647B}"/>
            </c:ext>
          </c:extLst>
        </c:ser>
        <c:dLbls>
          <c:showLegendKey val="0"/>
          <c:showVal val="0"/>
          <c:showCatName val="0"/>
          <c:showSerName val="0"/>
          <c:showPercent val="0"/>
          <c:showBubbleSize val="0"/>
        </c:dLbls>
        <c:smooth val="0"/>
        <c:axId val="1867798032"/>
        <c:axId val="1"/>
      </c:lineChart>
      <c:catAx>
        <c:axId val="186779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798032"/>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24769945925436E-2"/>
          <c:y val="4.5379537953795381E-2"/>
          <c:w val="0.89552043946313942"/>
          <c:h val="0.8252962129733783"/>
        </c:manualLayout>
      </c:layout>
      <c:lineChart>
        <c:grouping val="standard"/>
        <c:varyColors val="0"/>
        <c:ser>
          <c:idx val="1"/>
          <c:order val="0"/>
          <c:tx>
            <c:v>Emerging Markets</c:v>
          </c:tx>
          <c:spPr>
            <a:ln w="25400" cap="rnd">
              <a:solidFill>
                <a:srgbClr val="4B82AD"/>
              </a:solidFill>
              <a:prstDash val="solid"/>
              <a:round/>
            </a:ln>
            <a:effectLst/>
          </c:spPr>
          <c:marker>
            <c:symbol val="none"/>
          </c:marker>
          <c:val>
            <c:numLit>
              <c:formatCode>General</c:formatCode>
              <c:ptCount val="17"/>
              <c:pt idx="0">
                <c:v>11.110777937174971</c:v>
              </c:pt>
              <c:pt idx="1">
                <c:v>11.069792488667723</c:v>
              </c:pt>
              <c:pt idx="2">
                <c:v>11.094483684541306</c:v>
              </c:pt>
              <c:pt idx="3">
                <c:v>10.423747166594213</c:v>
              </c:pt>
              <c:pt idx="4">
                <c:v>11.545484644689285</c:v>
              </c:pt>
              <c:pt idx="5">
                <c:v>11.392408125786952</c:v>
              </c:pt>
              <c:pt idx="6">
                <c:v>10.892710516226357</c:v>
              </c:pt>
              <c:pt idx="7">
                <c:v>10.864598925108883</c:v>
              </c:pt>
              <c:pt idx="8">
                <c:v>10.747541121097926</c:v>
              </c:pt>
              <c:pt idx="9">
                <c:v>10.725576207621433</c:v>
              </c:pt>
              <c:pt idx="10">
                <c:v>11.754296933143303</c:v>
              </c:pt>
              <c:pt idx="11">
                <c:v>12.32645787094676</c:v>
              </c:pt>
              <c:pt idx="12">
                <c:v>12.193811906284486</c:v>
              </c:pt>
              <c:pt idx="13">
                <c:v>12.412972999912741</c:v>
              </c:pt>
              <c:pt idx="14">
                <c:v>12.37185438506649</c:v>
              </c:pt>
              <c:pt idx="15">
                <c:v>11.234259469617143</c:v>
              </c:pt>
              <c:pt idx="16">
                <c:v>10.507163859892845</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0-9B4B-4D3F-813F-89A09DAA0894}"/>
            </c:ext>
          </c:extLst>
        </c:ser>
        <c:ser>
          <c:idx val="2"/>
          <c:order val="1"/>
          <c:tx>
            <c:v>Low Income Countries</c:v>
          </c:tx>
          <c:spPr>
            <a:ln w="25400" cap="rnd">
              <a:solidFill>
                <a:srgbClr val="C00000"/>
              </a:solidFill>
              <a:prstDash val="sysDash"/>
              <a:round/>
            </a:ln>
            <a:effectLst/>
          </c:spPr>
          <c:marker>
            <c:symbol val="none"/>
          </c:marker>
          <c:val>
            <c:numLit>
              <c:formatCode>General</c:formatCode>
              <c:ptCount val="17"/>
              <c:pt idx="0">
                <c:v>9.6305475567322318</c:v>
              </c:pt>
              <c:pt idx="1">
                <c:v>10.027086673782854</c:v>
              </c:pt>
              <c:pt idx="2">
                <c:v>9.7842005569606609</c:v>
              </c:pt>
              <c:pt idx="3">
                <c:v>9.7020811143497117</c:v>
              </c:pt>
              <c:pt idx="4">
                <c:v>9.8927353039937884</c:v>
              </c:pt>
              <c:pt idx="5">
                <c:v>9.2644741189306075</c:v>
              </c:pt>
              <c:pt idx="6">
                <c:v>8.8501322814386043</c:v>
              </c:pt>
              <c:pt idx="7">
                <c:v>8.7076152962942857</c:v>
              </c:pt>
              <c:pt idx="8">
                <c:v>9.0309917372699982</c:v>
              </c:pt>
              <c:pt idx="9">
                <c:v>9.2498555862786862</c:v>
              </c:pt>
              <c:pt idx="10">
                <c:v>9.4667843608839188</c:v>
              </c:pt>
              <c:pt idx="11">
                <c:v>9.6470095554370445</c:v>
              </c:pt>
              <c:pt idx="12">
                <c:v>9.2075127593170158</c:v>
              </c:pt>
              <c:pt idx="13">
                <c:v>9.6381069513023512</c:v>
              </c:pt>
              <c:pt idx="14">
                <c:v>9.7339344020739471</c:v>
              </c:pt>
              <c:pt idx="15">
                <c:v>8.2841929853017326</c:v>
              </c:pt>
              <c:pt idx="16">
                <c:v>7.8891522212422176</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1-9B4B-4D3F-813F-89A09DAA0894}"/>
            </c:ext>
          </c:extLst>
        </c:ser>
        <c:dLbls>
          <c:showLegendKey val="0"/>
          <c:showVal val="0"/>
          <c:showCatName val="0"/>
          <c:showSerName val="0"/>
          <c:showPercent val="0"/>
          <c:showBubbleSize val="0"/>
        </c:dLbls>
        <c:smooth val="0"/>
        <c:axId val="1867783184"/>
        <c:axId val="1"/>
      </c:lineChart>
      <c:catAx>
        <c:axId val="186778318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max val="14"/>
          <c:min val="7"/>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867783184"/>
        <c:crosses val="autoZero"/>
        <c:crossBetween val="between"/>
      </c:valAx>
      <c:spPr>
        <a:solidFill>
          <a:srgbClr val="FFFFFF"/>
        </a:solidFill>
        <a:ln w="25400">
          <a:noFill/>
        </a:ln>
      </c:spPr>
    </c:plotArea>
    <c:legend>
      <c:legendPos val="b"/>
      <c:layout>
        <c:manualLayout>
          <c:xMode val="edge"/>
          <c:yMode val="edge"/>
          <c:x val="0.13529408823897013"/>
          <c:y val="8.0650856142982119E-2"/>
          <c:w val="0.76957230346206718"/>
          <c:h val="7.36395450568679E-2"/>
        </c:manualLayout>
      </c:layout>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Segoe UI"/>
              <a:ea typeface="Segoe UI"/>
              <a:cs typeface="Segoe UI"/>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Emerging Markets, services imports</c:v>
          </c:tx>
          <c:spPr>
            <a:ln w="25400" cap="rnd">
              <a:solidFill>
                <a:srgbClr val="4B82AD"/>
              </a:solidFill>
              <a:prstDash val="solid"/>
              <a:round/>
            </a:ln>
            <a:effectLst/>
          </c:spPr>
          <c:marker>
            <c:symbol val="none"/>
          </c:marker>
          <c:val>
            <c:numLit>
              <c:formatCode>General</c:formatCode>
              <c:ptCount val="17"/>
              <c:pt idx="0">
                <c:v>7.1711103365989732</c:v>
              </c:pt>
              <c:pt idx="1">
                <c:v>6.7391863636866303</c:v>
              </c:pt>
              <c:pt idx="2">
                <c:v>6.5982324997211279</c:v>
              </c:pt>
              <c:pt idx="3">
                <c:v>6.1987526919614186</c:v>
              </c:pt>
              <c:pt idx="4">
                <c:v>6.5834688740253657</c:v>
              </c:pt>
              <c:pt idx="5">
                <c:v>6.5653850831267073</c:v>
              </c:pt>
              <c:pt idx="6">
                <c:v>6.5647720250696127</c:v>
              </c:pt>
              <c:pt idx="7">
                <c:v>6.5359609515230686</c:v>
              </c:pt>
              <c:pt idx="8">
                <c:v>6.636603546478999</c:v>
              </c:pt>
              <c:pt idx="9">
                <c:v>7.0856254631510209</c:v>
              </c:pt>
              <c:pt idx="10">
                <c:v>7.5332863429362007</c:v>
              </c:pt>
              <c:pt idx="11">
                <c:v>7.8877453463104557</c:v>
              </c:pt>
              <c:pt idx="12">
                <c:v>7.9576091317821156</c:v>
              </c:pt>
              <c:pt idx="13">
                <c:v>7.966399395099514</c:v>
              </c:pt>
              <c:pt idx="14">
                <c:v>8.0810044605414681</c:v>
              </c:pt>
              <c:pt idx="15">
                <c:v>7.0727103267398448</c:v>
              </c:pt>
              <c:pt idx="16">
                <c:v>6.6836503649404255</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0-1542-4C9A-B1B4-24D6D487D899}"/>
            </c:ext>
          </c:extLst>
        </c:ser>
        <c:ser>
          <c:idx val="2"/>
          <c:order val="2"/>
          <c:tx>
            <c:v>Low Income Countries, services imports</c:v>
          </c:tx>
          <c:spPr>
            <a:ln w="25400">
              <a:solidFill>
                <a:srgbClr val="000000"/>
              </a:solidFill>
              <a:prstDash val="solid"/>
            </a:ln>
          </c:spPr>
          <c:marker>
            <c:symbol val="none"/>
          </c:marker>
          <c:val>
            <c:numLit>
              <c:formatCode>General</c:formatCode>
              <c:ptCount val="17"/>
              <c:pt idx="0">
                <c:v>6.9701964643772447</c:v>
              </c:pt>
              <c:pt idx="1">
                <c:v>7.6384320937735852</c:v>
              </c:pt>
              <c:pt idx="2">
                <c:v>7.2547077160559859</c:v>
              </c:pt>
              <c:pt idx="3">
                <c:v>7.0452483051089123</c:v>
              </c:pt>
              <c:pt idx="4">
                <c:v>7.1739094436620698</c:v>
              </c:pt>
              <c:pt idx="5">
                <c:v>6.5847695636516059</c:v>
              </c:pt>
              <c:pt idx="6">
                <c:v>6.5662011258114612</c:v>
              </c:pt>
              <c:pt idx="7">
                <c:v>6.5421355256321281</c:v>
              </c:pt>
              <c:pt idx="8">
                <c:v>6.835966773132669</c:v>
              </c:pt>
              <c:pt idx="9">
                <c:v>6.746541204589299</c:v>
              </c:pt>
              <c:pt idx="10">
                <c:v>6.8911533098849356</c:v>
              </c:pt>
              <c:pt idx="11">
                <c:v>7.2016490526529005</c:v>
              </c:pt>
              <c:pt idx="12">
                <c:v>6.8696159736180293</c:v>
              </c:pt>
              <c:pt idx="13">
                <c:v>7.1763096033916973</c:v>
              </c:pt>
              <c:pt idx="14">
                <c:v>7.0514454297672957</c:v>
              </c:pt>
              <c:pt idx="15">
                <c:v>6.0989884700583534</c:v>
              </c:pt>
              <c:pt idx="16">
                <c:v>5.8713080227900249</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1-1542-4C9A-B1B4-24D6D487D899}"/>
            </c:ext>
          </c:extLst>
        </c:ser>
        <c:dLbls>
          <c:showLegendKey val="0"/>
          <c:showVal val="0"/>
          <c:showCatName val="0"/>
          <c:showSerName val="0"/>
          <c:showPercent val="0"/>
          <c:showBubbleSize val="0"/>
        </c:dLbls>
        <c:marker val="1"/>
        <c:smooth val="0"/>
        <c:axId val="1867799424"/>
        <c:axId val="1"/>
      </c:lineChart>
      <c:lineChart>
        <c:grouping val="standard"/>
        <c:varyColors val="0"/>
        <c:ser>
          <c:idx val="1"/>
          <c:order val="1"/>
          <c:tx>
            <c:v>Emerging Markets, services exports</c:v>
          </c:tx>
          <c:spPr>
            <a:ln w="25400" cap="rnd">
              <a:solidFill>
                <a:srgbClr val="C00000"/>
              </a:solidFill>
              <a:prstDash val="sysDash"/>
              <a:round/>
            </a:ln>
            <a:effectLst/>
          </c:spPr>
          <c:marker>
            <c:symbol val="none"/>
          </c:marker>
          <c:val>
            <c:numLit>
              <c:formatCode>General</c:formatCode>
              <c:ptCount val="17"/>
              <c:pt idx="0">
                <c:v>19.98652676917829</c:v>
              </c:pt>
              <c:pt idx="1">
                <c:v>20.458673626823639</c:v>
              </c:pt>
              <c:pt idx="2">
                <c:v>20.499484631495225</c:v>
              </c:pt>
              <c:pt idx="3">
                <c:v>20.324074350088086</c:v>
              </c:pt>
              <c:pt idx="4">
                <c:v>21.875425589356581</c:v>
              </c:pt>
              <c:pt idx="5">
                <c:v>21.458824780319258</c:v>
              </c:pt>
              <c:pt idx="6">
                <c:v>20.801853519843629</c:v>
              </c:pt>
              <c:pt idx="7">
                <c:v>20.412014352093173</c:v>
              </c:pt>
              <c:pt idx="8">
                <c:v>20.215631724407007</c:v>
              </c:pt>
              <c:pt idx="9">
                <c:v>19.2025513208721</c:v>
              </c:pt>
              <c:pt idx="10">
                <c:v>20.984715036362793</c:v>
              </c:pt>
              <c:pt idx="11">
                <c:v>21.99618409614979</c:v>
              </c:pt>
              <c:pt idx="12">
                <c:v>21.819585269329355</c:v>
              </c:pt>
              <c:pt idx="13">
                <c:v>22.193365126907196</c:v>
              </c:pt>
              <c:pt idx="14">
                <c:v>22.46241130375514</c:v>
              </c:pt>
              <c:pt idx="15">
                <c:v>20.510645617348089</c:v>
              </c:pt>
              <c:pt idx="16">
                <c:v>19.066503933222894</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2-1542-4C9A-B1B4-24D6D487D899}"/>
            </c:ext>
          </c:extLst>
        </c:ser>
        <c:ser>
          <c:idx val="3"/>
          <c:order val="3"/>
          <c:tx>
            <c:v>Low Income Countries, services exports</c:v>
          </c:tx>
          <c:spPr>
            <a:ln w="25400" cap="rnd">
              <a:solidFill>
                <a:srgbClr val="96BA79"/>
              </a:solidFill>
              <a:prstDash val="lgDash"/>
              <a:round/>
            </a:ln>
            <a:effectLst/>
          </c:spPr>
          <c:marker>
            <c:symbol val="none"/>
          </c:marker>
          <c:val>
            <c:numLit>
              <c:formatCode>General</c:formatCode>
              <c:ptCount val="17"/>
              <c:pt idx="0">
                <c:v>20.167108776045545</c:v>
              </c:pt>
              <c:pt idx="1">
                <c:v>20.687362979455767</c:v>
              </c:pt>
              <c:pt idx="2">
                <c:v>20.40071984464717</c:v>
              </c:pt>
              <c:pt idx="3">
                <c:v>20.335859536238381</c:v>
              </c:pt>
              <c:pt idx="4">
                <c:v>20.607514045249992</c:v>
              </c:pt>
              <c:pt idx="5">
                <c:v>20.012793878905907</c:v>
              </c:pt>
              <c:pt idx="6">
                <c:v>17.277473980025604</c:v>
              </c:pt>
              <c:pt idx="7">
                <c:v>15.39918824766055</c:v>
              </c:pt>
              <c:pt idx="8">
                <c:v>15.888246634608993</c:v>
              </c:pt>
              <c:pt idx="9">
                <c:v>16.754937316552585</c:v>
              </c:pt>
              <c:pt idx="10">
                <c:v>16.562433030240513</c:v>
              </c:pt>
              <c:pt idx="11">
                <c:v>16.350911514442085</c:v>
              </c:pt>
              <c:pt idx="12">
                <c:v>14.69117897956956</c:v>
              </c:pt>
              <c:pt idx="13">
                <c:v>15.748454977394298</c:v>
              </c:pt>
              <c:pt idx="14">
                <c:v>16.820876700926213</c:v>
              </c:pt>
              <c:pt idx="15">
                <c:v>14.752846527348401</c:v>
              </c:pt>
              <c:pt idx="16">
                <c:v>13.65509694758873</c:v>
              </c:pt>
            </c:numLit>
          </c:val>
          <c:smooth val="0"/>
          <c:extLst>
            <c:ext xmlns:c15="http://schemas.microsoft.com/office/drawing/2012/chart" uri="{02D57815-91ED-43cb-92C2-25804820EDAC}">
              <c15:filteredCategoryTitle>
                <c15:cat>
                  <c:numLit>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Lit>
                </c15:cat>
              </c15:filteredCategoryTitle>
            </c:ext>
            <c:ext xmlns:c16="http://schemas.microsoft.com/office/drawing/2014/chart" uri="{C3380CC4-5D6E-409C-BE32-E72D297353CC}">
              <c16:uniqueId val="{00000003-1542-4C9A-B1B4-24D6D487D899}"/>
            </c:ext>
          </c:extLst>
        </c:ser>
        <c:dLbls>
          <c:showLegendKey val="0"/>
          <c:showVal val="0"/>
          <c:showCatName val="0"/>
          <c:showSerName val="0"/>
          <c:showPercent val="0"/>
          <c:showBubbleSize val="0"/>
        </c:dLbls>
        <c:marker val="1"/>
        <c:smooth val="0"/>
        <c:axId val="3"/>
        <c:axId val="4"/>
      </c:lineChart>
      <c:catAx>
        <c:axId val="1867799424"/>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86779942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12"/>
        </c:scaling>
        <c:delete val="0"/>
        <c:axPos val="r"/>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3"/>
        <c:crosses val="max"/>
        <c:crossBetween val="between"/>
      </c:valAx>
      <c:spPr>
        <a:solidFill>
          <a:srgbClr val="FFFFFF"/>
        </a:solidFill>
        <a:ln w="3175">
          <a:solidFill>
            <a:srgbClr val="000000"/>
          </a:solidFill>
          <a:prstDash val="solid"/>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Segoe UI"/>
              <a:ea typeface="Segoe UI"/>
              <a:cs typeface="Segoe UI"/>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Lit>
              <c:formatCode>General</c:formatCode>
              <c:ptCount val="16"/>
              <c:pt idx="0">
                <c:v>22.433655999999999</c:v>
              </c:pt>
              <c:pt idx="1">
                <c:v>25.919262</c:v>
              </c:pt>
              <c:pt idx="2">
                <c:v>27.337275000000002</c:v>
              </c:pt>
              <c:pt idx="3">
                <c:v>-22.892690000000002</c:v>
              </c:pt>
              <c:pt idx="4">
                <c:v>27.804206000000001</c:v>
              </c:pt>
              <c:pt idx="5">
                <c:v>23.373366999999998</c:v>
              </c:pt>
              <c:pt idx="6">
                <c:v>5.3242276000000004</c:v>
              </c:pt>
              <c:pt idx="7">
                <c:v>2.1675358</c:v>
              </c:pt>
              <c:pt idx="8">
                <c:v>-4.0432780000000001E-2</c:v>
              </c:pt>
              <c:pt idx="9">
                <c:v>-15.146936999999999</c:v>
              </c:pt>
              <c:pt idx="10">
                <c:v>-4.3842034999999999</c:v>
              </c:pt>
              <c:pt idx="11">
                <c:v>15.1534</c:v>
              </c:pt>
              <c:pt idx="12">
                <c:v>12.171519</c:v>
              </c:pt>
              <c:pt idx="13">
                <c:v>-2.0092650999999999</c:v>
              </c:pt>
              <c:pt idx="14">
                <c:v>-8.6240150999999994</c:v>
              </c:pt>
              <c:pt idx="15">
                <c:v>32.293359000000002</c:v>
              </c:pt>
            </c:numLit>
          </c:val>
          <c:smooth val="0"/>
          <c:extLst>
            <c:ext xmlns:c15="http://schemas.microsoft.com/office/drawing/2012/chart" uri="{02D57815-91ED-43cb-92C2-25804820EDAC}">
              <c15:filteredCategoryTitle>
                <c15: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Lit>
                </c15:cat>
              </c15:filteredCategoryTitle>
            </c:ext>
            <c:ext xmlns:c16="http://schemas.microsoft.com/office/drawing/2014/chart" uri="{C3380CC4-5D6E-409C-BE32-E72D297353CC}">
              <c16:uniqueId val="{00000000-905C-493C-AA84-4682A24A834D}"/>
            </c:ext>
          </c:extLst>
        </c:ser>
        <c:ser>
          <c:idx val="1"/>
          <c:order val="1"/>
          <c:spPr>
            <a:ln w="28575" cap="rnd">
              <a:solidFill>
                <a:schemeClr val="accent2"/>
              </a:solidFill>
              <a:round/>
            </a:ln>
            <a:effectLst/>
          </c:spPr>
          <c:marker>
            <c:symbol val="none"/>
          </c:marker>
          <c:val>
            <c:numLit>
              <c:formatCode>General</c:formatCode>
              <c:ptCount val="16"/>
              <c:pt idx="0">
                <c:v>17.261419</c:v>
              </c:pt>
              <c:pt idx="1">
                <c:v>21.557003999999999</c:v>
              </c:pt>
              <c:pt idx="2">
                <c:v>18.343112999999999</c:v>
              </c:pt>
              <c:pt idx="3">
                <c:v>-9.9643426999999996</c:v>
              </c:pt>
              <c:pt idx="4">
                <c:v>14.738270999999999</c:v>
              </c:pt>
              <c:pt idx="5">
                <c:v>14.877148999999999</c:v>
              </c:pt>
              <c:pt idx="6">
                <c:v>5.9979301999999999</c:v>
              </c:pt>
              <c:pt idx="7">
                <c:v>6.6488173000000002</c:v>
              </c:pt>
              <c:pt idx="8">
                <c:v>9.0208134999999992</c:v>
              </c:pt>
              <c:pt idx="9">
                <c:v>-6.3807324999999997</c:v>
              </c:pt>
              <c:pt idx="10">
                <c:v>-1.7130551999999999</c:v>
              </c:pt>
              <c:pt idx="11">
                <c:v>8.7000893000000001</c:v>
              </c:pt>
              <c:pt idx="12">
                <c:v>9.7356984000000004</c:v>
              </c:pt>
              <c:pt idx="13">
                <c:v>1.0602573</c:v>
              </c:pt>
              <c:pt idx="14">
                <c:v>-23.42578</c:v>
              </c:pt>
              <c:pt idx="15">
                <c:v>18.950237000000001</c:v>
              </c:pt>
            </c:numLit>
          </c:val>
          <c:smooth val="0"/>
          <c:extLst>
            <c:ext xmlns:c15="http://schemas.microsoft.com/office/drawing/2012/chart" uri="{02D57815-91ED-43cb-92C2-25804820EDAC}">
              <c15:filteredCategoryTitle>
                <c15: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Lit>
                </c15:cat>
              </c15:filteredCategoryTitle>
            </c:ext>
            <c:ext xmlns:c16="http://schemas.microsoft.com/office/drawing/2014/chart" uri="{C3380CC4-5D6E-409C-BE32-E72D297353CC}">
              <c16:uniqueId val="{00000001-905C-493C-AA84-4682A24A834D}"/>
            </c:ext>
          </c:extLst>
        </c:ser>
        <c:dLbls>
          <c:showLegendKey val="0"/>
          <c:showVal val="0"/>
          <c:showCatName val="0"/>
          <c:showSerName val="0"/>
          <c:showPercent val="0"/>
          <c:showBubbleSize val="0"/>
        </c:dLbls>
        <c:smooth val="0"/>
        <c:axId val="1867795712"/>
        <c:axId val="1"/>
      </c:lineChart>
      <c:catAx>
        <c:axId val="1867795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795712"/>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Trade in goods and services,</a:t>
            </a:r>
            <a:r>
              <a:rPr lang="en-US" baseline="0"/>
              <a:t> index 2010=100</a:t>
            </a:r>
            <a:endParaRPr lang="en-US"/>
          </a:p>
        </c:rich>
      </c:tx>
      <c:overlay val="0"/>
      <c:spPr>
        <a:noFill/>
        <a:ln w="25400">
          <a:noFill/>
        </a:ln>
      </c:spPr>
    </c:title>
    <c:autoTitleDeleted val="0"/>
    <c:plotArea>
      <c:layout/>
      <c:lineChart>
        <c:grouping val="standard"/>
        <c:varyColors val="0"/>
        <c:ser>
          <c:idx val="0"/>
          <c:order val="0"/>
          <c:tx>
            <c:v>Goods</c:v>
          </c:tx>
          <c:spPr>
            <a:ln w="28575" cap="rnd">
              <a:solidFill>
                <a:schemeClr val="accent1"/>
              </a:solidFill>
              <a:round/>
            </a:ln>
            <a:effectLst/>
          </c:spPr>
          <c:marker>
            <c:symbol val="none"/>
          </c:marker>
          <c:val>
            <c:numLit>
              <c:formatCode>General</c:formatCode>
              <c:ptCount val="10"/>
              <c:pt idx="0">
                <c:v>100</c:v>
              </c:pt>
              <c:pt idx="1">
                <c:v>123.37336699999999</c:v>
              </c:pt>
              <c:pt idx="2">
                <c:v>129.94204585686327</c:v>
              </c:pt>
              <c:pt idx="3">
                <c:v>132.75858622006322</c:v>
              </c:pt>
              <c:pt idx="4">
                <c:v>132.70490823296575</c:v>
              </c:pt>
              <c:pt idx="5">
                <c:v>112.60417938701062</c:v>
              </c:pt>
              <c:pt idx="6">
                <c:v>107.66738301317902</c:v>
              </c:pt>
              <c:pt idx="7">
                <c:v>123.98265223069809</c:v>
              </c:pt>
              <c:pt idx="8">
                <c:v>139.07322430366142</c:v>
              </c:pt>
              <c:pt idx="9">
                <c:v>136.27887454428324</c:v>
              </c:pt>
            </c:numLit>
          </c:val>
          <c:smooth val="0"/>
          <c:extLst>
            <c:ext xmlns:c15="http://schemas.microsoft.com/office/drawing/2012/chart" uri="{02D57815-91ED-43cb-92C2-25804820EDAC}">
              <c15:filteredCategoryTitle>
                <c15:cat>
                  <c:numLit>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Lit>
                </c15:cat>
              </c15:filteredCategoryTitle>
            </c:ext>
            <c:ext xmlns:c16="http://schemas.microsoft.com/office/drawing/2014/chart" uri="{C3380CC4-5D6E-409C-BE32-E72D297353CC}">
              <c16:uniqueId val="{00000000-2250-45C1-995C-4077950DDEBE}"/>
            </c:ext>
          </c:extLst>
        </c:ser>
        <c:ser>
          <c:idx val="1"/>
          <c:order val="1"/>
          <c:tx>
            <c:v>Services</c:v>
          </c:tx>
          <c:spPr>
            <a:ln w="28575" cap="rnd">
              <a:solidFill>
                <a:schemeClr val="accent2"/>
              </a:solidFill>
              <a:round/>
            </a:ln>
            <a:effectLst/>
          </c:spPr>
          <c:marker>
            <c:symbol val="none"/>
          </c:marker>
          <c:val>
            <c:numLit>
              <c:formatCode>General</c:formatCode>
              <c:ptCount val="10"/>
              <c:pt idx="0">
                <c:v>100</c:v>
              </c:pt>
              <c:pt idx="1">
                <c:v>114.87714900000002</c:v>
              </c:pt>
              <c:pt idx="2">
                <c:v>121.76740021277</c:v>
              </c:pt>
              <c:pt idx="3">
                <c:v>129.8634921838769</c:v>
              </c:pt>
              <c:pt idx="4">
                <c:v>141.57823561837148</c:v>
              </c:pt>
              <c:pt idx="5">
                <c:v>132.54450712534347</c:v>
              </c:pt>
              <c:pt idx="6">
                <c:v>130.27394655371839</c:v>
              </c:pt>
              <c:pt idx="7">
                <c:v>141.60789623852617</c:v>
              </c:pt>
              <c:pt idx="8">
                <c:v>155.394413926894</c:v>
              </c:pt>
              <c:pt idx="9">
                <c:v>157.0419945443461</c:v>
              </c:pt>
            </c:numLit>
          </c:val>
          <c:smooth val="0"/>
          <c:extLst>
            <c:ext xmlns:c15="http://schemas.microsoft.com/office/drawing/2012/chart" uri="{02D57815-91ED-43cb-92C2-25804820EDAC}">
              <c15:filteredCategoryTitle>
                <c15:cat>
                  <c:numLit>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Lit>
                </c15:cat>
              </c15:filteredCategoryTitle>
            </c:ext>
            <c:ext xmlns:c16="http://schemas.microsoft.com/office/drawing/2014/chart" uri="{C3380CC4-5D6E-409C-BE32-E72D297353CC}">
              <c16:uniqueId val="{00000001-2250-45C1-995C-4077950DDEBE}"/>
            </c:ext>
          </c:extLst>
        </c:ser>
        <c:dLbls>
          <c:showLegendKey val="0"/>
          <c:showVal val="0"/>
          <c:showCatName val="0"/>
          <c:showSerName val="0"/>
          <c:showPercent val="0"/>
          <c:showBubbleSize val="0"/>
        </c:dLbls>
        <c:smooth val="0"/>
        <c:axId val="1867800816"/>
        <c:axId val="1"/>
      </c:lineChart>
      <c:catAx>
        <c:axId val="186780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800816"/>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088641593082295E-2"/>
          <c:y val="5.3610249970880403E-2"/>
          <c:w val="0.86592863514657215"/>
          <c:h val="0.85123787285994801"/>
        </c:manualLayout>
      </c:layout>
      <c:barChart>
        <c:barDir val="col"/>
        <c:grouping val="stacked"/>
        <c:varyColors val="0"/>
        <c:ser>
          <c:idx val="1"/>
          <c:order val="1"/>
          <c:tx>
            <c:strRef>
              <c:f>'Figure 1.5'!$D$1</c:f>
              <c:strCache>
                <c:ptCount val="1"/>
                <c:pt idx="0">
                  <c:v>Term premiums</c:v>
                </c:pt>
              </c:strCache>
            </c:strRef>
          </c:tx>
          <c:spPr>
            <a:solidFill>
              <a:srgbClr val="C00000"/>
            </a:solidFill>
            <a:ln w="3175">
              <a:noFill/>
              <a:prstDash val="solid"/>
            </a:ln>
            <a:effectLst/>
          </c:spPr>
          <c:invertIfNegative val="0"/>
          <c:cat>
            <c:strRef>
              <c:f>'Figure 1.5'!$B$2:$B$62</c:f>
              <c:strCache>
                <c:ptCount val="61"/>
                <c:pt idx="0">
                  <c:v>2019</c:v>
                </c:pt>
                <c:pt idx="1">
                  <c:v>19</c:v>
                </c:pt>
                <c:pt idx="2">
                  <c:v>19</c:v>
                </c:pt>
                <c:pt idx="3">
                  <c:v>19</c:v>
                </c:pt>
                <c:pt idx="4">
                  <c:v>19</c:v>
                </c:pt>
                <c:pt idx="5">
                  <c:v>19</c:v>
                </c:pt>
                <c:pt idx="6">
                  <c:v>19</c:v>
                </c:pt>
                <c:pt idx="7">
                  <c:v>19</c:v>
                </c:pt>
                <c:pt idx="8">
                  <c:v>19</c:v>
                </c:pt>
                <c:pt idx="9">
                  <c:v>19</c:v>
                </c:pt>
                <c:pt idx="10">
                  <c:v>19</c:v>
                </c:pt>
                <c:pt idx="11">
                  <c:v>19</c:v>
                </c:pt>
                <c:pt idx="12">
                  <c:v>20</c:v>
                </c:pt>
                <c:pt idx="13">
                  <c:v>20</c:v>
                </c:pt>
                <c:pt idx="14">
                  <c:v>20</c:v>
                </c:pt>
                <c:pt idx="15">
                  <c:v>20</c:v>
                </c:pt>
                <c:pt idx="16">
                  <c:v>20</c:v>
                </c:pt>
                <c:pt idx="17">
                  <c:v>20</c:v>
                </c:pt>
                <c:pt idx="18">
                  <c:v>20</c:v>
                </c:pt>
                <c:pt idx="19">
                  <c:v>20</c:v>
                </c:pt>
                <c:pt idx="20">
                  <c:v>20</c:v>
                </c:pt>
                <c:pt idx="21">
                  <c:v>20</c:v>
                </c:pt>
                <c:pt idx="22">
                  <c:v>20</c:v>
                </c:pt>
                <c:pt idx="23">
                  <c:v>20</c:v>
                </c:pt>
                <c:pt idx="24">
                  <c:v>21</c:v>
                </c:pt>
                <c:pt idx="25">
                  <c:v>21</c:v>
                </c:pt>
                <c:pt idx="26">
                  <c:v>21</c:v>
                </c:pt>
                <c:pt idx="27">
                  <c:v>21</c:v>
                </c:pt>
                <c:pt idx="28">
                  <c:v>21</c:v>
                </c:pt>
                <c:pt idx="29">
                  <c:v>21</c:v>
                </c:pt>
                <c:pt idx="30">
                  <c:v>21</c:v>
                </c:pt>
                <c:pt idx="31">
                  <c:v>21</c:v>
                </c:pt>
                <c:pt idx="32">
                  <c:v>21</c:v>
                </c:pt>
                <c:pt idx="33">
                  <c:v>21</c:v>
                </c:pt>
                <c:pt idx="34">
                  <c:v>21</c:v>
                </c:pt>
                <c:pt idx="35">
                  <c:v>21</c:v>
                </c:pt>
                <c:pt idx="36">
                  <c:v>22</c:v>
                </c:pt>
                <c:pt idx="37">
                  <c:v>22</c:v>
                </c:pt>
                <c:pt idx="38">
                  <c:v>22</c:v>
                </c:pt>
                <c:pt idx="39">
                  <c:v>22</c:v>
                </c:pt>
                <c:pt idx="40">
                  <c:v>22</c:v>
                </c:pt>
                <c:pt idx="41">
                  <c:v>22</c:v>
                </c:pt>
                <c:pt idx="42">
                  <c:v>22</c:v>
                </c:pt>
                <c:pt idx="43">
                  <c:v>22</c:v>
                </c:pt>
                <c:pt idx="44">
                  <c:v>22</c:v>
                </c:pt>
                <c:pt idx="45">
                  <c:v>22</c:v>
                </c:pt>
                <c:pt idx="46">
                  <c:v>22</c:v>
                </c:pt>
                <c:pt idx="47">
                  <c:v>22</c:v>
                </c:pt>
                <c:pt idx="48">
                  <c:v>23</c:v>
                </c:pt>
                <c:pt idx="49">
                  <c:v>23</c:v>
                </c:pt>
                <c:pt idx="50">
                  <c:v>23</c:v>
                </c:pt>
                <c:pt idx="51">
                  <c:v>23</c:v>
                </c:pt>
                <c:pt idx="52">
                  <c:v>23</c:v>
                </c:pt>
                <c:pt idx="53">
                  <c:v>23</c:v>
                </c:pt>
                <c:pt idx="54">
                  <c:v>23</c:v>
                </c:pt>
                <c:pt idx="55">
                  <c:v>23</c:v>
                </c:pt>
                <c:pt idx="56">
                  <c:v>23</c:v>
                </c:pt>
                <c:pt idx="57">
                  <c:v>23</c:v>
                </c:pt>
                <c:pt idx="58">
                  <c:v>23</c:v>
                </c:pt>
                <c:pt idx="59">
                  <c:v>23</c:v>
                </c:pt>
                <c:pt idx="60">
                  <c:v>24:M1</c:v>
                </c:pt>
              </c:strCache>
            </c:strRef>
          </c:cat>
          <c:val>
            <c:numRef>
              <c:f>'Figure 1.5'!$D$2:$D$62</c:f>
              <c:numCache>
                <c:formatCode>General</c:formatCode>
                <c:ptCount val="61"/>
                <c:pt idx="0">
                  <c:v>-0.60339098635236033</c:v>
                </c:pt>
                <c:pt idx="1">
                  <c:v>-0.52995507439768108</c:v>
                </c:pt>
                <c:pt idx="2">
                  <c:v>-0.72431466143448731</c:v>
                </c:pt>
                <c:pt idx="3">
                  <c:v>-0.56999155112741917</c:v>
                </c:pt>
                <c:pt idx="4">
                  <c:v>-0.83131887583030073</c:v>
                </c:pt>
                <c:pt idx="5">
                  <c:v>-0.82793425962230893</c:v>
                </c:pt>
                <c:pt idx="6">
                  <c:v>-0.93889735671297458</c:v>
                </c:pt>
                <c:pt idx="7">
                  <c:v>-1.3037288241347589</c:v>
                </c:pt>
                <c:pt idx="8">
                  <c:v>-1.1691452542932994</c:v>
                </c:pt>
                <c:pt idx="9">
                  <c:v>-1.0596612602060449</c:v>
                </c:pt>
                <c:pt idx="10">
                  <c:v>-1.016758878638075</c:v>
                </c:pt>
                <c:pt idx="11">
                  <c:v>-0.79062142985992634</c:v>
                </c:pt>
                <c:pt idx="12">
                  <c:v>-1.1303724437483178</c:v>
                </c:pt>
                <c:pt idx="13">
                  <c:v>-1.2949354499667713</c:v>
                </c:pt>
                <c:pt idx="14">
                  <c:v>-1.2079124365371079</c:v>
                </c:pt>
                <c:pt idx="15">
                  <c:v>-1.3023158952971763</c:v>
                </c:pt>
                <c:pt idx="16">
                  <c:v>-1.2584482801837626</c:v>
                </c:pt>
                <c:pt idx="17">
                  <c:v>-1.2357281499035833</c:v>
                </c:pt>
                <c:pt idx="18">
                  <c:v>-1.3816682553683468</c:v>
                </c:pt>
                <c:pt idx="19">
                  <c:v>-1.1172539169182365</c:v>
                </c:pt>
                <c:pt idx="20">
                  <c:v>-1.1844699315366858</c:v>
                </c:pt>
                <c:pt idx="21">
                  <c:v>-0.9188620344527203</c:v>
                </c:pt>
                <c:pt idx="22">
                  <c:v>-0.9720976685728715</c:v>
                </c:pt>
                <c:pt idx="23">
                  <c:v>-0.81514682483771195</c:v>
                </c:pt>
                <c:pt idx="24">
                  <c:v>-0.53064604869446086</c:v>
                </c:pt>
                <c:pt idx="25">
                  <c:v>-0.10253441836174448</c:v>
                </c:pt>
                <c:pt idx="26">
                  <c:v>0.30813069630144674</c:v>
                </c:pt>
                <c:pt idx="27">
                  <c:v>0.17320160086498504</c:v>
                </c:pt>
                <c:pt idx="28">
                  <c:v>0.14309492140608016</c:v>
                </c:pt>
                <c:pt idx="29">
                  <c:v>-0.26454645753345218</c:v>
                </c:pt>
                <c:pt idx="30">
                  <c:v>-0.48906609542597956</c:v>
                </c:pt>
                <c:pt idx="31">
                  <c:v>-0.48332378859941683</c:v>
                </c:pt>
                <c:pt idx="32">
                  <c:v>-0.3032520346632217</c:v>
                </c:pt>
                <c:pt idx="33">
                  <c:v>-0.47251819842565279</c:v>
                </c:pt>
                <c:pt idx="34">
                  <c:v>-0.71758210988472171</c:v>
                </c:pt>
                <c:pt idx="35">
                  <c:v>-0.6764352328457397</c:v>
                </c:pt>
                <c:pt idx="36">
                  <c:v>-0.65568876297961598</c:v>
                </c:pt>
                <c:pt idx="37">
                  <c:v>-0.79472471180754956</c:v>
                </c:pt>
                <c:pt idx="38">
                  <c:v>-0.86383177852599857</c:v>
                </c:pt>
                <c:pt idx="39">
                  <c:v>-0.39082218521803558</c:v>
                </c:pt>
                <c:pt idx="40">
                  <c:v>-0.38032719025146777</c:v>
                </c:pt>
                <c:pt idx="41">
                  <c:v>-0.34731712438790829</c:v>
                </c:pt>
                <c:pt idx="42">
                  <c:v>-0.88301864705852751</c:v>
                </c:pt>
                <c:pt idx="43">
                  <c:v>-0.76141091679319217</c:v>
                </c:pt>
                <c:pt idx="44">
                  <c:v>-0.51612455189240425</c:v>
                </c:pt>
                <c:pt idx="45">
                  <c:v>-0.20405967320491758</c:v>
                </c:pt>
                <c:pt idx="46">
                  <c:v>-0.7593903659643586</c:v>
                </c:pt>
                <c:pt idx="47">
                  <c:v>-0.58626905728109646</c:v>
                </c:pt>
                <c:pt idx="48">
                  <c:v>-0.81208237410158901</c:v>
                </c:pt>
                <c:pt idx="49">
                  <c:v>-0.50602156702632239</c:v>
                </c:pt>
                <c:pt idx="50">
                  <c:v>-0.73964215863223082</c:v>
                </c:pt>
                <c:pt idx="51">
                  <c:v>-0.75246838587382614</c:v>
                </c:pt>
                <c:pt idx="52">
                  <c:v>-0.70071002460720022</c:v>
                </c:pt>
                <c:pt idx="53">
                  <c:v>-0.78513943305130018</c:v>
                </c:pt>
                <c:pt idx="54">
                  <c:v>-0.64488717795002692</c:v>
                </c:pt>
                <c:pt idx="55">
                  <c:v>-0.52672001708070315</c:v>
                </c:pt>
                <c:pt idx="56">
                  <c:v>0.14407487833366339</c:v>
                </c:pt>
                <c:pt idx="57">
                  <c:v>0.40628050377194125</c:v>
                </c:pt>
                <c:pt idx="58">
                  <c:v>4.9882433987153085E-2</c:v>
                </c:pt>
                <c:pt idx="59">
                  <c:v>-0.34642845013904777</c:v>
                </c:pt>
                <c:pt idx="60">
                  <c:v>-0.21325369268050398</c:v>
                </c:pt>
              </c:numCache>
            </c:numRef>
          </c:val>
          <c:extLst>
            <c:ext xmlns:c16="http://schemas.microsoft.com/office/drawing/2014/chart" uri="{C3380CC4-5D6E-409C-BE32-E72D297353CC}">
              <c16:uniqueId val="{00000000-71A5-4D32-8EDB-D68E89A84F25}"/>
            </c:ext>
          </c:extLst>
        </c:ser>
        <c:ser>
          <c:idx val="2"/>
          <c:order val="2"/>
          <c:tx>
            <c:v>Risk-neutral yields</c:v>
          </c:tx>
          <c:spPr>
            <a:solidFill>
              <a:srgbClr val="4BACC6">
                <a:lumMod val="40000"/>
                <a:lumOff val="60000"/>
              </a:srgbClr>
            </a:solidFill>
            <a:ln>
              <a:noFill/>
            </a:ln>
          </c:spPr>
          <c:invertIfNegative val="0"/>
          <c:cat>
            <c:strRef>
              <c:f>'Figure 1.5'!$B$2:$B$62</c:f>
              <c:strCache>
                <c:ptCount val="61"/>
                <c:pt idx="0">
                  <c:v>2019</c:v>
                </c:pt>
                <c:pt idx="1">
                  <c:v>19</c:v>
                </c:pt>
                <c:pt idx="2">
                  <c:v>19</c:v>
                </c:pt>
                <c:pt idx="3">
                  <c:v>19</c:v>
                </c:pt>
                <c:pt idx="4">
                  <c:v>19</c:v>
                </c:pt>
                <c:pt idx="5">
                  <c:v>19</c:v>
                </c:pt>
                <c:pt idx="6">
                  <c:v>19</c:v>
                </c:pt>
                <c:pt idx="7">
                  <c:v>19</c:v>
                </c:pt>
                <c:pt idx="8">
                  <c:v>19</c:v>
                </c:pt>
                <c:pt idx="9">
                  <c:v>19</c:v>
                </c:pt>
                <c:pt idx="10">
                  <c:v>19</c:v>
                </c:pt>
                <c:pt idx="11">
                  <c:v>19</c:v>
                </c:pt>
                <c:pt idx="12">
                  <c:v>20</c:v>
                </c:pt>
                <c:pt idx="13">
                  <c:v>20</c:v>
                </c:pt>
                <c:pt idx="14">
                  <c:v>20</c:v>
                </c:pt>
                <c:pt idx="15">
                  <c:v>20</c:v>
                </c:pt>
                <c:pt idx="16">
                  <c:v>20</c:v>
                </c:pt>
                <c:pt idx="17">
                  <c:v>20</c:v>
                </c:pt>
                <c:pt idx="18">
                  <c:v>20</c:v>
                </c:pt>
                <c:pt idx="19">
                  <c:v>20</c:v>
                </c:pt>
                <c:pt idx="20">
                  <c:v>20</c:v>
                </c:pt>
                <c:pt idx="21">
                  <c:v>20</c:v>
                </c:pt>
                <c:pt idx="22">
                  <c:v>20</c:v>
                </c:pt>
                <c:pt idx="23">
                  <c:v>20</c:v>
                </c:pt>
                <c:pt idx="24">
                  <c:v>21</c:v>
                </c:pt>
                <c:pt idx="25">
                  <c:v>21</c:v>
                </c:pt>
                <c:pt idx="26">
                  <c:v>21</c:v>
                </c:pt>
                <c:pt idx="27">
                  <c:v>21</c:v>
                </c:pt>
                <c:pt idx="28">
                  <c:v>21</c:v>
                </c:pt>
                <c:pt idx="29">
                  <c:v>21</c:v>
                </c:pt>
                <c:pt idx="30">
                  <c:v>21</c:v>
                </c:pt>
                <c:pt idx="31">
                  <c:v>21</c:v>
                </c:pt>
                <c:pt idx="32">
                  <c:v>21</c:v>
                </c:pt>
                <c:pt idx="33">
                  <c:v>21</c:v>
                </c:pt>
                <c:pt idx="34">
                  <c:v>21</c:v>
                </c:pt>
                <c:pt idx="35">
                  <c:v>21</c:v>
                </c:pt>
                <c:pt idx="36">
                  <c:v>22</c:v>
                </c:pt>
                <c:pt idx="37">
                  <c:v>22</c:v>
                </c:pt>
                <c:pt idx="38">
                  <c:v>22</c:v>
                </c:pt>
                <c:pt idx="39">
                  <c:v>22</c:v>
                </c:pt>
                <c:pt idx="40">
                  <c:v>22</c:v>
                </c:pt>
                <c:pt idx="41">
                  <c:v>22</c:v>
                </c:pt>
                <c:pt idx="42">
                  <c:v>22</c:v>
                </c:pt>
                <c:pt idx="43">
                  <c:v>22</c:v>
                </c:pt>
                <c:pt idx="44">
                  <c:v>22</c:v>
                </c:pt>
                <c:pt idx="45">
                  <c:v>22</c:v>
                </c:pt>
                <c:pt idx="46">
                  <c:v>22</c:v>
                </c:pt>
                <c:pt idx="47">
                  <c:v>22</c:v>
                </c:pt>
                <c:pt idx="48">
                  <c:v>23</c:v>
                </c:pt>
                <c:pt idx="49">
                  <c:v>23</c:v>
                </c:pt>
                <c:pt idx="50">
                  <c:v>23</c:v>
                </c:pt>
                <c:pt idx="51">
                  <c:v>23</c:v>
                </c:pt>
                <c:pt idx="52">
                  <c:v>23</c:v>
                </c:pt>
                <c:pt idx="53">
                  <c:v>23</c:v>
                </c:pt>
                <c:pt idx="54">
                  <c:v>23</c:v>
                </c:pt>
                <c:pt idx="55">
                  <c:v>23</c:v>
                </c:pt>
                <c:pt idx="56">
                  <c:v>23</c:v>
                </c:pt>
                <c:pt idx="57">
                  <c:v>23</c:v>
                </c:pt>
                <c:pt idx="58">
                  <c:v>23</c:v>
                </c:pt>
                <c:pt idx="59">
                  <c:v>23</c:v>
                </c:pt>
                <c:pt idx="60">
                  <c:v>24:M1</c:v>
                </c:pt>
              </c:strCache>
            </c:strRef>
          </c:cat>
          <c:val>
            <c:numRef>
              <c:f>'Figure 1.5'!$E$2:$E$62</c:f>
              <c:numCache>
                <c:formatCode>General</c:formatCode>
                <c:ptCount val="61"/>
                <c:pt idx="0">
                  <c:v>3.2179756379033613</c:v>
                </c:pt>
                <c:pt idx="1">
                  <c:v>3.2511528385273927</c:v>
                </c:pt>
                <c:pt idx="2">
                  <c:v>3.1352583120408095</c:v>
                </c:pt>
                <c:pt idx="3">
                  <c:v>3.0914045607273648</c:v>
                </c:pt>
                <c:pt idx="4">
                  <c:v>2.9920054825800628</c:v>
                </c:pt>
                <c:pt idx="5">
                  <c:v>2.843384253693948</c:v>
                </c:pt>
                <c:pt idx="6">
                  <c:v>2.952432130282403</c:v>
                </c:pt>
                <c:pt idx="7">
                  <c:v>2.8185013715463625</c:v>
                </c:pt>
                <c:pt idx="8">
                  <c:v>2.8560400945913149</c:v>
                </c:pt>
                <c:pt idx="9">
                  <c:v>2.7512115218603475</c:v>
                </c:pt>
                <c:pt idx="10">
                  <c:v>2.8149454837825738</c:v>
                </c:pt>
                <c:pt idx="11">
                  <c:v>2.7444926856128515</c:v>
                </c:pt>
                <c:pt idx="12">
                  <c:v>2.6496501985090539</c:v>
                </c:pt>
                <c:pt idx="13">
                  <c:v>2.43313284264533</c:v>
                </c:pt>
                <c:pt idx="14">
                  <c:v>1.9814243605536923</c:v>
                </c:pt>
                <c:pt idx="15">
                  <c:v>1.9862541107170311</c:v>
                </c:pt>
                <c:pt idx="16">
                  <c:v>1.9280369598975133</c:v>
                </c:pt>
                <c:pt idx="17">
                  <c:v>1.9042816667891638</c:v>
                </c:pt>
                <c:pt idx="18">
                  <c:v>1.9222142293244704</c:v>
                </c:pt>
                <c:pt idx="19">
                  <c:v>1.8337337373746692</c:v>
                </c:pt>
                <c:pt idx="20">
                  <c:v>1.8580818714470826</c:v>
                </c:pt>
                <c:pt idx="21">
                  <c:v>1.8071307873367919</c:v>
                </c:pt>
                <c:pt idx="22">
                  <c:v>1.8180193881229283</c:v>
                </c:pt>
                <c:pt idx="23">
                  <c:v>1.7393815837820925</c:v>
                </c:pt>
                <c:pt idx="24">
                  <c:v>1.6570500373027119</c:v>
                </c:pt>
                <c:pt idx="25">
                  <c:v>1.6461618465053884</c:v>
                </c:pt>
                <c:pt idx="26">
                  <c:v>1.5590865573472057</c:v>
                </c:pt>
                <c:pt idx="27">
                  <c:v>1.5806753924796251</c:v>
                </c:pt>
                <c:pt idx="28">
                  <c:v>1.5459343908259109</c:v>
                </c:pt>
                <c:pt idx="29">
                  <c:v>1.7963551284591288</c:v>
                </c:pt>
                <c:pt idx="30">
                  <c:v>1.7896079742160897</c:v>
                </c:pt>
                <c:pt idx="31">
                  <c:v>1.8403268442049059</c:v>
                </c:pt>
                <c:pt idx="32">
                  <c:v>1.8954835925252478</c:v>
                </c:pt>
                <c:pt idx="33">
                  <c:v>2.1018642605114524</c:v>
                </c:pt>
                <c:pt idx="34">
                  <c:v>2.2098536786895799</c:v>
                </c:pt>
                <c:pt idx="35">
                  <c:v>2.2614673735970876</c:v>
                </c:pt>
                <c:pt idx="36">
                  <c:v>2.5184385251641417</c:v>
                </c:pt>
                <c:pt idx="37">
                  <c:v>2.6751301869977788</c:v>
                </c:pt>
                <c:pt idx="38">
                  <c:v>3.2038364573243281</c:v>
                </c:pt>
                <c:pt idx="39">
                  <c:v>3.3326442749128886</c:v>
                </c:pt>
                <c:pt idx="40">
                  <c:v>3.2813762032297431</c:v>
                </c:pt>
                <c:pt idx="41">
                  <c:v>3.4501619808615271</c:v>
                </c:pt>
                <c:pt idx="42">
                  <c:v>3.5650396793452321</c:v>
                </c:pt>
                <c:pt idx="43">
                  <c:v>3.9382323866550499</c:v>
                </c:pt>
                <c:pt idx="44">
                  <c:v>4.3778133147174891</c:v>
                </c:pt>
                <c:pt idx="45">
                  <c:v>4.3926167854758384</c:v>
                </c:pt>
                <c:pt idx="46">
                  <c:v>4.4163164232753793</c:v>
                </c:pt>
                <c:pt idx="47">
                  <c:v>4.4391060933538604</c:v>
                </c:pt>
                <c:pt idx="48">
                  <c:v>4.2995419131262924</c:v>
                </c:pt>
                <c:pt idx="49">
                  <c:v>4.4973034800614888</c:v>
                </c:pt>
                <c:pt idx="50">
                  <c:v>4.2545480330735197</c:v>
                </c:pt>
                <c:pt idx="51">
                  <c:v>4.2216298286229454</c:v>
                </c:pt>
                <c:pt idx="52">
                  <c:v>4.3780569408427654</c:v>
                </c:pt>
                <c:pt idx="53">
                  <c:v>4.634824177404349</c:v>
                </c:pt>
                <c:pt idx="54">
                  <c:v>4.6160662208591328</c:v>
                </c:pt>
                <c:pt idx="55">
                  <c:v>4.6141433737582256</c:v>
                </c:pt>
                <c:pt idx="56">
                  <c:v>4.527707553516036</c:v>
                </c:pt>
                <c:pt idx="57">
                  <c:v>4.5463399033352569</c:v>
                </c:pt>
                <c:pt idx="58">
                  <c:v>4.3794529315068704</c:v>
                </c:pt>
                <c:pt idx="59">
                  <c:v>4.2512976440826318</c:v>
                </c:pt>
                <c:pt idx="60">
                  <c:v>4.2151958428970566</c:v>
                </c:pt>
              </c:numCache>
            </c:numRef>
          </c:val>
          <c:extLst>
            <c:ext xmlns:c16="http://schemas.microsoft.com/office/drawing/2014/chart" uri="{C3380CC4-5D6E-409C-BE32-E72D297353CC}">
              <c16:uniqueId val="{00000001-71A5-4D32-8EDB-D68E89A84F25}"/>
            </c:ext>
          </c:extLst>
        </c:ser>
        <c:dLbls>
          <c:showLegendKey val="0"/>
          <c:showVal val="0"/>
          <c:showCatName val="0"/>
          <c:showSerName val="0"/>
          <c:showPercent val="0"/>
          <c:showBubbleSize val="0"/>
        </c:dLbls>
        <c:gapWidth val="20"/>
        <c:overlap val="100"/>
        <c:axId val="674013568"/>
        <c:axId val="674015104"/>
      </c:barChart>
      <c:lineChart>
        <c:grouping val="standard"/>
        <c:varyColors val="0"/>
        <c:ser>
          <c:idx val="0"/>
          <c:order val="0"/>
          <c:tx>
            <c:v>10-year Treasury yields</c:v>
          </c:tx>
          <c:spPr>
            <a:ln w="25400">
              <a:solidFill>
                <a:srgbClr val="7030A0"/>
              </a:solidFill>
              <a:prstDash val="solid"/>
            </a:ln>
            <a:effectLst/>
          </c:spPr>
          <c:marker>
            <c:symbol val="circle"/>
            <c:size val="3"/>
            <c:spPr>
              <a:solidFill>
                <a:srgbClr val="7030A0"/>
              </a:solidFill>
              <a:ln w="12700">
                <a:solidFill>
                  <a:srgbClr val="7030A0"/>
                </a:solidFill>
              </a:ln>
            </c:spPr>
          </c:marker>
          <c:cat>
            <c:strRef>
              <c:f>'Figure 1.5'!$B$2:$B$62</c:f>
              <c:strCache>
                <c:ptCount val="61"/>
                <c:pt idx="0">
                  <c:v>2019</c:v>
                </c:pt>
                <c:pt idx="1">
                  <c:v>19</c:v>
                </c:pt>
                <c:pt idx="2">
                  <c:v>19</c:v>
                </c:pt>
                <c:pt idx="3">
                  <c:v>19</c:v>
                </c:pt>
                <c:pt idx="4">
                  <c:v>19</c:v>
                </c:pt>
                <c:pt idx="5">
                  <c:v>19</c:v>
                </c:pt>
                <c:pt idx="6">
                  <c:v>19</c:v>
                </c:pt>
                <c:pt idx="7">
                  <c:v>19</c:v>
                </c:pt>
                <c:pt idx="8">
                  <c:v>19</c:v>
                </c:pt>
                <c:pt idx="9">
                  <c:v>19</c:v>
                </c:pt>
                <c:pt idx="10">
                  <c:v>19</c:v>
                </c:pt>
                <c:pt idx="11">
                  <c:v>19</c:v>
                </c:pt>
                <c:pt idx="12">
                  <c:v>20</c:v>
                </c:pt>
                <c:pt idx="13">
                  <c:v>20</c:v>
                </c:pt>
                <c:pt idx="14">
                  <c:v>20</c:v>
                </c:pt>
                <c:pt idx="15">
                  <c:v>20</c:v>
                </c:pt>
                <c:pt idx="16">
                  <c:v>20</c:v>
                </c:pt>
                <c:pt idx="17">
                  <c:v>20</c:v>
                </c:pt>
                <c:pt idx="18">
                  <c:v>20</c:v>
                </c:pt>
                <c:pt idx="19">
                  <c:v>20</c:v>
                </c:pt>
                <c:pt idx="20">
                  <c:v>20</c:v>
                </c:pt>
                <c:pt idx="21">
                  <c:v>20</c:v>
                </c:pt>
                <c:pt idx="22">
                  <c:v>20</c:v>
                </c:pt>
                <c:pt idx="23">
                  <c:v>20</c:v>
                </c:pt>
                <c:pt idx="24">
                  <c:v>21</c:v>
                </c:pt>
                <c:pt idx="25">
                  <c:v>21</c:v>
                </c:pt>
                <c:pt idx="26">
                  <c:v>21</c:v>
                </c:pt>
                <c:pt idx="27">
                  <c:v>21</c:v>
                </c:pt>
                <c:pt idx="28">
                  <c:v>21</c:v>
                </c:pt>
                <c:pt idx="29">
                  <c:v>21</c:v>
                </c:pt>
                <c:pt idx="30">
                  <c:v>21</c:v>
                </c:pt>
                <c:pt idx="31">
                  <c:v>21</c:v>
                </c:pt>
                <c:pt idx="32">
                  <c:v>21</c:v>
                </c:pt>
                <c:pt idx="33">
                  <c:v>21</c:v>
                </c:pt>
                <c:pt idx="34">
                  <c:v>21</c:v>
                </c:pt>
                <c:pt idx="35">
                  <c:v>21</c:v>
                </c:pt>
                <c:pt idx="36">
                  <c:v>22</c:v>
                </c:pt>
                <c:pt idx="37">
                  <c:v>22</c:v>
                </c:pt>
                <c:pt idx="38">
                  <c:v>22</c:v>
                </c:pt>
                <c:pt idx="39">
                  <c:v>22</c:v>
                </c:pt>
                <c:pt idx="40">
                  <c:v>22</c:v>
                </c:pt>
                <c:pt idx="41">
                  <c:v>22</c:v>
                </c:pt>
                <c:pt idx="42">
                  <c:v>22</c:v>
                </c:pt>
                <c:pt idx="43">
                  <c:v>22</c:v>
                </c:pt>
                <c:pt idx="44">
                  <c:v>22</c:v>
                </c:pt>
                <c:pt idx="45">
                  <c:v>22</c:v>
                </c:pt>
                <c:pt idx="46">
                  <c:v>22</c:v>
                </c:pt>
                <c:pt idx="47">
                  <c:v>22</c:v>
                </c:pt>
                <c:pt idx="48">
                  <c:v>23</c:v>
                </c:pt>
                <c:pt idx="49">
                  <c:v>23</c:v>
                </c:pt>
                <c:pt idx="50">
                  <c:v>23</c:v>
                </c:pt>
                <c:pt idx="51">
                  <c:v>23</c:v>
                </c:pt>
                <c:pt idx="52">
                  <c:v>23</c:v>
                </c:pt>
                <c:pt idx="53">
                  <c:v>23</c:v>
                </c:pt>
                <c:pt idx="54">
                  <c:v>23</c:v>
                </c:pt>
                <c:pt idx="55">
                  <c:v>23</c:v>
                </c:pt>
                <c:pt idx="56">
                  <c:v>23</c:v>
                </c:pt>
                <c:pt idx="57">
                  <c:v>23</c:v>
                </c:pt>
                <c:pt idx="58">
                  <c:v>23</c:v>
                </c:pt>
                <c:pt idx="59">
                  <c:v>23</c:v>
                </c:pt>
                <c:pt idx="60">
                  <c:v>24:M1</c:v>
                </c:pt>
              </c:strCache>
            </c:strRef>
          </c:cat>
          <c:val>
            <c:numRef>
              <c:f>'Figure 1.5'!$C$2:$C$62</c:f>
              <c:numCache>
                <c:formatCode>General</c:formatCode>
                <c:ptCount val="61"/>
                <c:pt idx="0">
                  <c:v>2.6145846515510009</c:v>
                </c:pt>
                <c:pt idx="1">
                  <c:v>2.7211977641297116</c:v>
                </c:pt>
                <c:pt idx="2">
                  <c:v>2.4109436506063222</c:v>
                </c:pt>
                <c:pt idx="3">
                  <c:v>2.5214130095999456</c:v>
                </c:pt>
                <c:pt idx="4">
                  <c:v>2.1606866067497621</c:v>
                </c:pt>
                <c:pt idx="5">
                  <c:v>2.0154499940716391</c:v>
                </c:pt>
                <c:pt idx="6">
                  <c:v>2.0135347735694284</c:v>
                </c:pt>
                <c:pt idx="7">
                  <c:v>1.5147725474116036</c:v>
                </c:pt>
                <c:pt idx="8">
                  <c:v>1.6868948402980155</c:v>
                </c:pt>
                <c:pt idx="9">
                  <c:v>1.6915502616543026</c:v>
                </c:pt>
                <c:pt idx="10">
                  <c:v>1.7981866051444988</c:v>
                </c:pt>
                <c:pt idx="11">
                  <c:v>1.9538712557529252</c:v>
                </c:pt>
                <c:pt idx="12">
                  <c:v>1.5192777547607361</c:v>
                </c:pt>
                <c:pt idx="13">
                  <c:v>1.1381973926785587</c:v>
                </c:pt>
                <c:pt idx="14">
                  <c:v>0.77351192401658442</c:v>
                </c:pt>
                <c:pt idx="15">
                  <c:v>0.68393821541985478</c:v>
                </c:pt>
                <c:pt idx="16">
                  <c:v>0.66958867971375069</c:v>
                </c:pt>
                <c:pt idx="17">
                  <c:v>0.66855351688558051</c:v>
                </c:pt>
                <c:pt idx="18">
                  <c:v>0.54054597395612358</c:v>
                </c:pt>
                <c:pt idx="19">
                  <c:v>0.71647982045643266</c:v>
                </c:pt>
                <c:pt idx="20">
                  <c:v>0.67361193991039681</c:v>
                </c:pt>
                <c:pt idx="21">
                  <c:v>0.88826875288407159</c:v>
                </c:pt>
                <c:pt idx="22">
                  <c:v>0.84592171955005679</c:v>
                </c:pt>
                <c:pt idx="23">
                  <c:v>0.92423475894438056</c:v>
                </c:pt>
                <c:pt idx="24">
                  <c:v>1.1264039886082511</c:v>
                </c:pt>
                <c:pt idx="25">
                  <c:v>1.543627428143644</c:v>
                </c:pt>
                <c:pt idx="26">
                  <c:v>1.8672172536486524</c:v>
                </c:pt>
                <c:pt idx="27">
                  <c:v>1.7538769933446101</c:v>
                </c:pt>
                <c:pt idx="28">
                  <c:v>1.689029312231991</c:v>
                </c:pt>
                <c:pt idx="29">
                  <c:v>1.5318086709256766</c:v>
                </c:pt>
                <c:pt idx="30">
                  <c:v>1.3005418787901102</c:v>
                </c:pt>
                <c:pt idx="31">
                  <c:v>1.3570030556054891</c:v>
                </c:pt>
                <c:pt idx="32">
                  <c:v>1.5922315578620261</c:v>
                </c:pt>
                <c:pt idx="33">
                  <c:v>1.6293460620857996</c:v>
                </c:pt>
                <c:pt idx="34">
                  <c:v>1.4922715688048582</c:v>
                </c:pt>
                <c:pt idx="35">
                  <c:v>1.5850321407513479</c:v>
                </c:pt>
                <c:pt idx="36">
                  <c:v>1.8627497621845257</c:v>
                </c:pt>
                <c:pt idx="37">
                  <c:v>1.8804054751902293</c:v>
                </c:pt>
                <c:pt idx="38">
                  <c:v>2.3400046787983295</c:v>
                </c:pt>
                <c:pt idx="39">
                  <c:v>2.941822089694853</c:v>
                </c:pt>
                <c:pt idx="40">
                  <c:v>2.9010490129782753</c:v>
                </c:pt>
                <c:pt idx="41">
                  <c:v>3.1028448564736189</c:v>
                </c:pt>
                <c:pt idx="42">
                  <c:v>2.6820210322867046</c:v>
                </c:pt>
                <c:pt idx="43">
                  <c:v>3.1768214698618578</c:v>
                </c:pt>
                <c:pt idx="44">
                  <c:v>3.8616887628250849</c:v>
                </c:pt>
                <c:pt idx="45">
                  <c:v>4.1885571122709209</c:v>
                </c:pt>
                <c:pt idx="46">
                  <c:v>3.6569260573110207</c:v>
                </c:pt>
                <c:pt idx="47">
                  <c:v>3.852837036072764</c:v>
                </c:pt>
                <c:pt idx="48">
                  <c:v>3.4874595390247034</c:v>
                </c:pt>
                <c:pt idx="49">
                  <c:v>3.9912819130351664</c:v>
                </c:pt>
                <c:pt idx="50">
                  <c:v>3.5149058744412889</c:v>
                </c:pt>
                <c:pt idx="51">
                  <c:v>3.4691614427491193</c:v>
                </c:pt>
                <c:pt idx="52">
                  <c:v>3.6773469162355652</c:v>
                </c:pt>
                <c:pt idx="53">
                  <c:v>3.8496847443530489</c:v>
                </c:pt>
                <c:pt idx="54">
                  <c:v>3.9711790429091058</c:v>
                </c:pt>
                <c:pt idx="55">
                  <c:v>4.0874233566775224</c:v>
                </c:pt>
                <c:pt idx="56">
                  <c:v>4.6717824318496994</c:v>
                </c:pt>
                <c:pt idx="57">
                  <c:v>4.9526204071071982</c:v>
                </c:pt>
                <c:pt idx="58">
                  <c:v>4.4293353654940235</c:v>
                </c:pt>
                <c:pt idx="59">
                  <c:v>3.904869193943584</c:v>
                </c:pt>
                <c:pt idx="60">
                  <c:v>4.0019421502165526</c:v>
                </c:pt>
              </c:numCache>
            </c:numRef>
          </c:val>
          <c:smooth val="0"/>
          <c:extLst>
            <c:ext xmlns:c16="http://schemas.microsoft.com/office/drawing/2014/chart" uri="{C3380CC4-5D6E-409C-BE32-E72D297353CC}">
              <c16:uniqueId val="{00000002-71A5-4D32-8EDB-D68E89A84F25}"/>
            </c:ext>
          </c:extLst>
        </c:ser>
        <c:dLbls>
          <c:showLegendKey val="0"/>
          <c:showVal val="0"/>
          <c:showCatName val="0"/>
          <c:showSerName val="0"/>
          <c:showPercent val="0"/>
          <c:showBubbleSize val="0"/>
        </c:dLbls>
        <c:marker val="1"/>
        <c:smooth val="0"/>
        <c:axId val="1944626671"/>
        <c:axId val="1932322239"/>
      </c:lineChart>
      <c:catAx>
        <c:axId val="674013568"/>
        <c:scaling>
          <c:orientation val="minMax"/>
        </c:scaling>
        <c:delete val="0"/>
        <c:axPos val="b"/>
        <c:numFmt formatCode="General" sourceLinked="1"/>
        <c:majorTickMark val="none"/>
        <c:minorTickMark val="none"/>
        <c:tickLblPos val="low"/>
        <c:spPr>
          <a:ln w="12700">
            <a:solidFill>
              <a:sysClr val="windowText" lastClr="000000"/>
            </a:solidFill>
            <a:prstDash val="solid"/>
          </a:ln>
        </c:spPr>
        <c:txPr>
          <a:bodyPr rot="0" vert="horz"/>
          <a:lstStyle/>
          <a:p>
            <a:pPr>
              <a:defRPr sz="1800">
                <a:latin typeface="Segoe UI"/>
                <a:ea typeface="Segoe UI"/>
                <a:cs typeface="Segoe UI"/>
              </a:defRPr>
            </a:pPr>
            <a:endParaRPr lang="en-US"/>
          </a:p>
        </c:txPr>
        <c:crossAx val="674015104"/>
        <c:crosses val="autoZero"/>
        <c:auto val="1"/>
        <c:lblAlgn val="ctr"/>
        <c:lblOffset val="100"/>
        <c:tickLblSkip val="12"/>
        <c:tickMarkSkip val="1"/>
        <c:noMultiLvlLbl val="0"/>
      </c:catAx>
      <c:valAx>
        <c:axId val="674015104"/>
        <c:scaling>
          <c:orientation val="minMax"/>
        </c:scaling>
        <c:delete val="0"/>
        <c:axPos val="l"/>
        <c:numFmt formatCode="General" sourceLinked="0"/>
        <c:majorTickMark val="in"/>
        <c:minorTickMark val="none"/>
        <c:tickLblPos val="nextTo"/>
        <c:spPr>
          <a:ln w="12700">
            <a:noFill/>
            <a:prstDash val="solid"/>
          </a:ln>
        </c:spPr>
        <c:txPr>
          <a:bodyPr rot="0" vert="horz"/>
          <a:lstStyle/>
          <a:p>
            <a:pPr>
              <a:defRPr sz="1800">
                <a:latin typeface="Segoe UI"/>
                <a:ea typeface="Segoe UI"/>
                <a:cs typeface="Segoe UI"/>
              </a:defRPr>
            </a:pPr>
            <a:endParaRPr lang="en-US"/>
          </a:p>
        </c:txPr>
        <c:crossAx val="674013568"/>
        <c:crosses val="autoZero"/>
        <c:crossBetween val="between"/>
      </c:valAx>
      <c:valAx>
        <c:axId val="1932322239"/>
        <c:scaling>
          <c:orientation val="minMax"/>
          <c:max val="6"/>
          <c:min val="-2"/>
        </c:scaling>
        <c:delete val="1"/>
        <c:axPos val="r"/>
        <c:numFmt formatCode="General" sourceLinked="1"/>
        <c:majorTickMark val="out"/>
        <c:minorTickMark val="none"/>
        <c:tickLblPos val="nextTo"/>
        <c:crossAx val="1944626671"/>
        <c:crosses val="max"/>
        <c:crossBetween val="between"/>
      </c:valAx>
      <c:catAx>
        <c:axId val="1944626671"/>
        <c:scaling>
          <c:orientation val="minMax"/>
        </c:scaling>
        <c:delete val="1"/>
        <c:axPos val="b"/>
        <c:numFmt formatCode="General" sourceLinked="1"/>
        <c:majorTickMark val="out"/>
        <c:minorTickMark val="none"/>
        <c:tickLblPos val="nextTo"/>
        <c:crossAx val="1932322239"/>
        <c:crosses val="autoZero"/>
        <c:auto val="1"/>
        <c:lblAlgn val="ctr"/>
        <c:lblOffset val="100"/>
        <c:noMultiLvlLbl val="0"/>
      </c:catAx>
      <c:spPr>
        <a:solidFill>
          <a:srgbClr val="FFFFFF"/>
        </a:solidFill>
        <a:ln w="12700">
          <a:noFill/>
          <a:prstDash val="solid"/>
        </a:ln>
      </c:spPr>
    </c:plotArea>
    <c:legend>
      <c:legendPos val="t"/>
      <c:layout>
        <c:manualLayout>
          <c:xMode val="edge"/>
          <c:yMode val="edge"/>
          <c:x val="0.13650381416595211"/>
          <c:y val="5.448900232686632E-2"/>
          <c:w val="0.51586454524453862"/>
          <c:h val="0.16287269706895571"/>
        </c:manualLayout>
      </c:layout>
      <c:overlay val="0"/>
    </c:legend>
    <c:plotVisOnly val="1"/>
    <c:dispBlanksAs val="span"/>
    <c:showDLblsOverMax val="0"/>
  </c:chart>
  <c:spPr>
    <a:solidFill>
      <a:sysClr val="window" lastClr="FFFFFF"/>
    </a:solid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0835549529822E-2"/>
          <c:y val="4.3754972155926809E-2"/>
          <c:w val="0.88611596356746802"/>
          <c:h val="0.87227463213876311"/>
        </c:manualLayout>
      </c:layout>
      <c:lineChart>
        <c:grouping val="standard"/>
        <c:varyColors val="0"/>
        <c:ser>
          <c:idx val="0"/>
          <c:order val="0"/>
          <c:tx>
            <c:v>Goods</c:v>
          </c:tx>
          <c:spPr>
            <a:ln w="25400">
              <a:solidFill>
                <a:srgbClr val="4B82AD"/>
              </a:solidFill>
              <a:prstDash val="solid"/>
            </a:ln>
            <a:effectLst/>
          </c:spPr>
          <c:marker>
            <c:symbol val="none"/>
          </c:marker>
          <c:val>
            <c:numLit>
              <c:formatCode>General</c:formatCode>
              <c:ptCount val="12"/>
              <c:pt idx="0">
                <c:v>100</c:v>
              </c:pt>
              <c:pt idx="1">
                <c:v>123.37336699999999</c:v>
              </c:pt>
              <c:pt idx="2">
                <c:v>129.94204585686327</c:v>
              </c:pt>
              <c:pt idx="3">
                <c:v>132.75858622006322</c:v>
              </c:pt>
              <c:pt idx="4">
                <c:v>132.70490823296575</c:v>
              </c:pt>
              <c:pt idx="5">
                <c:v>112.60417938701062</c:v>
              </c:pt>
              <c:pt idx="6">
                <c:v>107.66738301317902</c:v>
              </c:pt>
              <c:pt idx="7">
                <c:v>123.98265223069809</c:v>
              </c:pt>
              <c:pt idx="8">
                <c:v>139.07322430366142</c:v>
              </c:pt>
              <c:pt idx="9">
                <c:v>136.27887454428324</c:v>
              </c:pt>
              <c:pt idx="10">
                <c:v>124.52616382547421</c:v>
              </c:pt>
              <c:pt idx="11">
                <c:v>164.73984495856274</c:v>
              </c:pt>
            </c:numLit>
          </c:val>
          <c:smooth val="0"/>
          <c:extLst>
            <c:ext xmlns:c15="http://schemas.microsoft.com/office/drawing/2012/chart" uri="{02D57815-91ED-43cb-92C2-25804820EDAC}">
              <c15:filteredCategoryTitle>
                <c15:cat>
                  <c:numLit>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Lit>
                </c15:cat>
              </c15:filteredCategoryTitle>
            </c:ext>
            <c:ext xmlns:c16="http://schemas.microsoft.com/office/drawing/2014/chart" uri="{C3380CC4-5D6E-409C-BE32-E72D297353CC}">
              <c16:uniqueId val="{00000000-08CD-4628-9B9D-E23559AD9BE1}"/>
            </c:ext>
          </c:extLst>
        </c:ser>
        <c:ser>
          <c:idx val="1"/>
          <c:order val="1"/>
          <c:tx>
            <c:v>Services</c:v>
          </c:tx>
          <c:spPr>
            <a:ln w="25400">
              <a:solidFill>
                <a:srgbClr val="C00000"/>
              </a:solidFill>
              <a:prstDash val="sysDash"/>
            </a:ln>
            <a:effectLst/>
          </c:spPr>
          <c:marker>
            <c:symbol val="none"/>
          </c:marker>
          <c:val>
            <c:numLit>
              <c:formatCode>General</c:formatCode>
              <c:ptCount val="12"/>
              <c:pt idx="0">
                <c:v>100</c:v>
              </c:pt>
              <c:pt idx="1">
                <c:v>114.87714900000002</c:v>
              </c:pt>
              <c:pt idx="2">
                <c:v>121.76740021277</c:v>
              </c:pt>
              <c:pt idx="3">
                <c:v>129.8634921838769</c:v>
              </c:pt>
              <c:pt idx="4">
                <c:v>141.57823561837148</c:v>
              </c:pt>
              <c:pt idx="5">
                <c:v>132.54450712534347</c:v>
              </c:pt>
              <c:pt idx="6">
                <c:v>130.27394655371839</c:v>
              </c:pt>
              <c:pt idx="7">
                <c:v>141.60789623852617</c:v>
              </c:pt>
              <c:pt idx="8">
                <c:v>155.394413926894</c:v>
              </c:pt>
              <c:pt idx="9">
                <c:v>157.0419945443461</c:v>
              </c:pt>
              <c:pt idx="10">
                <c:v>120.25368239477561</c:v>
              </c:pt>
              <c:pt idx="11">
                <c:v>143.04204020981282</c:v>
              </c:pt>
            </c:numLit>
          </c:val>
          <c:smooth val="0"/>
          <c:extLst>
            <c:ext xmlns:c15="http://schemas.microsoft.com/office/drawing/2012/chart" uri="{02D57815-91ED-43cb-92C2-25804820EDAC}">
              <c15:filteredCategoryTitle>
                <c15:cat>
                  <c:numLit>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Lit>
                </c15:cat>
              </c15:filteredCategoryTitle>
            </c:ext>
            <c:ext xmlns:c16="http://schemas.microsoft.com/office/drawing/2014/chart" uri="{C3380CC4-5D6E-409C-BE32-E72D297353CC}">
              <c16:uniqueId val="{00000001-08CD-4628-9B9D-E23559AD9BE1}"/>
            </c:ext>
          </c:extLst>
        </c:ser>
        <c:dLbls>
          <c:showLegendKey val="0"/>
          <c:showVal val="0"/>
          <c:showCatName val="0"/>
          <c:showSerName val="0"/>
          <c:showPercent val="0"/>
          <c:showBubbleSize val="0"/>
        </c:dLbls>
        <c:smooth val="0"/>
        <c:axId val="1867799888"/>
        <c:axId val="1"/>
      </c:lineChart>
      <c:catAx>
        <c:axId val="1867799888"/>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min val="90"/>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867799888"/>
        <c:crosses val="autoZero"/>
        <c:crossBetween val="between"/>
      </c:valAx>
      <c:spPr>
        <a:solidFill>
          <a:srgbClr val="FFFFFF"/>
        </a:solidFill>
        <a:ln w="3175">
          <a:solidFill>
            <a:srgbClr val="000000"/>
          </a:solidFill>
          <a:prstDash val="solid"/>
        </a:ln>
      </c:spPr>
    </c:plotArea>
    <c:legend>
      <c:legendPos val="b"/>
      <c:layout>
        <c:manualLayout>
          <c:xMode val="edge"/>
          <c:yMode val="edge"/>
          <c:x val="0.12671885592115556"/>
          <c:y val="8.1741448124769522E-2"/>
          <c:w val="0.20296405416210389"/>
          <c:h val="0.15851337281186961"/>
        </c:manualLayout>
      </c:layout>
      <c:overlay val="0"/>
      <c:spPr>
        <a:noFill/>
        <a:ln w="25400">
          <a:noFill/>
        </a:ln>
      </c:spPr>
      <c:txPr>
        <a:bodyPr rot="0" spcFirstLastPara="1" vertOverflow="ellipsis" vert="horz" wrap="square" anchor="ctr" anchorCtr="1"/>
        <a:lstStyle/>
        <a:p>
          <a:pPr>
            <a:defRPr sz="1000" b="0" i="0" u="none" strike="noStrike" kern="1200" baseline="0">
              <a:solidFill>
                <a:sysClr val="windowText" lastClr="000000"/>
              </a:solidFill>
              <a:latin typeface="Segoe UI"/>
              <a:ea typeface="Segoe UI"/>
              <a:cs typeface="Segoe UI"/>
            </a:defRPr>
          </a:pPr>
          <a:endParaRPr lang="en-US"/>
        </a:p>
      </c:txPr>
    </c:legend>
    <c:plotVisOnly val="1"/>
    <c:dispBlanksAs val="gap"/>
    <c:showDLblsOverMax val="0"/>
  </c:chart>
  <c:spPr>
    <a:solidFill>
      <a:schemeClr val="bg1"/>
    </a:solidFill>
    <a:ln w="25400">
      <a:noFill/>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0835549529822E-2"/>
          <c:y val="4.3754972155926809E-2"/>
          <c:w val="0.88611596356746802"/>
          <c:h val="0.74084035548188043"/>
        </c:manualLayout>
      </c:layout>
      <c:lineChart>
        <c:grouping val="standard"/>
        <c:varyColors val="0"/>
        <c:ser>
          <c:idx val="0"/>
          <c:order val="0"/>
          <c:tx>
            <c:strRef>
              <c:f>'Fig 2.7.1'!$S$91</c:f>
              <c:strCache>
                <c:ptCount val="1"/>
                <c:pt idx="0">
                  <c:v>Goods</c:v>
                </c:pt>
              </c:strCache>
            </c:strRef>
          </c:tx>
          <c:spPr>
            <a:ln w="38100">
              <a:solidFill>
                <a:srgbClr val="000099"/>
              </a:solidFill>
              <a:prstDash val="solid"/>
            </a:ln>
            <a:effectLst/>
          </c:spPr>
          <c:marker>
            <c:symbol val="none"/>
          </c:marker>
          <c:cat>
            <c:strRef>
              <c:f>'Fig 2.7.1'!$R$96:$R$109</c:f>
              <c:strCache>
                <c:ptCount val="14"/>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strCache>
            </c:strRef>
          </c:cat>
          <c:val>
            <c:numRef>
              <c:f>'Fig 2.7.1'!$S$96:$S$109</c:f>
              <c:numCache>
                <c:formatCode>General</c:formatCode>
                <c:ptCount val="14"/>
                <c:pt idx="0">
                  <c:v>100</c:v>
                </c:pt>
                <c:pt idx="1">
                  <c:v>125.23334893541116</c:v>
                </c:pt>
                <c:pt idx="2">
                  <c:v>130.66057699829699</c:v>
                </c:pt>
                <c:pt idx="3">
                  <c:v>134.4599027956819</c:v>
                </c:pt>
                <c:pt idx="4">
                  <c:v>133.79293917195906</c:v>
                </c:pt>
                <c:pt idx="5">
                  <c:v>114.46285377561902</c:v>
                </c:pt>
                <c:pt idx="6">
                  <c:v>109.0872823202408</c:v>
                </c:pt>
                <c:pt idx="7">
                  <c:v>123.89947862695085</c:v>
                </c:pt>
                <c:pt idx="8">
                  <c:v>138.06008162981573</c:v>
                </c:pt>
                <c:pt idx="9">
                  <c:v>135.04150740693228</c:v>
                </c:pt>
                <c:pt idx="10">
                  <c:v>125.56391443962465</c:v>
                </c:pt>
                <c:pt idx="11">
                  <c:v>164.19043716090863</c:v>
                </c:pt>
                <c:pt idx="12">
                  <c:v>185.2904154356612</c:v>
                </c:pt>
                <c:pt idx="13">
                  <c:v>177.28193144800136</c:v>
                </c:pt>
              </c:numCache>
            </c:numRef>
          </c:val>
          <c:smooth val="0"/>
          <c:extLst>
            <c:ext xmlns:c16="http://schemas.microsoft.com/office/drawing/2014/chart" uri="{C3380CC4-5D6E-409C-BE32-E72D297353CC}">
              <c16:uniqueId val="{00000000-97F0-4A98-96F3-52E661D59943}"/>
            </c:ext>
          </c:extLst>
        </c:ser>
        <c:ser>
          <c:idx val="1"/>
          <c:order val="1"/>
          <c:tx>
            <c:strRef>
              <c:f>'Fig 2.7.1'!$T$91</c:f>
              <c:strCache>
                <c:ptCount val="1"/>
                <c:pt idx="0">
                  <c:v>Services</c:v>
                </c:pt>
              </c:strCache>
            </c:strRef>
          </c:tx>
          <c:spPr>
            <a:ln w="38100">
              <a:solidFill>
                <a:srgbClr val="7030A0">
                  <a:alpha val="95000"/>
                </a:srgbClr>
              </a:solidFill>
              <a:prstDash val="sysDash"/>
            </a:ln>
            <a:effectLst/>
          </c:spPr>
          <c:marker>
            <c:symbol val="none"/>
          </c:marker>
          <c:cat>
            <c:strRef>
              <c:f>'Fig 2.7.1'!$R$96:$R$109</c:f>
              <c:strCache>
                <c:ptCount val="14"/>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strCache>
            </c:strRef>
          </c:cat>
          <c:val>
            <c:numRef>
              <c:f>'Fig 2.7.1'!$T$96:$T$109</c:f>
              <c:numCache>
                <c:formatCode>General</c:formatCode>
                <c:ptCount val="14"/>
                <c:pt idx="0">
                  <c:v>100</c:v>
                </c:pt>
                <c:pt idx="1">
                  <c:v>114.20699239192234</c:v>
                </c:pt>
                <c:pt idx="2">
                  <c:v>121.06423251453428</c:v>
                </c:pt>
                <c:pt idx="3">
                  <c:v>130.88789384759104</c:v>
                </c:pt>
                <c:pt idx="4">
                  <c:v>142.90135740794227</c:v>
                </c:pt>
                <c:pt idx="5">
                  <c:v>136.00623974322235</c:v>
                </c:pt>
                <c:pt idx="6">
                  <c:v>135.08467617028174</c:v>
                </c:pt>
                <c:pt idx="7">
                  <c:v>147.69398137112606</c:v>
                </c:pt>
                <c:pt idx="8">
                  <c:v>162.36086058193513</c:v>
                </c:pt>
                <c:pt idx="9">
                  <c:v>164.98916798770261</c:v>
                </c:pt>
                <c:pt idx="10">
                  <c:v>124.75296107964908</c:v>
                </c:pt>
                <c:pt idx="11">
                  <c:v>150.52055004321517</c:v>
                </c:pt>
                <c:pt idx="12">
                  <c:v>183.01415047479873</c:v>
                </c:pt>
                <c:pt idx="13">
                  <c:v>194.01784090637298</c:v>
                </c:pt>
              </c:numCache>
            </c:numRef>
          </c:val>
          <c:smooth val="0"/>
          <c:extLst>
            <c:ext xmlns:c16="http://schemas.microsoft.com/office/drawing/2014/chart" uri="{C3380CC4-5D6E-409C-BE32-E72D297353CC}">
              <c16:uniqueId val="{00000001-97F0-4A98-96F3-52E661D59943}"/>
            </c:ext>
          </c:extLst>
        </c:ser>
        <c:dLbls>
          <c:showLegendKey val="0"/>
          <c:showVal val="0"/>
          <c:showCatName val="0"/>
          <c:showSerName val="0"/>
          <c:showPercent val="0"/>
          <c:showBubbleSize val="0"/>
        </c:dLbls>
        <c:smooth val="0"/>
        <c:axId val="1867782720"/>
        <c:axId val="1"/>
      </c:lineChart>
      <c:catAx>
        <c:axId val="1867782720"/>
        <c:scaling>
          <c:orientation val="minMax"/>
        </c:scaling>
        <c:delete val="0"/>
        <c:axPos val="b"/>
        <c:numFmt formatCode="General" sourceLinked="1"/>
        <c:majorTickMark val="in"/>
        <c:minorTickMark val="none"/>
        <c:tickLblPos val="nextTo"/>
        <c:spPr>
          <a:ln w="3175">
            <a:noFill/>
            <a:prstDash val="solid"/>
          </a:ln>
        </c:spPr>
        <c:txPr>
          <a:bodyPr rot="-5400000" vert="horz"/>
          <a:lstStyle/>
          <a:p>
            <a:pPr>
              <a:defRPr/>
            </a:pPr>
            <a:endParaRPr lang="en-US"/>
          </a:p>
        </c:txPr>
        <c:crossAx val="1"/>
        <c:crosses val="autoZero"/>
        <c:auto val="1"/>
        <c:lblAlgn val="ctr"/>
        <c:lblOffset val="100"/>
        <c:noMultiLvlLbl val="0"/>
      </c:catAx>
      <c:valAx>
        <c:axId val="1"/>
        <c:scaling>
          <c:orientation val="minMax"/>
          <c:min val="90"/>
        </c:scaling>
        <c:delete val="0"/>
        <c:axPos val="l"/>
        <c:numFmt formatCode="General" sourceLinked="1"/>
        <c:majorTickMark val="in"/>
        <c:minorTickMark val="none"/>
        <c:tickLblPos val="nextTo"/>
        <c:spPr>
          <a:ln w="3175">
            <a:noFill/>
            <a:prstDash val="solid"/>
          </a:ln>
        </c:spPr>
        <c:txPr>
          <a:bodyPr rot="-60000000" vert="horz"/>
          <a:lstStyle/>
          <a:p>
            <a:pPr>
              <a:defRPr/>
            </a:pPr>
            <a:endParaRPr lang="en-US"/>
          </a:p>
        </c:txPr>
        <c:crossAx val="1867782720"/>
        <c:crosses val="autoZero"/>
        <c:crossBetween val="between"/>
      </c:valAx>
      <c:spPr>
        <a:solidFill>
          <a:srgbClr val="FFFFFF"/>
        </a:solidFill>
        <a:ln w="3175">
          <a:noFill/>
          <a:prstDash val="solid"/>
        </a:ln>
      </c:spPr>
    </c:plotArea>
    <c:legend>
      <c:legendPos val="b"/>
      <c:layout>
        <c:manualLayout>
          <c:xMode val="edge"/>
          <c:yMode val="edge"/>
          <c:x val="0.12671885592115556"/>
          <c:y val="8.1741448124769522E-2"/>
          <c:w val="0.20296405416210389"/>
          <c:h val="0.15851337281186961"/>
        </c:manualLayout>
      </c:layout>
      <c:overlay val="0"/>
      <c:spPr>
        <a:noFill/>
        <a:ln w="25400">
          <a:noFill/>
        </a:ln>
      </c:spPr>
      <c:txPr>
        <a:bodyPr rot="0" vert="horz"/>
        <a:lstStyle/>
        <a:p>
          <a:pPr>
            <a:defRPr/>
          </a:pPr>
          <a:endParaRPr lang="en-US"/>
        </a:p>
      </c:txPr>
    </c:legend>
    <c:plotVisOnly val="1"/>
    <c:dispBlanksAs val="gap"/>
    <c:showDLblsOverMax val="0"/>
  </c:chart>
  <c:spPr>
    <a:solidFill>
      <a:schemeClr val="bg1"/>
    </a:solidFill>
    <a:ln w="25400">
      <a:noFill/>
    </a:ln>
    <a:effectLst/>
  </c:spPr>
  <c:txPr>
    <a:bodyPr/>
    <a:lstStyle/>
    <a:p>
      <a:pPr>
        <a:defRPr sz="2000">
          <a:latin typeface="HelveticaNeueLT Std" panose="020B0604020202020204"/>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0835549529822E-2"/>
          <c:y val="4.3754972155926809E-2"/>
          <c:w val="0.88611596356746802"/>
          <c:h val="0.74084035548188043"/>
        </c:manualLayout>
      </c:layout>
      <c:lineChart>
        <c:grouping val="standard"/>
        <c:varyColors val="0"/>
        <c:ser>
          <c:idx val="0"/>
          <c:order val="0"/>
          <c:tx>
            <c:strRef>
              <c:f>'Fig 2.7.1'!$S$91</c:f>
              <c:strCache>
                <c:ptCount val="1"/>
                <c:pt idx="0">
                  <c:v>Goods</c:v>
                </c:pt>
              </c:strCache>
            </c:strRef>
          </c:tx>
          <c:spPr>
            <a:ln w="38100">
              <a:solidFill>
                <a:srgbClr val="000099"/>
              </a:solidFill>
              <a:prstDash val="solid"/>
            </a:ln>
            <a:effectLst/>
          </c:spPr>
          <c:marker>
            <c:symbol val="none"/>
          </c:marker>
          <c:cat>
            <c:strRef>
              <c:f>'Fig 2.7.1'!$R$96:$R$109</c:f>
              <c:strCache>
                <c:ptCount val="14"/>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strCache>
            </c:strRef>
          </c:cat>
          <c:val>
            <c:numRef>
              <c:f>'Fig 2.7.1'!$S$96:$S$109</c:f>
              <c:numCache>
                <c:formatCode>General</c:formatCode>
                <c:ptCount val="14"/>
                <c:pt idx="0">
                  <c:v>100</c:v>
                </c:pt>
                <c:pt idx="1">
                  <c:v>125.23334893541116</c:v>
                </c:pt>
                <c:pt idx="2">
                  <c:v>130.66057699829699</c:v>
                </c:pt>
                <c:pt idx="3">
                  <c:v>134.4599027956819</c:v>
                </c:pt>
                <c:pt idx="4">
                  <c:v>133.79293917195906</c:v>
                </c:pt>
                <c:pt idx="5">
                  <c:v>114.46285377561902</c:v>
                </c:pt>
                <c:pt idx="6">
                  <c:v>109.0872823202408</c:v>
                </c:pt>
                <c:pt idx="7">
                  <c:v>123.89947862695085</c:v>
                </c:pt>
                <c:pt idx="8">
                  <c:v>138.06008162981573</c:v>
                </c:pt>
                <c:pt idx="9">
                  <c:v>135.04150740693228</c:v>
                </c:pt>
                <c:pt idx="10">
                  <c:v>125.56391443962465</c:v>
                </c:pt>
                <c:pt idx="11">
                  <c:v>164.19043716090863</c:v>
                </c:pt>
                <c:pt idx="12">
                  <c:v>185.2904154356612</c:v>
                </c:pt>
                <c:pt idx="13">
                  <c:v>177.28193144800136</c:v>
                </c:pt>
              </c:numCache>
            </c:numRef>
          </c:val>
          <c:smooth val="0"/>
          <c:extLst>
            <c:ext xmlns:c16="http://schemas.microsoft.com/office/drawing/2014/chart" uri="{C3380CC4-5D6E-409C-BE32-E72D297353CC}">
              <c16:uniqueId val="{00000000-005A-42F9-A89E-C2F49C47326A}"/>
            </c:ext>
          </c:extLst>
        </c:ser>
        <c:ser>
          <c:idx val="1"/>
          <c:order val="1"/>
          <c:tx>
            <c:strRef>
              <c:f>'Fig 2.7.1'!$T$91</c:f>
              <c:strCache>
                <c:ptCount val="1"/>
                <c:pt idx="0">
                  <c:v>Services</c:v>
                </c:pt>
              </c:strCache>
            </c:strRef>
          </c:tx>
          <c:spPr>
            <a:ln w="38100">
              <a:solidFill>
                <a:srgbClr val="7030A0">
                  <a:alpha val="95000"/>
                </a:srgbClr>
              </a:solidFill>
              <a:prstDash val="sysDash"/>
            </a:ln>
            <a:effectLst/>
          </c:spPr>
          <c:marker>
            <c:symbol val="none"/>
          </c:marker>
          <c:cat>
            <c:strRef>
              <c:f>'Fig 2.7.1'!$R$96:$R$109</c:f>
              <c:strCache>
                <c:ptCount val="14"/>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strCache>
            </c:strRef>
          </c:cat>
          <c:val>
            <c:numRef>
              <c:f>'Fig 2.7.1'!$T$96:$T$109</c:f>
              <c:numCache>
                <c:formatCode>General</c:formatCode>
                <c:ptCount val="14"/>
                <c:pt idx="0">
                  <c:v>100</c:v>
                </c:pt>
                <c:pt idx="1">
                  <c:v>114.20699239192234</c:v>
                </c:pt>
                <c:pt idx="2">
                  <c:v>121.06423251453428</c:v>
                </c:pt>
                <c:pt idx="3">
                  <c:v>130.88789384759104</c:v>
                </c:pt>
                <c:pt idx="4">
                  <c:v>142.90135740794227</c:v>
                </c:pt>
                <c:pt idx="5">
                  <c:v>136.00623974322235</c:v>
                </c:pt>
                <c:pt idx="6">
                  <c:v>135.08467617028174</c:v>
                </c:pt>
                <c:pt idx="7">
                  <c:v>147.69398137112606</c:v>
                </c:pt>
                <c:pt idx="8">
                  <c:v>162.36086058193513</c:v>
                </c:pt>
                <c:pt idx="9">
                  <c:v>164.98916798770261</c:v>
                </c:pt>
                <c:pt idx="10">
                  <c:v>124.75296107964908</c:v>
                </c:pt>
                <c:pt idx="11">
                  <c:v>150.52055004321517</c:v>
                </c:pt>
                <c:pt idx="12">
                  <c:v>183.01415047479873</c:v>
                </c:pt>
                <c:pt idx="13">
                  <c:v>194.01784090637298</c:v>
                </c:pt>
              </c:numCache>
            </c:numRef>
          </c:val>
          <c:smooth val="0"/>
          <c:extLst>
            <c:ext xmlns:c16="http://schemas.microsoft.com/office/drawing/2014/chart" uri="{C3380CC4-5D6E-409C-BE32-E72D297353CC}">
              <c16:uniqueId val="{00000001-005A-42F9-A89E-C2F49C47326A}"/>
            </c:ext>
          </c:extLst>
        </c:ser>
        <c:ser>
          <c:idx val="2"/>
          <c:order val="2"/>
          <c:tx>
            <c:strRef>
              <c:f>'Fig 2.7.1'!$U$91</c:f>
              <c:strCache>
                <c:ptCount val="1"/>
                <c:pt idx="0">
                  <c:v>Information and communication technologies</c:v>
                </c:pt>
              </c:strCache>
            </c:strRef>
          </c:tx>
          <c:spPr>
            <a:ln w="38100"/>
          </c:spPr>
          <c:marker>
            <c:symbol val="none"/>
          </c:marker>
          <c:cat>
            <c:strRef>
              <c:f>'Fig 2.7.1'!$R$96:$R$109</c:f>
              <c:strCache>
                <c:ptCount val="14"/>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strCache>
            </c:strRef>
          </c:cat>
          <c:val>
            <c:numRef>
              <c:f>'Fig 2.7.1'!$U$96:$U$109</c:f>
              <c:numCache>
                <c:formatCode>General</c:formatCode>
                <c:ptCount val="14"/>
                <c:pt idx="0">
                  <c:v>100</c:v>
                </c:pt>
                <c:pt idx="1">
                  <c:v>121.35191543165715</c:v>
                </c:pt>
                <c:pt idx="2">
                  <c:v>127.36310639065087</c:v>
                </c:pt>
                <c:pt idx="3">
                  <c:v>148.0108186527911</c:v>
                </c:pt>
                <c:pt idx="4">
                  <c:v>167.35157088226984</c:v>
                </c:pt>
                <c:pt idx="5">
                  <c:v>181.27303689542728</c:v>
                </c:pt>
                <c:pt idx="6">
                  <c:v>204.79557330941751</c:v>
                </c:pt>
                <c:pt idx="7">
                  <c:v>196.65881281599408</c:v>
                </c:pt>
                <c:pt idx="8">
                  <c:v>210.55881054446363</c:v>
                </c:pt>
                <c:pt idx="9">
                  <c:v>216.32781277720835</c:v>
                </c:pt>
                <c:pt idx="10">
                  <c:v>231.81913693346013</c:v>
                </c:pt>
                <c:pt idx="11">
                  <c:v>254.40776277321552</c:v>
                </c:pt>
              </c:numCache>
            </c:numRef>
          </c:val>
          <c:smooth val="0"/>
          <c:extLst>
            <c:ext xmlns:c16="http://schemas.microsoft.com/office/drawing/2014/chart" uri="{C3380CC4-5D6E-409C-BE32-E72D297353CC}">
              <c16:uniqueId val="{00000002-005A-42F9-A89E-C2F49C47326A}"/>
            </c:ext>
          </c:extLst>
        </c:ser>
        <c:dLbls>
          <c:showLegendKey val="0"/>
          <c:showVal val="0"/>
          <c:showCatName val="0"/>
          <c:showSerName val="0"/>
          <c:showPercent val="0"/>
          <c:showBubbleSize val="0"/>
        </c:dLbls>
        <c:smooth val="0"/>
        <c:axId val="1867782720"/>
        <c:axId val="1"/>
      </c:lineChart>
      <c:catAx>
        <c:axId val="1867782720"/>
        <c:scaling>
          <c:orientation val="minMax"/>
        </c:scaling>
        <c:delete val="0"/>
        <c:axPos val="b"/>
        <c:numFmt formatCode="General" sourceLinked="1"/>
        <c:majorTickMark val="in"/>
        <c:minorTickMark val="none"/>
        <c:tickLblPos val="nextTo"/>
        <c:spPr>
          <a:ln w="3175">
            <a:noFill/>
            <a:prstDash val="solid"/>
          </a:ln>
        </c:spPr>
        <c:txPr>
          <a:bodyPr rot="-5400000" vert="horz"/>
          <a:lstStyle/>
          <a:p>
            <a:pPr>
              <a:defRPr/>
            </a:pPr>
            <a:endParaRPr lang="en-US"/>
          </a:p>
        </c:txPr>
        <c:crossAx val="1"/>
        <c:crosses val="autoZero"/>
        <c:auto val="1"/>
        <c:lblAlgn val="ctr"/>
        <c:lblOffset val="100"/>
        <c:noMultiLvlLbl val="0"/>
      </c:catAx>
      <c:valAx>
        <c:axId val="1"/>
        <c:scaling>
          <c:orientation val="minMax"/>
          <c:min val="90"/>
        </c:scaling>
        <c:delete val="0"/>
        <c:axPos val="l"/>
        <c:numFmt formatCode="General" sourceLinked="1"/>
        <c:majorTickMark val="in"/>
        <c:minorTickMark val="none"/>
        <c:tickLblPos val="nextTo"/>
        <c:spPr>
          <a:ln w="3175">
            <a:noFill/>
            <a:prstDash val="solid"/>
          </a:ln>
        </c:spPr>
        <c:txPr>
          <a:bodyPr rot="-60000000" vert="horz"/>
          <a:lstStyle/>
          <a:p>
            <a:pPr>
              <a:defRPr/>
            </a:pPr>
            <a:endParaRPr lang="en-US"/>
          </a:p>
        </c:txPr>
        <c:crossAx val="1867782720"/>
        <c:crosses val="autoZero"/>
        <c:crossBetween val="between"/>
      </c:valAx>
      <c:spPr>
        <a:solidFill>
          <a:srgbClr val="FFFFFF"/>
        </a:solidFill>
        <a:ln w="3175">
          <a:noFill/>
          <a:prstDash val="solid"/>
        </a:ln>
      </c:spPr>
    </c:plotArea>
    <c:legend>
      <c:legendPos val="b"/>
      <c:layout>
        <c:manualLayout>
          <c:xMode val="edge"/>
          <c:yMode val="edge"/>
          <c:x val="0.12671885592115556"/>
          <c:y val="8.1741448124769522E-2"/>
          <c:w val="0.51301244895917153"/>
          <c:h val="0.2225639832995559"/>
        </c:manualLayout>
      </c:layout>
      <c:overlay val="0"/>
      <c:spPr>
        <a:noFill/>
        <a:ln w="25400">
          <a:noFill/>
        </a:ln>
      </c:spPr>
      <c:txPr>
        <a:bodyPr rot="0" vert="horz"/>
        <a:lstStyle/>
        <a:p>
          <a:pPr>
            <a:defRPr/>
          </a:pPr>
          <a:endParaRPr lang="en-US"/>
        </a:p>
      </c:txPr>
    </c:legend>
    <c:plotVisOnly val="1"/>
    <c:dispBlanksAs val="gap"/>
    <c:showDLblsOverMax val="0"/>
  </c:chart>
  <c:spPr>
    <a:solidFill>
      <a:schemeClr val="bg1"/>
    </a:solidFill>
    <a:ln w="25400">
      <a:noFill/>
    </a:ln>
    <a:effectLst/>
  </c:spPr>
  <c:txPr>
    <a:bodyPr/>
    <a:lstStyle/>
    <a:p>
      <a:pPr>
        <a:defRPr sz="2000">
          <a:latin typeface="HelveticaNeueLT Std" panose="020B0604020202020204"/>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0835549529822E-2"/>
          <c:y val="4.3754972155926809E-2"/>
          <c:w val="0.88611596356746802"/>
          <c:h val="0.84332945204689813"/>
        </c:manualLayout>
      </c:layout>
      <c:lineChart>
        <c:grouping val="standard"/>
        <c:varyColors val="0"/>
        <c:ser>
          <c:idx val="0"/>
          <c:order val="0"/>
          <c:tx>
            <c:strRef>
              <c:f>'Fig 2.7.1'!$U$91</c:f>
              <c:strCache>
                <c:ptCount val="1"/>
                <c:pt idx="0">
                  <c:v>Information and communication technologies</c:v>
                </c:pt>
              </c:strCache>
            </c:strRef>
          </c:tx>
          <c:spPr>
            <a:ln w="38100">
              <a:solidFill>
                <a:srgbClr val="000099"/>
              </a:solidFill>
              <a:prstDash val="solid"/>
            </a:ln>
            <a:effectLst/>
          </c:spPr>
          <c:marker>
            <c:symbol val="none"/>
          </c:marker>
          <c:cat>
            <c:strRef>
              <c:f>'Fig 2.7.1'!$R$96:$R$107</c:f>
              <c:strCache>
                <c:ptCount val="12"/>
                <c:pt idx="0">
                  <c:v>2010</c:v>
                </c:pt>
                <c:pt idx="1">
                  <c:v>11</c:v>
                </c:pt>
                <c:pt idx="2">
                  <c:v>12</c:v>
                </c:pt>
                <c:pt idx="3">
                  <c:v>13</c:v>
                </c:pt>
                <c:pt idx="4">
                  <c:v>14</c:v>
                </c:pt>
                <c:pt idx="5">
                  <c:v>15</c:v>
                </c:pt>
                <c:pt idx="6">
                  <c:v>16</c:v>
                </c:pt>
                <c:pt idx="7">
                  <c:v>17</c:v>
                </c:pt>
                <c:pt idx="8">
                  <c:v>18</c:v>
                </c:pt>
                <c:pt idx="9">
                  <c:v>19</c:v>
                </c:pt>
                <c:pt idx="10">
                  <c:v>20</c:v>
                </c:pt>
                <c:pt idx="11">
                  <c:v>21</c:v>
                </c:pt>
              </c:strCache>
            </c:strRef>
          </c:cat>
          <c:val>
            <c:numRef>
              <c:f>'Fig 2.7.1'!$U$96:$U$107</c:f>
              <c:numCache>
                <c:formatCode>General</c:formatCode>
                <c:ptCount val="12"/>
                <c:pt idx="0">
                  <c:v>100</c:v>
                </c:pt>
                <c:pt idx="1">
                  <c:v>121.35191543165715</c:v>
                </c:pt>
                <c:pt idx="2">
                  <c:v>127.36310639065087</c:v>
                </c:pt>
                <c:pt idx="3">
                  <c:v>148.0108186527911</c:v>
                </c:pt>
                <c:pt idx="4">
                  <c:v>167.35157088226984</c:v>
                </c:pt>
                <c:pt idx="5">
                  <c:v>181.27303689542728</c:v>
                </c:pt>
                <c:pt idx="6">
                  <c:v>204.79557330941751</c:v>
                </c:pt>
                <c:pt idx="7">
                  <c:v>196.65881281599408</c:v>
                </c:pt>
                <c:pt idx="8">
                  <c:v>210.55881054446363</c:v>
                </c:pt>
                <c:pt idx="9">
                  <c:v>216.32781277720835</c:v>
                </c:pt>
                <c:pt idx="10">
                  <c:v>231.81913693346013</c:v>
                </c:pt>
                <c:pt idx="11">
                  <c:v>254.40776277321552</c:v>
                </c:pt>
              </c:numCache>
            </c:numRef>
          </c:val>
          <c:smooth val="0"/>
          <c:extLst>
            <c:ext xmlns:c16="http://schemas.microsoft.com/office/drawing/2014/chart" uri="{C3380CC4-5D6E-409C-BE32-E72D297353CC}">
              <c16:uniqueId val="{00000000-BC2E-4467-8557-7ED05D59B5E3}"/>
            </c:ext>
          </c:extLst>
        </c:ser>
        <c:ser>
          <c:idx val="1"/>
          <c:order val="1"/>
          <c:tx>
            <c:strRef>
              <c:f>'Fig 2.7.1'!$V$91</c:f>
              <c:strCache>
                <c:ptCount val="1"/>
                <c:pt idx="0">
                  <c:v>Total</c:v>
                </c:pt>
              </c:strCache>
            </c:strRef>
          </c:tx>
          <c:spPr>
            <a:ln w="38100">
              <a:solidFill>
                <a:srgbClr val="ED7D31">
                  <a:alpha val="94902"/>
                </a:srgbClr>
              </a:solidFill>
              <a:prstDash val="sysDash"/>
            </a:ln>
            <a:effectLst/>
          </c:spPr>
          <c:marker>
            <c:symbol val="none"/>
          </c:marker>
          <c:cat>
            <c:strRef>
              <c:f>'Fig 2.7.1'!$R$96:$R$107</c:f>
              <c:strCache>
                <c:ptCount val="12"/>
                <c:pt idx="0">
                  <c:v>2010</c:v>
                </c:pt>
                <c:pt idx="1">
                  <c:v>11</c:v>
                </c:pt>
                <c:pt idx="2">
                  <c:v>12</c:v>
                </c:pt>
                <c:pt idx="3">
                  <c:v>13</c:v>
                </c:pt>
                <c:pt idx="4">
                  <c:v>14</c:v>
                </c:pt>
                <c:pt idx="5">
                  <c:v>15</c:v>
                </c:pt>
                <c:pt idx="6">
                  <c:v>16</c:v>
                </c:pt>
                <c:pt idx="7">
                  <c:v>17</c:v>
                </c:pt>
                <c:pt idx="8">
                  <c:v>18</c:v>
                </c:pt>
                <c:pt idx="9">
                  <c:v>19</c:v>
                </c:pt>
                <c:pt idx="10">
                  <c:v>20</c:v>
                </c:pt>
                <c:pt idx="11">
                  <c:v>21</c:v>
                </c:pt>
              </c:strCache>
            </c:strRef>
          </c:cat>
          <c:val>
            <c:numRef>
              <c:f>'Fig 2.7.1'!$V$96:$V$107</c:f>
              <c:numCache>
                <c:formatCode>General</c:formatCode>
                <c:ptCount val="12"/>
                <c:pt idx="0">
                  <c:v>100</c:v>
                </c:pt>
                <c:pt idx="1">
                  <c:v>120.05771913301527</c:v>
                </c:pt>
                <c:pt idx="2">
                  <c:v>130.48978573911515</c:v>
                </c:pt>
                <c:pt idx="3">
                  <c:v>147.39865124751213</c:v>
                </c:pt>
                <c:pt idx="4">
                  <c:v>159.45300610537683</c:v>
                </c:pt>
                <c:pt idx="5">
                  <c:v>178.56733619399768</c:v>
                </c:pt>
                <c:pt idx="6">
                  <c:v>179.91572722108378</c:v>
                </c:pt>
                <c:pt idx="7">
                  <c:v>167.76790740251576</c:v>
                </c:pt>
                <c:pt idx="8">
                  <c:v>184.41359018509945</c:v>
                </c:pt>
                <c:pt idx="9">
                  <c:v>188.5061577368574</c:v>
                </c:pt>
                <c:pt idx="10">
                  <c:v>142.42071519548392</c:v>
                </c:pt>
                <c:pt idx="11">
                  <c:v>151.66050822663416</c:v>
                </c:pt>
              </c:numCache>
            </c:numRef>
          </c:val>
          <c:smooth val="0"/>
          <c:extLst>
            <c:ext xmlns:c16="http://schemas.microsoft.com/office/drawing/2014/chart" uri="{C3380CC4-5D6E-409C-BE32-E72D297353CC}">
              <c16:uniqueId val="{00000001-BC2E-4467-8557-7ED05D59B5E3}"/>
            </c:ext>
          </c:extLst>
        </c:ser>
        <c:dLbls>
          <c:showLegendKey val="0"/>
          <c:showVal val="0"/>
          <c:showCatName val="0"/>
          <c:showSerName val="0"/>
          <c:showPercent val="0"/>
          <c:showBubbleSize val="0"/>
        </c:dLbls>
        <c:smooth val="0"/>
        <c:axId val="1867782720"/>
        <c:axId val="1"/>
      </c:lineChart>
      <c:catAx>
        <c:axId val="1867782720"/>
        <c:scaling>
          <c:orientation val="minMax"/>
        </c:scaling>
        <c:delete val="0"/>
        <c:axPos val="b"/>
        <c:numFmt formatCode="General" sourceLinked="1"/>
        <c:majorTickMark val="in"/>
        <c:minorTickMark val="none"/>
        <c:tickLblPos val="nextTo"/>
        <c:spPr>
          <a:ln w="3175">
            <a:no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min val="100"/>
        </c:scaling>
        <c:delete val="0"/>
        <c:axPos val="l"/>
        <c:numFmt formatCode="General" sourceLinked="1"/>
        <c:majorTickMark val="in"/>
        <c:minorTickMark val="none"/>
        <c:tickLblPos val="nextTo"/>
        <c:spPr>
          <a:ln w="3175">
            <a:noFill/>
            <a:prstDash val="solid"/>
          </a:ln>
        </c:spPr>
        <c:txPr>
          <a:bodyPr rot="-60000000" vert="horz"/>
          <a:lstStyle/>
          <a:p>
            <a:pPr>
              <a:defRPr/>
            </a:pPr>
            <a:endParaRPr lang="en-US"/>
          </a:p>
        </c:txPr>
        <c:crossAx val="1867782720"/>
        <c:crosses val="autoZero"/>
        <c:crossBetween val="between"/>
      </c:valAx>
      <c:spPr>
        <a:solidFill>
          <a:srgbClr val="FFFFFF"/>
        </a:solidFill>
        <a:ln w="3175">
          <a:noFill/>
          <a:prstDash val="solid"/>
        </a:ln>
      </c:spPr>
    </c:plotArea>
    <c:legend>
      <c:legendPos val="b"/>
      <c:layout>
        <c:manualLayout>
          <c:xMode val="edge"/>
          <c:yMode val="edge"/>
          <c:x val="6.7743926078870059E-2"/>
          <c:y val="4.7409414233176933E-2"/>
          <c:w val="0.84863579366894526"/>
          <c:h val="0.14163571325736182"/>
        </c:manualLayout>
      </c:layout>
      <c:overlay val="0"/>
      <c:spPr>
        <a:noFill/>
        <a:ln w="25400">
          <a:noFill/>
        </a:ln>
      </c:spPr>
      <c:txPr>
        <a:bodyPr rot="0" vert="horz"/>
        <a:lstStyle/>
        <a:p>
          <a:pPr>
            <a:defRPr/>
          </a:pPr>
          <a:endParaRPr lang="en-US"/>
        </a:p>
      </c:txPr>
    </c:legend>
    <c:plotVisOnly val="1"/>
    <c:dispBlanksAs val="gap"/>
    <c:showDLblsOverMax val="0"/>
  </c:chart>
  <c:spPr>
    <a:solidFill>
      <a:schemeClr val="bg1"/>
    </a:solidFill>
    <a:ln w="25400">
      <a:noFill/>
    </a:ln>
    <a:effectLst/>
  </c:spPr>
  <c:txPr>
    <a:bodyPr/>
    <a:lstStyle/>
    <a:p>
      <a:pPr>
        <a:defRPr sz="2000">
          <a:latin typeface="HelveticaNeueLT Std" panose="020B0604020202020204"/>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08346631089714E-2"/>
          <c:y val="3.7957211870255352E-2"/>
          <c:w val="0.90022235842727727"/>
          <c:h val="0.84993714601464287"/>
        </c:manualLayout>
      </c:layout>
      <c:lineChart>
        <c:grouping val="standard"/>
        <c:varyColors val="0"/>
        <c:ser>
          <c:idx val="1"/>
          <c:order val="0"/>
          <c:tx>
            <c:strRef>
              <c:f>'Fig 2.7.2'!$H$2</c:f>
              <c:strCache>
                <c:ptCount val="1"/>
                <c:pt idx="0">
                  <c:v>Advanced economies</c:v>
                </c:pt>
              </c:strCache>
            </c:strRef>
          </c:tx>
          <c:spPr>
            <a:ln w="38100" cap="rnd">
              <a:solidFill>
                <a:srgbClr val="ED7D31"/>
              </a:solidFill>
              <a:prstDash val="solid"/>
              <a:round/>
            </a:ln>
            <a:effectLst/>
          </c:spPr>
          <c:marker>
            <c:symbol val="none"/>
          </c:marker>
          <c:cat>
            <c:strRef>
              <c:f>'Fig 2.7.2'!$G$3:$G$11</c:f>
              <c:strCache>
                <c:ptCount val="9"/>
                <c:pt idx="0">
                  <c:v>2009</c:v>
                </c:pt>
                <c:pt idx="1">
                  <c:v>10</c:v>
                </c:pt>
                <c:pt idx="2">
                  <c:v>11</c:v>
                </c:pt>
                <c:pt idx="3">
                  <c:v>12</c:v>
                </c:pt>
                <c:pt idx="4">
                  <c:v>13</c:v>
                </c:pt>
                <c:pt idx="5">
                  <c:v>14</c:v>
                </c:pt>
                <c:pt idx="6">
                  <c:v>15</c:v>
                </c:pt>
                <c:pt idx="7">
                  <c:v>16</c:v>
                </c:pt>
                <c:pt idx="8">
                  <c:v>17</c:v>
                </c:pt>
              </c:strCache>
            </c:strRef>
          </c:cat>
          <c:val>
            <c:numRef>
              <c:f>'Fig 2.7.2'!$H$3:$H$11</c:f>
              <c:numCache>
                <c:formatCode>General</c:formatCode>
                <c:ptCount val="9"/>
                <c:pt idx="0">
                  <c:v>69.777436300148082</c:v>
                </c:pt>
                <c:pt idx="1">
                  <c:v>69.005572971126185</c:v>
                </c:pt>
                <c:pt idx="2">
                  <c:v>67.002839485977049</c:v>
                </c:pt>
                <c:pt idx="3">
                  <c:v>65.809183666676546</c:v>
                </c:pt>
                <c:pt idx="4">
                  <c:v>63.995471622207475</c:v>
                </c:pt>
                <c:pt idx="5">
                  <c:v>63.030443625245425</c:v>
                </c:pt>
                <c:pt idx="6">
                  <c:v>63.412504031059584</c:v>
                </c:pt>
                <c:pt idx="7">
                  <c:v>64.441234541497408</c:v>
                </c:pt>
                <c:pt idx="8">
                  <c:v>62.448263013117057</c:v>
                </c:pt>
              </c:numCache>
            </c:numRef>
          </c:val>
          <c:smooth val="0"/>
          <c:extLst>
            <c:ext xmlns:c16="http://schemas.microsoft.com/office/drawing/2014/chart" uri="{C3380CC4-5D6E-409C-BE32-E72D297353CC}">
              <c16:uniqueId val="{00000000-CEB1-4B36-8BFC-38E3C4980F71}"/>
            </c:ext>
          </c:extLst>
        </c:ser>
        <c:ser>
          <c:idx val="0"/>
          <c:order val="1"/>
          <c:tx>
            <c:strRef>
              <c:f>'Fig 2.7.2'!$I$2</c:f>
              <c:strCache>
                <c:ptCount val="1"/>
                <c:pt idx="0">
                  <c:v>Emerging markets</c:v>
                </c:pt>
              </c:strCache>
            </c:strRef>
          </c:tx>
          <c:spPr>
            <a:ln w="38100" cap="rnd">
              <a:solidFill>
                <a:schemeClr val="accent3">
                  <a:lumMod val="75000"/>
                </a:schemeClr>
              </a:solidFill>
              <a:prstDash val="sysDash"/>
              <a:round/>
            </a:ln>
            <a:effectLst/>
          </c:spPr>
          <c:marker>
            <c:symbol val="none"/>
          </c:marker>
          <c:cat>
            <c:strRef>
              <c:f>'Fig 2.7.2'!$G$3:$G$11</c:f>
              <c:strCache>
                <c:ptCount val="9"/>
                <c:pt idx="0">
                  <c:v>2009</c:v>
                </c:pt>
                <c:pt idx="1">
                  <c:v>10</c:v>
                </c:pt>
                <c:pt idx="2">
                  <c:v>11</c:v>
                </c:pt>
                <c:pt idx="3">
                  <c:v>12</c:v>
                </c:pt>
                <c:pt idx="4">
                  <c:v>13</c:v>
                </c:pt>
                <c:pt idx="5">
                  <c:v>14</c:v>
                </c:pt>
                <c:pt idx="6">
                  <c:v>15</c:v>
                </c:pt>
                <c:pt idx="7">
                  <c:v>16</c:v>
                </c:pt>
                <c:pt idx="8">
                  <c:v>17</c:v>
                </c:pt>
              </c:strCache>
            </c:strRef>
          </c:cat>
          <c:val>
            <c:numRef>
              <c:f>'Fig 2.7.2'!$I$3:$I$11</c:f>
              <c:numCache>
                <c:formatCode>General</c:formatCode>
                <c:ptCount val="9"/>
                <c:pt idx="0">
                  <c:v>93.809132294794068</c:v>
                </c:pt>
                <c:pt idx="1">
                  <c:v>95.388978887086509</c:v>
                </c:pt>
                <c:pt idx="2">
                  <c:v>92.268202261905856</c:v>
                </c:pt>
                <c:pt idx="3">
                  <c:v>93.195635742984166</c:v>
                </c:pt>
                <c:pt idx="4">
                  <c:v>93.418106806796175</c:v>
                </c:pt>
                <c:pt idx="5">
                  <c:v>92.418940571844615</c:v>
                </c:pt>
                <c:pt idx="6">
                  <c:v>91.333269882712827</c:v>
                </c:pt>
                <c:pt idx="7">
                  <c:v>90.555719278994744</c:v>
                </c:pt>
                <c:pt idx="8">
                  <c:v>90.240485056049963</c:v>
                </c:pt>
              </c:numCache>
            </c:numRef>
          </c:val>
          <c:smooth val="0"/>
          <c:extLst>
            <c:ext xmlns:c16="http://schemas.microsoft.com/office/drawing/2014/chart" uri="{C3380CC4-5D6E-409C-BE32-E72D297353CC}">
              <c16:uniqueId val="{00000001-CEB1-4B36-8BFC-38E3C4980F71}"/>
            </c:ext>
          </c:extLst>
        </c:ser>
        <c:ser>
          <c:idx val="2"/>
          <c:order val="2"/>
          <c:tx>
            <c:strRef>
              <c:f>'Fig 2.7.2'!$J$2</c:f>
              <c:strCache>
                <c:ptCount val="1"/>
                <c:pt idx="0">
                  <c:v>Low-income countries</c:v>
                </c:pt>
              </c:strCache>
            </c:strRef>
          </c:tx>
          <c:spPr>
            <a:ln w="38100">
              <a:solidFill>
                <a:srgbClr val="000099"/>
              </a:solidFill>
            </a:ln>
          </c:spPr>
          <c:marker>
            <c:symbol val="none"/>
          </c:marker>
          <c:cat>
            <c:strRef>
              <c:f>'Fig 2.7.2'!$G$3:$G$11</c:f>
              <c:strCache>
                <c:ptCount val="9"/>
                <c:pt idx="0">
                  <c:v>2009</c:v>
                </c:pt>
                <c:pt idx="1">
                  <c:v>10</c:v>
                </c:pt>
                <c:pt idx="2">
                  <c:v>11</c:v>
                </c:pt>
                <c:pt idx="3">
                  <c:v>12</c:v>
                </c:pt>
                <c:pt idx="4">
                  <c:v>13</c:v>
                </c:pt>
                <c:pt idx="5">
                  <c:v>14</c:v>
                </c:pt>
                <c:pt idx="6">
                  <c:v>15</c:v>
                </c:pt>
                <c:pt idx="7">
                  <c:v>16</c:v>
                </c:pt>
                <c:pt idx="8">
                  <c:v>17</c:v>
                </c:pt>
              </c:strCache>
            </c:strRef>
          </c:cat>
          <c:val>
            <c:numRef>
              <c:f>'Fig 2.7.2'!$J$3:$J$11</c:f>
              <c:numCache>
                <c:formatCode>General</c:formatCode>
                <c:ptCount val="9"/>
                <c:pt idx="0">
                  <c:v>93.254738746090084</c:v>
                </c:pt>
                <c:pt idx="1">
                  <c:v>94.330152109662663</c:v>
                </c:pt>
                <c:pt idx="2">
                  <c:v>96.107640450736326</c:v>
                </c:pt>
                <c:pt idx="3">
                  <c:v>94.355631396442334</c:v>
                </c:pt>
                <c:pt idx="4">
                  <c:v>91.346506772242435</c:v>
                </c:pt>
                <c:pt idx="5">
                  <c:v>92.263872480958156</c:v>
                </c:pt>
                <c:pt idx="6">
                  <c:v>90.332961465076522</c:v>
                </c:pt>
                <c:pt idx="7">
                  <c:v>86.107146603128697</c:v>
                </c:pt>
                <c:pt idx="8">
                  <c:v>85.711429953582993</c:v>
                </c:pt>
              </c:numCache>
            </c:numRef>
          </c:val>
          <c:smooth val="0"/>
          <c:extLst>
            <c:ext xmlns:c16="http://schemas.microsoft.com/office/drawing/2014/chart" uri="{C3380CC4-5D6E-409C-BE32-E72D297353CC}">
              <c16:uniqueId val="{00000002-CEB1-4B36-8BFC-38E3C4980F71}"/>
            </c:ext>
          </c:extLst>
        </c:ser>
        <c:dLbls>
          <c:showLegendKey val="0"/>
          <c:showVal val="0"/>
          <c:showCatName val="0"/>
          <c:showSerName val="0"/>
          <c:showPercent val="0"/>
          <c:showBubbleSize val="0"/>
        </c:dLbls>
        <c:smooth val="0"/>
        <c:axId val="1867764624"/>
        <c:axId val="1"/>
      </c:lineChart>
      <c:catAx>
        <c:axId val="1867764624"/>
        <c:scaling>
          <c:orientation val="minMax"/>
        </c:scaling>
        <c:delete val="0"/>
        <c:axPos val="b"/>
        <c:numFmt formatCode="General" sourceLinked="1"/>
        <c:majorTickMark val="in"/>
        <c:minorTickMark val="none"/>
        <c:tickLblPos val="nextTo"/>
        <c:spPr>
          <a:ln w="3175">
            <a:no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min val="60"/>
        </c:scaling>
        <c:delete val="0"/>
        <c:axPos val="l"/>
        <c:numFmt formatCode="General" sourceLinked="1"/>
        <c:majorTickMark val="in"/>
        <c:minorTickMark val="none"/>
        <c:tickLblPos val="nextTo"/>
        <c:spPr>
          <a:ln w="3175">
            <a:noFill/>
            <a:prstDash val="solid"/>
          </a:ln>
        </c:spPr>
        <c:txPr>
          <a:bodyPr rot="-60000000" vert="horz"/>
          <a:lstStyle/>
          <a:p>
            <a:pPr>
              <a:defRPr/>
            </a:pPr>
            <a:endParaRPr lang="en-US"/>
          </a:p>
        </c:txPr>
        <c:crossAx val="1867764624"/>
        <c:crosses val="autoZero"/>
        <c:crossBetween val="between"/>
      </c:valAx>
      <c:spPr>
        <a:solidFill>
          <a:srgbClr val="FFFFFF"/>
        </a:solidFill>
        <a:ln w="3175">
          <a:noFill/>
          <a:prstDash val="solid"/>
        </a:ln>
      </c:spPr>
    </c:plotArea>
    <c:legend>
      <c:legendPos val="b"/>
      <c:layout>
        <c:manualLayout>
          <c:xMode val="edge"/>
          <c:yMode val="edge"/>
          <c:x val="0.59497782004341782"/>
          <c:y val="0.43528111617626747"/>
          <c:w val="0.36459505469200687"/>
          <c:h val="0.26365220794769073"/>
        </c:manualLayout>
      </c:layout>
      <c:overlay val="0"/>
      <c:spPr>
        <a:noFill/>
        <a:ln w="25400">
          <a:noFill/>
        </a:ln>
      </c:spPr>
      <c:txPr>
        <a:bodyPr rot="0" vert="horz"/>
        <a:lstStyle/>
        <a:p>
          <a:pPr>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2000">
          <a:latin typeface="HelveticaNeueLT Std" panose="020B0604020202020204"/>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35341415656382E-2"/>
          <c:y val="2.6121618736012868E-2"/>
          <c:w val="0.91651439403407908"/>
          <c:h val="0.86620942003648438"/>
        </c:manualLayout>
      </c:layout>
      <c:barChart>
        <c:barDir val="bar"/>
        <c:grouping val="clustered"/>
        <c:varyColors val="0"/>
        <c:ser>
          <c:idx val="0"/>
          <c:order val="0"/>
          <c:spPr>
            <a:solidFill>
              <a:schemeClr val="accent3">
                <a:lumMod val="75000"/>
              </a:schemeClr>
            </a:solidFill>
            <a:ln w="19050">
              <a:noFill/>
            </a:ln>
          </c:spPr>
          <c:invertIfNegative val="0"/>
          <c:dPt>
            <c:idx val="0"/>
            <c:invertIfNegative val="0"/>
            <c:bubble3D val="0"/>
            <c:extLst>
              <c:ext xmlns:c16="http://schemas.microsoft.com/office/drawing/2014/chart" uri="{C3380CC4-5D6E-409C-BE32-E72D297353CC}">
                <c16:uniqueId val="{00000000-9EA7-4674-A4B4-8A0FBC4EFF09}"/>
              </c:ext>
            </c:extLst>
          </c:dPt>
          <c:dPt>
            <c:idx val="1"/>
            <c:invertIfNegative val="0"/>
            <c:bubble3D val="0"/>
            <c:extLst>
              <c:ext xmlns:c16="http://schemas.microsoft.com/office/drawing/2014/chart" uri="{C3380CC4-5D6E-409C-BE32-E72D297353CC}">
                <c16:uniqueId val="{00000001-9EA7-4674-A4B4-8A0FBC4EFF09}"/>
              </c:ext>
            </c:extLst>
          </c:dPt>
          <c:dPt>
            <c:idx val="2"/>
            <c:invertIfNegative val="0"/>
            <c:bubble3D val="0"/>
            <c:extLst>
              <c:ext xmlns:c16="http://schemas.microsoft.com/office/drawing/2014/chart" uri="{C3380CC4-5D6E-409C-BE32-E72D297353CC}">
                <c16:uniqueId val="{00000002-9EA7-4674-A4B4-8A0FBC4EFF09}"/>
              </c:ext>
            </c:extLst>
          </c:dPt>
          <c:dPt>
            <c:idx val="3"/>
            <c:invertIfNegative val="0"/>
            <c:bubble3D val="0"/>
            <c:spPr>
              <a:solidFill>
                <a:srgbClr val="ED7D31"/>
              </a:solidFill>
              <a:ln w="19050">
                <a:noFill/>
              </a:ln>
            </c:spPr>
            <c:extLst>
              <c:ext xmlns:c16="http://schemas.microsoft.com/office/drawing/2014/chart" uri="{C3380CC4-5D6E-409C-BE32-E72D297353CC}">
                <c16:uniqueId val="{00000004-9EA7-4674-A4B4-8A0FBC4EFF09}"/>
              </c:ext>
            </c:extLst>
          </c:dPt>
          <c:dPt>
            <c:idx val="4"/>
            <c:invertIfNegative val="0"/>
            <c:bubble3D val="0"/>
            <c:spPr>
              <a:solidFill>
                <a:srgbClr val="ED7D31"/>
              </a:solidFill>
              <a:ln w="19050">
                <a:noFill/>
              </a:ln>
            </c:spPr>
            <c:extLst>
              <c:ext xmlns:c16="http://schemas.microsoft.com/office/drawing/2014/chart" uri="{C3380CC4-5D6E-409C-BE32-E72D297353CC}">
                <c16:uniqueId val="{00000006-9EA7-4674-A4B4-8A0FBC4EFF09}"/>
              </c:ext>
            </c:extLst>
          </c:dPt>
          <c:dPt>
            <c:idx val="5"/>
            <c:invertIfNegative val="0"/>
            <c:bubble3D val="0"/>
            <c:spPr>
              <a:solidFill>
                <a:srgbClr val="000099">
                  <a:alpha val="80000"/>
                </a:srgbClr>
              </a:solidFill>
              <a:ln w="19050">
                <a:noFill/>
              </a:ln>
            </c:spPr>
            <c:extLst>
              <c:ext xmlns:c16="http://schemas.microsoft.com/office/drawing/2014/chart" uri="{C3380CC4-5D6E-409C-BE32-E72D297353CC}">
                <c16:uniqueId val="{00000008-9EA7-4674-A4B4-8A0FBC4EFF09}"/>
              </c:ext>
            </c:extLst>
          </c:dPt>
          <c:dPt>
            <c:idx val="6"/>
            <c:invertIfNegative val="0"/>
            <c:bubble3D val="0"/>
            <c:spPr>
              <a:solidFill>
                <a:srgbClr val="000099">
                  <a:alpha val="80000"/>
                </a:srgbClr>
              </a:solidFill>
              <a:ln w="19050">
                <a:noFill/>
              </a:ln>
            </c:spPr>
            <c:extLst>
              <c:ext xmlns:c16="http://schemas.microsoft.com/office/drawing/2014/chart" uri="{C3380CC4-5D6E-409C-BE32-E72D297353CC}">
                <c16:uniqueId val="{0000000A-9EA7-4674-A4B4-8A0FBC4EFF09}"/>
              </c:ext>
            </c:extLst>
          </c:dPt>
          <c:dPt>
            <c:idx val="7"/>
            <c:invertIfNegative val="0"/>
            <c:bubble3D val="0"/>
            <c:extLst>
              <c:ext xmlns:c16="http://schemas.microsoft.com/office/drawing/2014/chart" uri="{C3380CC4-5D6E-409C-BE32-E72D297353CC}">
                <c16:uniqueId val="{0000000B-9EA7-4674-A4B4-8A0FBC4EFF09}"/>
              </c:ext>
            </c:extLst>
          </c:dPt>
          <c:dPt>
            <c:idx val="8"/>
            <c:invertIfNegative val="0"/>
            <c:bubble3D val="0"/>
            <c:extLst>
              <c:ext xmlns:c16="http://schemas.microsoft.com/office/drawing/2014/chart" uri="{C3380CC4-5D6E-409C-BE32-E72D297353CC}">
                <c16:uniqueId val="{0000000C-9EA7-4674-A4B4-8A0FBC4EFF09}"/>
              </c:ext>
            </c:extLst>
          </c:dPt>
          <c:dPt>
            <c:idx val="9"/>
            <c:invertIfNegative val="0"/>
            <c:bubble3D val="0"/>
            <c:extLst>
              <c:ext xmlns:c16="http://schemas.microsoft.com/office/drawing/2014/chart" uri="{C3380CC4-5D6E-409C-BE32-E72D297353CC}">
                <c16:uniqueId val="{0000000D-9EA7-4674-A4B4-8A0FBC4EFF09}"/>
              </c:ext>
            </c:extLst>
          </c:dPt>
          <c:dPt>
            <c:idx val="10"/>
            <c:invertIfNegative val="0"/>
            <c:bubble3D val="0"/>
            <c:extLst>
              <c:ext xmlns:c16="http://schemas.microsoft.com/office/drawing/2014/chart" uri="{C3380CC4-5D6E-409C-BE32-E72D297353CC}">
                <c16:uniqueId val="{0000000E-9EA7-4674-A4B4-8A0FBC4EFF09}"/>
              </c:ext>
            </c:extLst>
          </c:dPt>
          <c:dPt>
            <c:idx val="11"/>
            <c:invertIfNegative val="0"/>
            <c:bubble3D val="0"/>
            <c:extLst>
              <c:ext xmlns:c16="http://schemas.microsoft.com/office/drawing/2014/chart" uri="{C3380CC4-5D6E-409C-BE32-E72D297353CC}">
                <c16:uniqueId val="{0000000F-9EA7-4674-A4B4-8A0FBC4EFF09}"/>
              </c:ext>
            </c:extLst>
          </c:dPt>
          <c:dPt>
            <c:idx val="12"/>
            <c:invertIfNegative val="0"/>
            <c:bubble3D val="0"/>
            <c:extLst>
              <c:ext xmlns:c16="http://schemas.microsoft.com/office/drawing/2014/chart" uri="{C3380CC4-5D6E-409C-BE32-E72D297353CC}">
                <c16:uniqueId val="{00000010-9EA7-4674-A4B4-8A0FBC4EFF09}"/>
              </c:ext>
            </c:extLst>
          </c:dPt>
          <c:dPt>
            <c:idx val="13"/>
            <c:invertIfNegative val="0"/>
            <c:bubble3D val="0"/>
            <c:extLst>
              <c:ext xmlns:c16="http://schemas.microsoft.com/office/drawing/2014/chart" uri="{C3380CC4-5D6E-409C-BE32-E72D297353CC}">
                <c16:uniqueId val="{00000011-9EA7-4674-A4B4-8A0FBC4EFF09}"/>
              </c:ext>
            </c:extLst>
          </c:dPt>
          <c:dPt>
            <c:idx val="14"/>
            <c:invertIfNegative val="0"/>
            <c:bubble3D val="0"/>
            <c:extLst>
              <c:ext xmlns:c16="http://schemas.microsoft.com/office/drawing/2014/chart" uri="{C3380CC4-5D6E-409C-BE32-E72D297353CC}">
                <c16:uniqueId val="{00000012-9EA7-4674-A4B4-8A0FBC4EFF09}"/>
              </c:ext>
            </c:extLst>
          </c:dPt>
          <c:dPt>
            <c:idx val="15"/>
            <c:invertIfNegative val="0"/>
            <c:bubble3D val="0"/>
            <c:extLst>
              <c:ext xmlns:c16="http://schemas.microsoft.com/office/drawing/2014/chart" uri="{C3380CC4-5D6E-409C-BE32-E72D297353CC}">
                <c16:uniqueId val="{00000013-9EA7-4674-A4B4-8A0FBC4EFF09}"/>
              </c:ext>
            </c:extLst>
          </c:dPt>
          <c:dPt>
            <c:idx val="16"/>
            <c:invertIfNegative val="0"/>
            <c:bubble3D val="0"/>
            <c:extLst>
              <c:ext xmlns:c16="http://schemas.microsoft.com/office/drawing/2014/chart" uri="{C3380CC4-5D6E-409C-BE32-E72D297353CC}">
                <c16:uniqueId val="{00000014-9EA7-4674-A4B4-8A0FBC4EFF09}"/>
              </c:ext>
            </c:extLst>
          </c:dPt>
          <c:dPt>
            <c:idx val="17"/>
            <c:invertIfNegative val="0"/>
            <c:bubble3D val="0"/>
            <c:extLst>
              <c:ext xmlns:c16="http://schemas.microsoft.com/office/drawing/2014/chart" uri="{C3380CC4-5D6E-409C-BE32-E72D297353CC}">
                <c16:uniqueId val="{00000015-9EA7-4674-A4B4-8A0FBC4EFF09}"/>
              </c:ext>
            </c:extLst>
          </c:dPt>
          <c:dPt>
            <c:idx val="18"/>
            <c:invertIfNegative val="0"/>
            <c:bubble3D val="0"/>
            <c:extLst>
              <c:ext xmlns:c16="http://schemas.microsoft.com/office/drawing/2014/chart" uri="{C3380CC4-5D6E-409C-BE32-E72D297353CC}">
                <c16:uniqueId val="{00000016-9EA7-4674-A4B4-8A0FBC4EFF09}"/>
              </c:ext>
            </c:extLst>
          </c:dPt>
          <c:dPt>
            <c:idx val="19"/>
            <c:invertIfNegative val="0"/>
            <c:bubble3D val="0"/>
            <c:extLst>
              <c:ext xmlns:c16="http://schemas.microsoft.com/office/drawing/2014/chart" uri="{C3380CC4-5D6E-409C-BE32-E72D297353CC}">
                <c16:uniqueId val="{00000017-9EA7-4674-A4B4-8A0FBC4EFF09}"/>
              </c:ext>
            </c:extLst>
          </c:dPt>
          <c:dPt>
            <c:idx val="20"/>
            <c:invertIfNegative val="0"/>
            <c:bubble3D val="0"/>
            <c:extLst>
              <c:ext xmlns:c16="http://schemas.microsoft.com/office/drawing/2014/chart" uri="{C3380CC4-5D6E-409C-BE32-E72D297353CC}">
                <c16:uniqueId val="{00000018-9EA7-4674-A4B4-8A0FBC4EFF09}"/>
              </c:ext>
            </c:extLst>
          </c:dPt>
          <c:dPt>
            <c:idx val="21"/>
            <c:invertIfNegative val="0"/>
            <c:bubble3D val="0"/>
            <c:extLst>
              <c:ext xmlns:c16="http://schemas.microsoft.com/office/drawing/2014/chart" uri="{C3380CC4-5D6E-409C-BE32-E72D297353CC}">
                <c16:uniqueId val="{00000019-9EA7-4674-A4B4-8A0FBC4EFF09}"/>
              </c:ext>
            </c:extLst>
          </c:dPt>
          <c:dPt>
            <c:idx val="22"/>
            <c:invertIfNegative val="0"/>
            <c:bubble3D val="0"/>
            <c:extLst>
              <c:ext xmlns:c16="http://schemas.microsoft.com/office/drawing/2014/chart" uri="{C3380CC4-5D6E-409C-BE32-E72D297353CC}">
                <c16:uniqueId val="{0000001A-9EA7-4674-A4B4-8A0FBC4EFF09}"/>
              </c:ext>
            </c:extLst>
          </c:dPt>
          <c:dPt>
            <c:idx val="23"/>
            <c:invertIfNegative val="0"/>
            <c:bubble3D val="0"/>
            <c:extLst>
              <c:ext xmlns:c16="http://schemas.microsoft.com/office/drawing/2014/chart" uri="{C3380CC4-5D6E-409C-BE32-E72D297353CC}">
                <c16:uniqueId val="{0000001B-9EA7-4674-A4B4-8A0FBC4EFF09}"/>
              </c:ext>
            </c:extLst>
          </c:dPt>
          <c:errBars>
            <c:errBarType val="both"/>
            <c:errValType val="cust"/>
            <c:noEndCap val="0"/>
            <c:plus>
              <c:numRef>
                <c:f>'Fig 2.8.1'!$K$12:$K$18</c:f>
                <c:numCache>
                  <c:formatCode>0.00000</c:formatCode>
                  <c:ptCount val="7"/>
                  <c:pt idx="0" formatCode="0.000">
                    <c:v>6.9026222879616864E-3</c:v>
                  </c:pt>
                  <c:pt idx="1">
                    <c:v>8.2176817188231756E-3</c:v>
                  </c:pt>
                  <c:pt idx="2">
                    <c:v>2.7948053995575282E-2</c:v>
                  </c:pt>
                  <c:pt idx="3">
                    <c:v>0.12090228966000657</c:v>
                  </c:pt>
                  <c:pt idx="4">
                    <c:v>2.6235601442120404E-2</c:v>
                  </c:pt>
                  <c:pt idx="5">
                    <c:v>1.5433465323909197E-2</c:v>
                  </c:pt>
                  <c:pt idx="6">
                    <c:v>9.1774950196984399E-3</c:v>
                  </c:pt>
                </c:numCache>
              </c:numRef>
            </c:plus>
            <c:minus>
              <c:numRef>
                <c:f>'Fig 2.8.1'!$K$12:$K$18</c:f>
                <c:numCache>
                  <c:formatCode>0.00000</c:formatCode>
                  <c:ptCount val="7"/>
                  <c:pt idx="0" formatCode="0.000">
                    <c:v>6.9026222879616864E-3</c:v>
                  </c:pt>
                  <c:pt idx="1">
                    <c:v>8.2176817188231756E-3</c:v>
                  </c:pt>
                  <c:pt idx="2">
                    <c:v>2.7948053995575282E-2</c:v>
                  </c:pt>
                  <c:pt idx="3">
                    <c:v>0.12090228966000657</c:v>
                  </c:pt>
                  <c:pt idx="4">
                    <c:v>2.6235601442120404E-2</c:v>
                  </c:pt>
                  <c:pt idx="5">
                    <c:v>1.5433465323909197E-2</c:v>
                  </c:pt>
                  <c:pt idx="6">
                    <c:v>9.1774950196984399E-3</c:v>
                  </c:pt>
                </c:numCache>
              </c:numRef>
            </c:minus>
            <c:spPr>
              <a:ln w="12700"/>
            </c:spPr>
          </c:errBars>
          <c:cat>
            <c:strRef>
              <c:f>'Fig 2.8.1'!$I$12:$I$18</c:f>
              <c:strCache>
                <c:ptCount val="7"/>
                <c:pt idx="0">
                  <c:v>Withholding of corporate income tax for nonresident companies (%)</c:v>
                </c:pt>
                <c:pt idx="1">
                  <c:v>Statutory corporate income tax rate (%)</c:v>
                </c:pt>
                <c:pt idx="2">
                  <c:v>VAT rate (%)</c:v>
                </c:pt>
                <c:pt idx="3">
                  <c:v>Education spending (% GDP)</c:v>
                </c:pt>
                <c:pt idx="4">
                  <c:v>E-Government Development Index</c:v>
                </c:pt>
                <c:pt idx="5">
                  <c:v>Government Effectiveness Score</c:v>
                </c:pt>
                <c:pt idx="6">
                  <c:v>Trade Restrictiveness Index (nontariff)</c:v>
                </c:pt>
              </c:strCache>
            </c:strRef>
          </c:cat>
          <c:val>
            <c:numRef>
              <c:f>'Fig 2.8.1'!$J$12:$J$18</c:f>
              <c:numCache>
                <c:formatCode>0.00000</c:formatCode>
                <c:ptCount val="7"/>
                <c:pt idx="0" formatCode="0.000">
                  <c:v>-6.5812481830855914E-3</c:v>
                </c:pt>
                <c:pt idx="1">
                  <c:v>1.5728264594782968E-2</c:v>
                </c:pt>
                <c:pt idx="2">
                  <c:v>-6.1329459718628708E-2</c:v>
                </c:pt>
                <c:pt idx="3">
                  <c:v>0.12928958152562825</c:v>
                </c:pt>
                <c:pt idx="4">
                  <c:v>5.2875037892824106E-2</c:v>
                </c:pt>
                <c:pt idx="5">
                  <c:v>1.7071732653813787E-2</c:v>
                </c:pt>
                <c:pt idx="6">
                  <c:v>-1.4471847191799324E-2</c:v>
                </c:pt>
              </c:numCache>
            </c:numRef>
          </c:val>
          <c:extLst>
            <c:ext xmlns:c16="http://schemas.microsoft.com/office/drawing/2014/chart" uri="{C3380CC4-5D6E-409C-BE32-E72D297353CC}">
              <c16:uniqueId val="{0000001C-9EA7-4674-A4B4-8A0FBC4EFF09}"/>
            </c:ext>
          </c:extLst>
        </c:ser>
        <c:dLbls>
          <c:showLegendKey val="0"/>
          <c:showVal val="0"/>
          <c:showCatName val="0"/>
          <c:showSerName val="0"/>
          <c:showPercent val="0"/>
          <c:showBubbleSize val="0"/>
        </c:dLbls>
        <c:gapWidth val="80"/>
        <c:axId val="1718350880"/>
        <c:axId val="1"/>
      </c:barChart>
      <c:catAx>
        <c:axId val="1718350880"/>
        <c:scaling>
          <c:orientation val="minMax"/>
        </c:scaling>
        <c:delete val="0"/>
        <c:axPos val="l"/>
        <c:numFmt formatCode="General" sourceLinked="1"/>
        <c:majorTickMark val="cross"/>
        <c:minorTickMark val="none"/>
        <c:tickLblPos val="low"/>
        <c:spPr>
          <a:noFill/>
          <a:ln w="9525" cap="flat" cmpd="sng" algn="ctr">
            <a:solidFill>
              <a:schemeClr val="tx1"/>
            </a:solidFill>
            <a:prstDash val="solid"/>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max val="0.30000000000000004"/>
          <c:min val="-0.2"/>
        </c:scaling>
        <c:delete val="0"/>
        <c:axPos val="b"/>
        <c:numFmt formatCode="0.0" sourceLinked="0"/>
        <c:majorTickMark val="in"/>
        <c:minorTickMark val="none"/>
        <c:tickLblPos val="nextTo"/>
        <c:spPr>
          <a:noFill/>
          <a:ln w="3175">
            <a:noFill/>
            <a:prstDash val="solid"/>
          </a:ln>
          <a:effectLst/>
        </c:spPr>
        <c:txPr>
          <a:bodyPr rot="-60000000" vert="horz"/>
          <a:lstStyle/>
          <a:p>
            <a:pPr>
              <a:defRPr/>
            </a:pPr>
            <a:endParaRPr lang="en-US"/>
          </a:p>
        </c:txPr>
        <c:crossAx val="1718350880"/>
        <c:crosses val="autoZero"/>
        <c:crossBetween val="between"/>
      </c:valAx>
      <c:spPr>
        <a:solidFill>
          <a:srgbClr val="FFFFFF"/>
        </a:solidFill>
        <a:ln w="25400">
          <a:noFill/>
        </a:ln>
      </c:spPr>
    </c:plotArea>
    <c:plotVisOnly val="1"/>
    <c:dispBlanksAs val="gap"/>
    <c:showDLblsOverMax val="0"/>
  </c:chart>
  <c:spPr>
    <a:solidFill>
      <a:schemeClr val="bg1"/>
    </a:solidFill>
    <a:ln w="25400" cap="flat" cmpd="sng" algn="ctr">
      <a:noFill/>
      <a:round/>
    </a:ln>
    <a:effectLst/>
  </c:spPr>
  <c:txPr>
    <a:bodyPr/>
    <a:lstStyle/>
    <a:p>
      <a:pPr>
        <a:defRPr sz="2000">
          <a:latin typeface="HelveticaNeueLT Std" panose="020B0604020202020204"/>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35341415656382E-2"/>
          <c:y val="2.6121618736012868E-2"/>
          <c:w val="0.91651439403407908"/>
          <c:h val="0.71724446673674591"/>
        </c:manualLayout>
      </c:layout>
      <c:lineChart>
        <c:grouping val="standard"/>
        <c:varyColors val="0"/>
        <c:ser>
          <c:idx val="0"/>
          <c:order val="0"/>
          <c:spPr>
            <a:ln w="19050">
              <a:noFill/>
            </a:ln>
          </c:spPr>
          <c:marker>
            <c:symbol val="diamond"/>
            <c:size val="16"/>
            <c:spPr>
              <a:solidFill>
                <a:srgbClr val="4B82AD"/>
              </a:solidFill>
              <a:ln w="9525">
                <a:solidFill>
                  <a:srgbClr val="4B82AD"/>
                </a:solidFill>
                <a:prstDash val="solid"/>
              </a:ln>
              <a:effectLst/>
            </c:spPr>
          </c:marker>
          <c:dPt>
            <c:idx val="0"/>
            <c:marker>
              <c:spPr>
                <a:solidFill>
                  <a:schemeClr val="accent1"/>
                </a:solidFill>
                <a:ln w="9525">
                  <a:solidFill>
                    <a:srgbClr val="4B82AD"/>
                  </a:solidFill>
                  <a:prstDash val="solid"/>
                </a:ln>
                <a:effectLst/>
              </c:spPr>
            </c:marker>
            <c:bubble3D val="0"/>
            <c:extLst>
              <c:ext xmlns:c16="http://schemas.microsoft.com/office/drawing/2014/chart" uri="{C3380CC4-5D6E-409C-BE32-E72D297353CC}">
                <c16:uniqueId val="{00000000-FEDA-4791-8953-9C395E9CFFCF}"/>
              </c:ext>
            </c:extLst>
          </c:dPt>
          <c:dPt>
            <c:idx val="1"/>
            <c:marker>
              <c:spPr>
                <a:solidFill>
                  <a:schemeClr val="accent1"/>
                </a:solidFill>
                <a:ln w="9525">
                  <a:solidFill>
                    <a:srgbClr val="4B82AD"/>
                  </a:solidFill>
                  <a:prstDash val="solid"/>
                </a:ln>
                <a:effectLst/>
              </c:spPr>
            </c:marker>
            <c:bubble3D val="0"/>
            <c:extLst>
              <c:ext xmlns:c16="http://schemas.microsoft.com/office/drawing/2014/chart" uri="{C3380CC4-5D6E-409C-BE32-E72D297353CC}">
                <c16:uniqueId val="{00000001-FEDA-4791-8953-9C395E9CFFCF}"/>
              </c:ext>
            </c:extLst>
          </c:dPt>
          <c:dPt>
            <c:idx val="2"/>
            <c:marker>
              <c:spPr>
                <a:solidFill>
                  <a:schemeClr val="accent1"/>
                </a:solidFill>
                <a:ln w="9525">
                  <a:solidFill>
                    <a:srgbClr val="4B82AD"/>
                  </a:solidFill>
                  <a:prstDash val="solid"/>
                </a:ln>
                <a:effectLst/>
              </c:spPr>
            </c:marker>
            <c:bubble3D val="0"/>
            <c:extLst>
              <c:ext xmlns:c16="http://schemas.microsoft.com/office/drawing/2014/chart" uri="{C3380CC4-5D6E-409C-BE32-E72D297353CC}">
                <c16:uniqueId val="{00000002-FEDA-4791-8953-9C395E9CFFCF}"/>
              </c:ext>
            </c:extLst>
          </c:dPt>
          <c:dPt>
            <c:idx val="3"/>
            <c:marker>
              <c:spPr>
                <a:solidFill>
                  <a:schemeClr val="accent1"/>
                </a:solidFill>
                <a:ln w="9525">
                  <a:solidFill>
                    <a:srgbClr val="4B82AD"/>
                  </a:solidFill>
                  <a:prstDash val="solid"/>
                </a:ln>
                <a:effectLst/>
              </c:spPr>
            </c:marker>
            <c:bubble3D val="0"/>
            <c:extLst>
              <c:ext xmlns:c16="http://schemas.microsoft.com/office/drawing/2014/chart" uri="{C3380CC4-5D6E-409C-BE32-E72D297353CC}">
                <c16:uniqueId val="{00000003-FEDA-4791-8953-9C395E9CFFCF}"/>
              </c:ext>
            </c:extLst>
          </c:dPt>
          <c:dPt>
            <c:idx val="4"/>
            <c:marker>
              <c:spPr>
                <a:solidFill>
                  <a:srgbClr val="7030A0"/>
                </a:solidFill>
                <a:ln w="9525">
                  <a:solidFill>
                    <a:srgbClr val="7030A0"/>
                  </a:solidFill>
                  <a:prstDash val="solid"/>
                </a:ln>
                <a:effectLst/>
              </c:spPr>
            </c:marker>
            <c:bubble3D val="0"/>
            <c:extLst>
              <c:ext xmlns:c16="http://schemas.microsoft.com/office/drawing/2014/chart" uri="{C3380CC4-5D6E-409C-BE32-E72D297353CC}">
                <c16:uniqueId val="{00000004-FEDA-4791-8953-9C395E9CFFCF}"/>
              </c:ext>
            </c:extLst>
          </c:dPt>
          <c:dPt>
            <c:idx val="5"/>
            <c:marker>
              <c:spPr>
                <a:solidFill>
                  <a:srgbClr val="7030A0"/>
                </a:solidFill>
                <a:ln w="9525">
                  <a:solidFill>
                    <a:srgbClr val="7030A0"/>
                  </a:solidFill>
                  <a:prstDash val="solid"/>
                </a:ln>
                <a:effectLst/>
              </c:spPr>
            </c:marker>
            <c:bubble3D val="0"/>
            <c:extLst>
              <c:ext xmlns:c16="http://schemas.microsoft.com/office/drawing/2014/chart" uri="{C3380CC4-5D6E-409C-BE32-E72D297353CC}">
                <c16:uniqueId val="{00000005-FEDA-4791-8953-9C395E9CFFCF}"/>
              </c:ext>
            </c:extLst>
          </c:dPt>
          <c:dPt>
            <c:idx val="6"/>
            <c:marker>
              <c:spPr>
                <a:solidFill>
                  <a:srgbClr val="7030A0"/>
                </a:solidFill>
                <a:ln w="9525">
                  <a:solidFill>
                    <a:srgbClr val="7030A0"/>
                  </a:solidFill>
                  <a:prstDash val="solid"/>
                </a:ln>
                <a:effectLst/>
              </c:spPr>
            </c:marker>
            <c:bubble3D val="0"/>
            <c:extLst>
              <c:ext xmlns:c16="http://schemas.microsoft.com/office/drawing/2014/chart" uri="{C3380CC4-5D6E-409C-BE32-E72D297353CC}">
                <c16:uniqueId val="{00000006-FEDA-4791-8953-9C395E9CFFCF}"/>
              </c:ext>
            </c:extLst>
          </c:dPt>
          <c:dPt>
            <c:idx val="7"/>
            <c:marker>
              <c:spPr>
                <a:solidFill>
                  <a:srgbClr val="7030A0"/>
                </a:solidFill>
                <a:ln w="9525">
                  <a:solidFill>
                    <a:srgbClr val="7030A0"/>
                  </a:solidFill>
                  <a:prstDash val="solid"/>
                </a:ln>
                <a:effectLst/>
              </c:spPr>
            </c:marker>
            <c:bubble3D val="0"/>
            <c:extLst>
              <c:ext xmlns:c16="http://schemas.microsoft.com/office/drawing/2014/chart" uri="{C3380CC4-5D6E-409C-BE32-E72D297353CC}">
                <c16:uniqueId val="{00000007-FEDA-4791-8953-9C395E9CFFCF}"/>
              </c:ext>
            </c:extLst>
          </c:dPt>
          <c:dPt>
            <c:idx val="8"/>
            <c:marker>
              <c:spPr>
                <a:solidFill>
                  <a:schemeClr val="accent3"/>
                </a:solidFill>
                <a:ln w="9525">
                  <a:solidFill>
                    <a:schemeClr val="accent3"/>
                  </a:solidFill>
                  <a:prstDash val="solid"/>
                </a:ln>
                <a:effectLst/>
              </c:spPr>
            </c:marker>
            <c:bubble3D val="0"/>
            <c:extLst>
              <c:ext xmlns:c16="http://schemas.microsoft.com/office/drawing/2014/chart" uri="{C3380CC4-5D6E-409C-BE32-E72D297353CC}">
                <c16:uniqueId val="{00000008-FEDA-4791-8953-9C395E9CFFCF}"/>
              </c:ext>
            </c:extLst>
          </c:dPt>
          <c:dPt>
            <c:idx val="9"/>
            <c:marker>
              <c:spPr>
                <a:solidFill>
                  <a:schemeClr val="accent3"/>
                </a:solidFill>
                <a:ln w="9525">
                  <a:solidFill>
                    <a:schemeClr val="accent3"/>
                  </a:solidFill>
                  <a:prstDash val="solid"/>
                </a:ln>
                <a:effectLst/>
              </c:spPr>
            </c:marker>
            <c:bubble3D val="0"/>
            <c:extLst>
              <c:ext xmlns:c16="http://schemas.microsoft.com/office/drawing/2014/chart" uri="{C3380CC4-5D6E-409C-BE32-E72D297353CC}">
                <c16:uniqueId val="{00000009-FEDA-4791-8953-9C395E9CFFCF}"/>
              </c:ext>
            </c:extLst>
          </c:dPt>
          <c:dPt>
            <c:idx val="10"/>
            <c:marker>
              <c:spPr>
                <a:solidFill>
                  <a:schemeClr val="accent3"/>
                </a:solidFill>
                <a:ln w="9525">
                  <a:solidFill>
                    <a:schemeClr val="accent3"/>
                  </a:solidFill>
                  <a:prstDash val="solid"/>
                </a:ln>
                <a:effectLst/>
              </c:spPr>
            </c:marker>
            <c:bubble3D val="0"/>
            <c:extLst>
              <c:ext xmlns:c16="http://schemas.microsoft.com/office/drawing/2014/chart" uri="{C3380CC4-5D6E-409C-BE32-E72D297353CC}">
                <c16:uniqueId val="{0000000A-FEDA-4791-8953-9C395E9CFFCF}"/>
              </c:ext>
            </c:extLst>
          </c:dPt>
          <c:dPt>
            <c:idx val="11"/>
            <c:marker>
              <c:spPr>
                <a:solidFill>
                  <a:schemeClr val="accent3"/>
                </a:solidFill>
                <a:ln w="9525">
                  <a:solidFill>
                    <a:schemeClr val="accent3"/>
                  </a:solidFill>
                  <a:prstDash val="solid"/>
                </a:ln>
                <a:effectLst/>
              </c:spPr>
            </c:marker>
            <c:bubble3D val="0"/>
            <c:extLst>
              <c:ext xmlns:c16="http://schemas.microsoft.com/office/drawing/2014/chart" uri="{C3380CC4-5D6E-409C-BE32-E72D297353CC}">
                <c16:uniqueId val="{0000000B-FEDA-4791-8953-9C395E9CFFCF}"/>
              </c:ext>
            </c:extLst>
          </c:dPt>
          <c:dPt>
            <c:idx val="12"/>
            <c:marker>
              <c:spPr>
                <a:solidFill>
                  <a:schemeClr val="accent2"/>
                </a:solidFill>
                <a:ln w="9525">
                  <a:solidFill>
                    <a:schemeClr val="accent2"/>
                  </a:solidFill>
                  <a:prstDash val="solid"/>
                </a:ln>
                <a:effectLst/>
              </c:spPr>
            </c:marker>
            <c:bubble3D val="0"/>
            <c:extLst>
              <c:ext xmlns:c16="http://schemas.microsoft.com/office/drawing/2014/chart" uri="{C3380CC4-5D6E-409C-BE32-E72D297353CC}">
                <c16:uniqueId val="{0000000C-FEDA-4791-8953-9C395E9CFFCF}"/>
              </c:ext>
            </c:extLst>
          </c:dPt>
          <c:dPt>
            <c:idx val="13"/>
            <c:marker>
              <c:spPr>
                <a:solidFill>
                  <a:schemeClr val="accent2"/>
                </a:solidFill>
                <a:ln w="9525">
                  <a:solidFill>
                    <a:schemeClr val="accent2"/>
                  </a:solidFill>
                  <a:prstDash val="solid"/>
                </a:ln>
                <a:effectLst/>
              </c:spPr>
            </c:marker>
            <c:bubble3D val="0"/>
            <c:extLst>
              <c:ext xmlns:c16="http://schemas.microsoft.com/office/drawing/2014/chart" uri="{C3380CC4-5D6E-409C-BE32-E72D297353CC}">
                <c16:uniqueId val="{0000000D-FEDA-4791-8953-9C395E9CFFCF}"/>
              </c:ext>
            </c:extLst>
          </c:dPt>
          <c:dPt>
            <c:idx val="14"/>
            <c:marker>
              <c:spPr>
                <a:solidFill>
                  <a:schemeClr val="accent2"/>
                </a:solidFill>
                <a:ln w="9525">
                  <a:solidFill>
                    <a:schemeClr val="accent2"/>
                  </a:solidFill>
                  <a:prstDash val="solid"/>
                </a:ln>
                <a:effectLst/>
              </c:spPr>
            </c:marker>
            <c:bubble3D val="0"/>
            <c:extLst>
              <c:ext xmlns:c16="http://schemas.microsoft.com/office/drawing/2014/chart" uri="{C3380CC4-5D6E-409C-BE32-E72D297353CC}">
                <c16:uniqueId val="{0000000E-FEDA-4791-8953-9C395E9CFFCF}"/>
              </c:ext>
            </c:extLst>
          </c:dPt>
          <c:dPt>
            <c:idx val="15"/>
            <c:marker>
              <c:spPr>
                <a:solidFill>
                  <a:schemeClr val="accent2"/>
                </a:solidFill>
                <a:ln w="9525">
                  <a:solidFill>
                    <a:schemeClr val="accent2"/>
                  </a:solidFill>
                  <a:prstDash val="solid"/>
                </a:ln>
                <a:effectLst/>
              </c:spPr>
            </c:marker>
            <c:bubble3D val="0"/>
            <c:extLst>
              <c:ext xmlns:c16="http://schemas.microsoft.com/office/drawing/2014/chart" uri="{C3380CC4-5D6E-409C-BE32-E72D297353CC}">
                <c16:uniqueId val="{0000000F-FEDA-4791-8953-9C395E9CFFCF}"/>
              </c:ext>
            </c:extLst>
          </c:dPt>
          <c:dPt>
            <c:idx val="16"/>
            <c:marker>
              <c:spPr>
                <a:solidFill>
                  <a:srgbClr val="548235"/>
                </a:solidFill>
                <a:ln w="9525">
                  <a:solidFill>
                    <a:srgbClr val="548235"/>
                  </a:solidFill>
                  <a:prstDash val="solid"/>
                </a:ln>
                <a:effectLst/>
              </c:spPr>
            </c:marker>
            <c:bubble3D val="0"/>
            <c:extLst>
              <c:ext xmlns:c16="http://schemas.microsoft.com/office/drawing/2014/chart" uri="{C3380CC4-5D6E-409C-BE32-E72D297353CC}">
                <c16:uniqueId val="{00000010-FEDA-4791-8953-9C395E9CFFCF}"/>
              </c:ext>
            </c:extLst>
          </c:dPt>
          <c:dPt>
            <c:idx val="17"/>
            <c:marker>
              <c:spPr>
                <a:solidFill>
                  <a:srgbClr val="548235"/>
                </a:solidFill>
                <a:ln w="9525">
                  <a:solidFill>
                    <a:srgbClr val="548235"/>
                  </a:solidFill>
                  <a:prstDash val="solid"/>
                </a:ln>
                <a:effectLst/>
              </c:spPr>
            </c:marker>
            <c:bubble3D val="0"/>
            <c:extLst>
              <c:ext xmlns:c16="http://schemas.microsoft.com/office/drawing/2014/chart" uri="{C3380CC4-5D6E-409C-BE32-E72D297353CC}">
                <c16:uniqueId val="{00000011-FEDA-4791-8953-9C395E9CFFCF}"/>
              </c:ext>
            </c:extLst>
          </c:dPt>
          <c:dPt>
            <c:idx val="18"/>
            <c:marker>
              <c:spPr>
                <a:solidFill>
                  <a:srgbClr val="548235"/>
                </a:solidFill>
                <a:ln w="9525">
                  <a:solidFill>
                    <a:srgbClr val="548235"/>
                  </a:solidFill>
                  <a:prstDash val="solid"/>
                </a:ln>
                <a:effectLst/>
              </c:spPr>
            </c:marker>
            <c:bubble3D val="0"/>
            <c:extLst>
              <c:ext xmlns:c16="http://schemas.microsoft.com/office/drawing/2014/chart" uri="{C3380CC4-5D6E-409C-BE32-E72D297353CC}">
                <c16:uniqueId val="{00000012-FEDA-4791-8953-9C395E9CFFCF}"/>
              </c:ext>
            </c:extLst>
          </c:dPt>
          <c:dPt>
            <c:idx val="19"/>
            <c:marker>
              <c:spPr>
                <a:solidFill>
                  <a:srgbClr val="548235"/>
                </a:solidFill>
                <a:ln w="9525">
                  <a:solidFill>
                    <a:srgbClr val="548235"/>
                  </a:solidFill>
                  <a:prstDash val="solid"/>
                </a:ln>
                <a:effectLst/>
              </c:spPr>
            </c:marker>
            <c:bubble3D val="0"/>
            <c:extLst>
              <c:ext xmlns:c16="http://schemas.microsoft.com/office/drawing/2014/chart" uri="{C3380CC4-5D6E-409C-BE32-E72D297353CC}">
                <c16:uniqueId val="{00000013-FEDA-4791-8953-9C395E9CFFCF}"/>
              </c:ext>
            </c:extLst>
          </c:dPt>
          <c:dPt>
            <c:idx val="20"/>
            <c:marker>
              <c:spPr>
                <a:solidFill>
                  <a:srgbClr val="C00000"/>
                </a:solidFill>
                <a:ln w="9525">
                  <a:solidFill>
                    <a:srgbClr val="C00000"/>
                  </a:solidFill>
                  <a:prstDash val="solid"/>
                </a:ln>
                <a:effectLst/>
              </c:spPr>
            </c:marker>
            <c:bubble3D val="0"/>
            <c:extLst>
              <c:ext xmlns:c16="http://schemas.microsoft.com/office/drawing/2014/chart" uri="{C3380CC4-5D6E-409C-BE32-E72D297353CC}">
                <c16:uniqueId val="{00000014-FEDA-4791-8953-9C395E9CFFCF}"/>
              </c:ext>
            </c:extLst>
          </c:dPt>
          <c:dPt>
            <c:idx val="21"/>
            <c:marker>
              <c:spPr>
                <a:solidFill>
                  <a:srgbClr val="C00000"/>
                </a:solidFill>
                <a:ln w="9525">
                  <a:solidFill>
                    <a:srgbClr val="C00000"/>
                  </a:solidFill>
                  <a:prstDash val="solid"/>
                </a:ln>
                <a:effectLst/>
              </c:spPr>
            </c:marker>
            <c:bubble3D val="0"/>
            <c:extLst>
              <c:ext xmlns:c16="http://schemas.microsoft.com/office/drawing/2014/chart" uri="{C3380CC4-5D6E-409C-BE32-E72D297353CC}">
                <c16:uniqueId val="{00000015-FEDA-4791-8953-9C395E9CFFCF}"/>
              </c:ext>
            </c:extLst>
          </c:dPt>
          <c:dPt>
            <c:idx val="22"/>
            <c:marker>
              <c:spPr>
                <a:solidFill>
                  <a:srgbClr val="C00000"/>
                </a:solidFill>
                <a:ln w="9525">
                  <a:solidFill>
                    <a:srgbClr val="C00000"/>
                  </a:solidFill>
                  <a:prstDash val="solid"/>
                </a:ln>
                <a:effectLst/>
              </c:spPr>
            </c:marker>
            <c:bubble3D val="0"/>
            <c:extLst>
              <c:ext xmlns:c16="http://schemas.microsoft.com/office/drawing/2014/chart" uri="{C3380CC4-5D6E-409C-BE32-E72D297353CC}">
                <c16:uniqueId val="{00000016-FEDA-4791-8953-9C395E9CFFCF}"/>
              </c:ext>
            </c:extLst>
          </c:dPt>
          <c:dPt>
            <c:idx val="23"/>
            <c:marker>
              <c:spPr>
                <a:solidFill>
                  <a:srgbClr val="C00000"/>
                </a:solidFill>
                <a:ln w="9525">
                  <a:solidFill>
                    <a:srgbClr val="C00000"/>
                  </a:solidFill>
                  <a:prstDash val="solid"/>
                </a:ln>
                <a:effectLst/>
              </c:spPr>
            </c:marker>
            <c:bubble3D val="0"/>
            <c:extLst>
              <c:ext xmlns:c16="http://schemas.microsoft.com/office/drawing/2014/chart" uri="{C3380CC4-5D6E-409C-BE32-E72D297353CC}">
                <c16:uniqueId val="{00000017-FEDA-4791-8953-9C395E9CFFCF}"/>
              </c:ext>
            </c:extLst>
          </c:dPt>
          <c:cat>
            <c:strLit>
              <c:ptCount val="12"/>
              <c:pt idx="0">
                <c:v>Log(Average Hourly Wage)</c:v>
              </c:pt>
              <c:pt idx="1">
                <c:v>Financial Development Index</c:v>
              </c:pt>
              <c:pt idx="2">
                <c:v>Trade Openness</c:v>
              </c:pt>
              <c:pt idx="3">
                <c:v>Rule of Law (above 75th percentile)</c:v>
              </c:pt>
              <c:pt idx="4">
                <c:v>Log(Spending on Education)</c:v>
              </c:pt>
              <c:pt idx="5">
                <c:v>Trade&amp;Transport Infrastructure</c:v>
              </c:pt>
              <c:pt idx="6">
                <c:v>EGOV Index</c:v>
              </c:pt>
              <c:pt idx="7">
                <c:v>CIT rate (recipient country)</c:v>
              </c:pt>
              <c:pt idx="8">
                <c:v>CIT rate (investor country)</c:v>
              </c:pt>
              <c:pt idx="9">
                <c:v>Log(Distance)</c:v>
              </c:pt>
              <c:pt idx="10">
                <c:v>Common language</c:v>
              </c:pt>
              <c:pt idx="11">
                <c:v>Former colony</c:v>
              </c:pt>
            </c:strLit>
          </c:cat>
          <c:val>
            <c:numLit>
              <c:formatCode>General</c:formatCode>
              <c:ptCount val="12"/>
              <c:pt idx="0">
                <c:v>-0.87299195093794535</c:v>
              </c:pt>
              <c:pt idx="1">
                <c:v>2.8128053519130742</c:v>
              </c:pt>
              <c:pt idx="2">
                <c:v>-7.4278559432817953E-3</c:v>
              </c:pt>
              <c:pt idx="3">
                <c:v>0.96138177732507402</c:v>
              </c:pt>
              <c:pt idx="4">
                <c:v>0.9932688581376713</c:v>
              </c:pt>
              <c:pt idx="5">
                <c:v>1.0856743151372594</c:v>
              </c:pt>
              <c:pt idx="6">
                <c:v>3.665563508867693</c:v>
              </c:pt>
              <c:pt idx="7">
                <c:v>1.5785236040456129E-2</c:v>
              </c:pt>
              <c:pt idx="8">
                <c:v>-9.7892072640090831E-3</c:v>
              </c:pt>
              <c:pt idx="9">
                <c:v>-1.7228073165646776</c:v>
              </c:pt>
              <c:pt idx="10">
                <c:v>1.2926961692690524</c:v>
              </c:pt>
              <c:pt idx="11">
                <c:v>1.4539622610261609</c:v>
              </c:pt>
            </c:numLit>
          </c:val>
          <c:smooth val="0"/>
          <c:extLst>
            <c:ext xmlns:c16="http://schemas.microsoft.com/office/drawing/2014/chart" uri="{C3380CC4-5D6E-409C-BE32-E72D297353CC}">
              <c16:uniqueId val="{00000018-FEDA-4791-8953-9C395E9CFFCF}"/>
            </c:ext>
          </c:extLst>
        </c:ser>
        <c:dLbls>
          <c:showLegendKey val="0"/>
          <c:showVal val="0"/>
          <c:showCatName val="0"/>
          <c:showSerName val="0"/>
          <c:showPercent val="0"/>
          <c:showBubbleSize val="0"/>
        </c:dLbls>
        <c:marker val="1"/>
        <c:smooth val="0"/>
        <c:axId val="1715485904"/>
        <c:axId val="1"/>
      </c:lineChart>
      <c:catAx>
        <c:axId val="1715485904"/>
        <c:scaling>
          <c:orientation val="minMax"/>
        </c:scaling>
        <c:delete val="0"/>
        <c:axPos val="b"/>
        <c:numFmt formatCode="General" sourceLinked="1"/>
        <c:majorTickMark val="in"/>
        <c:minorTickMark val="none"/>
        <c:tickLblPos val="low"/>
        <c:spPr>
          <a:noFill/>
          <a:ln w="3175" cap="flat" cmpd="sng" algn="ctr">
            <a:solidFill>
              <a:schemeClr val="tx1"/>
            </a:solidFill>
            <a:prstDash val="solid"/>
            <a:round/>
          </a:ln>
          <a:effectLst/>
        </c:spPr>
        <c:txPr>
          <a:bodyPr rot="-60000000" vert="horz"/>
          <a:lstStyle/>
          <a:p>
            <a:pPr>
              <a:defRPr sz="900"/>
            </a:pPr>
            <a:endParaRPr lang="en-US"/>
          </a:p>
        </c:txPr>
        <c:crossAx val="1"/>
        <c:crosses val="autoZero"/>
        <c:auto val="1"/>
        <c:lblAlgn val="ctr"/>
        <c:lblOffset val="100"/>
        <c:noMultiLvlLbl val="0"/>
      </c:catAx>
      <c:valAx>
        <c:axId val="1"/>
        <c:scaling>
          <c:orientation val="minMax"/>
        </c:scaling>
        <c:delete val="0"/>
        <c:axPos val="l"/>
        <c:numFmt formatCode="0.00" sourceLinked="0"/>
        <c:majorTickMark val="in"/>
        <c:minorTickMark val="none"/>
        <c:tickLblPos val="nextTo"/>
        <c:spPr>
          <a:noFill/>
          <a:ln w="3175">
            <a:solidFill>
              <a:schemeClr val="tx1"/>
            </a:solidFill>
            <a:prstDash val="solid"/>
          </a:ln>
          <a:effectLst/>
        </c:spPr>
        <c:txPr>
          <a:bodyPr rot="-60000000" vert="horz"/>
          <a:lstStyle/>
          <a:p>
            <a:pPr>
              <a:defRPr sz="900"/>
            </a:pPr>
            <a:endParaRPr lang="en-US"/>
          </a:p>
        </c:txPr>
        <c:crossAx val="1715485904"/>
        <c:crosses val="autoZero"/>
        <c:crossBetween val="between"/>
      </c:valAx>
      <c:spPr>
        <a:solidFill>
          <a:srgbClr val="FFFFFF"/>
        </a:solidFill>
        <a:ln w="25400">
          <a:noFill/>
        </a:ln>
      </c:spPr>
    </c:plotArea>
    <c:plotVisOnly val="1"/>
    <c:dispBlanksAs val="gap"/>
    <c:showDLblsOverMax val="0"/>
  </c:chart>
  <c:spPr>
    <a:solidFill>
      <a:schemeClr val="bg1"/>
    </a:solidFill>
    <a:ln w="25400" cap="flat" cmpd="sng" algn="ctr">
      <a:noFill/>
      <a:round/>
    </a:ln>
    <a:effectLst/>
  </c:spPr>
  <c:txPr>
    <a:bodyPr/>
    <a:lstStyle/>
    <a:p>
      <a:pPr>
        <a:defRPr sz="1600">
          <a:latin typeface="HelveticaNeueLT Std" panose="020B0604020202020204"/>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35341415656382E-2"/>
          <c:y val="2.6121618736012868E-2"/>
          <c:w val="0.91651439403407908"/>
          <c:h val="0.86620942003648438"/>
        </c:manualLayout>
      </c:layout>
      <c:barChart>
        <c:barDir val="bar"/>
        <c:grouping val="clustered"/>
        <c:varyColors val="0"/>
        <c:ser>
          <c:idx val="0"/>
          <c:order val="0"/>
          <c:spPr>
            <a:ln w="19050">
              <a:noFill/>
            </a:ln>
          </c:spPr>
          <c:invertIfNegative val="0"/>
          <c:dPt>
            <c:idx val="0"/>
            <c:invertIfNegative val="0"/>
            <c:bubble3D val="0"/>
            <c:extLst>
              <c:ext xmlns:c16="http://schemas.microsoft.com/office/drawing/2014/chart" uri="{C3380CC4-5D6E-409C-BE32-E72D297353CC}">
                <c16:uniqueId val="{00000000-2405-48B5-AAC7-4FB01D57FDD8}"/>
              </c:ext>
            </c:extLst>
          </c:dPt>
          <c:dPt>
            <c:idx val="1"/>
            <c:invertIfNegative val="0"/>
            <c:bubble3D val="0"/>
            <c:extLst>
              <c:ext xmlns:c16="http://schemas.microsoft.com/office/drawing/2014/chart" uri="{C3380CC4-5D6E-409C-BE32-E72D297353CC}">
                <c16:uniqueId val="{00000001-2405-48B5-AAC7-4FB01D57FDD8}"/>
              </c:ext>
            </c:extLst>
          </c:dPt>
          <c:dPt>
            <c:idx val="2"/>
            <c:invertIfNegative val="0"/>
            <c:bubble3D val="0"/>
            <c:extLst>
              <c:ext xmlns:c16="http://schemas.microsoft.com/office/drawing/2014/chart" uri="{C3380CC4-5D6E-409C-BE32-E72D297353CC}">
                <c16:uniqueId val="{00000002-2405-48B5-AAC7-4FB01D57FDD8}"/>
              </c:ext>
            </c:extLst>
          </c:dPt>
          <c:dPt>
            <c:idx val="3"/>
            <c:invertIfNegative val="0"/>
            <c:bubble3D val="0"/>
            <c:extLst>
              <c:ext xmlns:c16="http://schemas.microsoft.com/office/drawing/2014/chart" uri="{C3380CC4-5D6E-409C-BE32-E72D297353CC}">
                <c16:uniqueId val="{00000003-2405-48B5-AAC7-4FB01D57FDD8}"/>
              </c:ext>
            </c:extLst>
          </c:dPt>
          <c:dPt>
            <c:idx val="4"/>
            <c:invertIfNegative val="0"/>
            <c:bubble3D val="0"/>
            <c:extLst>
              <c:ext xmlns:c16="http://schemas.microsoft.com/office/drawing/2014/chart" uri="{C3380CC4-5D6E-409C-BE32-E72D297353CC}">
                <c16:uniqueId val="{00000004-2405-48B5-AAC7-4FB01D57FDD8}"/>
              </c:ext>
            </c:extLst>
          </c:dPt>
          <c:dPt>
            <c:idx val="5"/>
            <c:invertIfNegative val="0"/>
            <c:bubble3D val="0"/>
            <c:extLst>
              <c:ext xmlns:c16="http://schemas.microsoft.com/office/drawing/2014/chart" uri="{C3380CC4-5D6E-409C-BE32-E72D297353CC}">
                <c16:uniqueId val="{00000005-2405-48B5-AAC7-4FB01D57FDD8}"/>
              </c:ext>
            </c:extLst>
          </c:dPt>
          <c:dPt>
            <c:idx val="6"/>
            <c:invertIfNegative val="0"/>
            <c:bubble3D val="0"/>
            <c:extLst>
              <c:ext xmlns:c16="http://schemas.microsoft.com/office/drawing/2014/chart" uri="{C3380CC4-5D6E-409C-BE32-E72D297353CC}">
                <c16:uniqueId val="{00000006-2405-48B5-AAC7-4FB01D57FDD8}"/>
              </c:ext>
            </c:extLst>
          </c:dPt>
          <c:dPt>
            <c:idx val="7"/>
            <c:invertIfNegative val="0"/>
            <c:bubble3D val="0"/>
            <c:extLst>
              <c:ext xmlns:c16="http://schemas.microsoft.com/office/drawing/2014/chart" uri="{C3380CC4-5D6E-409C-BE32-E72D297353CC}">
                <c16:uniqueId val="{00000007-2405-48B5-AAC7-4FB01D57FDD8}"/>
              </c:ext>
            </c:extLst>
          </c:dPt>
          <c:dPt>
            <c:idx val="8"/>
            <c:invertIfNegative val="0"/>
            <c:bubble3D val="0"/>
            <c:extLst>
              <c:ext xmlns:c16="http://schemas.microsoft.com/office/drawing/2014/chart" uri="{C3380CC4-5D6E-409C-BE32-E72D297353CC}">
                <c16:uniqueId val="{00000008-2405-48B5-AAC7-4FB01D57FDD8}"/>
              </c:ext>
            </c:extLst>
          </c:dPt>
          <c:dPt>
            <c:idx val="9"/>
            <c:invertIfNegative val="0"/>
            <c:bubble3D val="0"/>
            <c:extLst>
              <c:ext xmlns:c16="http://schemas.microsoft.com/office/drawing/2014/chart" uri="{C3380CC4-5D6E-409C-BE32-E72D297353CC}">
                <c16:uniqueId val="{00000009-2405-48B5-AAC7-4FB01D57FDD8}"/>
              </c:ext>
            </c:extLst>
          </c:dPt>
          <c:dPt>
            <c:idx val="10"/>
            <c:invertIfNegative val="0"/>
            <c:bubble3D val="0"/>
            <c:extLst>
              <c:ext xmlns:c16="http://schemas.microsoft.com/office/drawing/2014/chart" uri="{C3380CC4-5D6E-409C-BE32-E72D297353CC}">
                <c16:uniqueId val="{0000000A-2405-48B5-AAC7-4FB01D57FDD8}"/>
              </c:ext>
            </c:extLst>
          </c:dPt>
          <c:dPt>
            <c:idx val="11"/>
            <c:invertIfNegative val="0"/>
            <c:bubble3D val="0"/>
            <c:extLst>
              <c:ext xmlns:c16="http://schemas.microsoft.com/office/drawing/2014/chart" uri="{C3380CC4-5D6E-409C-BE32-E72D297353CC}">
                <c16:uniqueId val="{0000000B-2405-48B5-AAC7-4FB01D57FDD8}"/>
              </c:ext>
            </c:extLst>
          </c:dPt>
          <c:dPt>
            <c:idx val="12"/>
            <c:invertIfNegative val="0"/>
            <c:bubble3D val="0"/>
            <c:extLst>
              <c:ext xmlns:c16="http://schemas.microsoft.com/office/drawing/2014/chart" uri="{C3380CC4-5D6E-409C-BE32-E72D297353CC}">
                <c16:uniqueId val="{0000000C-2405-48B5-AAC7-4FB01D57FDD8}"/>
              </c:ext>
            </c:extLst>
          </c:dPt>
          <c:dPt>
            <c:idx val="13"/>
            <c:invertIfNegative val="0"/>
            <c:bubble3D val="0"/>
            <c:extLst>
              <c:ext xmlns:c16="http://schemas.microsoft.com/office/drawing/2014/chart" uri="{C3380CC4-5D6E-409C-BE32-E72D297353CC}">
                <c16:uniqueId val="{0000000D-2405-48B5-AAC7-4FB01D57FDD8}"/>
              </c:ext>
            </c:extLst>
          </c:dPt>
          <c:dPt>
            <c:idx val="14"/>
            <c:invertIfNegative val="0"/>
            <c:bubble3D val="0"/>
            <c:extLst>
              <c:ext xmlns:c16="http://schemas.microsoft.com/office/drawing/2014/chart" uri="{C3380CC4-5D6E-409C-BE32-E72D297353CC}">
                <c16:uniqueId val="{0000000E-2405-48B5-AAC7-4FB01D57FDD8}"/>
              </c:ext>
            </c:extLst>
          </c:dPt>
          <c:dPt>
            <c:idx val="15"/>
            <c:invertIfNegative val="0"/>
            <c:bubble3D val="0"/>
            <c:extLst>
              <c:ext xmlns:c16="http://schemas.microsoft.com/office/drawing/2014/chart" uri="{C3380CC4-5D6E-409C-BE32-E72D297353CC}">
                <c16:uniqueId val="{0000000F-2405-48B5-AAC7-4FB01D57FDD8}"/>
              </c:ext>
            </c:extLst>
          </c:dPt>
          <c:dPt>
            <c:idx val="16"/>
            <c:invertIfNegative val="0"/>
            <c:bubble3D val="0"/>
            <c:extLst>
              <c:ext xmlns:c16="http://schemas.microsoft.com/office/drawing/2014/chart" uri="{C3380CC4-5D6E-409C-BE32-E72D297353CC}">
                <c16:uniqueId val="{00000010-2405-48B5-AAC7-4FB01D57FDD8}"/>
              </c:ext>
            </c:extLst>
          </c:dPt>
          <c:dPt>
            <c:idx val="17"/>
            <c:invertIfNegative val="0"/>
            <c:bubble3D val="0"/>
            <c:extLst>
              <c:ext xmlns:c16="http://schemas.microsoft.com/office/drawing/2014/chart" uri="{C3380CC4-5D6E-409C-BE32-E72D297353CC}">
                <c16:uniqueId val="{00000011-2405-48B5-AAC7-4FB01D57FDD8}"/>
              </c:ext>
            </c:extLst>
          </c:dPt>
          <c:dPt>
            <c:idx val="18"/>
            <c:invertIfNegative val="0"/>
            <c:bubble3D val="0"/>
            <c:extLst>
              <c:ext xmlns:c16="http://schemas.microsoft.com/office/drawing/2014/chart" uri="{C3380CC4-5D6E-409C-BE32-E72D297353CC}">
                <c16:uniqueId val="{00000012-2405-48B5-AAC7-4FB01D57FDD8}"/>
              </c:ext>
            </c:extLst>
          </c:dPt>
          <c:dPt>
            <c:idx val="19"/>
            <c:invertIfNegative val="0"/>
            <c:bubble3D val="0"/>
            <c:extLst>
              <c:ext xmlns:c16="http://schemas.microsoft.com/office/drawing/2014/chart" uri="{C3380CC4-5D6E-409C-BE32-E72D297353CC}">
                <c16:uniqueId val="{00000013-2405-48B5-AAC7-4FB01D57FDD8}"/>
              </c:ext>
            </c:extLst>
          </c:dPt>
          <c:dPt>
            <c:idx val="20"/>
            <c:invertIfNegative val="0"/>
            <c:bubble3D val="0"/>
            <c:extLst>
              <c:ext xmlns:c16="http://schemas.microsoft.com/office/drawing/2014/chart" uri="{C3380CC4-5D6E-409C-BE32-E72D297353CC}">
                <c16:uniqueId val="{00000014-2405-48B5-AAC7-4FB01D57FDD8}"/>
              </c:ext>
            </c:extLst>
          </c:dPt>
          <c:dPt>
            <c:idx val="21"/>
            <c:invertIfNegative val="0"/>
            <c:bubble3D val="0"/>
            <c:extLst>
              <c:ext xmlns:c16="http://schemas.microsoft.com/office/drawing/2014/chart" uri="{C3380CC4-5D6E-409C-BE32-E72D297353CC}">
                <c16:uniqueId val="{00000015-2405-48B5-AAC7-4FB01D57FDD8}"/>
              </c:ext>
            </c:extLst>
          </c:dPt>
          <c:dPt>
            <c:idx val="22"/>
            <c:invertIfNegative val="0"/>
            <c:bubble3D val="0"/>
            <c:extLst>
              <c:ext xmlns:c16="http://schemas.microsoft.com/office/drawing/2014/chart" uri="{C3380CC4-5D6E-409C-BE32-E72D297353CC}">
                <c16:uniqueId val="{00000016-2405-48B5-AAC7-4FB01D57FDD8}"/>
              </c:ext>
            </c:extLst>
          </c:dPt>
          <c:dPt>
            <c:idx val="23"/>
            <c:invertIfNegative val="0"/>
            <c:bubble3D val="0"/>
            <c:extLst>
              <c:ext xmlns:c16="http://schemas.microsoft.com/office/drawing/2014/chart" uri="{C3380CC4-5D6E-409C-BE32-E72D297353CC}">
                <c16:uniqueId val="{00000017-2405-48B5-AAC7-4FB01D57FDD8}"/>
              </c:ext>
            </c:extLst>
          </c:dPt>
          <c:errBars>
            <c:errBarType val="both"/>
            <c:errValType val="cust"/>
            <c:noEndCap val="0"/>
            <c:plus>
              <c:numLit>
                <c:formatCode>General</c:formatCode>
                <c:ptCount val="12"/>
                <c:pt idx="0">
                  <c:v>1.0382912472713171</c:v>
                </c:pt>
                <c:pt idx="1">
                  <c:v>3.1320582074612164</c:v>
                </c:pt>
                <c:pt idx="2">
                  <c:v>1.0072320697026267E-2</c:v>
                </c:pt>
                <c:pt idx="3">
                  <c:v>1.1687870543798655</c:v>
                </c:pt>
                <c:pt idx="4">
                  <c:v>0.90835791858542614</c:v>
                </c:pt>
                <c:pt idx="5">
                  <c:v>0.64058395048232364</c:v>
                </c:pt>
                <c:pt idx="6">
                  <c:v>3.2345866946515263</c:v>
                </c:pt>
                <c:pt idx="7">
                  <c:v>5.4455506247935645E-2</c:v>
                </c:pt>
                <c:pt idx="8">
                  <c:v>2.1711864273217685E-2</c:v>
                </c:pt>
                <c:pt idx="9">
                  <c:v>0.3166543760334557</c:v>
                </c:pt>
                <c:pt idx="10">
                  <c:v>0.48473870843679567</c:v>
                </c:pt>
                <c:pt idx="11">
                  <c:v>0.88523889327285576</c:v>
                </c:pt>
              </c:numLit>
            </c:plus>
            <c:minus>
              <c:numLit>
                <c:formatCode>General</c:formatCode>
                <c:ptCount val="12"/>
                <c:pt idx="0">
                  <c:v>1.0382912472713171</c:v>
                </c:pt>
                <c:pt idx="1">
                  <c:v>3.1320582074612164</c:v>
                </c:pt>
                <c:pt idx="2">
                  <c:v>1.0072320697026267E-2</c:v>
                </c:pt>
                <c:pt idx="3">
                  <c:v>1.1687870543798655</c:v>
                </c:pt>
                <c:pt idx="4">
                  <c:v>0.90835791858542614</c:v>
                </c:pt>
                <c:pt idx="5">
                  <c:v>0.64058395048232364</c:v>
                </c:pt>
                <c:pt idx="6">
                  <c:v>3.2345866946515263</c:v>
                </c:pt>
                <c:pt idx="7">
                  <c:v>5.4455506247935645E-2</c:v>
                </c:pt>
                <c:pt idx="8">
                  <c:v>2.1711864273217685E-2</c:v>
                </c:pt>
                <c:pt idx="9">
                  <c:v>0.3166543760334557</c:v>
                </c:pt>
                <c:pt idx="10">
                  <c:v>0.48473870843679567</c:v>
                </c:pt>
                <c:pt idx="11">
                  <c:v>0.88523889327285576</c:v>
                </c:pt>
              </c:numLit>
            </c:minus>
          </c:errBars>
          <c:cat>
            <c:strLit>
              <c:ptCount val="12"/>
              <c:pt idx="0">
                <c:v>Log(Average Hourly Wage)</c:v>
              </c:pt>
              <c:pt idx="1">
                <c:v>Financial Development Index</c:v>
              </c:pt>
              <c:pt idx="2">
                <c:v>Trade Openness</c:v>
              </c:pt>
              <c:pt idx="3">
                <c:v>Rule of Law (above 75th percentile)</c:v>
              </c:pt>
              <c:pt idx="4">
                <c:v>Log(Spending on Education)</c:v>
              </c:pt>
              <c:pt idx="5">
                <c:v>Trade&amp;Transport Infrastructure</c:v>
              </c:pt>
              <c:pt idx="6">
                <c:v>EGOV Index</c:v>
              </c:pt>
              <c:pt idx="7">
                <c:v>CIT rate (recipient country)</c:v>
              </c:pt>
              <c:pt idx="8">
                <c:v>CIT rate (investor country)</c:v>
              </c:pt>
              <c:pt idx="9">
                <c:v>Log(Distance)</c:v>
              </c:pt>
              <c:pt idx="10">
                <c:v>Common language</c:v>
              </c:pt>
              <c:pt idx="11">
                <c:v>Former colony</c:v>
              </c:pt>
            </c:strLit>
          </c:cat>
          <c:val>
            <c:numLit>
              <c:formatCode>General</c:formatCode>
              <c:ptCount val="12"/>
              <c:pt idx="0">
                <c:v>-0.87299195093794535</c:v>
              </c:pt>
              <c:pt idx="1">
                <c:v>2.8128053519130742</c:v>
              </c:pt>
              <c:pt idx="2">
                <c:v>-7.4278559432817953E-3</c:v>
              </c:pt>
              <c:pt idx="3">
                <c:v>0.96138177732507402</c:v>
              </c:pt>
              <c:pt idx="4">
                <c:v>0.9932688581376713</c:v>
              </c:pt>
              <c:pt idx="5">
                <c:v>1.0856743151372594</c:v>
              </c:pt>
              <c:pt idx="6">
                <c:v>3.665563508867693</c:v>
              </c:pt>
              <c:pt idx="7">
                <c:v>1.5785236040456129E-2</c:v>
              </c:pt>
              <c:pt idx="8">
                <c:v>-9.7892072640090831E-3</c:v>
              </c:pt>
              <c:pt idx="9">
                <c:v>-1.7228073165646776</c:v>
              </c:pt>
              <c:pt idx="10">
                <c:v>1.2926961692690524</c:v>
              </c:pt>
              <c:pt idx="11">
                <c:v>1.4539622610261609</c:v>
              </c:pt>
            </c:numLit>
          </c:val>
          <c:extLst>
            <c:ext xmlns:c16="http://schemas.microsoft.com/office/drawing/2014/chart" uri="{C3380CC4-5D6E-409C-BE32-E72D297353CC}">
              <c16:uniqueId val="{00000018-2405-48B5-AAC7-4FB01D57FDD8}"/>
            </c:ext>
          </c:extLst>
        </c:ser>
        <c:dLbls>
          <c:showLegendKey val="0"/>
          <c:showVal val="0"/>
          <c:showCatName val="0"/>
          <c:showSerName val="0"/>
          <c:showPercent val="0"/>
          <c:showBubbleSize val="0"/>
        </c:dLbls>
        <c:gapWidth val="150"/>
        <c:axId val="1715218896"/>
        <c:axId val="1"/>
      </c:barChart>
      <c:catAx>
        <c:axId val="1715218896"/>
        <c:scaling>
          <c:orientation val="minMax"/>
        </c:scaling>
        <c:delete val="0"/>
        <c:axPos val="l"/>
        <c:numFmt formatCode="General" sourceLinked="1"/>
        <c:majorTickMark val="in"/>
        <c:minorTickMark val="none"/>
        <c:tickLblPos val="low"/>
        <c:spPr>
          <a:noFill/>
          <a:ln w="3175" cap="flat" cmpd="sng" algn="ctr">
            <a:solidFill>
              <a:schemeClr val="tx1"/>
            </a:solidFill>
            <a:prstDash val="solid"/>
            <a:round/>
          </a:ln>
          <a:effectLst/>
        </c:spPr>
        <c:txPr>
          <a:bodyPr rot="-60000000" vert="horz"/>
          <a:lstStyle/>
          <a:p>
            <a:pPr>
              <a:defRPr sz="900"/>
            </a:pPr>
            <a:endParaRPr lang="en-US"/>
          </a:p>
        </c:txPr>
        <c:crossAx val="1"/>
        <c:crosses val="autoZero"/>
        <c:auto val="1"/>
        <c:lblAlgn val="ctr"/>
        <c:lblOffset val="100"/>
        <c:noMultiLvlLbl val="0"/>
      </c:catAx>
      <c:valAx>
        <c:axId val="1"/>
        <c:scaling>
          <c:orientation val="minMax"/>
        </c:scaling>
        <c:delete val="0"/>
        <c:axPos val="b"/>
        <c:numFmt formatCode="0" sourceLinked="0"/>
        <c:majorTickMark val="in"/>
        <c:minorTickMark val="none"/>
        <c:tickLblPos val="nextTo"/>
        <c:spPr>
          <a:noFill/>
          <a:ln w="3175">
            <a:solidFill>
              <a:schemeClr val="tx1"/>
            </a:solidFill>
            <a:prstDash val="solid"/>
          </a:ln>
          <a:effectLst/>
        </c:spPr>
        <c:txPr>
          <a:bodyPr rot="-60000000" vert="horz"/>
          <a:lstStyle/>
          <a:p>
            <a:pPr>
              <a:defRPr sz="900"/>
            </a:pPr>
            <a:endParaRPr lang="en-US"/>
          </a:p>
        </c:txPr>
        <c:crossAx val="1715218896"/>
        <c:crosses val="autoZero"/>
        <c:crossBetween val="between"/>
      </c:valAx>
      <c:spPr>
        <a:solidFill>
          <a:srgbClr val="FFFFFF"/>
        </a:solidFill>
        <a:ln w="25400">
          <a:noFill/>
        </a:ln>
      </c:spPr>
    </c:plotArea>
    <c:plotVisOnly val="1"/>
    <c:dispBlanksAs val="gap"/>
    <c:showDLblsOverMax val="0"/>
  </c:chart>
  <c:spPr>
    <a:solidFill>
      <a:schemeClr val="bg1"/>
    </a:solidFill>
    <a:ln w="25400" cap="flat" cmpd="sng" algn="ctr">
      <a:noFill/>
      <a:round/>
    </a:ln>
    <a:effectLst/>
  </c:spPr>
  <c:txPr>
    <a:bodyPr/>
    <a:lstStyle/>
    <a:p>
      <a:pPr>
        <a:defRPr sz="1600">
          <a:latin typeface="HelveticaNeueLT Std" panose="020B0604020202020204"/>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35341415656382E-2"/>
          <c:y val="2.6121618736012868E-2"/>
          <c:w val="0.91651439403407908"/>
          <c:h val="0.86620942003648438"/>
        </c:manualLayout>
      </c:layout>
      <c:barChart>
        <c:barDir val="bar"/>
        <c:grouping val="clustered"/>
        <c:varyColors val="0"/>
        <c:ser>
          <c:idx val="0"/>
          <c:order val="0"/>
          <c:spPr>
            <a:ln w="19050">
              <a:noFill/>
            </a:ln>
          </c:spPr>
          <c:invertIfNegative val="0"/>
          <c:dPt>
            <c:idx val="0"/>
            <c:invertIfNegative val="0"/>
            <c:bubble3D val="0"/>
            <c:spPr>
              <a:solidFill>
                <a:schemeClr val="accent3"/>
              </a:solidFill>
              <a:ln w="19050">
                <a:noFill/>
              </a:ln>
            </c:spPr>
            <c:extLst>
              <c:ext xmlns:c16="http://schemas.microsoft.com/office/drawing/2014/chart" uri="{C3380CC4-5D6E-409C-BE32-E72D297353CC}">
                <c16:uniqueId val="{00000001-34A6-42F5-92B6-B417FA4561CC}"/>
              </c:ext>
            </c:extLst>
          </c:dPt>
          <c:dPt>
            <c:idx val="1"/>
            <c:invertIfNegative val="0"/>
            <c:bubble3D val="0"/>
            <c:spPr>
              <a:solidFill>
                <a:schemeClr val="accent3"/>
              </a:solidFill>
              <a:ln w="19050">
                <a:noFill/>
              </a:ln>
            </c:spPr>
            <c:extLst>
              <c:ext xmlns:c16="http://schemas.microsoft.com/office/drawing/2014/chart" uri="{C3380CC4-5D6E-409C-BE32-E72D297353CC}">
                <c16:uniqueId val="{00000003-34A6-42F5-92B6-B417FA4561CC}"/>
              </c:ext>
            </c:extLst>
          </c:dPt>
          <c:dPt>
            <c:idx val="2"/>
            <c:invertIfNegative val="0"/>
            <c:bubble3D val="0"/>
            <c:spPr>
              <a:solidFill>
                <a:schemeClr val="accent3"/>
              </a:solidFill>
              <a:ln w="19050">
                <a:noFill/>
              </a:ln>
            </c:spPr>
            <c:extLst>
              <c:ext xmlns:c16="http://schemas.microsoft.com/office/drawing/2014/chart" uri="{C3380CC4-5D6E-409C-BE32-E72D297353CC}">
                <c16:uniqueId val="{00000005-34A6-42F5-92B6-B417FA4561CC}"/>
              </c:ext>
            </c:extLst>
          </c:dPt>
          <c:dPt>
            <c:idx val="3"/>
            <c:invertIfNegative val="0"/>
            <c:bubble3D val="0"/>
            <c:spPr>
              <a:solidFill>
                <a:srgbClr val="7030A0"/>
              </a:solidFill>
              <a:ln w="19050">
                <a:noFill/>
              </a:ln>
            </c:spPr>
            <c:extLst>
              <c:ext xmlns:c16="http://schemas.microsoft.com/office/drawing/2014/chart" uri="{C3380CC4-5D6E-409C-BE32-E72D297353CC}">
                <c16:uniqueId val="{00000007-34A6-42F5-92B6-B417FA4561CC}"/>
              </c:ext>
            </c:extLst>
          </c:dPt>
          <c:dPt>
            <c:idx val="4"/>
            <c:invertIfNegative val="0"/>
            <c:bubble3D val="0"/>
            <c:spPr>
              <a:solidFill>
                <a:srgbClr val="7030A0"/>
              </a:solidFill>
              <a:ln w="19050">
                <a:noFill/>
              </a:ln>
            </c:spPr>
            <c:extLst>
              <c:ext xmlns:c16="http://schemas.microsoft.com/office/drawing/2014/chart" uri="{C3380CC4-5D6E-409C-BE32-E72D297353CC}">
                <c16:uniqueId val="{00000009-34A6-42F5-92B6-B417FA4561CC}"/>
              </c:ext>
            </c:extLst>
          </c:dPt>
          <c:dPt>
            <c:idx val="5"/>
            <c:invertIfNegative val="0"/>
            <c:bubble3D val="0"/>
            <c:spPr>
              <a:solidFill>
                <a:srgbClr val="7030A0"/>
              </a:solidFill>
              <a:ln w="19050">
                <a:noFill/>
              </a:ln>
            </c:spPr>
            <c:extLst>
              <c:ext xmlns:c16="http://schemas.microsoft.com/office/drawing/2014/chart" uri="{C3380CC4-5D6E-409C-BE32-E72D297353CC}">
                <c16:uniqueId val="{0000000B-34A6-42F5-92B6-B417FA4561CC}"/>
              </c:ext>
            </c:extLst>
          </c:dPt>
          <c:dPt>
            <c:idx val="6"/>
            <c:invertIfNegative val="0"/>
            <c:bubble3D val="0"/>
            <c:spPr>
              <a:solidFill>
                <a:srgbClr val="7030A0"/>
              </a:solidFill>
              <a:ln w="19050">
                <a:noFill/>
              </a:ln>
            </c:spPr>
            <c:extLst>
              <c:ext xmlns:c16="http://schemas.microsoft.com/office/drawing/2014/chart" uri="{C3380CC4-5D6E-409C-BE32-E72D297353CC}">
                <c16:uniqueId val="{0000000D-34A6-42F5-92B6-B417FA4561CC}"/>
              </c:ext>
            </c:extLst>
          </c:dPt>
          <c:dPt>
            <c:idx val="7"/>
            <c:invertIfNegative val="0"/>
            <c:bubble3D val="0"/>
            <c:spPr>
              <a:solidFill>
                <a:srgbClr val="7030A0"/>
              </a:solidFill>
              <a:ln w="19050">
                <a:noFill/>
              </a:ln>
            </c:spPr>
            <c:extLst>
              <c:ext xmlns:c16="http://schemas.microsoft.com/office/drawing/2014/chart" uri="{C3380CC4-5D6E-409C-BE32-E72D297353CC}">
                <c16:uniqueId val="{0000000F-34A6-42F5-92B6-B417FA4561CC}"/>
              </c:ext>
            </c:extLst>
          </c:dPt>
          <c:dPt>
            <c:idx val="8"/>
            <c:invertIfNegative val="0"/>
            <c:bubble3D val="0"/>
            <c:extLst>
              <c:ext xmlns:c16="http://schemas.microsoft.com/office/drawing/2014/chart" uri="{C3380CC4-5D6E-409C-BE32-E72D297353CC}">
                <c16:uniqueId val="{00000010-34A6-42F5-92B6-B417FA4561CC}"/>
              </c:ext>
            </c:extLst>
          </c:dPt>
          <c:dPt>
            <c:idx val="9"/>
            <c:invertIfNegative val="0"/>
            <c:bubble3D val="0"/>
            <c:extLst>
              <c:ext xmlns:c16="http://schemas.microsoft.com/office/drawing/2014/chart" uri="{C3380CC4-5D6E-409C-BE32-E72D297353CC}">
                <c16:uniqueId val="{00000011-34A6-42F5-92B6-B417FA4561CC}"/>
              </c:ext>
            </c:extLst>
          </c:dPt>
          <c:dPt>
            <c:idx val="10"/>
            <c:invertIfNegative val="0"/>
            <c:bubble3D val="0"/>
            <c:extLst>
              <c:ext xmlns:c16="http://schemas.microsoft.com/office/drawing/2014/chart" uri="{C3380CC4-5D6E-409C-BE32-E72D297353CC}">
                <c16:uniqueId val="{00000012-34A6-42F5-92B6-B417FA4561CC}"/>
              </c:ext>
            </c:extLst>
          </c:dPt>
          <c:dPt>
            <c:idx val="11"/>
            <c:invertIfNegative val="0"/>
            <c:bubble3D val="0"/>
            <c:extLst>
              <c:ext xmlns:c16="http://schemas.microsoft.com/office/drawing/2014/chart" uri="{C3380CC4-5D6E-409C-BE32-E72D297353CC}">
                <c16:uniqueId val="{00000013-34A6-42F5-92B6-B417FA4561CC}"/>
              </c:ext>
            </c:extLst>
          </c:dPt>
          <c:dPt>
            <c:idx val="12"/>
            <c:invertIfNegative val="0"/>
            <c:bubble3D val="0"/>
            <c:extLst>
              <c:ext xmlns:c16="http://schemas.microsoft.com/office/drawing/2014/chart" uri="{C3380CC4-5D6E-409C-BE32-E72D297353CC}">
                <c16:uniqueId val="{00000014-34A6-42F5-92B6-B417FA4561CC}"/>
              </c:ext>
            </c:extLst>
          </c:dPt>
          <c:dPt>
            <c:idx val="13"/>
            <c:invertIfNegative val="0"/>
            <c:bubble3D val="0"/>
            <c:extLst>
              <c:ext xmlns:c16="http://schemas.microsoft.com/office/drawing/2014/chart" uri="{C3380CC4-5D6E-409C-BE32-E72D297353CC}">
                <c16:uniqueId val="{00000015-34A6-42F5-92B6-B417FA4561CC}"/>
              </c:ext>
            </c:extLst>
          </c:dPt>
          <c:dPt>
            <c:idx val="14"/>
            <c:invertIfNegative val="0"/>
            <c:bubble3D val="0"/>
            <c:extLst>
              <c:ext xmlns:c16="http://schemas.microsoft.com/office/drawing/2014/chart" uri="{C3380CC4-5D6E-409C-BE32-E72D297353CC}">
                <c16:uniqueId val="{00000016-34A6-42F5-92B6-B417FA4561CC}"/>
              </c:ext>
            </c:extLst>
          </c:dPt>
          <c:dPt>
            <c:idx val="15"/>
            <c:invertIfNegative val="0"/>
            <c:bubble3D val="0"/>
            <c:extLst>
              <c:ext xmlns:c16="http://schemas.microsoft.com/office/drawing/2014/chart" uri="{C3380CC4-5D6E-409C-BE32-E72D297353CC}">
                <c16:uniqueId val="{00000017-34A6-42F5-92B6-B417FA4561CC}"/>
              </c:ext>
            </c:extLst>
          </c:dPt>
          <c:dPt>
            <c:idx val="16"/>
            <c:invertIfNegative val="0"/>
            <c:bubble3D val="0"/>
            <c:extLst>
              <c:ext xmlns:c16="http://schemas.microsoft.com/office/drawing/2014/chart" uri="{C3380CC4-5D6E-409C-BE32-E72D297353CC}">
                <c16:uniqueId val="{00000018-34A6-42F5-92B6-B417FA4561CC}"/>
              </c:ext>
            </c:extLst>
          </c:dPt>
          <c:dPt>
            <c:idx val="17"/>
            <c:invertIfNegative val="0"/>
            <c:bubble3D val="0"/>
            <c:extLst>
              <c:ext xmlns:c16="http://schemas.microsoft.com/office/drawing/2014/chart" uri="{C3380CC4-5D6E-409C-BE32-E72D297353CC}">
                <c16:uniqueId val="{00000019-34A6-42F5-92B6-B417FA4561CC}"/>
              </c:ext>
            </c:extLst>
          </c:dPt>
          <c:dPt>
            <c:idx val="18"/>
            <c:invertIfNegative val="0"/>
            <c:bubble3D val="0"/>
            <c:extLst>
              <c:ext xmlns:c16="http://schemas.microsoft.com/office/drawing/2014/chart" uri="{C3380CC4-5D6E-409C-BE32-E72D297353CC}">
                <c16:uniqueId val="{0000001A-34A6-42F5-92B6-B417FA4561CC}"/>
              </c:ext>
            </c:extLst>
          </c:dPt>
          <c:dPt>
            <c:idx val="19"/>
            <c:invertIfNegative val="0"/>
            <c:bubble3D val="0"/>
            <c:extLst>
              <c:ext xmlns:c16="http://schemas.microsoft.com/office/drawing/2014/chart" uri="{C3380CC4-5D6E-409C-BE32-E72D297353CC}">
                <c16:uniqueId val="{0000001B-34A6-42F5-92B6-B417FA4561CC}"/>
              </c:ext>
            </c:extLst>
          </c:dPt>
          <c:dPt>
            <c:idx val="20"/>
            <c:invertIfNegative val="0"/>
            <c:bubble3D val="0"/>
            <c:extLst>
              <c:ext xmlns:c16="http://schemas.microsoft.com/office/drawing/2014/chart" uri="{C3380CC4-5D6E-409C-BE32-E72D297353CC}">
                <c16:uniqueId val="{0000001C-34A6-42F5-92B6-B417FA4561CC}"/>
              </c:ext>
            </c:extLst>
          </c:dPt>
          <c:dPt>
            <c:idx val="21"/>
            <c:invertIfNegative val="0"/>
            <c:bubble3D val="0"/>
            <c:extLst>
              <c:ext xmlns:c16="http://schemas.microsoft.com/office/drawing/2014/chart" uri="{C3380CC4-5D6E-409C-BE32-E72D297353CC}">
                <c16:uniqueId val="{0000001D-34A6-42F5-92B6-B417FA4561CC}"/>
              </c:ext>
            </c:extLst>
          </c:dPt>
          <c:dPt>
            <c:idx val="22"/>
            <c:invertIfNegative val="0"/>
            <c:bubble3D val="0"/>
            <c:extLst>
              <c:ext xmlns:c16="http://schemas.microsoft.com/office/drawing/2014/chart" uri="{C3380CC4-5D6E-409C-BE32-E72D297353CC}">
                <c16:uniqueId val="{0000001E-34A6-42F5-92B6-B417FA4561CC}"/>
              </c:ext>
            </c:extLst>
          </c:dPt>
          <c:dPt>
            <c:idx val="23"/>
            <c:invertIfNegative val="0"/>
            <c:bubble3D val="0"/>
            <c:extLst>
              <c:ext xmlns:c16="http://schemas.microsoft.com/office/drawing/2014/chart" uri="{C3380CC4-5D6E-409C-BE32-E72D297353CC}">
                <c16:uniqueId val="{0000001F-34A6-42F5-92B6-B417FA4561CC}"/>
              </c:ext>
            </c:extLst>
          </c:dPt>
          <c:errBars>
            <c:errBarType val="both"/>
            <c:errValType val="cust"/>
            <c:noEndCap val="0"/>
            <c:plus>
              <c:numLit>
                <c:formatCode>General</c:formatCode>
                <c:ptCount val="12"/>
                <c:pt idx="0">
                  <c:v>0.88523889327285576</c:v>
                </c:pt>
                <c:pt idx="1">
                  <c:v>0.48473870843679567</c:v>
                </c:pt>
                <c:pt idx="2">
                  <c:v>0.3166543760334557</c:v>
                </c:pt>
                <c:pt idx="3">
                  <c:v>2.1711864273217685E-2</c:v>
                </c:pt>
                <c:pt idx="4">
                  <c:v>5.4455506247935645E-2</c:v>
                </c:pt>
                <c:pt idx="5">
                  <c:v>3.2345866946515263</c:v>
                </c:pt>
                <c:pt idx="6">
                  <c:v>0.64058395048232364</c:v>
                </c:pt>
                <c:pt idx="7">
                  <c:v>0.90835791858542614</c:v>
                </c:pt>
                <c:pt idx="8">
                  <c:v>1.1687870543798655</c:v>
                </c:pt>
                <c:pt idx="9">
                  <c:v>1.0072320697026267E-2</c:v>
                </c:pt>
                <c:pt idx="10">
                  <c:v>3.1320582074612164</c:v>
                </c:pt>
                <c:pt idx="11">
                  <c:v>1.0382912472713171</c:v>
                </c:pt>
              </c:numLit>
            </c:plus>
            <c:minus>
              <c:numLit>
                <c:formatCode>General</c:formatCode>
                <c:ptCount val="12"/>
                <c:pt idx="0">
                  <c:v>0.88523889327285576</c:v>
                </c:pt>
                <c:pt idx="1">
                  <c:v>0.48473870843679567</c:v>
                </c:pt>
                <c:pt idx="2">
                  <c:v>0.3166543760334557</c:v>
                </c:pt>
                <c:pt idx="3">
                  <c:v>2.1711864273217685E-2</c:v>
                </c:pt>
                <c:pt idx="4">
                  <c:v>5.4455506247935645E-2</c:v>
                </c:pt>
                <c:pt idx="5">
                  <c:v>3.2345866946515263</c:v>
                </c:pt>
                <c:pt idx="6">
                  <c:v>0.64058395048232364</c:v>
                </c:pt>
                <c:pt idx="7">
                  <c:v>0.90835791858542614</c:v>
                </c:pt>
                <c:pt idx="8">
                  <c:v>1.1687870543798655</c:v>
                </c:pt>
                <c:pt idx="9">
                  <c:v>1.0072320697026267E-2</c:v>
                </c:pt>
                <c:pt idx="10">
                  <c:v>3.1320582074612164</c:v>
                </c:pt>
                <c:pt idx="11">
                  <c:v>1.0382912472713171</c:v>
                </c:pt>
              </c:numLit>
            </c:minus>
          </c:errBars>
          <c:cat>
            <c:strLit>
              <c:ptCount val="12"/>
              <c:pt idx="0">
                <c:v>Former colony</c:v>
              </c:pt>
              <c:pt idx="1">
                <c:v>Common language</c:v>
              </c:pt>
              <c:pt idx="2">
                <c:v>Log(Distance)</c:v>
              </c:pt>
              <c:pt idx="3">
                <c:v>CIT rate (investor country)</c:v>
              </c:pt>
              <c:pt idx="4">
                <c:v>CIT rate (recipient country)</c:v>
              </c:pt>
              <c:pt idx="5">
                <c:v>EGOV Index</c:v>
              </c:pt>
              <c:pt idx="6">
                <c:v>Trade&amp;Transport Infrastructure</c:v>
              </c:pt>
              <c:pt idx="7">
                <c:v>Log(Spending on Education)</c:v>
              </c:pt>
              <c:pt idx="8">
                <c:v>Rule of Law (above 75th percentile)</c:v>
              </c:pt>
              <c:pt idx="9">
                <c:v>Trade Openness</c:v>
              </c:pt>
              <c:pt idx="10">
                <c:v>Financial Development Index</c:v>
              </c:pt>
              <c:pt idx="11">
                <c:v>Log(Average Hourly Wage)</c:v>
              </c:pt>
            </c:strLit>
          </c:cat>
          <c:val>
            <c:numLit>
              <c:formatCode>General</c:formatCode>
              <c:ptCount val="12"/>
              <c:pt idx="0">
                <c:v>1.4539622610261609</c:v>
              </c:pt>
              <c:pt idx="1">
                <c:v>1.2926961692690524</c:v>
              </c:pt>
              <c:pt idx="2">
                <c:v>-1.7228073165646776</c:v>
              </c:pt>
              <c:pt idx="3">
                <c:v>-9.7892072640090831E-3</c:v>
              </c:pt>
              <c:pt idx="4">
                <c:v>1.5785236040456129E-2</c:v>
              </c:pt>
              <c:pt idx="5">
                <c:v>3.665563508867693</c:v>
              </c:pt>
              <c:pt idx="6">
                <c:v>1.0856743151372594</c:v>
              </c:pt>
              <c:pt idx="7">
                <c:v>0.9932688581376713</c:v>
              </c:pt>
              <c:pt idx="8">
                <c:v>0.96138177732507402</c:v>
              </c:pt>
              <c:pt idx="9">
                <c:v>-7.4278559432817953E-3</c:v>
              </c:pt>
              <c:pt idx="10">
                <c:v>2.8128053519130742</c:v>
              </c:pt>
              <c:pt idx="11">
                <c:v>-0.87299195093794535</c:v>
              </c:pt>
            </c:numLit>
          </c:val>
          <c:extLst>
            <c:ext xmlns:c16="http://schemas.microsoft.com/office/drawing/2014/chart" uri="{C3380CC4-5D6E-409C-BE32-E72D297353CC}">
              <c16:uniqueId val="{00000020-34A6-42F5-92B6-B417FA4561CC}"/>
            </c:ext>
          </c:extLst>
        </c:ser>
        <c:dLbls>
          <c:showLegendKey val="0"/>
          <c:showVal val="0"/>
          <c:showCatName val="0"/>
          <c:showSerName val="0"/>
          <c:showPercent val="0"/>
          <c:showBubbleSize val="0"/>
        </c:dLbls>
        <c:gapWidth val="150"/>
        <c:axId val="1715213792"/>
        <c:axId val="1"/>
      </c:barChart>
      <c:catAx>
        <c:axId val="1715213792"/>
        <c:scaling>
          <c:orientation val="minMax"/>
        </c:scaling>
        <c:delete val="0"/>
        <c:axPos val="l"/>
        <c:numFmt formatCode="General" sourceLinked="1"/>
        <c:majorTickMark val="in"/>
        <c:minorTickMark val="none"/>
        <c:tickLblPos val="low"/>
        <c:spPr>
          <a:noFill/>
          <a:ln w="3175" cap="flat" cmpd="sng" algn="ctr">
            <a:solidFill>
              <a:schemeClr val="tx1"/>
            </a:solidFill>
            <a:prstDash val="solid"/>
            <a:round/>
          </a:ln>
          <a:effectLst/>
        </c:spPr>
        <c:txPr>
          <a:bodyPr rot="-60000000" vert="horz"/>
          <a:lstStyle/>
          <a:p>
            <a:pPr>
              <a:defRPr sz="900"/>
            </a:pPr>
            <a:endParaRPr lang="en-US"/>
          </a:p>
        </c:txPr>
        <c:crossAx val="1"/>
        <c:crosses val="autoZero"/>
        <c:auto val="1"/>
        <c:lblAlgn val="ctr"/>
        <c:lblOffset val="100"/>
        <c:noMultiLvlLbl val="0"/>
      </c:catAx>
      <c:valAx>
        <c:axId val="1"/>
        <c:scaling>
          <c:orientation val="minMax"/>
        </c:scaling>
        <c:delete val="0"/>
        <c:axPos val="b"/>
        <c:numFmt formatCode="0" sourceLinked="0"/>
        <c:majorTickMark val="in"/>
        <c:minorTickMark val="none"/>
        <c:tickLblPos val="nextTo"/>
        <c:spPr>
          <a:noFill/>
          <a:ln w="3175">
            <a:solidFill>
              <a:schemeClr val="tx1"/>
            </a:solidFill>
            <a:prstDash val="solid"/>
          </a:ln>
          <a:effectLst/>
        </c:spPr>
        <c:txPr>
          <a:bodyPr rot="-60000000" vert="horz"/>
          <a:lstStyle/>
          <a:p>
            <a:pPr>
              <a:defRPr sz="900"/>
            </a:pPr>
            <a:endParaRPr lang="en-US"/>
          </a:p>
        </c:txPr>
        <c:crossAx val="1715213792"/>
        <c:crosses val="autoZero"/>
        <c:crossBetween val="between"/>
      </c:valAx>
      <c:spPr>
        <a:solidFill>
          <a:srgbClr val="FFFFFF"/>
        </a:solidFill>
        <a:ln w="25400">
          <a:noFill/>
        </a:ln>
      </c:spPr>
    </c:plotArea>
    <c:plotVisOnly val="1"/>
    <c:dispBlanksAs val="gap"/>
    <c:showDLblsOverMax val="0"/>
  </c:chart>
  <c:spPr>
    <a:solidFill>
      <a:schemeClr val="bg1"/>
    </a:solidFill>
    <a:ln w="25400" cap="flat" cmpd="sng" algn="ctr">
      <a:noFill/>
      <a:round/>
    </a:ln>
    <a:effectLst/>
  </c:spPr>
  <c:txPr>
    <a:bodyPr/>
    <a:lstStyle/>
    <a:p>
      <a:pPr>
        <a:defRPr sz="1600">
          <a:latin typeface="HelveticaNeueLT Std" panose="020B0604020202020204"/>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35341415656382E-2"/>
          <c:y val="2.6121618736012868E-2"/>
          <c:w val="0.91651439403407908"/>
          <c:h val="0.86620942003648438"/>
        </c:manualLayout>
      </c:layout>
      <c:barChart>
        <c:barDir val="bar"/>
        <c:grouping val="clustered"/>
        <c:varyColors val="0"/>
        <c:ser>
          <c:idx val="0"/>
          <c:order val="0"/>
          <c:spPr>
            <a:ln w="19050">
              <a:noFill/>
            </a:ln>
          </c:spPr>
          <c:invertIfNegative val="0"/>
          <c:dPt>
            <c:idx val="0"/>
            <c:invertIfNegative val="0"/>
            <c:bubble3D val="0"/>
            <c:spPr>
              <a:solidFill>
                <a:srgbClr val="7030A0"/>
              </a:solidFill>
              <a:ln w="19050">
                <a:noFill/>
              </a:ln>
            </c:spPr>
            <c:extLst>
              <c:ext xmlns:c16="http://schemas.microsoft.com/office/drawing/2014/chart" uri="{C3380CC4-5D6E-409C-BE32-E72D297353CC}">
                <c16:uniqueId val="{00000001-3413-4584-B21F-902B4DE21AF0}"/>
              </c:ext>
            </c:extLst>
          </c:dPt>
          <c:dPt>
            <c:idx val="1"/>
            <c:invertIfNegative val="0"/>
            <c:bubble3D val="0"/>
            <c:spPr>
              <a:solidFill>
                <a:srgbClr val="7030A0"/>
              </a:solidFill>
              <a:ln w="19050">
                <a:noFill/>
              </a:ln>
            </c:spPr>
            <c:extLst>
              <c:ext xmlns:c16="http://schemas.microsoft.com/office/drawing/2014/chart" uri="{C3380CC4-5D6E-409C-BE32-E72D297353CC}">
                <c16:uniqueId val="{00000003-3413-4584-B21F-902B4DE21AF0}"/>
              </c:ext>
            </c:extLst>
          </c:dPt>
          <c:dPt>
            <c:idx val="2"/>
            <c:invertIfNegative val="0"/>
            <c:bubble3D val="0"/>
            <c:spPr>
              <a:solidFill>
                <a:srgbClr val="7030A0"/>
              </a:solidFill>
              <a:ln w="19050">
                <a:noFill/>
              </a:ln>
            </c:spPr>
            <c:extLst>
              <c:ext xmlns:c16="http://schemas.microsoft.com/office/drawing/2014/chart" uri="{C3380CC4-5D6E-409C-BE32-E72D297353CC}">
                <c16:uniqueId val="{00000005-3413-4584-B21F-902B4DE21AF0}"/>
              </c:ext>
            </c:extLst>
          </c:dPt>
          <c:dPt>
            <c:idx val="3"/>
            <c:invertIfNegative val="0"/>
            <c:bubble3D val="0"/>
            <c:spPr>
              <a:solidFill>
                <a:schemeClr val="accent3"/>
              </a:solidFill>
              <a:ln w="19050">
                <a:noFill/>
              </a:ln>
            </c:spPr>
            <c:extLst>
              <c:ext xmlns:c16="http://schemas.microsoft.com/office/drawing/2014/chart" uri="{C3380CC4-5D6E-409C-BE32-E72D297353CC}">
                <c16:uniqueId val="{00000007-3413-4584-B21F-902B4DE21AF0}"/>
              </c:ext>
            </c:extLst>
          </c:dPt>
          <c:dPt>
            <c:idx val="4"/>
            <c:invertIfNegative val="0"/>
            <c:bubble3D val="0"/>
            <c:spPr>
              <a:solidFill>
                <a:schemeClr val="accent3"/>
              </a:solidFill>
              <a:ln w="19050">
                <a:noFill/>
              </a:ln>
            </c:spPr>
            <c:extLst>
              <c:ext xmlns:c16="http://schemas.microsoft.com/office/drawing/2014/chart" uri="{C3380CC4-5D6E-409C-BE32-E72D297353CC}">
                <c16:uniqueId val="{00000009-3413-4584-B21F-902B4DE21AF0}"/>
              </c:ext>
            </c:extLst>
          </c:dPt>
          <c:dPt>
            <c:idx val="5"/>
            <c:invertIfNegative val="0"/>
            <c:bubble3D val="0"/>
            <c:spPr>
              <a:solidFill>
                <a:schemeClr val="accent3"/>
              </a:solidFill>
              <a:ln w="19050">
                <a:noFill/>
              </a:ln>
            </c:spPr>
            <c:extLst>
              <c:ext xmlns:c16="http://schemas.microsoft.com/office/drawing/2014/chart" uri="{C3380CC4-5D6E-409C-BE32-E72D297353CC}">
                <c16:uniqueId val="{0000000B-3413-4584-B21F-902B4DE21AF0}"/>
              </c:ext>
            </c:extLst>
          </c:dPt>
          <c:dPt>
            <c:idx val="6"/>
            <c:invertIfNegative val="0"/>
            <c:bubble3D val="0"/>
            <c:spPr>
              <a:solidFill>
                <a:schemeClr val="accent3"/>
              </a:solidFill>
              <a:ln w="19050">
                <a:noFill/>
              </a:ln>
            </c:spPr>
            <c:extLst>
              <c:ext xmlns:c16="http://schemas.microsoft.com/office/drawing/2014/chart" uri="{C3380CC4-5D6E-409C-BE32-E72D297353CC}">
                <c16:uniqueId val="{0000000D-3413-4584-B21F-902B4DE21AF0}"/>
              </c:ext>
            </c:extLst>
          </c:dPt>
          <c:dPt>
            <c:idx val="7"/>
            <c:invertIfNegative val="0"/>
            <c:bubble3D val="0"/>
            <c:spPr>
              <a:solidFill>
                <a:schemeClr val="accent3"/>
              </a:solidFill>
              <a:ln w="19050">
                <a:noFill/>
              </a:ln>
            </c:spPr>
            <c:extLst>
              <c:ext xmlns:c16="http://schemas.microsoft.com/office/drawing/2014/chart" uri="{C3380CC4-5D6E-409C-BE32-E72D297353CC}">
                <c16:uniqueId val="{0000000F-3413-4584-B21F-902B4DE21AF0}"/>
              </c:ext>
            </c:extLst>
          </c:dPt>
          <c:dPt>
            <c:idx val="8"/>
            <c:invertIfNegative val="0"/>
            <c:bubble3D val="0"/>
            <c:spPr>
              <a:solidFill>
                <a:schemeClr val="accent3"/>
              </a:solidFill>
              <a:ln w="19050">
                <a:noFill/>
              </a:ln>
            </c:spPr>
            <c:extLst>
              <c:ext xmlns:c16="http://schemas.microsoft.com/office/drawing/2014/chart" uri="{C3380CC4-5D6E-409C-BE32-E72D297353CC}">
                <c16:uniqueId val="{00000011-3413-4584-B21F-902B4DE21AF0}"/>
              </c:ext>
            </c:extLst>
          </c:dPt>
          <c:dPt>
            <c:idx val="9"/>
            <c:invertIfNegative val="0"/>
            <c:bubble3D val="0"/>
            <c:extLst>
              <c:ext xmlns:c16="http://schemas.microsoft.com/office/drawing/2014/chart" uri="{C3380CC4-5D6E-409C-BE32-E72D297353CC}">
                <c16:uniqueId val="{00000012-3413-4584-B21F-902B4DE21AF0}"/>
              </c:ext>
            </c:extLst>
          </c:dPt>
          <c:dPt>
            <c:idx val="10"/>
            <c:invertIfNegative val="0"/>
            <c:bubble3D val="0"/>
            <c:extLst>
              <c:ext xmlns:c16="http://schemas.microsoft.com/office/drawing/2014/chart" uri="{C3380CC4-5D6E-409C-BE32-E72D297353CC}">
                <c16:uniqueId val="{00000013-3413-4584-B21F-902B4DE21AF0}"/>
              </c:ext>
            </c:extLst>
          </c:dPt>
          <c:dPt>
            <c:idx val="11"/>
            <c:invertIfNegative val="0"/>
            <c:bubble3D val="0"/>
            <c:extLst>
              <c:ext xmlns:c16="http://schemas.microsoft.com/office/drawing/2014/chart" uri="{C3380CC4-5D6E-409C-BE32-E72D297353CC}">
                <c16:uniqueId val="{00000014-3413-4584-B21F-902B4DE21AF0}"/>
              </c:ext>
            </c:extLst>
          </c:dPt>
          <c:dPt>
            <c:idx val="12"/>
            <c:invertIfNegative val="0"/>
            <c:bubble3D val="0"/>
            <c:extLst>
              <c:ext xmlns:c16="http://schemas.microsoft.com/office/drawing/2014/chart" uri="{C3380CC4-5D6E-409C-BE32-E72D297353CC}">
                <c16:uniqueId val="{00000015-3413-4584-B21F-902B4DE21AF0}"/>
              </c:ext>
            </c:extLst>
          </c:dPt>
          <c:dPt>
            <c:idx val="13"/>
            <c:invertIfNegative val="0"/>
            <c:bubble3D val="0"/>
            <c:extLst>
              <c:ext xmlns:c16="http://schemas.microsoft.com/office/drawing/2014/chart" uri="{C3380CC4-5D6E-409C-BE32-E72D297353CC}">
                <c16:uniqueId val="{00000016-3413-4584-B21F-902B4DE21AF0}"/>
              </c:ext>
            </c:extLst>
          </c:dPt>
          <c:dPt>
            <c:idx val="14"/>
            <c:invertIfNegative val="0"/>
            <c:bubble3D val="0"/>
            <c:extLst>
              <c:ext xmlns:c16="http://schemas.microsoft.com/office/drawing/2014/chart" uri="{C3380CC4-5D6E-409C-BE32-E72D297353CC}">
                <c16:uniqueId val="{00000017-3413-4584-B21F-902B4DE21AF0}"/>
              </c:ext>
            </c:extLst>
          </c:dPt>
          <c:dPt>
            <c:idx val="15"/>
            <c:invertIfNegative val="0"/>
            <c:bubble3D val="0"/>
            <c:extLst>
              <c:ext xmlns:c16="http://schemas.microsoft.com/office/drawing/2014/chart" uri="{C3380CC4-5D6E-409C-BE32-E72D297353CC}">
                <c16:uniqueId val="{00000018-3413-4584-B21F-902B4DE21AF0}"/>
              </c:ext>
            </c:extLst>
          </c:dPt>
          <c:dPt>
            <c:idx val="16"/>
            <c:invertIfNegative val="0"/>
            <c:bubble3D val="0"/>
            <c:extLst>
              <c:ext xmlns:c16="http://schemas.microsoft.com/office/drawing/2014/chart" uri="{C3380CC4-5D6E-409C-BE32-E72D297353CC}">
                <c16:uniqueId val="{00000019-3413-4584-B21F-902B4DE21AF0}"/>
              </c:ext>
            </c:extLst>
          </c:dPt>
          <c:dPt>
            <c:idx val="17"/>
            <c:invertIfNegative val="0"/>
            <c:bubble3D val="0"/>
            <c:extLst>
              <c:ext xmlns:c16="http://schemas.microsoft.com/office/drawing/2014/chart" uri="{C3380CC4-5D6E-409C-BE32-E72D297353CC}">
                <c16:uniqueId val="{0000001A-3413-4584-B21F-902B4DE21AF0}"/>
              </c:ext>
            </c:extLst>
          </c:dPt>
          <c:dPt>
            <c:idx val="18"/>
            <c:invertIfNegative val="0"/>
            <c:bubble3D val="0"/>
            <c:extLst>
              <c:ext xmlns:c16="http://schemas.microsoft.com/office/drawing/2014/chart" uri="{C3380CC4-5D6E-409C-BE32-E72D297353CC}">
                <c16:uniqueId val="{0000001B-3413-4584-B21F-902B4DE21AF0}"/>
              </c:ext>
            </c:extLst>
          </c:dPt>
          <c:dPt>
            <c:idx val="19"/>
            <c:invertIfNegative val="0"/>
            <c:bubble3D val="0"/>
            <c:extLst>
              <c:ext xmlns:c16="http://schemas.microsoft.com/office/drawing/2014/chart" uri="{C3380CC4-5D6E-409C-BE32-E72D297353CC}">
                <c16:uniqueId val="{0000001C-3413-4584-B21F-902B4DE21AF0}"/>
              </c:ext>
            </c:extLst>
          </c:dPt>
          <c:dPt>
            <c:idx val="20"/>
            <c:invertIfNegative val="0"/>
            <c:bubble3D val="0"/>
            <c:extLst>
              <c:ext xmlns:c16="http://schemas.microsoft.com/office/drawing/2014/chart" uri="{C3380CC4-5D6E-409C-BE32-E72D297353CC}">
                <c16:uniqueId val="{0000001D-3413-4584-B21F-902B4DE21AF0}"/>
              </c:ext>
            </c:extLst>
          </c:dPt>
          <c:dPt>
            <c:idx val="21"/>
            <c:invertIfNegative val="0"/>
            <c:bubble3D val="0"/>
            <c:extLst>
              <c:ext xmlns:c16="http://schemas.microsoft.com/office/drawing/2014/chart" uri="{C3380CC4-5D6E-409C-BE32-E72D297353CC}">
                <c16:uniqueId val="{0000001E-3413-4584-B21F-902B4DE21AF0}"/>
              </c:ext>
            </c:extLst>
          </c:dPt>
          <c:dPt>
            <c:idx val="22"/>
            <c:invertIfNegative val="0"/>
            <c:bubble3D val="0"/>
            <c:extLst>
              <c:ext xmlns:c16="http://schemas.microsoft.com/office/drawing/2014/chart" uri="{C3380CC4-5D6E-409C-BE32-E72D297353CC}">
                <c16:uniqueId val="{0000001F-3413-4584-B21F-902B4DE21AF0}"/>
              </c:ext>
            </c:extLst>
          </c:dPt>
          <c:dPt>
            <c:idx val="23"/>
            <c:invertIfNegative val="0"/>
            <c:bubble3D val="0"/>
            <c:extLst>
              <c:ext xmlns:c16="http://schemas.microsoft.com/office/drawing/2014/chart" uri="{C3380CC4-5D6E-409C-BE32-E72D297353CC}">
                <c16:uniqueId val="{00000020-3413-4584-B21F-902B4DE21AF0}"/>
              </c:ext>
            </c:extLst>
          </c:dPt>
          <c:errBars>
            <c:errBarType val="both"/>
            <c:errValType val="cust"/>
            <c:noEndCap val="0"/>
            <c:plus>
              <c:numLit>
                <c:formatCode>General</c:formatCode>
                <c:ptCount val="12"/>
                <c:pt idx="0">
                  <c:v>2.1711864273217685E-2</c:v>
                </c:pt>
                <c:pt idx="1">
                  <c:v>5.4455506247935645E-2</c:v>
                </c:pt>
                <c:pt idx="2">
                  <c:v>0.90835791858542614</c:v>
                </c:pt>
                <c:pt idx="3">
                  <c:v>3.2345866946515263</c:v>
                </c:pt>
                <c:pt idx="4">
                  <c:v>0.64058395048232364</c:v>
                </c:pt>
                <c:pt idx="5">
                  <c:v>1.1687870543798655</c:v>
                </c:pt>
                <c:pt idx="6">
                  <c:v>1.0072320697026267E-2</c:v>
                </c:pt>
                <c:pt idx="7">
                  <c:v>3.1320582074612164</c:v>
                </c:pt>
                <c:pt idx="8">
                  <c:v>1.0382912472713171</c:v>
                </c:pt>
                <c:pt idx="9">
                  <c:v>0.88523889327285576</c:v>
                </c:pt>
                <c:pt idx="10">
                  <c:v>0.48473870843679567</c:v>
                </c:pt>
                <c:pt idx="11">
                  <c:v>0.3166543760334557</c:v>
                </c:pt>
              </c:numLit>
            </c:plus>
            <c:minus>
              <c:numLit>
                <c:formatCode>General</c:formatCode>
                <c:ptCount val="12"/>
                <c:pt idx="0">
                  <c:v>2.1711864273217685E-2</c:v>
                </c:pt>
                <c:pt idx="1">
                  <c:v>5.4455506247935645E-2</c:v>
                </c:pt>
                <c:pt idx="2">
                  <c:v>0.90835791858542614</c:v>
                </c:pt>
                <c:pt idx="3">
                  <c:v>3.2345866946515263</c:v>
                </c:pt>
                <c:pt idx="4">
                  <c:v>0.64058395048232364</c:v>
                </c:pt>
                <c:pt idx="5">
                  <c:v>1.1687870543798655</c:v>
                </c:pt>
                <c:pt idx="6">
                  <c:v>1.0072320697026267E-2</c:v>
                </c:pt>
                <c:pt idx="7">
                  <c:v>3.1320582074612164</c:v>
                </c:pt>
                <c:pt idx="8">
                  <c:v>1.0382912472713171</c:v>
                </c:pt>
                <c:pt idx="9">
                  <c:v>0.88523889327285576</c:v>
                </c:pt>
                <c:pt idx="10">
                  <c:v>0.48473870843679567</c:v>
                </c:pt>
                <c:pt idx="11">
                  <c:v>0.3166543760334557</c:v>
                </c:pt>
              </c:numLit>
            </c:minus>
            <c:spPr>
              <a:ln w="12700"/>
            </c:spPr>
          </c:errBars>
          <c:cat>
            <c:strLit>
              <c:ptCount val="12"/>
              <c:pt idx="0">
                <c:v>CIT rate (investor country)</c:v>
              </c:pt>
              <c:pt idx="1">
                <c:v>CIT rate (recipient country)</c:v>
              </c:pt>
              <c:pt idx="2">
                <c:v>Log(Spending on Education)</c:v>
              </c:pt>
              <c:pt idx="3">
                <c:v>E-Government Development Index</c:v>
              </c:pt>
              <c:pt idx="4">
                <c:v>Trade&amp;Transport Infrastructure</c:v>
              </c:pt>
              <c:pt idx="5">
                <c:v>Rule of Law (above 75th percentile)</c:v>
              </c:pt>
              <c:pt idx="6">
                <c:v>Trade Openness</c:v>
              </c:pt>
              <c:pt idx="7">
                <c:v>Financial Development Index</c:v>
              </c:pt>
              <c:pt idx="8">
                <c:v>Log(Average Hourly Wage)</c:v>
              </c:pt>
              <c:pt idx="9">
                <c:v>Former colony</c:v>
              </c:pt>
              <c:pt idx="10">
                <c:v>Common language</c:v>
              </c:pt>
              <c:pt idx="11">
                <c:v>Log(Distance)</c:v>
              </c:pt>
            </c:strLit>
          </c:cat>
          <c:val>
            <c:numLit>
              <c:formatCode>General</c:formatCode>
              <c:ptCount val="12"/>
              <c:pt idx="0">
                <c:v>-9.7892072640090831E-3</c:v>
              </c:pt>
              <c:pt idx="1">
                <c:v>1.5785236040456129E-2</c:v>
              </c:pt>
              <c:pt idx="2">
                <c:v>0.9932688581376713</c:v>
              </c:pt>
              <c:pt idx="3">
                <c:v>3.665563508867693</c:v>
              </c:pt>
              <c:pt idx="4">
                <c:v>1.0856743151372594</c:v>
              </c:pt>
              <c:pt idx="5">
                <c:v>0.96138177732507402</c:v>
              </c:pt>
              <c:pt idx="6">
                <c:v>-7.4278559432817953E-3</c:v>
              </c:pt>
              <c:pt idx="7">
                <c:v>2.8128053519130742</c:v>
              </c:pt>
              <c:pt idx="8">
                <c:v>-0.87299195093794535</c:v>
              </c:pt>
              <c:pt idx="9">
                <c:v>1.4539622610261609</c:v>
              </c:pt>
              <c:pt idx="10">
                <c:v>1.2926961692690524</c:v>
              </c:pt>
              <c:pt idx="11">
                <c:v>-1.7228073165646776</c:v>
              </c:pt>
            </c:numLit>
          </c:val>
          <c:extLst>
            <c:ext xmlns:c16="http://schemas.microsoft.com/office/drawing/2014/chart" uri="{C3380CC4-5D6E-409C-BE32-E72D297353CC}">
              <c16:uniqueId val="{00000021-3413-4584-B21F-902B4DE21AF0}"/>
            </c:ext>
          </c:extLst>
        </c:ser>
        <c:dLbls>
          <c:showLegendKey val="0"/>
          <c:showVal val="0"/>
          <c:showCatName val="0"/>
          <c:showSerName val="0"/>
          <c:showPercent val="0"/>
          <c:showBubbleSize val="0"/>
        </c:dLbls>
        <c:gapWidth val="150"/>
        <c:axId val="1715215184"/>
        <c:axId val="1"/>
      </c:barChart>
      <c:catAx>
        <c:axId val="1715215184"/>
        <c:scaling>
          <c:orientation val="minMax"/>
        </c:scaling>
        <c:delete val="0"/>
        <c:axPos val="l"/>
        <c:numFmt formatCode="General" sourceLinked="1"/>
        <c:majorTickMark val="in"/>
        <c:minorTickMark val="none"/>
        <c:tickLblPos val="low"/>
        <c:spPr>
          <a:noFill/>
          <a:ln w="3175" cap="flat" cmpd="sng" algn="ctr">
            <a:solidFill>
              <a:schemeClr val="tx1"/>
            </a:solidFill>
            <a:prstDash val="solid"/>
            <a:round/>
          </a:ln>
          <a:effectLst/>
        </c:spPr>
        <c:txPr>
          <a:bodyPr rot="-60000000" vert="horz"/>
          <a:lstStyle/>
          <a:p>
            <a:pPr>
              <a:defRPr sz="900"/>
            </a:pPr>
            <a:endParaRPr lang="en-US"/>
          </a:p>
        </c:txPr>
        <c:crossAx val="1"/>
        <c:crosses val="autoZero"/>
        <c:auto val="1"/>
        <c:lblAlgn val="ctr"/>
        <c:lblOffset val="100"/>
        <c:noMultiLvlLbl val="0"/>
      </c:catAx>
      <c:valAx>
        <c:axId val="1"/>
        <c:scaling>
          <c:orientation val="minMax"/>
        </c:scaling>
        <c:delete val="0"/>
        <c:axPos val="b"/>
        <c:numFmt formatCode="0" sourceLinked="0"/>
        <c:majorTickMark val="in"/>
        <c:minorTickMark val="none"/>
        <c:tickLblPos val="nextTo"/>
        <c:spPr>
          <a:noFill/>
          <a:ln w="3175">
            <a:solidFill>
              <a:schemeClr val="tx1"/>
            </a:solidFill>
            <a:prstDash val="solid"/>
          </a:ln>
          <a:effectLst/>
        </c:spPr>
        <c:txPr>
          <a:bodyPr rot="-60000000" vert="horz"/>
          <a:lstStyle/>
          <a:p>
            <a:pPr>
              <a:defRPr sz="900"/>
            </a:pPr>
            <a:endParaRPr lang="en-US"/>
          </a:p>
        </c:txPr>
        <c:crossAx val="1715215184"/>
        <c:crosses val="autoZero"/>
        <c:crossBetween val="between"/>
      </c:valAx>
      <c:spPr>
        <a:solidFill>
          <a:srgbClr val="FFFFFF"/>
        </a:solidFill>
        <a:ln w="25400">
          <a:noFill/>
        </a:ln>
      </c:spPr>
    </c:plotArea>
    <c:plotVisOnly val="1"/>
    <c:dispBlanksAs val="gap"/>
    <c:showDLblsOverMax val="0"/>
  </c:chart>
  <c:spPr>
    <a:solidFill>
      <a:schemeClr val="bg1"/>
    </a:solidFill>
    <a:ln w="25400" cap="flat" cmpd="sng" algn="ctr">
      <a:noFill/>
      <a:round/>
    </a:ln>
    <a:effectLst/>
  </c:spPr>
  <c:txPr>
    <a:bodyPr/>
    <a:lstStyle/>
    <a:p>
      <a:pPr>
        <a:defRPr sz="1600">
          <a:latin typeface="HelveticaNeueLT Std" panose="020B0604020202020204"/>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2.8584569635990369E-2"/>
          <c:y val="3.711719648441851E-2"/>
          <c:w val="0.97141543036400968"/>
          <c:h val="0.91397586497914429"/>
        </c:manualLayout>
      </c:layout>
      <c:barChart>
        <c:barDir val="col"/>
        <c:grouping val="stacked"/>
        <c:varyColors val="0"/>
        <c:ser>
          <c:idx val="0"/>
          <c:order val="0"/>
          <c:tx>
            <c:strRef>
              <c:f>'Figure 1.6'!$C$2</c:f>
              <c:strCache>
                <c:ptCount val="1"/>
                <c:pt idx="0">
                  <c:v>Fiscal shocks</c:v>
                </c:pt>
              </c:strCache>
            </c:strRef>
          </c:tx>
          <c:spPr>
            <a:solidFill>
              <a:srgbClr val="7030A0"/>
            </a:solidFill>
            <a:ln w="3175">
              <a:noFill/>
              <a:prstDash val="solid"/>
            </a:ln>
            <a:effectLst/>
          </c:spPr>
          <c:invertIfNegative val="0"/>
          <c:cat>
            <c:strRef>
              <c:f>'Figure 1.6'!$B$3:$B$18</c:f>
              <c:strCache>
                <c:ptCount val="16"/>
                <c:pt idx="0">
                  <c:v>2020:Q1</c:v>
                </c:pt>
                <c:pt idx="1">
                  <c:v>2020:Q2</c:v>
                </c:pt>
                <c:pt idx="2">
                  <c:v>20:Q3</c:v>
                </c:pt>
                <c:pt idx="3">
                  <c:v>20:Q4</c:v>
                </c:pt>
                <c:pt idx="4">
                  <c:v>21:Q1</c:v>
                </c:pt>
                <c:pt idx="5">
                  <c:v>21:Q2</c:v>
                </c:pt>
                <c:pt idx="6">
                  <c:v>21:Q3</c:v>
                </c:pt>
                <c:pt idx="7">
                  <c:v>21:Q4</c:v>
                </c:pt>
                <c:pt idx="8">
                  <c:v>22:Q1</c:v>
                </c:pt>
                <c:pt idx="9">
                  <c:v>22:Q2</c:v>
                </c:pt>
                <c:pt idx="10">
                  <c:v>22:Q3</c:v>
                </c:pt>
                <c:pt idx="11">
                  <c:v>22:Q4</c:v>
                </c:pt>
                <c:pt idx="12">
                  <c:v>23:Q1</c:v>
                </c:pt>
                <c:pt idx="13">
                  <c:v>23:Q2</c:v>
                </c:pt>
                <c:pt idx="14">
                  <c:v>23:Q3</c:v>
                </c:pt>
                <c:pt idx="15">
                  <c:v>23:Q4</c:v>
                </c:pt>
              </c:strCache>
            </c:strRef>
          </c:cat>
          <c:val>
            <c:numRef>
              <c:f>'Figure 1.6'!$C$3:$C$18</c:f>
              <c:numCache>
                <c:formatCode>General</c:formatCode>
                <c:ptCount val="16"/>
                <c:pt idx="0">
                  <c:v>-0.23917340840088369</c:v>
                </c:pt>
                <c:pt idx="1">
                  <c:v>-0.21092361408153573</c:v>
                </c:pt>
                <c:pt idx="2">
                  <c:v>-0.17925494651215787</c:v>
                </c:pt>
                <c:pt idx="3">
                  <c:v>-0.15133940208342939</c:v>
                </c:pt>
                <c:pt idx="4">
                  <c:v>9.0393137650144229E-2</c:v>
                </c:pt>
                <c:pt idx="5">
                  <c:v>0.34993907075777775</c:v>
                </c:pt>
                <c:pt idx="6">
                  <c:v>0.54916682698623898</c:v>
                </c:pt>
                <c:pt idx="7">
                  <c:v>0.74752999047061419</c:v>
                </c:pt>
                <c:pt idx="8">
                  <c:v>0.80085407786417462</c:v>
                </c:pt>
                <c:pt idx="9">
                  <c:v>0.72323448335476015</c:v>
                </c:pt>
                <c:pt idx="10">
                  <c:v>0.70376697828288348</c:v>
                </c:pt>
                <c:pt idx="11">
                  <c:v>0.6671385094526292</c:v>
                </c:pt>
                <c:pt idx="12">
                  <c:v>0.67568903249805057</c:v>
                </c:pt>
                <c:pt idx="13">
                  <c:v>0.73536570245066502</c:v>
                </c:pt>
                <c:pt idx="14">
                  <c:v>0.68309150154325649</c:v>
                </c:pt>
                <c:pt idx="15">
                  <c:v>0.64065950339661193</c:v>
                </c:pt>
              </c:numCache>
            </c:numRef>
          </c:val>
          <c:extLst>
            <c:ext xmlns:c16="http://schemas.microsoft.com/office/drawing/2014/chart" uri="{C3380CC4-5D6E-409C-BE32-E72D297353CC}">
              <c16:uniqueId val="{00000000-7042-439D-AEBF-922D89AE14DD}"/>
            </c:ext>
          </c:extLst>
        </c:ser>
        <c:ser>
          <c:idx val="1"/>
          <c:order val="1"/>
          <c:tx>
            <c:strRef>
              <c:f>'Figure 1.6'!$D$2</c:f>
              <c:strCache>
                <c:ptCount val="1"/>
                <c:pt idx="0">
                  <c:v>Nonfiscal shocks</c:v>
                </c:pt>
              </c:strCache>
            </c:strRef>
          </c:tx>
          <c:spPr>
            <a:solidFill>
              <a:srgbClr val="7030A0">
                <a:alpha val="30000"/>
              </a:srgbClr>
            </a:solidFill>
            <a:ln w="3175">
              <a:noFill/>
              <a:prstDash val="solid"/>
            </a:ln>
            <a:effectLst/>
          </c:spPr>
          <c:invertIfNegative val="0"/>
          <c:cat>
            <c:strRef>
              <c:f>'Figure 1.6'!$B$3:$B$18</c:f>
              <c:strCache>
                <c:ptCount val="16"/>
                <c:pt idx="0">
                  <c:v>2020:Q1</c:v>
                </c:pt>
                <c:pt idx="1">
                  <c:v>2020:Q2</c:v>
                </c:pt>
                <c:pt idx="2">
                  <c:v>20:Q3</c:v>
                </c:pt>
                <c:pt idx="3">
                  <c:v>20:Q4</c:v>
                </c:pt>
                <c:pt idx="4">
                  <c:v>21:Q1</c:v>
                </c:pt>
                <c:pt idx="5">
                  <c:v>21:Q2</c:v>
                </c:pt>
                <c:pt idx="6">
                  <c:v>21:Q3</c:v>
                </c:pt>
                <c:pt idx="7">
                  <c:v>21:Q4</c:v>
                </c:pt>
                <c:pt idx="8">
                  <c:v>22:Q1</c:v>
                </c:pt>
                <c:pt idx="9">
                  <c:v>22:Q2</c:v>
                </c:pt>
                <c:pt idx="10">
                  <c:v>22:Q3</c:v>
                </c:pt>
                <c:pt idx="11">
                  <c:v>22:Q4</c:v>
                </c:pt>
                <c:pt idx="12">
                  <c:v>23:Q1</c:v>
                </c:pt>
                <c:pt idx="13">
                  <c:v>23:Q2</c:v>
                </c:pt>
                <c:pt idx="14">
                  <c:v>23:Q3</c:v>
                </c:pt>
                <c:pt idx="15">
                  <c:v>23:Q4</c:v>
                </c:pt>
              </c:strCache>
            </c:strRef>
          </c:cat>
          <c:val>
            <c:numRef>
              <c:f>'Figure 1.6'!$D$3:$D$18</c:f>
              <c:numCache>
                <c:formatCode>General</c:formatCode>
                <c:ptCount val="16"/>
                <c:pt idx="0">
                  <c:v>-0.3440055984394863</c:v>
                </c:pt>
                <c:pt idx="1">
                  <c:v>-1.3187753515849427</c:v>
                </c:pt>
                <c:pt idx="2">
                  <c:v>-0.98707287047900527</c:v>
                </c:pt>
                <c:pt idx="3">
                  <c:v>-1.0333887599061296</c:v>
                </c:pt>
                <c:pt idx="4">
                  <c:v>-1.471081143915614</c:v>
                </c:pt>
                <c:pt idx="5">
                  <c:v>0.4930539160409026</c:v>
                </c:pt>
                <c:pt idx="6">
                  <c:v>0.61983112816222863</c:v>
                </c:pt>
                <c:pt idx="7">
                  <c:v>1.3431963047869904</c:v>
                </c:pt>
                <c:pt idx="8">
                  <c:v>2.5287473659534552</c:v>
                </c:pt>
                <c:pt idx="9">
                  <c:v>2.3199145116843116</c:v>
                </c:pt>
                <c:pt idx="10">
                  <c:v>2.5805668205459154</c:v>
                </c:pt>
                <c:pt idx="11">
                  <c:v>2.3320562449937166</c:v>
                </c:pt>
                <c:pt idx="12">
                  <c:v>1.9020665439152267</c:v>
                </c:pt>
                <c:pt idx="13">
                  <c:v>1.5588222420235531</c:v>
                </c:pt>
                <c:pt idx="14">
                  <c:v>0.83606804867680995</c:v>
                </c:pt>
                <c:pt idx="15">
                  <c:v>0.45827474566696069</c:v>
                </c:pt>
              </c:numCache>
            </c:numRef>
          </c:val>
          <c:extLst>
            <c:ext xmlns:c16="http://schemas.microsoft.com/office/drawing/2014/chart" uri="{C3380CC4-5D6E-409C-BE32-E72D297353CC}">
              <c16:uniqueId val="{00000001-7042-439D-AEBF-922D89AE14DD}"/>
            </c:ext>
          </c:extLst>
        </c:ser>
        <c:dLbls>
          <c:showLegendKey val="0"/>
          <c:showVal val="0"/>
          <c:showCatName val="0"/>
          <c:showSerName val="0"/>
          <c:showPercent val="0"/>
          <c:showBubbleSize val="0"/>
        </c:dLbls>
        <c:gapWidth val="20"/>
        <c:overlap val="100"/>
        <c:axId val="674013568"/>
        <c:axId val="674015104"/>
      </c:barChart>
      <c:barChart>
        <c:barDir val="col"/>
        <c:grouping val="stacked"/>
        <c:varyColors val="0"/>
        <c:ser>
          <c:idx val="2"/>
          <c:order val="2"/>
          <c:tx>
            <c:v> </c:v>
          </c:tx>
          <c:spPr>
            <a:noFill/>
          </c:spPr>
          <c:invertIfNegative val="0"/>
          <c:val>
            <c:numLit>
              <c:formatCode>General</c:formatCode>
              <c:ptCount val="1"/>
              <c:pt idx="0">
                <c:v>1</c:v>
              </c:pt>
            </c:numLit>
          </c:val>
          <c:extLst>
            <c:ext xmlns:c16="http://schemas.microsoft.com/office/drawing/2014/chart" uri="{C3380CC4-5D6E-409C-BE32-E72D297353CC}">
              <c16:uniqueId val="{00000002-7042-439D-AEBF-922D89AE14DD}"/>
            </c:ext>
          </c:extLst>
        </c:ser>
        <c:dLbls>
          <c:showLegendKey val="0"/>
          <c:showVal val="0"/>
          <c:showCatName val="0"/>
          <c:showSerName val="0"/>
          <c:showPercent val="0"/>
          <c:showBubbleSize val="0"/>
        </c:dLbls>
        <c:gapWidth val="20"/>
        <c:overlap val="100"/>
        <c:axId val="954633680"/>
        <c:axId val="912751792"/>
      </c:barChart>
      <c:catAx>
        <c:axId val="674013568"/>
        <c:scaling>
          <c:orientation val="minMax"/>
        </c:scaling>
        <c:delete val="0"/>
        <c:axPos val="b"/>
        <c:numFmt formatCode="General" sourceLinked="1"/>
        <c:majorTickMark val="none"/>
        <c:minorTickMark val="none"/>
        <c:tickLblPos val="low"/>
        <c:spPr>
          <a:ln w="12700">
            <a:solidFill>
              <a:sysClr val="windowText" lastClr="000000"/>
            </a:solidFill>
            <a:prstDash val="solid"/>
          </a:ln>
        </c:spPr>
        <c:txPr>
          <a:bodyPr rot="0" vert="horz"/>
          <a:lstStyle/>
          <a:p>
            <a:pPr>
              <a:defRPr/>
            </a:pPr>
            <a:endParaRPr lang="en-US"/>
          </a:p>
        </c:txPr>
        <c:crossAx val="674015104"/>
        <c:crosses val="autoZero"/>
        <c:auto val="1"/>
        <c:lblAlgn val="ctr"/>
        <c:lblOffset val="100"/>
        <c:tickLblSkip val="3"/>
        <c:tickMarkSkip val="1"/>
        <c:noMultiLvlLbl val="0"/>
      </c:catAx>
      <c:valAx>
        <c:axId val="674015104"/>
        <c:scaling>
          <c:orientation val="minMax"/>
        </c:scaling>
        <c:delete val="0"/>
        <c:axPos val="l"/>
        <c:numFmt formatCode="General" sourceLinked="0"/>
        <c:majorTickMark val="in"/>
        <c:minorTickMark val="none"/>
        <c:tickLblPos val="nextTo"/>
        <c:spPr>
          <a:ln w="12700">
            <a:noFill/>
            <a:prstDash val="solid"/>
          </a:ln>
        </c:spPr>
        <c:txPr>
          <a:bodyPr rot="0" vert="horz"/>
          <a:lstStyle/>
          <a:p>
            <a:pPr>
              <a:defRPr/>
            </a:pPr>
            <a:endParaRPr lang="en-US"/>
          </a:p>
        </c:txPr>
        <c:crossAx val="674013568"/>
        <c:crosses val="autoZero"/>
        <c:crossBetween val="between"/>
      </c:valAx>
      <c:valAx>
        <c:axId val="912751792"/>
        <c:scaling>
          <c:orientation val="minMax"/>
          <c:max val="4"/>
          <c:min val="-2"/>
        </c:scaling>
        <c:delete val="1"/>
        <c:axPos val="r"/>
        <c:numFmt formatCode="General" sourceLinked="0"/>
        <c:majorTickMark val="in"/>
        <c:minorTickMark val="none"/>
        <c:tickLblPos val="nextTo"/>
        <c:crossAx val="954633680"/>
        <c:crosses val="max"/>
        <c:crossBetween val="between"/>
        <c:majorUnit val="1"/>
        <c:minorUnit val="0.2"/>
      </c:valAx>
      <c:catAx>
        <c:axId val="954633680"/>
        <c:scaling>
          <c:orientation val="minMax"/>
        </c:scaling>
        <c:delete val="1"/>
        <c:axPos val="b"/>
        <c:majorTickMark val="out"/>
        <c:minorTickMark val="none"/>
        <c:tickLblPos val="nextTo"/>
        <c:crossAx val="912751792"/>
        <c:crosses val="autoZero"/>
        <c:auto val="1"/>
        <c:lblAlgn val="ctr"/>
        <c:lblOffset val="100"/>
        <c:noMultiLvlLbl val="0"/>
      </c:catAx>
      <c:spPr>
        <a:solidFill>
          <a:srgbClr val="FFFFFF"/>
        </a:solidFill>
        <a:ln w="12700">
          <a:noFill/>
          <a:prstDash val="solid"/>
        </a:ln>
      </c:spPr>
    </c:plotArea>
    <c:legend>
      <c:legendPos val="t"/>
      <c:legendEntry>
        <c:idx val="2"/>
        <c:delete val="1"/>
      </c:legendEntry>
      <c:layout>
        <c:manualLayout>
          <c:xMode val="edge"/>
          <c:yMode val="edge"/>
          <c:x val="9.8363770889827354E-2"/>
          <c:y val="6.7792486683246958E-2"/>
          <c:w val="0.81517287302972474"/>
          <c:h val="3.9806687194194577E-2"/>
        </c:manualLayout>
      </c:layout>
      <c:overlay val="0"/>
      <c:spPr>
        <a:noFill/>
        <a:ln w="25400">
          <a:noFill/>
        </a:ln>
      </c:spPr>
    </c:legend>
    <c:plotVisOnly val="1"/>
    <c:dispBlanksAs val="span"/>
    <c:showDLblsOverMax val="0"/>
  </c:chart>
  <c:spPr>
    <a:solidFill>
      <a:sysClr val="window" lastClr="FFFFFF"/>
    </a:solidFill>
    <a:ln w="25400">
      <a:noFill/>
    </a:ln>
  </c:spPr>
  <c:txPr>
    <a:bodyPr/>
    <a:lstStyle/>
    <a:p>
      <a:pPr>
        <a:defRPr sz="2000" b="0" i="0" u="none" strike="noStrike" baseline="0">
          <a:solidFill>
            <a:srgbClr val="000000"/>
          </a:solidFill>
          <a:latin typeface="HelveticaNeueLT Std"/>
          <a:ea typeface="Frutiger LT Std 45 Light"/>
          <a:cs typeface="Segoe UI"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35341415656382E-2"/>
          <c:y val="2.6121618736012868E-2"/>
          <c:w val="0.91651439403407908"/>
          <c:h val="0.86620942003648438"/>
        </c:manualLayout>
      </c:layout>
      <c:barChart>
        <c:barDir val="bar"/>
        <c:grouping val="clustered"/>
        <c:varyColors val="0"/>
        <c:ser>
          <c:idx val="0"/>
          <c:order val="0"/>
          <c:spPr>
            <a:ln w="19050">
              <a:noFill/>
            </a:ln>
          </c:spPr>
          <c:invertIfNegative val="0"/>
          <c:dPt>
            <c:idx val="0"/>
            <c:invertIfNegative val="0"/>
            <c:bubble3D val="0"/>
            <c:spPr>
              <a:solidFill>
                <a:srgbClr val="7030A0"/>
              </a:solidFill>
              <a:ln w="19050">
                <a:noFill/>
              </a:ln>
            </c:spPr>
            <c:extLst>
              <c:ext xmlns:c16="http://schemas.microsoft.com/office/drawing/2014/chart" uri="{C3380CC4-5D6E-409C-BE32-E72D297353CC}">
                <c16:uniqueId val="{00000001-7502-4396-A164-6E16B4B10642}"/>
              </c:ext>
            </c:extLst>
          </c:dPt>
          <c:dPt>
            <c:idx val="1"/>
            <c:invertIfNegative val="0"/>
            <c:bubble3D val="0"/>
            <c:spPr>
              <a:solidFill>
                <a:srgbClr val="7030A0"/>
              </a:solidFill>
              <a:ln w="19050">
                <a:noFill/>
              </a:ln>
            </c:spPr>
            <c:extLst>
              <c:ext xmlns:c16="http://schemas.microsoft.com/office/drawing/2014/chart" uri="{C3380CC4-5D6E-409C-BE32-E72D297353CC}">
                <c16:uniqueId val="{00000003-7502-4396-A164-6E16B4B10642}"/>
              </c:ext>
            </c:extLst>
          </c:dPt>
          <c:dPt>
            <c:idx val="2"/>
            <c:invertIfNegative val="0"/>
            <c:bubble3D val="0"/>
            <c:spPr>
              <a:solidFill>
                <a:srgbClr val="7030A0"/>
              </a:solidFill>
              <a:ln w="19050">
                <a:noFill/>
              </a:ln>
            </c:spPr>
            <c:extLst>
              <c:ext xmlns:c16="http://schemas.microsoft.com/office/drawing/2014/chart" uri="{C3380CC4-5D6E-409C-BE32-E72D297353CC}">
                <c16:uniqueId val="{00000005-7502-4396-A164-6E16B4B10642}"/>
              </c:ext>
            </c:extLst>
          </c:dPt>
          <c:dPt>
            <c:idx val="3"/>
            <c:invertIfNegative val="0"/>
            <c:bubble3D val="0"/>
            <c:spPr>
              <a:solidFill>
                <a:schemeClr val="accent3"/>
              </a:solidFill>
              <a:ln w="19050">
                <a:noFill/>
              </a:ln>
            </c:spPr>
            <c:extLst>
              <c:ext xmlns:c16="http://schemas.microsoft.com/office/drawing/2014/chart" uri="{C3380CC4-5D6E-409C-BE32-E72D297353CC}">
                <c16:uniqueId val="{00000007-7502-4396-A164-6E16B4B10642}"/>
              </c:ext>
            </c:extLst>
          </c:dPt>
          <c:dPt>
            <c:idx val="4"/>
            <c:invertIfNegative val="0"/>
            <c:bubble3D val="0"/>
            <c:spPr>
              <a:solidFill>
                <a:schemeClr val="accent3"/>
              </a:solidFill>
              <a:ln w="19050">
                <a:noFill/>
              </a:ln>
            </c:spPr>
            <c:extLst>
              <c:ext xmlns:c16="http://schemas.microsoft.com/office/drawing/2014/chart" uri="{C3380CC4-5D6E-409C-BE32-E72D297353CC}">
                <c16:uniqueId val="{00000009-7502-4396-A164-6E16B4B10642}"/>
              </c:ext>
            </c:extLst>
          </c:dPt>
          <c:dPt>
            <c:idx val="5"/>
            <c:invertIfNegative val="0"/>
            <c:bubble3D val="0"/>
            <c:spPr>
              <a:solidFill>
                <a:schemeClr val="accent3"/>
              </a:solidFill>
              <a:ln w="19050">
                <a:noFill/>
              </a:ln>
            </c:spPr>
            <c:extLst>
              <c:ext xmlns:c16="http://schemas.microsoft.com/office/drawing/2014/chart" uri="{C3380CC4-5D6E-409C-BE32-E72D297353CC}">
                <c16:uniqueId val="{0000000B-7502-4396-A164-6E16B4B10642}"/>
              </c:ext>
            </c:extLst>
          </c:dPt>
          <c:dPt>
            <c:idx val="6"/>
            <c:invertIfNegative val="0"/>
            <c:bubble3D val="0"/>
            <c:spPr>
              <a:solidFill>
                <a:schemeClr val="accent3"/>
              </a:solidFill>
              <a:ln w="19050">
                <a:noFill/>
              </a:ln>
            </c:spPr>
            <c:extLst>
              <c:ext xmlns:c16="http://schemas.microsoft.com/office/drawing/2014/chart" uri="{C3380CC4-5D6E-409C-BE32-E72D297353CC}">
                <c16:uniqueId val="{0000000D-7502-4396-A164-6E16B4B10642}"/>
              </c:ext>
            </c:extLst>
          </c:dPt>
          <c:dPt>
            <c:idx val="7"/>
            <c:invertIfNegative val="0"/>
            <c:bubble3D val="0"/>
            <c:spPr>
              <a:solidFill>
                <a:schemeClr val="accent3"/>
              </a:solidFill>
              <a:ln w="19050">
                <a:noFill/>
              </a:ln>
            </c:spPr>
            <c:extLst>
              <c:ext xmlns:c16="http://schemas.microsoft.com/office/drawing/2014/chart" uri="{C3380CC4-5D6E-409C-BE32-E72D297353CC}">
                <c16:uniqueId val="{0000000F-7502-4396-A164-6E16B4B10642}"/>
              </c:ext>
            </c:extLst>
          </c:dPt>
          <c:dPt>
            <c:idx val="8"/>
            <c:invertIfNegative val="0"/>
            <c:bubble3D val="0"/>
            <c:spPr>
              <a:solidFill>
                <a:schemeClr val="accent3"/>
              </a:solidFill>
              <a:ln w="19050">
                <a:noFill/>
              </a:ln>
            </c:spPr>
            <c:extLst>
              <c:ext xmlns:c16="http://schemas.microsoft.com/office/drawing/2014/chart" uri="{C3380CC4-5D6E-409C-BE32-E72D297353CC}">
                <c16:uniqueId val="{00000011-7502-4396-A164-6E16B4B10642}"/>
              </c:ext>
            </c:extLst>
          </c:dPt>
          <c:dPt>
            <c:idx val="9"/>
            <c:invertIfNegative val="0"/>
            <c:bubble3D val="0"/>
            <c:extLst>
              <c:ext xmlns:c16="http://schemas.microsoft.com/office/drawing/2014/chart" uri="{C3380CC4-5D6E-409C-BE32-E72D297353CC}">
                <c16:uniqueId val="{00000012-7502-4396-A164-6E16B4B10642}"/>
              </c:ext>
            </c:extLst>
          </c:dPt>
          <c:dPt>
            <c:idx val="10"/>
            <c:invertIfNegative val="0"/>
            <c:bubble3D val="0"/>
            <c:extLst>
              <c:ext xmlns:c16="http://schemas.microsoft.com/office/drawing/2014/chart" uri="{C3380CC4-5D6E-409C-BE32-E72D297353CC}">
                <c16:uniqueId val="{00000013-7502-4396-A164-6E16B4B10642}"/>
              </c:ext>
            </c:extLst>
          </c:dPt>
          <c:dPt>
            <c:idx val="11"/>
            <c:invertIfNegative val="0"/>
            <c:bubble3D val="0"/>
            <c:extLst>
              <c:ext xmlns:c16="http://schemas.microsoft.com/office/drawing/2014/chart" uri="{C3380CC4-5D6E-409C-BE32-E72D297353CC}">
                <c16:uniqueId val="{00000014-7502-4396-A164-6E16B4B10642}"/>
              </c:ext>
            </c:extLst>
          </c:dPt>
          <c:dPt>
            <c:idx val="12"/>
            <c:invertIfNegative val="0"/>
            <c:bubble3D val="0"/>
            <c:extLst>
              <c:ext xmlns:c16="http://schemas.microsoft.com/office/drawing/2014/chart" uri="{C3380CC4-5D6E-409C-BE32-E72D297353CC}">
                <c16:uniqueId val="{00000015-7502-4396-A164-6E16B4B10642}"/>
              </c:ext>
            </c:extLst>
          </c:dPt>
          <c:dPt>
            <c:idx val="13"/>
            <c:invertIfNegative val="0"/>
            <c:bubble3D val="0"/>
            <c:extLst>
              <c:ext xmlns:c16="http://schemas.microsoft.com/office/drawing/2014/chart" uri="{C3380CC4-5D6E-409C-BE32-E72D297353CC}">
                <c16:uniqueId val="{00000016-7502-4396-A164-6E16B4B10642}"/>
              </c:ext>
            </c:extLst>
          </c:dPt>
          <c:dPt>
            <c:idx val="14"/>
            <c:invertIfNegative val="0"/>
            <c:bubble3D val="0"/>
            <c:extLst>
              <c:ext xmlns:c16="http://schemas.microsoft.com/office/drawing/2014/chart" uri="{C3380CC4-5D6E-409C-BE32-E72D297353CC}">
                <c16:uniqueId val="{00000017-7502-4396-A164-6E16B4B10642}"/>
              </c:ext>
            </c:extLst>
          </c:dPt>
          <c:dPt>
            <c:idx val="15"/>
            <c:invertIfNegative val="0"/>
            <c:bubble3D val="0"/>
            <c:extLst>
              <c:ext xmlns:c16="http://schemas.microsoft.com/office/drawing/2014/chart" uri="{C3380CC4-5D6E-409C-BE32-E72D297353CC}">
                <c16:uniqueId val="{00000018-7502-4396-A164-6E16B4B10642}"/>
              </c:ext>
            </c:extLst>
          </c:dPt>
          <c:dPt>
            <c:idx val="16"/>
            <c:invertIfNegative val="0"/>
            <c:bubble3D val="0"/>
            <c:extLst>
              <c:ext xmlns:c16="http://schemas.microsoft.com/office/drawing/2014/chart" uri="{C3380CC4-5D6E-409C-BE32-E72D297353CC}">
                <c16:uniqueId val="{00000019-7502-4396-A164-6E16B4B10642}"/>
              </c:ext>
            </c:extLst>
          </c:dPt>
          <c:dPt>
            <c:idx val="17"/>
            <c:invertIfNegative val="0"/>
            <c:bubble3D val="0"/>
            <c:extLst>
              <c:ext xmlns:c16="http://schemas.microsoft.com/office/drawing/2014/chart" uri="{C3380CC4-5D6E-409C-BE32-E72D297353CC}">
                <c16:uniqueId val="{0000001A-7502-4396-A164-6E16B4B10642}"/>
              </c:ext>
            </c:extLst>
          </c:dPt>
          <c:dPt>
            <c:idx val="18"/>
            <c:invertIfNegative val="0"/>
            <c:bubble3D val="0"/>
            <c:extLst>
              <c:ext xmlns:c16="http://schemas.microsoft.com/office/drawing/2014/chart" uri="{C3380CC4-5D6E-409C-BE32-E72D297353CC}">
                <c16:uniqueId val="{0000001B-7502-4396-A164-6E16B4B10642}"/>
              </c:ext>
            </c:extLst>
          </c:dPt>
          <c:dPt>
            <c:idx val="19"/>
            <c:invertIfNegative val="0"/>
            <c:bubble3D val="0"/>
            <c:extLst>
              <c:ext xmlns:c16="http://schemas.microsoft.com/office/drawing/2014/chart" uri="{C3380CC4-5D6E-409C-BE32-E72D297353CC}">
                <c16:uniqueId val="{0000001C-7502-4396-A164-6E16B4B10642}"/>
              </c:ext>
            </c:extLst>
          </c:dPt>
          <c:dPt>
            <c:idx val="20"/>
            <c:invertIfNegative val="0"/>
            <c:bubble3D val="0"/>
            <c:extLst>
              <c:ext xmlns:c16="http://schemas.microsoft.com/office/drawing/2014/chart" uri="{C3380CC4-5D6E-409C-BE32-E72D297353CC}">
                <c16:uniqueId val="{0000001D-7502-4396-A164-6E16B4B10642}"/>
              </c:ext>
            </c:extLst>
          </c:dPt>
          <c:dPt>
            <c:idx val="21"/>
            <c:invertIfNegative val="0"/>
            <c:bubble3D val="0"/>
            <c:extLst>
              <c:ext xmlns:c16="http://schemas.microsoft.com/office/drawing/2014/chart" uri="{C3380CC4-5D6E-409C-BE32-E72D297353CC}">
                <c16:uniqueId val="{0000001E-7502-4396-A164-6E16B4B10642}"/>
              </c:ext>
            </c:extLst>
          </c:dPt>
          <c:dPt>
            <c:idx val="22"/>
            <c:invertIfNegative val="0"/>
            <c:bubble3D val="0"/>
            <c:extLst>
              <c:ext xmlns:c16="http://schemas.microsoft.com/office/drawing/2014/chart" uri="{C3380CC4-5D6E-409C-BE32-E72D297353CC}">
                <c16:uniqueId val="{0000001F-7502-4396-A164-6E16B4B10642}"/>
              </c:ext>
            </c:extLst>
          </c:dPt>
          <c:dPt>
            <c:idx val="23"/>
            <c:invertIfNegative val="0"/>
            <c:bubble3D val="0"/>
            <c:extLst>
              <c:ext xmlns:c16="http://schemas.microsoft.com/office/drawing/2014/chart" uri="{C3380CC4-5D6E-409C-BE32-E72D297353CC}">
                <c16:uniqueId val="{00000020-7502-4396-A164-6E16B4B10642}"/>
              </c:ext>
            </c:extLst>
          </c:dPt>
          <c:errBars>
            <c:errBarType val="both"/>
            <c:errValType val="cust"/>
            <c:noEndCap val="0"/>
            <c:plus>
              <c:numLit>
                <c:formatCode>General</c:formatCode>
                <c:ptCount val="12"/>
                <c:pt idx="0">
                  <c:v>1.7951823867691553E-2</c:v>
                </c:pt>
                <c:pt idx="1">
                  <c:v>4.5024952463287755E-2</c:v>
                </c:pt>
                <c:pt idx="2">
                  <c:v>0.75104934141370927</c:v>
                </c:pt>
                <c:pt idx="3">
                  <c:v>2.6744239875760116</c:v>
                </c:pt>
                <c:pt idx="4">
                  <c:v>0.52964821937148554</c:v>
                </c:pt>
                <c:pt idx="5">
                  <c:v>0.96637760235905878</c:v>
                </c:pt>
                <c:pt idx="6">
                  <c:v>8.3280055925620128E-3</c:v>
                </c:pt>
                <c:pt idx="7">
                  <c:v>2.5896512881750646</c:v>
                </c:pt>
                <c:pt idx="8">
                  <c:v>0.85848093742050324</c:v>
                </c:pt>
                <c:pt idx="9">
                  <c:v>0.73193404734480461</c:v>
                </c:pt>
                <c:pt idx="10">
                  <c:v>0.40079211099620016</c:v>
                </c:pt>
                <c:pt idx="11">
                  <c:v>0.26181646651646973</c:v>
                </c:pt>
              </c:numLit>
            </c:plus>
            <c:minus>
              <c:numLit>
                <c:formatCode>General</c:formatCode>
                <c:ptCount val="12"/>
                <c:pt idx="0">
                  <c:v>1.7951823867691553E-2</c:v>
                </c:pt>
                <c:pt idx="1">
                  <c:v>4.5024952463287755E-2</c:v>
                </c:pt>
                <c:pt idx="2">
                  <c:v>0.75104934141370927</c:v>
                </c:pt>
                <c:pt idx="3">
                  <c:v>2.6744239875760116</c:v>
                </c:pt>
                <c:pt idx="4">
                  <c:v>0.52964821937148554</c:v>
                </c:pt>
                <c:pt idx="5">
                  <c:v>0.96637760235905878</c:v>
                </c:pt>
                <c:pt idx="6">
                  <c:v>8.3280055925620128E-3</c:v>
                </c:pt>
                <c:pt idx="7">
                  <c:v>2.5896512881750646</c:v>
                </c:pt>
                <c:pt idx="8">
                  <c:v>0.85848093742050324</c:v>
                </c:pt>
                <c:pt idx="9">
                  <c:v>0.73193404734480461</c:v>
                </c:pt>
                <c:pt idx="10">
                  <c:v>0.40079211099620016</c:v>
                </c:pt>
                <c:pt idx="11">
                  <c:v>0.26181646651646973</c:v>
                </c:pt>
              </c:numLit>
            </c:minus>
            <c:spPr>
              <a:ln w="12700"/>
            </c:spPr>
          </c:errBars>
          <c:cat>
            <c:strLit>
              <c:ptCount val="12"/>
              <c:pt idx="0">
                <c:v>CIT rate (investor country)</c:v>
              </c:pt>
              <c:pt idx="1">
                <c:v>CIT rate (recipient country)</c:v>
              </c:pt>
              <c:pt idx="2">
                <c:v>Log(Spending on Education)</c:v>
              </c:pt>
              <c:pt idx="3">
                <c:v>E-Government Development Index</c:v>
              </c:pt>
              <c:pt idx="4">
                <c:v>Trade&amp;Transport Infrastructure</c:v>
              </c:pt>
              <c:pt idx="5">
                <c:v>Rule of Law (above 75th percentile)</c:v>
              </c:pt>
              <c:pt idx="6">
                <c:v>Trade Openness</c:v>
              </c:pt>
              <c:pt idx="7">
                <c:v>Financial Development Index</c:v>
              </c:pt>
              <c:pt idx="8">
                <c:v>Log(Average Hourly Wage)</c:v>
              </c:pt>
              <c:pt idx="9">
                <c:v>Former colony</c:v>
              </c:pt>
              <c:pt idx="10">
                <c:v>Common language</c:v>
              </c:pt>
              <c:pt idx="11">
                <c:v>Log(Distance)</c:v>
              </c:pt>
            </c:strLit>
          </c:cat>
          <c:val>
            <c:numLit>
              <c:formatCode>General</c:formatCode>
              <c:ptCount val="12"/>
              <c:pt idx="0">
                <c:v>-9.7892072640090831E-3</c:v>
              </c:pt>
              <c:pt idx="1">
                <c:v>1.5785236040456129E-2</c:v>
              </c:pt>
              <c:pt idx="2">
                <c:v>0.9932688581376713</c:v>
              </c:pt>
              <c:pt idx="3">
                <c:v>3.665563508867693</c:v>
              </c:pt>
              <c:pt idx="4">
                <c:v>1.0856743151372594</c:v>
              </c:pt>
              <c:pt idx="5">
                <c:v>0.96138177732507402</c:v>
              </c:pt>
              <c:pt idx="6">
                <c:v>-7.4278559432817953E-3</c:v>
              </c:pt>
              <c:pt idx="7">
                <c:v>2.8128053519130742</c:v>
              </c:pt>
              <c:pt idx="8">
                <c:v>-0.87299195093794535</c:v>
              </c:pt>
              <c:pt idx="9">
                <c:v>1.4539622610261609</c:v>
              </c:pt>
              <c:pt idx="10">
                <c:v>1.2926961692690524</c:v>
              </c:pt>
              <c:pt idx="11">
                <c:v>-1.7228073165646776</c:v>
              </c:pt>
            </c:numLit>
          </c:val>
          <c:extLst>
            <c:ext xmlns:c16="http://schemas.microsoft.com/office/drawing/2014/chart" uri="{C3380CC4-5D6E-409C-BE32-E72D297353CC}">
              <c16:uniqueId val="{00000021-7502-4396-A164-6E16B4B10642}"/>
            </c:ext>
          </c:extLst>
        </c:ser>
        <c:dLbls>
          <c:showLegendKey val="0"/>
          <c:showVal val="0"/>
          <c:showCatName val="0"/>
          <c:showSerName val="0"/>
          <c:showPercent val="0"/>
          <c:showBubbleSize val="0"/>
        </c:dLbls>
        <c:gapWidth val="150"/>
        <c:axId val="1715219824"/>
        <c:axId val="1"/>
      </c:barChart>
      <c:catAx>
        <c:axId val="1715219824"/>
        <c:scaling>
          <c:orientation val="minMax"/>
        </c:scaling>
        <c:delete val="0"/>
        <c:axPos val="l"/>
        <c:numFmt formatCode="General" sourceLinked="1"/>
        <c:majorTickMark val="in"/>
        <c:minorTickMark val="none"/>
        <c:tickLblPos val="low"/>
        <c:spPr>
          <a:noFill/>
          <a:ln w="3175" cap="flat" cmpd="sng" algn="ctr">
            <a:solidFill>
              <a:schemeClr val="tx1"/>
            </a:solidFill>
            <a:prstDash val="solid"/>
            <a:round/>
          </a:ln>
          <a:effectLst/>
        </c:spPr>
        <c:txPr>
          <a:bodyPr rot="-60000000" vert="horz"/>
          <a:lstStyle/>
          <a:p>
            <a:pPr>
              <a:defRPr sz="900"/>
            </a:pPr>
            <a:endParaRPr lang="en-US"/>
          </a:p>
        </c:txPr>
        <c:crossAx val="1"/>
        <c:crosses val="autoZero"/>
        <c:auto val="1"/>
        <c:lblAlgn val="ctr"/>
        <c:lblOffset val="100"/>
        <c:noMultiLvlLbl val="0"/>
      </c:catAx>
      <c:valAx>
        <c:axId val="1"/>
        <c:scaling>
          <c:orientation val="minMax"/>
        </c:scaling>
        <c:delete val="0"/>
        <c:axPos val="b"/>
        <c:numFmt formatCode="0" sourceLinked="0"/>
        <c:majorTickMark val="in"/>
        <c:minorTickMark val="none"/>
        <c:tickLblPos val="nextTo"/>
        <c:spPr>
          <a:noFill/>
          <a:ln w="3175">
            <a:solidFill>
              <a:schemeClr val="tx1"/>
            </a:solidFill>
            <a:prstDash val="solid"/>
          </a:ln>
          <a:effectLst/>
        </c:spPr>
        <c:txPr>
          <a:bodyPr rot="-60000000" vert="horz"/>
          <a:lstStyle/>
          <a:p>
            <a:pPr>
              <a:defRPr sz="900"/>
            </a:pPr>
            <a:endParaRPr lang="en-US"/>
          </a:p>
        </c:txPr>
        <c:crossAx val="1715219824"/>
        <c:crosses val="autoZero"/>
        <c:crossBetween val="between"/>
      </c:valAx>
      <c:spPr>
        <a:solidFill>
          <a:srgbClr val="FFFFFF"/>
        </a:solidFill>
        <a:ln w="25400">
          <a:noFill/>
        </a:ln>
      </c:spPr>
    </c:plotArea>
    <c:plotVisOnly val="1"/>
    <c:dispBlanksAs val="gap"/>
    <c:showDLblsOverMax val="0"/>
  </c:chart>
  <c:spPr>
    <a:solidFill>
      <a:schemeClr val="bg1"/>
    </a:solidFill>
    <a:ln w="25400" cap="flat" cmpd="sng" algn="ctr">
      <a:noFill/>
      <a:round/>
    </a:ln>
    <a:effectLst/>
  </c:spPr>
  <c:txPr>
    <a:bodyPr/>
    <a:lstStyle/>
    <a:p>
      <a:pPr>
        <a:defRPr sz="1600">
          <a:latin typeface="HelveticaNeueLT Std" panose="020B0604020202020204"/>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35341415656382E-2"/>
          <c:y val="2.6121618736012868E-2"/>
          <c:w val="0.91651439403407908"/>
          <c:h val="0.86620942003648438"/>
        </c:manualLayout>
      </c:layout>
      <c:barChart>
        <c:barDir val="bar"/>
        <c:grouping val="clustered"/>
        <c:varyColors val="0"/>
        <c:ser>
          <c:idx val="0"/>
          <c:order val="0"/>
          <c:spPr>
            <a:ln w="19050">
              <a:noFill/>
            </a:ln>
          </c:spPr>
          <c:invertIfNegative val="0"/>
          <c:dPt>
            <c:idx val="0"/>
            <c:invertIfNegative val="0"/>
            <c:bubble3D val="0"/>
            <c:spPr>
              <a:solidFill>
                <a:srgbClr val="7030A0"/>
              </a:solidFill>
              <a:ln w="19050">
                <a:noFill/>
              </a:ln>
            </c:spPr>
            <c:extLst>
              <c:ext xmlns:c16="http://schemas.microsoft.com/office/drawing/2014/chart" uri="{C3380CC4-5D6E-409C-BE32-E72D297353CC}">
                <c16:uniqueId val="{00000001-70D1-4B47-A283-36987F6FB4CF}"/>
              </c:ext>
            </c:extLst>
          </c:dPt>
          <c:dPt>
            <c:idx val="1"/>
            <c:invertIfNegative val="0"/>
            <c:bubble3D val="0"/>
            <c:spPr>
              <a:solidFill>
                <a:srgbClr val="7030A0"/>
              </a:solidFill>
              <a:ln w="19050">
                <a:noFill/>
              </a:ln>
            </c:spPr>
            <c:extLst>
              <c:ext xmlns:c16="http://schemas.microsoft.com/office/drawing/2014/chart" uri="{C3380CC4-5D6E-409C-BE32-E72D297353CC}">
                <c16:uniqueId val="{00000003-70D1-4B47-A283-36987F6FB4CF}"/>
              </c:ext>
            </c:extLst>
          </c:dPt>
          <c:dPt>
            <c:idx val="2"/>
            <c:invertIfNegative val="0"/>
            <c:bubble3D val="0"/>
            <c:spPr>
              <a:solidFill>
                <a:srgbClr val="7030A0"/>
              </a:solidFill>
              <a:ln w="19050">
                <a:noFill/>
              </a:ln>
            </c:spPr>
            <c:extLst>
              <c:ext xmlns:c16="http://schemas.microsoft.com/office/drawing/2014/chart" uri="{C3380CC4-5D6E-409C-BE32-E72D297353CC}">
                <c16:uniqueId val="{00000005-70D1-4B47-A283-36987F6FB4CF}"/>
              </c:ext>
            </c:extLst>
          </c:dPt>
          <c:dPt>
            <c:idx val="3"/>
            <c:invertIfNegative val="0"/>
            <c:bubble3D val="0"/>
            <c:spPr>
              <a:solidFill>
                <a:srgbClr val="7030A0"/>
              </a:solidFill>
              <a:ln w="19050">
                <a:noFill/>
              </a:ln>
            </c:spPr>
            <c:extLst>
              <c:ext xmlns:c16="http://schemas.microsoft.com/office/drawing/2014/chart" uri="{C3380CC4-5D6E-409C-BE32-E72D297353CC}">
                <c16:uniqueId val="{00000007-70D1-4B47-A283-36987F6FB4CF}"/>
              </c:ext>
            </c:extLst>
          </c:dPt>
          <c:dPt>
            <c:idx val="4"/>
            <c:invertIfNegative val="0"/>
            <c:bubble3D val="0"/>
            <c:spPr>
              <a:solidFill>
                <a:srgbClr val="7030A0"/>
              </a:solidFill>
              <a:ln w="19050">
                <a:noFill/>
              </a:ln>
            </c:spPr>
            <c:extLst>
              <c:ext xmlns:c16="http://schemas.microsoft.com/office/drawing/2014/chart" uri="{C3380CC4-5D6E-409C-BE32-E72D297353CC}">
                <c16:uniqueId val="{00000009-70D1-4B47-A283-36987F6FB4CF}"/>
              </c:ext>
            </c:extLst>
          </c:dPt>
          <c:dPt>
            <c:idx val="5"/>
            <c:invertIfNegative val="0"/>
            <c:bubble3D val="0"/>
            <c:spPr>
              <a:solidFill>
                <a:schemeClr val="accent3"/>
              </a:solidFill>
              <a:ln w="19050">
                <a:noFill/>
              </a:ln>
            </c:spPr>
            <c:extLst>
              <c:ext xmlns:c16="http://schemas.microsoft.com/office/drawing/2014/chart" uri="{C3380CC4-5D6E-409C-BE32-E72D297353CC}">
                <c16:uniqueId val="{0000000B-70D1-4B47-A283-36987F6FB4CF}"/>
              </c:ext>
            </c:extLst>
          </c:dPt>
          <c:dPt>
            <c:idx val="6"/>
            <c:invertIfNegative val="0"/>
            <c:bubble3D val="0"/>
            <c:spPr>
              <a:solidFill>
                <a:schemeClr val="accent3"/>
              </a:solidFill>
              <a:ln w="19050">
                <a:noFill/>
              </a:ln>
            </c:spPr>
            <c:extLst>
              <c:ext xmlns:c16="http://schemas.microsoft.com/office/drawing/2014/chart" uri="{C3380CC4-5D6E-409C-BE32-E72D297353CC}">
                <c16:uniqueId val="{0000000D-70D1-4B47-A283-36987F6FB4CF}"/>
              </c:ext>
            </c:extLst>
          </c:dPt>
          <c:dPt>
            <c:idx val="7"/>
            <c:invertIfNegative val="0"/>
            <c:bubble3D val="0"/>
            <c:spPr>
              <a:solidFill>
                <a:schemeClr val="accent3"/>
              </a:solidFill>
              <a:ln w="19050">
                <a:noFill/>
              </a:ln>
            </c:spPr>
            <c:extLst>
              <c:ext xmlns:c16="http://schemas.microsoft.com/office/drawing/2014/chart" uri="{C3380CC4-5D6E-409C-BE32-E72D297353CC}">
                <c16:uniqueId val="{0000000F-70D1-4B47-A283-36987F6FB4CF}"/>
              </c:ext>
            </c:extLst>
          </c:dPt>
          <c:dPt>
            <c:idx val="8"/>
            <c:invertIfNegative val="0"/>
            <c:bubble3D val="0"/>
            <c:spPr>
              <a:solidFill>
                <a:schemeClr val="accent3"/>
              </a:solidFill>
              <a:ln w="19050">
                <a:noFill/>
              </a:ln>
            </c:spPr>
            <c:extLst>
              <c:ext xmlns:c16="http://schemas.microsoft.com/office/drawing/2014/chart" uri="{C3380CC4-5D6E-409C-BE32-E72D297353CC}">
                <c16:uniqueId val="{00000011-70D1-4B47-A283-36987F6FB4CF}"/>
              </c:ext>
            </c:extLst>
          </c:dPt>
          <c:dPt>
            <c:idx val="9"/>
            <c:invertIfNegative val="0"/>
            <c:bubble3D val="0"/>
            <c:extLst>
              <c:ext xmlns:c16="http://schemas.microsoft.com/office/drawing/2014/chart" uri="{C3380CC4-5D6E-409C-BE32-E72D297353CC}">
                <c16:uniqueId val="{00000012-70D1-4B47-A283-36987F6FB4CF}"/>
              </c:ext>
            </c:extLst>
          </c:dPt>
          <c:dPt>
            <c:idx val="10"/>
            <c:invertIfNegative val="0"/>
            <c:bubble3D val="0"/>
            <c:extLst>
              <c:ext xmlns:c16="http://schemas.microsoft.com/office/drawing/2014/chart" uri="{C3380CC4-5D6E-409C-BE32-E72D297353CC}">
                <c16:uniqueId val="{00000013-70D1-4B47-A283-36987F6FB4CF}"/>
              </c:ext>
            </c:extLst>
          </c:dPt>
          <c:dPt>
            <c:idx val="11"/>
            <c:invertIfNegative val="0"/>
            <c:bubble3D val="0"/>
            <c:extLst>
              <c:ext xmlns:c16="http://schemas.microsoft.com/office/drawing/2014/chart" uri="{C3380CC4-5D6E-409C-BE32-E72D297353CC}">
                <c16:uniqueId val="{00000014-70D1-4B47-A283-36987F6FB4CF}"/>
              </c:ext>
            </c:extLst>
          </c:dPt>
          <c:dPt>
            <c:idx val="12"/>
            <c:invertIfNegative val="0"/>
            <c:bubble3D val="0"/>
            <c:extLst>
              <c:ext xmlns:c16="http://schemas.microsoft.com/office/drawing/2014/chart" uri="{C3380CC4-5D6E-409C-BE32-E72D297353CC}">
                <c16:uniqueId val="{00000015-70D1-4B47-A283-36987F6FB4CF}"/>
              </c:ext>
            </c:extLst>
          </c:dPt>
          <c:dPt>
            <c:idx val="13"/>
            <c:invertIfNegative val="0"/>
            <c:bubble3D val="0"/>
            <c:extLst>
              <c:ext xmlns:c16="http://schemas.microsoft.com/office/drawing/2014/chart" uri="{C3380CC4-5D6E-409C-BE32-E72D297353CC}">
                <c16:uniqueId val="{00000016-70D1-4B47-A283-36987F6FB4CF}"/>
              </c:ext>
            </c:extLst>
          </c:dPt>
          <c:dPt>
            <c:idx val="14"/>
            <c:invertIfNegative val="0"/>
            <c:bubble3D val="0"/>
            <c:extLst>
              <c:ext xmlns:c16="http://schemas.microsoft.com/office/drawing/2014/chart" uri="{C3380CC4-5D6E-409C-BE32-E72D297353CC}">
                <c16:uniqueId val="{00000017-70D1-4B47-A283-36987F6FB4CF}"/>
              </c:ext>
            </c:extLst>
          </c:dPt>
          <c:dPt>
            <c:idx val="15"/>
            <c:invertIfNegative val="0"/>
            <c:bubble3D val="0"/>
            <c:extLst>
              <c:ext xmlns:c16="http://schemas.microsoft.com/office/drawing/2014/chart" uri="{C3380CC4-5D6E-409C-BE32-E72D297353CC}">
                <c16:uniqueId val="{00000018-70D1-4B47-A283-36987F6FB4CF}"/>
              </c:ext>
            </c:extLst>
          </c:dPt>
          <c:dPt>
            <c:idx val="16"/>
            <c:invertIfNegative val="0"/>
            <c:bubble3D val="0"/>
            <c:extLst>
              <c:ext xmlns:c16="http://schemas.microsoft.com/office/drawing/2014/chart" uri="{C3380CC4-5D6E-409C-BE32-E72D297353CC}">
                <c16:uniqueId val="{00000019-70D1-4B47-A283-36987F6FB4CF}"/>
              </c:ext>
            </c:extLst>
          </c:dPt>
          <c:dPt>
            <c:idx val="17"/>
            <c:invertIfNegative val="0"/>
            <c:bubble3D val="0"/>
            <c:extLst>
              <c:ext xmlns:c16="http://schemas.microsoft.com/office/drawing/2014/chart" uri="{C3380CC4-5D6E-409C-BE32-E72D297353CC}">
                <c16:uniqueId val="{0000001A-70D1-4B47-A283-36987F6FB4CF}"/>
              </c:ext>
            </c:extLst>
          </c:dPt>
          <c:dPt>
            <c:idx val="18"/>
            <c:invertIfNegative val="0"/>
            <c:bubble3D val="0"/>
            <c:extLst>
              <c:ext xmlns:c16="http://schemas.microsoft.com/office/drawing/2014/chart" uri="{C3380CC4-5D6E-409C-BE32-E72D297353CC}">
                <c16:uniqueId val="{0000001B-70D1-4B47-A283-36987F6FB4CF}"/>
              </c:ext>
            </c:extLst>
          </c:dPt>
          <c:dPt>
            <c:idx val="19"/>
            <c:invertIfNegative val="0"/>
            <c:bubble3D val="0"/>
            <c:extLst>
              <c:ext xmlns:c16="http://schemas.microsoft.com/office/drawing/2014/chart" uri="{C3380CC4-5D6E-409C-BE32-E72D297353CC}">
                <c16:uniqueId val="{0000001C-70D1-4B47-A283-36987F6FB4CF}"/>
              </c:ext>
            </c:extLst>
          </c:dPt>
          <c:dPt>
            <c:idx val="20"/>
            <c:invertIfNegative val="0"/>
            <c:bubble3D val="0"/>
            <c:extLst>
              <c:ext xmlns:c16="http://schemas.microsoft.com/office/drawing/2014/chart" uri="{C3380CC4-5D6E-409C-BE32-E72D297353CC}">
                <c16:uniqueId val="{0000001D-70D1-4B47-A283-36987F6FB4CF}"/>
              </c:ext>
            </c:extLst>
          </c:dPt>
          <c:dPt>
            <c:idx val="21"/>
            <c:invertIfNegative val="0"/>
            <c:bubble3D val="0"/>
            <c:extLst>
              <c:ext xmlns:c16="http://schemas.microsoft.com/office/drawing/2014/chart" uri="{C3380CC4-5D6E-409C-BE32-E72D297353CC}">
                <c16:uniqueId val="{0000001E-70D1-4B47-A283-36987F6FB4CF}"/>
              </c:ext>
            </c:extLst>
          </c:dPt>
          <c:dPt>
            <c:idx val="22"/>
            <c:invertIfNegative val="0"/>
            <c:bubble3D val="0"/>
            <c:extLst>
              <c:ext xmlns:c16="http://schemas.microsoft.com/office/drawing/2014/chart" uri="{C3380CC4-5D6E-409C-BE32-E72D297353CC}">
                <c16:uniqueId val="{0000001F-70D1-4B47-A283-36987F6FB4CF}"/>
              </c:ext>
            </c:extLst>
          </c:dPt>
          <c:dPt>
            <c:idx val="23"/>
            <c:invertIfNegative val="0"/>
            <c:bubble3D val="0"/>
            <c:extLst>
              <c:ext xmlns:c16="http://schemas.microsoft.com/office/drawing/2014/chart" uri="{C3380CC4-5D6E-409C-BE32-E72D297353CC}">
                <c16:uniqueId val="{00000020-70D1-4B47-A283-36987F6FB4CF}"/>
              </c:ext>
            </c:extLst>
          </c:dPt>
          <c:errBars>
            <c:errBarType val="both"/>
            <c:errValType val="cust"/>
            <c:noEndCap val="0"/>
            <c:plus>
              <c:numLit>
                <c:formatCode>General</c:formatCode>
                <c:ptCount val="12"/>
                <c:pt idx="0">
                  <c:v>1.7951823867691553E-2</c:v>
                </c:pt>
                <c:pt idx="1">
                  <c:v>4.5024952463287755E-2</c:v>
                </c:pt>
                <c:pt idx="2">
                  <c:v>0.75104934141370927</c:v>
                </c:pt>
                <c:pt idx="3">
                  <c:v>2.6744239875760116</c:v>
                </c:pt>
                <c:pt idx="4">
                  <c:v>0.52964821937148554</c:v>
                </c:pt>
                <c:pt idx="5">
                  <c:v>0.96637760235905878</c:v>
                </c:pt>
                <c:pt idx="6">
                  <c:v>8.3280055925620128E-3</c:v>
                </c:pt>
                <c:pt idx="7">
                  <c:v>2.5896512881750646</c:v>
                </c:pt>
                <c:pt idx="8">
                  <c:v>0.85848093742050324</c:v>
                </c:pt>
                <c:pt idx="9">
                  <c:v>0.73193404734480461</c:v>
                </c:pt>
                <c:pt idx="10">
                  <c:v>0.40079211099620016</c:v>
                </c:pt>
                <c:pt idx="11">
                  <c:v>0.26181646651646973</c:v>
                </c:pt>
              </c:numLit>
            </c:plus>
            <c:minus>
              <c:numLit>
                <c:formatCode>General</c:formatCode>
                <c:ptCount val="12"/>
                <c:pt idx="0">
                  <c:v>1.7951823867691553E-2</c:v>
                </c:pt>
                <c:pt idx="1">
                  <c:v>4.5024952463287755E-2</c:v>
                </c:pt>
                <c:pt idx="2">
                  <c:v>0.75104934141370927</c:v>
                </c:pt>
                <c:pt idx="3">
                  <c:v>2.6744239875760116</c:v>
                </c:pt>
                <c:pt idx="4">
                  <c:v>0.52964821937148554</c:v>
                </c:pt>
                <c:pt idx="5">
                  <c:v>0.96637760235905878</c:v>
                </c:pt>
                <c:pt idx="6">
                  <c:v>8.3280055925620128E-3</c:v>
                </c:pt>
                <c:pt idx="7">
                  <c:v>2.5896512881750646</c:v>
                </c:pt>
                <c:pt idx="8">
                  <c:v>0.85848093742050324</c:v>
                </c:pt>
                <c:pt idx="9">
                  <c:v>0.73193404734480461</c:v>
                </c:pt>
                <c:pt idx="10">
                  <c:v>0.40079211099620016</c:v>
                </c:pt>
                <c:pt idx="11">
                  <c:v>0.26181646651646973</c:v>
                </c:pt>
              </c:numLit>
            </c:minus>
            <c:spPr>
              <a:ln w="12700"/>
            </c:spPr>
          </c:errBars>
          <c:cat>
            <c:strLit>
              <c:ptCount val="12"/>
              <c:pt idx="0">
                <c:v>CIT rate (investor country)</c:v>
              </c:pt>
              <c:pt idx="1">
                <c:v>CIT rate (recipient country)</c:v>
              </c:pt>
              <c:pt idx="2">
                <c:v>Log(Spending on Education)</c:v>
              </c:pt>
              <c:pt idx="3">
                <c:v>E-Government Development Index</c:v>
              </c:pt>
              <c:pt idx="4">
                <c:v>Trade&amp;Transport Infrastructure</c:v>
              </c:pt>
              <c:pt idx="5">
                <c:v>Rule of Law (above 75th percentile)</c:v>
              </c:pt>
              <c:pt idx="6">
                <c:v>Trade Openness</c:v>
              </c:pt>
              <c:pt idx="7">
                <c:v>Financial Development Index</c:v>
              </c:pt>
              <c:pt idx="8">
                <c:v>Log(Average Hourly Wage)</c:v>
              </c:pt>
              <c:pt idx="9">
                <c:v>Former colony</c:v>
              </c:pt>
              <c:pt idx="10">
                <c:v>Common language</c:v>
              </c:pt>
              <c:pt idx="11">
                <c:v>Log(Distance)</c:v>
              </c:pt>
            </c:strLit>
          </c:cat>
          <c:val>
            <c:numLit>
              <c:formatCode>General</c:formatCode>
              <c:ptCount val="12"/>
              <c:pt idx="0">
                <c:v>-9.7892072640090831E-3</c:v>
              </c:pt>
              <c:pt idx="1">
                <c:v>1.5785236040456129E-2</c:v>
              </c:pt>
              <c:pt idx="2">
                <c:v>0.9932688581376713</c:v>
              </c:pt>
              <c:pt idx="3">
                <c:v>3.665563508867693</c:v>
              </c:pt>
              <c:pt idx="4">
                <c:v>1.0856743151372594</c:v>
              </c:pt>
              <c:pt idx="5">
                <c:v>0.96138177732507402</c:v>
              </c:pt>
              <c:pt idx="6">
                <c:v>-7.4278559432817953E-3</c:v>
              </c:pt>
              <c:pt idx="7">
                <c:v>2.8128053519130742</c:v>
              </c:pt>
              <c:pt idx="8">
                <c:v>-0.87299195093794535</c:v>
              </c:pt>
              <c:pt idx="9">
                <c:v>1.4539622610261609</c:v>
              </c:pt>
              <c:pt idx="10">
                <c:v>1.2926961692690524</c:v>
              </c:pt>
              <c:pt idx="11">
                <c:v>-1.7228073165646776</c:v>
              </c:pt>
            </c:numLit>
          </c:val>
          <c:extLst>
            <c:ext xmlns:c16="http://schemas.microsoft.com/office/drawing/2014/chart" uri="{C3380CC4-5D6E-409C-BE32-E72D297353CC}">
              <c16:uniqueId val="{00000021-70D1-4B47-A283-36987F6FB4CF}"/>
            </c:ext>
          </c:extLst>
        </c:ser>
        <c:dLbls>
          <c:showLegendKey val="0"/>
          <c:showVal val="0"/>
          <c:showCatName val="0"/>
          <c:showSerName val="0"/>
          <c:showPercent val="0"/>
          <c:showBubbleSize val="0"/>
        </c:dLbls>
        <c:gapWidth val="150"/>
        <c:axId val="1715215648"/>
        <c:axId val="1"/>
      </c:barChart>
      <c:catAx>
        <c:axId val="1715215648"/>
        <c:scaling>
          <c:orientation val="minMax"/>
        </c:scaling>
        <c:delete val="0"/>
        <c:axPos val="l"/>
        <c:numFmt formatCode="General" sourceLinked="1"/>
        <c:majorTickMark val="in"/>
        <c:minorTickMark val="none"/>
        <c:tickLblPos val="low"/>
        <c:spPr>
          <a:noFill/>
          <a:ln w="3175" cap="flat" cmpd="sng" algn="ctr">
            <a:solidFill>
              <a:schemeClr val="tx1"/>
            </a:solidFill>
            <a:prstDash val="solid"/>
            <a:round/>
          </a:ln>
          <a:effectLst/>
        </c:spPr>
        <c:txPr>
          <a:bodyPr rot="-60000000" vert="horz"/>
          <a:lstStyle/>
          <a:p>
            <a:pPr>
              <a:defRPr sz="900"/>
            </a:pPr>
            <a:endParaRPr lang="en-US"/>
          </a:p>
        </c:txPr>
        <c:crossAx val="1"/>
        <c:crosses val="autoZero"/>
        <c:auto val="1"/>
        <c:lblAlgn val="ctr"/>
        <c:lblOffset val="100"/>
        <c:noMultiLvlLbl val="0"/>
      </c:catAx>
      <c:valAx>
        <c:axId val="1"/>
        <c:scaling>
          <c:orientation val="minMax"/>
        </c:scaling>
        <c:delete val="0"/>
        <c:axPos val="b"/>
        <c:numFmt formatCode="0" sourceLinked="0"/>
        <c:majorTickMark val="in"/>
        <c:minorTickMark val="none"/>
        <c:tickLblPos val="nextTo"/>
        <c:spPr>
          <a:noFill/>
          <a:ln w="3175">
            <a:solidFill>
              <a:schemeClr val="tx1"/>
            </a:solidFill>
            <a:prstDash val="solid"/>
          </a:ln>
          <a:effectLst/>
        </c:spPr>
        <c:txPr>
          <a:bodyPr rot="-60000000" vert="horz"/>
          <a:lstStyle/>
          <a:p>
            <a:pPr>
              <a:defRPr sz="900"/>
            </a:pPr>
            <a:endParaRPr lang="en-US"/>
          </a:p>
        </c:txPr>
        <c:crossAx val="1715215648"/>
        <c:crosses val="autoZero"/>
        <c:crossBetween val="between"/>
      </c:valAx>
      <c:spPr>
        <a:solidFill>
          <a:srgbClr val="FFFFFF"/>
        </a:solidFill>
        <a:ln w="25400">
          <a:noFill/>
        </a:ln>
      </c:spPr>
    </c:plotArea>
    <c:plotVisOnly val="1"/>
    <c:dispBlanksAs val="gap"/>
    <c:showDLblsOverMax val="0"/>
  </c:chart>
  <c:spPr>
    <a:solidFill>
      <a:schemeClr val="bg1"/>
    </a:solidFill>
    <a:ln w="25400" cap="flat" cmpd="sng" algn="ctr">
      <a:noFill/>
      <a:round/>
    </a:ln>
    <a:effectLst/>
  </c:spPr>
  <c:txPr>
    <a:bodyPr/>
    <a:lstStyle/>
    <a:p>
      <a:pPr>
        <a:defRPr sz="1600">
          <a:latin typeface="HelveticaNeueLT Std" panose="020B0604020202020204"/>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35341415656382E-2"/>
          <c:y val="2.6121618736012868E-2"/>
          <c:w val="0.91651439403407908"/>
          <c:h val="0.86620942003648438"/>
        </c:manualLayout>
      </c:layout>
      <c:barChart>
        <c:barDir val="bar"/>
        <c:grouping val="clustered"/>
        <c:varyColors val="0"/>
        <c:ser>
          <c:idx val="0"/>
          <c:order val="0"/>
          <c:spPr>
            <a:ln w="19050">
              <a:noFill/>
            </a:ln>
          </c:spPr>
          <c:invertIfNegative val="0"/>
          <c:dPt>
            <c:idx val="0"/>
            <c:invertIfNegative val="0"/>
            <c:bubble3D val="0"/>
            <c:spPr>
              <a:solidFill>
                <a:srgbClr val="7030A0"/>
              </a:solidFill>
              <a:ln w="19050">
                <a:noFill/>
              </a:ln>
            </c:spPr>
            <c:extLst>
              <c:ext xmlns:c16="http://schemas.microsoft.com/office/drawing/2014/chart" uri="{C3380CC4-5D6E-409C-BE32-E72D297353CC}">
                <c16:uniqueId val="{00000001-1B1C-4417-9FE0-595D774449B2}"/>
              </c:ext>
            </c:extLst>
          </c:dPt>
          <c:dPt>
            <c:idx val="1"/>
            <c:invertIfNegative val="0"/>
            <c:bubble3D val="0"/>
            <c:spPr>
              <a:solidFill>
                <a:srgbClr val="7030A0"/>
              </a:solidFill>
              <a:ln w="19050">
                <a:noFill/>
              </a:ln>
            </c:spPr>
            <c:extLst>
              <c:ext xmlns:c16="http://schemas.microsoft.com/office/drawing/2014/chart" uri="{C3380CC4-5D6E-409C-BE32-E72D297353CC}">
                <c16:uniqueId val="{00000003-1B1C-4417-9FE0-595D774449B2}"/>
              </c:ext>
            </c:extLst>
          </c:dPt>
          <c:dPt>
            <c:idx val="2"/>
            <c:invertIfNegative val="0"/>
            <c:bubble3D val="0"/>
            <c:spPr>
              <a:solidFill>
                <a:srgbClr val="7030A0"/>
              </a:solidFill>
              <a:ln w="19050">
                <a:noFill/>
              </a:ln>
            </c:spPr>
            <c:extLst>
              <c:ext xmlns:c16="http://schemas.microsoft.com/office/drawing/2014/chart" uri="{C3380CC4-5D6E-409C-BE32-E72D297353CC}">
                <c16:uniqueId val="{00000005-1B1C-4417-9FE0-595D774449B2}"/>
              </c:ext>
            </c:extLst>
          </c:dPt>
          <c:dPt>
            <c:idx val="3"/>
            <c:invertIfNegative val="0"/>
            <c:bubble3D val="0"/>
            <c:spPr>
              <a:solidFill>
                <a:srgbClr val="7030A0"/>
              </a:solidFill>
              <a:ln w="19050">
                <a:noFill/>
              </a:ln>
            </c:spPr>
            <c:extLst>
              <c:ext xmlns:c16="http://schemas.microsoft.com/office/drawing/2014/chart" uri="{C3380CC4-5D6E-409C-BE32-E72D297353CC}">
                <c16:uniqueId val="{00000007-1B1C-4417-9FE0-595D774449B2}"/>
              </c:ext>
            </c:extLst>
          </c:dPt>
          <c:dPt>
            <c:idx val="4"/>
            <c:invertIfNegative val="0"/>
            <c:bubble3D val="0"/>
            <c:spPr>
              <a:solidFill>
                <a:srgbClr val="7030A0"/>
              </a:solidFill>
              <a:ln w="19050">
                <a:noFill/>
              </a:ln>
            </c:spPr>
            <c:extLst>
              <c:ext xmlns:c16="http://schemas.microsoft.com/office/drawing/2014/chart" uri="{C3380CC4-5D6E-409C-BE32-E72D297353CC}">
                <c16:uniqueId val="{00000009-1B1C-4417-9FE0-595D774449B2}"/>
              </c:ext>
            </c:extLst>
          </c:dPt>
          <c:dPt>
            <c:idx val="5"/>
            <c:invertIfNegative val="0"/>
            <c:bubble3D val="0"/>
            <c:spPr>
              <a:solidFill>
                <a:schemeClr val="accent3"/>
              </a:solidFill>
              <a:ln w="19050">
                <a:noFill/>
              </a:ln>
            </c:spPr>
            <c:extLst>
              <c:ext xmlns:c16="http://schemas.microsoft.com/office/drawing/2014/chart" uri="{C3380CC4-5D6E-409C-BE32-E72D297353CC}">
                <c16:uniqueId val="{0000000B-1B1C-4417-9FE0-595D774449B2}"/>
              </c:ext>
            </c:extLst>
          </c:dPt>
          <c:dPt>
            <c:idx val="6"/>
            <c:invertIfNegative val="0"/>
            <c:bubble3D val="0"/>
            <c:spPr>
              <a:solidFill>
                <a:schemeClr val="accent3"/>
              </a:solidFill>
              <a:ln w="19050">
                <a:noFill/>
              </a:ln>
            </c:spPr>
            <c:extLst>
              <c:ext xmlns:c16="http://schemas.microsoft.com/office/drawing/2014/chart" uri="{C3380CC4-5D6E-409C-BE32-E72D297353CC}">
                <c16:uniqueId val="{0000000D-1B1C-4417-9FE0-595D774449B2}"/>
              </c:ext>
            </c:extLst>
          </c:dPt>
          <c:dPt>
            <c:idx val="7"/>
            <c:invertIfNegative val="0"/>
            <c:bubble3D val="0"/>
            <c:spPr>
              <a:solidFill>
                <a:schemeClr val="accent3"/>
              </a:solidFill>
              <a:ln w="19050">
                <a:noFill/>
              </a:ln>
            </c:spPr>
            <c:extLst>
              <c:ext xmlns:c16="http://schemas.microsoft.com/office/drawing/2014/chart" uri="{C3380CC4-5D6E-409C-BE32-E72D297353CC}">
                <c16:uniqueId val="{0000000F-1B1C-4417-9FE0-595D774449B2}"/>
              </c:ext>
            </c:extLst>
          </c:dPt>
          <c:dPt>
            <c:idx val="8"/>
            <c:invertIfNegative val="0"/>
            <c:bubble3D val="0"/>
            <c:spPr>
              <a:solidFill>
                <a:schemeClr val="accent3"/>
              </a:solidFill>
              <a:ln w="19050">
                <a:noFill/>
              </a:ln>
            </c:spPr>
            <c:extLst>
              <c:ext xmlns:c16="http://schemas.microsoft.com/office/drawing/2014/chart" uri="{C3380CC4-5D6E-409C-BE32-E72D297353CC}">
                <c16:uniqueId val="{00000011-1B1C-4417-9FE0-595D774449B2}"/>
              </c:ext>
            </c:extLst>
          </c:dPt>
          <c:dPt>
            <c:idx val="9"/>
            <c:invertIfNegative val="0"/>
            <c:bubble3D val="0"/>
            <c:extLst>
              <c:ext xmlns:c16="http://schemas.microsoft.com/office/drawing/2014/chart" uri="{C3380CC4-5D6E-409C-BE32-E72D297353CC}">
                <c16:uniqueId val="{00000012-1B1C-4417-9FE0-595D774449B2}"/>
              </c:ext>
            </c:extLst>
          </c:dPt>
          <c:dPt>
            <c:idx val="10"/>
            <c:invertIfNegative val="0"/>
            <c:bubble3D val="0"/>
            <c:extLst>
              <c:ext xmlns:c16="http://schemas.microsoft.com/office/drawing/2014/chart" uri="{C3380CC4-5D6E-409C-BE32-E72D297353CC}">
                <c16:uniqueId val="{00000013-1B1C-4417-9FE0-595D774449B2}"/>
              </c:ext>
            </c:extLst>
          </c:dPt>
          <c:dPt>
            <c:idx val="11"/>
            <c:invertIfNegative val="0"/>
            <c:bubble3D val="0"/>
            <c:extLst>
              <c:ext xmlns:c16="http://schemas.microsoft.com/office/drawing/2014/chart" uri="{C3380CC4-5D6E-409C-BE32-E72D297353CC}">
                <c16:uniqueId val="{00000014-1B1C-4417-9FE0-595D774449B2}"/>
              </c:ext>
            </c:extLst>
          </c:dPt>
          <c:dPt>
            <c:idx val="12"/>
            <c:invertIfNegative val="0"/>
            <c:bubble3D val="0"/>
            <c:extLst>
              <c:ext xmlns:c16="http://schemas.microsoft.com/office/drawing/2014/chart" uri="{C3380CC4-5D6E-409C-BE32-E72D297353CC}">
                <c16:uniqueId val="{00000015-1B1C-4417-9FE0-595D774449B2}"/>
              </c:ext>
            </c:extLst>
          </c:dPt>
          <c:dPt>
            <c:idx val="13"/>
            <c:invertIfNegative val="0"/>
            <c:bubble3D val="0"/>
            <c:extLst>
              <c:ext xmlns:c16="http://schemas.microsoft.com/office/drawing/2014/chart" uri="{C3380CC4-5D6E-409C-BE32-E72D297353CC}">
                <c16:uniqueId val="{00000016-1B1C-4417-9FE0-595D774449B2}"/>
              </c:ext>
            </c:extLst>
          </c:dPt>
          <c:dPt>
            <c:idx val="14"/>
            <c:invertIfNegative val="0"/>
            <c:bubble3D val="0"/>
            <c:extLst>
              <c:ext xmlns:c16="http://schemas.microsoft.com/office/drawing/2014/chart" uri="{C3380CC4-5D6E-409C-BE32-E72D297353CC}">
                <c16:uniqueId val="{00000017-1B1C-4417-9FE0-595D774449B2}"/>
              </c:ext>
            </c:extLst>
          </c:dPt>
          <c:dPt>
            <c:idx val="15"/>
            <c:invertIfNegative val="0"/>
            <c:bubble3D val="0"/>
            <c:extLst>
              <c:ext xmlns:c16="http://schemas.microsoft.com/office/drawing/2014/chart" uri="{C3380CC4-5D6E-409C-BE32-E72D297353CC}">
                <c16:uniqueId val="{00000018-1B1C-4417-9FE0-595D774449B2}"/>
              </c:ext>
            </c:extLst>
          </c:dPt>
          <c:dPt>
            <c:idx val="16"/>
            <c:invertIfNegative val="0"/>
            <c:bubble3D val="0"/>
            <c:extLst>
              <c:ext xmlns:c16="http://schemas.microsoft.com/office/drawing/2014/chart" uri="{C3380CC4-5D6E-409C-BE32-E72D297353CC}">
                <c16:uniqueId val="{00000019-1B1C-4417-9FE0-595D774449B2}"/>
              </c:ext>
            </c:extLst>
          </c:dPt>
          <c:dPt>
            <c:idx val="17"/>
            <c:invertIfNegative val="0"/>
            <c:bubble3D val="0"/>
            <c:extLst>
              <c:ext xmlns:c16="http://schemas.microsoft.com/office/drawing/2014/chart" uri="{C3380CC4-5D6E-409C-BE32-E72D297353CC}">
                <c16:uniqueId val="{0000001A-1B1C-4417-9FE0-595D774449B2}"/>
              </c:ext>
            </c:extLst>
          </c:dPt>
          <c:dPt>
            <c:idx val="18"/>
            <c:invertIfNegative val="0"/>
            <c:bubble3D val="0"/>
            <c:extLst>
              <c:ext xmlns:c16="http://schemas.microsoft.com/office/drawing/2014/chart" uri="{C3380CC4-5D6E-409C-BE32-E72D297353CC}">
                <c16:uniqueId val="{0000001B-1B1C-4417-9FE0-595D774449B2}"/>
              </c:ext>
            </c:extLst>
          </c:dPt>
          <c:dPt>
            <c:idx val="19"/>
            <c:invertIfNegative val="0"/>
            <c:bubble3D val="0"/>
            <c:extLst>
              <c:ext xmlns:c16="http://schemas.microsoft.com/office/drawing/2014/chart" uri="{C3380CC4-5D6E-409C-BE32-E72D297353CC}">
                <c16:uniqueId val="{0000001C-1B1C-4417-9FE0-595D774449B2}"/>
              </c:ext>
            </c:extLst>
          </c:dPt>
          <c:dPt>
            <c:idx val="20"/>
            <c:invertIfNegative val="0"/>
            <c:bubble3D val="0"/>
            <c:extLst>
              <c:ext xmlns:c16="http://schemas.microsoft.com/office/drawing/2014/chart" uri="{C3380CC4-5D6E-409C-BE32-E72D297353CC}">
                <c16:uniqueId val="{0000001D-1B1C-4417-9FE0-595D774449B2}"/>
              </c:ext>
            </c:extLst>
          </c:dPt>
          <c:dPt>
            <c:idx val="21"/>
            <c:invertIfNegative val="0"/>
            <c:bubble3D val="0"/>
            <c:extLst>
              <c:ext xmlns:c16="http://schemas.microsoft.com/office/drawing/2014/chart" uri="{C3380CC4-5D6E-409C-BE32-E72D297353CC}">
                <c16:uniqueId val="{0000001E-1B1C-4417-9FE0-595D774449B2}"/>
              </c:ext>
            </c:extLst>
          </c:dPt>
          <c:dPt>
            <c:idx val="22"/>
            <c:invertIfNegative val="0"/>
            <c:bubble3D val="0"/>
            <c:extLst>
              <c:ext xmlns:c16="http://schemas.microsoft.com/office/drawing/2014/chart" uri="{C3380CC4-5D6E-409C-BE32-E72D297353CC}">
                <c16:uniqueId val="{0000001F-1B1C-4417-9FE0-595D774449B2}"/>
              </c:ext>
            </c:extLst>
          </c:dPt>
          <c:dPt>
            <c:idx val="23"/>
            <c:invertIfNegative val="0"/>
            <c:bubble3D val="0"/>
            <c:extLst>
              <c:ext xmlns:c16="http://schemas.microsoft.com/office/drawing/2014/chart" uri="{C3380CC4-5D6E-409C-BE32-E72D297353CC}">
                <c16:uniqueId val="{00000020-1B1C-4417-9FE0-595D774449B2}"/>
              </c:ext>
            </c:extLst>
          </c:dPt>
          <c:errBars>
            <c:errBarType val="both"/>
            <c:errValType val="cust"/>
            <c:noEndCap val="0"/>
            <c:plus>
              <c:numLit>
                <c:formatCode>General</c:formatCode>
                <c:ptCount val="12"/>
                <c:pt idx="0">
                  <c:v>2.1711864273217685E-2</c:v>
                </c:pt>
                <c:pt idx="1">
                  <c:v>5.4455506247935645E-2</c:v>
                </c:pt>
                <c:pt idx="2">
                  <c:v>0.90835791858542614</c:v>
                </c:pt>
                <c:pt idx="3">
                  <c:v>3.2345866946515263</c:v>
                </c:pt>
                <c:pt idx="4">
                  <c:v>0.64058395048232364</c:v>
                </c:pt>
                <c:pt idx="5">
                  <c:v>1.1687870543798655</c:v>
                </c:pt>
                <c:pt idx="6">
                  <c:v>1.0072320697026267E-2</c:v>
                </c:pt>
                <c:pt idx="7">
                  <c:v>3.1320582074612164</c:v>
                </c:pt>
                <c:pt idx="8">
                  <c:v>1.0382912472713171</c:v>
                </c:pt>
                <c:pt idx="9">
                  <c:v>0.88523889327285576</c:v>
                </c:pt>
                <c:pt idx="10">
                  <c:v>0.48473870843679567</c:v>
                </c:pt>
                <c:pt idx="11">
                  <c:v>0.3166543760334557</c:v>
                </c:pt>
              </c:numLit>
            </c:plus>
            <c:minus>
              <c:numLit>
                <c:formatCode>General</c:formatCode>
                <c:ptCount val="12"/>
                <c:pt idx="0">
                  <c:v>2.1711864273217685E-2</c:v>
                </c:pt>
                <c:pt idx="1">
                  <c:v>5.4455506247935645E-2</c:v>
                </c:pt>
                <c:pt idx="2">
                  <c:v>0.90835791858542614</c:v>
                </c:pt>
                <c:pt idx="3">
                  <c:v>3.2345866946515263</c:v>
                </c:pt>
                <c:pt idx="4">
                  <c:v>0.64058395048232364</c:v>
                </c:pt>
                <c:pt idx="5">
                  <c:v>1.1687870543798655</c:v>
                </c:pt>
                <c:pt idx="6">
                  <c:v>1.0072320697026267E-2</c:v>
                </c:pt>
                <c:pt idx="7">
                  <c:v>3.1320582074612164</c:v>
                </c:pt>
                <c:pt idx="8">
                  <c:v>1.0382912472713171</c:v>
                </c:pt>
                <c:pt idx="9">
                  <c:v>0.88523889327285576</c:v>
                </c:pt>
                <c:pt idx="10">
                  <c:v>0.48473870843679567</c:v>
                </c:pt>
                <c:pt idx="11">
                  <c:v>0.3166543760334557</c:v>
                </c:pt>
              </c:numLit>
            </c:minus>
            <c:spPr>
              <a:ln w="12700"/>
            </c:spPr>
          </c:errBars>
          <c:cat>
            <c:strLit>
              <c:ptCount val="12"/>
              <c:pt idx="0">
                <c:v>CIT rate (investor country)</c:v>
              </c:pt>
              <c:pt idx="1">
                <c:v>CIT rate (recipient country)</c:v>
              </c:pt>
              <c:pt idx="2">
                <c:v>Log(Spending on Education)</c:v>
              </c:pt>
              <c:pt idx="3">
                <c:v>E-Government Development Index</c:v>
              </c:pt>
              <c:pt idx="4">
                <c:v>Trade&amp;Transport Infrastructure</c:v>
              </c:pt>
              <c:pt idx="5">
                <c:v>Rule of Law (above 75th percentile)</c:v>
              </c:pt>
              <c:pt idx="6">
                <c:v>Trade Openness</c:v>
              </c:pt>
              <c:pt idx="7">
                <c:v>Financial Development Index</c:v>
              </c:pt>
              <c:pt idx="8">
                <c:v>Log(Average Hourly Wage)</c:v>
              </c:pt>
              <c:pt idx="9">
                <c:v>Former colony</c:v>
              </c:pt>
              <c:pt idx="10">
                <c:v>Common language</c:v>
              </c:pt>
              <c:pt idx="11">
                <c:v>Log(Distance)</c:v>
              </c:pt>
            </c:strLit>
          </c:cat>
          <c:val>
            <c:numLit>
              <c:formatCode>General</c:formatCode>
              <c:ptCount val="12"/>
              <c:pt idx="0">
                <c:v>-9.7892072640090831E-3</c:v>
              </c:pt>
              <c:pt idx="1">
                <c:v>1.5785236040456129E-2</c:v>
              </c:pt>
              <c:pt idx="2">
                <c:v>0.9932688581376713</c:v>
              </c:pt>
              <c:pt idx="3">
                <c:v>3.665563508867693</c:v>
              </c:pt>
              <c:pt idx="4">
                <c:v>1.0856743151372594</c:v>
              </c:pt>
              <c:pt idx="5">
                <c:v>0.96138177732507402</c:v>
              </c:pt>
              <c:pt idx="6">
                <c:v>-7.4278559432817953E-3</c:v>
              </c:pt>
              <c:pt idx="7">
                <c:v>2.8128053519130742</c:v>
              </c:pt>
              <c:pt idx="8">
                <c:v>-0.87299195093794535</c:v>
              </c:pt>
              <c:pt idx="9">
                <c:v>1.4539622610261609</c:v>
              </c:pt>
              <c:pt idx="10">
                <c:v>1.2926961692690524</c:v>
              </c:pt>
              <c:pt idx="11">
                <c:v>-1.7228073165646776</c:v>
              </c:pt>
            </c:numLit>
          </c:val>
          <c:extLst>
            <c:ext xmlns:c16="http://schemas.microsoft.com/office/drawing/2014/chart" uri="{C3380CC4-5D6E-409C-BE32-E72D297353CC}">
              <c16:uniqueId val="{00000021-1B1C-4417-9FE0-595D774449B2}"/>
            </c:ext>
          </c:extLst>
        </c:ser>
        <c:dLbls>
          <c:showLegendKey val="0"/>
          <c:showVal val="0"/>
          <c:showCatName val="0"/>
          <c:showSerName val="0"/>
          <c:showPercent val="0"/>
          <c:showBubbleSize val="0"/>
        </c:dLbls>
        <c:gapWidth val="150"/>
        <c:axId val="1715212864"/>
        <c:axId val="1"/>
      </c:barChart>
      <c:catAx>
        <c:axId val="1715212864"/>
        <c:scaling>
          <c:orientation val="minMax"/>
        </c:scaling>
        <c:delete val="0"/>
        <c:axPos val="l"/>
        <c:numFmt formatCode="General" sourceLinked="1"/>
        <c:majorTickMark val="in"/>
        <c:minorTickMark val="none"/>
        <c:tickLblPos val="low"/>
        <c:spPr>
          <a:noFill/>
          <a:ln w="3175" cap="flat" cmpd="sng" algn="ctr">
            <a:solidFill>
              <a:schemeClr val="tx1"/>
            </a:solidFill>
            <a:prstDash val="solid"/>
            <a:round/>
          </a:ln>
          <a:effectLst/>
        </c:spPr>
        <c:txPr>
          <a:bodyPr rot="-60000000" vert="horz"/>
          <a:lstStyle/>
          <a:p>
            <a:pPr>
              <a:defRPr sz="900"/>
            </a:pPr>
            <a:endParaRPr lang="en-US"/>
          </a:p>
        </c:txPr>
        <c:crossAx val="1"/>
        <c:crosses val="autoZero"/>
        <c:auto val="1"/>
        <c:lblAlgn val="ctr"/>
        <c:lblOffset val="100"/>
        <c:noMultiLvlLbl val="0"/>
      </c:catAx>
      <c:valAx>
        <c:axId val="1"/>
        <c:scaling>
          <c:orientation val="minMax"/>
        </c:scaling>
        <c:delete val="0"/>
        <c:axPos val="b"/>
        <c:numFmt formatCode="0" sourceLinked="0"/>
        <c:majorTickMark val="in"/>
        <c:minorTickMark val="none"/>
        <c:tickLblPos val="nextTo"/>
        <c:spPr>
          <a:noFill/>
          <a:ln w="3175">
            <a:solidFill>
              <a:schemeClr val="tx1"/>
            </a:solidFill>
            <a:prstDash val="solid"/>
          </a:ln>
          <a:effectLst/>
        </c:spPr>
        <c:txPr>
          <a:bodyPr rot="-60000000" vert="horz"/>
          <a:lstStyle/>
          <a:p>
            <a:pPr>
              <a:defRPr sz="900"/>
            </a:pPr>
            <a:endParaRPr lang="en-US"/>
          </a:p>
        </c:txPr>
        <c:crossAx val="1715212864"/>
        <c:crosses val="autoZero"/>
        <c:crossBetween val="between"/>
      </c:valAx>
      <c:spPr>
        <a:solidFill>
          <a:srgbClr val="FFFFFF"/>
        </a:solidFill>
        <a:ln w="25400">
          <a:noFill/>
        </a:ln>
      </c:spPr>
    </c:plotArea>
    <c:plotVisOnly val="1"/>
    <c:dispBlanksAs val="gap"/>
    <c:showDLblsOverMax val="0"/>
  </c:chart>
  <c:spPr>
    <a:solidFill>
      <a:schemeClr val="bg1"/>
    </a:solidFill>
    <a:ln w="25400" cap="flat" cmpd="sng" algn="ctr">
      <a:noFill/>
      <a:round/>
    </a:ln>
    <a:effectLst/>
  </c:spPr>
  <c:txPr>
    <a:bodyPr/>
    <a:lstStyle/>
    <a:p>
      <a:pPr>
        <a:defRPr sz="1600">
          <a:latin typeface="HelveticaNeueLT Std" panose="020B0604020202020204"/>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35341415656382E-2"/>
          <c:y val="2.6121618736012868E-2"/>
          <c:w val="0.91651439403407908"/>
          <c:h val="0.86620942003648438"/>
        </c:manualLayout>
      </c:layout>
      <c:barChart>
        <c:barDir val="bar"/>
        <c:grouping val="clustered"/>
        <c:varyColors val="0"/>
        <c:ser>
          <c:idx val="0"/>
          <c:order val="0"/>
          <c:spPr>
            <a:solidFill>
              <a:schemeClr val="accent3">
                <a:lumMod val="75000"/>
              </a:schemeClr>
            </a:solidFill>
            <a:ln w="19050">
              <a:noFill/>
            </a:ln>
          </c:spPr>
          <c:invertIfNegative val="0"/>
          <c:dPt>
            <c:idx val="0"/>
            <c:invertIfNegative val="0"/>
            <c:bubble3D val="0"/>
            <c:extLst>
              <c:ext xmlns:c16="http://schemas.microsoft.com/office/drawing/2014/chart" uri="{C3380CC4-5D6E-409C-BE32-E72D297353CC}">
                <c16:uniqueId val="{00000000-D8E3-42A7-BBCD-7D0B3C15758F}"/>
              </c:ext>
            </c:extLst>
          </c:dPt>
          <c:dPt>
            <c:idx val="1"/>
            <c:invertIfNegative val="0"/>
            <c:bubble3D val="0"/>
            <c:extLst>
              <c:ext xmlns:c16="http://schemas.microsoft.com/office/drawing/2014/chart" uri="{C3380CC4-5D6E-409C-BE32-E72D297353CC}">
                <c16:uniqueId val="{00000001-D8E3-42A7-BBCD-7D0B3C15758F}"/>
              </c:ext>
            </c:extLst>
          </c:dPt>
          <c:dPt>
            <c:idx val="2"/>
            <c:invertIfNegative val="0"/>
            <c:bubble3D val="0"/>
            <c:spPr>
              <a:solidFill>
                <a:srgbClr val="ED7D31"/>
              </a:solidFill>
              <a:ln w="19050">
                <a:noFill/>
              </a:ln>
            </c:spPr>
            <c:extLst>
              <c:ext xmlns:c16="http://schemas.microsoft.com/office/drawing/2014/chart" uri="{C3380CC4-5D6E-409C-BE32-E72D297353CC}">
                <c16:uniqueId val="{00000003-D8E3-42A7-BBCD-7D0B3C15758F}"/>
              </c:ext>
            </c:extLst>
          </c:dPt>
          <c:dPt>
            <c:idx val="3"/>
            <c:invertIfNegative val="0"/>
            <c:bubble3D val="0"/>
            <c:spPr>
              <a:solidFill>
                <a:srgbClr val="ED7D31"/>
              </a:solidFill>
              <a:ln w="19050">
                <a:noFill/>
              </a:ln>
            </c:spPr>
            <c:extLst>
              <c:ext xmlns:c16="http://schemas.microsoft.com/office/drawing/2014/chart" uri="{C3380CC4-5D6E-409C-BE32-E72D297353CC}">
                <c16:uniqueId val="{00000005-D8E3-42A7-BBCD-7D0B3C15758F}"/>
              </c:ext>
            </c:extLst>
          </c:dPt>
          <c:dPt>
            <c:idx val="4"/>
            <c:invertIfNegative val="0"/>
            <c:bubble3D val="0"/>
            <c:spPr>
              <a:solidFill>
                <a:srgbClr val="ED7D31"/>
              </a:solidFill>
              <a:ln w="19050">
                <a:noFill/>
              </a:ln>
            </c:spPr>
            <c:extLst>
              <c:ext xmlns:c16="http://schemas.microsoft.com/office/drawing/2014/chart" uri="{C3380CC4-5D6E-409C-BE32-E72D297353CC}">
                <c16:uniqueId val="{00000007-D8E3-42A7-BBCD-7D0B3C15758F}"/>
              </c:ext>
            </c:extLst>
          </c:dPt>
          <c:dPt>
            <c:idx val="5"/>
            <c:invertIfNegative val="0"/>
            <c:bubble3D val="0"/>
            <c:spPr>
              <a:solidFill>
                <a:srgbClr val="000099">
                  <a:alpha val="80000"/>
                </a:srgbClr>
              </a:solidFill>
              <a:ln w="19050">
                <a:noFill/>
              </a:ln>
            </c:spPr>
            <c:extLst>
              <c:ext xmlns:c16="http://schemas.microsoft.com/office/drawing/2014/chart" uri="{C3380CC4-5D6E-409C-BE32-E72D297353CC}">
                <c16:uniqueId val="{00000009-D8E3-42A7-BBCD-7D0B3C15758F}"/>
              </c:ext>
            </c:extLst>
          </c:dPt>
          <c:dPt>
            <c:idx val="6"/>
            <c:invertIfNegative val="0"/>
            <c:bubble3D val="0"/>
            <c:extLst>
              <c:ext xmlns:c16="http://schemas.microsoft.com/office/drawing/2014/chart" uri="{C3380CC4-5D6E-409C-BE32-E72D297353CC}">
                <c16:uniqueId val="{0000000A-D8E3-42A7-BBCD-7D0B3C15758F}"/>
              </c:ext>
            </c:extLst>
          </c:dPt>
          <c:dPt>
            <c:idx val="7"/>
            <c:invertIfNegative val="0"/>
            <c:bubble3D val="0"/>
            <c:extLst>
              <c:ext xmlns:c16="http://schemas.microsoft.com/office/drawing/2014/chart" uri="{C3380CC4-5D6E-409C-BE32-E72D297353CC}">
                <c16:uniqueId val="{0000000B-D8E3-42A7-BBCD-7D0B3C15758F}"/>
              </c:ext>
            </c:extLst>
          </c:dPt>
          <c:dPt>
            <c:idx val="8"/>
            <c:invertIfNegative val="0"/>
            <c:bubble3D val="0"/>
            <c:extLst>
              <c:ext xmlns:c16="http://schemas.microsoft.com/office/drawing/2014/chart" uri="{C3380CC4-5D6E-409C-BE32-E72D297353CC}">
                <c16:uniqueId val="{0000000C-D8E3-42A7-BBCD-7D0B3C15758F}"/>
              </c:ext>
            </c:extLst>
          </c:dPt>
          <c:dPt>
            <c:idx val="9"/>
            <c:invertIfNegative val="0"/>
            <c:bubble3D val="0"/>
            <c:extLst>
              <c:ext xmlns:c16="http://schemas.microsoft.com/office/drawing/2014/chart" uri="{C3380CC4-5D6E-409C-BE32-E72D297353CC}">
                <c16:uniqueId val="{0000000D-D8E3-42A7-BBCD-7D0B3C15758F}"/>
              </c:ext>
            </c:extLst>
          </c:dPt>
          <c:dPt>
            <c:idx val="10"/>
            <c:invertIfNegative val="0"/>
            <c:bubble3D val="0"/>
            <c:extLst>
              <c:ext xmlns:c16="http://schemas.microsoft.com/office/drawing/2014/chart" uri="{C3380CC4-5D6E-409C-BE32-E72D297353CC}">
                <c16:uniqueId val="{0000000E-D8E3-42A7-BBCD-7D0B3C15758F}"/>
              </c:ext>
            </c:extLst>
          </c:dPt>
          <c:dPt>
            <c:idx val="11"/>
            <c:invertIfNegative val="0"/>
            <c:bubble3D val="0"/>
            <c:extLst>
              <c:ext xmlns:c16="http://schemas.microsoft.com/office/drawing/2014/chart" uri="{C3380CC4-5D6E-409C-BE32-E72D297353CC}">
                <c16:uniqueId val="{0000000F-D8E3-42A7-BBCD-7D0B3C15758F}"/>
              </c:ext>
            </c:extLst>
          </c:dPt>
          <c:dPt>
            <c:idx val="12"/>
            <c:invertIfNegative val="0"/>
            <c:bubble3D val="0"/>
            <c:extLst>
              <c:ext xmlns:c16="http://schemas.microsoft.com/office/drawing/2014/chart" uri="{C3380CC4-5D6E-409C-BE32-E72D297353CC}">
                <c16:uniqueId val="{00000010-D8E3-42A7-BBCD-7D0B3C15758F}"/>
              </c:ext>
            </c:extLst>
          </c:dPt>
          <c:dPt>
            <c:idx val="13"/>
            <c:invertIfNegative val="0"/>
            <c:bubble3D val="0"/>
            <c:extLst>
              <c:ext xmlns:c16="http://schemas.microsoft.com/office/drawing/2014/chart" uri="{C3380CC4-5D6E-409C-BE32-E72D297353CC}">
                <c16:uniqueId val="{00000011-D8E3-42A7-BBCD-7D0B3C15758F}"/>
              </c:ext>
            </c:extLst>
          </c:dPt>
          <c:dPt>
            <c:idx val="14"/>
            <c:invertIfNegative val="0"/>
            <c:bubble3D val="0"/>
            <c:extLst>
              <c:ext xmlns:c16="http://schemas.microsoft.com/office/drawing/2014/chart" uri="{C3380CC4-5D6E-409C-BE32-E72D297353CC}">
                <c16:uniqueId val="{00000012-D8E3-42A7-BBCD-7D0B3C15758F}"/>
              </c:ext>
            </c:extLst>
          </c:dPt>
          <c:dPt>
            <c:idx val="15"/>
            <c:invertIfNegative val="0"/>
            <c:bubble3D val="0"/>
            <c:extLst>
              <c:ext xmlns:c16="http://schemas.microsoft.com/office/drawing/2014/chart" uri="{C3380CC4-5D6E-409C-BE32-E72D297353CC}">
                <c16:uniqueId val="{00000013-D8E3-42A7-BBCD-7D0B3C15758F}"/>
              </c:ext>
            </c:extLst>
          </c:dPt>
          <c:dPt>
            <c:idx val="16"/>
            <c:invertIfNegative val="0"/>
            <c:bubble3D val="0"/>
            <c:extLst>
              <c:ext xmlns:c16="http://schemas.microsoft.com/office/drawing/2014/chart" uri="{C3380CC4-5D6E-409C-BE32-E72D297353CC}">
                <c16:uniqueId val="{00000014-D8E3-42A7-BBCD-7D0B3C15758F}"/>
              </c:ext>
            </c:extLst>
          </c:dPt>
          <c:dPt>
            <c:idx val="17"/>
            <c:invertIfNegative val="0"/>
            <c:bubble3D val="0"/>
            <c:extLst>
              <c:ext xmlns:c16="http://schemas.microsoft.com/office/drawing/2014/chart" uri="{C3380CC4-5D6E-409C-BE32-E72D297353CC}">
                <c16:uniqueId val="{00000015-D8E3-42A7-BBCD-7D0B3C15758F}"/>
              </c:ext>
            </c:extLst>
          </c:dPt>
          <c:dPt>
            <c:idx val="18"/>
            <c:invertIfNegative val="0"/>
            <c:bubble3D val="0"/>
            <c:extLst>
              <c:ext xmlns:c16="http://schemas.microsoft.com/office/drawing/2014/chart" uri="{C3380CC4-5D6E-409C-BE32-E72D297353CC}">
                <c16:uniqueId val="{00000016-D8E3-42A7-BBCD-7D0B3C15758F}"/>
              </c:ext>
            </c:extLst>
          </c:dPt>
          <c:dPt>
            <c:idx val="19"/>
            <c:invertIfNegative val="0"/>
            <c:bubble3D val="0"/>
            <c:extLst>
              <c:ext xmlns:c16="http://schemas.microsoft.com/office/drawing/2014/chart" uri="{C3380CC4-5D6E-409C-BE32-E72D297353CC}">
                <c16:uniqueId val="{00000017-D8E3-42A7-BBCD-7D0B3C15758F}"/>
              </c:ext>
            </c:extLst>
          </c:dPt>
          <c:dPt>
            <c:idx val="20"/>
            <c:invertIfNegative val="0"/>
            <c:bubble3D val="0"/>
            <c:extLst>
              <c:ext xmlns:c16="http://schemas.microsoft.com/office/drawing/2014/chart" uri="{C3380CC4-5D6E-409C-BE32-E72D297353CC}">
                <c16:uniqueId val="{00000018-D8E3-42A7-BBCD-7D0B3C15758F}"/>
              </c:ext>
            </c:extLst>
          </c:dPt>
          <c:dPt>
            <c:idx val="21"/>
            <c:invertIfNegative val="0"/>
            <c:bubble3D val="0"/>
            <c:extLst>
              <c:ext xmlns:c16="http://schemas.microsoft.com/office/drawing/2014/chart" uri="{C3380CC4-5D6E-409C-BE32-E72D297353CC}">
                <c16:uniqueId val="{00000019-D8E3-42A7-BBCD-7D0B3C15758F}"/>
              </c:ext>
            </c:extLst>
          </c:dPt>
          <c:dPt>
            <c:idx val="22"/>
            <c:invertIfNegative val="0"/>
            <c:bubble3D val="0"/>
            <c:extLst>
              <c:ext xmlns:c16="http://schemas.microsoft.com/office/drawing/2014/chart" uri="{C3380CC4-5D6E-409C-BE32-E72D297353CC}">
                <c16:uniqueId val="{0000001A-D8E3-42A7-BBCD-7D0B3C15758F}"/>
              </c:ext>
            </c:extLst>
          </c:dPt>
          <c:dPt>
            <c:idx val="23"/>
            <c:invertIfNegative val="0"/>
            <c:bubble3D val="0"/>
            <c:extLst>
              <c:ext xmlns:c16="http://schemas.microsoft.com/office/drawing/2014/chart" uri="{C3380CC4-5D6E-409C-BE32-E72D297353CC}">
                <c16:uniqueId val="{0000001B-D8E3-42A7-BBCD-7D0B3C15758F}"/>
              </c:ext>
            </c:extLst>
          </c:dPt>
          <c:errBars>
            <c:errBarType val="both"/>
            <c:errValType val="cust"/>
            <c:noEndCap val="0"/>
            <c:plus>
              <c:numRef>
                <c:f>'Fig 2.8.2'!$X$152:$X$157</c:f>
                <c:numCache>
                  <c:formatCode>General</c:formatCode>
                  <c:ptCount val="6"/>
                  <c:pt idx="0" formatCode="0.000">
                    <c:v>2.2985983906896094E-3</c:v>
                  </c:pt>
                  <c:pt idx="1">
                    <c:v>2.6330720786450747E-2</c:v>
                  </c:pt>
                  <c:pt idx="2">
                    <c:v>0.146781302083316</c:v>
                  </c:pt>
                  <c:pt idx="3">
                    <c:v>8.7267176038087479E-2</c:v>
                  </c:pt>
                  <c:pt idx="4">
                    <c:v>6.4441852940823136E-2</c:v>
                  </c:pt>
                  <c:pt idx="5">
                    <c:v>2.4920220839878354E-2</c:v>
                  </c:pt>
                </c:numCache>
              </c:numRef>
            </c:plus>
            <c:minus>
              <c:numRef>
                <c:f>'Fig 2.8.2'!$X$152:$X$157</c:f>
                <c:numCache>
                  <c:formatCode>General</c:formatCode>
                  <c:ptCount val="6"/>
                  <c:pt idx="0" formatCode="0.000">
                    <c:v>2.2985983906896094E-3</c:v>
                  </c:pt>
                  <c:pt idx="1">
                    <c:v>2.6330720786450747E-2</c:v>
                  </c:pt>
                  <c:pt idx="2">
                    <c:v>0.146781302083316</c:v>
                  </c:pt>
                  <c:pt idx="3">
                    <c:v>8.7267176038087479E-2</c:v>
                  </c:pt>
                  <c:pt idx="4">
                    <c:v>6.4441852940823136E-2</c:v>
                  </c:pt>
                  <c:pt idx="5">
                    <c:v>2.4920220839878354E-2</c:v>
                  </c:pt>
                </c:numCache>
              </c:numRef>
            </c:minus>
            <c:spPr>
              <a:ln w="12700"/>
            </c:spPr>
          </c:errBars>
          <c:cat>
            <c:strRef>
              <c:f>'Fig 2.8.2'!$V$152:$V$157</c:f>
              <c:strCache>
                <c:ptCount val="6"/>
                <c:pt idx="0">
                  <c:v>Effective corporate income tax rate (%)</c:v>
                </c:pt>
                <c:pt idx="1">
                  <c:v>Statutory corporate income tax rate (%)</c:v>
                </c:pt>
                <c:pt idx="2">
                  <c:v>Education spending (% GDP)</c:v>
                </c:pt>
                <c:pt idx="3">
                  <c:v>E-Government Development Index</c:v>
                </c:pt>
                <c:pt idx="4">
                  <c:v>Trade &amp; Transport Infrastructure Index</c:v>
                </c:pt>
                <c:pt idx="5">
                  <c:v>Financial Development Index</c:v>
                </c:pt>
              </c:strCache>
            </c:strRef>
          </c:cat>
          <c:val>
            <c:numRef>
              <c:f>'Fig 2.8.2'!$W$152:$W$157</c:f>
              <c:numCache>
                <c:formatCode>0.000</c:formatCode>
                <c:ptCount val="6"/>
                <c:pt idx="0">
                  <c:v>1.8247159127679946E-3</c:v>
                </c:pt>
                <c:pt idx="1">
                  <c:v>8.7322690596536249E-3</c:v>
                </c:pt>
                <c:pt idx="2">
                  <c:v>0.31752867143076047</c:v>
                </c:pt>
                <c:pt idx="3">
                  <c:v>0.17298315429598254</c:v>
                </c:pt>
                <c:pt idx="4">
                  <c:v>0.20285212846959208</c:v>
                </c:pt>
                <c:pt idx="5">
                  <c:v>5.6594406891639755E-2</c:v>
                </c:pt>
              </c:numCache>
            </c:numRef>
          </c:val>
          <c:extLst>
            <c:ext xmlns:c16="http://schemas.microsoft.com/office/drawing/2014/chart" uri="{C3380CC4-5D6E-409C-BE32-E72D297353CC}">
              <c16:uniqueId val="{0000001C-D8E3-42A7-BBCD-7D0B3C15758F}"/>
            </c:ext>
          </c:extLst>
        </c:ser>
        <c:dLbls>
          <c:showLegendKey val="0"/>
          <c:showVal val="0"/>
          <c:showCatName val="0"/>
          <c:showSerName val="0"/>
          <c:showPercent val="0"/>
          <c:showBubbleSize val="0"/>
        </c:dLbls>
        <c:gapWidth val="150"/>
        <c:axId val="1716916352"/>
        <c:axId val="1"/>
      </c:barChart>
      <c:catAx>
        <c:axId val="1716916352"/>
        <c:scaling>
          <c:orientation val="minMax"/>
        </c:scaling>
        <c:delete val="0"/>
        <c:axPos val="l"/>
        <c:numFmt formatCode="General" sourceLinked="1"/>
        <c:majorTickMark val="cross"/>
        <c:minorTickMark val="none"/>
        <c:tickLblPos val="low"/>
        <c:spPr>
          <a:noFill/>
          <a:ln w="9525" cap="flat" cmpd="sng" algn="ctr">
            <a:solidFill>
              <a:schemeClr val="tx1"/>
            </a:solidFill>
            <a:prstDash val="solid"/>
            <a:round/>
          </a:ln>
          <a:effectLst/>
        </c:spPr>
        <c:txPr>
          <a:bodyPr rot="-60000000" vert="horz"/>
          <a:lstStyle/>
          <a:p>
            <a:pPr>
              <a:defRPr/>
            </a:pPr>
            <a:endParaRPr lang="en-US"/>
          </a:p>
        </c:txPr>
        <c:crossAx val="1"/>
        <c:crosses val="autoZero"/>
        <c:auto val="1"/>
        <c:lblAlgn val="ctr"/>
        <c:lblOffset val="100"/>
        <c:noMultiLvlLbl val="0"/>
      </c:catAx>
      <c:valAx>
        <c:axId val="1"/>
        <c:scaling>
          <c:orientation val="minMax"/>
        </c:scaling>
        <c:delete val="0"/>
        <c:axPos val="b"/>
        <c:numFmt formatCode="0.0" sourceLinked="0"/>
        <c:majorTickMark val="in"/>
        <c:minorTickMark val="none"/>
        <c:tickLblPos val="nextTo"/>
        <c:spPr>
          <a:noFill/>
          <a:ln w="3175">
            <a:noFill/>
            <a:prstDash val="solid"/>
          </a:ln>
          <a:effectLst/>
        </c:spPr>
        <c:txPr>
          <a:bodyPr rot="-60000000" vert="horz"/>
          <a:lstStyle/>
          <a:p>
            <a:pPr>
              <a:defRPr/>
            </a:pPr>
            <a:endParaRPr lang="en-US"/>
          </a:p>
        </c:txPr>
        <c:crossAx val="1716916352"/>
        <c:crosses val="autoZero"/>
        <c:crossBetween val="between"/>
        <c:majorUnit val="0.1"/>
      </c:valAx>
      <c:spPr>
        <a:solidFill>
          <a:srgbClr val="FFFFFF"/>
        </a:solidFill>
        <a:ln w="25400">
          <a:noFill/>
        </a:ln>
      </c:spPr>
    </c:plotArea>
    <c:plotVisOnly val="1"/>
    <c:dispBlanksAs val="gap"/>
    <c:showDLblsOverMax val="0"/>
  </c:chart>
  <c:spPr>
    <a:solidFill>
      <a:schemeClr val="bg1"/>
    </a:solidFill>
    <a:ln w="25400" cap="flat" cmpd="sng" algn="ctr">
      <a:noFill/>
      <a:round/>
    </a:ln>
    <a:effectLst/>
  </c:spPr>
  <c:txPr>
    <a:bodyPr/>
    <a:lstStyle/>
    <a:p>
      <a:pPr>
        <a:defRPr sz="2000">
          <a:latin typeface="HelveticaNeueLT Std" panose="020B0604020202020204"/>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Real FDI</c:v>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cat>
            <c:strLit>
              <c:ptCount val="6"/>
              <c:pt idx="0">
                <c:v>1pp of GDP increase in govt spending on education Patent families</c:v>
              </c:pt>
              <c:pt idx="1">
                <c:v>1pp of GDP increase in govt spending on education TFP</c:v>
              </c:pt>
              <c:pt idx="2">
                <c:v>1pp of GDP increase in govt spending on education labor prod-ty</c:v>
              </c:pt>
              <c:pt idx="3">
                <c:v>1 st.dev. increase in E-Gov Index Patent families</c:v>
              </c:pt>
              <c:pt idx="4">
                <c:v>1 st.dev. increase in E-Gov Index TFP</c:v>
              </c:pt>
              <c:pt idx="5">
                <c:v>1 st.dev. increase in E-Gov Index labor prod-ty</c:v>
              </c:pt>
            </c:strLit>
          </c:cat>
          <c:val>
            <c:numLit>
              <c:formatCode>General</c:formatCode>
              <c:ptCount val="6"/>
              <c:pt idx="0">
                <c:v>3.3828504704183109</c:v>
              </c:pt>
              <c:pt idx="1">
                <c:v>0.90296486553621524</c:v>
              </c:pt>
              <c:pt idx="2">
                <c:v>0.77781571624889911</c:v>
              </c:pt>
              <c:pt idx="3">
                <c:v>1.9408592670671971</c:v>
              </c:pt>
              <c:pt idx="4">
                <c:v>0.51806242765892563</c:v>
              </c:pt>
              <c:pt idx="5">
                <c:v>0.44625999705080371</c:v>
              </c:pt>
            </c:numLit>
          </c:val>
          <c:extLst>
            <c:ext xmlns:c16="http://schemas.microsoft.com/office/drawing/2014/chart" uri="{C3380CC4-5D6E-409C-BE32-E72D297353CC}">
              <c16:uniqueId val="{00000000-FD5F-4D23-AE69-E9FAE18BECBB}"/>
            </c:ext>
          </c:extLst>
        </c:ser>
        <c:ser>
          <c:idx val="1"/>
          <c:order val="1"/>
          <c:tx>
            <c:v>Services imports</c:v>
          </c:tx>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cat>
            <c:strLit>
              <c:ptCount val="6"/>
              <c:pt idx="0">
                <c:v>1pp of GDP increase in govt spending on education Patent families</c:v>
              </c:pt>
              <c:pt idx="1">
                <c:v>1pp of GDP increase in govt spending on education TFP</c:v>
              </c:pt>
              <c:pt idx="2">
                <c:v>1pp of GDP increase in govt spending on education labor prod-ty</c:v>
              </c:pt>
              <c:pt idx="3">
                <c:v>1 st.dev. increase in E-Gov Index Patent families</c:v>
              </c:pt>
              <c:pt idx="4">
                <c:v>1 st.dev. increase in E-Gov Index TFP</c:v>
              </c:pt>
              <c:pt idx="5">
                <c:v>1 st.dev. increase in E-Gov Index labor prod-ty</c:v>
              </c:pt>
            </c:strLit>
          </c:cat>
          <c:val>
            <c:numLit>
              <c:formatCode>General</c:formatCode>
              <c:ptCount val="6"/>
              <c:pt idx="0">
                <c:v>0</c:v>
              </c:pt>
              <c:pt idx="1">
                <c:v>0.21220673481424979</c:v>
              </c:pt>
              <c:pt idx="2">
                <c:v>0.19416865780072853</c:v>
              </c:pt>
              <c:pt idx="3">
                <c:v>0</c:v>
              </c:pt>
              <c:pt idx="4">
                <c:v>0.25620734253783606</c:v>
              </c:pt>
              <c:pt idx="5">
                <c:v>0.23442910924956453</c:v>
              </c:pt>
            </c:numLit>
          </c:val>
          <c:extLst>
            <c:ext xmlns:c16="http://schemas.microsoft.com/office/drawing/2014/chart" uri="{C3380CC4-5D6E-409C-BE32-E72D297353CC}">
              <c16:uniqueId val="{00000001-FD5F-4D23-AE69-E9FAE18BECBB}"/>
            </c:ext>
          </c:extLst>
        </c:ser>
        <c:dLbls>
          <c:showLegendKey val="0"/>
          <c:showVal val="0"/>
          <c:showCatName val="0"/>
          <c:showSerName val="0"/>
          <c:showPercent val="0"/>
          <c:showBubbleSize val="0"/>
        </c:dLbls>
        <c:gapWidth val="150"/>
        <c:axId val="1377022960"/>
        <c:axId val="1"/>
      </c:barChart>
      <c:catAx>
        <c:axId val="1377022960"/>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377022960"/>
        <c:crosses val="autoZero"/>
        <c:crossBetween val="between"/>
      </c:valAx>
      <c:spPr>
        <a:solidFill>
          <a:srgbClr val="FFFFFF"/>
        </a:solidFill>
        <a:ln w="3175">
          <a:solidFill>
            <a:srgbClr val="000000"/>
          </a:solidFill>
          <a:prstDash val="solid"/>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Segoe UI"/>
              <a:ea typeface="Segoe UI"/>
              <a:cs typeface="Segoe UI"/>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Real FDI</c:v>
          </c:tx>
          <c:spPr>
            <a:blipFill dpi="0" rotWithShape="0">
              <a:blip xmlns:r="http://schemas.openxmlformats.org/officeDocument/2006/relationships" r:embed="rId1"/>
              <a:srcRect/>
              <a:tile tx="0" ty="0" sx="100000" sy="100000" flip="none" algn="tl"/>
            </a:blipFill>
            <a:ln w="6350">
              <a:solidFill>
                <a:srgbClr val="000000"/>
              </a:solidFill>
              <a:prstDash val="solid"/>
            </a:ln>
          </c:spPr>
          <c:invertIfNegative val="0"/>
          <c:dPt>
            <c:idx val="1"/>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1-0A59-45EC-AD47-B8DF7F63B336}"/>
              </c:ext>
            </c:extLst>
          </c:dPt>
          <c:dPt>
            <c:idx val="2"/>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3-0A59-45EC-AD47-B8DF7F63B336}"/>
              </c:ext>
            </c:extLst>
          </c:dPt>
          <c:dPt>
            <c:idx val="3"/>
            <c:invertIfNegative val="0"/>
            <c:bubble3D val="0"/>
            <c:spPr>
              <a:blipFill>
                <a:blip xmlns:r="http://schemas.openxmlformats.org/officeDocument/2006/relationships" r:embed="rId1"/>
                <a:tile tx="0" ty="0" sx="100000" sy="100000" flip="none" algn="tl"/>
              </a:blipFill>
              <a:ln w="6350">
                <a:solidFill>
                  <a:srgbClr val="000000"/>
                </a:solidFill>
                <a:prstDash val="solid"/>
              </a:ln>
            </c:spPr>
            <c:extLst>
              <c:ext xmlns:c16="http://schemas.microsoft.com/office/drawing/2014/chart" uri="{C3380CC4-5D6E-409C-BE32-E72D297353CC}">
                <c16:uniqueId val="{00000005-0A59-45EC-AD47-B8DF7F63B336}"/>
              </c:ext>
            </c:extLst>
          </c:dPt>
          <c:dPt>
            <c:idx val="4"/>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7-0A59-45EC-AD47-B8DF7F63B336}"/>
              </c:ext>
            </c:extLst>
          </c:dPt>
          <c:dPt>
            <c:idx val="5"/>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9-0A59-45EC-AD47-B8DF7F63B336}"/>
              </c:ext>
            </c:extLst>
          </c:dPt>
          <c:dPt>
            <c:idx val="7"/>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B-0A59-45EC-AD47-B8DF7F63B336}"/>
              </c:ext>
            </c:extLst>
          </c:dPt>
          <c:dPt>
            <c:idx val="8"/>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D-0A59-45EC-AD47-B8DF7F63B336}"/>
              </c:ext>
            </c:extLst>
          </c:dPt>
          <c:dLbls>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1pp of GDP increase in govt spending on education Patent families</c:v>
              </c:pt>
              <c:pt idx="1">
                <c:v>1pp of GDP increase in govt spending on education TFP</c:v>
              </c:pt>
              <c:pt idx="2">
                <c:v>1pp of GDP increase in govt spending on education labor prod-ty</c:v>
              </c:pt>
              <c:pt idx="3">
                <c:v>1 st.dev. increase in E-Gov Index Patent families</c:v>
              </c:pt>
              <c:pt idx="4">
                <c:v>1 st.dev. increase in E-Gov Index TFP</c:v>
              </c:pt>
              <c:pt idx="5">
                <c:v>1 st.dev. increase in E-Gov Index labor prod-ty</c:v>
              </c:pt>
              <c:pt idx="6">
                <c:v>1 st.dev. increase in Trade&amp;Transport Infrastructure Index Patent families</c:v>
              </c:pt>
              <c:pt idx="7">
                <c:v>1 st.dev. increase in Trade&amp;Transport Infrastructure Index TFP</c:v>
              </c:pt>
              <c:pt idx="8">
                <c:v>1 st.dev. increase in Trade&amp;Transport Infrastructure Index labor prod-ty</c:v>
              </c:pt>
            </c:strLit>
          </c:cat>
          <c:val>
            <c:numLit>
              <c:formatCode>General</c:formatCode>
              <c:ptCount val="9"/>
              <c:pt idx="0">
                <c:v>3.3828504704183109</c:v>
              </c:pt>
              <c:pt idx="1">
                <c:v>0.90296486553621524</c:v>
              </c:pt>
              <c:pt idx="2">
                <c:v>0.77781571624889911</c:v>
              </c:pt>
              <c:pt idx="3">
                <c:v>1.9408592670671971</c:v>
              </c:pt>
              <c:pt idx="4">
                <c:v>0.51806242765892563</c:v>
              </c:pt>
              <c:pt idx="5">
                <c:v>0.44625999705080371</c:v>
              </c:pt>
              <c:pt idx="6">
                <c:v>2.1232294439870554</c:v>
              </c:pt>
              <c:pt idx="7">
                <c:v>0.56674145255827124</c:v>
              </c:pt>
              <c:pt idx="8">
                <c:v>0.48819220511728001</c:v>
              </c:pt>
            </c:numLit>
          </c:val>
          <c:extLst>
            <c:ext xmlns:c16="http://schemas.microsoft.com/office/drawing/2014/chart" uri="{C3380CC4-5D6E-409C-BE32-E72D297353CC}">
              <c16:uniqueId val="{0000000E-0A59-45EC-AD47-B8DF7F63B336}"/>
            </c:ext>
          </c:extLst>
        </c:ser>
        <c:dLbls>
          <c:showLegendKey val="0"/>
          <c:showVal val="0"/>
          <c:showCatName val="0"/>
          <c:showSerName val="0"/>
          <c:showPercent val="0"/>
          <c:showBubbleSize val="0"/>
        </c:dLbls>
        <c:gapWidth val="150"/>
        <c:axId val="1377028064"/>
        <c:axId val="1"/>
      </c:barChart>
      <c:catAx>
        <c:axId val="1377028064"/>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377028064"/>
        <c:crosses val="autoZero"/>
        <c:crossBetween val="between"/>
      </c:valAx>
      <c:spPr>
        <a:solidFill>
          <a:srgbClr val="FFFFFF"/>
        </a:solidFill>
        <a:ln w="3175">
          <a:noFill/>
          <a:prstDash val="solid"/>
        </a:ln>
      </c:spPr>
    </c:plotArea>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6350">
              <a:solidFill>
                <a:srgbClr val="000000"/>
              </a:solidFill>
              <a:prstDash val="solid"/>
            </a:ln>
          </c:spPr>
          <c:invertIfNegative val="0"/>
          <c:dPt>
            <c:idx val="0"/>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1-7FCF-45B6-B8B4-88C213D5945B}"/>
              </c:ext>
            </c:extLst>
          </c:dPt>
          <c:dPt>
            <c:idx val="1"/>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3-7FCF-45B6-B8B4-88C213D5945B}"/>
              </c:ext>
            </c:extLst>
          </c:dPt>
          <c:dPt>
            <c:idx val="2"/>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5-7FCF-45B6-B8B4-88C213D5945B}"/>
              </c:ext>
            </c:extLst>
          </c:dPt>
          <c:dPt>
            <c:idx val="3"/>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7-7FCF-45B6-B8B4-88C213D5945B}"/>
              </c:ext>
            </c:extLst>
          </c:dPt>
          <c:dPt>
            <c:idx val="4"/>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9-7FCF-45B6-B8B4-88C213D5945B}"/>
              </c:ext>
            </c:extLst>
          </c:dPt>
          <c:dPt>
            <c:idx val="5"/>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B-7FCF-45B6-B8B4-88C213D5945B}"/>
              </c:ext>
            </c:extLst>
          </c:dPt>
          <c:dLbls>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1pp of GDP increase in govt spending on education TFP</c:v>
              </c:pt>
              <c:pt idx="1">
                <c:v>1pp of GDP increase in govt spending on education Labor productivity</c:v>
              </c:pt>
              <c:pt idx="2">
                <c:v>1 st.dev. increase in E-Gov Index TFP</c:v>
              </c:pt>
              <c:pt idx="3">
                <c:v>1 st.dev. increase in E-Gov Index Labor productivity</c:v>
              </c:pt>
              <c:pt idx="4">
                <c:v>1 st.dev. increase in Govt effectiveness TFP</c:v>
              </c:pt>
              <c:pt idx="5">
                <c:v>1 st.dev. increase in Govt effectiveness Labor productivity</c:v>
              </c:pt>
            </c:strLit>
          </c:cat>
          <c:val>
            <c:numLit>
              <c:formatCode>General</c:formatCode>
              <c:ptCount val="6"/>
              <c:pt idx="0">
                <c:v>0.21220673481424979</c:v>
              </c:pt>
              <c:pt idx="1">
                <c:v>0.19416865780072853</c:v>
              </c:pt>
              <c:pt idx="2">
                <c:v>0.25620734253783606</c:v>
              </c:pt>
              <c:pt idx="3">
                <c:v>0.23442910924956453</c:v>
              </c:pt>
              <c:pt idx="4">
                <c:v>0.18930082115943531</c:v>
              </c:pt>
              <c:pt idx="5">
                <c:v>0.17320980126892327</c:v>
              </c:pt>
            </c:numLit>
          </c:val>
          <c:extLst>
            <c:ext xmlns:c16="http://schemas.microsoft.com/office/drawing/2014/chart" uri="{C3380CC4-5D6E-409C-BE32-E72D297353CC}">
              <c16:uniqueId val="{0000000C-7FCF-45B6-B8B4-88C213D5945B}"/>
            </c:ext>
          </c:extLst>
        </c:ser>
        <c:dLbls>
          <c:showLegendKey val="0"/>
          <c:showVal val="0"/>
          <c:showCatName val="0"/>
          <c:showSerName val="0"/>
          <c:showPercent val="0"/>
          <c:showBubbleSize val="0"/>
        </c:dLbls>
        <c:gapWidth val="150"/>
        <c:axId val="1377074928"/>
        <c:axId val="1"/>
      </c:barChart>
      <c:catAx>
        <c:axId val="1377074928"/>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max val="0.5"/>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377074928"/>
        <c:crosses val="autoZero"/>
        <c:crossBetween val="between"/>
        <c:majorUnit val="0.1"/>
      </c:valAx>
      <c:spPr>
        <a:solidFill>
          <a:srgbClr val="FFFFFF"/>
        </a:solidFill>
        <a:ln w="3175">
          <a:noFill/>
          <a:prstDash val="solid"/>
        </a:ln>
      </c:spPr>
    </c:plotArea>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Real FDI</c:v>
          </c:tx>
          <c:spPr>
            <a:blipFill dpi="0" rotWithShape="0">
              <a:blip xmlns:r="http://schemas.openxmlformats.org/officeDocument/2006/relationships" r:embed="rId1"/>
              <a:srcRect/>
              <a:tile tx="0" ty="0" sx="100000" sy="100000" flip="none" algn="tl"/>
            </a:blipFill>
            <a:ln w="6350">
              <a:solidFill>
                <a:srgbClr val="000000"/>
              </a:solidFill>
              <a:prstDash val="solid"/>
            </a:ln>
          </c:spPr>
          <c:invertIfNegative val="0"/>
          <c:dPt>
            <c:idx val="1"/>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1-54B5-490B-932B-C256E9A0F08B}"/>
              </c:ext>
            </c:extLst>
          </c:dPt>
          <c:dPt>
            <c:idx val="2"/>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3-54B5-490B-932B-C256E9A0F08B}"/>
              </c:ext>
            </c:extLst>
          </c:dPt>
          <c:dPt>
            <c:idx val="4"/>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5-54B5-490B-932B-C256E9A0F08B}"/>
              </c:ext>
            </c:extLst>
          </c:dPt>
          <c:dPt>
            <c:idx val="5"/>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7-54B5-490B-932B-C256E9A0F08B}"/>
              </c:ext>
            </c:extLst>
          </c:dPt>
          <c:dPt>
            <c:idx val="7"/>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9-54B5-490B-932B-C256E9A0F08B}"/>
              </c:ext>
            </c:extLst>
          </c:dPt>
          <c:dPt>
            <c:idx val="8"/>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B-54B5-490B-932B-C256E9A0F08B}"/>
              </c:ext>
            </c:extLst>
          </c:dPt>
          <c:dLbls>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Services imports channel 1 st.dev. increase in E-Gov Index</c:v>
              </c:pt>
              <c:pt idx="1">
                <c:v>Services imports channel 1 st.dev. increase in Govt effectiveness</c:v>
              </c:pt>
              <c:pt idx="2">
                <c:v>Services imports channel 1pp of GDP increase in govt spending on education</c:v>
              </c:pt>
              <c:pt idx="3">
                <c:v>FDI channel 1 st.dev. increase in E-Gov Index</c:v>
              </c:pt>
              <c:pt idx="4">
                <c:v>FDI channel 1 st.dev. increase in Trade&amp;Transport Infrastructure Index</c:v>
              </c:pt>
              <c:pt idx="5">
                <c:v>FDI channel 1pp of GDP increase in govt spending on education</c:v>
              </c:pt>
            </c:strLit>
          </c:cat>
          <c:val>
            <c:numLit>
              <c:formatCode>General</c:formatCode>
              <c:ptCount val="6"/>
              <c:pt idx="0">
                <c:v>0.25620734253783606</c:v>
              </c:pt>
              <c:pt idx="1">
                <c:v>0.18930082115943531</c:v>
              </c:pt>
              <c:pt idx="2">
                <c:v>0.21220673481424979</c:v>
              </c:pt>
              <c:pt idx="3">
                <c:v>0.51806242765892563</c:v>
              </c:pt>
              <c:pt idx="4">
                <c:v>0.56674145255827124</c:v>
              </c:pt>
              <c:pt idx="5">
                <c:v>0.90296486553621524</c:v>
              </c:pt>
            </c:numLit>
          </c:val>
          <c:extLst>
            <c:ext xmlns:c16="http://schemas.microsoft.com/office/drawing/2014/chart" uri="{C3380CC4-5D6E-409C-BE32-E72D297353CC}">
              <c16:uniqueId val="{0000000C-54B5-490B-932B-C256E9A0F08B}"/>
            </c:ext>
          </c:extLst>
        </c:ser>
        <c:dLbls>
          <c:showLegendKey val="0"/>
          <c:showVal val="0"/>
          <c:showCatName val="0"/>
          <c:showSerName val="0"/>
          <c:showPercent val="0"/>
          <c:showBubbleSize val="0"/>
        </c:dLbls>
        <c:gapWidth val="150"/>
        <c:axId val="1377086064"/>
        <c:axId val="1"/>
      </c:barChart>
      <c:catAx>
        <c:axId val="1377086064"/>
        <c:scaling>
          <c:orientation val="minMax"/>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377086064"/>
        <c:crosses val="autoZero"/>
        <c:crossBetween val="between"/>
      </c:valAx>
      <c:spPr>
        <a:solidFill>
          <a:srgbClr val="FFFFFF"/>
        </a:solidFill>
        <a:ln w="3175">
          <a:noFill/>
          <a:prstDash val="solid"/>
        </a:ln>
      </c:spPr>
    </c:plotArea>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Real FDI</c:v>
          </c:tx>
          <c:spPr>
            <a:blipFill dpi="0" rotWithShape="0">
              <a:blip xmlns:r="http://schemas.openxmlformats.org/officeDocument/2006/relationships" r:embed="rId1"/>
              <a:srcRect/>
              <a:tile tx="0" ty="0" sx="100000" sy="100000" flip="none" algn="tl"/>
            </a:blipFill>
            <a:ln w="6350">
              <a:solidFill>
                <a:srgbClr val="000000"/>
              </a:solidFill>
              <a:prstDash val="solid"/>
            </a:ln>
          </c:spPr>
          <c:invertIfNegative val="0"/>
          <c:dPt>
            <c:idx val="1"/>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1-1396-45ED-B7E7-1CBEA735F19C}"/>
              </c:ext>
            </c:extLst>
          </c:dPt>
          <c:dPt>
            <c:idx val="2"/>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3-1396-45ED-B7E7-1CBEA735F19C}"/>
              </c:ext>
            </c:extLst>
          </c:dPt>
          <c:dPt>
            <c:idx val="4"/>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5-1396-45ED-B7E7-1CBEA735F19C}"/>
              </c:ext>
            </c:extLst>
          </c:dPt>
          <c:dPt>
            <c:idx val="5"/>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7-1396-45ED-B7E7-1CBEA735F19C}"/>
              </c:ext>
            </c:extLst>
          </c:dPt>
          <c:dPt>
            <c:idx val="7"/>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9-1396-45ED-B7E7-1CBEA735F19C}"/>
              </c:ext>
            </c:extLst>
          </c:dPt>
          <c:dPt>
            <c:idx val="8"/>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B-1396-45ED-B7E7-1CBEA735F19C}"/>
              </c:ext>
            </c:extLst>
          </c:dPt>
          <c:cat>
            <c:strLit>
              <c:ptCount val="6"/>
              <c:pt idx="0">
                <c:v>Services imports channel 1 st.dev. increase in E-Gov Index</c:v>
              </c:pt>
              <c:pt idx="1">
                <c:v>Services imports channel 1 st.dev. increase in Govt effectiveness</c:v>
              </c:pt>
              <c:pt idx="2">
                <c:v>Services imports channel 1pp of GDP increase in govt spending on education</c:v>
              </c:pt>
              <c:pt idx="3">
                <c:v>FDI channel 1 st.dev. increase in E-Gov Index</c:v>
              </c:pt>
              <c:pt idx="4">
                <c:v>FDI channel 1 st.dev. increase in Trade&amp;Transport Infrastructure Index</c:v>
              </c:pt>
              <c:pt idx="5">
                <c:v>FDI channel 1pp of GDP increase in govt spending on education</c:v>
              </c:pt>
            </c:strLit>
          </c:cat>
          <c:val>
            <c:numLit>
              <c:formatCode>General</c:formatCode>
              <c:ptCount val="6"/>
              <c:pt idx="0">
                <c:v>0.23442910924956453</c:v>
              </c:pt>
              <c:pt idx="1">
                <c:v>0.17320980126892327</c:v>
              </c:pt>
              <c:pt idx="2">
                <c:v>0.19416865780072853</c:v>
              </c:pt>
              <c:pt idx="3">
                <c:v>0.44625999705080371</c:v>
              </c:pt>
              <c:pt idx="4">
                <c:v>0.48819220511728001</c:v>
              </c:pt>
              <c:pt idx="5">
                <c:v>0.77781571624889911</c:v>
              </c:pt>
            </c:numLit>
          </c:val>
          <c:extLst>
            <c:ext xmlns:c16="http://schemas.microsoft.com/office/drawing/2014/chart" uri="{C3380CC4-5D6E-409C-BE32-E72D297353CC}">
              <c16:uniqueId val="{0000000C-1396-45ED-B7E7-1CBEA735F19C}"/>
            </c:ext>
          </c:extLst>
        </c:ser>
        <c:dLbls>
          <c:showLegendKey val="0"/>
          <c:showVal val="0"/>
          <c:showCatName val="0"/>
          <c:showSerName val="0"/>
          <c:showPercent val="0"/>
          <c:showBubbleSize val="0"/>
        </c:dLbls>
        <c:gapWidth val="150"/>
        <c:axId val="1377080032"/>
        <c:axId val="1"/>
      </c:barChart>
      <c:catAx>
        <c:axId val="1377080032"/>
        <c:scaling>
          <c:orientation val="minMax"/>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377080032"/>
        <c:crosses val="autoZero"/>
        <c:crossBetween val="between"/>
      </c:valAx>
      <c:spPr>
        <a:solidFill>
          <a:srgbClr val="FFFFFF"/>
        </a:solidFill>
        <a:ln w="3175">
          <a:noFill/>
          <a:prstDash val="solid"/>
        </a:ln>
      </c:spPr>
    </c:plotArea>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6350">
              <a:solidFill>
                <a:srgbClr val="000000"/>
              </a:solidFill>
              <a:prstDash val="solid"/>
            </a:ln>
          </c:spPr>
          <c:invertIfNegative val="0"/>
          <c:dPt>
            <c:idx val="0"/>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1-DD11-468A-9DBC-09352ABB2B11}"/>
              </c:ext>
            </c:extLst>
          </c:dPt>
          <c:dPt>
            <c:idx val="1"/>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3-DD11-468A-9DBC-09352ABB2B11}"/>
              </c:ext>
            </c:extLst>
          </c:dPt>
          <c:dPt>
            <c:idx val="2"/>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5-DD11-468A-9DBC-09352ABB2B11}"/>
              </c:ext>
            </c:extLst>
          </c:dPt>
          <c:dPt>
            <c:idx val="3"/>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7-DD11-468A-9DBC-09352ABB2B11}"/>
              </c:ext>
            </c:extLst>
          </c:dPt>
          <c:dPt>
            <c:idx val="4"/>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9-DD11-468A-9DBC-09352ABB2B11}"/>
              </c:ext>
            </c:extLst>
          </c:dPt>
          <c:dPt>
            <c:idx val="5"/>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B-DD11-468A-9DBC-09352ABB2B11}"/>
              </c:ext>
            </c:extLst>
          </c:dPt>
          <c:dPt>
            <c:idx val="6"/>
            <c:invertIfNegative val="0"/>
            <c:bubble3D val="0"/>
            <c:spPr>
              <a:solidFill>
                <a:schemeClr val="accent3"/>
              </a:solidFill>
              <a:ln w="6350">
                <a:solidFill>
                  <a:srgbClr val="000000"/>
                </a:solidFill>
                <a:prstDash val="solid"/>
              </a:ln>
            </c:spPr>
            <c:extLst>
              <c:ext xmlns:c16="http://schemas.microsoft.com/office/drawing/2014/chart" uri="{C3380CC4-5D6E-409C-BE32-E72D297353CC}">
                <c16:uniqueId val="{0000000D-DD11-468A-9DBC-09352ABB2B11}"/>
              </c:ext>
            </c:extLst>
          </c:dPt>
          <c:dPt>
            <c:idx val="7"/>
            <c:invertIfNegative val="0"/>
            <c:bubble3D val="0"/>
            <c:spPr>
              <a:solidFill>
                <a:srgbClr val="96BA79"/>
              </a:solidFill>
              <a:ln w="6350">
                <a:solidFill>
                  <a:srgbClr val="000000"/>
                </a:solidFill>
                <a:prstDash val="solid"/>
              </a:ln>
            </c:spPr>
            <c:extLst>
              <c:ext xmlns:c16="http://schemas.microsoft.com/office/drawing/2014/chart" uri="{C3380CC4-5D6E-409C-BE32-E72D297353CC}">
                <c16:uniqueId val="{0000000F-DD11-468A-9DBC-09352ABB2B11}"/>
              </c:ext>
            </c:extLst>
          </c:dPt>
          <c:dLbls>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1pp of GDP increase in govt spending on education TFP</c:v>
              </c:pt>
              <c:pt idx="1">
                <c:v>1pp of GDP increase in govt spending on education labor prod-ty</c:v>
              </c:pt>
              <c:pt idx="2">
                <c:v>1 st.dev. increase in E-Gov Index TFP</c:v>
              </c:pt>
              <c:pt idx="3">
                <c:v>1 st.dev. increase in E-Gov Index labor prod-ty</c:v>
              </c:pt>
              <c:pt idx="4">
                <c:v>1 st.dev. increase in Govt effectiveness TFP</c:v>
              </c:pt>
              <c:pt idx="5">
                <c:v>1 st.dev. increase in Govt effectiveness labor prod-ty</c:v>
              </c:pt>
              <c:pt idx="6">
                <c:v>1pp decrease in VAT rate TFP</c:v>
              </c:pt>
              <c:pt idx="7">
                <c:v>1pp decrease in VAT rate labor prod-ty</c:v>
              </c:pt>
            </c:strLit>
          </c:cat>
          <c:val>
            <c:numLit>
              <c:formatCode>General</c:formatCode>
              <c:ptCount val="8"/>
              <c:pt idx="0">
                <c:v>0.21220673481424979</c:v>
              </c:pt>
              <c:pt idx="1">
                <c:v>0.19416865780072853</c:v>
              </c:pt>
              <c:pt idx="2">
                <c:v>0.25620734253783606</c:v>
              </c:pt>
              <c:pt idx="3">
                <c:v>0.23442910924956453</c:v>
              </c:pt>
              <c:pt idx="4">
                <c:v>0.18930082115943531</c:v>
              </c:pt>
              <c:pt idx="5">
                <c:v>0.17320980126892327</c:v>
              </c:pt>
              <c:pt idx="6">
                <c:v>9.1461431363759754E-2</c:v>
              </c:pt>
              <c:pt idx="7">
                <c:v>8.3686992234151131E-2</c:v>
              </c:pt>
            </c:numLit>
          </c:val>
          <c:extLst>
            <c:ext xmlns:c16="http://schemas.microsoft.com/office/drawing/2014/chart" uri="{C3380CC4-5D6E-409C-BE32-E72D297353CC}">
              <c16:uniqueId val="{00000010-DD11-468A-9DBC-09352ABB2B11}"/>
            </c:ext>
          </c:extLst>
        </c:ser>
        <c:dLbls>
          <c:showLegendKey val="0"/>
          <c:showVal val="0"/>
          <c:showCatName val="0"/>
          <c:showSerName val="0"/>
          <c:showPercent val="0"/>
          <c:showBubbleSize val="0"/>
        </c:dLbls>
        <c:gapWidth val="150"/>
        <c:axId val="1377077248"/>
        <c:axId val="1"/>
      </c:barChart>
      <c:catAx>
        <c:axId val="1377077248"/>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max val="0.5"/>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377077248"/>
        <c:crosses val="autoZero"/>
        <c:crossBetween val="between"/>
        <c:majorUnit val="0.1"/>
      </c:valAx>
      <c:spPr>
        <a:solidFill>
          <a:srgbClr val="FFFFFF"/>
        </a:solidFill>
        <a:ln w="3175">
          <a:noFill/>
          <a:prstDash val="solid"/>
        </a:ln>
      </c:spPr>
    </c:plotArea>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12745676192314E-2"/>
          <c:y val="3.8819923857493784E-2"/>
          <c:w val="0.90078946347614353"/>
          <c:h val="0.80818491393419678"/>
        </c:manualLayout>
      </c:layout>
      <c:areaChart>
        <c:grouping val="stacked"/>
        <c:varyColors val="0"/>
        <c:ser>
          <c:idx val="4"/>
          <c:order val="1"/>
          <c:tx>
            <c:strRef>
              <c:f>'Figure 1.7'!$A$2</c:f>
              <c:strCache>
                <c:ptCount val="1"/>
                <c:pt idx="0">
                  <c:v>16th–84th percentiles</c:v>
                </c:pt>
              </c:strCache>
            </c:strRef>
          </c:tx>
          <c:spPr>
            <a:noFill/>
            <a:ln>
              <a:noFill/>
            </a:ln>
            <a:effectLst/>
          </c:spPr>
          <c:val>
            <c:numRef>
              <c:f>'Figure 1.7'!$B$2:$U$2</c:f>
              <c:numCache>
                <c:formatCode>General</c:formatCode>
                <c:ptCount val="20"/>
                <c:pt idx="0">
                  <c:v>0.21677875083717299</c:v>
                </c:pt>
                <c:pt idx="1">
                  <c:v>0.21102993097936701</c:v>
                </c:pt>
                <c:pt idx="2">
                  <c:v>0.19924838901917299</c:v>
                </c:pt>
                <c:pt idx="3">
                  <c:v>0.19521423219609199</c:v>
                </c:pt>
                <c:pt idx="4">
                  <c:v>0.178799314970746</c:v>
                </c:pt>
                <c:pt idx="5">
                  <c:v>0.16642712723554901</c:v>
                </c:pt>
                <c:pt idx="6">
                  <c:v>0.156376595094701</c:v>
                </c:pt>
                <c:pt idx="7">
                  <c:v>0.15088133358872</c:v>
                </c:pt>
                <c:pt idx="8">
                  <c:v>0.14620493665341699</c:v>
                </c:pt>
                <c:pt idx="9">
                  <c:v>0.142635959647125</c:v>
                </c:pt>
                <c:pt idx="10">
                  <c:v>0.13936492588379601</c:v>
                </c:pt>
                <c:pt idx="11">
                  <c:v>0.13708493870998101</c:v>
                </c:pt>
                <c:pt idx="12">
                  <c:v>0.134652749354644</c:v>
                </c:pt>
                <c:pt idx="13">
                  <c:v>0.132206248407684</c:v>
                </c:pt>
                <c:pt idx="14">
                  <c:v>0.129398830715758</c:v>
                </c:pt>
                <c:pt idx="15">
                  <c:v>0.126883236159997</c:v>
                </c:pt>
                <c:pt idx="16">
                  <c:v>0.124226934848249</c:v>
                </c:pt>
                <c:pt idx="17">
                  <c:v>0.121343275421638</c:v>
                </c:pt>
                <c:pt idx="18">
                  <c:v>0.11827772338156201</c:v>
                </c:pt>
                <c:pt idx="19">
                  <c:v>0.115461978214092</c:v>
                </c:pt>
              </c:numCache>
            </c:numRef>
          </c:val>
          <c:extLst>
            <c:ext xmlns:c16="http://schemas.microsoft.com/office/drawing/2014/chart" uri="{C3380CC4-5D6E-409C-BE32-E72D297353CC}">
              <c16:uniqueId val="{00000000-3A34-436C-81F0-A04A38B19A2D}"/>
            </c:ext>
          </c:extLst>
        </c:ser>
        <c:ser>
          <c:idx val="2"/>
          <c:order val="2"/>
          <c:tx>
            <c:strRef>
              <c:f>'Figure 1.7'!$A$5</c:f>
              <c:strCache>
                <c:ptCount val="1"/>
                <c:pt idx="0">
                  <c:v>16th–84th percentiles</c:v>
                </c:pt>
              </c:strCache>
            </c:strRef>
          </c:tx>
          <c:spPr>
            <a:solidFill>
              <a:schemeClr val="accent1">
                <a:lumMod val="20000"/>
                <a:lumOff val="80000"/>
              </a:schemeClr>
            </a:solidFill>
            <a:ln>
              <a:noFill/>
            </a:ln>
            <a:effectLst/>
          </c:spPr>
          <c:val>
            <c:numRef>
              <c:f>'Figure 1.7'!$B$5:$U$5</c:f>
              <c:numCache>
                <c:formatCode>General</c:formatCode>
                <c:ptCount val="20"/>
                <c:pt idx="0">
                  <c:v>-0.18044377019682351</c:v>
                </c:pt>
                <c:pt idx="1">
                  <c:v>-0.17709074579280382</c:v>
                </c:pt>
                <c:pt idx="2">
                  <c:v>-0.1679681996158239</c:v>
                </c:pt>
                <c:pt idx="3">
                  <c:v>-0.15554557698833488</c:v>
                </c:pt>
                <c:pt idx="4">
                  <c:v>-0.1465238834958473</c:v>
                </c:pt>
                <c:pt idx="5">
                  <c:v>-0.1433314031922478</c:v>
                </c:pt>
                <c:pt idx="6">
                  <c:v>-0.1448383000802787</c:v>
                </c:pt>
                <c:pt idx="7">
                  <c:v>-0.15105812727998566</c:v>
                </c:pt>
                <c:pt idx="8">
                  <c:v>-0.1591169775340254</c:v>
                </c:pt>
                <c:pt idx="9">
                  <c:v>-0.16808164431505129</c:v>
                </c:pt>
                <c:pt idx="10">
                  <c:v>-0.1768143739064077</c:v>
                </c:pt>
                <c:pt idx="11">
                  <c:v>-0.1850791296499148</c:v>
                </c:pt>
                <c:pt idx="12">
                  <c:v>-0.1926706310015979</c:v>
                </c:pt>
                <c:pt idx="13">
                  <c:v>-0.19842347085882878</c:v>
                </c:pt>
                <c:pt idx="14">
                  <c:v>-0.20265211762607338</c:v>
                </c:pt>
                <c:pt idx="15">
                  <c:v>-0.2062697950615642</c:v>
                </c:pt>
                <c:pt idx="16">
                  <c:v>-0.2095556606529409</c:v>
                </c:pt>
                <c:pt idx="17">
                  <c:v>-0.21160441546965911</c:v>
                </c:pt>
                <c:pt idx="18">
                  <c:v>-0.21291496233737589</c:v>
                </c:pt>
                <c:pt idx="19">
                  <c:v>-0.21298852780359828</c:v>
                </c:pt>
              </c:numCache>
            </c:numRef>
          </c:val>
          <c:extLst>
            <c:ext xmlns:c16="http://schemas.microsoft.com/office/drawing/2014/chart" uri="{C3380CC4-5D6E-409C-BE32-E72D297353CC}">
              <c16:uniqueId val="{00000001-3A34-436C-81F0-A04A38B19A2D}"/>
            </c:ext>
          </c:extLst>
        </c:ser>
        <c:dLbls>
          <c:showLegendKey val="0"/>
          <c:showVal val="0"/>
          <c:showCatName val="0"/>
          <c:showSerName val="0"/>
          <c:showPercent val="0"/>
          <c:showBubbleSize val="0"/>
        </c:dLbls>
        <c:axId val="1902914672"/>
        <c:axId val="1896875856"/>
      </c:areaChart>
      <c:lineChart>
        <c:grouping val="standard"/>
        <c:varyColors val="0"/>
        <c:ser>
          <c:idx val="3"/>
          <c:order val="0"/>
          <c:tx>
            <c:strRef>
              <c:f>'Figure 1.7'!$A$3</c:f>
              <c:strCache>
                <c:ptCount val="1"/>
                <c:pt idx="0">
                  <c:v>Median</c:v>
                </c:pt>
              </c:strCache>
            </c:strRef>
          </c:tx>
          <c:spPr>
            <a:ln w="57150" cap="rnd">
              <a:solidFill>
                <a:srgbClr val="C00000"/>
              </a:solidFill>
              <a:round/>
            </a:ln>
            <a:effectLst/>
          </c:spPr>
          <c:marker>
            <c:symbol val="none"/>
          </c:marker>
          <c:val>
            <c:numRef>
              <c:f>'Figure 1.7'!$B$3:$U$3</c:f>
              <c:numCache>
                <c:formatCode>General</c:formatCode>
                <c:ptCount val="20"/>
                <c:pt idx="0">
                  <c:v>0.11989917150521399</c:v>
                </c:pt>
                <c:pt idx="1">
                  <c:v>0.114959795686755</c:v>
                </c:pt>
                <c:pt idx="2">
                  <c:v>0.108135207234903</c:v>
                </c:pt>
                <c:pt idx="3">
                  <c:v>0.112114129435918</c:v>
                </c:pt>
                <c:pt idx="4">
                  <c:v>0.102943818958203</c:v>
                </c:pt>
                <c:pt idx="5">
                  <c:v>9.6166100286500994E-2</c:v>
                </c:pt>
                <c:pt idx="6">
                  <c:v>8.9252933588346794E-2</c:v>
                </c:pt>
                <c:pt idx="7">
                  <c:v>8.3695402377846895E-2</c:v>
                </c:pt>
                <c:pt idx="8">
                  <c:v>7.6868163509774198E-2</c:v>
                </c:pt>
                <c:pt idx="9">
                  <c:v>6.9473074073220897E-2</c:v>
                </c:pt>
                <c:pt idx="10">
                  <c:v>6.2448122106107798E-2</c:v>
                </c:pt>
                <c:pt idx="11">
                  <c:v>5.5986377341020202E-2</c:v>
                </c:pt>
                <c:pt idx="12">
                  <c:v>4.9592442455019599E-2</c:v>
                </c:pt>
                <c:pt idx="13">
                  <c:v>4.36856989135763E-2</c:v>
                </c:pt>
                <c:pt idx="14">
                  <c:v>3.8438572820947099E-2</c:v>
                </c:pt>
                <c:pt idx="15">
                  <c:v>3.2672492624206899E-2</c:v>
                </c:pt>
                <c:pt idx="16">
                  <c:v>2.7540086130387199E-2</c:v>
                </c:pt>
                <c:pt idx="17">
                  <c:v>2.3065090472350998E-2</c:v>
                </c:pt>
                <c:pt idx="18">
                  <c:v>1.9130282928838099E-2</c:v>
                </c:pt>
                <c:pt idx="19">
                  <c:v>1.57158334282149E-2</c:v>
                </c:pt>
              </c:numCache>
            </c:numRef>
          </c:val>
          <c:smooth val="0"/>
          <c:extLst>
            <c:ext xmlns:c16="http://schemas.microsoft.com/office/drawing/2014/chart" uri="{C3380CC4-5D6E-409C-BE32-E72D297353CC}">
              <c16:uniqueId val="{00000002-3A34-436C-81F0-A04A38B19A2D}"/>
            </c:ext>
          </c:extLst>
        </c:ser>
        <c:dLbls>
          <c:showLegendKey val="0"/>
          <c:showVal val="0"/>
          <c:showCatName val="0"/>
          <c:showSerName val="0"/>
          <c:showPercent val="0"/>
          <c:showBubbleSize val="0"/>
        </c:dLbls>
        <c:marker val="1"/>
        <c:smooth val="0"/>
        <c:axId val="1902914672"/>
        <c:axId val="1896875856"/>
      </c:lineChart>
      <c:catAx>
        <c:axId val="1902914672"/>
        <c:scaling>
          <c:orientation val="minMax"/>
        </c:scaling>
        <c:delete val="0"/>
        <c:axPos val="b"/>
        <c:title>
          <c:tx>
            <c:rich>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r>
                  <a:rPr lang="en-US"/>
                  <a:t>Quarters ahead</a:t>
                </a:r>
              </a:p>
            </c:rich>
          </c:tx>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title>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1896875856"/>
        <c:crosses val="autoZero"/>
        <c:auto val="1"/>
        <c:lblAlgn val="ctr"/>
        <c:lblOffset val="100"/>
        <c:noMultiLvlLbl val="0"/>
      </c:catAx>
      <c:valAx>
        <c:axId val="1896875856"/>
        <c:scaling>
          <c:orientation val="minMax"/>
          <c:max val="0.30000000000000004"/>
          <c:min val="-0.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1902914672"/>
        <c:crosses val="autoZero"/>
        <c:crossBetween val="midCat"/>
        <c:majorUnit val="0.1"/>
      </c:valAx>
      <c:spPr>
        <a:noFill/>
        <a:ln>
          <a:noFill/>
        </a:ln>
        <a:effectLst/>
      </c:spPr>
    </c:plotArea>
    <c:legend>
      <c:legendPos val="r"/>
      <c:legendEntry>
        <c:idx val="1"/>
        <c:delete val="1"/>
      </c:legendEntry>
      <c:layout>
        <c:manualLayout>
          <c:xMode val="edge"/>
          <c:yMode val="edge"/>
          <c:x val="0.31862833078731301"/>
          <c:y val="8.2692116752126746E-2"/>
          <c:w val="0.33969512865541257"/>
          <c:h val="0.10368518569055425"/>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32090067688913E-2"/>
          <c:y val="4.3035993740219089E-2"/>
          <c:w val="0.89350416724225257"/>
          <c:h val="0.65814017966064098"/>
        </c:manualLayout>
      </c:layout>
      <c:barChart>
        <c:barDir val="col"/>
        <c:grouping val="stacked"/>
        <c:varyColors val="0"/>
        <c:ser>
          <c:idx val="0"/>
          <c:order val="0"/>
          <c:tx>
            <c:v>Real FDI</c:v>
          </c:tx>
          <c:spPr>
            <a:solidFill>
              <a:srgbClr val="4B82AD"/>
            </a:solidFill>
            <a:ln w="6350">
              <a:solidFill>
                <a:srgbClr val="000000"/>
              </a:solidFill>
              <a:prstDash val="solid"/>
            </a:ln>
          </c:spPr>
          <c:invertIfNegative val="0"/>
          <c:dPt>
            <c:idx val="1"/>
            <c:invertIfNegative val="0"/>
            <c:bubble3D val="0"/>
            <c:extLst>
              <c:ext xmlns:c16="http://schemas.microsoft.com/office/drawing/2014/chart" uri="{C3380CC4-5D6E-409C-BE32-E72D297353CC}">
                <c16:uniqueId val="{00000000-446A-48BE-BBEE-90F9BC669DC6}"/>
              </c:ext>
            </c:extLst>
          </c:dPt>
          <c:dPt>
            <c:idx val="2"/>
            <c:invertIfNegative val="0"/>
            <c:bubble3D val="0"/>
            <c:extLst>
              <c:ext xmlns:c16="http://schemas.microsoft.com/office/drawing/2014/chart" uri="{C3380CC4-5D6E-409C-BE32-E72D297353CC}">
                <c16:uniqueId val="{00000001-446A-48BE-BBEE-90F9BC669DC6}"/>
              </c:ext>
            </c:extLst>
          </c:dPt>
          <c:dPt>
            <c:idx val="4"/>
            <c:invertIfNegative val="0"/>
            <c:bubble3D val="0"/>
            <c:extLst>
              <c:ext xmlns:c16="http://schemas.microsoft.com/office/drawing/2014/chart" uri="{C3380CC4-5D6E-409C-BE32-E72D297353CC}">
                <c16:uniqueId val="{00000002-446A-48BE-BBEE-90F9BC669DC6}"/>
              </c:ext>
            </c:extLst>
          </c:dPt>
          <c:dPt>
            <c:idx val="5"/>
            <c:invertIfNegative val="0"/>
            <c:bubble3D val="0"/>
            <c:extLst>
              <c:ext xmlns:c16="http://schemas.microsoft.com/office/drawing/2014/chart" uri="{C3380CC4-5D6E-409C-BE32-E72D297353CC}">
                <c16:uniqueId val="{00000003-446A-48BE-BBEE-90F9BC669DC6}"/>
              </c:ext>
            </c:extLst>
          </c:dPt>
          <c:dPt>
            <c:idx val="7"/>
            <c:invertIfNegative val="0"/>
            <c:bubble3D val="0"/>
            <c:extLst>
              <c:ext xmlns:c16="http://schemas.microsoft.com/office/drawing/2014/chart" uri="{C3380CC4-5D6E-409C-BE32-E72D297353CC}">
                <c16:uniqueId val="{00000004-446A-48BE-BBEE-90F9BC669DC6}"/>
              </c:ext>
            </c:extLst>
          </c:dPt>
          <c:dPt>
            <c:idx val="8"/>
            <c:invertIfNegative val="0"/>
            <c:bubble3D val="0"/>
            <c:extLst>
              <c:ext xmlns:c16="http://schemas.microsoft.com/office/drawing/2014/chart" uri="{C3380CC4-5D6E-409C-BE32-E72D297353CC}">
                <c16:uniqueId val="{00000005-446A-48BE-BBEE-90F9BC669DC6}"/>
              </c:ext>
            </c:extLst>
          </c:dPt>
          <c:cat>
            <c:strLit>
              <c:ptCount val="9"/>
              <c:pt idx="0">
                <c:v>1pp of GDP increase in govt spending on education Patent families</c:v>
              </c:pt>
              <c:pt idx="1">
                <c:v>1pp of GDP increase in govt spending on education TFP</c:v>
              </c:pt>
              <c:pt idx="2">
                <c:v>1pp of GDP increase in govt spending on education labor prod-ty</c:v>
              </c:pt>
              <c:pt idx="3">
                <c:v>1 st.dev. increase in E-Gov Index Patent families</c:v>
              </c:pt>
              <c:pt idx="4">
                <c:v>1 st.dev. increase in E-Gov Index TFP</c:v>
              </c:pt>
              <c:pt idx="5">
                <c:v>1 st.dev. increase in E-Gov Index labor prod-ty</c:v>
              </c:pt>
              <c:pt idx="6">
                <c:v>1 st.dev. increase in Trade&amp;Transport Infrastructure Index Patent families</c:v>
              </c:pt>
              <c:pt idx="7">
                <c:v>1 st.dev. increase in Trade&amp;Transport Infrastructure Index TFP</c:v>
              </c:pt>
              <c:pt idx="8">
                <c:v>1 st.dev. increase in Trade&amp;Transport Infrastructure Index labor prod-ty</c:v>
              </c:pt>
            </c:strLit>
          </c:cat>
          <c:val>
            <c:numLit>
              <c:formatCode>General</c:formatCode>
              <c:ptCount val="9"/>
              <c:pt idx="0">
                <c:v>3.3828504704183109</c:v>
              </c:pt>
              <c:pt idx="1">
                <c:v>0.90296486553621524</c:v>
              </c:pt>
              <c:pt idx="2">
                <c:v>0.77781571624889911</c:v>
              </c:pt>
              <c:pt idx="3">
                <c:v>1.9408592670671971</c:v>
              </c:pt>
              <c:pt idx="4">
                <c:v>0.51806242765892563</c:v>
              </c:pt>
              <c:pt idx="5">
                <c:v>0.44625999705080371</c:v>
              </c:pt>
              <c:pt idx="6">
                <c:v>2.1232294439870554</c:v>
              </c:pt>
              <c:pt idx="7">
                <c:v>0.56674145255827124</c:v>
              </c:pt>
              <c:pt idx="8">
                <c:v>0.48819220511728001</c:v>
              </c:pt>
            </c:numLit>
          </c:val>
          <c:extLst>
            <c:ext xmlns:c16="http://schemas.microsoft.com/office/drawing/2014/chart" uri="{C3380CC4-5D6E-409C-BE32-E72D297353CC}">
              <c16:uniqueId val="{00000006-446A-48BE-BBEE-90F9BC669DC6}"/>
            </c:ext>
          </c:extLst>
        </c:ser>
        <c:ser>
          <c:idx val="1"/>
          <c:order val="1"/>
          <c:tx>
            <c:v>Services imports</c:v>
          </c:tx>
          <c:spPr>
            <a:solidFill>
              <a:srgbClr val="96BA79"/>
            </a:solidFill>
            <a:ln w="6350">
              <a:solidFill>
                <a:schemeClr val="tx1"/>
              </a:solidFill>
            </a:ln>
          </c:spPr>
          <c:invertIfNegative val="0"/>
          <c:cat>
            <c:strLit>
              <c:ptCount val="9"/>
              <c:pt idx="0">
                <c:v>1pp of GDP increase in govt spending on education Patent families</c:v>
              </c:pt>
              <c:pt idx="1">
                <c:v>1pp of GDP increase in govt spending on education TFP</c:v>
              </c:pt>
              <c:pt idx="2">
                <c:v>1pp of GDP increase in govt spending on education labor prod-ty</c:v>
              </c:pt>
              <c:pt idx="3">
                <c:v>1 st.dev. increase in E-Gov Index Patent families</c:v>
              </c:pt>
              <c:pt idx="4">
                <c:v>1 st.dev. increase in E-Gov Index TFP</c:v>
              </c:pt>
              <c:pt idx="5">
                <c:v>1 st.dev. increase in E-Gov Index labor prod-ty</c:v>
              </c:pt>
              <c:pt idx="6">
                <c:v>1 st.dev. increase in Trade&amp;Transport Infrastructure Index Patent families</c:v>
              </c:pt>
              <c:pt idx="7">
                <c:v>1 st.dev. increase in Trade&amp;Transport Infrastructure Index TFP</c:v>
              </c:pt>
              <c:pt idx="8">
                <c:v>1 st.dev. increase in Trade&amp;Transport Infrastructure Index labor prod-ty</c:v>
              </c:pt>
            </c:strLit>
          </c:cat>
          <c:val>
            <c:numLit>
              <c:formatCode>General</c:formatCode>
              <c:ptCount val="9"/>
              <c:pt idx="0">
                <c:v>0</c:v>
              </c:pt>
              <c:pt idx="1">
                <c:v>0.21220673481424979</c:v>
              </c:pt>
              <c:pt idx="2">
                <c:v>0.19416865780072853</c:v>
              </c:pt>
              <c:pt idx="3">
                <c:v>0</c:v>
              </c:pt>
              <c:pt idx="4">
                <c:v>0.25620734253783606</c:v>
              </c:pt>
              <c:pt idx="5">
                <c:v>0.23442910924956453</c:v>
              </c:pt>
              <c:pt idx="6">
                <c:v>0</c:v>
              </c:pt>
              <c:pt idx="7">
                <c:v>0</c:v>
              </c:pt>
              <c:pt idx="8">
                <c:v>0</c:v>
              </c:pt>
            </c:numLit>
          </c:val>
          <c:extLst>
            <c:ext xmlns:c16="http://schemas.microsoft.com/office/drawing/2014/chart" uri="{C3380CC4-5D6E-409C-BE32-E72D297353CC}">
              <c16:uniqueId val="{00000007-446A-48BE-BBEE-90F9BC669DC6}"/>
            </c:ext>
          </c:extLst>
        </c:ser>
        <c:dLbls>
          <c:showLegendKey val="0"/>
          <c:showVal val="0"/>
          <c:showCatName val="0"/>
          <c:showSerName val="0"/>
          <c:showPercent val="0"/>
          <c:showBubbleSize val="0"/>
        </c:dLbls>
        <c:gapWidth val="150"/>
        <c:overlap val="100"/>
        <c:axId val="1377083744"/>
        <c:axId val="1"/>
      </c:barChart>
      <c:catAx>
        <c:axId val="1377083744"/>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377083744"/>
        <c:crosses val="autoZero"/>
        <c:crossBetween val="between"/>
      </c:valAx>
      <c:spPr>
        <a:solidFill>
          <a:srgbClr val="FFFFFF"/>
        </a:solidFill>
        <a:ln w="3175">
          <a:noFill/>
          <a:prstDash val="solid"/>
        </a:ln>
      </c:spPr>
    </c:plotArea>
    <c:legend>
      <c:legendPos val="b"/>
      <c:layout>
        <c:manualLayout>
          <c:xMode val="edge"/>
          <c:yMode val="edge"/>
          <c:x val="0.53488096882626512"/>
          <c:y val="3.7234298177516542E-2"/>
          <c:w val="0.42731385550490397"/>
          <c:h val="7.0746922479760457E-2"/>
        </c:manualLayout>
      </c:layout>
      <c:overlay val="0"/>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4B82AD"/>
                </a:solidFill>
                <a:latin typeface="Segoe UI" panose="020B0502040204020203" pitchFamily="34" charset="0"/>
                <a:ea typeface="+mn-ea"/>
                <a:cs typeface="+mn-cs"/>
              </a:defRPr>
            </a:pPr>
            <a:r>
              <a:rPr lang="en-US" b="1">
                <a:solidFill>
                  <a:srgbClr val="4B82AD"/>
                </a:solidFill>
                <a:latin typeface="Segoe UI" panose="020B0502040204020203" pitchFamily="34" charset="0"/>
              </a:rPr>
              <a:t>Chart Title</a:t>
            </a:r>
          </a:p>
        </c:rich>
      </c:tx>
      <c:overlay val="0"/>
      <c:spPr>
        <a:noFill/>
        <a:ln w="25400">
          <a:noFill/>
        </a:ln>
      </c:spPr>
    </c:title>
    <c:autoTitleDeleted val="0"/>
    <c:plotArea>
      <c:layout/>
      <c:barChart>
        <c:barDir val="bar"/>
        <c:grouping val="clustered"/>
        <c:varyColors val="0"/>
        <c:ser>
          <c:idx val="0"/>
          <c:order val="0"/>
          <c:spPr>
            <a:solidFill>
              <a:srgbClr val="4B82AD"/>
            </a:solidFill>
            <a:ln w="12700">
              <a:solidFill>
                <a:srgbClr val="000000"/>
              </a:solidFill>
              <a:prstDash val="solid"/>
            </a:ln>
          </c:spPr>
          <c:invertIfNegative val="0"/>
          <c:cat>
            <c:strLit>
              <c:ptCount val="4"/>
              <c:pt idx="0">
                <c:v>TFP</c:v>
              </c:pt>
              <c:pt idx="1">
                <c:v>Labor productivity</c:v>
              </c:pt>
              <c:pt idx="2">
                <c:v>TFP</c:v>
              </c:pt>
              <c:pt idx="3">
                <c:v>Labor productivity</c:v>
              </c:pt>
            </c:strLit>
          </c:cat>
          <c:val>
            <c:numLit>
              <c:formatCode>General</c:formatCode>
              <c:ptCount val="4"/>
              <c:pt idx="0">
                <c:v>0.21220673481424979</c:v>
              </c:pt>
              <c:pt idx="1">
                <c:v>0.19416865780072853</c:v>
              </c:pt>
              <c:pt idx="2">
                <c:v>0.25620734253783606</c:v>
              </c:pt>
              <c:pt idx="3">
                <c:v>0.23442910924956453</c:v>
              </c:pt>
            </c:numLit>
          </c:val>
          <c:extLst>
            <c:ext xmlns:c16="http://schemas.microsoft.com/office/drawing/2014/chart" uri="{C3380CC4-5D6E-409C-BE32-E72D297353CC}">
              <c16:uniqueId val="{00000000-A240-47C9-8C8F-7F55AA7B408D}"/>
            </c:ext>
          </c:extLst>
        </c:ser>
        <c:dLbls>
          <c:showLegendKey val="0"/>
          <c:showVal val="0"/>
          <c:showCatName val="0"/>
          <c:showSerName val="0"/>
          <c:showPercent val="0"/>
          <c:showBubbleSize val="0"/>
        </c:dLbls>
        <c:gapWidth val="182"/>
        <c:axId val="1377084672"/>
        <c:axId val="1"/>
      </c:barChart>
      <c:catAx>
        <c:axId val="1377084672"/>
        <c:scaling>
          <c:orientation val="minMax"/>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3770846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32090067688913E-2"/>
          <c:y val="4.3035993740219089E-2"/>
          <c:w val="0.89350416724225257"/>
          <c:h val="0.65814017966064098"/>
        </c:manualLayout>
      </c:layout>
      <c:barChart>
        <c:barDir val="col"/>
        <c:grouping val="stacked"/>
        <c:varyColors val="0"/>
        <c:ser>
          <c:idx val="0"/>
          <c:order val="0"/>
          <c:tx>
            <c:v>Real FDI</c:v>
          </c:tx>
          <c:spPr>
            <a:solidFill>
              <a:srgbClr val="4B82AD"/>
            </a:solidFill>
            <a:ln w="6350">
              <a:solidFill>
                <a:srgbClr val="000000"/>
              </a:solidFill>
              <a:prstDash val="solid"/>
            </a:ln>
          </c:spPr>
          <c:invertIfNegative val="0"/>
          <c:dPt>
            <c:idx val="1"/>
            <c:invertIfNegative val="0"/>
            <c:bubble3D val="0"/>
            <c:extLst>
              <c:ext xmlns:c16="http://schemas.microsoft.com/office/drawing/2014/chart" uri="{C3380CC4-5D6E-409C-BE32-E72D297353CC}">
                <c16:uniqueId val="{00000000-ED07-4AEC-8529-F1A2233F34A9}"/>
              </c:ext>
            </c:extLst>
          </c:dPt>
          <c:dPt>
            <c:idx val="2"/>
            <c:invertIfNegative val="0"/>
            <c:bubble3D val="0"/>
            <c:extLst>
              <c:ext xmlns:c16="http://schemas.microsoft.com/office/drawing/2014/chart" uri="{C3380CC4-5D6E-409C-BE32-E72D297353CC}">
                <c16:uniqueId val="{00000001-ED07-4AEC-8529-F1A2233F34A9}"/>
              </c:ext>
            </c:extLst>
          </c:dPt>
          <c:dPt>
            <c:idx val="4"/>
            <c:invertIfNegative val="0"/>
            <c:bubble3D val="0"/>
            <c:extLst>
              <c:ext xmlns:c16="http://schemas.microsoft.com/office/drawing/2014/chart" uri="{C3380CC4-5D6E-409C-BE32-E72D297353CC}">
                <c16:uniqueId val="{00000002-ED07-4AEC-8529-F1A2233F34A9}"/>
              </c:ext>
            </c:extLst>
          </c:dPt>
          <c:dPt>
            <c:idx val="5"/>
            <c:invertIfNegative val="0"/>
            <c:bubble3D val="0"/>
            <c:extLst>
              <c:ext xmlns:c16="http://schemas.microsoft.com/office/drawing/2014/chart" uri="{C3380CC4-5D6E-409C-BE32-E72D297353CC}">
                <c16:uniqueId val="{00000003-ED07-4AEC-8529-F1A2233F34A9}"/>
              </c:ext>
            </c:extLst>
          </c:dPt>
          <c:dPt>
            <c:idx val="7"/>
            <c:invertIfNegative val="0"/>
            <c:bubble3D val="0"/>
            <c:extLst>
              <c:ext xmlns:c16="http://schemas.microsoft.com/office/drawing/2014/chart" uri="{C3380CC4-5D6E-409C-BE32-E72D297353CC}">
                <c16:uniqueId val="{00000004-ED07-4AEC-8529-F1A2233F34A9}"/>
              </c:ext>
            </c:extLst>
          </c:dPt>
          <c:dPt>
            <c:idx val="8"/>
            <c:invertIfNegative val="0"/>
            <c:bubble3D val="0"/>
            <c:extLst>
              <c:ext xmlns:c16="http://schemas.microsoft.com/office/drawing/2014/chart" uri="{C3380CC4-5D6E-409C-BE32-E72D297353CC}">
                <c16:uniqueId val="{00000005-ED07-4AEC-8529-F1A2233F34A9}"/>
              </c:ext>
            </c:extLst>
          </c:dPt>
          <c:cat>
            <c:strLit>
              <c:ptCount val="6"/>
              <c:pt idx="0">
                <c:v>1pp of GDP increase in govt spending on education TFP</c:v>
              </c:pt>
              <c:pt idx="1">
                <c:v>1pp of GDP increase in govt spending on education labor productivity</c:v>
              </c:pt>
              <c:pt idx="2">
                <c:v>1 st.dev. increase in Trade&amp;Transport Infrastructure Index TFP</c:v>
              </c:pt>
              <c:pt idx="3">
                <c:v>1 st.dev. increase in Trade&amp;Transport Infrastructure Index labor productivity</c:v>
              </c:pt>
              <c:pt idx="4">
                <c:v>1 st.dev. increase in E-Gov Index TFP</c:v>
              </c:pt>
              <c:pt idx="5">
                <c:v>1 st.dev. increase in E-Gov Index labor productivity</c:v>
              </c:pt>
            </c:strLit>
          </c:cat>
          <c:val>
            <c:numLit>
              <c:formatCode>General</c:formatCode>
              <c:ptCount val="6"/>
              <c:pt idx="0">
                <c:v>0.90296486553621524</c:v>
              </c:pt>
              <c:pt idx="1">
                <c:v>0.77781571624889911</c:v>
              </c:pt>
              <c:pt idx="2">
                <c:v>0.56674145255827124</c:v>
              </c:pt>
              <c:pt idx="3">
                <c:v>0.48819220511728001</c:v>
              </c:pt>
              <c:pt idx="4">
                <c:v>0.51806242765892563</c:v>
              </c:pt>
              <c:pt idx="5">
                <c:v>0.44625999705080371</c:v>
              </c:pt>
            </c:numLit>
          </c:val>
          <c:extLst>
            <c:ext xmlns:c16="http://schemas.microsoft.com/office/drawing/2014/chart" uri="{C3380CC4-5D6E-409C-BE32-E72D297353CC}">
              <c16:uniqueId val="{00000006-ED07-4AEC-8529-F1A2233F34A9}"/>
            </c:ext>
          </c:extLst>
        </c:ser>
        <c:ser>
          <c:idx val="1"/>
          <c:order val="1"/>
          <c:tx>
            <c:v>Services imports</c:v>
          </c:tx>
          <c:spPr>
            <a:solidFill>
              <a:srgbClr val="96BA79"/>
            </a:solidFill>
            <a:ln w="6350">
              <a:solidFill>
                <a:schemeClr val="tx1"/>
              </a:solidFill>
            </a:ln>
          </c:spPr>
          <c:invertIfNegative val="0"/>
          <c:cat>
            <c:strLit>
              <c:ptCount val="6"/>
              <c:pt idx="0">
                <c:v>1pp of GDP increase in govt spending on education TFP</c:v>
              </c:pt>
              <c:pt idx="1">
                <c:v>1pp of GDP increase in govt spending on education labor productivity</c:v>
              </c:pt>
              <c:pt idx="2">
                <c:v>1 st.dev. increase in Trade&amp;Transport Infrastructure Index TFP</c:v>
              </c:pt>
              <c:pt idx="3">
                <c:v>1 st.dev. increase in Trade&amp;Transport Infrastructure Index labor productivity</c:v>
              </c:pt>
              <c:pt idx="4">
                <c:v>1 st.dev. increase in E-Gov Index TFP</c:v>
              </c:pt>
              <c:pt idx="5">
                <c:v>1 st.dev. increase in E-Gov Index labor productivity</c:v>
              </c:pt>
            </c:strLit>
          </c:cat>
          <c:val>
            <c:numLit>
              <c:formatCode>General</c:formatCode>
              <c:ptCount val="6"/>
              <c:pt idx="0">
                <c:v>0.21220673481424979</c:v>
              </c:pt>
              <c:pt idx="1">
                <c:v>0.19416865780072853</c:v>
              </c:pt>
              <c:pt idx="2">
                <c:v>0</c:v>
              </c:pt>
              <c:pt idx="3">
                <c:v>0</c:v>
              </c:pt>
              <c:pt idx="4">
                <c:v>5.462957264519798E-2</c:v>
              </c:pt>
              <c:pt idx="5">
                <c:v>4.9985929080103818E-2</c:v>
              </c:pt>
            </c:numLit>
          </c:val>
          <c:extLst>
            <c:ext xmlns:c16="http://schemas.microsoft.com/office/drawing/2014/chart" uri="{C3380CC4-5D6E-409C-BE32-E72D297353CC}">
              <c16:uniqueId val="{00000007-ED07-4AEC-8529-F1A2233F34A9}"/>
            </c:ext>
          </c:extLst>
        </c:ser>
        <c:dLbls>
          <c:showLegendKey val="0"/>
          <c:showVal val="0"/>
          <c:showCatName val="0"/>
          <c:showSerName val="0"/>
          <c:showPercent val="0"/>
          <c:showBubbleSize val="0"/>
        </c:dLbls>
        <c:gapWidth val="150"/>
        <c:overlap val="100"/>
        <c:axId val="1376959392"/>
        <c:axId val="1"/>
      </c:barChart>
      <c:catAx>
        <c:axId val="1376959392"/>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376959392"/>
        <c:crosses val="autoZero"/>
        <c:crossBetween val="between"/>
      </c:valAx>
      <c:spPr>
        <a:solidFill>
          <a:srgbClr val="FFFFFF"/>
        </a:solidFill>
        <a:ln w="3175">
          <a:noFill/>
          <a:prstDash val="solid"/>
        </a:ln>
      </c:spPr>
    </c:plotArea>
    <c:legend>
      <c:legendPos val="b"/>
      <c:layout>
        <c:manualLayout>
          <c:xMode val="edge"/>
          <c:yMode val="edge"/>
          <c:x val="0.53488096882626512"/>
          <c:y val="3.7234298177516542E-2"/>
          <c:w val="0.42731385550490397"/>
          <c:h val="7.0746922479760457E-2"/>
        </c:manualLayout>
      </c:layout>
      <c:overlay val="0"/>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32090067688913E-2"/>
          <c:y val="4.3035993740219089E-2"/>
          <c:w val="0.89350416724225257"/>
          <c:h val="0.74421216714107918"/>
        </c:manualLayout>
      </c:layout>
      <c:barChart>
        <c:barDir val="col"/>
        <c:grouping val="stacked"/>
        <c:varyColors val="0"/>
        <c:ser>
          <c:idx val="0"/>
          <c:order val="0"/>
          <c:tx>
            <c:strRef>
              <c:f>'Fig 2.9'!$M$37</c:f>
            </c:strRef>
          </c:tx>
          <c:spPr>
            <a:solidFill>
              <a:srgbClr val="4B82AD"/>
            </a:solidFill>
            <a:ln w="6350">
              <a:solidFill>
                <a:srgbClr val="000000"/>
              </a:solidFill>
              <a:prstDash val="solid"/>
            </a:ln>
          </c:spPr>
          <c:invertIfNegative val="0"/>
          <c:dPt>
            <c:idx val="1"/>
            <c:invertIfNegative val="0"/>
            <c:bubble3D val="0"/>
            <c:extLst>
              <c:ext xmlns:c16="http://schemas.microsoft.com/office/drawing/2014/chart" uri="{C3380CC4-5D6E-409C-BE32-E72D297353CC}">
                <c16:uniqueId val="{00000000-2A40-4F4D-AB44-CC0B84DF3AFE}"/>
              </c:ext>
            </c:extLst>
          </c:dPt>
          <c:dPt>
            <c:idx val="2"/>
            <c:invertIfNegative val="0"/>
            <c:bubble3D val="0"/>
            <c:extLst>
              <c:ext xmlns:c16="http://schemas.microsoft.com/office/drawing/2014/chart" uri="{C3380CC4-5D6E-409C-BE32-E72D297353CC}">
                <c16:uniqueId val="{00000001-2A40-4F4D-AB44-CC0B84DF3AFE}"/>
              </c:ext>
            </c:extLst>
          </c:dPt>
          <c:dPt>
            <c:idx val="4"/>
            <c:invertIfNegative val="0"/>
            <c:bubble3D val="0"/>
            <c:extLst>
              <c:ext xmlns:c16="http://schemas.microsoft.com/office/drawing/2014/chart" uri="{C3380CC4-5D6E-409C-BE32-E72D297353CC}">
                <c16:uniqueId val="{00000002-2A40-4F4D-AB44-CC0B84DF3AFE}"/>
              </c:ext>
            </c:extLst>
          </c:dPt>
          <c:dPt>
            <c:idx val="5"/>
            <c:invertIfNegative val="0"/>
            <c:bubble3D val="0"/>
            <c:extLst>
              <c:ext xmlns:c16="http://schemas.microsoft.com/office/drawing/2014/chart" uri="{C3380CC4-5D6E-409C-BE32-E72D297353CC}">
                <c16:uniqueId val="{00000003-2A40-4F4D-AB44-CC0B84DF3AFE}"/>
              </c:ext>
            </c:extLst>
          </c:dPt>
          <c:dPt>
            <c:idx val="7"/>
            <c:invertIfNegative val="0"/>
            <c:bubble3D val="0"/>
            <c:extLst>
              <c:ext xmlns:c16="http://schemas.microsoft.com/office/drawing/2014/chart" uri="{C3380CC4-5D6E-409C-BE32-E72D297353CC}">
                <c16:uniqueId val="{00000004-2A40-4F4D-AB44-CC0B84DF3AFE}"/>
              </c:ext>
            </c:extLst>
          </c:dPt>
          <c:dPt>
            <c:idx val="8"/>
            <c:invertIfNegative val="0"/>
            <c:bubble3D val="0"/>
            <c:extLst>
              <c:ext xmlns:c16="http://schemas.microsoft.com/office/drawing/2014/chart" uri="{C3380CC4-5D6E-409C-BE32-E72D297353CC}">
                <c16:uniqueId val="{00000005-2A40-4F4D-AB44-CC0B84DF3AFE}"/>
              </c:ext>
            </c:extLst>
          </c:dPt>
          <c:cat>
            <c:strRef>
              <c:f>'Fig 2.9'!$C$123:$C$125</c:f>
              <c:strCache>
                <c:ptCount val="3"/>
                <c:pt idx="0">
                  <c:v>1pp of GDP increase in government spending on education</c:v>
                </c:pt>
                <c:pt idx="1">
                  <c:v>1 st.dev. increase in Trade&amp;Transport Infrastructure Index</c:v>
                </c:pt>
                <c:pt idx="2">
                  <c:v>1 standard deviation increase in E-Gov Index</c:v>
                </c:pt>
              </c:strCache>
            </c:strRef>
          </c:cat>
          <c:val>
            <c:numRef>
              <c:f>'Fig 2.9'!$D$123:$D$125</c:f>
              <c:numCache>
                <c:formatCode>General</c:formatCode>
                <c:ptCount val="3"/>
                <c:pt idx="0">
                  <c:v>3.6380284317652043</c:v>
                </c:pt>
                <c:pt idx="1">
                  <c:v>2.3241422813605235</c:v>
                </c:pt>
                <c:pt idx="2">
                  <c:v>1.9819238077290895</c:v>
                </c:pt>
              </c:numCache>
            </c:numRef>
          </c:val>
          <c:extLst>
            <c:ext xmlns:c16="http://schemas.microsoft.com/office/drawing/2014/chart" uri="{C3380CC4-5D6E-409C-BE32-E72D297353CC}">
              <c16:uniqueId val="{00000006-2A40-4F4D-AB44-CC0B84DF3AFE}"/>
            </c:ext>
          </c:extLst>
        </c:ser>
        <c:ser>
          <c:idx val="1"/>
          <c:order val="1"/>
          <c:tx>
            <c:strRef>
              <c:f>'Fig 2.9'!$N$37</c:f>
            </c:strRef>
          </c:tx>
          <c:spPr>
            <a:solidFill>
              <a:srgbClr val="96BA79"/>
            </a:solidFill>
            <a:ln w="6350">
              <a:solidFill>
                <a:schemeClr val="tx1"/>
              </a:solidFill>
            </a:ln>
          </c:spPr>
          <c:invertIfNegative val="0"/>
          <c:cat>
            <c:strRef>
              <c:f>'Fig 2.9'!$C$123:$C$125</c:f>
              <c:strCache>
                <c:ptCount val="3"/>
                <c:pt idx="0">
                  <c:v>1pp of GDP increase in government spending on education</c:v>
                </c:pt>
                <c:pt idx="1">
                  <c:v>1 st.dev. increase in Trade&amp;Transport Infrastructure Index</c:v>
                </c:pt>
                <c:pt idx="2">
                  <c:v>1 standard deviation increase in E-Gov Index</c:v>
                </c:pt>
              </c:strCache>
            </c:strRef>
          </c:cat>
          <c:val>
            <c:numRef>
              <c:f>'Fig 2.9'!$E$123:$E$125</c:f>
              <c:numCache>
                <c:formatCode>General</c:formatCode>
                <c:ptCount val="3"/>
                <c:pt idx="0">
                  <c:v>0</c:v>
                </c:pt>
                <c:pt idx="1">
                  <c:v>0</c:v>
                </c:pt>
                <c:pt idx="2">
                  <c:v>0</c:v>
                </c:pt>
              </c:numCache>
            </c:numRef>
          </c:val>
          <c:extLst>
            <c:ext xmlns:c16="http://schemas.microsoft.com/office/drawing/2014/chart" uri="{C3380CC4-5D6E-409C-BE32-E72D297353CC}">
              <c16:uniqueId val="{00000007-2A40-4F4D-AB44-CC0B84DF3AFE}"/>
            </c:ext>
          </c:extLst>
        </c:ser>
        <c:dLbls>
          <c:showLegendKey val="0"/>
          <c:showVal val="0"/>
          <c:showCatName val="0"/>
          <c:showSerName val="0"/>
          <c:showPercent val="0"/>
          <c:showBubbleSize val="0"/>
        </c:dLbls>
        <c:gapWidth val="150"/>
        <c:overlap val="100"/>
        <c:axId val="1376956608"/>
        <c:axId val="1"/>
      </c:barChart>
      <c:catAx>
        <c:axId val="1376956608"/>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376956608"/>
        <c:crosses val="autoZero"/>
        <c:crossBetween val="between"/>
      </c:valAx>
      <c:spPr>
        <a:solidFill>
          <a:srgbClr val="FFFFFF"/>
        </a:solidFill>
        <a:ln w="3175">
          <a:noFill/>
          <a:prstDash val="solid"/>
        </a:ln>
      </c:spPr>
    </c:plotArea>
    <c:legend>
      <c:legendPos val="t"/>
      <c:legendEntry>
        <c:idx val="1"/>
        <c:delete val="1"/>
      </c:legendEntry>
      <c:layout>
        <c:manualLayout>
          <c:xMode val="edge"/>
          <c:yMode val="edge"/>
          <c:x val="0.66549776672652761"/>
          <c:y val="3.5211267605633804E-2"/>
          <c:w val="0.15438458350600914"/>
          <c:h val="7.0746922479760443E-2"/>
        </c:manualLayout>
      </c:layout>
      <c:overlay val="0"/>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32090067688913E-2"/>
          <c:y val="4.3035993740219089E-2"/>
          <c:w val="0.89350416724225257"/>
          <c:h val="0.75594925634295718"/>
        </c:manualLayout>
      </c:layout>
      <c:barChart>
        <c:barDir val="col"/>
        <c:grouping val="stacked"/>
        <c:varyColors val="0"/>
        <c:ser>
          <c:idx val="0"/>
          <c:order val="0"/>
          <c:tx>
            <c:v>TFP (real FDI)</c:v>
          </c:tx>
          <c:spPr>
            <a:solidFill>
              <a:srgbClr val="4B82AD"/>
            </a:solidFill>
            <a:ln w="6350">
              <a:solidFill>
                <a:srgbClr val="000000"/>
              </a:solidFill>
              <a:prstDash val="solid"/>
            </a:ln>
          </c:spPr>
          <c:invertIfNegative val="0"/>
          <c:dPt>
            <c:idx val="1"/>
            <c:invertIfNegative val="0"/>
            <c:bubble3D val="0"/>
            <c:extLst>
              <c:ext xmlns:c16="http://schemas.microsoft.com/office/drawing/2014/chart" uri="{C3380CC4-5D6E-409C-BE32-E72D297353CC}">
                <c16:uniqueId val="{00000000-47DE-4588-81F5-4C75B759F8EE}"/>
              </c:ext>
            </c:extLst>
          </c:dPt>
          <c:dPt>
            <c:idx val="2"/>
            <c:invertIfNegative val="0"/>
            <c:bubble3D val="0"/>
            <c:extLst>
              <c:ext xmlns:c16="http://schemas.microsoft.com/office/drawing/2014/chart" uri="{C3380CC4-5D6E-409C-BE32-E72D297353CC}">
                <c16:uniqueId val="{00000001-47DE-4588-81F5-4C75B759F8EE}"/>
              </c:ext>
            </c:extLst>
          </c:dPt>
          <c:dPt>
            <c:idx val="4"/>
            <c:invertIfNegative val="0"/>
            <c:bubble3D val="0"/>
            <c:extLst>
              <c:ext xmlns:c16="http://schemas.microsoft.com/office/drawing/2014/chart" uri="{C3380CC4-5D6E-409C-BE32-E72D297353CC}">
                <c16:uniqueId val="{00000002-47DE-4588-81F5-4C75B759F8EE}"/>
              </c:ext>
            </c:extLst>
          </c:dPt>
          <c:dPt>
            <c:idx val="5"/>
            <c:invertIfNegative val="0"/>
            <c:bubble3D val="0"/>
            <c:extLst>
              <c:ext xmlns:c16="http://schemas.microsoft.com/office/drawing/2014/chart" uri="{C3380CC4-5D6E-409C-BE32-E72D297353CC}">
                <c16:uniqueId val="{00000003-47DE-4588-81F5-4C75B759F8EE}"/>
              </c:ext>
            </c:extLst>
          </c:dPt>
          <c:dPt>
            <c:idx val="7"/>
            <c:invertIfNegative val="0"/>
            <c:bubble3D val="0"/>
            <c:extLst>
              <c:ext xmlns:c16="http://schemas.microsoft.com/office/drawing/2014/chart" uri="{C3380CC4-5D6E-409C-BE32-E72D297353CC}">
                <c16:uniqueId val="{00000004-47DE-4588-81F5-4C75B759F8EE}"/>
              </c:ext>
            </c:extLst>
          </c:dPt>
          <c:dPt>
            <c:idx val="8"/>
            <c:invertIfNegative val="0"/>
            <c:bubble3D val="0"/>
            <c:extLst>
              <c:ext xmlns:c16="http://schemas.microsoft.com/office/drawing/2014/chart" uri="{C3380CC4-5D6E-409C-BE32-E72D297353CC}">
                <c16:uniqueId val="{00000005-47DE-4588-81F5-4C75B759F8EE}"/>
              </c:ext>
            </c:extLst>
          </c:dPt>
          <c:cat>
            <c:strRef>
              <c:f>'Fig 2.9'!$C$134:$C$136</c:f>
              <c:strCache>
                <c:ptCount val="3"/>
                <c:pt idx="0">
                  <c:v>1 pp of GDP increase in government spending on education</c:v>
                </c:pt>
                <c:pt idx="1">
                  <c:v>1 pp of GDP increase in government spending on infrastructure</c:v>
                </c:pt>
                <c:pt idx="2">
                  <c:v>1 standard deviation increase in 
E-Government Index</c:v>
                </c:pt>
              </c:strCache>
            </c:strRef>
          </c:cat>
          <c:val>
            <c:numRef>
              <c:f>'Fig 2.9'!$D$134:$D$136</c:f>
              <c:numCache>
                <c:formatCode>General</c:formatCode>
                <c:ptCount val="3"/>
                <c:pt idx="0">
                  <c:v>0.97107805456727248</c:v>
                </c:pt>
                <c:pt idx="1">
                  <c:v>0.38773122713509811</c:v>
                </c:pt>
                <c:pt idx="2">
                  <c:v>0.53438791015118259</c:v>
                </c:pt>
              </c:numCache>
            </c:numRef>
          </c:val>
          <c:extLst>
            <c:ext xmlns:c16="http://schemas.microsoft.com/office/drawing/2014/chart" uri="{C3380CC4-5D6E-409C-BE32-E72D297353CC}">
              <c16:uniqueId val="{00000006-47DE-4588-81F5-4C75B759F8EE}"/>
            </c:ext>
          </c:extLst>
        </c:ser>
        <c:ser>
          <c:idx val="1"/>
          <c:order val="1"/>
          <c:tx>
            <c:v>TFP (services imports)</c:v>
          </c:tx>
          <c:spPr>
            <a:solidFill>
              <a:srgbClr val="96BA79"/>
            </a:solidFill>
            <a:ln w="6350">
              <a:solidFill>
                <a:schemeClr val="tx1"/>
              </a:solidFill>
            </a:ln>
          </c:spPr>
          <c:invertIfNegative val="0"/>
          <c:cat>
            <c:strRef>
              <c:f>'Fig 2.9'!$C$134:$C$136</c:f>
              <c:strCache>
                <c:ptCount val="3"/>
                <c:pt idx="0">
                  <c:v>1 pp of GDP increase in government spending on education</c:v>
                </c:pt>
                <c:pt idx="1">
                  <c:v>1 pp of GDP increase in government spending on infrastructure</c:v>
                </c:pt>
                <c:pt idx="2">
                  <c:v>1 standard deviation increase in 
E-Government Index</c:v>
                </c:pt>
              </c:strCache>
            </c:strRef>
          </c:cat>
          <c:val>
            <c:numRef>
              <c:f>'Fig 2.9'!$E$134:$E$136</c:f>
              <c:numCache>
                <c:formatCode>General</c:formatCode>
                <c:ptCount val="3"/>
                <c:pt idx="0">
                  <c:v>0.21220673481424979</c:v>
                </c:pt>
                <c:pt idx="1">
                  <c:v>0</c:v>
                </c:pt>
                <c:pt idx="2">
                  <c:v>8.3483618965871267E-2</c:v>
                </c:pt>
              </c:numCache>
            </c:numRef>
          </c:val>
          <c:extLst>
            <c:ext xmlns:c16="http://schemas.microsoft.com/office/drawing/2014/chart" uri="{C3380CC4-5D6E-409C-BE32-E72D297353CC}">
              <c16:uniqueId val="{00000007-47DE-4588-81F5-4C75B759F8EE}"/>
            </c:ext>
          </c:extLst>
        </c:ser>
        <c:dLbls>
          <c:showLegendKey val="0"/>
          <c:showVal val="0"/>
          <c:showCatName val="0"/>
          <c:showSerName val="0"/>
          <c:showPercent val="0"/>
          <c:showBubbleSize val="0"/>
        </c:dLbls>
        <c:gapWidth val="150"/>
        <c:overlap val="100"/>
        <c:axId val="1376963568"/>
        <c:axId val="1"/>
      </c:barChart>
      <c:lineChart>
        <c:grouping val="standard"/>
        <c:varyColors val="0"/>
        <c:ser>
          <c:idx val="2"/>
          <c:order val="2"/>
          <c:tx>
            <c:v>GDP (overall)</c:v>
          </c:tx>
          <c:spPr>
            <a:ln>
              <a:noFill/>
            </a:ln>
          </c:spPr>
          <c:marker>
            <c:symbol val="diamond"/>
            <c:size val="9"/>
            <c:spPr>
              <a:solidFill>
                <a:srgbClr val="C00000"/>
              </a:solidFill>
              <a:ln>
                <a:solidFill>
                  <a:srgbClr val="C00000"/>
                </a:solidFill>
              </a:ln>
            </c:spPr>
          </c:marker>
          <c:cat>
            <c:strRef>
              <c:f>'Fig 2.9'!$C$134:$C$136</c:f>
              <c:strCache>
                <c:ptCount val="3"/>
                <c:pt idx="0">
                  <c:v>1 pp of GDP increase in government spending on education</c:v>
                </c:pt>
                <c:pt idx="1">
                  <c:v>1 pp of GDP increase in government spending on infrastructure</c:v>
                </c:pt>
                <c:pt idx="2">
                  <c:v>1 standard deviation increase in 
E-Government Index</c:v>
                </c:pt>
              </c:strCache>
            </c:strRef>
          </c:cat>
          <c:val>
            <c:numRef>
              <c:f>'Fig 2.9'!$F$134:$F$136</c:f>
              <c:numCache>
                <c:formatCode>General</c:formatCode>
                <c:ptCount val="3"/>
                <c:pt idx="0">
                  <c:v>1.8782298244151148</c:v>
                </c:pt>
                <c:pt idx="1">
                  <c:v>0.61544639227793352</c:v>
                </c:pt>
                <c:pt idx="2">
                  <c:v>0.98074845891595852</c:v>
                </c:pt>
              </c:numCache>
            </c:numRef>
          </c:val>
          <c:smooth val="0"/>
          <c:extLst>
            <c:ext xmlns:c16="http://schemas.microsoft.com/office/drawing/2014/chart" uri="{C3380CC4-5D6E-409C-BE32-E72D297353CC}">
              <c16:uniqueId val="{00000008-47DE-4588-81F5-4C75B759F8EE}"/>
            </c:ext>
          </c:extLst>
        </c:ser>
        <c:dLbls>
          <c:showLegendKey val="0"/>
          <c:showVal val="0"/>
          <c:showCatName val="0"/>
          <c:showSerName val="0"/>
          <c:showPercent val="0"/>
          <c:showBubbleSize val="0"/>
        </c:dLbls>
        <c:marker val="1"/>
        <c:smooth val="0"/>
        <c:axId val="1376963568"/>
        <c:axId val="1"/>
      </c:lineChart>
      <c:catAx>
        <c:axId val="1376963568"/>
        <c:scaling>
          <c:orientation val="minMax"/>
        </c:scaling>
        <c:delete val="0"/>
        <c:axPos val="b"/>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
        <c:crosses val="autoZero"/>
        <c:auto val="1"/>
        <c:lblAlgn val="ctr"/>
        <c:lblOffset val="100"/>
        <c:noMultiLvlLbl val="0"/>
      </c:catAx>
      <c:valAx>
        <c:axId val="1"/>
        <c:scaling>
          <c:orientation val="minMax"/>
        </c:scaling>
        <c:delete val="0"/>
        <c:axPos val="l"/>
        <c:numFmt formatCode="General" sourceLinked="1"/>
        <c:majorTickMark val="in"/>
        <c:minorTickMark val="none"/>
        <c:tickLblPos val="nextTo"/>
        <c:spPr>
          <a:ln w="3175">
            <a:solidFill>
              <a:srgbClr val="000000"/>
            </a:solidFill>
            <a:prstDash val="solid"/>
          </a:ln>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376963568"/>
        <c:crosses val="autoZero"/>
        <c:crossBetween val="between"/>
      </c:valAx>
      <c:spPr>
        <a:solidFill>
          <a:srgbClr val="FFFFFF"/>
        </a:solidFill>
        <a:ln w="3175">
          <a:noFill/>
          <a:prstDash val="solid"/>
        </a:ln>
      </c:spPr>
    </c:plotArea>
    <c:legend>
      <c:legendPos val="b"/>
      <c:layout>
        <c:manualLayout>
          <c:xMode val="edge"/>
          <c:yMode val="edge"/>
          <c:x val="0.47347746005433533"/>
          <c:y val="6.0708476581272416E-2"/>
          <c:w val="0.4217806326840724"/>
          <c:h val="0.20376726676771034"/>
        </c:manualLayout>
      </c:layout>
      <c:overlay val="0"/>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32090067688913E-2"/>
          <c:y val="4.3035993740219089E-2"/>
          <c:w val="0.89350416724225257"/>
          <c:h val="0.76447861674937678"/>
        </c:manualLayout>
      </c:layout>
      <c:barChart>
        <c:barDir val="col"/>
        <c:grouping val="stacked"/>
        <c:varyColors val="0"/>
        <c:ser>
          <c:idx val="0"/>
          <c:order val="0"/>
          <c:tx>
            <c:v>TFP (real FDI)</c:v>
          </c:tx>
          <c:spPr>
            <a:solidFill>
              <a:srgbClr val="ED7D31"/>
            </a:solidFill>
            <a:ln w="6350">
              <a:noFill/>
              <a:prstDash val="solid"/>
            </a:ln>
          </c:spPr>
          <c:invertIfNegative val="0"/>
          <c:dPt>
            <c:idx val="1"/>
            <c:invertIfNegative val="0"/>
            <c:bubble3D val="0"/>
            <c:extLst>
              <c:ext xmlns:c16="http://schemas.microsoft.com/office/drawing/2014/chart" uri="{C3380CC4-5D6E-409C-BE32-E72D297353CC}">
                <c16:uniqueId val="{00000000-0A0E-4196-B5D7-BD3608028548}"/>
              </c:ext>
            </c:extLst>
          </c:dPt>
          <c:dPt>
            <c:idx val="2"/>
            <c:invertIfNegative val="0"/>
            <c:bubble3D val="0"/>
            <c:extLst>
              <c:ext xmlns:c16="http://schemas.microsoft.com/office/drawing/2014/chart" uri="{C3380CC4-5D6E-409C-BE32-E72D297353CC}">
                <c16:uniqueId val="{00000001-0A0E-4196-B5D7-BD3608028548}"/>
              </c:ext>
            </c:extLst>
          </c:dPt>
          <c:dPt>
            <c:idx val="4"/>
            <c:invertIfNegative val="0"/>
            <c:bubble3D val="0"/>
            <c:extLst>
              <c:ext xmlns:c16="http://schemas.microsoft.com/office/drawing/2014/chart" uri="{C3380CC4-5D6E-409C-BE32-E72D297353CC}">
                <c16:uniqueId val="{00000002-0A0E-4196-B5D7-BD3608028548}"/>
              </c:ext>
            </c:extLst>
          </c:dPt>
          <c:dPt>
            <c:idx val="5"/>
            <c:invertIfNegative val="0"/>
            <c:bubble3D val="0"/>
            <c:extLst>
              <c:ext xmlns:c16="http://schemas.microsoft.com/office/drawing/2014/chart" uri="{C3380CC4-5D6E-409C-BE32-E72D297353CC}">
                <c16:uniqueId val="{00000003-0A0E-4196-B5D7-BD3608028548}"/>
              </c:ext>
            </c:extLst>
          </c:dPt>
          <c:dPt>
            <c:idx val="7"/>
            <c:invertIfNegative val="0"/>
            <c:bubble3D val="0"/>
            <c:extLst>
              <c:ext xmlns:c16="http://schemas.microsoft.com/office/drawing/2014/chart" uri="{C3380CC4-5D6E-409C-BE32-E72D297353CC}">
                <c16:uniqueId val="{00000004-0A0E-4196-B5D7-BD3608028548}"/>
              </c:ext>
            </c:extLst>
          </c:dPt>
          <c:dPt>
            <c:idx val="8"/>
            <c:invertIfNegative val="0"/>
            <c:bubble3D val="0"/>
            <c:extLst>
              <c:ext xmlns:c16="http://schemas.microsoft.com/office/drawing/2014/chart" uri="{C3380CC4-5D6E-409C-BE32-E72D297353CC}">
                <c16:uniqueId val="{00000005-0A0E-4196-B5D7-BD3608028548}"/>
              </c:ext>
            </c:extLst>
          </c:dPt>
          <c:cat>
            <c:strRef>
              <c:f>'Fig 2.9'!$C$134:$C$136</c:f>
              <c:strCache>
                <c:ptCount val="3"/>
                <c:pt idx="0">
                  <c:v>1 pp of GDP increase in government spending on education</c:v>
                </c:pt>
                <c:pt idx="1">
                  <c:v>1 pp of GDP increase in government spending on infrastructure</c:v>
                </c:pt>
                <c:pt idx="2">
                  <c:v>1 standard deviation increase in 
E-Government Index</c:v>
                </c:pt>
              </c:strCache>
            </c:strRef>
          </c:cat>
          <c:val>
            <c:numRef>
              <c:f>'Fig 2.9'!$D$134:$D$136</c:f>
              <c:numCache>
                <c:formatCode>General</c:formatCode>
                <c:ptCount val="3"/>
                <c:pt idx="0">
                  <c:v>0.97107805456727248</c:v>
                </c:pt>
                <c:pt idx="1">
                  <c:v>0.38773122713509811</c:v>
                </c:pt>
                <c:pt idx="2">
                  <c:v>0.53438791015118259</c:v>
                </c:pt>
              </c:numCache>
            </c:numRef>
          </c:val>
          <c:extLst>
            <c:ext xmlns:c16="http://schemas.microsoft.com/office/drawing/2014/chart" uri="{C3380CC4-5D6E-409C-BE32-E72D297353CC}">
              <c16:uniqueId val="{00000006-0A0E-4196-B5D7-BD3608028548}"/>
            </c:ext>
          </c:extLst>
        </c:ser>
        <c:ser>
          <c:idx val="1"/>
          <c:order val="1"/>
          <c:tx>
            <c:v>TFP (service imports)</c:v>
          </c:tx>
          <c:spPr>
            <a:solidFill>
              <a:schemeClr val="accent3">
                <a:lumMod val="75000"/>
              </a:schemeClr>
            </a:solidFill>
            <a:ln w="6350">
              <a:noFill/>
            </a:ln>
          </c:spPr>
          <c:invertIfNegative val="0"/>
          <c:cat>
            <c:strRef>
              <c:f>'Fig 2.9'!$C$134:$C$136</c:f>
              <c:strCache>
                <c:ptCount val="3"/>
                <c:pt idx="0">
                  <c:v>1 pp of GDP increase in government spending on education</c:v>
                </c:pt>
                <c:pt idx="1">
                  <c:v>1 pp of GDP increase in government spending on infrastructure</c:v>
                </c:pt>
                <c:pt idx="2">
                  <c:v>1 standard deviation increase in 
E-Government Index</c:v>
                </c:pt>
              </c:strCache>
            </c:strRef>
          </c:cat>
          <c:val>
            <c:numRef>
              <c:f>'Fig 2.9'!$E$134:$E$136</c:f>
              <c:numCache>
                <c:formatCode>General</c:formatCode>
                <c:ptCount val="3"/>
                <c:pt idx="0">
                  <c:v>0.21220673481424979</c:v>
                </c:pt>
                <c:pt idx="1">
                  <c:v>0</c:v>
                </c:pt>
                <c:pt idx="2">
                  <c:v>8.3483618965871267E-2</c:v>
                </c:pt>
              </c:numCache>
            </c:numRef>
          </c:val>
          <c:extLst>
            <c:ext xmlns:c16="http://schemas.microsoft.com/office/drawing/2014/chart" uri="{C3380CC4-5D6E-409C-BE32-E72D297353CC}">
              <c16:uniqueId val="{00000007-0A0E-4196-B5D7-BD3608028548}"/>
            </c:ext>
          </c:extLst>
        </c:ser>
        <c:dLbls>
          <c:showLegendKey val="0"/>
          <c:showVal val="0"/>
          <c:showCatName val="0"/>
          <c:showSerName val="0"/>
          <c:showPercent val="0"/>
          <c:showBubbleSize val="0"/>
        </c:dLbls>
        <c:gapWidth val="150"/>
        <c:overlap val="100"/>
        <c:axId val="1376963568"/>
        <c:axId val="1"/>
      </c:barChart>
      <c:lineChart>
        <c:grouping val="standard"/>
        <c:varyColors val="0"/>
        <c:ser>
          <c:idx val="2"/>
          <c:order val="2"/>
          <c:tx>
            <c:v>GDP (overall)</c:v>
          </c:tx>
          <c:spPr>
            <a:ln>
              <a:noFill/>
            </a:ln>
          </c:spPr>
          <c:marker>
            <c:symbol val="diamond"/>
            <c:size val="15"/>
            <c:spPr>
              <a:solidFill>
                <a:srgbClr val="000099"/>
              </a:solidFill>
              <a:ln>
                <a:solidFill>
                  <a:srgbClr val="000099"/>
                </a:solidFill>
              </a:ln>
            </c:spPr>
          </c:marker>
          <c:cat>
            <c:strRef>
              <c:f>'Fig 2.9'!$C$134:$C$136</c:f>
              <c:strCache>
                <c:ptCount val="3"/>
                <c:pt idx="0">
                  <c:v>1 pp of GDP increase in government spending on education</c:v>
                </c:pt>
                <c:pt idx="1">
                  <c:v>1 pp of GDP increase in government spending on infrastructure</c:v>
                </c:pt>
                <c:pt idx="2">
                  <c:v>1 standard deviation increase in 
E-Government Index</c:v>
                </c:pt>
              </c:strCache>
            </c:strRef>
          </c:cat>
          <c:val>
            <c:numRef>
              <c:f>'Fig 2.9'!$F$134:$F$136</c:f>
              <c:numCache>
                <c:formatCode>General</c:formatCode>
                <c:ptCount val="3"/>
                <c:pt idx="0">
                  <c:v>1.8782298244151148</c:v>
                </c:pt>
                <c:pt idx="1">
                  <c:v>0.61544639227793352</c:v>
                </c:pt>
                <c:pt idx="2">
                  <c:v>0.98074845891595852</c:v>
                </c:pt>
              </c:numCache>
            </c:numRef>
          </c:val>
          <c:smooth val="0"/>
          <c:extLst>
            <c:ext xmlns:c16="http://schemas.microsoft.com/office/drawing/2014/chart" uri="{C3380CC4-5D6E-409C-BE32-E72D297353CC}">
              <c16:uniqueId val="{00000008-0A0E-4196-B5D7-BD3608028548}"/>
            </c:ext>
          </c:extLst>
        </c:ser>
        <c:ser>
          <c:idx val="3"/>
          <c:order val="3"/>
          <c:spPr>
            <a:ln w="19050">
              <a:noFill/>
            </a:ln>
          </c:spPr>
          <c:marker>
            <c:symbol val="diamond"/>
            <c:size val="15"/>
            <c:spPr>
              <a:solidFill>
                <a:srgbClr val="000099"/>
              </a:solidFill>
              <a:ln>
                <a:solidFill>
                  <a:srgbClr val="000099"/>
                </a:solidFill>
              </a:ln>
            </c:spPr>
          </c:marker>
          <c:errBars>
            <c:errDir val="y"/>
            <c:errBarType val="plus"/>
            <c:errValType val="cust"/>
            <c:noEndCap val="0"/>
            <c:plus>
              <c:numRef>
                <c:f>'Fig 2.9'!$H$134:$H$136</c:f>
                <c:numCache>
                  <c:formatCode>General</c:formatCode>
                  <c:ptCount val="3"/>
                  <c:pt idx="0">
                    <c:v>0.6949450350335924</c:v>
                  </c:pt>
                  <c:pt idx="1">
                    <c:v>0.22771516514283541</c:v>
                  </c:pt>
                  <c:pt idx="2">
                    <c:v>0.36287692979890462</c:v>
                  </c:pt>
                </c:numCache>
              </c:numRef>
            </c:plus>
            <c:minus>
              <c:numLit>
                <c:formatCode>General</c:formatCode>
                <c:ptCount val="1"/>
                <c:pt idx="0">
                  <c:v>1</c:v>
                </c:pt>
              </c:numLit>
            </c:minus>
            <c:spPr>
              <a:ln w="31750">
                <a:solidFill>
                  <a:srgbClr val="000099"/>
                </a:solidFill>
              </a:ln>
            </c:spPr>
          </c:errBars>
          <c:val>
            <c:numRef>
              <c:f>'Fig 2.9'!$G$134:$G$136</c:f>
              <c:numCache>
                <c:formatCode>General</c:formatCode>
                <c:ptCount val="3"/>
                <c:pt idx="0">
                  <c:v>1.1832847893815224</c:v>
                </c:pt>
                <c:pt idx="1">
                  <c:v>0.38773122713509811</c:v>
                </c:pt>
                <c:pt idx="2">
                  <c:v>0.6178715291170539</c:v>
                </c:pt>
              </c:numCache>
            </c:numRef>
          </c:val>
          <c:smooth val="0"/>
          <c:extLst>
            <c:ext xmlns:c16="http://schemas.microsoft.com/office/drawing/2014/chart" uri="{C3380CC4-5D6E-409C-BE32-E72D297353CC}">
              <c16:uniqueId val="{00000009-0A0E-4196-B5D7-BD3608028548}"/>
            </c:ext>
          </c:extLst>
        </c:ser>
        <c:dLbls>
          <c:showLegendKey val="0"/>
          <c:showVal val="0"/>
          <c:showCatName val="0"/>
          <c:showSerName val="0"/>
          <c:showPercent val="0"/>
          <c:showBubbleSize val="0"/>
        </c:dLbls>
        <c:marker val="1"/>
        <c:smooth val="0"/>
        <c:axId val="1376963568"/>
        <c:axId val="1"/>
      </c:lineChart>
      <c:catAx>
        <c:axId val="1376963568"/>
        <c:scaling>
          <c:orientation val="minMax"/>
        </c:scaling>
        <c:delete val="0"/>
        <c:axPos val="b"/>
        <c:numFmt formatCode="General" sourceLinked="1"/>
        <c:majorTickMark val="in"/>
        <c:minorTickMark val="none"/>
        <c:tickLblPos val="nextTo"/>
        <c:spPr>
          <a:ln w="9525">
            <a:solidFill>
              <a:srgbClr val="000000"/>
            </a:solidFill>
            <a:prstDash val="solid"/>
          </a:ln>
        </c:spPr>
        <c:txPr>
          <a:bodyPr rot="-60000000" vert="horz"/>
          <a:lstStyle/>
          <a:p>
            <a:pPr>
              <a:defRPr sz="1800"/>
            </a:pPr>
            <a:endParaRPr lang="en-US"/>
          </a:p>
        </c:txPr>
        <c:crossAx val="1"/>
        <c:crosses val="autoZero"/>
        <c:auto val="1"/>
        <c:lblAlgn val="ctr"/>
        <c:lblOffset val="100"/>
        <c:noMultiLvlLbl val="0"/>
      </c:catAx>
      <c:valAx>
        <c:axId val="1"/>
        <c:scaling>
          <c:orientation val="minMax"/>
        </c:scaling>
        <c:delete val="0"/>
        <c:axPos val="l"/>
        <c:numFmt formatCode="#,##0.0" sourceLinked="0"/>
        <c:majorTickMark val="in"/>
        <c:minorTickMark val="none"/>
        <c:tickLblPos val="nextTo"/>
        <c:spPr>
          <a:ln w="9525">
            <a:noFill/>
            <a:prstDash val="solid"/>
          </a:ln>
        </c:spPr>
        <c:txPr>
          <a:bodyPr rot="-60000000" vert="horz"/>
          <a:lstStyle/>
          <a:p>
            <a:pPr>
              <a:defRPr/>
            </a:pPr>
            <a:endParaRPr lang="en-US"/>
          </a:p>
        </c:txPr>
        <c:crossAx val="1376963568"/>
        <c:crosses val="autoZero"/>
        <c:crossBetween val="between"/>
      </c:valAx>
      <c:spPr>
        <a:solidFill>
          <a:srgbClr val="FFFFFF"/>
        </a:solidFill>
        <a:ln w="3175">
          <a:noFill/>
          <a:prstDash val="solid"/>
        </a:ln>
      </c:spPr>
    </c:plotArea>
    <c:legend>
      <c:legendPos val="b"/>
      <c:legendEntry>
        <c:idx val="3"/>
        <c:delete val="1"/>
      </c:legendEntry>
      <c:layout>
        <c:manualLayout>
          <c:xMode val="edge"/>
          <c:yMode val="edge"/>
          <c:x val="0.52944503674301568"/>
          <c:y val="4.0986995502116173E-2"/>
          <c:w val="0.46915577494044913"/>
          <c:h val="0.24849273389422044"/>
        </c:manualLayout>
      </c:layout>
      <c:overlay val="0"/>
    </c:legend>
    <c:plotVisOnly val="1"/>
    <c:dispBlanksAs val="gap"/>
    <c:showDLblsOverMax val="0"/>
  </c:chart>
  <c:spPr>
    <a:solidFill>
      <a:schemeClr val="bg1"/>
    </a:solidFill>
    <a:ln w="25400" cap="flat" cmpd="sng" algn="ctr">
      <a:noFill/>
      <a:round/>
    </a:ln>
    <a:effectLst/>
  </c:spPr>
  <c:txPr>
    <a:bodyPr/>
    <a:lstStyle/>
    <a:p>
      <a:pPr>
        <a:defRPr sz="2000">
          <a:latin typeface="HelveticaNeueLT Std" panose="020B0604020202020204"/>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356015199592583E-2"/>
          <c:y val="3.8422934248621442E-2"/>
          <c:w val="0.90628080072080541"/>
          <c:h val="0.86670048345440187"/>
        </c:manualLayout>
      </c:layout>
      <c:lineChart>
        <c:grouping val="standard"/>
        <c:varyColors val="0"/>
        <c:ser>
          <c:idx val="0"/>
          <c:order val="0"/>
          <c:tx>
            <c:strRef>
              <c:f>'Fig 2.10.1'!$J$1</c:f>
              <c:strCache>
                <c:ptCount val="1"/>
                <c:pt idx="0">
                  <c:v>Top 50 Firms</c:v>
                </c:pt>
              </c:strCache>
            </c:strRef>
          </c:tx>
          <c:spPr>
            <a:ln w="38100" cap="rnd">
              <a:solidFill>
                <a:srgbClr val="000099"/>
              </a:solidFill>
              <a:prstDash val="solid"/>
              <a:round/>
            </a:ln>
            <a:effectLst/>
          </c:spPr>
          <c:marker>
            <c:symbol val="none"/>
          </c:marker>
          <c:cat>
            <c:strRef>
              <c:f>'Fig 2.10.1'!$I$2:$I$16</c:f>
              <c:strCache>
                <c:ptCount val="15"/>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pt idx="14">
                  <c:v>19</c:v>
                </c:pt>
              </c:strCache>
            </c:strRef>
          </c:cat>
          <c:val>
            <c:numRef>
              <c:f>'Fig 2.10.1'!$J$2:$J$16</c:f>
              <c:numCache>
                <c:formatCode>0.0</c:formatCode>
                <c:ptCount val="15"/>
                <c:pt idx="0">
                  <c:v>100</c:v>
                </c:pt>
                <c:pt idx="1">
                  <c:v>103.47981508058501</c:v>
                </c:pt>
                <c:pt idx="2">
                  <c:v>105.99300546105898</c:v>
                </c:pt>
                <c:pt idx="3">
                  <c:v>107.53017884656072</c:v>
                </c:pt>
                <c:pt idx="4">
                  <c:v>107.51040505423768</c:v>
                </c:pt>
                <c:pt idx="5">
                  <c:v>109.99635935472227</c:v>
                </c:pt>
                <c:pt idx="6">
                  <c:v>112.01246275274568</c:v>
                </c:pt>
                <c:pt idx="7">
                  <c:v>111.40217742989604</c:v>
                </c:pt>
                <c:pt idx="8">
                  <c:v>110.62064307691888</c:v>
                </c:pt>
                <c:pt idx="9">
                  <c:v>111.42413500910384</c:v>
                </c:pt>
                <c:pt idx="10">
                  <c:v>111.87314118849281</c:v>
                </c:pt>
                <c:pt idx="11">
                  <c:v>112.08026191322709</c:v>
                </c:pt>
                <c:pt idx="12">
                  <c:v>112.2846188034865</c:v>
                </c:pt>
                <c:pt idx="13">
                  <c:v>111.82691780507676</c:v>
                </c:pt>
                <c:pt idx="14">
                  <c:v>111.36424383545078</c:v>
                </c:pt>
              </c:numCache>
            </c:numRef>
          </c:val>
          <c:smooth val="0"/>
          <c:extLst>
            <c:ext xmlns:c16="http://schemas.microsoft.com/office/drawing/2014/chart" uri="{C3380CC4-5D6E-409C-BE32-E72D297353CC}">
              <c16:uniqueId val="{00000000-14C8-4966-BBC2-6EDDC7A70977}"/>
            </c:ext>
          </c:extLst>
        </c:ser>
        <c:ser>
          <c:idx val="1"/>
          <c:order val="1"/>
          <c:tx>
            <c:strRef>
              <c:f>'Fig 2.10.1'!$K$1</c:f>
              <c:strCache>
                <c:ptCount val="1"/>
                <c:pt idx="0">
                  <c:v>Laggards (bottom 40th percentile)</c:v>
                </c:pt>
              </c:strCache>
            </c:strRef>
          </c:tx>
          <c:spPr>
            <a:ln w="38100" cap="rnd">
              <a:solidFill>
                <a:srgbClr val="ED7D31"/>
              </a:solidFill>
              <a:prstDash val="solid"/>
              <a:round/>
            </a:ln>
            <a:effectLst/>
          </c:spPr>
          <c:marker>
            <c:symbol val="none"/>
          </c:marker>
          <c:cat>
            <c:strRef>
              <c:f>'Fig 2.10.1'!$I$2:$I$16</c:f>
              <c:strCache>
                <c:ptCount val="15"/>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pt idx="14">
                  <c:v>19</c:v>
                </c:pt>
              </c:strCache>
            </c:strRef>
          </c:cat>
          <c:val>
            <c:numRef>
              <c:f>'Fig 2.10.1'!$K$2:$K$16</c:f>
              <c:numCache>
                <c:formatCode>0.0</c:formatCode>
                <c:ptCount val="15"/>
                <c:pt idx="0">
                  <c:v>100</c:v>
                </c:pt>
                <c:pt idx="1">
                  <c:v>99.886324729462714</c:v>
                </c:pt>
                <c:pt idx="2">
                  <c:v>99.965173555590141</c:v>
                </c:pt>
                <c:pt idx="3">
                  <c:v>99.343478666925236</c:v>
                </c:pt>
                <c:pt idx="4">
                  <c:v>98.293857133305181</c:v>
                </c:pt>
                <c:pt idx="5">
                  <c:v>98.52983925702047</c:v>
                </c:pt>
                <c:pt idx="6">
                  <c:v>98.53364043509491</c:v>
                </c:pt>
                <c:pt idx="7">
                  <c:v>98.310162851821815</c:v>
                </c:pt>
                <c:pt idx="8">
                  <c:v>98.21589816685858</c:v>
                </c:pt>
                <c:pt idx="9">
                  <c:v>98.58437668047489</c:v>
                </c:pt>
                <c:pt idx="10">
                  <c:v>98.896928060295323</c:v>
                </c:pt>
                <c:pt idx="11">
                  <c:v>98.842082221680371</c:v>
                </c:pt>
                <c:pt idx="12">
                  <c:v>99.047288623254815</c:v>
                </c:pt>
                <c:pt idx="13">
                  <c:v>99.366075139770629</c:v>
                </c:pt>
                <c:pt idx="14">
                  <c:v>99.318472332165129</c:v>
                </c:pt>
              </c:numCache>
            </c:numRef>
          </c:val>
          <c:smooth val="0"/>
          <c:extLst>
            <c:ext xmlns:c16="http://schemas.microsoft.com/office/drawing/2014/chart" uri="{C3380CC4-5D6E-409C-BE32-E72D297353CC}">
              <c16:uniqueId val="{00000001-14C8-4966-BBC2-6EDDC7A70977}"/>
            </c:ext>
          </c:extLst>
        </c:ser>
        <c:ser>
          <c:idx val="2"/>
          <c:order val="2"/>
          <c:tx>
            <c:strRef>
              <c:f>'Fig 2.10.1'!$L$1</c:f>
              <c:strCache>
                <c:ptCount val="1"/>
                <c:pt idx="0">
                  <c:v>Others (middle)</c:v>
                </c:pt>
              </c:strCache>
            </c:strRef>
          </c:tx>
          <c:spPr>
            <a:ln w="38100" cap="rnd">
              <a:solidFill>
                <a:schemeClr val="accent3">
                  <a:lumMod val="75000"/>
                </a:schemeClr>
              </a:solidFill>
              <a:prstDash val="solid"/>
              <a:round/>
            </a:ln>
            <a:effectLst/>
          </c:spPr>
          <c:marker>
            <c:symbol val="none"/>
          </c:marker>
          <c:cat>
            <c:strRef>
              <c:f>'Fig 2.10.1'!$I$2:$I$16</c:f>
              <c:strCache>
                <c:ptCount val="15"/>
                <c:pt idx="0">
                  <c:v>2005</c:v>
                </c:pt>
                <c:pt idx="1">
                  <c:v>06</c:v>
                </c:pt>
                <c:pt idx="2">
                  <c:v>07</c:v>
                </c:pt>
                <c:pt idx="3">
                  <c:v>08</c:v>
                </c:pt>
                <c:pt idx="4">
                  <c:v>09</c:v>
                </c:pt>
                <c:pt idx="5">
                  <c:v>10</c:v>
                </c:pt>
                <c:pt idx="6">
                  <c:v>11</c:v>
                </c:pt>
                <c:pt idx="7">
                  <c:v>12</c:v>
                </c:pt>
                <c:pt idx="8">
                  <c:v>13</c:v>
                </c:pt>
                <c:pt idx="9">
                  <c:v>14</c:v>
                </c:pt>
                <c:pt idx="10">
                  <c:v>15</c:v>
                </c:pt>
                <c:pt idx="11">
                  <c:v>16</c:v>
                </c:pt>
                <c:pt idx="12">
                  <c:v>17</c:v>
                </c:pt>
                <c:pt idx="13">
                  <c:v>18</c:v>
                </c:pt>
                <c:pt idx="14">
                  <c:v>19</c:v>
                </c:pt>
              </c:strCache>
            </c:strRef>
          </c:cat>
          <c:val>
            <c:numRef>
              <c:f>'Fig 2.10.1'!$L$2:$L$16</c:f>
              <c:numCache>
                <c:formatCode>0.0</c:formatCode>
                <c:ptCount val="15"/>
                <c:pt idx="0">
                  <c:v>100</c:v>
                </c:pt>
                <c:pt idx="1">
                  <c:v>100.89351794600962</c:v>
                </c:pt>
                <c:pt idx="2">
                  <c:v>101.30367112884284</c:v>
                </c:pt>
                <c:pt idx="3">
                  <c:v>101.18790467994985</c:v>
                </c:pt>
                <c:pt idx="4">
                  <c:v>100.79687462416919</c:v>
                </c:pt>
                <c:pt idx="5">
                  <c:v>101.39506085756376</c:v>
                </c:pt>
                <c:pt idx="6">
                  <c:v>101.71316089592082</c:v>
                </c:pt>
                <c:pt idx="7">
                  <c:v>101.46540768136991</c:v>
                </c:pt>
                <c:pt idx="8">
                  <c:v>101.50415099402925</c:v>
                </c:pt>
                <c:pt idx="9">
                  <c:v>101.880965643119</c:v>
                </c:pt>
                <c:pt idx="10">
                  <c:v>102.33711618461621</c:v>
                </c:pt>
                <c:pt idx="11">
                  <c:v>102.64479706734704</c:v>
                </c:pt>
                <c:pt idx="12">
                  <c:v>102.80755819493538</c:v>
                </c:pt>
                <c:pt idx="13">
                  <c:v>103.00634725651774</c:v>
                </c:pt>
                <c:pt idx="14">
                  <c:v>103.05951775326736</c:v>
                </c:pt>
              </c:numCache>
            </c:numRef>
          </c:val>
          <c:smooth val="0"/>
          <c:extLst>
            <c:ext xmlns:c16="http://schemas.microsoft.com/office/drawing/2014/chart" uri="{C3380CC4-5D6E-409C-BE32-E72D297353CC}">
              <c16:uniqueId val="{00000002-14C8-4966-BBC2-6EDDC7A70977}"/>
            </c:ext>
          </c:extLst>
        </c:ser>
        <c:dLbls>
          <c:showLegendKey val="0"/>
          <c:showVal val="0"/>
          <c:showCatName val="0"/>
          <c:showSerName val="0"/>
          <c:showPercent val="0"/>
          <c:showBubbleSize val="0"/>
        </c:dLbls>
        <c:smooth val="0"/>
        <c:axId val="974652144"/>
        <c:axId val="973637600"/>
      </c:lineChart>
      <c:catAx>
        <c:axId val="974652144"/>
        <c:scaling>
          <c:orientation val="minMax"/>
        </c:scaling>
        <c:delete val="0"/>
        <c:axPos val="b"/>
        <c:numFmt formatCode="General" sourceLinked="1"/>
        <c:majorTickMark val="none"/>
        <c:minorTickMark val="none"/>
        <c:tickLblPos val="nextTo"/>
        <c:spPr>
          <a:noFill/>
          <a:ln w="9525" cap="flat" cmpd="sng" algn="ctr">
            <a:solidFill>
              <a:srgbClr val="000000"/>
            </a:solidFill>
            <a:prstDash val="solid"/>
            <a:round/>
          </a:ln>
          <a:effectLst/>
        </c:spPr>
        <c:txPr>
          <a:bodyPr rot="0" spcFirstLastPara="1" vertOverflow="ellipsis" wrap="square" anchor="ctr" anchorCtr="1"/>
          <a:lstStyle/>
          <a:p>
            <a:pPr>
              <a:defRPr sz="2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3637600"/>
        <c:crosses val="autoZero"/>
        <c:auto val="1"/>
        <c:lblAlgn val="ctr"/>
        <c:lblOffset val="100"/>
        <c:noMultiLvlLbl val="1"/>
      </c:catAx>
      <c:valAx>
        <c:axId val="973637600"/>
        <c:scaling>
          <c:orientation val="minMax"/>
          <c:min val="96"/>
        </c:scaling>
        <c:delete val="0"/>
        <c:axPos val="l"/>
        <c:numFmt formatCode="#,##0" sourceLinked="0"/>
        <c:majorTickMark val="none"/>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4652144"/>
        <c:crosses val="autoZero"/>
        <c:crossBetween val="between"/>
        <c:majorUnit val="4"/>
      </c:valAx>
      <c:spPr>
        <a:solidFill>
          <a:srgbClr val="FFFFFF"/>
        </a:solid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2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330752498206562E-2"/>
          <c:y val="4.5804594193167715E-2"/>
          <c:w val="0.94022084642715353"/>
          <c:h val="0.82735724531526578"/>
        </c:manualLayout>
      </c:layout>
      <c:lineChart>
        <c:grouping val="standard"/>
        <c:varyColors val="0"/>
        <c:ser>
          <c:idx val="0"/>
          <c:order val="0"/>
          <c:spPr>
            <a:ln w="19050">
              <a:noFill/>
            </a:ln>
          </c:spPr>
          <c:marker>
            <c:symbol val="diamond"/>
            <c:size val="20"/>
            <c:spPr>
              <a:solidFill>
                <a:srgbClr val="000099"/>
              </a:solidFill>
              <a:ln w="9525">
                <a:solidFill>
                  <a:srgbClr val="000099"/>
                </a:solidFill>
                <a:prstDash val="solid"/>
              </a:ln>
              <a:effectLst/>
            </c:spPr>
          </c:marker>
          <c:dPt>
            <c:idx val="0"/>
            <c:marker>
              <c:spPr>
                <a:solidFill>
                  <a:srgbClr val="ED7D31"/>
                </a:solidFill>
                <a:ln w="9525">
                  <a:solidFill>
                    <a:srgbClr val="ED7D31"/>
                  </a:solidFill>
                  <a:prstDash val="solid"/>
                </a:ln>
                <a:effectLst/>
              </c:spPr>
            </c:marker>
            <c:bubble3D val="0"/>
            <c:extLst>
              <c:ext xmlns:c16="http://schemas.microsoft.com/office/drawing/2014/chart" uri="{C3380CC4-5D6E-409C-BE32-E72D297353CC}">
                <c16:uniqueId val="{00000011-B06D-4047-910C-A911430C2497}"/>
              </c:ext>
            </c:extLst>
          </c:dPt>
          <c:dPt>
            <c:idx val="1"/>
            <c:marker>
              <c:spPr>
                <a:solidFill>
                  <a:srgbClr val="ED7D31"/>
                </a:solidFill>
                <a:ln w="9525">
                  <a:solidFill>
                    <a:srgbClr val="ED7D31"/>
                  </a:solidFill>
                  <a:prstDash val="solid"/>
                </a:ln>
                <a:effectLst/>
              </c:spPr>
            </c:marker>
            <c:bubble3D val="0"/>
            <c:extLst>
              <c:ext xmlns:c16="http://schemas.microsoft.com/office/drawing/2014/chart" uri="{C3380CC4-5D6E-409C-BE32-E72D297353CC}">
                <c16:uniqueId val="{00000010-B06D-4047-910C-A911430C2497}"/>
              </c:ext>
            </c:extLst>
          </c:dPt>
          <c:dPt>
            <c:idx val="2"/>
            <c:marker>
              <c:spPr>
                <a:solidFill>
                  <a:srgbClr val="ED7D31"/>
                </a:solidFill>
                <a:ln w="9525">
                  <a:solidFill>
                    <a:srgbClr val="ED7D31"/>
                  </a:solidFill>
                  <a:prstDash val="solid"/>
                </a:ln>
                <a:effectLst/>
              </c:spPr>
            </c:marker>
            <c:bubble3D val="0"/>
            <c:extLst>
              <c:ext xmlns:c16="http://schemas.microsoft.com/office/drawing/2014/chart" uri="{C3380CC4-5D6E-409C-BE32-E72D297353CC}">
                <c16:uniqueId val="{0000000F-B06D-4047-910C-A911430C2497}"/>
              </c:ext>
            </c:extLst>
          </c:dPt>
          <c:dPt>
            <c:idx val="3"/>
            <c:bubble3D val="0"/>
            <c:extLst>
              <c:ext xmlns:c16="http://schemas.microsoft.com/office/drawing/2014/chart" uri="{C3380CC4-5D6E-409C-BE32-E72D297353CC}">
                <c16:uniqueId val="{00000003-66F8-4FAE-A308-3721D0E1C10F}"/>
              </c:ext>
            </c:extLst>
          </c:dPt>
          <c:dPt>
            <c:idx val="4"/>
            <c:bubble3D val="0"/>
            <c:extLst>
              <c:ext xmlns:c16="http://schemas.microsoft.com/office/drawing/2014/chart" uri="{C3380CC4-5D6E-409C-BE32-E72D297353CC}">
                <c16:uniqueId val="{00000004-66F8-4FAE-A308-3721D0E1C10F}"/>
              </c:ext>
            </c:extLst>
          </c:dPt>
          <c:dPt>
            <c:idx val="6"/>
            <c:bubble3D val="0"/>
            <c:extLst>
              <c:ext xmlns:c16="http://schemas.microsoft.com/office/drawing/2014/chart" uri="{C3380CC4-5D6E-409C-BE32-E72D297353CC}">
                <c16:uniqueId val="{00000005-66F8-4FAE-A308-3721D0E1C10F}"/>
              </c:ext>
            </c:extLst>
          </c:dPt>
          <c:dPt>
            <c:idx val="8"/>
            <c:bubble3D val="0"/>
            <c:extLst>
              <c:ext xmlns:c16="http://schemas.microsoft.com/office/drawing/2014/chart" uri="{C3380CC4-5D6E-409C-BE32-E72D297353CC}">
                <c16:uniqueId val="{00000006-66F8-4FAE-A308-3721D0E1C10F}"/>
              </c:ext>
            </c:extLst>
          </c:dPt>
          <c:dPt>
            <c:idx val="10"/>
            <c:bubble3D val="0"/>
            <c:extLst>
              <c:ext xmlns:c16="http://schemas.microsoft.com/office/drawing/2014/chart" uri="{C3380CC4-5D6E-409C-BE32-E72D297353CC}">
                <c16:uniqueId val="{00000007-66F8-4FAE-A308-3721D0E1C10F}"/>
              </c:ext>
            </c:extLst>
          </c:dPt>
          <c:dPt>
            <c:idx val="12"/>
            <c:bubble3D val="0"/>
            <c:extLst>
              <c:ext xmlns:c16="http://schemas.microsoft.com/office/drawing/2014/chart" uri="{C3380CC4-5D6E-409C-BE32-E72D297353CC}">
                <c16:uniqueId val="{00000008-66F8-4FAE-A308-3721D0E1C10F}"/>
              </c:ext>
            </c:extLst>
          </c:dPt>
          <c:dPt>
            <c:idx val="14"/>
            <c:bubble3D val="0"/>
            <c:extLst>
              <c:ext xmlns:c16="http://schemas.microsoft.com/office/drawing/2014/chart" uri="{C3380CC4-5D6E-409C-BE32-E72D297353CC}">
                <c16:uniqueId val="{00000009-66F8-4FAE-A308-3721D0E1C10F}"/>
              </c:ext>
            </c:extLst>
          </c:dPt>
          <c:dPt>
            <c:idx val="16"/>
            <c:bubble3D val="0"/>
            <c:extLst>
              <c:ext xmlns:c16="http://schemas.microsoft.com/office/drawing/2014/chart" uri="{C3380CC4-5D6E-409C-BE32-E72D297353CC}">
                <c16:uniqueId val="{0000000A-66F8-4FAE-A308-3721D0E1C10F}"/>
              </c:ext>
            </c:extLst>
          </c:dPt>
          <c:dPt>
            <c:idx val="18"/>
            <c:bubble3D val="0"/>
            <c:extLst>
              <c:ext xmlns:c16="http://schemas.microsoft.com/office/drawing/2014/chart" uri="{C3380CC4-5D6E-409C-BE32-E72D297353CC}">
                <c16:uniqueId val="{0000000B-66F8-4FAE-A308-3721D0E1C10F}"/>
              </c:ext>
            </c:extLst>
          </c:dPt>
          <c:dPt>
            <c:idx val="19"/>
            <c:bubble3D val="0"/>
            <c:extLst>
              <c:ext xmlns:c16="http://schemas.microsoft.com/office/drawing/2014/chart" uri="{C3380CC4-5D6E-409C-BE32-E72D297353CC}">
                <c16:uniqueId val="{0000000C-66F8-4FAE-A308-3721D0E1C10F}"/>
              </c:ext>
            </c:extLst>
          </c:dPt>
          <c:dPt>
            <c:idx val="20"/>
            <c:bubble3D val="0"/>
            <c:extLst>
              <c:ext xmlns:c16="http://schemas.microsoft.com/office/drawing/2014/chart" uri="{C3380CC4-5D6E-409C-BE32-E72D297353CC}">
                <c16:uniqueId val="{0000000D-66F8-4FAE-A308-3721D0E1C10F}"/>
              </c:ext>
            </c:extLst>
          </c:dPt>
          <c:dPt>
            <c:idx val="21"/>
            <c:bubble3D val="0"/>
            <c:extLst>
              <c:ext xmlns:c16="http://schemas.microsoft.com/office/drawing/2014/chart" uri="{C3380CC4-5D6E-409C-BE32-E72D297353CC}">
                <c16:uniqueId val="{0000000E-66F8-4FAE-A308-3721D0E1C10F}"/>
              </c:ext>
            </c:extLst>
          </c:dPt>
          <c:dPt>
            <c:idx val="22"/>
            <c:bubble3D val="0"/>
            <c:extLst>
              <c:ext xmlns:c16="http://schemas.microsoft.com/office/drawing/2014/chart" uri="{C3380CC4-5D6E-409C-BE32-E72D297353CC}">
                <c16:uniqueId val="{0000000F-66F8-4FAE-A308-3721D0E1C10F}"/>
              </c:ext>
            </c:extLst>
          </c:dPt>
          <c:dPt>
            <c:idx val="23"/>
            <c:bubble3D val="0"/>
            <c:extLst>
              <c:ext xmlns:c16="http://schemas.microsoft.com/office/drawing/2014/chart" uri="{C3380CC4-5D6E-409C-BE32-E72D297353CC}">
                <c16:uniqueId val="{00000010-66F8-4FAE-A308-3721D0E1C10F}"/>
              </c:ext>
            </c:extLst>
          </c:dPt>
          <c:dPt>
            <c:idx val="25"/>
            <c:bubble3D val="0"/>
            <c:extLst>
              <c:ext xmlns:c16="http://schemas.microsoft.com/office/drawing/2014/chart" uri="{C3380CC4-5D6E-409C-BE32-E72D297353CC}">
                <c16:uniqueId val="{00000011-66F8-4FAE-A308-3721D0E1C10F}"/>
              </c:ext>
            </c:extLst>
          </c:dPt>
          <c:errBars>
            <c:errDir val="y"/>
            <c:errBarType val="both"/>
            <c:errValType val="cust"/>
            <c:noEndCap val="0"/>
            <c:plus>
              <c:numRef>
                <c:extLst>
                  <c:ext xmlns:c15="http://schemas.microsoft.com/office/drawing/2012/chart" uri="{02D57815-91ED-43cb-92C2-25804820EDAC}">
                    <c15:fullRef>
                      <c15:sqref>'Fig 2.10.2'!$D$2:$D$11</c15:sqref>
                    </c15:fullRef>
                  </c:ext>
                </c:extLst>
                <c:f>('Fig 2.10.2'!$D$2,'Fig 2.10.2'!$D$4,'Fig 2.10.2'!$D$6,'Fig 2.10.2'!$D$8,'Fig 2.10.2'!$D$10)</c:f>
                <c:numCache>
                  <c:formatCode>0.000</c:formatCode>
                  <c:ptCount val="5"/>
                  <c:pt idx="0">
                    <c:v>2.548637518912614E-2</c:v>
                  </c:pt>
                  <c:pt idx="1">
                    <c:v>2.8937981174049658E-2</c:v>
                  </c:pt>
                  <c:pt idx="2">
                    <c:v>2.8457868235866522E-2</c:v>
                  </c:pt>
                  <c:pt idx="3">
                    <c:v>3.1373182100533428E-2</c:v>
                  </c:pt>
                  <c:pt idx="4">
                    <c:v>3.2911440271880726E-2</c:v>
                  </c:pt>
                </c:numCache>
              </c:numRef>
            </c:plus>
            <c:minus>
              <c:numRef>
                <c:extLst>
                  <c:ext xmlns:c15="http://schemas.microsoft.com/office/drawing/2012/chart" uri="{02D57815-91ED-43cb-92C2-25804820EDAC}">
                    <c15:fullRef>
                      <c15:sqref>'Fig 2.10.2'!$D$2:$D$11</c15:sqref>
                    </c15:fullRef>
                  </c:ext>
                </c:extLst>
                <c:f>('Fig 2.10.2'!$D$2,'Fig 2.10.2'!$D$4,'Fig 2.10.2'!$D$6,'Fig 2.10.2'!$D$8,'Fig 2.10.2'!$D$10)</c:f>
                <c:numCache>
                  <c:formatCode>0.000</c:formatCode>
                  <c:ptCount val="5"/>
                  <c:pt idx="0">
                    <c:v>2.548637518912614E-2</c:v>
                  </c:pt>
                  <c:pt idx="1">
                    <c:v>2.8937981174049658E-2</c:v>
                  </c:pt>
                  <c:pt idx="2">
                    <c:v>2.8457868235866522E-2</c:v>
                  </c:pt>
                  <c:pt idx="3">
                    <c:v>3.1373182100533428E-2</c:v>
                  </c:pt>
                  <c:pt idx="4">
                    <c:v>3.2911440271880726E-2</c:v>
                  </c:pt>
                </c:numCache>
              </c:numRef>
            </c:minus>
            <c:spPr>
              <a:noFill/>
              <a:ln w="19050" cap="flat" cmpd="sng" algn="ctr">
                <a:solidFill>
                  <a:schemeClr val="tx1"/>
                </a:solidFill>
                <a:round/>
              </a:ln>
              <a:effectLst/>
            </c:spPr>
          </c:errBars>
          <c:cat>
            <c:strRef>
              <c:extLst>
                <c:ext xmlns:c15="http://schemas.microsoft.com/office/drawing/2012/chart" uri="{02D57815-91ED-43cb-92C2-25804820EDAC}">
                  <c15:fullRef>
                    <c15:sqref>'Fig 2.10.2'!$A$2:$A$11</c15:sqref>
                  </c15:fullRef>
                </c:ext>
              </c:extLst>
              <c:f>('Fig 2.10.2'!$A$2,'Fig 2.10.2'!$A$4,'Fig 2.10.2'!$A$6,'Fig 2.10.2'!$A$8,'Fig 2.10.2'!$A$10)</c:f>
              <c:strCache>
                <c:ptCount val="5"/>
                <c:pt idx="0">
                  <c:v>ICT Index</c:v>
                </c:pt>
                <c:pt idx="1">
                  <c:v>PISA science scores </c:v>
                </c:pt>
                <c:pt idx="2">
                  <c:v>Infrastructure</c:v>
                </c:pt>
                <c:pt idx="3">
                  <c:v>Credit-to-GDP ratio</c:v>
                </c:pt>
                <c:pt idx="4">
                  <c:v>Venture capital</c:v>
                </c:pt>
              </c:strCache>
            </c:strRef>
          </c:cat>
          <c:val>
            <c:numRef>
              <c:extLst>
                <c:ext xmlns:c15="http://schemas.microsoft.com/office/drawing/2012/chart" uri="{02D57815-91ED-43cb-92C2-25804820EDAC}">
                  <c15:fullRef>
                    <c15:sqref>'Fig 2.10.2'!$C$2:$C$11</c15:sqref>
                  </c15:fullRef>
                </c:ext>
              </c:extLst>
              <c:f>('Fig 2.10.2'!$C$2,'Fig 2.10.2'!$C$4,'Fig 2.10.2'!$C$6,'Fig 2.10.2'!$C$8,'Fig 2.10.2'!$C$10)</c:f>
              <c:numCache>
                <c:formatCode>0.000</c:formatCode>
                <c:ptCount val="5"/>
                <c:pt idx="0">
                  <c:v>3.461055831500133E-2</c:v>
                </c:pt>
                <c:pt idx="1">
                  <c:v>2.1003972761078998E-2</c:v>
                </c:pt>
                <c:pt idx="2">
                  <c:v>4.4958672569355831E-2</c:v>
                </c:pt>
                <c:pt idx="3">
                  <c:v>4.3240860492786921E-2</c:v>
                </c:pt>
                <c:pt idx="4">
                  <c:v>4.4317657113191786E-2</c:v>
                </c:pt>
              </c:numCache>
            </c:numRef>
          </c:val>
          <c:smooth val="0"/>
          <c:extLst>
            <c:ext xmlns:c16="http://schemas.microsoft.com/office/drawing/2014/chart" uri="{C3380CC4-5D6E-409C-BE32-E72D297353CC}">
              <c16:uniqueId val="{00000012-66F8-4FAE-A308-3721D0E1C10F}"/>
            </c:ext>
          </c:extLst>
        </c:ser>
        <c:dLbls>
          <c:showLegendKey val="0"/>
          <c:showVal val="0"/>
          <c:showCatName val="0"/>
          <c:showSerName val="0"/>
          <c:showPercent val="0"/>
          <c:showBubbleSize val="0"/>
        </c:dLbls>
        <c:marker val="1"/>
        <c:smooth val="0"/>
        <c:axId val="403777871"/>
        <c:axId val="1"/>
      </c:lineChart>
      <c:catAx>
        <c:axId val="403777871"/>
        <c:scaling>
          <c:orientation val="minMax"/>
        </c:scaling>
        <c:delete val="0"/>
        <c:axPos val="b"/>
        <c:numFmt formatCode="General" sourceLinked="1"/>
        <c:majorTickMark val="cross"/>
        <c:minorTickMark val="none"/>
        <c:tickLblPos val="low"/>
        <c:spPr>
          <a:noFill/>
          <a:ln w="9525" cap="flat" cmpd="sng" algn="ctr">
            <a:solidFill>
              <a:schemeClr val="tx1"/>
            </a:solidFill>
            <a:prstDash val="solid"/>
            <a:round/>
          </a:ln>
          <a:effectLst/>
        </c:spPr>
        <c:txPr>
          <a:bodyPr rot="0" vert="horz"/>
          <a:lstStyle/>
          <a:p>
            <a:pPr>
              <a:defRPr sz="1800"/>
            </a:pPr>
            <a:endParaRPr lang="en-US"/>
          </a:p>
        </c:txPr>
        <c:crossAx val="1"/>
        <c:crosses val="autoZero"/>
        <c:auto val="1"/>
        <c:lblAlgn val="ctr"/>
        <c:lblOffset val="100"/>
        <c:noMultiLvlLbl val="0"/>
      </c:catAx>
      <c:valAx>
        <c:axId val="1"/>
        <c:scaling>
          <c:orientation val="minMax"/>
          <c:max val="8.0000000000000016E-2"/>
          <c:min val="-1.0000000000000002E-2"/>
        </c:scaling>
        <c:delete val="0"/>
        <c:axPos val="l"/>
        <c:numFmt formatCode="0.00" sourceLinked="0"/>
        <c:majorTickMark val="in"/>
        <c:minorTickMark val="none"/>
        <c:tickLblPos val="nextTo"/>
        <c:spPr>
          <a:noFill/>
          <a:ln w="3175">
            <a:noFill/>
            <a:prstDash val="solid"/>
          </a:ln>
          <a:effectLst/>
        </c:spPr>
        <c:txPr>
          <a:bodyPr rot="-60000000" vert="horz"/>
          <a:lstStyle/>
          <a:p>
            <a:pPr>
              <a:defRPr/>
            </a:pPr>
            <a:endParaRPr lang="en-US"/>
          </a:p>
        </c:txPr>
        <c:crossAx val="403777871"/>
        <c:crosses val="autoZero"/>
        <c:crossBetween val="between"/>
      </c:valAx>
      <c:spPr>
        <a:solidFill>
          <a:srgbClr val="FFFFFF"/>
        </a:solidFill>
        <a:ln w="3175">
          <a:noFill/>
          <a:prstDash val="solid"/>
        </a:ln>
        <a:effectLst/>
      </c:spPr>
    </c:plotArea>
    <c:legend>
      <c:legendPos val="t"/>
      <c:legendEntry>
        <c:idx val="1"/>
        <c:delete val="1"/>
      </c:legendEntry>
      <c:legendEntry>
        <c:idx val="2"/>
        <c:delete val="1"/>
      </c:legendEntry>
      <c:legendEntry>
        <c:idx val="4"/>
        <c:delete val="1"/>
      </c:legendEntry>
      <c:layout>
        <c:manualLayout>
          <c:xMode val="edge"/>
          <c:yMode val="edge"/>
          <c:x val="9.7419721178965094E-2"/>
          <c:y val="1.6480875614646631E-2"/>
          <c:w val="0.34482731670009475"/>
          <c:h val="0.1836000364006741"/>
        </c:manualLayout>
      </c:layout>
      <c:overlay val="0"/>
      <c:txPr>
        <a:bodyPr/>
        <a:lstStyle/>
        <a:p>
          <a:pPr>
            <a:defRPr sz="4400">
              <a:solidFill>
                <a:schemeClr val="bg1"/>
              </a:solidFil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2000">
          <a:latin typeface="HelveticaNeueLT Std"/>
        </a:defRPr>
      </a:pPr>
      <a:endParaRPr lang="en-US"/>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330752498206562E-2"/>
          <c:y val="4.5804594193167715E-2"/>
          <c:w val="0.94022084642715353"/>
          <c:h val="0.79348749827324216"/>
        </c:manualLayout>
      </c:layout>
      <c:lineChart>
        <c:grouping val="standard"/>
        <c:varyColors val="0"/>
        <c:ser>
          <c:idx val="0"/>
          <c:order val="0"/>
          <c:spPr>
            <a:ln w="25400" cap="rnd">
              <a:noFill/>
              <a:prstDash val="solid"/>
              <a:round/>
            </a:ln>
            <a:effectLst/>
          </c:spPr>
          <c:marker>
            <c:symbol val="diamond"/>
            <c:size val="20"/>
            <c:spPr>
              <a:solidFill>
                <a:srgbClr val="000099"/>
              </a:solidFill>
              <a:ln w="9525">
                <a:solidFill>
                  <a:srgbClr val="000099"/>
                </a:solidFill>
                <a:prstDash val="solid"/>
              </a:ln>
              <a:effectLst/>
            </c:spPr>
          </c:marker>
          <c:dPt>
            <c:idx val="0"/>
            <c:marker>
              <c:spPr>
                <a:solidFill>
                  <a:srgbClr val="ED7D31"/>
                </a:solidFill>
                <a:ln w="9525">
                  <a:solidFill>
                    <a:srgbClr val="ED7D31"/>
                  </a:solidFill>
                  <a:prstDash val="solid"/>
                </a:ln>
                <a:effectLst/>
              </c:spPr>
            </c:marker>
            <c:bubble3D val="0"/>
            <c:extLst>
              <c:ext xmlns:c16="http://schemas.microsoft.com/office/drawing/2014/chart" uri="{C3380CC4-5D6E-409C-BE32-E72D297353CC}">
                <c16:uniqueId val="{00000000-113C-46A2-A984-25D6A4796614}"/>
              </c:ext>
            </c:extLst>
          </c:dPt>
          <c:dPt>
            <c:idx val="1"/>
            <c:marker>
              <c:spPr>
                <a:solidFill>
                  <a:srgbClr val="ED7D31"/>
                </a:solidFill>
                <a:ln w="9525">
                  <a:solidFill>
                    <a:srgbClr val="ED7D31"/>
                  </a:solidFill>
                  <a:prstDash val="solid"/>
                </a:ln>
                <a:effectLst/>
              </c:spPr>
            </c:marker>
            <c:bubble3D val="0"/>
            <c:extLst>
              <c:ext xmlns:c16="http://schemas.microsoft.com/office/drawing/2014/chart" uri="{C3380CC4-5D6E-409C-BE32-E72D297353CC}">
                <c16:uniqueId val="{00000001-113C-46A2-A984-25D6A4796614}"/>
              </c:ext>
            </c:extLst>
          </c:dPt>
          <c:dPt>
            <c:idx val="2"/>
            <c:marker>
              <c:spPr>
                <a:solidFill>
                  <a:srgbClr val="ED7D31"/>
                </a:solidFill>
                <a:ln w="9525">
                  <a:solidFill>
                    <a:srgbClr val="ED7D31"/>
                  </a:solidFill>
                  <a:prstDash val="solid"/>
                </a:ln>
                <a:effectLst/>
              </c:spPr>
            </c:marker>
            <c:bubble3D val="0"/>
            <c:extLst>
              <c:ext xmlns:c16="http://schemas.microsoft.com/office/drawing/2014/chart" uri="{C3380CC4-5D6E-409C-BE32-E72D297353CC}">
                <c16:uniqueId val="{00000002-113C-46A2-A984-25D6A4796614}"/>
              </c:ext>
            </c:extLst>
          </c:dPt>
          <c:dPt>
            <c:idx val="3"/>
            <c:marker>
              <c:spPr>
                <a:solidFill>
                  <a:schemeClr val="accent3">
                    <a:lumMod val="75000"/>
                  </a:schemeClr>
                </a:solidFill>
                <a:ln w="9525">
                  <a:solidFill>
                    <a:schemeClr val="accent3">
                      <a:lumMod val="75000"/>
                    </a:schemeClr>
                  </a:solidFill>
                  <a:prstDash val="solid"/>
                </a:ln>
                <a:effectLst/>
              </c:spPr>
            </c:marker>
            <c:bubble3D val="0"/>
            <c:extLst>
              <c:ext xmlns:c16="http://schemas.microsoft.com/office/drawing/2014/chart" uri="{C3380CC4-5D6E-409C-BE32-E72D297353CC}">
                <c16:uniqueId val="{00000003-113C-46A2-A984-25D6A4796614}"/>
              </c:ext>
            </c:extLst>
          </c:dPt>
          <c:dPt>
            <c:idx val="4"/>
            <c:marker>
              <c:spPr>
                <a:solidFill>
                  <a:schemeClr val="accent3">
                    <a:lumMod val="75000"/>
                  </a:schemeClr>
                </a:solidFill>
                <a:ln w="9525">
                  <a:solidFill>
                    <a:schemeClr val="accent3">
                      <a:lumMod val="75000"/>
                    </a:schemeClr>
                  </a:solidFill>
                  <a:prstDash val="solid"/>
                </a:ln>
                <a:effectLst/>
              </c:spPr>
            </c:marker>
            <c:bubble3D val="0"/>
            <c:extLst>
              <c:ext xmlns:c16="http://schemas.microsoft.com/office/drawing/2014/chart" uri="{C3380CC4-5D6E-409C-BE32-E72D297353CC}">
                <c16:uniqueId val="{00000004-113C-46A2-A984-25D6A4796614}"/>
              </c:ext>
            </c:extLst>
          </c:dPt>
          <c:dPt>
            <c:idx val="6"/>
            <c:bubble3D val="0"/>
            <c:extLst>
              <c:ext xmlns:c16="http://schemas.microsoft.com/office/drawing/2014/chart" uri="{C3380CC4-5D6E-409C-BE32-E72D297353CC}">
                <c16:uniqueId val="{00000005-113C-46A2-A984-25D6A4796614}"/>
              </c:ext>
            </c:extLst>
          </c:dPt>
          <c:dPt>
            <c:idx val="8"/>
            <c:bubble3D val="0"/>
            <c:extLst>
              <c:ext xmlns:c16="http://schemas.microsoft.com/office/drawing/2014/chart" uri="{C3380CC4-5D6E-409C-BE32-E72D297353CC}">
                <c16:uniqueId val="{00000006-113C-46A2-A984-25D6A4796614}"/>
              </c:ext>
            </c:extLst>
          </c:dPt>
          <c:dPt>
            <c:idx val="10"/>
            <c:bubble3D val="0"/>
            <c:extLst>
              <c:ext xmlns:c16="http://schemas.microsoft.com/office/drawing/2014/chart" uri="{C3380CC4-5D6E-409C-BE32-E72D297353CC}">
                <c16:uniqueId val="{00000007-113C-46A2-A984-25D6A4796614}"/>
              </c:ext>
            </c:extLst>
          </c:dPt>
          <c:dPt>
            <c:idx val="12"/>
            <c:bubble3D val="0"/>
            <c:extLst>
              <c:ext xmlns:c16="http://schemas.microsoft.com/office/drawing/2014/chart" uri="{C3380CC4-5D6E-409C-BE32-E72D297353CC}">
                <c16:uniqueId val="{00000008-113C-46A2-A984-25D6A4796614}"/>
              </c:ext>
            </c:extLst>
          </c:dPt>
          <c:dPt>
            <c:idx val="14"/>
            <c:bubble3D val="0"/>
            <c:extLst>
              <c:ext xmlns:c16="http://schemas.microsoft.com/office/drawing/2014/chart" uri="{C3380CC4-5D6E-409C-BE32-E72D297353CC}">
                <c16:uniqueId val="{00000009-113C-46A2-A984-25D6A4796614}"/>
              </c:ext>
            </c:extLst>
          </c:dPt>
          <c:dPt>
            <c:idx val="16"/>
            <c:bubble3D val="0"/>
            <c:extLst>
              <c:ext xmlns:c16="http://schemas.microsoft.com/office/drawing/2014/chart" uri="{C3380CC4-5D6E-409C-BE32-E72D297353CC}">
                <c16:uniqueId val="{0000000A-113C-46A2-A984-25D6A4796614}"/>
              </c:ext>
            </c:extLst>
          </c:dPt>
          <c:dPt>
            <c:idx val="18"/>
            <c:bubble3D val="0"/>
            <c:extLst>
              <c:ext xmlns:c16="http://schemas.microsoft.com/office/drawing/2014/chart" uri="{C3380CC4-5D6E-409C-BE32-E72D297353CC}">
                <c16:uniqueId val="{0000000B-113C-46A2-A984-25D6A4796614}"/>
              </c:ext>
            </c:extLst>
          </c:dPt>
          <c:dPt>
            <c:idx val="19"/>
            <c:bubble3D val="0"/>
            <c:extLst>
              <c:ext xmlns:c16="http://schemas.microsoft.com/office/drawing/2014/chart" uri="{C3380CC4-5D6E-409C-BE32-E72D297353CC}">
                <c16:uniqueId val="{0000000C-113C-46A2-A984-25D6A4796614}"/>
              </c:ext>
            </c:extLst>
          </c:dPt>
          <c:dPt>
            <c:idx val="20"/>
            <c:bubble3D val="0"/>
            <c:extLst>
              <c:ext xmlns:c16="http://schemas.microsoft.com/office/drawing/2014/chart" uri="{C3380CC4-5D6E-409C-BE32-E72D297353CC}">
                <c16:uniqueId val="{0000000D-113C-46A2-A984-25D6A4796614}"/>
              </c:ext>
            </c:extLst>
          </c:dPt>
          <c:dPt>
            <c:idx val="21"/>
            <c:bubble3D val="0"/>
            <c:extLst>
              <c:ext xmlns:c16="http://schemas.microsoft.com/office/drawing/2014/chart" uri="{C3380CC4-5D6E-409C-BE32-E72D297353CC}">
                <c16:uniqueId val="{0000000E-113C-46A2-A984-25D6A4796614}"/>
              </c:ext>
            </c:extLst>
          </c:dPt>
          <c:dPt>
            <c:idx val="22"/>
            <c:bubble3D val="0"/>
            <c:extLst>
              <c:ext xmlns:c16="http://schemas.microsoft.com/office/drawing/2014/chart" uri="{C3380CC4-5D6E-409C-BE32-E72D297353CC}">
                <c16:uniqueId val="{0000000F-113C-46A2-A984-25D6A4796614}"/>
              </c:ext>
            </c:extLst>
          </c:dPt>
          <c:dPt>
            <c:idx val="23"/>
            <c:bubble3D val="0"/>
            <c:extLst>
              <c:ext xmlns:c16="http://schemas.microsoft.com/office/drawing/2014/chart" uri="{C3380CC4-5D6E-409C-BE32-E72D297353CC}">
                <c16:uniqueId val="{00000010-113C-46A2-A984-25D6A4796614}"/>
              </c:ext>
            </c:extLst>
          </c:dPt>
          <c:dPt>
            <c:idx val="25"/>
            <c:bubble3D val="0"/>
            <c:extLst>
              <c:ext xmlns:c16="http://schemas.microsoft.com/office/drawing/2014/chart" uri="{C3380CC4-5D6E-409C-BE32-E72D297353CC}">
                <c16:uniqueId val="{00000011-113C-46A2-A984-25D6A4796614}"/>
              </c:ext>
            </c:extLst>
          </c:dPt>
          <c:errBars>
            <c:errDir val="y"/>
            <c:errBarType val="both"/>
            <c:errValType val="cust"/>
            <c:noEndCap val="0"/>
            <c:plus>
              <c:numRef>
                <c:f>{}</c:f>
              </c:numRef>
            </c:plus>
            <c:minus>
              <c:numRef>
                <c:f>{}</c:f>
              </c:numRef>
            </c:minus>
            <c:spPr>
              <a:noFill/>
              <a:ln w="19050" cap="flat" cmpd="sng" algn="ctr">
                <a:solidFill>
                  <a:schemeClr val="tx1"/>
                </a:solidFill>
                <a:round/>
              </a:ln>
              <a:effectLst/>
            </c:spPr>
          </c:errBars>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12-113C-46A2-A984-25D6A4796614}"/>
            </c:ext>
          </c:extLst>
        </c:ser>
        <c:dLbls>
          <c:showLegendKey val="0"/>
          <c:showVal val="0"/>
          <c:showCatName val="0"/>
          <c:showSerName val="0"/>
          <c:showPercent val="0"/>
          <c:showBubbleSize val="0"/>
        </c:dLbls>
        <c:marker val="1"/>
        <c:smooth val="0"/>
        <c:axId val="403777871"/>
        <c:axId val="1"/>
      </c:lineChart>
      <c:catAx>
        <c:axId val="403777871"/>
        <c:scaling>
          <c:orientation val="minMax"/>
        </c:scaling>
        <c:delete val="0"/>
        <c:axPos val="b"/>
        <c:numFmt formatCode="General" sourceLinked="1"/>
        <c:majorTickMark val="cross"/>
        <c:minorTickMark val="none"/>
        <c:tickLblPos val="low"/>
        <c:spPr>
          <a:noFill/>
          <a:ln w="9525" cap="flat" cmpd="sng" algn="ctr">
            <a:solidFill>
              <a:schemeClr val="tx1"/>
            </a:solidFill>
            <a:prstDash val="solid"/>
            <a:round/>
          </a:ln>
          <a:effectLst/>
        </c:spPr>
        <c:txPr>
          <a:bodyPr rot="0" vert="horz"/>
          <a:lstStyle/>
          <a:p>
            <a:pPr>
              <a:defRPr sz="1800"/>
            </a:pPr>
            <a:endParaRPr lang="en-US"/>
          </a:p>
        </c:txPr>
        <c:crossAx val="1"/>
        <c:crosses val="autoZero"/>
        <c:auto val="1"/>
        <c:lblAlgn val="ctr"/>
        <c:lblOffset val="100"/>
        <c:noMultiLvlLbl val="0"/>
      </c:catAx>
      <c:valAx>
        <c:axId val="1"/>
        <c:scaling>
          <c:orientation val="minMax"/>
          <c:max val="8.500000000000002E-2"/>
          <c:min val="-2.0000000000000004E-2"/>
        </c:scaling>
        <c:delete val="0"/>
        <c:axPos val="l"/>
        <c:numFmt formatCode="0.00" sourceLinked="0"/>
        <c:majorTickMark val="in"/>
        <c:minorTickMark val="none"/>
        <c:tickLblPos val="nextTo"/>
        <c:spPr>
          <a:noFill/>
          <a:ln w="3175">
            <a:noFill/>
            <a:prstDash val="solid"/>
          </a:ln>
          <a:effectLst/>
        </c:spPr>
        <c:txPr>
          <a:bodyPr rot="-60000000" vert="horz"/>
          <a:lstStyle/>
          <a:p>
            <a:pPr>
              <a:defRPr/>
            </a:pPr>
            <a:endParaRPr lang="en-US"/>
          </a:p>
        </c:txPr>
        <c:crossAx val="403777871"/>
        <c:crosses val="autoZero"/>
        <c:crossBetween val="between"/>
      </c:valAx>
      <c:spPr>
        <a:solidFill>
          <a:srgbClr val="FFFFFF"/>
        </a:solidFill>
        <a:ln w="3175">
          <a:noFill/>
          <a:prstDash val="solid"/>
        </a:ln>
        <a:effectLst/>
      </c:spPr>
    </c:plotArea>
    <c:plotVisOnly val="1"/>
    <c:dispBlanksAs val="gap"/>
    <c:showDLblsOverMax val="0"/>
  </c:chart>
  <c:spPr>
    <a:solidFill>
      <a:schemeClr val="bg1"/>
    </a:solidFill>
    <a:ln w="25400" cap="flat" cmpd="sng" algn="ctr">
      <a:noFill/>
      <a:round/>
    </a:ln>
    <a:effectLst/>
  </c:spPr>
  <c:txPr>
    <a:bodyPr/>
    <a:lstStyle/>
    <a:p>
      <a:pPr>
        <a:defRPr sz="2000">
          <a:latin typeface="HelveticaNeueLT Std"/>
        </a:defRPr>
      </a:pPr>
      <a:endParaRPr lang="en-US"/>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Effect of advanced digital technologies</c:v>
          </c:tx>
          <c:spPr>
            <a:solidFill>
              <a:srgbClr val="ED7D31"/>
            </a:solidFill>
            <a:ln>
              <a:noFill/>
            </a:ln>
            <a:effectLst/>
          </c:spPr>
          <c:invertIfNegative val="0"/>
          <c:dPt>
            <c:idx val="0"/>
            <c:invertIfNegative val="0"/>
            <c:bubble3D val="0"/>
            <c:spPr>
              <a:solidFill>
                <a:srgbClr val="ED7D31"/>
              </a:solidFill>
              <a:ln>
                <a:noFill/>
              </a:ln>
              <a:effectLst/>
            </c:spPr>
            <c:extLst>
              <c:ext xmlns:c16="http://schemas.microsoft.com/office/drawing/2014/chart" uri="{C3380CC4-5D6E-409C-BE32-E72D297353CC}">
                <c16:uniqueId val="{00000001-0134-4DCC-A297-ACC6EE3326B8}"/>
              </c:ext>
            </c:extLst>
          </c:dPt>
          <c:dPt>
            <c:idx val="1"/>
            <c:invertIfNegative val="0"/>
            <c:bubble3D val="0"/>
            <c:spPr>
              <a:solidFill>
                <a:schemeClr val="accent3">
                  <a:lumMod val="75000"/>
                </a:schemeClr>
              </a:solidFill>
              <a:ln>
                <a:noFill/>
              </a:ln>
              <a:effectLst/>
            </c:spPr>
            <c:extLst>
              <c:ext xmlns:c16="http://schemas.microsoft.com/office/drawing/2014/chart" uri="{C3380CC4-5D6E-409C-BE32-E72D297353CC}">
                <c16:uniqueId val="{00000003-0134-4DCC-A297-ACC6EE3326B8}"/>
              </c:ext>
            </c:extLst>
          </c:dPt>
          <c:dPt>
            <c:idx val="2"/>
            <c:invertIfNegative val="0"/>
            <c:bubble3D val="0"/>
            <c:spPr>
              <a:solidFill>
                <a:srgbClr val="ED7D31"/>
              </a:solidFill>
              <a:ln>
                <a:noFill/>
              </a:ln>
              <a:effectLst/>
            </c:spPr>
            <c:extLst>
              <c:ext xmlns:c16="http://schemas.microsoft.com/office/drawing/2014/chart" uri="{C3380CC4-5D6E-409C-BE32-E72D297353CC}">
                <c16:uniqueId val="{00000005-0134-4DCC-A297-ACC6EE3326B8}"/>
              </c:ext>
            </c:extLst>
          </c:dPt>
          <c:errBars>
            <c:errBarType val="both"/>
            <c:errValType val="cust"/>
            <c:noEndCap val="0"/>
            <c:plus>
              <c:numRef>
                <c:f>'Fig 2.11'!$B$4:$D$4</c:f>
                <c:numCache>
                  <c:formatCode>General</c:formatCode>
                  <c:ptCount val="3"/>
                  <c:pt idx="0">
                    <c:v>1.2999999999999999E-2</c:v>
                  </c:pt>
                  <c:pt idx="1">
                    <c:v>1.4E-2</c:v>
                  </c:pt>
                </c:numCache>
              </c:numRef>
            </c:plus>
            <c:minus>
              <c:numRef>
                <c:f>'Fig 2.11'!$B$4:$D$4</c:f>
                <c:numCache>
                  <c:formatCode>General</c:formatCode>
                  <c:ptCount val="3"/>
                  <c:pt idx="0">
                    <c:v>1.2999999999999999E-2</c:v>
                  </c:pt>
                  <c:pt idx="1">
                    <c:v>1.4E-2</c:v>
                  </c:pt>
                </c:numCache>
              </c:numRef>
            </c:minus>
            <c:spPr>
              <a:noFill/>
              <a:ln w="19050" cap="flat" cmpd="sng" algn="ctr">
                <a:solidFill>
                  <a:schemeClr val="tx1"/>
                </a:solidFill>
                <a:round/>
              </a:ln>
              <a:effectLst/>
            </c:spPr>
          </c:errBars>
          <c:cat>
            <c:strRef>
              <c:f>'Fig 2.11'!$B$2:$D$2</c:f>
              <c:strCache>
                <c:ptCount val="3"/>
                <c:pt idx="0">
                  <c:v>Use of advanced digital technologies</c:v>
                </c:pt>
                <c:pt idx="1">
                  <c:v>Regions with high download speed</c:v>
                </c:pt>
                <c:pt idx="2">
                  <c:v>Combined advanced digital technologies and high download speed</c:v>
                </c:pt>
              </c:strCache>
            </c:strRef>
          </c:cat>
          <c:val>
            <c:numRef>
              <c:f>'Fig 2.11'!$B$3:$D$3</c:f>
              <c:numCache>
                <c:formatCode>General</c:formatCode>
                <c:ptCount val="3"/>
                <c:pt idx="0">
                  <c:v>0.15</c:v>
                </c:pt>
                <c:pt idx="1">
                  <c:v>0.112</c:v>
                </c:pt>
                <c:pt idx="2">
                  <c:v>0.15</c:v>
                </c:pt>
              </c:numCache>
            </c:numRef>
          </c:val>
          <c:extLst>
            <c:ext xmlns:c16="http://schemas.microsoft.com/office/drawing/2014/chart" uri="{C3380CC4-5D6E-409C-BE32-E72D297353CC}">
              <c16:uniqueId val="{00000006-0134-4DCC-A297-ACC6EE3326B8}"/>
            </c:ext>
          </c:extLst>
        </c:ser>
        <c:ser>
          <c:idx val="2"/>
          <c:order val="1"/>
          <c:tx>
            <c:v>Effect of high download speed</c:v>
          </c:tx>
          <c:spPr>
            <a:solidFill>
              <a:schemeClr val="accent3">
                <a:lumMod val="75000"/>
              </a:schemeClr>
            </a:solidFill>
            <a:ln>
              <a:noFill/>
            </a:ln>
            <a:effectLst/>
          </c:spPr>
          <c:invertIfNegative val="0"/>
          <c:val>
            <c:numRef>
              <c:f>'Fig 2.11'!$C$7:$C$9</c:f>
              <c:numCache>
                <c:formatCode>General</c:formatCode>
                <c:ptCount val="3"/>
                <c:pt idx="0">
                  <c:v>0</c:v>
                </c:pt>
                <c:pt idx="1">
                  <c:v>0</c:v>
                </c:pt>
                <c:pt idx="2">
                  <c:v>0.112</c:v>
                </c:pt>
              </c:numCache>
            </c:numRef>
          </c:val>
          <c:extLst>
            <c:ext xmlns:c16="http://schemas.microsoft.com/office/drawing/2014/chart" uri="{C3380CC4-5D6E-409C-BE32-E72D297353CC}">
              <c16:uniqueId val="{00000007-0134-4DCC-A297-ACC6EE3326B8}"/>
            </c:ext>
          </c:extLst>
        </c:ser>
        <c:ser>
          <c:idx val="1"/>
          <c:order val="2"/>
          <c:tx>
            <c:v>Additional effect</c:v>
          </c:tx>
          <c:spPr>
            <a:solidFill>
              <a:srgbClr val="000099">
                <a:alpha val="80000"/>
              </a:srgbClr>
            </a:solidFill>
            <a:ln>
              <a:noFill/>
            </a:ln>
            <a:effectLst/>
          </c:spPr>
          <c:invertIfNegative val="0"/>
          <c:errBars>
            <c:errBarType val="both"/>
            <c:errValType val="cust"/>
            <c:noEndCap val="0"/>
            <c:plus>
              <c:numRef>
                <c:f>'Fig 2.11'!$F$7:$F$9</c:f>
                <c:numCache>
                  <c:formatCode>General</c:formatCode>
                  <c:ptCount val="3"/>
                  <c:pt idx="2">
                    <c:v>1.7999999999999999E-2</c:v>
                  </c:pt>
                </c:numCache>
              </c:numRef>
            </c:plus>
            <c:minus>
              <c:numRef>
                <c:f>'Fig 2.11'!$F$7:$F$9</c:f>
                <c:numCache>
                  <c:formatCode>General</c:formatCode>
                  <c:ptCount val="3"/>
                  <c:pt idx="2">
                    <c:v>1.7999999999999999E-2</c:v>
                  </c:pt>
                </c:numCache>
              </c:numRef>
            </c:minus>
            <c:spPr>
              <a:noFill/>
              <a:ln w="19050" cap="flat" cmpd="sng" algn="ctr">
                <a:solidFill>
                  <a:schemeClr val="tx1"/>
                </a:solidFill>
                <a:round/>
              </a:ln>
              <a:effectLst/>
            </c:spPr>
          </c:errBars>
          <c:val>
            <c:numRef>
              <c:f>'Fig 2.11'!$D$7:$D$9</c:f>
              <c:numCache>
                <c:formatCode>General</c:formatCode>
                <c:ptCount val="3"/>
                <c:pt idx="0">
                  <c:v>0</c:v>
                </c:pt>
                <c:pt idx="1">
                  <c:v>0</c:v>
                </c:pt>
                <c:pt idx="2">
                  <c:v>3.2000000000000001E-2</c:v>
                </c:pt>
              </c:numCache>
            </c:numRef>
          </c:val>
          <c:extLst>
            <c:ext xmlns:c16="http://schemas.microsoft.com/office/drawing/2014/chart" uri="{C3380CC4-5D6E-409C-BE32-E72D297353CC}">
              <c16:uniqueId val="{00000008-0134-4DCC-A297-ACC6EE3326B8}"/>
            </c:ext>
          </c:extLst>
        </c:ser>
        <c:dLbls>
          <c:showLegendKey val="0"/>
          <c:showVal val="0"/>
          <c:showCatName val="0"/>
          <c:showSerName val="0"/>
          <c:showPercent val="0"/>
          <c:showBubbleSize val="0"/>
        </c:dLbls>
        <c:gapWidth val="219"/>
        <c:overlap val="100"/>
        <c:axId val="944512559"/>
        <c:axId val="946462063"/>
      </c:barChart>
      <c:catAx>
        <c:axId val="94451255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946462063"/>
        <c:crosses val="autoZero"/>
        <c:auto val="1"/>
        <c:lblAlgn val="ctr"/>
        <c:lblOffset val="100"/>
        <c:noMultiLvlLbl val="0"/>
      </c:catAx>
      <c:valAx>
        <c:axId val="946462063"/>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crossAx val="944512559"/>
        <c:crosses val="autoZero"/>
        <c:crossBetween val="between"/>
        <c:minorUnit val="6.0000000000000012E-2"/>
      </c:valAx>
      <c:spPr>
        <a:noFill/>
        <a:ln>
          <a:noFill/>
        </a:ln>
        <a:effectLst/>
      </c:spPr>
    </c:plotArea>
    <c:legend>
      <c:legendPos val="r"/>
      <c:layout>
        <c:manualLayout>
          <c:xMode val="edge"/>
          <c:yMode val="edge"/>
          <c:x val="0.11659752538314229"/>
          <c:y val="7.1660441972369732E-2"/>
          <c:w val="0.6007871946737513"/>
          <c:h val="0.22756980050458814"/>
        </c:manualLayout>
      </c:layout>
      <c:overlay val="1"/>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HelveticaNeueLT Std" panose="020B0604020202020204"/>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45.xml"/><Relationship Id="rId4" Type="http://schemas.openxmlformats.org/officeDocument/2006/relationships/image" Target="../media/image5.png"/></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chart" Target="../charts/chart46.xml"/><Relationship Id="rId4" Type="http://schemas.openxmlformats.org/officeDocument/2006/relationships/image" Target="../media/image5.png"/></Relationships>
</file>

<file path=xl/drawings/_rels/drawing5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chart" Target="../charts/chart47.xml"/><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chart" Target="../charts/chart48.xml"/><Relationship Id="rId4" Type="http://schemas.openxmlformats.org/officeDocument/2006/relationships/image" Target="../media/image11.png"/></Relationships>
</file>

<file path=xl/drawings/_rels/drawing5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49.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image" Target="../media/image15.png"/></Relationships>
</file>

<file path=xl/drawings/_rels/drawing6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chart" Target="../charts/chart53.xml"/></Relationships>
</file>

<file path=xl/drawings/_rels/drawing6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chart" Target="../charts/chart54.xml"/><Relationship Id="rId4" Type="http://schemas.openxmlformats.org/officeDocument/2006/relationships/image" Target="../media/image20.png"/></Relationships>
</file>

<file path=xl/drawings/_rels/drawing6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chart" Target="../charts/chart55.xml"/><Relationship Id="rId4" Type="http://schemas.openxmlformats.org/officeDocument/2006/relationships/image" Target="../media/image21.png"/></Relationships>
</file>

<file path=xl/drawings/_rels/drawing6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18" Type="http://schemas.openxmlformats.org/officeDocument/2006/relationships/image" Target="../media/image22.png"/><Relationship Id="rId3" Type="http://schemas.openxmlformats.org/officeDocument/2006/relationships/chart" Target="../charts/chart59.xml"/><Relationship Id="rId7" Type="http://schemas.openxmlformats.org/officeDocument/2006/relationships/chart" Target="../charts/chart63.xml"/><Relationship Id="rId12" Type="http://schemas.openxmlformats.org/officeDocument/2006/relationships/chart" Target="../charts/chart68.xml"/><Relationship Id="rId17" Type="http://schemas.openxmlformats.org/officeDocument/2006/relationships/chart" Target="../charts/chart73.xml"/><Relationship Id="rId2" Type="http://schemas.openxmlformats.org/officeDocument/2006/relationships/chart" Target="../charts/chart58.xml"/><Relationship Id="rId16" Type="http://schemas.openxmlformats.org/officeDocument/2006/relationships/chart" Target="../charts/chart72.xml"/><Relationship Id="rId20" Type="http://schemas.openxmlformats.org/officeDocument/2006/relationships/image" Target="../media/image24.png"/><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5" Type="http://schemas.openxmlformats.org/officeDocument/2006/relationships/chart" Target="../charts/chart71.xml"/><Relationship Id="rId10" Type="http://schemas.openxmlformats.org/officeDocument/2006/relationships/chart" Target="../charts/chart66.xml"/><Relationship Id="rId19" Type="http://schemas.openxmlformats.org/officeDocument/2006/relationships/image" Target="../media/image23.png"/><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2.png"/><Relationship Id="rId1" Type="http://schemas.openxmlformats.org/officeDocument/2006/relationships/chart" Target="../charts/chart74.xml"/><Relationship Id="rId4" Type="http://schemas.openxmlformats.org/officeDocument/2006/relationships/image" Target="../media/image24.png"/></Relationships>
</file>

<file path=xl/drawings/_rels/drawing71.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chart" Target="../charts/chart75.xml"/><Relationship Id="rId4" Type="http://schemas.openxmlformats.org/officeDocument/2006/relationships/image" Target="../media/image28.png"/></Relationships>
</file>

<file path=xl/drawings/_rels/drawing72.xml.rels><?xml version="1.0" encoding="UTF-8" standalone="yes"?>
<Relationships xmlns="http://schemas.openxmlformats.org/package/2006/relationships"><Relationship Id="rId8" Type="http://schemas.openxmlformats.org/officeDocument/2006/relationships/chart" Target="../charts/chart83.xml"/><Relationship Id="rId3" Type="http://schemas.openxmlformats.org/officeDocument/2006/relationships/chart" Target="../charts/chart78.xml"/><Relationship Id="rId7" Type="http://schemas.openxmlformats.org/officeDocument/2006/relationships/chart" Target="../charts/chart82.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image" Target="../media/image29.png"/><Relationship Id="rId5" Type="http://schemas.openxmlformats.org/officeDocument/2006/relationships/chart" Target="../charts/chart80.xml"/><Relationship Id="rId10" Type="http://schemas.openxmlformats.org/officeDocument/2006/relationships/image" Target="../media/image27.png"/><Relationship Id="rId4" Type="http://schemas.openxmlformats.org/officeDocument/2006/relationships/chart" Target="../charts/chart79.xml"/><Relationship Id="rId9" Type="http://schemas.openxmlformats.org/officeDocument/2006/relationships/image" Target="../media/image26.png"/></Relationships>
</file>

<file path=xl/drawings/_rels/drawing73.xml.rels><?xml version="1.0" encoding="UTF-8" standalone="yes"?>
<Relationships xmlns="http://schemas.openxmlformats.org/package/2006/relationships"><Relationship Id="rId8" Type="http://schemas.openxmlformats.org/officeDocument/2006/relationships/chart" Target="../charts/chart91.xml"/><Relationship Id="rId13" Type="http://schemas.openxmlformats.org/officeDocument/2006/relationships/image" Target="../media/image32.png"/><Relationship Id="rId3" Type="http://schemas.openxmlformats.org/officeDocument/2006/relationships/chart" Target="../charts/chart86.xml"/><Relationship Id="rId7" Type="http://schemas.openxmlformats.org/officeDocument/2006/relationships/chart" Target="../charts/chart90.xml"/><Relationship Id="rId12" Type="http://schemas.openxmlformats.org/officeDocument/2006/relationships/chart" Target="../charts/chart95.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11" Type="http://schemas.openxmlformats.org/officeDocument/2006/relationships/chart" Target="../charts/chart94.xml"/><Relationship Id="rId5" Type="http://schemas.openxmlformats.org/officeDocument/2006/relationships/chart" Target="../charts/chart88.xml"/><Relationship Id="rId10" Type="http://schemas.openxmlformats.org/officeDocument/2006/relationships/chart" Target="../charts/chart93.xml"/><Relationship Id="rId4" Type="http://schemas.openxmlformats.org/officeDocument/2006/relationships/chart" Target="../charts/chart87.xml"/><Relationship Id="rId9" Type="http://schemas.openxmlformats.org/officeDocument/2006/relationships/chart" Target="../charts/chart92.xml"/><Relationship Id="rId14" Type="http://schemas.openxmlformats.org/officeDocument/2006/relationships/image" Target="../media/image33.png"/></Relationships>
</file>

<file path=xl/drawings/_rels/drawing74.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chart" Target="../charts/chart96.xml"/><Relationship Id="rId4" Type="http://schemas.openxmlformats.org/officeDocument/2006/relationships/image" Target="../media/image36.png"/></Relationships>
</file>

<file path=xl/drawings/_rels/drawing76.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image" Target="../media/image36.png"/><Relationship Id="rId5" Type="http://schemas.openxmlformats.org/officeDocument/2006/relationships/image" Target="../media/image38.png"/><Relationship Id="rId4" Type="http://schemas.openxmlformats.org/officeDocument/2006/relationships/image" Target="../media/image3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chart" Target="../charts/chart9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chart" Target="../charts/chart100.xml"/></Relationships>
</file>

<file path=xl/drawings/_rels/drawing81.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chart" Target="../charts/chart101.xml"/><Relationship Id="rId4" Type="http://schemas.openxmlformats.org/officeDocument/2006/relationships/image" Target="../media/image45.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chart" Target="../charts/chart102.xml"/><Relationship Id="rId4" Type="http://schemas.openxmlformats.org/officeDocument/2006/relationships/image" Target="../media/image48.png"/></Relationships>
</file>

<file path=xl/drawings/drawing1.xml><?xml version="1.0" encoding="utf-8"?>
<xdr:wsDr xmlns:xdr="http://schemas.openxmlformats.org/drawingml/2006/spreadsheetDrawing" xmlns:a="http://schemas.openxmlformats.org/drawingml/2006/main">
  <xdr:twoCellAnchor editAs="oneCell">
    <xdr:from>
      <xdr:col>6</xdr:col>
      <xdr:colOff>583507</xdr:colOff>
      <xdr:row>8</xdr:row>
      <xdr:rowOff>96051</xdr:rowOff>
    </xdr:from>
    <xdr:to>
      <xdr:col>8</xdr:col>
      <xdr:colOff>456906</xdr:colOff>
      <xdr:row>19</xdr:row>
      <xdr:rowOff>71527</xdr:rowOff>
    </xdr:to>
    <xdr:pic>
      <xdr:nvPicPr>
        <xdr:cNvPr id="3" name="Picture 2">
          <a:extLst>
            <a:ext uri="{FF2B5EF4-FFF2-40B4-BE49-F238E27FC236}">
              <a16:creationId xmlns:a16="http://schemas.microsoft.com/office/drawing/2014/main" id="{FD89AEE4-CC19-0602-B1D1-DA0D803E1A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0900" y="1633658"/>
          <a:ext cx="1424613" cy="2070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272143</xdr:colOff>
      <xdr:row>7</xdr:row>
      <xdr:rowOff>111331</xdr:rowOff>
    </xdr:from>
    <xdr:to>
      <xdr:col>21</xdr:col>
      <xdr:colOff>24740</xdr:colOff>
      <xdr:row>41</xdr:row>
      <xdr:rowOff>-1</xdr:rowOff>
    </xdr:to>
    <xdr:graphicFrame macro="">
      <xdr:nvGraphicFramePr>
        <xdr:cNvPr id="2" name="Chart 1">
          <a:extLst>
            <a:ext uri="{FF2B5EF4-FFF2-40B4-BE49-F238E27FC236}">
              <a16:creationId xmlns:a16="http://schemas.microsoft.com/office/drawing/2014/main" id="{41DD9D6D-83BA-4B95-8A95-9EFCD0857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0.80579</cdr:x>
      <cdr:y>0.42116</cdr:y>
    </cdr:from>
    <cdr:to>
      <cdr:x>0.95592</cdr:x>
      <cdr:y>0.50299</cdr:y>
    </cdr:to>
    <cdr:sp macro="" textlink="">
      <cdr:nvSpPr>
        <cdr:cNvPr id="2" name="TextBox 1">
          <a:extLst xmlns:a="http://schemas.openxmlformats.org/drawingml/2006/main">
            <a:ext uri="{FF2B5EF4-FFF2-40B4-BE49-F238E27FC236}">
              <a16:creationId xmlns:a16="http://schemas.microsoft.com/office/drawing/2014/main" id="{7E5902A6-3A3B-0FFA-BAAA-5193089E990B}"/>
            </a:ext>
          </a:extLst>
        </cdr:cNvPr>
        <cdr:cNvSpPr txBox="1"/>
      </cdr:nvSpPr>
      <cdr:spPr>
        <a:xfrm xmlns:a="http://schemas.openxmlformats.org/drawingml/2006/main">
          <a:off x="7236525" y="2610098"/>
          <a:ext cx="1348345" cy="5071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solidFill>
                <a:schemeClr val="bg1"/>
              </a:solidFill>
              <a:latin typeface="HelveticaNeueLT Std"/>
            </a:rPr>
            <a:t>China</a:t>
          </a:r>
        </a:p>
      </cdr:txBody>
    </cdr:sp>
  </cdr:relSizeAnchor>
  <cdr:relSizeAnchor xmlns:cdr="http://schemas.openxmlformats.org/drawingml/2006/chartDrawing">
    <cdr:from>
      <cdr:x>0.7562</cdr:x>
      <cdr:y>0.71678</cdr:y>
    </cdr:from>
    <cdr:to>
      <cdr:x>0.97521</cdr:x>
      <cdr:y>0.79862</cdr:y>
    </cdr:to>
    <cdr:sp macro="" textlink="">
      <cdr:nvSpPr>
        <cdr:cNvPr id="3" name="TextBox 1">
          <a:extLst xmlns:a="http://schemas.openxmlformats.org/drawingml/2006/main">
            <a:ext uri="{FF2B5EF4-FFF2-40B4-BE49-F238E27FC236}">
              <a16:creationId xmlns:a16="http://schemas.microsoft.com/office/drawing/2014/main" id="{11996AFD-40BA-74E2-B07D-573C18ACC3CB}"/>
            </a:ext>
          </a:extLst>
        </cdr:cNvPr>
        <cdr:cNvSpPr txBox="1"/>
      </cdr:nvSpPr>
      <cdr:spPr>
        <a:xfrm xmlns:a="http://schemas.openxmlformats.org/drawingml/2006/main">
          <a:off x="6791201" y="4442196"/>
          <a:ext cx="1966852" cy="5071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b="1">
              <a:solidFill>
                <a:schemeClr val="bg1"/>
              </a:solidFill>
              <a:latin typeface="HelveticaNeueLT Std"/>
            </a:rPr>
            <a:t>United States</a:t>
          </a:r>
        </a:p>
      </cdr:txBody>
    </cdr:sp>
  </cdr:relSizeAnchor>
  <cdr:relSizeAnchor xmlns:cdr="http://schemas.openxmlformats.org/drawingml/2006/chartDrawing">
    <cdr:from>
      <cdr:x>0.06043</cdr:x>
      <cdr:y>0.57086</cdr:y>
    </cdr:from>
    <cdr:to>
      <cdr:x>0.20288</cdr:x>
      <cdr:y>0.70659</cdr:y>
    </cdr:to>
    <cdr:sp macro="" textlink="">
      <cdr:nvSpPr>
        <cdr:cNvPr id="5" name="TextBox 1">
          <a:extLst xmlns:a="http://schemas.openxmlformats.org/drawingml/2006/main">
            <a:ext uri="{FF2B5EF4-FFF2-40B4-BE49-F238E27FC236}">
              <a16:creationId xmlns:a16="http://schemas.microsoft.com/office/drawing/2014/main" id="{1F1EED40-7C7A-C71F-3CD6-C41F2256822A}"/>
            </a:ext>
          </a:extLst>
        </cdr:cNvPr>
        <cdr:cNvSpPr txBox="1"/>
      </cdr:nvSpPr>
      <cdr:spPr>
        <a:xfrm xmlns:a="http://schemas.openxmlformats.org/drawingml/2006/main">
          <a:off x="571112" y="3537868"/>
          <a:ext cx="1346258" cy="8411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800" b="1">
              <a:latin typeface="HelveticaNeueLT Std"/>
            </a:rPr>
            <a:t>Global </a:t>
          </a:r>
        </a:p>
        <a:p xmlns:a="http://schemas.openxmlformats.org/drawingml/2006/main">
          <a:pPr algn="ctr"/>
          <a:r>
            <a:rPr lang="en-US" sz="1800" b="1">
              <a:latin typeface="HelveticaNeueLT Std"/>
            </a:rPr>
            <a:t>financial</a:t>
          </a:r>
          <a:r>
            <a:rPr lang="en-US" sz="1800" b="1" baseline="0">
              <a:latin typeface="HelveticaNeueLT Std"/>
            </a:rPr>
            <a:t> crisis</a:t>
          </a:r>
          <a:endParaRPr lang="en-US" sz="1800" b="1">
            <a:latin typeface="HelveticaNeueLT Std"/>
          </a:endParaRPr>
        </a:p>
        <a:p xmlns:a="http://schemas.openxmlformats.org/drawingml/2006/main">
          <a:pPr algn="ctr"/>
          <a:endParaRPr lang="en-US" sz="1800" b="1">
            <a:latin typeface="HelveticaNeueLT Std"/>
          </a:endParaRPr>
        </a:p>
        <a:p xmlns:a="http://schemas.openxmlformats.org/drawingml/2006/main">
          <a:pPr algn="ctr"/>
          <a:endParaRPr lang="en-US" sz="1800" b="1">
            <a:latin typeface="HelveticaNeueLT Std"/>
          </a:endParaRPr>
        </a:p>
      </cdr:txBody>
    </cdr:sp>
  </cdr:relSizeAnchor>
  <cdr:relSizeAnchor xmlns:cdr="http://schemas.openxmlformats.org/drawingml/2006/chartDrawing">
    <cdr:from>
      <cdr:x>0.16205</cdr:x>
      <cdr:y>0.7039</cdr:y>
    </cdr:from>
    <cdr:to>
      <cdr:x>0.20233</cdr:x>
      <cdr:y>0.73369</cdr:y>
    </cdr:to>
    <cdr:sp macro="" textlink="">
      <cdr:nvSpPr>
        <cdr:cNvPr id="6" name="Arrow: Right 5">
          <a:extLst xmlns:a="http://schemas.openxmlformats.org/drawingml/2006/main">
            <a:ext uri="{FF2B5EF4-FFF2-40B4-BE49-F238E27FC236}">
              <a16:creationId xmlns:a16="http://schemas.microsoft.com/office/drawing/2014/main" id="{EE6B04FC-8AE9-5ABF-E2DF-DFEDA66B06D6}"/>
            </a:ext>
          </a:extLst>
        </cdr:cNvPr>
        <cdr:cNvSpPr/>
      </cdr:nvSpPr>
      <cdr:spPr>
        <a:xfrm xmlns:a="http://schemas.openxmlformats.org/drawingml/2006/main" rot="2400069">
          <a:off x="1643726" y="4362364"/>
          <a:ext cx="408580" cy="184622"/>
        </a:xfrm>
        <a:prstGeom xmlns:a="http://schemas.openxmlformats.org/drawingml/2006/main" prst="rightArrow">
          <a:avLst/>
        </a:prstGeom>
        <a:solidFill xmlns:a="http://schemas.openxmlformats.org/drawingml/2006/main">
          <a:schemeClr val="bg2">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0.21746</cdr:x>
      <cdr:y>0.499</cdr:y>
    </cdr:from>
    <cdr:to>
      <cdr:x>0.41153</cdr:x>
      <cdr:y>0.55489</cdr:y>
    </cdr:to>
    <cdr:sp macro="" textlink="">
      <cdr:nvSpPr>
        <cdr:cNvPr id="7" name="TextBox 1">
          <a:extLst xmlns:a="http://schemas.openxmlformats.org/drawingml/2006/main">
            <a:ext uri="{FF2B5EF4-FFF2-40B4-BE49-F238E27FC236}">
              <a16:creationId xmlns:a16="http://schemas.microsoft.com/office/drawing/2014/main" id="{FF023367-AAB4-0357-07BF-D0A997B5328E}"/>
            </a:ext>
          </a:extLst>
        </cdr:cNvPr>
        <cdr:cNvSpPr txBox="1"/>
      </cdr:nvSpPr>
      <cdr:spPr>
        <a:xfrm xmlns:a="http://schemas.openxmlformats.org/drawingml/2006/main">
          <a:off x="2205822" y="3092520"/>
          <a:ext cx="1968550" cy="3463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800" b="1">
              <a:latin typeface="HelveticaNeueLT Std"/>
            </a:rPr>
            <a:t>COVID-19</a:t>
          </a:r>
        </a:p>
        <a:p xmlns:a="http://schemas.openxmlformats.org/drawingml/2006/main">
          <a:pPr algn="ctr"/>
          <a:endParaRPr lang="en-US" sz="1800" b="1">
            <a:latin typeface="HelveticaNeueLT Std"/>
          </a:endParaRPr>
        </a:p>
      </cdr:txBody>
    </cdr:sp>
  </cdr:relSizeAnchor>
  <cdr:relSizeAnchor xmlns:cdr="http://schemas.openxmlformats.org/drawingml/2006/chartDrawing">
    <cdr:from>
      <cdr:x>0.32822</cdr:x>
      <cdr:y>0.55509</cdr:y>
    </cdr:from>
    <cdr:to>
      <cdr:x>0.3685</cdr:x>
      <cdr:y>0.58488</cdr:y>
    </cdr:to>
    <cdr:sp macro="" textlink="">
      <cdr:nvSpPr>
        <cdr:cNvPr id="9" name="Arrow: Right 8">
          <a:extLst xmlns:a="http://schemas.openxmlformats.org/drawingml/2006/main">
            <a:ext uri="{FF2B5EF4-FFF2-40B4-BE49-F238E27FC236}">
              <a16:creationId xmlns:a16="http://schemas.microsoft.com/office/drawing/2014/main" id="{C7046B9B-1C15-C89C-C07F-1F947CA172E3}"/>
            </a:ext>
          </a:extLst>
        </cdr:cNvPr>
        <cdr:cNvSpPr/>
      </cdr:nvSpPr>
      <cdr:spPr>
        <a:xfrm xmlns:a="http://schemas.openxmlformats.org/drawingml/2006/main" rot="2400069">
          <a:off x="3329307" y="3440146"/>
          <a:ext cx="408580" cy="184621"/>
        </a:xfrm>
        <a:prstGeom xmlns:a="http://schemas.openxmlformats.org/drawingml/2006/main" prst="rightArrow">
          <a:avLst/>
        </a:prstGeom>
        <a:solidFill xmlns:a="http://schemas.openxmlformats.org/drawingml/2006/main">
          <a:schemeClr val="bg2">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0.45955</cdr:x>
      <cdr:y>0.03593</cdr:y>
    </cdr:from>
    <cdr:to>
      <cdr:x>0.45955</cdr:x>
      <cdr:y>0.87226</cdr:y>
    </cdr:to>
    <cdr:cxnSp macro="">
      <cdr:nvCxnSpPr>
        <cdr:cNvPr id="11" name="Straight Connector 10">
          <a:extLst xmlns:a="http://schemas.openxmlformats.org/drawingml/2006/main">
            <a:ext uri="{FF2B5EF4-FFF2-40B4-BE49-F238E27FC236}">
              <a16:creationId xmlns:a16="http://schemas.microsoft.com/office/drawing/2014/main" id="{4D683B95-C3D8-8172-0482-076722A594A0}"/>
            </a:ext>
          </a:extLst>
        </cdr:cNvPr>
        <cdr:cNvCxnSpPr/>
      </cdr:nvCxnSpPr>
      <cdr:spPr>
        <a:xfrm xmlns:a="http://schemas.openxmlformats.org/drawingml/2006/main">
          <a:off x="4343065" y="222674"/>
          <a:ext cx="0" cy="5183101"/>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0.61951</cdr:x>
      <cdr:y>0.03814</cdr:y>
    </cdr:from>
    <cdr:to>
      <cdr:x>0.78049</cdr:x>
      <cdr:y>0.1477</cdr:y>
    </cdr:to>
    <cdr:sp macro="" textlink="">
      <cdr:nvSpPr>
        <cdr:cNvPr id="14" name="TextBox 1">
          <a:extLst xmlns:a="http://schemas.openxmlformats.org/drawingml/2006/main">
            <a:ext uri="{FF2B5EF4-FFF2-40B4-BE49-F238E27FC236}">
              <a16:creationId xmlns:a16="http://schemas.microsoft.com/office/drawing/2014/main" id="{61227C11-6191-AE8C-72E8-07F7409197A2}"/>
            </a:ext>
          </a:extLst>
        </cdr:cNvPr>
        <cdr:cNvSpPr txBox="1"/>
      </cdr:nvSpPr>
      <cdr:spPr>
        <a:xfrm xmlns:a="http://schemas.openxmlformats.org/drawingml/2006/main">
          <a:off x="6283980" y="236382"/>
          <a:ext cx="1632902" cy="6789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2000" b="1">
              <a:latin typeface="HelveticaNeueLT Std"/>
            </a:rPr>
            <a:t>Projected</a:t>
          </a:r>
        </a:p>
        <a:p xmlns:a="http://schemas.openxmlformats.org/drawingml/2006/main">
          <a:pPr algn="ctr"/>
          <a:endParaRPr lang="en-US" sz="2000" b="1">
            <a:latin typeface="HelveticaNeueLT Std"/>
          </a:endParaRPr>
        </a:p>
        <a:p xmlns:a="http://schemas.openxmlformats.org/drawingml/2006/main">
          <a:pPr algn="ctr"/>
          <a:endParaRPr lang="en-US" sz="2000" b="1">
            <a:latin typeface="HelveticaNeueLT Std"/>
          </a:endParaRPr>
        </a:p>
      </cdr:txBody>
    </cdr:sp>
  </cdr:relSizeAnchor>
</c:userShapes>
</file>

<file path=xl/drawings/drawing12.xml><?xml version="1.0" encoding="utf-8"?>
<xdr:wsDr xmlns:xdr="http://schemas.openxmlformats.org/drawingml/2006/spreadsheetDrawing" xmlns:a="http://schemas.openxmlformats.org/drawingml/2006/main">
  <xdr:absoluteAnchor>
    <xdr:pos x="4679156" y="952500"/>
    <xdr:ext cx="8662051" cy="6293013"/>
    <xdr:graphicFrame macro="">
      <xdr:nvGraphicFramePr>
        <xdr:cNvPr id="2" name="Chart 1">
          <a:extLst>
            <a:ext uri="{FF2B5EF4-FFF2-40B4-BE49-F238E27FC236}">
              <a16:creationId xmlns:a16="http://schemas.microsoft.com/office/drawing/2014/main" id="{9FDEAB3E-C401-41D8-A3E2-36F7D69825D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6626679" y="1183822"/>
    <xdr:ext cx="8662051" cy="6293013"/>
    <xdr:graphicFrame macro="">
      <xdr:nvGraphicFramePr>
        <xdr:cNvPr id="2" name="Chart 1">
          <a:extLst>
            <a:ext uri="{FF2B5EF4-FFF2-40B4-BE49-F238E27FC236}">
              <a16:creationId xmlns:a16="http://schemas.microsoft.com/office/drawing/2014/main" id="{911968A1-06C2-4819-837A-529E787461D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twoCellAnchor>
    <xdr:from>
      <xdr:col>6</xdr:col>
      <xdr:colOff>257943</xdr:colOff>
      <xdr:row>8</xdr:row>
      <xdr:rowOff>145536</xdr:rowOff>
    </xdr:from>
    <xdr:to>
      <xdr:col>17</xdr:col>
      <xdr:colOff>201232</xdr:colOff>
      <xdr:row>45</xdr:row>
      <xdr:rowOff>85298</xdr:rowOff>
    </xdr:to>
    <xdr:graphicFrame macro="">
      <xdr:nvGraphicFramePr>
        <xdr:cNvPr id="2" name="Chart 1">
          <a:extLst>
            <a:ext uri="{FF2B5EF4-FFF2-40B4-BE49-F238E27FC236}">
              <a16:creationId xmlns:a16="http://schemas.microsoft.com/office/drawing/2014/main" id="{02C8007E-5EC1-4108-9C5A-8888D2FB8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182563</xdr:colOff>
      <xdr:row>2</xdr:row>
      <xdr:rowOff>198437</xdr:rowOff>
    </xdr:from>
    <xdr:to>
      <xdr:col>21</xdr:col>
      <xdr:colOff>515938</xdr:colOff>
      <xdr:row>34</xdr:row>
      <xdr:rowOff>55562</xdr:rowOff>
    </xdr:to>
    <xdr:graphicFrame macro="">
      <xdr:nvGraphicFramePr>
        <xdr:cNvPr id="2" name="Chart 1">
          <a:extLst>
            <a:ext uri="{FF2B5EF4-FFF2-40B4-BE49-F238E27FC236}">
              <a16:creationId xmlns:a16="http://schemas.microsoft.com/office/drawing/2014/main" id="{57C6452A-9448-41BB-AD74-A79C8D219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9</xdr:col>
      <xdr:colOff>488155</xdr:colOff>
      <xdr:row>5</xdr:row>
      <xdr:rowOff>35719</xdr:rowOff>
    </xdr:from>
    <xdr:to>
      <xdr:col>27</xdr:col>
      <xdr:colOff>250031</xdr:colOff>
      <xdr:row>32</xdr:row>
      <xdr:rowOff>214313</xdr:rowOff>
    </xdr:to>
    <xdr:graphicFrame macro="">
      <xdr:nvGraphicFramePr>
        <xdr:cNvPr id="2" name="Chart 1">
          <a:extLst>
            <a:ext uri="{FF2B5EF4-FFF2-40B4-BE49-F238E27FC236}">
              <a16:creationId xmlns:a16="http://schemas.microsoft.com/office/drawing/2014/main" id="{1601F052-5B8F-4344-8B48-D2999DC89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absoluteAnchor>
    <xdr:pos x="9906127" y="1112820"/>
    <xdr:ext cx="12143015" cy="8193664"/>
    <xdr:graphicFrame macro="">
      <xdr:nvGraphicFramePr>
        <xdr:cNvPr id="2" name="Chart 1">
          <a:extLst>
            <a:ext uri="{FF2B5EF4-FFF2-40B4-BE49-F238E27FC236}">
              <a16:creationId xmlns:a16="http://schemas.microsoft.com/office/drawing/2014/main" id="{3D0E93FA-48B0-4C71-B7C8-97E9880A56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twoCellAnchor>
    <xdr:from>
      <xdr:col>14</xdr:col>
      <xdr:colOff>533400</xdr:colOff>
      <xdr:row>340</xdr:row>
      <xdr:rowOff>66674</xdr:rowOff>
    </xdr:from>
    <xdr:to>
      <xdr:col>25</xdr:col>
      <xdr:colOff>114300</xdr:colOff>
      <xdr:row>364</xdr:row>
      <xdr:rowOff>123825</xdr:rowOff>
    </xdr:to>
    <xdr:graphicFrame macro="">
      <xdr:nvGraphicFramePr>
        <xdr:cNvPr id="2" name="Chart 1">
          <a:extLst>
            <a:ext uri="{FF2B5EF4-FFF2-40B4-BE49-F238E27FC236}">
              <a16:creationId xmlns:a16="http://schemas.microsoft.com/office/drawing/2014/main" id="{60A826B7-35D7-4183-AA5A-94A2946ED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111</xdr:row>
      <xdr:rowOff>19050</xdr:rowOff>
    </xdr:from>
    <xdr:to>
      <xdr:col>13</xdr:col>
      <xdr:colOff>590551</xdr:colOff>
      <xdr:row>139</xdr:row>
      <xdr:rowOff>133350</xdr:rowOff>
    </xdr:to>
    <xdr:graphicFrame macro="">
      <xdr:nvGraphicFramePr>
        <xdr:cNvPr id="3" name="Chart 2">
          <a:extLst>
            <a:ext uri="{FF2B5EF4-FFF2-40B4-BE49-F238E27FC236}">
              <a16:creationId xmlns:a16="http://schemas.microsoft.com/office/drawing/2014/main" id="{56703210-7A7B-4ECF-A829-EB766FB4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219255</xdr:colOff>
      <xdr:row>9</xdr:row>
      <xdr:rowOff>115378</xdr:rowOff>
    </xdr:from>
    <xdr:to>
      <xdr:col>16</xdr:col>
      <xdr:colOff>341462</xdr:colOff>
      <xdr:row>53</xdr:row>
      <xdr:rowOff>20128</xdr:rowOff>
    </xdr:to>
    <xdr:graphicFrame macro="">
      <xdr:nvGraphicFramePr>
        <xdr:cNvPr id="4" name="Chart 3">
          <a:extLst>
            <a:ext uri="{FF2B5EF4-FFF2-40B4-BE49-F238E27FC236}">
              <a16:creationId xmlns:a16="http://schemas.microsoft.com/office/drawing/2014/main" id="{5DFCC7A5-19BB-4260-B134-10FC080399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135084</xdr:colOff>
      <xdr:row>38</xdr:row>
      <xdr:rowOff>147203</xdr:rowOff>
    </xdr:from>
    <xdr:to>
      <xdr:col>42</xdr:col>
      <xdr:colOff>211284</xdr:colOff>
      <xdr:row>46</xdr:row>
      <xdr:rowOff>43295</xdr:rowOff>
    </xdr:to>
    <xdr:sp macro="" textlink="">
      <xdr:nvSpPr>
        <xdr:cNvPr id="5" name="TextBox 4">
          <a:extLst>
            <a:ext uri="{FF2B5EF4-FFF2-40B4-BE49-F238E27FC236}">
              <a16:creationId xmlns:a16="http://schemas.microsoft.com/office/drawing/2014/main" id="{BEC08707-92D2-4295-9658-1D474A4EDC6F}"/>
            </a:ext>
          </a:extLst>
        </xdr:cNvPr>
        <xdr:cNvSpPr txBox="1"/>
      </xdr:nvSpPr>
      <xdr:spPr>
        <a:xfrm rot="16200000">
          <a:off x="24875838" y="6819899"/>
          <a:ext cx="1191492" cy="685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latin typeface="Segoe UI" panose="020B0502040204020203" pitchFamily="34" charset="0"/>
              <a:cs typeface="Segoe UI" panose="020B0502040204020203" pitchFamily="34" charset="0"/>
            </a:rPr>
            <a:t>23:M12</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546099</xdr:colOff>
      <xdr:row>6</xdr:row>
      <xdr:rowOff>206375</xdr:rowOff>
    </xdr:from>
    <xdr:to>
      <xdr:col>27</xdr:col>
      <xdr:colOff>111125</xdr:colOff>
      <xdr:row>38</xdr:row>
      <xdr:rowOff>158750</xdr:rowOff>
    </xdr:to>
    <xdr:graphicFrame macro="">
      <xdr:nvGraphicFramePr>
        <xdr:cNvPr id="2" name="Chart 1">
          <a:extLst>
            <a:ext uri="{FF2B5EF4-FFF2-40B4-BE49-F238E27FC236}">
              <a16:creationId xmlns:a16="http://schemas.microsoft.com/office/drawing/2014/main" id="{3AC6A362-94EE-4340-84C5-778B66534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447817</xdr:colOff>
      <xdr:row>9</xdr:row>
      <xdr:rowOff>63973</xdr:rowOff>
    </xdr:from>
    <xdr:to>
      <xdr:col>6</xdr:col>
      <xdr:colOff>465005</xdr:colOff>
      <xdr:row>20</xdr:row>
      <xdr:rowOff>23811</xdr:rowOff>
    </xdr:to>
    <xdr:pic>
      <xdr:nvPicPr>
        <xdr:cNvPr id="3" name="Picture 2">
          <a:extLst>
            <a:ext uri="{FF2B5EF4-FFF2-40B4-BE49-F238E27FC236}">
              <a16:creationId xmlns:a16="http://schemas.microsoft.com/office/drawing/2014/main" id="{75193F8E-C380-454A-8E20-71A144CA59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0261" y="1798376"/>
          <a:ext cx="1424613" cy="2070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203503</xdr:colOff>
      <xdr:row>7</xdr:row>
      <xdr:rowOff>86807</xdr:rowOff>
    </xdr:from>
    <xdr:to>
      <xdr:col>22</xdr:col>
      <xdr:colOff>33408</xdr:colOff>
      <xdr:row>35</xdr:row>
      <xdr:rowOff>14647</xdr:rowOff>
    </xdr:to>
    <xdr:graphicFrame macro="">
      <xdr:nvGraphicFramePr>
        <xdr:cNvPr id="2" name="Chart 1">
          <a:extLst>
            <a:ext uri="{FF2B5EF4-FFF2-40B4-BE49-F238E27FC236}">
              <a16:creationId xmlns:a16="http://schemas.microsoft.com/office/drawing/2014/main" id="{E0C51167-6131-4719-B66B-C5D55074C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278945</xdr:colOff>
      <xdr:row>11</xdr:row>
      <xdr:rowOff>76876</xdr:rowOff>
    </xdr:from>
    <xdr:to>
      <xdr:col>20</xdr:col>
      <xdr:colOff>285749</xdr:colOff>
      <xdr:row>30</xdr:row>
      <xdr:rowOff>135943</xdr:rowOff>
    </xdr:to>
    <xdr:cxnSp macro="">
      <xdr:nvCxnSpPr>
        <xdr:cNvPr id="3" name="Straight Connector 2">
          <a:extLst>
            <a:ext uri="{FF2B5EF4-FFF2-40B4-BE49-F238E27FC236}">
              <a16:creationId xmlns:a16="http://schemas.microsoft.com/office/drawing/2014/main" id="{A39D4FE9-3979-4254-B846-817BCF98578C}"/>
            </a:ext>
          </a:extLst>
        </xdr:cNvPr>
        <xdr:cNvCxnSpPr/>
      </xdr:nvCxnSpPr>
      <xdr:spPr>
        <a:xfrm>
          <a:off x="15280820" y="2277151"/>
          <a:ext cx="6804" cy="367856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239794</xdr:colOff>
      <xdr:row>11</xdr:row>
      <xdr:rowOff>116650</xdr:rowOff>
    </xdr:from>
    <xdr:ext cx="1253613" cy="446404"/>
    <xdr:sp macro="" textlink="">
      <xdr:nvSpPr>
        <xdr:cNvPr id="4" name="TextBox 3">
          <a:extLst>
            <a:ext uri="{FF2B5EF4-FFF2-40B4-BE49-F238E27FC236}">
              <a16:creationId xmlns:a16="http://schemas.microsoft.com/office/drawing/2014/main" id="{2299C5E2-C288-4E1E-B96B-F707D615B36D}"/>
            </a:ext>
          </a:extLst>
        </xdr:cNvPr>
        <xdr:cNvSpPr txBox="1"/>
      </xdr:nvSpPr>
      <xdr:spPr>
        <a:xfrm>
          <a:off x="15241669" y="2316925"/>
          <a:ext cx="1253613" cy="446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200">
              <a:latin typeface="HelveticaNeueLT Std" panose="020B0604020202020204"/>
            </a:rPr>
            <a:t>WEO estimates</a:t>
          </a:r>
        </a:p>
        <a:p>
          <a:pPr algn="ctr"/>
          <a:r>
            <a:rPr lang="en-US" sz="1200">
              <a:latin typeface="HelveticaNeueLT Std" panose="020B0604020202020204"/>
            </a:rPr>
            <a:t>(2024–29)</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6</xdr:col>
      <xdr:colOff>429559</xdr:colOff>
      <xdr:row>21</xdr:row>
      <xdr:rowOff>28014</xdr:rowOff>
    </xdr:from>
    <xdr:to>
      <xdr:col>19</xdr:col>
      <xdr:colOff>567141</xdr:colOff>
      <xdr:row>61</xdr:row>
      <xdr:rowOff>153770</xdr:rowOff>
    </xdr:to>
    <xdr:graphicFrame macro="">
      <xdr:nvGraphicFramePr>
        <xdr:cNvPr id="2" name="Chart 1">
          <a:extLst>
            <a:ext uri="{FF2B5EF4-FFF2-40B4-BE49-F238E27FC236}">
              <a16:creationId xmlns:a16="http://schemas.microsoft.com/office/drawing/2014/main" id="{ED9D2DF8-0710-4471-A239-050FF9920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0.40156</cdr:x>
      <cdr:y>0.19313</cdr:y>
    </cdr:from>
    <cdr:to>
      <cdr:x>0.40156</cdr:x>
      <cdr:y>0.90344</cdr:y>
    </cdr:to>
    <cdr:cxnSp macro="">
      <cdr:nvCxnSpPr>
        <cdr:cNvPr id="3" name="Straight Connector 2">
          <a:extLst xmlns:a="http://schemas.openxmlformats.org/drawingml/2006/main">
            <a:ext uri="{FF2B5EF4-FFF2-40B4-BE49-F238E27FC236}">
              <a16:creationId xmlns:a16="http://schemas.microsoft.com/office/drawing/2014/main" id="{B05EFD38-66BA-45FF-D1C3-CE4E3FF3537B}"/>
            </a:ext>
          </a:extLst>
        </cdr:cNvPr>
        <cdr:cNvCxnSpPr/>
      </cdr:nvCxnSpPr>
      <cdr:spPr>
        <a:xfrm xmlns:a="http://schemas.openxmlformats.org/drawingml/2006/main">
          <a:off x="3225099" y="1311711"/>
          <a:ext cx="0" cy="4824322"/>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0.09257</cdr:x>
      <cdr:y>0.23404</cdr:y>
    </cdr:from>
    <cdr:to>
      <cdr:x>0.33507</cdr:x>
      <cdr:y>0.44681</cdr:y>
    </cdr:to>
    <cdr:sp macro="" textlink="">
      <cdr:nvSpPr>
        <cdr:cNvPr id="6" name="TextBox 5">
          <a:extLst xmlns:a="http://schemas.openxmlformats.org/drawingml/2006/main">
            <a:ext uri="{FF2B5EF4-FFF2-40B4-BE49-F238E27FC236}">
              <a16:creationId xmlns:a16="http://schemas.microsoft.com/office/drawing/2014/main" id="{239515E3-0AF5-ABA6-3E7F-471C157BC67F}"/>
            </a:ext>
          </a:extLst>
        </cdr:cNvPr>
        <cdr:cNvSpPr txBox="1"/>
      </cdr:nvSpPr>
      <cdr:spPr>
        <a:xfrm xmlns:a="http://schemas.openxmlformats.org/drawingml/2006/main">
          <a:off x="751416" y="1513418"/>
          <a:ext cx="1968500" cy="1375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US" sz="1600" b="1">
              <a:latin typeface="HelveticaNeueLT Std"/>
              <a:ea typeface="+mn-ea"/>
              <a:cs typeface="+mn-cs"/>
            </a:rPr>
            <a:t>Off-budget local government debt made official (2014)</a:t>
          </a:r>
        </a:p>
      </cdr:txBody>
    </cdr:sp>
  </cdr:relSizeAnchor>
  <cdr:relSizeAnchor xmlns:cdr="http://schemas.openxmlformats.org/drawingml/2006/chartDrawing">
    <cdr:from>
      <cdr:x>0.50331</cdr:x>
      <cdr:y>0.2163</cdr:y>
    </cdr:from>
    <cdr:to>
      <cdr:x>0.76643</cdr:x>
      <cdr:y>0.39633</cdr:y>
    </cdr:to>
    <cdr:sp macro="" textlink="">
      <cdr:nvSpPr>
        <cdr:cNvPr id="7" name="TextBox 1">
          <a:extLst xmlns:a="http://schemas.openxmlformats.org/drawingml/2006/main">
            <a:ext uri="{FF2B5EF4-FFF2-40B4-BE49-F238E27FC236}">
              <a16:creationId xmlns:a16="http://schemas.microsoft.com/office/drawing/2014/main" id="{AFB94DAC-031D-D516-CF9B-D1037196AED2}"/>
            </a:ext>
          </a:extLst>
        </cdr:cNvPr>
        <cdr:cNvSpPr txBox="1"/>
      </cdr:nvSpPr>
      <cdr:spPr>
        <a:xfrm xmlns:a="http://schemas.openxmlformats.org/drawingml/2006/main">
          <a:off x="4042319" y="1469097"/>
          <a:ext cx="2113211" cy="12227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latin typeface="HelveticaNeueLT Std"/>
            </a:rPr>
            <a:t>Off-budget </a:t>
          </a:r>
          <a:r>
            <a:rPr lang="en-US" sz="1600" b="1" baseline="0">
              <a:latin typeface="HelveticaNeueLT Std"/>
            </a:rPr>
            <a:t>local government debt + 26.5 percentage points (2014–23)</a:t>
          </a:r>
          <a:endParaRPr lang="en-US" sz="1600" b="1">
            <a:latin typeface="HelveticaNeueLT Std"/>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4</xdr:col>
      <xdr:colOff>54432</xdr:colOff>
      <xdr:row>4</xdr:row>
      <xdr:rowOff>139472</xdr:rowOff>
    </xdr:from>
    <xdr:to>
      <xdr:col>4</xdr:col>
      <xdr:colOff>7620000</xdr:colOff>
      <xdr:row>41</xdr:row>
      <xdr:rowOff>68036</xdr:rowOff>
    </xdr:to>
    <xdr:graphicFrame macro="">
      <xdr:nvGraphicFramePr>
        <xdr:cNvPr id="2" name="Chart 1">
          <a:extLst>
            <a:ext uri="{FF2B5EF4-FFF2-40B4-BE49-F238E27FC236}">
              <a16:creationId xmlns:a16="http://schemas.microsoft.com/office/drawing/2014/main" id="{3659CE6C-9304-4F54-AD32-9CD4F99E7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13607</xdr:colOff>
      <xdr:row>11</xdr:row>
      <xdr:rowOff>22677</xdr:rowOff>
    </xdr:from>
    <xdr:to>
      <xdr:col>24</xdr:col>
      <xdr:colOff>442232</xdr:colOff>
      <xdr:row>59</xdr:row>
      <xdr:rowOff>6802</xdr:rowOff>
    </xdr:to>
    <xdr:graphicFrame macro="">
      <xdr:nvGraphicFramePr>
        <xdr:cNvPr id="2" name="Chart 1">
          <a:extLst>
            <a:ext uri="{FF2B5EF4-FFF2-40B4-BE49-F238E27FC236}">
              <a16:creationId xmlns:a16="http://schemas.microsoft.com/office/drawing/2014/main" id="{9F1B508E-672F-4A6C-89D7-D55FE2D75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absoluteAnchor>
    <xdr:pos x="13542820" y="1610592"/>
    <xdr:ext cx="11887200" cy="9144000"/>
    <xdr:graphicFrame macro="">
      <xdr:nvGraphicFramePr>
        <xdr:cNvPr id="2" name="Chart 1">
          <a:extLst>
            <a:ext uri="{FF2B5EF4-FFF2-40B4-BE49-F238E27FC236}">
              <a16:creationId xmlns:a16="http://schemas.microsoft.com/office/drawing/2014/main" id="{2A923927-C780-4EBB-8480-EBB7FD4A49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13923820" y="2095500"/>
    <xdr:ext cx="11887200" cy="9144000"/>
    <xdr:graphicFrame macro="">
      <xdr:nvGraphicFramePr>
        <xdr:cNvPr id="2" name="Chart 1">
          <a:extLst>
            <a:ext uri="{FF2B5EF4-FFF2-40B4-BE49-F238E27FC236}">
              <a16:creationId xmlns:a16="http://schemas.microsoft.com/office/drawing/2014/main" id="{0FF675C8-F2A1-4BC6-9942-C1D1365C3B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15984683" y="2459181"/>
    <xdr:ext cx="11887200" cy="9144000"/>
    <xdr:graphicFrame macro="">
      <xdr:nvGraphicFramePr>
        <xdr:cNvPr id="2" name="Chart 1">
          <a:extLst>
            <a:ext uri="{FF2B5EF4-FFF2-40B4-BE49-F238E27FC236}">
              <a16:creationId xmlns:a16="http://schemas.microsoft.com/office/drawing/2014/main" id="{016E204E-6DBE-4254-AAEC-D94DC85ED97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twoCellAnchor>
    <xdr:from>
      <xdr:col>0</xdr:col>
      <xdr:colOff>541940</xdr:colOff>
      <xdr:row>57</xdr:row>
      <xdr:rowOff>65689</xdr:rowOff>
    </xdr:from>
    <xdr:to>
      <xdr:col>19</xdr:col>
      <xdr:colOff>114957</xdr:colOff>
      <xdr:row>105</xdr:row>
      <xdr:rowOff>32845</xdr:rowOff>
    </xdr:to>
    <xdr:graphicFrame macro="">
      <xdr:nvGraphicFramePr>
        <xdr:cNvPr id="2" name="Chart 1">
          <a:extLst>
            <a:ext uri="{FF2B5EF4-FFF2-40B4-BE49-F238E27FC236}">
              <a16:creationId xmlns:a16="http://schemas.microsoft.com/office/drawing/2014/main" id="{9CF638B0-6FAF-4F49-8523-6001545A6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133350</xdr:colOff>
      <xdr:row>47</xdr:row>
      <xdr:rowOff>57150</xdr:rowOff>
    </xdr:from>
    <xdr:to>
      <xdr:col>21</xdr:col>
      <xdr:colOff>552450</xdr:colOff>
      <xdr:row>94</xdr:row>
      <xdr:rowOff>19050</xdr:rowOff>
    </xdr:to>
    <xdr:graphicFrame macro="">
      <xdr:nvGraphicFramePr>
        <xdr:cNvPr id="2" name="Chart 1">
          <a:extLst>
            <a:ext uri="{FF2B5EF4-FFF2-40B4-BE49-F238E27FC236}">
              <a16:creationId xmlns:a16="http://schemas.microsoft.com/office/drawing/2014/main" id="{9AD708B2-7FA7-4506-9EA1-CEE30AEC4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9102725" y="1968500"/>
    <xdr:ext cx="12784932" cy="7131844"/>
    <xdr:graphicFrame macro="">
      <xdr:nvGraphicFramePr>
        <xdr:cNvPr id="2" name="Chart 1">
          <a:extLst>
            <a:ext uri="{FF2B5EF4-FFF2-40B4-BE49-F238E27FC236}">
              <a16:creationId xmlns:a16="http://schemas.microsoft.com/office/drawing/2014/main" id="{057458D9-5B07-45C8-9F34-477F02012AC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twoCellAnchor>
    <xdr:from>
      <xdr:col>15</xdr:col>
      <xdr:colOff>-1</xdr:colOff>
      <xdr:row>17</xdr:row>
      <xdr:rowOff>17639</xdr:rowOff>
    </xdr:from>
    <xdr:to>
      <xdr:col>31</xdr:col>
      <xdr:colOff>363713</xdr:colOff>
      <xdr:row>64</xdr:row>
      <xdr:rowOff>50271</xdr:rowOff>
    </xdr:to>
    <xdr:graphicFrame macro="">
      <xdr:nvGraphicFramePr>
        <xdr:cNvPr id="2" name="Chart 1">
          <a:extLst>
            <a:ext uri="{FF2B5EF4-FFF2-40B4-BE49-F238E27FC236}">
              <a16:creationId xmlns:a16="http://schemas.microsoft.com/office/drawing/2014/main" id="{DBE8DBFF-2B8E-4F29-B01A-902A3C958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31418</xdr:colOff>
      <xdr:row>6</xdr:row>
      <xdr:rowOff>38066</xdr:rowOff>
    </xdr:from>
    <xdr:to>
      <xdr:col>22</xdr:col>
      <xdr:colOff>127949</xdr:colOff>
      <xdr:row>45</xdr:row>
      <xdr:rowOff>99513</xdr:rowOff>
    </xdr:to>
    <xdr:graphicFrame macro="">
      <xdr:nvGraphicFramePr>
        <xdr:cNvPr id="2" name="Chart 1">
          <a:extLst>
            <a:ext uri="{FF2B5EF4-FFF2-40B4-BE49-F238E27FC236}">
              <a16:creationId xmlns:a16="http://schemas.microsoft.com/office/drawing/2014/main" id="{B97BECED-106D-4902-A4CC-932B51349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19050</xdr:colOff>
      <xdr:row>4</xdr:row>
      <xdr:rowOff>95250</xdr:rowOff>
    </xdr:from>
    <xdr:to>
      <xdr:col>11</xdr:col>
      <xdr:colOff>523875</xdr:colOff>
      <xdr:row>39</xdr:row>
      <xdr:rowOff>0</xdr:rowOff>
    </xdr:to>
    <xdr:graphicFrame macro="">
      <xdr:nvGraphicFramePr>
        <xdr:cNvPr id="2" name="Chart 1">
          <a:extLst>
            <a:ext uri="{FF2B5EF4-FFF2-40B4-BE49-F238E27FC236}">
              <a16:creationId xmlns:a16="http://schemas.microsoft.com/office/drawing/2014/main" id="{EF7CC738-85A6-4A5C-994A-FA4733C2D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0.14596</cdr:x>
      <cdr:y>0.09575</cdr:y>
    </cdr:from>
    <cdr:to>
      <cdr:x>0.14596</cdr:x>
      <cdr:y>0.12178</cdr:y>
    </cdr:to>
    <cdr:cxnSp macro="">
      <cdr:nvCxnSpPr>
        <cdr:cNvPr id="3" name="Straight Connector 2">
          <a:extLst xmlns:a="http://schemas.openxmlformats.org/drawingml/2006/main">
            <a:ext uri="{FF2B5EF4-FFF2-40B4-BE49-F238E27FC236}">
              <a16:creationId xmlns:a16="http://schemas.microsoft.com/office/drawing/2014/main" id="{516E9436-2ABE-59B0-8896-5CE5B652DDB3}"/>
            </a:ext>
          </a:extLst>
        </cdr:cNvPr>
        <cdr:cNvCxnSpPr/>
      </cdr:nvCxnSpPr>
      <cdr:spPr>
        <a:xfrm xmlns:a="http://schemas.openxmlformats.org/drawingml/2006/main">
          <a:off x="987462" y="593043"/>
          <a:ext cx="0" cy="16117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0.17778</cdr:x>
      <cdr:y>0.09576</cdr:y>
    </cdr:from>
    <cdr:to>
      <cdr:x>0.17778</cdr:x>
      <cdr:y>0.12178</cdr:y>
    </cdr:to>
    <cdr:cxnSp macro="">
      <cdr:nvCxnSpPr>
        <cdr:cNvPr id="4" name="Straight Connector 3">
          <a:extLst xmlns:a="http://schemas.openxmlformats.org/drawingml/2006/main">
            <a:ext uri="{FF2B5EF4-FFF2-40B4-BE49-F238E27FC236}">
              <a16:creationId xmlns:a16="http://schemas.microsoft.com/office/drawing/2014/main" id="{4B67238C-509A-A87D-49EF-5E877C19BCAB}"/>
            </a:ext>
          </a:extLst>
        </cdr:cNvPr>
        <cdr:cNvCxnSpPr/>
      </cdr:nvCxnSpPr>
      <cdr:spPr>
        <a:xfrm xmlns:a="http://schemas.openxmlformats.org/drawingml/2006/main">
          <a:off x="1202713" y="610941"/>
          <a:ext cx="0" cy="16603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0.14571</cdr:x>
      <cdr:y>0.10929</cdr:y>
    </cdr:from>
    <cdr:to>
      <cdr:x>0.17775</cdr:x>
      <cdr:y>0.10929</cdr:y>
    </cdr:to>
    <cdr:cxnSp macro="">
      <cdr:nvCxnSpPr>
        <cdr:cNvPr id="6" name="Straight Connector 5">
          <a:extLst xmlns:a="http://schemas.openxmlformats.org/drawingml/2006/main">
            <a:ext uri="{FF2B5EF4-FFF2-40B4-BE49-F238E27FC236}">
              <a16:creationId xmlns:a16="http://schemas.microsoft.com/office/drawing/2014/main" id="{402AF8CC-10C9-978D-8D14-CD5EA482FACA}"/>
            </a:ext>
          </a:extLst>
        </cdr:cNvPr>
        <cdr:cNvCxnSpPr/>
      </cdr:nvCxnSpPr>
      <cdr:spPr>
        <a:xfrm xmlns:a="http://schemas.openxmlformats.org/drawingml/2006/main">
          <a:off x="985030" y="678441"/>
          <a:ext cx="216633"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0.17517</cdr:x>
      <cdr:y>0.07754</cdr:y>
    </cdr:from>
    <cdr:to>
      <cdr:x>0.67801</cdr:x>
      <cdr:y>0.13727</cdr:y>
    </cdr:to>
    <cdr:sp macro="" textlink="">
      <cdr:nvSpPr>
        <cdr:cNvPr id="7" name="TextBox 6"/>
        <cdr:cNvSpPr txBox="1"/>
      </cdr:nvSpPr>
      <cdr:spPr>
        <a:xfrm xmlns:a="http://schemas.openxmlformats.org/drawingml/2006/main">
          <a:off x="1250118" y="444987"/>
          <a:ext cx="3588581" cy="3427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latin typeface="HelveticaNeueLT Std'"/>
            </a:rPr>
            <a:t>95</a:t>
          </a:r>
          <a:r>
            <a:rPr lang="en-US" sz="2000" baseline="0">
              <a:latin typeface="HelveticaNeueLT Std'"/>
            </a:rPr>
            <a:t> percent confidence interval</a:t>
          </a:r>
          <a:endParaRPr lang="en-US" sz="2000">
            <a:latin typeface="HelveticaNeueLT Std'"/>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9</xdr:col>
      <xdr:colOff>152509</xdr:colOff>
      <xdr:row>7</xdr:row>
      <xdr:rowOff>20473</xdr:rowOff>
    </xdr:from>
    <xdr:to>
      <xdr:col>21</xdr:col>
      <xdr:colOff>57260</xdr:colOff>
      <xdr:row>38</xdr:row>
      <xdr:rowOff>96673</xdr:rowOff>
    </xdr:to>
    <xdr:graphicFrame macro="">
      <xdr:nvGraphicFramePr>
        <xdr:cNvPr id="2" name="Chart 1">
          <a:extLst>
            <a:ext uri="{FF2B5EF4-FFF2-40B4-BE49-F238E27FC236}">
              <a16:creationId xmlns:a16="http://schemas.microsoft.com/office/drawing/2014/main" id="{005958B6-72B5-446E-9DE5-7B30D9A33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0.38264</cdr:x>
      <cdr:y>0.18736</cdr:y>
    </cdr:from>
    <cdr:to>
      <cdr:x>0.38264</cdr:x>
      <cdr:y>0.21339</cdr:y>
    </cdr:to>
    <cdr:cxnSp macro="">
      <cdr:nvCxnSpPr>
        <cdr:cNvPr id="3" name="Straight Connector 2">
          <a:extLst xmlns:a="http://schemas.openxmlformats.org/drawingml/2006/main">
            <a:ext uri="{FF2B5EF4-FFF2-40B4-BE49-F238E27FC236}">
              <a16:creationId xmlns:a16="http://schemas.microsoft.com/office/drawing/2014/main" id="{A71D14CE-52E5-C190-F56F-BAA4D4909F0C}"/>
            </a:ext>
          </a:extLst>
        </cdr:cNvPr>
        <cdr:cNvCxnSpPr/>
      </cdr:nvCxnSpPr>
      <cdr:spPr>
        <a:xfrm xmlns:a="http://schemas.openxmlformats.org/drawingml/2006/main">
          <a:off x="2775160" y="932082"/>
          <a:ext cx="0" cy="12949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0.41308</cdr:x>
      <cdr:y>0.18737</cdr:y>
    </cdr:from>
    <cdr:to>
      <cdr:x>0.41308</cdr:x>
      <cdr:y>0.21339</cdr:y>
    </cdr:to>
    <cdr:cxnSp macro="">
      <cdr:nvCxnSpPr>
        <cdr:cNvPr id="4" name="Straight Connector 3">
          <a:extLst xmlns:a="http://schemas.openxmlformats.org/drawingml/2006/main">
            <a:ext uri="{FF2B5EF4-FFF2-40B4-BE49-F238E27FC236}">
              <a16:creationId xmlns:a16="http://schemas.microsoft.com/office/drawing/2014/main" id="{CCC63C6A-2B0C-06E7-7BD7-180A43E94628}"/>
            </a:ext>
          </a:extLst>
        </cdr:cNvPr>
        <cdr:cNvCxnSpPr/>
      </cdr:nvCxnSpPr>
      <cdr:spPr>
        <a:xfrm xmlns:a="http://schemas.openxmlformats.org/drawingml/2006/main">
          <a:off x="2995929" y="932132"/>
          <a:ext cx="0" cy="12944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0.38306</cdr:x>
      <cdr:y>0.19908</cdr:y>
    </cdr:from>
    <cdr:to>
      <cdr:x>0.41352</cdr:x>
      <cdr:y>0.19939</cdr:y>
    </cdr:to>
    <cdr:cxnSp macro="">
      <cdr:nvCxnSpPr>
        <cdr:cNvPr id="6" name="Straight Connector 5">
          <a:extLst xmlns:a="http://schemas.openxmlformats.org/drawingml/2006/main">
            <a:ext uri="{FF2B5EF4-FFF2-40B4-BE49-F238E27FC236}">
              <a16:creationId xmlns:a16="http://schemas.microsoft.com/office/drawing/2014/main" id="{A638EC0D-D48D-4E19-9579-48D45015D3B7}"/>
            </a:ext>
          </a:extLst>
        </cdr:cNvPr>
        <cdr:cNvCxnSpPr/>
      </cdr:nvCxnSpPr>
      <cdr:spPr>
        <a:xfrm xmlns:a="http://schemas.openxmlformats.org/drawingml/2006/main" flipV="1">
          <a:off x="2778206" y="990387"/>
          <a:ext cx="220915" cy="154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0.41203</cdr:x>
      <cdr:y>0.16051</cdr:y>
    </cdr:from>
    <cdr:to>
      <cdr:x>0.79316</cdr:x>
      <cdr:y>0.24407</cdr:y>
    </cdr:to>
    <cdr:sp macro="" textlink="">
      <cdr:nvSpPr>
        <cdr:cNvPr id="7" name="TextBox 6"/>
        <cdr:cNvSpPr txBox="1"/>
      </cdr:nvSpPr>
      <cdr:spPr>
        <a:xfrm xmlns:a="http://schemas.openxmlformats.org/drawingml/2006/main">
          <a:off x="2988314" y="798510"/>
          <a:ext cx="2764187" cy="4156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latin typeface="HelveticaNeueLT Std'"/>
            </a:rPr>
            <a:t>95 percent</a:t>
          </a:r>
          <a:r>
            <a:rPr lang="en-US" sz="2000" baseline="0">
              <a:latin typeface="HelveticaNeueLT Std'"/>
            </a:rPr>
            <a:t> confidence interval</a:t>
          </a:r>
        </a:p>
        <a:p xmlns:a="http://schemas.openxmlformats.org/drawingml/2006/main">
          <a:endParaRPr lang="en-US" sz="2000">
            <a:latin typeface="HelveticaNeueLT Std'"/>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8</xdr:col>
      <xdr:colOff>109261</xdr:colOff>
      <xdr:row>7</xdr:row>
      <xdr:rowOff>90008</xdr:rowOff>
    </xdr:from>
    <xdr:to>
      <xdr:col>26</xdr:col>
      <xdr:colOff>68445</xdr:colOff>
      <xdr:row>55</xdr:row>
      <xdr:rowOff>116977</xdr:rowOff>
    </xdr:to>
    <xdr:graphicFrame macro="">
      <xdr:nvGraphicFramePr>
        <xdr:cNvPr id="2" name="Chart 1">
          <a:extLst>
            <a:ext uri="{FF2B5EF4-FFF2-40B4-BE49-F238E27FC236}">
              <a16:creationId xmlns:a16="http://schemas.microsoft.com/office/drawing/2014/main" id="{09B82003-9849-4239-9350-777B1DDB5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421822</xdr:colOff>
      <xdr:row>47</xdr:row>
      <xdr:rowOff>113920</xdr:rowOff>
    </xdr:from>
    <xdr:to>
      <xdr:col>25</xdr:col>
      <xdr:colOff>312964</xdr:colOff>
      <xdr:row>50</xdr:row>
      <xdr:rowOff>18670</xdr:rowOff>
    </xdr:to>
    <xdr:sp macro="" textlink="">
      <xdr:nvSpPr>
        <xdr:cNvPr id="3" name="TextBox 2">
          <a:extLst>
            <a:ext uri="{FF2B5EF4-FFF2-40B4-BE49-F238E27FC236}">
              <a16:creationId xmlns:a16="http://schemas.microsoft.com/office/drawing/2014/main" id="{11B78C52-E946-4807-98F8-FD4E7C9C1F6A}"/>
            </a:ext>
          </a:extLst>
        </xdr:cNvPr>
        <xdr:cNvSpPr txBox="1"/>
      </xdr:nvSpPr>
      <xdr:spPr>
        <a:xfrm>
          <a:off x="15376072" y="7857745"/>
          <a:ext cx="500742"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latin typeface="HelveticaNeueLT Std" panose="020B0604020202020204"/>
            </a:rPr>
            <a:t>20</a:t>
          </a: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0.09849</cdr:x>
      <cdr:y>0.67166</cdr:y>
    </cdr:from>
    <cdr:to>
      <cdr:x>0.43126</cdr:x>
      <cdr:y>0.75501</cdr:y>
    </cdr:to>
    <cdr:sp macro="" textlink="">
      <cdr:nvSpPr>
        <cdr:cNvPr id="2" name="TextBox 1">
          <a:extLst xmlns:a="http://schemas.openxmlformats.org/drawingml/2006/main">
            <a:ext uri="{FF2B5EF4-FFF2-40B4-BE49-F238E27FC236}">
              <a16:creationId xmlns:a16="http://schemas.microsoft.com/office/drawing/2014/main" id="{77183F62-2EC7-F2FE-50AA-B51DC6256E7E}"/>
            </a:ext>
          </a:extLst>
        </cdr:cNvPr>
        <cdr:cNvSpPr txBox="1"/>
      </cdr:nvSpPr>
      <cdr:spPr>
        <a:xfrm xmlns:a="http://schemas.openxmlformats.org/drawingml/2006/main">
          <a:off x="1081957" y="5282394"/>
          <a:ext cx="3655507" cy="6555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a:latin typeface="HelveticaNeueLT Std"/>
              <a:cs typeface="Arial" panose="020B0604020202020204" pitchFamily="34" charset="0"/>
            </a:rPr>
            <a:t>Proexpansion (left scale):</a:t>
          </a:r>
        </a:p>
      </cdr:txBody>
    </cdr:sp>
  </cdr:relSizeAnchor>
  <cdr:relSizeAnchor xmlns:cdr="http://schemas.openxmlformats.org/drawingml/2006/chartDrawing">
    <cdr:from>
      <cdr:x>0.09802</cdr:x>
      <cdr:y>0.75462</cdr:y>
    </cdr:from>
    <cdr:to>
      <cdr:x>0.43079</cdr:x>
      <cdr:y>0.83797</cdr:y>
    </cdr:to>
    <cdr:sp macro="" textlink="">
      <cdr:nvSpPr>
        <cdr:cNvPr id="3" name="TextBox 1">
          <a:extLst xmlns:a="http://schemas.openxmlformats.org/drawingml/2006/main">
            <a:ext uri="{FF2B5EF4-FFF2-40B4-BE49-F238E27FC236}">
              <a16:creationId xmlns:a16="http://schemas.microsoft.com/office/drawing/2014/main" id="{F267BEFD-2017-B91F-1D87-92C54DA042FB}"/>
            </a:ext>
          </a:extLst>
        </cdr:cNvPr>
        <cdr:cNvSpPr txBox="1"/>
      </cdr:nvSpPr>
      <cdr:spPr>
        <a:xfrm xmlns:a="http://schemas.openxmlformats.org/drawingml/2006/main">
          <a:off x="1076794" y="5934848"/>
          <a:ext cx="3655507" cy="6555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a:latin typeface="HelveticaNeueLT Std"/>
              <a:cs typeface="Arial" panose="020B0604020202020204" pitchFamily="34" charset="0"/>
            </a:rPr>
            <a:t>Prorestraint</a:t>
          </a:r>
          <a:r>
            <a:rPr lang="en-US" sz="2000" baseline="0">
              <a:latin typeface="HelveticaNeueLT Std"/>
              <a:cs typeface="Arial" panose="020B0604020202020204" pitchFamily="34" charset="0"/>
            </a:rPr>
            <a:t> (right scale):</a:t>
          </a:r>
          <a:endParaRPr lang="en-US" sz="2000">
            <a:latin typeface="HelveticaNeueLT Std"/>
            <a:cs typeface="Arial" panose="020B0604020202020204"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13</xdr:col>
      <xdr:colOff>450849</xdr:colOff>
      <xdr:row>11</xdr:row>
      <xdr:rowOff>15875</xdr:rowOff>
    </xdr:from>
    <xdr:to>
      <xdr:col>29</xdr:col>
      <xdr:colOff>142875</xdr:colOff>
      <xdr:row>50</xdr:row>
      <xdr:rowOff>115697</xdr:rowOff>
    </xdr:to>
    <xdr:graphicFrame macro="">
      <xdr:nvGraphicFramePr>
        <xdr:cNvPr id="2" name="Chart 1">
          <a:extLst>
            <a:ext uri="{FF2B5EF4-FFF2-40B4-BE49-F238E27FC236}">
              <a16:creationId xmlns:a16="http://schemas.microsoft.com/office/drawing/2014/main" id="{D394A6B2-1D78-47F3-99F0-D0DB999DB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396876</xdr:colOff>
      <xdr:row>48</xdr:row>
      <xdr:rowOff>1</xdr:rowOff>
    </xdr:from>
    <xdr:to>
      <xdr:col>29</xdr:col>
      <xdr:colOff>301626</xdr:colOff>
      <xdr:row>50</xdr:row>
      <xdr:rowOff>95251</xdr:rowOff>
    </xdr:to>
    <xdr:sp macro="" textlink="">
      <xdr:nvSpPr>
        <xdr:cNvPr id="3" name="TextBox 2">
          <a:extLst>
            <a:ext uri="{FF2B5EF4-FFF2-40B4-BE49-F238E27FC236}">
              <a16:creationId xmlns:a16="http://schemas.microsoft.com/office/drawing/2014/main" id="{1D31651E-471F-4049-8D2B-541C7BC2C04C}"/>
            </a:ext>
          </a:extLst>
        </xdr:cNvPr>
        <xdr:cNvSpPr txBox="1"/>
      </xdr:nvSpPr>
      <xdr:spPr>
        <a:xfrm>
          <a:off x="17046576" y="7905751"/>
          <a:ext cx="51435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latin typeface="HelveticaNeueLT Std" panose="020B0604020202020204"/>
            </a:rPr>
            <a:t>20</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77164</xdr:colOff>
      <xdr:row>12</xdr:row>
      <xdr:rowOff>166869</xdr:rowOff>
    </xdr:from>
    <xdr:to>
      <xdr:col>15</xdr:col>
      <xdr:colOff>9765951</xdr:colOff>
      <xdr:row>37</xdr:row>
      <xdr:rowOff>86768</xdr:rowOff>
    </xdr:to>
    <xdr:graphicFrame macro="">
      <xdr:nvGraphicFramePr>
        <xdr:cNvPr id="2" name="Chart 1">
          <a:extLst>
            <a:ext uri="{FF2B5EF4-FFF2-40B4-BE49-F238E27FC236}">
              <a16:creationId xmlns:a16="http://schemas.microsoft.com/office/drawing/2014/main" id="{F22256ED-BA8B-4A9F-A56D-7AB39F868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6778047" y="2064905"/>
    <xdr:ext cx="10240841" cy="6734175"/>
    <xdr:graphicFrame macro="">
      <xdr:nvGraphicFramePr>
        <xdr:cNvPr id="2" name="Chart 1">
          <a:extLst>
            <a:ext uri="{FF2B5EF4-FFF2-40B4-BE49-F238E27FC236}">
              <a16:creationId xmlns:a16="http://schemas.microsoft.com/office/drawing/2014/main" id="{854C8E7C-1172-4411-BD84-3712D68BC5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twoCellAnchor>
    <xdr:from>
      <xdr:col>10</xdr:col>
      <xdr:colOff>365124</xdr:colOff>
      <xdr:row>7</xdr:row>
      <xdr:rowOff>25399</xdr:rowOff>
    </xdr:from>
    <xdr:to>
      <xdr:col>24</xdr:col>
      <xdr:colOff>95249</xdr:colOff>
      <xdr:row>50</xdr:row>
      <xdr:rowOff>0</xdr:rowOff>
    </xdr:to>
    <xdr:graphicFrame macro="">
      <xdr:nvGraphicFramePr>
        <xdr:cNvPr id="2" name="Chart 1">
          <a:extLst>
            <a:ext uri="{FF2B5EF4-FFF2-40B4-BE49-F238E27FC236}">
              <a16:creationId xmlns:a16="http://schemas.microsoft.com/office/drawing/2014/main" id="{BB865586-8011-4CFC-9059-22605524E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0.07409</cdr:x>
      <cdr:y>0.89729</cdr:y>
    </cdr:from>
    <cdr:to>
      <cdr:x>0.96126</cdr:x>
      <cdr:y>1</cdr:y>
    </cdr:to>
    <cdr:sp macro="" textlink="">
      <cdr:nvSpPr>
        <cdr:cNvPr id="2" name="TextBox 1">
          <a:extLst xmlns:a="http://schemas.openxmlformats.org/drawingml/2006/main">
            <a:ext uri="{FF2B5EF4-FFF2-40B4-BE49-F238E27FC236}">
              <a16:creationId xmlns:a16="http://schemas.microsoft.com/office/drawing/2014/main" id="{2544CCE1-309E-E8C7-8F7F-F4135AB647BD}"/>
            </a:ext>
          </a:extLst>
        </cdr:cNvPr>
        <cdr:cNvSpPr txBox="1"/>
      </cdr:nvSpPr>
      <cdr:spPr>
        <a:xfrm xmlns:a="http://schemas.openxmlformats.org/drawingml/2006/main">
          <a:off x="605744" y="6102351"/>
          <a:ext cx="7253154" cy="698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US" sz="2000" b="0" i="0" baseline="0">
              <a:effectLst/>
              <a:latin typeface="HelveticaNeueLT Std" panose="020B0604020202020204"/>
              <a:ea typeface="+mn-ea"/>
              <a:cs typeface="+mn-cs"/>
            </a:rPr>
            <a:t>Primary deficit minus debt-stabilizing primary deficit</a:t>
          </a:r>
        </a:p>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US" sz="2000" b="0" i="0" baseline="0">
              <a:effectLst/>
              <a:latin typeface="HelveticaNeueLT Std" panose="020B0604020202020204"/>
              <a:ea typeface="+mn-ea"/>
              <a:cs typeface="+mn-cs"/>
            </a:rPr>
            <a:t>(percentage points of GDP)</a:t>
          </a:r>
          <a:endParaRPr lang="en-US" sz="2000">
            <a:effectLst/>
            <a:latin typeface="HelveticaNeueLT Std" panose="020B0604020202020204"/>
          </a:endParaRPr>
        </a:p>
        <a:p xmlns:a="http://schemas.openxmlformats.org/drawingml/2006/main">
          <a:pPr algn="ctr"/>
          <a:endParaRPr lang="en-US" sz="2000">
            <a:latin typeface="HelveticaNeueLT Std" panose="020B0604020202020204"/>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6</xdr:col>
      <xdr:colOff>343959</xdr:colOff>
      <xdr:row>7</xdr:row>
      <xdr:rowOff>137581</xdr:rowOff>
    </xdr:from>
    <xdr:to>
      <xdr:col>20</xdr:col>
      <xdr:colOff>232832</xdr:colOff>
      <xdr:row>51</xdr:row>
      <xdr:rowOff>98050</xdr:rowOff>
    </xdr:to>
    <xdr:graphicFrame macro="">
      <xdr:nvGraphicFramePr>
        <xdr:cNvPr id="2" name="Chart 1">
          <a:extLst>
            <a:ext uri="{FF2B5EF4-FFF2-40B4-BE49-F238E27FC236}">
              <a16:creationId xmlns:a16="http://schemas.microsoft.com/office/drawing/2014/main" id="{5DFCD816-DE3B-4F3F-A812-008186200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0.05702</cdr:x>
      <cdr:y>0.88729</cdr:y>
    </cdr:from>
    <cdr:to>
      <cdr:x>0.52665</cdr:x>
      <cdr:y>0.9366</cdr:y>
    </cdr:to>
    <cdr:pic>
      <cdr:nvPicPr>
        <cdr:cNvPr id="3" name="Picture 2">
          <a:extLst xmlns:a="http://schemas.openxmlformats.org/drawingml/2006/main">
            <a:ext uri="{FF2B5EF4-FFF2-40B4-BE49-F238E27FC236}">
              <a16:creationId xmlns:a16="http://schemas.microsoft.com/office/drawing/2014/main" id="{2DA3A037-FCC5-1DD5-0061-2C17E6E6D6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78417" y="6472531"/>
          <a:ext cx="3940125" cy="359723"/>
        </a:xfrm>
        <a:prstGeom xmlns:a="http://schemas.openxmlformats.org/drawingml/2006/main" prst="rect">
          <a:avLst/>
        </a:prstGeom>
      </cdr:spPr>
    </cdr:pic>
  </cdr:relSizeAnchor>
</c:userShapes>
</file>

<file path=xl/drawings/drawing44.xml><?xml version="1.0" encoding="utf-8"?>
<xdr:wsDr xmlns:xdr="http://schemas.openxmlformats.org/drawingml/2006/spreadsheetDrawing" xmlns:a="http://schemas.openxmlformats.org/drawingml/2006/main">
  <xdr:twoCellAnchor>
    <xdr:from>
      <xdr:col>6</xdr:col>
      <xdr:colOff>1187472</xdr:colOff>
      <xdr:row>15</xdr:row>
      <xdr:rowOff>61567</xdr:rowOff>
    </xdr:from>
    <xdr:to>
      <xdr:col>12</xdr:col>
      <xdr:colOff>690218</xdr:colOff>
      <xdr:row>49</xdr:row>
      <xdr:rowOff>14668</xdr:rowOff>
    </xdr:to>
    <xdr:graphicFrame macro="">
      <xdr:nvGraphicFramePr>
        <xdr:cNvPr id="2" name="Chart 1">
          <a:extLst>
            <a:ext uri="{FF2B5EF4-FFF2-40B4-BE49-F238E27FC236}">
              <a16:creationId xmlns:a16="http://schemas.microsoft.com/office/drawing/2014/main" id="{82C2783B-6976-443B-B945-91723A603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57831</xdr:colOff>
      <xdr:row>22</xdr:row>
      <xdr:rowOff>134537</xdr:rowOff>
    </xdr:from>
    <xdr:to>
      <xdr:col>8</xdr:col>
      <xdr:colOff>474550</xdr:colOff>
      <xdr:row>62</xdr:row>
      <xdr:rowOff>113009</xdr:rowOff>
    </xdr:to>
    <xdr:graphicFrame macro="">
      <xdr:nvGraphicFramePr>
        <xdr:cNvPr id="2" name="Chart 1">
          <a:extLst>
            <a:ext uri="{FF2B5EF4-FFF2-40B4-BE49-F238E27FC236}">
              <a16:creationId xmlns:a16="http://schemas.microsoft.com/office/drawing/2014/main" id="{2DE88431-F4D7-4224-8924-BAA494DC16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734785</xdr:colOff>
      <xdr:row>24</xdr:row>
      <xdr:rowOff>905</xdr:rowOff>
    </xdr:from>
    <xdr:to>
      <xdr:col>19</xdr:col>
      <xdr:colOff>565043</xdr:colOff>
      <xdr:row>63</xdr:row>
      <xdr:rowOff>129151</xdr:rowOff>
    </xdr:to>
    <xdr:graphicFrame macro="">
      <xdr:nvGraphicFramePr>
        <xdr:cNvPr id="3" name="Chart 2">
          <a:extLst>
            <a:ext uri="{FF2B5EF4-FFF2-40B4-BE49-F238E27FC236}">
              <a16:creationId xmlns:a16="http://schemas.microsoft.com/office/drawing/2014/main" id="{67344F86-094D-4449-8C2B-8149C4892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333374</xdr:colOff>
      <xdr:row>28</xdr:row>
      <xdr:rowOff>148167</xdr:rowOff>
    </xdr:from>
    <xdr:to>
      <xdr:col>11</xdr:col>
      <xdr:colOff>194977</xdr:colOff>
      <xdr:row>62</xdr:row>
      <xdr:rowOff>149679</xdr:rowOff>
    </xdr:to>
    <xdr:graphicFrame macro="">
      <xdr:nvGraphicFramePr>
        <xdr:cNvPr id="2" name="Chart 1">
          <a:extLst>
            <a:ext uri="{FF2B5EF4-FFF2-40B4-BE49-F238E27FC236}">
              <a16:creationId xmlns:a16="http://schemas.microsoft.com/office/drawing/2014/main" id="{1FCA210D-7A2E-40C8-9C4D-8B1C1ACB0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142971</xdr:colOff>
      <xdr:row>5</xdr:row>
      <xdr:rowOff>27214</xdr:rowOff>
    </xdr:from>
    <xdr:to>
      <xdr:col>21</xdr:col>
      <xdr:colOff>154460</xdr:colOff>
      <xdr:row>38</xdr:row>
      <xdr:rowOff>102973</xdr:rowOff>
    </xdr:to>
    <xdr:graphicFrame macro="">
      <xdr:nvGraphicFramePr>
        <xdr:cNvPr id="2" name="Chart 1">
          <a:extLst>
            <a:ext uri="{FF2B5EF4-FFF2-40B4-BE49-F238E27FC236}">
              <a16:creationId xmlns:a16="http://schemas.microsoft.com/office/drawing/2014/main" id="{A0D28AE3-B900-46B4-8975-EC53DD3A4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533401</xdr:colOff>
      <xdr:row>9</xdr:row>
      <xdr:rowOff>65690</xdr:rowOff>
    </xdr:from>
    <xdr:to>
      <xdr:col>16</xdr:col>
      <xdr:colOff>447675</xdr:colOff>
      <xdr:row>45</xdr:row>
      <xdr:rowOff>114957</xdr:rowOff>
    </xdr:to>
    <xdr:graphicFrame macro="">
      <xdr:nvGraphicFramePr>
        <xdr:cNvPr id="2" name="Chart 1">
          <a:extLst>
            <a:ext uri="{FF2B5EF4-FFF2-40B4-BE49-F238E27FC236}">
              <a16:creationId xmlns:a16="http://schemas.microsoft.com/office/drawing/2014/main" id="{13B8FCB1-9D95-4EB5-AFA7-E4CF74304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4</xdr:col>
      <xdr:colOff>533401</xdr:colOff>
      <xdr:row>9</xdr:row>
      <xdr:rowOff>141112</xdr:rowOff>
    </xdr:from>
    <xdr:to>
      <xdr:col>16</xdr:col>
      <xdr:colOff>447675</xdr:colOff>
      <xdr:row>42</xdr:row>
      <xdr:rowOff>152401</xdr:rowOff>
    </xdr:to>
    <xdr:graphicFrame macro="">
      <xdr:nvGraphicFramePr>
        <xdr:cNvPr id="2" name="Chart 1">
          <a:extLst>
            <a:ext uri="{FF2B5EF4-FFF2-40B4-BE49-F238E27FC236}">
              <a16:creationId xmlns:a16="http://schemas.microsoft.com/office/drawing/2014/main" id="{5EF8E5E4-231F-4284-ADCB-C05175376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absoluteAnchor>
    <xdr:pos x="10794242" y="1857836"/>
    <xdr:ext cx="10218965" cy="6864483"/>
    <xdr:graphicFrame macro="">
      <xdr:nvGraphicFramePr>
        <xdr:cNvPr id="2" name="Chart 1">
          <a:extLst>
            <a:ext uri="{FF2B5EF4-FFF2-40B4-BE49-F238E27FC236}">
              <a16:creationId xmlns:a16="http://schemas.microsoft.com/office/drawing/2014/main" id="{0E349993-7C7B-4BF7-9C06-BF7EB1418C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twoCellAnchor>
    <xdr:from>
      <xdr:col>4</xdr:col>
      <xdr:colOff>0</xdr:colOff>
      <xdr:row>179</xdr:row>
      <xdr:rowOff>0</xdr:rowOff>
    </xdr:from>
    <xdr:to>
      <xdr:col>13</xdr:col>
      <xdr:colOff>21771</xdr:colOff>
      <xdr:row>198</xdr:row>
      <xdr:rowOff>81645</xdr:rowOff>
    </xdr:to>
    <xdr:graphicFrame macro="">
      <xdr:nvGraphicFramePr>
        <xdr:cNvPr id="2" name="Chart 1">
          <a:extLst>
            <a:ext uri="{FF2B5EF4-FFF2-40B4-BE49-F238E27FC236}">
              <a16:creationId xmlns:a16="http://schemas.microsoft.com/office/drawing/2014/main" id="{44E6A71B-9801-4A83-814C-7580FF5F6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48983</xdr:colOff>
      <xdr:row>7</xdr:row>
      <xdr:rowOff>49598</xdr:rowOff>
    </xdr:from>
    <xdr:to>
      <xdr:col>15</xdr:col>
      <xdr:colOff>547006</xdr:colOff>
      <xdr:row>40</xdr:row>
      <xdr:rowOff>29935</xdr:rowOff>
    </xdr:to>
    <xdr:graphicFrame macro="">
      <xdr:nvGraphicFramePr>
        <xdr:cNvPr id="3" name="Chart 2">
          <a:extLst>
            <a:ext uri="{FF2B5EF4-FFF2-40B4-BE49-F238E27FC236}">
              <a16:creationId xmlns:a16="http://schemas.microsoft.com/office/drawing/2014/main" id="{014496CF-1D15-4B75-9662-622F2A35D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3</xdr:row>
      <xdr:rowOff>0</xdr:rowOff>
    </xdr:from>
    <xdr:to>
      <xdr:col>15</xdr:col>
      <xdr:colOff>83871</xdr:colOff>
      <xdr:row>39</xdr:row>
      <xdr:rowOff>29973</xdr:rowOff>
    </xdr:to>
    <xdr:graphicFrame macro="">
      <xdr:nvGraphicFramePr>
        <xdr:cNvPr id="2" name="Chart 1">
          <a:extLst>
            <a:ext uri="{FF2B5EF4-FFF2-40B4-BE49-F238E27FC236}">
              <a16:creationId xmlns:a16="http://schemas.microsoft.com/office/drawing/2014/main" id="{7CFB7067-DCFE-4EBF-9329-01DB7696A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228762</xdr:colOff>
      <xdr:row>3</xdr:row>
      <xdr:rowOff>28737</xdr:rowOff>
    </xdr:from>
    <xdr:to>
      <xdr:col>9</xdr:col>
      <xdr:colOff>242369</xdr:colOff>
      <xdr:row>34</xdr:row>
      <xdr:rowOff>141306</xdr:rowOff>
    </xdr:to>
    <xdr:cxnSp macro="">
      <xdr:nvCxnSpPr>
        <xdr:cNvPr id="3" name="Straight Connector 2">
          <a:extLst>
            <a:ext uri="{FF2B5EF4-FFF2-40B4-BE49-F238E27FC236}">
              <a16:creationId xmlns:a16="http://schemas.microsoft.com/office/drawing/2014/main" id="{86C86E72-99B7-4EFA-8CA3-649A7F9934E1}"/>
            </a:ext>
          </a:extLst>
        </xdr:cNvPr>
        <xdr:cNvCxnSpPr/>
      </xdr:nvCxnSpPr>
      <xdr:spPr>
        <a:xfrm flipH="1">
          <a:off x="5305587" y="771687"/>
          <a:ext cx="13607" cy="6018069"/>
        </a:xfrm>
        <a:prstGeom prst="line">
          <a:avLst/>
        </a:prstGeom>
        <a:ln w="34925">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416381</xdr:colOff>
      <xdr:row>24</xdr:row>
      <xdr:rowOff>68163</xdr:rowOff>
    </xdr:from>
    <xdr:to>
      <xdr:col>14</xdr:col>
      <xdr:colOff>485901</xdr:colOff>
      <xdr:row>24</xdr:row>
      <xdr:rowOff>95377</xdr:rowOff>
    </xdr:to>
    <xdr:cxnSp macro="">
      <xdr:nvCxnSpPr>
        <xdr:cNvPr id="4" name="Straight Connector 3">
          <a:extLst>
            <a:ext uri="{FF2B5EF4-FFF2-40B4-BE49-F238E27FC236}">
              <a16:creationId xmlns:a16="http://schemas.microsoft.com/office/drawing/2014/main" id="{D4B3675F-AEC5-4FB4-8C02-8D00C3F82E92}"/>
            </a:ext>
          </a:extLst>
        </xdr:cNvPr>
        <xdr:cNvCxnSpPr/>
      </xdr:nvCxnSpPr>
      <xdr:spPr>
        <a:xfrm flipV="1">
          <a:off x="616406" y="4811613"/>
          <a:ext cx="7994320" cy="27214"/>
        </a:xfrm>
        <a:prstGeom prst="line">
          <a:avLst/>
        </a:prstGeom>
        <a:ln w="38100">
          <a:solidFill>
            <a:srgbClr val="FFAFAF"/>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438153</xdr:colOff>
      <xdr:row>19</xdr:row>
      <xdr:rowOff>69094</xdr:rowOff>
    </xdr:from>
    <xdr:to>
      <xdr:col>14</xdr:col>
      <xdr:colOff>581151</xdr:colOff>
      <xdr:row>19</xdr:row>
      <xdr:rowOff>92226</xdr:rowOff>
    </xdr:to>
    <xdr:cxnSp macro="">
      <xdr:nvCxnSpPr>
        <xdr:cNvPr id="5" name="Straight Connector 4">
          <a:extLst>
            <a:ext uri="{FF2B5EF4-FFF2-40B4-BE49-F238E27FC236}">
              <a16:creationId xmlns:a16="http://schemas.microsoft.com/office/drawing/2014/main" id="{841751BC-D992-4D4F-A9A4-7FFBB0D85FF7}"/>
            </a:ext>
          </a:extLst>
        </xdr:cNvPr>
        <xdr:cNvCxnSpPr/>
      </xdr:nvCxnSpPr>
      <xdr:spPr>
        <a:xfrm flipV="1">
          <a:off x="638178" y="3860044"/>
          <a:ext cx="8067798" cy="23132"/>
        </a:xfrm>
        <a:prstGeom prst="line">
          <a:avLst/>
        </a:prstGeom>
        <a:ln w="38100">
          <a:solidFill>
            <a:srgbClr val="FFAFAF"/>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412980</xdr:colOff>
      <xdr:row>14</xdr:row>
      <xdr:rowOff>80074</xdr:rowOff>
    </xdr:from>
    <xdr:to>
      <xdr:col>4</xdr:col>
      <xdr:colOff>141702</xdr:colOff>
      <xdr:row>19</xdr:row>
      <xdr:rowOff>145635</xdr:rowOff>
    </xdr:to>
    <xdr:sp macro="" textlink="">
      <xdr:nvSpPr>
        <xdr:cNvPr id="6" name="TextBox 5">
          <a:extLst>
            <a:ext uri="{FF2B5EF4-FFF2-40B4-BE49-F238E27FC236}">
              <a16:creationId xmlns:a16="http://schemas.microsoft.com/office/drawing/2014/main" id="{02E2C055-1CF3-4544-B4B3-F89BB6661EB8}"/>
            </a:ext>
          </a:extLst>
        </xdr:cNvPr>
        <xdr:cNvSpPr txBox="1"/>
      </xdr:nvSpPr>
      <xdr:spPr>
        <a:xfrm>
          <a:off x="613005" y="2918524"/>
          <a:ext cx="1557522" cy="1018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rgbClr val="FFAFAF"/>
              </a:solidFill>
              <a:latin typeface="HelveticaNeueLT Std" panose="020B0604020202020204"/>
            </a:rPr>
            <a:t>Debt at 90 percent of GDP </a:t>
          </a:r>
        </a:p>
      </xdr:txBody>
    </xdr:sp>
    <xdr:clientData/>
  </xdr:twoCellAnchor>
  <xdr:twoCellAnchor>
    <xdr:from>
      <xdr:col>1</xdr:col>
      <xdr:colOff>476593</xdr:colOff>
      <xdr:row>24</xdr:row>
      <xdr:rowOff>122256</xdr:rowOff>
    </xdr:from>
    <xdr:to>
      <xdr:col>4</xdr:col>
      <xdr:colOff>73326</xdr:colOff>
      <xdr:row>29</xdr:row>
      <xdr:rowOff>190045</xdr:rowOff>
    </xdr:to>
    <xdr:sp macro="" textlink="">
      <xdr:nvSpPr>
        <xdr:cNvPr id="7" name="TextBox 6">
          <a:extLst>
            <a:ext uri="{FF2B5EF4-FFF2-40B4-BE49-F238E27FC236}">
              <a16:creationId xmlns:a16="http://schemas.microsoft.com/office/drawing/2014/main" id="{53F02B5E-2903-47DF-8DDD-89DF0E4D9BB2}"/>
            </a:ext>
          </a:extLst>
        </xdr:cNvPr>
        <xdr:cNvSpPr txBox="1"/>
      </xdr:nvSpPr>
      <xdr:spPr>
        <a:xfrm>
          <a:off x="676618" y="4865706"/>
          <a:ext cx="1425533" cy="1020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rgbClr val="FFAFAF"/>
              </a:solidFill>
              <a:latin typeface="HelveticaNeueLT Std" panose="020B0604020202020204"/>
            </a:rPr>
            <a:t>Debt at 60 percent of GDP </a:t>
          </a:r>
        </a:p>
      </xdr:txBody>
    </xdr:sp>
    <xdr:clientData/>
  </xdr:twoCellAnchor>
  <xdr:twoCellAnchor>
    <xdr:from>
      <xdr:col>9</xdr:col>
      <xdr:colOff>225707</xdr:colOff>
      <xdr:row>31</xdr:row>
      <xdr:rowOff>71693</xdr:rowOff>
    </xdr:from>
    <xdr:to>
      <xdr:col>12</xdr:col>
      <xdr:colOff>362365</xdr:colOff>
      <xdr:row>36</xdr:row>
      <xdr:rowOff>105958</xdr:rowOff>
    </xdr:to>
    <xdr:sp macro="" textlink="">
      <xdr:nvSpPr>
        <xdr:cNvPr id="8" name="TextBox 7">
          <a:extLst>
            <a:ext uri="{FF2B5EF4-FFF2-40B4-BE49-F238E27FC236}">
              <a16:creationId xmlns:a16="http://schemas.microsoft.com/office/drawing/2014/main" id="{B71A578D-7926-4509-943E-3D1CDE4A6A02}"/>
            </a:ext>
          </a:extLst>
        </xdr:cNvPr>
        <xdr:cNvSpPr txBox="1"/>
      </xdr:nvSpPr>
      <xdr:spPr>
        <a:xfrm>
          <a:off x="5302532" y="6148643"/>
          <a:ext cx="1965458" cy="986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rgbClr val="C00000"/>
              </a:solidFill>
              <a:latin typeface="HelveticaNeueLT Std" panose="020B0604020202020204"/>
            </a:rPr>
            <a:t>Deficit at 3 percent of GDP</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13</xdr:col>
      <xdr:colOff>356260</xdr:colOff>
      <xdr:row>9</xdr:row>
      <xdr:rowOff>6802</xdr:rowOff>
    </xdr:from>
    <xdr:to>
      <xdr:col>26</xdr:col>
      <xdr:colOff>562428</xdr:colOff>
      <xdr:row>39</xdr:row>
      <xdr:rowOff>95250</xdr:rowOff>
    </xdr:to>
    <xdr:graphicFrame macro="">
      <xdr:nvGraphicFramePr>
        <xdr:cNvPr id="2" name="Chart 1">
          <a:extLst>
            <a:ext uri="{FF2B5EF4-FFF2-40B4-BE49-F238E27FC236}">
              <a16:creationId xmlns:a16="http://schemas.microsoft.com/office/drawing/2014/main" id="{E2FCD774-5DB3-4405-BFE2-15549C7DC64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122464</xdr:colOff>
      <xdr:row>3</xdr:row>
      <xdr:rowOff>122462</xdr:rowOff>
    </xdr:from>
    <xdr:to>
      <xdr:col>27</xdr:col>
      <xdr:colOff>264178</xdr:colOff>
      <xdr:row>6</xdr:row>
      <xdr:rowOff>42129</xdr:rowOff>
    </xdr:to>
    <xdr:pic>
      <xdr:nvPicPr>
        <xdr:cNvPr id="4" name="Picture 3">
          <a:extLst>
            <a:ext uri="{FF2B5EF4-FFF2-40B4-BE49-F238E27FC236}">
              <a16:creationId xmlns:a16="http://schemas.microsoft.com/office/drawing/2014/main" id="{94924FD9-289E-4A68-AF66-EAB26ACD1C45}"/>
            </a:ext>
          </a:extLst>
        </xdr:cNvPr>
        <xdr:cNvPicPr>
          <a:picLocks noChangeAspect="1"/>
        </xdr:cNvPicPr>
      </xdr:nvPicPr>
      <xdr:blipFill>
        <a:blip xmlns:r="http://schemas.openxmlformats.org/officeDocument/2006/relationships" r:embed="rId2"/>
        <a:stretch>
          <a:fillRect/>
        </a:stretch>
      </xdr:blipFill>
      <xdr:spPr>
        <a:xfrm>
          <a:off x="11225892" y="612320"/>
          <a:ext cx="9285714" cy="409524"/>
        </a:xfrm>
        <a:prstGeom prst="rect">
          <a:avLst/>
        </a:prstGeom>
      </xdr:spPr>
    </xdr:pic>
    <xdr:clientData/>
  </xdr:twoCellAnchor>
  <xdr:twoCellAnchor editAs="oneCell">
    <xdr:from>
      <xdr:col>14</xdr:col>
      <xdr:colOff>312963</xdr:colOff>
      <xdr:row>7</xdr:row>
      <xdr:rowOff>40820</xdr:rowOff>
    </xdr:from>
    <xdr:to>
      <xdr:col>21</xdr:col>
      <xdr:colOff>17153</xdr:colOff>
      <xdr:row>11</xdr:row>
      <xdr:rowOff>35296</xdr:rowOff>
    </xdr:to>
    <xdr:pic>
      <xdr:nvPicPr>
        <xdr:cNvPr id="5" name="Picture 4">
          <a:extLst>
            <a:ext uri="{FF2B5EF4-FFF2-40B4-BE49-F238E27FC236}">
              <a16:creationId xmlns:a16="http://schemas.microsoft.com/office/drawing/2014/main" id="{ADCC85C3-A7D8-658D-0B6C-CAC5C502375D}"/>
            </a:ext>
          </a:extLst>
        </xdr:cNvPr>
        <xdr:cNvPicPr>
          <a:picLocks noChangeAspect="1"/>
        </xdr:cNvPicPr>
      </xdr:nvPicPr>
      <xdr:blipFill>
        <a:blip xmlns:r="http://schemas.openxmlformats.org/officeDocument/2006/relationships" r:embed="rId3"/>
        <a:stretch>
          <a:fillRect/>
        </a:stretch>
      </xdr:blipFill>
      <xdr:spPr>
        <a:xfrm>
          <a:off x="12069536" y="1183820"/>
          <a:ext cx="4276190" cy="647619"/>
        </a:xfrm>
        <a:prstGeom prst="rect">
          <a:avLst/>
        </a:prstGeom>
      </xdr:spPr>
    </xdr:pic>
    <xdr:clientData/>
  </xdr:twoCellAnchor>
  <xdr:twoCellAnchor editAs="oneCell">
    <xdr:from>
      <xdr:col>13</xdr:col>
      <xdr:colOff>244929</xdr:colOff>
      <xdr:row>41</xdr:row>
      <xdr:rowOff>27212</xdr:rowOff>
    </xdr:from>
    <xdr:to>
      <xdr:col>31</xdr:col>
      <xdr:colOff>50262</xdr:colOff>
      <xdr:row>45</xdr:row>
      <xdr:rowOff>107402</xdr:rowOff>
    </xdr:to>
    <xdr:pic>
      <xdr:nvPicPr>
        <xdr:cNvPr id="7" name="Picture 6">
          <a:extLst>
            <a:ext uri="{FF2B5EF4-FFF2-40B4-BE49-F238E27FC236}">
              <a16:creationId xmlns:a16="http://schemas.microsoft.com/office/drawing/2014/main" id="{3D1DB0B7-9E80-D7B7-DFEA-9C2FA28E3A86}"/>
            </a:ext>
          </a:extLst>
        </xdr:cNvPr>
        <xdr:cNvPicPr>
          <a:picLocks noChangeAspect="1"/>
        </xdr:cNvPicPr>
      </xdr:nvPicPr>
      <xdr:blipFill>
        <a:blip xmlns:r="http://schemas.openxmlformats.org/officeDocument/2006/relationships" r:embed="rId4"/>
        <a:stretch>
          <a:fillRect/>
        </a:stretch>
      </xdr:blipFill>
      <xdr:spPr>
        <a:xfrm>
          <a:off x="11348357" y="6721927"/>
          <a:ext cx="11561905" cy="733333"/>
        </a:xfrm>
        <a:prstGeom prst="rect">
          <a:avLst/>
        </a:prstGeom>
      </xdr:spPr>
    </xdr:pic>
    <xdr:clientData/>
  </xdr:twoCellAnchor>
</xdr:wsDr>
</file>

<file path=xl/drawings/drawing53.xml><?xml version="1.0" encoding="utf-8"?>
<c:userShapes xmlns:c="http://schemas.openxmlformats.org/drawingml/2006/chart">
  <cdr:relSizeAnchor xmlns:cdr="http://schemas.openxmlformats.org/drawingml/2006/chartDrawing">
    <cdr:from>
      <cdr:x>0.5411</cdr:x>
      <cdr:y>0.07385</cdr:y>
    </cdr:from>
    <cdr:to>
      <cdr:x>0.96387</cdr:x>
      <cdr:y>0.17208</cdr:y>
    </cdr:to>
    <cdr:sp macro="" textlink="">
      <cdr:nvSpPr>
        <cdr:cNvPr id="2" name="TextBox 2">
          <a:extLst xmlns:a="http://schemas.openxmlformats.org/drawingml/2006/main">
            <a:ext uri="{FF2B5EF4-FFF2-40B4-BE49-F238E27FC236}">
              <a16:creationId xmlns:a16="http://schemas.microsoft.com/office/drawing/2014/main" id="{52C5C0AA-BDB3-45EA-B4F5-5C89D3B40043}"/>
            </a:ext>
          </a:extLst>
        </cdr:cNvPr>
        <cdr:cNvSpPr txBox="1"/>
      </cdr:nvSpPr>
      <cdr:spPr>
        <a:xfrm xmlns:a="http://schemas.openxmlformats.org/drawingml/2006/main">
          <a:off x="4386943" y="368300"/>
          <a:ext cx="3427506" cy="4898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200">
              <a:solidFill>
                <a:srgbClr val="ED7D31"/>
              </a:solidFill>
              <a:latin typeface="Arial" panose="020B0604020202020204" pitchFamily="34" charset="0"/>
              <a:cs typeface="Arial" panose="020B0604020202020204" pitchFamily="34" charset="0"/>
            </a:rPr>
            <a:t>TFP, average 1955–1995</a:t>
          </a:r>
        </a:p>
        <a:p xmlns:a="http://schemas.openxmlformats.org/drawingml/2006/main">
          <a:endParaRPr lang="en-US" sz="2200">
            <a:solidFill>
              <a:srgbClr val="ED7D3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0.0734</cdr:x>
      <cdr:y>0.50132</cdr:y>
    </cdr:from>
    <cdr:to>
      <cdr:x>0.55929</cdr:x>
      <cdr:y>0.71826</cdr:y>
    </cdr:to>
    <cdr:sp macro="" textlink="">
      <cdr:nvSpPr>
        <cdr:cNvPr id="3" name="TextBox 3">
          <a:extLst xmlns:a="http://schemas.openxmlformats.org/drawingml/2006/main">
            <a:ext uri="{FF2B5EF4-FFF2-40B4-BE49-F238E27FC236}">
              <a16:creationId xmlns:a16="http://schemas.microsoft.com/office/drawing/2014/main" id="{D372D695-EE6B-40EF-8802-4BFF6416761B}"/>
            </a:ext>
          </a:extLst>
        </cdr:cNvPr>
        <cdr:cNvSpPr txBox="1"/>
      </cdr:nvSpPr>
      <cdr:spPr>
        <a:xfrm xmlns:a="http://schemas.openxmlformats.org/drawingml/2006/main">
          <a:off x="595086" y="2500085"/>
          <a:ext cx="3939269" cy="10818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200">
              <a:solidFill>
                <a:srgbClr val="ED7D31"/>
              </a:solidFill>
              <a:latin typeface="Arial" panose="020B0604020202020204" pitchFamily="34" charset="0"/>
              <a:cs typeface="Arial" panose="020B0604020202020204" pitchFamily="34" charset="0"/>
            </a:rPr>
            <a:t>TFP, 10-year</a:t>
          </a:r>
          <a:r>
            <a:rPr lang="en-US" sz="2200" baseline="0">
              <a:solidFill>
                <a:srgbClr val="ED7D31"/>
              </a:solidFill>
              <a:latin typeface="Arial" panose="020B0604020202020204" pitchFamily="34" charset="0"/>
              <a:cs typeface="Arial" panose="020B0604020202020204" pitchFamily="34" charset="0"/>
            </a:rPr>
            <a:t> moving average</a:t>
          </a:r>
          <a:endParaRPr lang="en-US" sz="2200">
            <a:solidFill>
              <a:srgbClr val="ED7D3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0.239</cdr:x>
      <cdr:y>0.79782</cdr:y>
    </cdr:from>
    <cdr:to>
      <cdr:x>0.98548</cdr:x>
      <cdr:y>0.89604</cdr:y>
    </cdr:to>
    <cdr:sp macro="" textlink="">
      <cdr:nvSpPr>
        <cdr:cNvPr id="4" name="TextBox 4">
          <a:extLst xmlns:a="http://schemas.openxmlformats.org/drawingml/2006/main">
            <a:ext uri="{FF2B5EF4-FFF2-40B4-BE49-F238E27FC236}">
              <a16:creationId xmlns:a16="http://schemas.microsoft.com/office/drawing/2014/main" id="{BFA2F55E-6A1F-465D-860B-514977E7FA5B}"/>
            </a:ext>
          </a:extLst>
        </cdr:cNvPr>
        <cdr:cNvSpPr txBox="1"/>
      </cdr:nvSpPr>
      <cdr:spPr>
        <a:xfrm xmlns:a="http://schemas.openxmlformats.org/drawingml/2006/main">
          <a:off x="1937658" y="3978729"/>
          <a:ext cx="6052006" cy="4898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200">
              <a:solidFill>
                <a:srgbClr val="000099"/>
              </a:solidFill>
              <a:latin typeface="Arial" panose="020B0604020202020204" pitchFamily="34" charset="0"/>
              <a:cs typeface="Arial" panose="020B0604020202020204" pitchFamily="34" charset="0"/>
            </a:rPr>
            <a:t>Patents,</a:t>
          </a:r>
          <a:r>
            <a:rPr lang="en-US" sz="2200" baseline="0">
              <a:solidFill>
                <a:srgbClr val="000099"/>
              </a:solidFill>
              <a:latin typeface="Arial" panose="020B0604020202020204" pitchFamily="34" charset="0"/>
              <a:cs typeface="Arial" panose="020B0604020202020204" pitchFamily="34" charset="0"/>
            </a:rPr>
            <a:t> 10-year moving average (right scale)</a:t>
          </a:r>
          <a:endParaRPr lang="en-US" sz="2200">
            <a:solidFill>
              <a:srgbClr val="000099"/>
            </a:solidFill>
            <a:latin typeface="Arial" panose="020B0604020202020204" pitchFamily="34" charset="0"/>
            <a:cs typeface="Arial" panose="020B0604020202020204" pitchFamily="34" charset="0"/>
          </a:endParaRPr>
        </a:p>
        <a:p xmlns:a="http://schemas.openxmlformats.org/drawingml/2006/main">
          <a:endParaRPr lang="en-US" sz="2200">
            <a:solidFill>
              <a:srgbClr val="000099"/>
            </a:solidFill>
            <a:latin typeface="Arial" panose="020B0604020202020204" pitchFamily="34" charset="0"/>
            <a:cs typeface="Arial" panose="020B0604020202020204"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8</xdr:col>
      <xdr:colOff>423178</xdr:colOff>
      <xdr:row>5</xdr:row>
      <xdr:rowOff>77753</xdr:rowOff>
    </xdr:from>
    <xdr:to>
      <xdr:col>22</xdr:col>
      <xdr:colOff>24906</xdr:colOff>
      <xdr:row>35</xdr:row>
      <xdr:rowOff>162662</xdr:rowOff>
    </xdr:to>
    <xdr:graphicFrame macro="">
      <xdr:nvGraphicFramePr>
        <xdr:cNvPr id="2" name="Chart 1">
          <a:extLst>
            <a:ext uri="{FF2B5EF4-FFF2-40B4-BE49-F238E27FC236}">
              <a16:creationId xmlns:a16="http://schemas.microsoft.com/office/drawing/2014/main" id="{116C1EC4-F68E-44CE-9CCE-A98865CFA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622041</xdr:colOff>
      <xdr:row>3</xdr:row>
      <xdr:rowOff>46653</xdr:rowOff>
    </xdr:from>
    <xdr:to>
      <xdr:col>16</xdr:col>
      <xdr:colOff>2341</xdr:colOff>
      <xdr:row>7</xdr:row>
      <xdr:rowOff>81755</xdr:rowOff>
    </xdr:to>
    <xdr:pic>
      <xdr:nvPicPr>
        <xdr:cNvPr id="3" name="Picture 2">
          <a:extLst>
            <a:ext uri="{FF2B5EF4-FFF2-40B4-BE49-F238E27FC236}">
              <a16:creationId xmlns:a16="http://schemas.microsoft.com/office/drawing/2014/main" id="{CA169EA0-9F1D-43B2-B612-D029193453B1}"/>
            </a:ext>
          </a:extLst>
        </xdr:cNvPr>
        <xdr:cNvPicPr>
          <a:picLocks noChangeAspect="1"/>
        </xdr:cNvPicPr>
      </xdr:nvPicPr>
      <xdr:blipFill>
        <a:blip xmlns:r="http://schemas.openxmlformats.org/officeDocument/2006/relationships" r:embed="rId2"/>
        <a:stretch>
          <a:fillRect/>
        </a:stretch>
      </xdr:blipFill>
      <xdr:spPr>
        <a:xfrm>
          <a:off x="8109857" y="513183"/>
          <a:ext cx="4600000" cy="657143"/>
        </a:xfrm>
        <a:prstGeom prst="rect">
          <a:avLst/>
        </a:prstGeom>
      </xdr:spPr>
    </xdr:pic>
    <xdr:clientData/>
  </xdr:twoCellAnchor>
  <xdr:twoCellAnchor editAs="oneCell">
    <xdr:from>
      <xdr:col>8</xdr:col>
      <xdr:colOff>528734</xdr:colOff>
      <xdr:row>0</xdr:row>
      <xdr:rowOff>85531</xdr:rowOff>
    </xdr:from>
    <xdr:to>
      <xdr:col>23</xdr:col>
      <xdr:colOff>17305</xdr:colOff>
      <xdr:row>3</xdr:row>
      <xdr:rowOff>28525</xdr:rowOff>
    </xdr:to>
    <xdr:pic>
      <xdr:nvPicPr>
        <xdr:cNvPr id="4" name="Picture 3">
          <a:extLst>
            <a:ext uri="{FF2B5EF4-FFF2-40B4-BE49-F238E27FC236}">
              <a16:creationId xmlns:a16="http://schemas.microsoft.com/office/drawing/2014/main" id="{839ADF7E-6769-4102-8A3F-D14F740273F0}"/>
            </a:ext>
          </a:extLst>
        </xdr:cNvPr>
        <xdr:cNvPicPr>
          <a:picLocks noChangeAspect="1"/>
        </xdr:cNvPicPr>
      </xdr:nvPicPr>
      <xdr:blipFill>
        <a:blip xmlns:r="http://schemas.openxmlformats.org/officeDocument/2006/relationships" r:embed="rId3"/>
        <a:stretch>
          <a:fillRect/>
        </a:stretch>
      </xdr:blipFill>
      <xdr:spPr>
        <a:xfrm>
          <a:off x="8016550" y="85531"/>
          <a:ext cx="9285714" cy="409524"/>
        </a:xfrm>
        <a:prstGeom prst="rect">
          <a:avLst/>
        </a:prstGeom>
      </xdr:spPr>
    </xdr:pic>
    <xdr:clientData/>
  </xdr:twoCellAnchor>
  <xdr:twoCellAnchor editAs="oneCell">
    <xdr:from>
      <xdr:col>8</xdr:col>
      <xdr:colOff>285750</xdr:colOff>
      <xdr:row>37</xdr:row>
      <xdr:rowOff>81641</xdr:rowOff>
    </xdr:from>
    <xdr:to>
      <xdr:col>26</xdr:col>
      <xdr:colOff>91085</xdr:colOff>
      <xdr:row>41</xdr:row>
      <xdr:rowOff>161832</xdr:rowOff>
    </xdr:to>
    <xdr:pic>
      <xdr:nvPicPr>
        <xdr:cNvPr id="5" name="Picture 4">
          <a:extLst>
            <a:ext uri="{FF2B5EF4-FFF2-40B4-BE49-F238E27FC236}">
              <a16:creationId xmlns:a16="http://schemas.microsoft.com/office/drawing/2014/main" id="{FF90FDDD-82CE-82FE-337D-D23A74B6B398}"/>
            </a:ext>
          </a:extLst>
        </xdr:cNvPr>
        <xdr:cNvPicPr>
          <a:picLocks noChangeAspect="1"/>
        </xdr:cNvPicPr>
      </xdr:nvPicPr>
      <xdr:blipFill>
        <a:blip xmlns:r="http://schemas.openxmlformats.org/officeDocument/2006/relationships" r:embed="rId4"/>
        <a:stretch>
          <a:fillRect/>
        </a:stretch>
      </xdr:blipFill>
      <xdr:spPr>
        <a:xfrm>
          <a:off x="7742465" y="6123214"/>
          <a:ext cx="11561905" cy="733333"/>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0.74416</cdr:x>
      <cdr:y>0.02354</cdr:y>
    </cdr:from>
    <cdr:to>
      <cdr:x>0.97637</cdr:x>
      <cdr:y>0.10167</cdr:y>
    </cdr:to>
    <cdr:sp macro="" textlink="">
      <cdr:nvSpPr>
        <cdr:cNvPr id="2" name="TextBox 4">
          <a:extLst xmlns:a="http://schemas.openxmlformats.org/drawingml/2006/main">
            <a:ext uri="{FF2B5EF4-FFF2-40B4-BE49-F238E27FC236}">
              <a16:creationId xmlns:a16="http://schemas.microsoft.com/office/drawing/2014/main" id="{93112E74-6A05-42BC-BF0A-2DDE71B5DCAC}"/>
            </a:ext>
          </a:extLst>
        </cdr:cNvPr>
        <cdr:cNvSpPr txBox="1"/>
      </cdr:nvSpPr>
      <cdr:spPr>
        <a:xfrm xmlns:a="http://schemas.openxmlformats.org/drawingml/2006/main">
          <a:off x="6035679" y="117164"/>
          <a:ext cx="1883412" cy="3888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200">
              <a:solidFill>
                <a:schemeClr val="accent3">
                  <a:lumMod val="75000"/>
                </a:schemeClr>
              </a:solidFill>
              <a:latin typeface="Arial" panose="020B0604020202020204" pitchFamily="34" charset="0"/>
              <a:cs typeface="Arial" panose="020B0604020202020204" pitchFamily="34" charset="0"/>
            </a:rPr>
            <a:t>United</a:t>
          </a:r>
          <a:r>
            <a:rPr lang="en-US" sz="2200" baseline="0">
              <a:solidFill>
                <a:schemeClr val="accent3">
                  <a:lumMod val="75000"/>
                </a:schemeClr>
              </a:solidFill>
              <a:latin typeface="Arial" panose="020B0604020202020204" pitchFamily="34" charset="0"/>
              <a:cs typeface="Arial" panose="020B0604020202020204" pitchFamily="34" charset="0"/>
            </a:rPr>
            <a:t> States</a:t>
          </a:r>
          <a:endParaRPr lang="en-US" sz="2200">
            <a:solidFill>
              <a:schemeClr val="accent3">
                <a:lumMod val="7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0.74752</cdr:x>
      <cdr:y>0.23279</cdr:y>
    </cdr:from>
    <cdr:to>
      <cdr:x>1</cdr:x>
      <cdr:y>0.4003</cdr:y>
    </cdr:to>
    <cdr:sp macro="" textlink="">
      <cdr:nvSpPr>
        <cdr:cNvPr id="3" name="TextBox 2">
          <a:extLst xmlns:a="http://schemas.openxmlformats.org/drawingml/2006/main">
            <a:ext uri="{FF2B5EF4-FFF2-40B4-BE49-F238E27FC236}">
              <a16:creationId xmlns:a16="http://schemas.microsoft.com/office/drawing/2014/main" id="{63C2368E-9B7F-426F-A127-8E09484A636C}"/>
            </a:ext>
          </a:extLst>
        </cdr:cNvPr>
        <cdr:cNvSpPr txBox="1"/>
      </cdr:nvSpPr>
      <cdr:spPr>
        <a:xfrm xmlns:a="http://schemas.openxmlformats.org/drawingml/2006/main">
          <a:off x="6062894" y="1158622"/>
          <a:ext cx="2047834" cy="83374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200">
              <a:solidFill>
                <a:srgbClr val="000099"/>
              </a:solidFill>
              <a:latin typeface="Arial" panose="020B0604020202020204" pitchFamily="34" charset="0"/>
              <a:cs typeface="Arial" panose="020B0604020202020204" pitchFamily="34" charset="0"/>
            </a:rPr>
            <a:t>AEs</a:t>
          </a:r>
          <a:r>
            <a:rPr lang="en-US" sz="2200" baseline="0">
              <a:solidFill>
                <a:srgbClr val="000099"/>
              </a:solidFill>
              <a:latin typeface="Arial" panose="020B0604020202020204" pitchFamily="34" charset="0"/>
              <a:cs typeface="Arial" panose="020B0604020202020204" pitchFamily="34" charset="0"/>
            </a:rPr>
            <a:t> excluding United States</a:t>
          </a:r>
          <a:endParaRPr lang="en-US" sz="2200">
            <a:solidFill>
              <a:srgbClr val="00009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0.84268</cdr:x>
      <cdr:y>0.74759</cdr:y>
    </cdr:from>
    <cdr:to>
      <cdr:x>0.99938</cdr:x>
      <cdr:y>0.82221</cdr:y>
    </cdr:to>
    <cdr:sp macro="" textlink="">
      <cdr:nvSpPr>
        <cdr:cNvPr id="4" name="TextBox 3">
          <a:extLst xmlns:a="http://schemas.openxmlformats.org/drawingml/2006/main">
            <a:ext uri="{FF2B5EF4-FFF2-40B4-BE49-F238E27FC236}">
              <a16:creationId xmlns:a16="http://schemas.microsoft.com/office/drawing/2014/main" id="{C0AABADF-0FA8-4D3F-A47B-3222B1820978}"/>
            </a:ext>
          </a:extLst>
        </cdr:cNvPr>
        <cdr:cNvSpPr txBox="1"/>
      </cdr:nvSpPr>
      <cdr:spPr>
        <a:xfrm xmlns:a="http://schemas.openxmlformats.org/drawingml/2006/main">
          <a:off x="6834757" y="3720837"/>
          <a:ext cx="1270947" cy="37140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200">
              <a:solidFill>
                <a:srgbClr val="ED7D31"/>
              </a:solidFill>
              <a:latin typeface="Arial" panose="020B0604020202020204" pitchFamily="34" charset="0"/>
              <a:cs typeface="Arial" panose="020B0604020202020204" pitchFamily="34" charset="0"/>
            </a:rPr>
            <a:t>EMDEs</a:t>
          </a:r>
        </a:p>
      </cdr:txBody>
    </cdr:sp>
  </cdr:relSizeAnchor>
</c:userShapes>
</file>

<file path=xl/drawings/drawing56.xml><?xml version="1.0" encoding="utf-8"?>
<xdr:wsDr xmlns:xdr="http://schemas.openxmlformats.org/drawingml/2006/spreadsheetDrawing" xmlns:a="http://schemas.openxmlformats.org/drawingml/2006/main">
  <xdr:twoCellAnchor>
    <xdr:from>
      <xdr:col>6</xdr:col>
      <xdr:colOff>285750</xdr:colOff>
      <xdr:row>10</xdr:row>
      <xdr:rowOff>54428</xdr:rowOff>
    </xdr:from>
    <xdr:to>
      <xdr:col>19</xdr:col>
      <xdr:colOff>544661</xdr:colOff>
      <xdr:row>50</xdr:row>
      <xdr:rowOff>35</xdr:rowOff>
    </xdr:to>
    <xdr:graphicFrame macro="">
      <xdr:nvGraphicFramePr>
        <xdr:cNvPr id="3" name="Chart 2">
          <a:extLst>
            <a:ext uri="{FF2B5EF4-FFF2-40B4-BE49-F238E27FC236}">
              <a16:creationId xmlns:a16="http://schemas.microsoft.com/office/drawing/2014/main" id="{39C926D3-550B-4CD8-9B1C-398A14DC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272144</xdr:colOff>
      <xdr:row>0</xdr:row>
      <xdr:rowOff>99785</xdr:rowOff>
    </xdr:from>
    <xdr:to>
      <xdr:col>18</xdr:col>
      <xdr:colOff>510619</xdr:colOff>
      <xdr:row>3</xdr:row>
      <xdr:rowOff>75237</xdr:rowOff>
    </xdr:to>
    <xdr:pic>
      <xdr:nvPicPr>
        <xdr:cNvPr id="2" name="Picture 1">
          <a:extLst>
            <a:ext uri="{FF2B5EF4-FFF2-40B4-BE49-F238E27FC236}">
              <a16:creationId xmlns:a16="http://schemas.microsoft.com/office/drawing/2014/main" id="{2E831BEA-D81C-BB27-5660-030E26D9F86F}"/>
            </a:ext>
          </a:extLst>
        </xdr:cNvPr>
        <xdr:cNvPicPr>
          <a:picLocks noChangeAspect="1"/>
        </xdr:cNvPicPr>
      </xdr:nvPicPr>
      <xdr:blipFill>
        <a:blip xmlns:r="http://schemas.openxmlformats.org/officeDocument/2006/relationships" r:embed="rId2"/>
        <a:stretch>
          <a:fillRect/>
        </a:stretch>
      </xdr:blipFill>
      <xdr:spPr>
        <a:xfrm>
          <a:off x="4191001" y="99785"/>
          <a:ext cx="8076190" cy="438095"/>
        </a:xfrm>
        <a:prstGeom prst="rect">
          <a:avLst/>
        </a:prstGeom>
      </xdr:spPr>
    </xdr:pic>
    <xdr:clientData/>
  </xdr:twoCellAnchor>
  <xdr:twoCellAnchor editAs="oneCell">
    <xdr:from>
      <xdr:col>6</xdr:col>
      <xdr:colOff>371928</xdr:colOff>
      <xdr:row>51</xdr:row>
      <xdr:rowOff>117930</xdr:rowOff>
    </xdr:from>
    <xdr:to>
      <xdr:col>17</xdr:col>
      <xdr:colOff>577833</xdr:colOff>
      <xdr:row>55</xdr:row>
      <xdr:rowOff>24883</xdr:rowOff>
    </xdr:to>
    <xdr:pic>
      <xdr:nvPicPr>
        <xdr:cNvPr id="4" name="Picture 3">
          <a:extLst>
            <a:ext uri="{FF2B5EF4-FFF2-40B4-BE49-F238E27FC236}">
              <a16:creationId xmlns:a16="http://schemas.microsoft.com/office/drawing/2014/main" id="{CF5B1F7B-4D8A-D5AD-3345-5AD955E6DDB7}"/>
            </a:ext>
          </a:extLst>
        </xdr:cNvPr>
        <xdr:cNvPicPr>
          <a:picLocks noChangeAspect="1"/>
        </xdr:cNvPicPr>
      </xdr:nvPicPr>
      <xdr:blipFill>
        <a:blip xmlns:r="http://schemas.openxmlformats.org/officeDocument/2006/relationships" r:embed="rId3"/>
        <a:stretch>
          <a:fillRect/>
        </a:stretch>
      </xdr:blipFill>
      <xdr:spPr>
        <a:xfrm>
          <a:off x="4290785" y="7982858"/>
          <a:ext cx="7390476" cy="523810"/>
        </a:xfrm>
        <a:prstGeom prst="rect">
          <a:avLst/>
        </a:prstGeom>
      </xdr:spPr>
    </xdr:pic>
    <xdr:clientData/>
  </xdr:twoCellAnchor>
  <xdr:twoCellAnchor editAs="oneCell">
    <xdr:from>
      <xdr:col>7</xdr:col>
      <xdr:colOff>18142</xdr:colOff>
      <xdr:row>4</xdr:row>
      <xdr:rowOff>27216</xdr:rowOff>
    </xdr:from>
    <xdr:to>
      <xdr:col>12</xdr:col>
      <xdr:colOff>76236</xdr:colOff>
      <xdr:row>8</xdr:row>
      <xdr:rowOff>105596</xdr:rowOff>
    </xdr:to>
    <xdr:pic>
      <xdr:nvPicPr>
        <xdr:cNvPr id="5" name="Picture 4">
          <a:extLst>
            <a:ext uri="{FF2B5EF4-FFF2-40B4-BE49-F238E27FC236}">
              <a16:creationId xmlns:a16="http://schemas.microsoft.com/office/drawing/2014/main" id="{C91E193C-442A-E272-54B8-507649158287}"/>
            </a:ext>
          </a:extLst>
        </xdr:cNvPr>
        <xdr:cNvPicPr>
          <a:picLocks noChangeAspect="1"/>
        </xdr:cNvPicPr>
      </xdr:nvPicPr>
      <xdr:blipFill>
        <a:blip xmlns:r="http://schemas.openxmlformats.org/officeDocument/2006/relationships" r:embed="rId4"/>
        <a:stretch>
          <a:fillRect/>
        </a:stretch>
      </xdr:blipFill>
      <xdr:spPr>
        <a:xfrm>
          <a:off x="4590142" y="644073"/>
          <a:ext cx="3323809" cy="69523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15</xdr:col>
      <xdr:colOff>90714</xdr:colOff>
      <xdr:row>12</xdr:row>
      <xdr:rowOff>61231</xdr:rowOff>
    </xdr:from>
    <xdr:to>
      <xdr:col>28</xdr:col>
      <xdr:colOff>399517</xdr:colOff>
      <xdr:row>50</xdr:row>
      <xdr:rowOff>104358</xdr:rowOff>
    </xdr:to>
    <xdr:graphicFrame macro="">
      <xdr:nvGraphicFramePr>
        <xdr:cNvPr id="8" name="Chart 7">
          <a:extLst>
            <a:ext uri="{FF2B5EF4-FFF2-40B4-BE49-F238E27FC236}">
              <a16:creationId xmlns:a16="http://schemas.microsoft.com/office/drawing/2014/main" id="{44DB3F01-620B-4C74-94C3-195163E57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172357</xdr:colOff>
      <xdr:row>5</xdr:row>
      <xdr:rowOff>72573</xdr:rowOff>
    </xdr:from>
    <xdr:to>
      <xdr:col>27</xdr:col>
      <xdr:colOff>410832</xdr:colOff>
      <xdr:row>7</xdr:row>
      <xdr:rowOff>147811</xdr:rowOff>
    </xdr:to>
    <xdr:pic>
      <xdr:nvPicPr>
        <xdr:cNvPr id="2" name="Picture 1">
          <a:extLst>
            <a:ext uri="{FF2B5EF4-FFF2-40B4-BE49-F238E27FC236}">
              <a16:creationId xmlns:a16="http://schemas.microsoft.com/office/drawing/2014/main" id="{11876613-9C33-9617-A64E-0290B0E2711A}"/>
            </a:ext>
          </a:extLst>
        </xdr:cNvPr>
        <xdr:cNvPicPr>
          <a:picLocks noChangeAspect="1"/>
        </xdr:cNvPicPr>
      </xdr:nvPicPr>
      <xdr:blipFill>
        <a:blip xmlns:r="http://schemas.openxmlformats.org/officeDocument/2006/relationships" r:embed="rId2"/>
        <a:stretch>
          <a:fillRect/>
        </a:stretch>
      </xdr:blipFill>
      <xdr:spPr>
        <a:xfrm>
          <a:off x="10903857" y="952501"/>
          <a:ext cx="8076190" cy="438095"/>
        </a:xfrm>
        <a:prstGeom prst="rect">
          <a:avLst/>
        </a:prstGeom>
      </xdr:spPr>
    </xdr:pic>
    <xdr:clientData/>
  </xdr:twoCellAnchor>
  <xdr:twoCellAnchor editAs="oneCell">
    <xdr:from>
      <xdr:col>15</xdr:col>
      <xdr:colOff>317500</xdr:colOff>
      <xdr:row>50</xdr:row>
      <xdr:rowOff>145142</xdr:rowOff>
    </xdr:from>
    <xdr:to>
      <xdr:col>27</xdr:col>
      <xdr:colOff>432166</xdr:colOff>
      <xdr:row>58</xdr:row>
      <xdr:rowOff>120952</xdr:rowOff>
    </xdr:to>
    <xdr:pic>
      <xdr:nvPicPr>
        <xdr:cNvPr id="3" name="Picture 2">
          <a:extLst>
            <a:ext uri="{FF2B5EF4-FFF2-40B4-BE49-F238E27FC236}">
              <a16:creationId xmlns:a16="http://schemas.microsoft.com/office/drawing/2014/main" id="{6353036A-1850-2829-2557-C830B9A8A700}"/>
            </a:ext>
          </a:extLst>
        </xdr:cNvPr>
        <xdr:cNvPicPr>
          <a:picLocks noChangeAspect="1"/>
        </xdr:cNvPicPr>
      </xdr:nvPicPr>
      <xdr:blipFill>
        <a:blip xmlns:r="http://schemas.openxmlformats.org/officeDocument/2006/relationships" r:embed="rId3"/>
        <a:stretch>
          <a:fillRect/>
        </a:stretch>
      </xdr:blipFill>
      <xdr:spPr>
        <a:xfrm>
          <a:off x="11049000" y="8291285"/>
          <a:ext cx="7952381" cy="1209524"/>
        </a:xfrm>
        <a:prstGeom prst="rect">
          <a:avLst/>
        </a:prstGeom>
      </xdr:spPr>
    </xdr:pic>
    <xdr:clientData/>
  </xdr:twoCellAnchor>
  <xdr:twoCellAnchor editAs="oneCell">
    <xdr:from>
      <xdr:col>15</xdr:col>
      <xdr:colOff>172356</xdr:colOff>
      <xdr:row>8</xdr:row>
      <xdr:rowOff>99785</xdr:rowOff>
    </xdr:from>
    <xdr:to>
      <xdr:col>21</xdr:col>
      <xdr:colOff>129689</xdr:colOff>
      <xdr:row>12</xdr:row>
      <xdr:rowOff>67952</xdr:rowOff>
    </xdr:to>
    <xdr:pic>
      <xdr:nvPicPr>
        <xdr:cNvPr id="4" name="Picture 3">
          <a:extLst>
            <a:ext uri="{FF2B5EF4-FFF2-40B4-BE49-F238E27FC236}">
              <a16:creationId xmlns:a16="http://schemas.microsoft.com/office/drawing/2014/main" id="{F4750C0A-35AE-661A-E72E-B1993D172796}"/>
            </a:ext>
          </a:extLst>
        </xdr:cNvPr>
        <xdr:cNvPicPr>
          <a:picLocks noChangeAspect="1"/>
        </xdr:cNvPicPr>
      </xdr:nvPicPr>
      <xdr:blipFill>
        <a:blip xmlns:r="http://schemas.openxmlformats.org/officeDocument/2006/relationships" r:embed="rId4"/>
        <a:stretch>
          <a:fillRect/>
        </a:stretch>
      </xdr:blipFill>
      <xdr:spPr>
        <a:xfrm>
          <a:off x="10903856" y="1524000"/>
          <a:ext cx="3876190" cy="66666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553356</xdr:colOff>
      <xdr:row>65</xdr:row>
      <xdr:rowOff>133805</xdr:rowOff>
    </xdr:from>
    <xdr:to>
      <xdr:col>24</xdr:col>
      <xdr:colOff>508000</xdr:colOff>
      <xdr:row>100</xdr:row>
      <xdr:rowOff>144388</xdr:rowOff>
    </xdr:to>
    <xdr:graphicFrame macro="">
      <xdr:nvGraphicFramePr>
        <xdr:cNvPr id="10" name="Chart 9">
          <a:extLst>
            <a:ext uri="{FF2B5EF4-FFF2-40B4-BE49-F238E27FC236}">
              <a16:creationId xmlns:a16="http://schemas.microsoft.com/office/drawing/2014/main" id="{581C257B-8472-4176-97D3-ED327420B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117929</xdr:colOff>
      <xdr:row>59</xdr:row>
      <xdr:rowOff>117928</xdr:rowOff>
    </xdr:from>
    <xdr:to>
      <xdr:col>24</xdr:col>
      <xdr:colOff>61166</xdr:colOff>
      <xdr:row>64</xdr:row>
      <xdr:rowOff>146856</xdr:rowOff>
    </xdr:to>
    <xdr:pic>
      <xdr:nvPicPr>
        <xdr:cNvPr id="2" name="Picture 1">
          <a:extLst>
            <a:ext uri="{FF2B5EF4-FFF2-40B4-BE49-F238E27FC236}">
              <a16:creationId xmlns:a16="http://schemas.microsoft.com/office/drawing/2014/main" id="{B9D8715D-A779-74E2-EE18-7B39FA301F93}"/>
            </a:ext>
          </a:extLst>
        </xdr:cNvPr>
        <xdr:cNvPicPr>
          <a:picLocks noChangeAspect="1"/>
        </xdr:cNvPicPr>
      </xdr:nvPicPr>
      <xdr:blipFill>
        <a:blip xmlns:r="http://schemas.openxmlformats.org/officeDocument/2006/relationships" r:embed="rId2"/>
        <a:stretch>
          <a:fillRect/>
        </a:stretch>
      </xdr:blipFill>
      <xdr:spPr>
        <a:xfrm>
          <a:off x="15140214" y="1070428"/>
          <a:ext cx="7780952" cy="800000"/>
        </a:xfrm>
        <a:prstGeom prst="rect">
          <a:avLst/>
        </a:prstGeom>
      </xdr:spPr>
    </xdr:pic>
    <xdr:clientData/>
  </xdr:twoCellAnchor>
  <xdr:twoCellAnchor editAs="oneCell">
    <xdr:from>
      <xdr:col>12</xdr:col>
      <xdr:colOff>9072</xdr:colOff>
      <xdr:row>101</xdr:row>
      <xdr:rowOff>145142</xdr:rowOff>
    </xdr:from>
    <xdr:to>
      <xdr:col>24</xdr:col>
      <xdr:colOff>142785</xdr:colOff>
      <xdr:row>121</xdr:row>
      <xdr:rowOff>98952</xdr:rowOff>
    </xdr:to>
    <xdr:pic>
      <xdr:nvPicPr>
        <xdr:cNvPr id="3" name="Picture 2">
          <a:extLst>
            <a:ext uri="{FF2B5EF4-FFF2-40B4-BE49-F238E27FC236}">
              <a16:creationId xmlns:a16="http://schemas.microsoft.com/office/drawing/2014/main" id="{A74E8D33-7322-4607-AF4B-9CAD7B64C29F}"/>
            </a:ext>
          </a:extLst>
        </xdr:cNvPr>
        <xdr:cNvPicPr>
          <a:picLocks noChangeAspect="1"/>
        </xdr:cNvPicPr>
      </xdr:nvPicPr>
      <xdr:blipFill>
        <a:blip xmlns:r="http://schemas.openxmlformats.org/officeDocument/2006/relationships" r:embed="rId3"/>
        <a:stretch>
          <a:fillRect/>
        </a:stretch>
      </xdr:blipFill>
      <xdr:spPr>
        <a:xfrm>
          <a:off x="15031357" y="7574642"/>
          <a:ext cx="7971428" cy="3038095"/>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0.08324</cdr:x>
      <cdr:y>0.69187</cdr:y>
    </cdr:from>
    <cdr:to>
      <cdr:x>0.27952</cdr:x>
      <cdr:y>0.81706</cdr:y>
    </cdr:to>
    <cdr:sp macro="" textlink="">
      <cdr:nvSpPr>
        <cdr:cNvPr id="2" name="TextBox 1">
          <a:extLst xmlns:a="http://schemas.openxmlformats.org/drawingml/2006/main">
            <a:ext uri="{FF2B5EF4-FFF2-40B4-BE49-F238E27FC236}">
              <a16:creationId xmlns:a16="http://schemas.microsoft.com/office/drawing/2014/main" id="{DEC9FD53-4776-17FF-2AF2-7128A0FBD56A}"/>
            </a:ext>
          </a:extLst>
        </cdr:cNvPr>
        <cdr:cNvSpPr txBox="1"/>
      </cdr:nvSpPr>
      <cdr:spPr>
        <a:xfrm xmlns:a="http://schemas.openxmlformats.org/drawingml/2006/main">
          <a:off x="602574" y="3741690"/>
          <a:ext cx="1420871" cy="6770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a:solidFill>
                <a:srgbClr val="ED7D31"/>
              </a:solidFill>
              <a:latin typeface="HelveticaNeueLT Std" panose="020B0604020202020204"/>
              <a:cs typeface="Arial" panose="020B0604020202020204" pitchFamily="34" charset="0"/>
            </a:rPr>
            <a:t>Benevolent government</a:t>
          </a:r>
        </a:p>
      </cdr:txBody>
    </cdr:sp>
  </cdr:relSizeAnchor>
  <cdr:relSizeAnchor xmlns:cdr="http://schemas.openxmlformats.org/drawingml/2006/chartDrawing">
    <cdr:from>
      <cdr:x>0.54285</cdr:x>
      <cdr:y>0.69523</cdr:y>
    </cdr:from>
    <cdr:to>
      <cdr:x>0.90151</cdr:x>
      <cdr:y>0.81168</cdr:y>
    </cdr:to>
    <cdr:sp macro="" textlink="">
      <cdr:nvSpPr>
        <cdr:cNvPr id="3" name="TextBox 3">
          <a:extLst xmlns:a="http://schemas.openxmlformats.org/drawingml/2006/main">
            <a:ext uri="{FF2B5EF4-FFF2-40B4-BE49-F238E27FC236}">
              <a16:creationId xmlns:a16="http://schemas.microsoft.com/office/drawing/2014/main" id="{C0E2611D-B5D6-4B40-B768-0B3E2F8BC58D}"/>
            </a:ext>
          </a:extLst>
        </cdr:cNvPr>
        <cdr:cNvSpPr txBox="1"/>
      </cdr:nvSpPr>
      <cdr:spPr>
        <a:xfrm xmlns:a="http://schemas.openxmlformats.org/drawingml/2006/main">
          <a:off x="4328585" y="4113038"/>
          <a:ext cx="2859864" cy="68892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a:solidFill>
                <a:srgbClr val="ED7D31"/>
              </a:solidFill>
              <a:latin typeface="HelveticaNeueLT Std" panose="020B0604020202020204"/>
              <a:cs typeface="Arial" panose="020B0604020202020204" pitchFamily="34" charset="0"/>
            </a:rPr>
            <a:t>Misallocation </a:t>
          </a:r>
        </a:p>
        <a:p xmlns:a="http://schemas.openxmlformats.org/drawingml/2006/main">
          <a:r>
            <a:rPr lang="en-US" sz="2000">
              <a:solidFill>
                <a:srgbClr val="ED7D31"/>
              </a:solidFill>
              <a:latin typeface="HelveticaNeueLT Std" panose="020B0604020202020204"/>
              <a:cs typeface="Arial" panose="020B0604020202020204" pitchFamily="34" charset="0"/>
            </a:rPr>
            <a:t>to "connected"</a:t>
          </a:r>
          <a:r>
            <a:rPr lang="en-US" sz="2000" baseline="0">
              <a:solidFill>
                <a:srgbClr val="ED7D31"/>
              </a:solidFill>
              <a:latin typeface="HelveticaNeueLT Std" panose="020B0604020202020204"/>
              <a:cs typeface="Arial" panose="020B0604020202020204" pitchFamily="34" charset="0"/>
            </a:rPr>
            <a:t> sectors</a:t>
          </a:r>
          <a:endParaRPr lang="en-US" sz="2000">
            <a:solidFill>
              <a:srgbClr val="ED7D31"/>
            </a:solidFill>
            <a:latin typeface="HelveticaNeueLT Std" panose="020B0604020202020204"/>
            <a:cs typeface="Arial" panose="020B0604020202020204" pitchFamily="34" charset="0"/>
          </a:endParaRPr>
        </a:p>
      </cdr:txBody>
    </cdr:sp>
  </cdr:relSizeAnchor>
  <cdr:relSizeAnchor xmlns:cdr="http://schemas.openxmlformats.org/drawingml/2006/chartDrawing">
    <cdr:from>
      <cdr:x>0.09056</cdr:x>
      <cdr:y>0.81559</cdr:y>
    </cdr:from>
    <cdr:to>
      <cdr:x>0.94609</cdr:x>
      <cdr:y>0.81844</cdr:y>
    </cdr:to>
    <cdr:cxnSp macro="">
      <cdr:nvCxnSpPr>
        <cdr:cNvPr id="4" name="Straight Arrow Connector 3">
          <a:extLst xmlns:a="http://schemas.openxmlformats.org/drawingml/2006/main">
            <a:ext uri="{FF2B5EF4-FFF2-40B4-BE49-F238E27FC236}">
              <a16:creationId xmlns:a16="http://schemas.microsoft.com/office/drawing/2014/main" id="{9DD32081-4270-499B-DD42-0F2CE1F9C119}"/>
            </a:ext>
          </a:extLst>
        </cdr:cNvPr>
        <cdr:cNvCxnSpPr/>
      </cdr:nvCxnSpPr>
      <cdr:spPr>
        <a:xfrm xmlns:a="http://schemas.openxmlformats.org/drawingml/2006/main">
          <a:off x="746125" y="4540250"/>
          <a:ext cx="7048500" cy="15875"/>
        </a:xfrm>
        <a:prstGeom xmlns:a="http://schemas.openxmlformats.org/drawingml/2006/main" prst="straightConnector1">
          <a:avLst/>
        </a:prstGeom>
        <a:ln xmlns:a="http://schemas.openxmlformats.org/drawingml/2006/main" w="38100">
          <a:solidFill>
            <a:srgbClr val="ED7D31"/>
          </a:solidFill>
          <a:headEnd w="lg" len="lg"/>
          <a:tailEnd type="triangle" w="lg" len="lg"/>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0.50906</cdr:x>
      <cdr:y>0.19217</cdr:y>
    </cdr:from>
    <cdr:to>
      <cdr:x>0.95279</cdr:x>
      <cdr:y>0.33694</cdr:y>
    </cdr:to>
    <cdr:sp macro="" textlink="">
      <cdr:nvSpPr>
        <cdr:cNvPr id="3" name="TextBox 2">
          <a:extLst xmlns:a="http://schemas.openxmlformats.org/drawingml/2006/main">
            <a:ext uri="{FF2B5EF4-FFF2-40B4-BE49-F238E27FC236}">
              <a16:creationId xmlns:a16="http://schemas.microsoft.com/office/drawing/2014/main" id="{5AD290D5-951D-38D4-FD85-0CE6D592602F}"/>
            </a:ext>
          </a:extLst>
        </cdr:cNvPr>
        <cdr:cNvSpPr txBox="1"/>
      </cdr:nvSpPr>
      <cdr:spPr>
        <a:xfrm xmlns:a="http://schemas.openxmlformats.org/drawingml/2006/main">
          <a:off x="5202107" y="1319158"/>
          <a:ext cx="4534461" cy="9937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800">
              <a:solidFill>
                <a:schemeClr val="bg1">
                  <a:lumMod val="50000"/>
                </a:schemeClr>
              </a:solidFill>
              <a:latin typeface="HelveticaNeueLT Std" panose="020B0604020202020204"/>
              <a:cs typeface="Segoe UI" panose="020B0502040204020203" pitchFamily="34" charset="0"/>
            </a:rPr>
            <a:t>Contributing to higher-than-expected</a:t>
          </a:r>
          <a:r>
            <a:rPr lang="en-US" sz="1800" baseline="0">
              <a:solidFill>
                <a:schemeClr val="bg1">
                  <a:lumMod val="50000"/>
                </a:schemeClr>
              </a:solidFill>
              <a:latin typeface="HelveticaNeueLT Std" panose="020B0604020202020204"/>
              <a:cs typeface="Segoe UI" panose="020B0502040204020203" pitchFamily="34" charset="0"/>
            </a:rPr>
            <a:t> fiscal deficit</a:t>
          </a:r>
          <a:endParaRPr lang="en-US" sz="1800">
            <a:solidFill>
              <a:schemeClr val="bg1">
                <a:lumMod val="50000"/>
              </a:schemeClr>
            </a:solidFill>
            <a:latin typeface="HelveticaNeueLT Std" panose="020B0604020202020204"/>
            <a:cs typeface="Segoe UI" panose="020B0502040204020203" pitchFamily="34" charset="0"/>
          </a:endParaRPr>
        </a:p>
      </cdr:txBody>
    </cdr:sp>
  </cdr:relSizeAnchor>
  <cdr:relSizeAnchor xmlns:cdr="http://schemas.openxmlformats.org/drawingml/2006/chartDrawing">
    <cdr:from>
      <cdr:x>0.46183</cdr:x>
      <cdr:y>0.1915</cdr:y>
    </cdr:from>
    <cdr:to>
      <cdr:x>0.50773</cdr:x>
      <cdr:y>0.28265</cdr:y>
    </cdr:to>
    <cdr:sp macro="" textlink="">
      <cdr:nvSpPr>
        <cdr:cNvPr id="4" name="Arrow: Up 3">
          <a:extLst xmlns:a="http://schemas.openxmlformats.org/drawingml/2006/main">
            <a:ext uri="{FF2B5EF4-FFF2-40B4-BE49-F238E27FC236}">
              <a16:creationId xmlns:a16="http://schemas.microsoft.com/office/drawing/2014/main" id="{51EF09F4-E04B-316B-73A3-D7FE2B30160F}"/>
            </a:ext>
          </a:extLst>
        </cdr:cNvPr>
        <cdr:cNvSpPr/>
      </cdr:nvSpPr>
      <cdr:spPr>
        <a:xfrm xmlns:a="http://schemas.openxmlformats.org/drawingml/2006/main">
          <a:off x="4719465" y="1314559"/>
          <a:ext cx="469051" cy="625698"/>
        </a:xfrm>
        <a:prstGeom xmlns:a="http://schemas.openxmlformats.org/drawingml/2006/main" prst="upArrow">
          <a:avLst/>
        </a:prstGeom>
        <a:solidFill xmlns:a="http://schemas.openxmlformats.org/drawingml/2006/main">
          <a:schemeClr val="bg1">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0.xml><?xml version="1.0" encoding="utf-8"?>
<xdr:wsDr xmlns:xdr="http://schemas.openxmlformats.org/drawingml/2006/spreadsheetDrawing" xmlns:a="http://schemas.openxmlformats.org/drawingml/2006/main">
  <xdr:twoCellAnchor>
    <xdr:from>
      <xdr:col>22</xdr:col>
      <xdr:colOff>457200</xdr:colOff>
      <xdr:row>24</xdr:row>
      <xdr:rowOff>119062</xdr:rowOff>
    </xdr:from>
    <xdr:to>
      <xdr:col>30</xdr:col>
      <xdr:colOff>152400</xdr:colOff>
      <xdr:row>41</xdr:row>
      <xdr:rowOff>109537</xdr:rowOff>
    </xdr:to>
    <xdr:graphicFrame macro="">
      <xdr:nvGraphicFramePr>
        <xdr:cNvPr id="2" name="Chart 1">
          <a:extLst>
            <a:ext uri="{FF2B5EF4-FFF2-40B4-BE49-F238E27FC236}">
              <a16:creationId xmlns:a16="http://schemas.microsoft.com/office/drawing/2014/main" id="{1AA0D4A3-3DCD-47C0-A4FB-B67E2F4AD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9</xdr:col>
      <xdr:colOff>627529</xdr:colOff>
      <xdr:row>29</xdr:row>
      <xdr:rowOff>16969</xdr:rowOff>
    </xdr:from>
    <xdr:to>
      <xdr:col>16</xdr:col>
      <xdr:colOff>12807</xdr:colOff>
      <xdr:row>52</xdr:row>
      <xdr:rowOff>128066</xdr:rowOff>
    </xdr:to>
    <xdr:graphicFrame macro="">
      <xdr:nvGraphicFramePr>
        <xdr:cNvPr id="2" name="Chart 1">
          <a:extLst>
            <a:ext uri="{FF2B5EF4-FFF2-40B4-BE49-F238E27FC236}">
              <a16:creationId xmlns:a16="http://schemas.microsoft.com/office/drawing/2014/main" id="{3001AC3A-201F-4611-A358-D9CC5C769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2083</xdr:colOff>
      <xdr:row>3</xdr:row>
      <xdr:rowOff>147277</xdr:rowOff>
    </xdr:from>
    <xdr:to>
      <xdr:col>25</xdr:col>
      <xdr:colOff>57150</xdr:colOff>
      <xdr:row>31</xdr:row>
      <xdr:rowOff>25613</xdr:rowOff>
    </xdr:to>
    <xdr:graphicFrame macro="">
      <xdr:nvGraphicFramePr>
        <xdr:cNvPr id="3" name="Chart 2">
          <a:extLst>
            <a:ext uri="{FF2B5EF4-FFF2-40B4-BE49-F238E27FC236}">
              <a16:creationId xmlns:a16="http://schemas.microsoft.com/office/drawing/2014/main" id="{2FAB5C9B-9F73-4681-8E7F-09EBEE9CC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610590</xdr:colOff>
      <xdr:row>31</xdr:row>
      <xdr:rowOff>9896</xdr:rowOff>
    </xdr:from>
    <xdr:to>
      <xdr:col>24</xdr:col>
      <xdr:colOff>447756</xdr:colOff>
      <xdr:row>36</xdr:row>
      <xdr:rowOff>0</xdr:rowOff>
    </xdr:to>
    <xdr:pic>
      <xdr:nvPicPr>
        <xdr:cNvPr id="4" name="Picture 3">
          <a:extLst>
            <a:ext uri="{FF2B5EF4-FFF2-40B4-BE49-F238E27FC236}">
              <a16:creationId xmlns:a16="http://schemas.microsoft.com/office/drawing/2014/main" id="{9934D819-14C5-8602-AFB7-18F2CA47513F}"/>
            </a:ext>
          </a:extLst>
        </xdr:cNvPr>
        <xdr:cNvPicPr>
          <a:picLocks noChangeAspect="1"/>
        </xdr:cNvPicPr>
      </xdr:nvPicPr>
      <xdr:blipFill>
        <a:blip xmlns:r="http://schemas.openxmlformats.org/officeDocument/2006/relationships" r:embed="rId3"/>
        <a:stretch>
          <a:fillRect/>
        </a:stretch>
      </xdr:blipFill>
      <xdr:spPr>
        <a:xfrm>
          <a:off x="11882252" y="4918363"/>
          <a:ext cx="5062309" cy="781793"/>
        </a:xfrm>
        <a:prstGeom prst="rect">
          <a:avLst/>
        </a:prstGeom>
      </xdr:spPr>
    </xdr:pic>
    <xdr:clientData/>
  </xdr:twoCellAnchor>
  <xdr:twoCellAnchor editAs="oneCell">
    <xdr:from>
      <xdr:col>16</xdr:col>
      <xdr:colOff>96051</xdr:colOff>
      <xdr:row>0</xdr:row>
      <xdr:rowOff>64035</xdr:rowOff>
    </xdr:from>
    <xdr:to>
      <xdr:col>24</xdr:col>
      <xdr:colOff>34084</xdr:colOff>
      <xdr:row>3</xdr:row>
      <xdr:rowOff>83244</xdr:rowOff>
    </xdr:to>
    <xdr:pic>
      <xdr:nvPicPr>
        <xdr:cNvPr id="6" name="Picture 5">
          <a:extLst>
            <a:ext uri="{FF2B5EF4-FFF2-40B4-BE49-F238E27FC236}">
              <a16:creationId xmlns:a16="http://schemas.microsoft.com/office/drawing/2014/main" id="{A17BF9FE-014D-AB45-EF7E-5479A9DBC146}"/>
            </a:ext>
          </a:extLst>
        </xdr:cNvPr>
        <xdr:cNvPicPr>
          <a:picLocks noChangeAspect="1"/>
        </xdr:cNvPicPr>
      </xdr:nvPicPr>
      <xdr:blipFill>
        <a:blip xmlns:r="http://schemas.openxmlformats.org/officeDocument/2006/relationships" r:embed="rId4"/>
        <a:stretch>
          <a:fillRect/>
        </a:stretch>
      </xdr:blipFill>
      <xdr:spPr>
        <a:xfrm>
          <a:off x="11365967" y="64035"/>
          <a:ext cx="5163176" cy="49946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0</xdr:colOff>
      <xdr:row>5</xdr:row>
      <xdr:rowOff>15874</xdr:rowOff>
    </xdr:from>
    <xdr:to>
      <xdr:col>26</xdr:col>
      <xdr:colOff>15875</xdr:colOff>
      <xdr:row>38</xdr:row>
      <xdr:rowOff>37045</xdr:rowOff>
    </xdr:to>
    <xdr:graphicFrame macro="">
      <xdr:nvGraphicFramePr>
        <xdr:cNvPr id="4" name="Chart 3">
          <a:extLst>
            <a:ext uri="{FF2B5EF4-FFF2-40B4-BE49-F238E27FC236}">
              <a16:creationId xmlns:a16="http://schemas.microsoft.com/office/drawing/2014/main" id="{7FE605DA-3766-457D-9611-808297175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36286</xdr:colOff>
      <xdr:row>1</xdr:row>
      <xdr:rowOff>27214</xdr:rowOff>
    </xdr:from>
    <xdr:to>
      <xdr:col>19</xdr:col>
      <xdr:colOff>521809</xdr:colOff>
      <xdr:row>5</xdr:row>
      <xdr:rowOff>82451</xdr:rowOff>
    </xdr:to>
    <xdr:pic>
      <xdr:nvPicPr>
        <xdr:cNvPr id="2" name="Picture 1">
          <a:extLst>
            <a:ext uri="{FF2B5EF4-FFF2-40B4-BE49-F238E27FC236}">
              <a16:creationId xmlns:a16="http://schemas.microsoft.com/office/drawing/2014/main" id="{8338A12E-D7E2-3FD1-4B12-B62DAF0B3C19}"/>
            </a:ext>
          </a:extLst>
        </xdr:cNvPr>
        <xdr:cNvPicPr>
          <a:picLocks noChangeAspect="1"/>
        </xdr:cNvPicPr>
      </xdr:nvPicPr>
      <xdr:blipFill>
        <a:blip xmlns:r="http://schemas.openxmlformats.org/officeDocument/2006/relationships" r:embed="rId2"/>
        <a:stretch>
          <a:fillRect/>
        </a:stretch>
      </xdr:blipFill>
      <xdr:spPr>
        <a:xfrm>
          <a:off x="7121071" y="208642"/>
          <a:ext cx="5638095" cy="780952"/>
        </a:xfrm>
        <a:prstGeom prst="rect">
          <a:avLst/>
        </a:prstGeom>
      </xdr:spPr>
    </xdr:pic>
    <xdr:clientData/>
  </xdr:twoCellAnchor>
  <xdr:twoCellAnchor editAs="oneCell">
    <xdr:from>
      <xdr:col>12</xdr:col>
      <xdr:colOff>18144</xdr:colOff>
      <xdr:row>39</xdr:row>
      <xdr:rowOff>90714</xdr:rowOff>
    </xdr:from>
    <xdr:to>
      <xdr:col>24</xdr:col>
      <xdr:colOff>136905</xdr:colOff>
      <xdr:row>52</xdr:row>
      <xdr:rowOff>94049</xdr:rowOff>
    </xdr:to>
    <xdr:pic>
      <xdr:nvPicPr>
        <xdr:cNvPr id="3" name="Picture 2">
          <a:extLst>
            <a:ext uri="{FF2B5EF4-FFF2-40B4-BE49-F238E27FC236}">
              <a16:creationId xmlns:a16="http://schemas.microsoft.com/office/drawing/2014/main" id="{4D188E51-CCE8-1A61-1B67-FB4A651747DB}"/>
            </a:ext>
          </a:extLst>
        </xdr:cNvPr>
        <xdr:cNvPicPr>
          <a:picLocks noChangeAspect="1"/>
        </xdr:cNvPicPr>
      </xdr:nvPicPr>
      <xdr:blipFill>
        <a:blip xmlns:r="http://schemas.openxmlformats.org/officeDocument/2006/relationships" r:embed="rId3"/>
        <a:stretch>
          <a:fillRect/>
        </a:stretch>
      </xdr:blipFill>
      <xdr:spPr>
        <a:xfrm>
          <a:off x="7747001" y="7166429"/>
          <a:ext cx="7847619" cy="2361905"/>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0.10333</cdr:x>
      <cdr:y>0.06208</cdr:y>
    </cdr:from>
    <cdr:to>
      <cdr:x>0.43433</cdr:x>
      <cdr:y>0.18792</cdr:y>
    </cdr:to>
    <cdr:sp macro="" textlink="">
      <cdr:nvSpPr>
        <cdr:cNvPr id="6" name="TextBox 5">
          <a:extLst xmlns:a="http://schemas.openxmlformats.org/drawingml/2006/main">
            <a:ext uri="{FF2B5EF4-FFF2-40B4-BE49-F238E27FC236}">
              <a16:creationId xmlns:a16="http://schemas.microsoft.com/office/drawing/2014/main" id="{3B213715-43B5-E341-C516-E0E45577D637}"/>
            </a:ext>
          </a:extLst>
        </cdr:cNvPr>
        <cdr:cNvSpPr txBox="1"/>
      </cdr:nvSpPr>
      <cdr:spPr>
        <a:xfrm xmlns:a="http://schemas.openxmlformats.org/drawingml/2006/main">
          <a:off x="936660" y="391558"/>
          <a:ext cx="3000340" cy="793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solidFill>
                <a:srgbClr val="ED7D31"/>
              </a:solidFill>
            </a:rPr>
            <a:t>More fiscal</a:t>
          </a:r>
          <a:r>
            <a:rPr lang="en-US" sz="2400" baseline="0">
              <a:solidFill>
                <a:srgbClr val="ED7D31"/>
              </a:solidFill>
            </a:rPr>
            <a:t> support</a:t>
          </a:r>
          <a:endParaRPr lang="en-US" sz="2400">
            <a:solidFill>
              <a:srgbClr val="ED7D31"/>
            </a:solidFill>
          </a:endParaRPr>
        </a:p>
      </cdr:txBody>
    </cdr:sp>
  </cdr:relSizeAnchor>
  <cdr:relSizeAnchor xmlns:cdr="http://schemas.openxmlformats.org/drawingml/2006/chartDrawing">
    <cdr:from>
      <cdr:x>0.71839</cdr:x>
      <cdr:y>0.68255</cdr:y>
    </cdr:from>
    <cdr:to>
      <cdr:x>0.98284</cdr:x>
      <cdr:y>0.80839</cdr:y>
    </cdr:to>
    <cdr:sp macro="" textlink="">
      <cdr:nvSpPr>
        <cdr:cNvPr id="7" name="TextBox 1">
          <a:extLst xmlns:a="http://schemas.openxmlformats.org/drawingml/2006/main">
            <a:ext uri="{FF2B5EF4-FFF2-40B4-BE49-F238E27FC236}">
              <a16:creationId xmlns:a16="http://schemas.microsoft.com/office/drawing/2014/main" id="{F955ACFA-65BA-2A50-B23A-A1F7E141B0FE}"/>
            </a:ext>
          </a:extLst>
        </cdr:cNvPr>
        <cdr:cNvSpPr txBox="1"/>
      </cdr:nvSpPr>
      <cdr:spPr>
        <a:xfrm xmlns:a="http://schemas.openxmlformats.org/drawingml/2006/main">
          <a:off x="6511925" y="4305300"/>
          <a:ext cx="2397125" cy="793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400">
              <a:solidFill>
                <a:srgbClr val="ED7D31"/>
              </a:solidFill>
            </a:rPr>
            <a:t>Greener</a:t>
          </a:r>
          <a:r>
            <a:rPr lang="en-US" sz="2400" baseline="0">
              <a:solidFill>
                <a:srgbClr val="ED7D31"/>
              </a:solidFill>
            </a:rPr>
            <a:t> sectors</a:t>
          </a:r>
          <a:endParaRPr lang="en-US" sz="2400">
            <a:solidFill>
              <a:srgbClr val="ED7D31"/>
            </a:solidFill>
          </a:endParaRPr>
        </a:p>
      </cdr:txBody>
    </cdr:sp>
  </cdr:relSizeAnchor>
  <cdr:relSizeAnchor xmlns:cdr="http://schemas.openxmlformats.org/drawingml/2006/chartDrawing">
    <cdr:from>
      <cdr:x>0.16112</cdr:x>
      <cdr:y>0.13507</cdr:y>
    </cdr:from>
    <cdr:to>
      <cdr:x>0.16287</cdr:x>
      <cdr:y>0.74916</cdr:y>
    </cdr:to>
    <cdr:cxnSp macro="">
      <cdr:nvCxnSpPr>
        <cdr:cNvPr id="2" name="Straight Arrow Connector 1">
          <a:extLst xmlns:a="http://schemas.openxmlformats.org/drawingml/2006/main">
            <a:ext uri="{FF2B5EF4-FFF2-40B4-BE49-F238E27FC236}">
              <a16:creationId xmlns:a16="http://schemas.microsoft.com/office/drawing/2014/main" id="{BACDE484-927D-25A6-8891-26319126A9B4}"/>
            </a:ext>
          </a:extLst>
        </cdr:cNvPr>
        <cdr:cNvCxnSpPr/>
      </cdr:nvCxnSpPr>
      <cdr:spPr>
        <a:xfrm xmlns:a="http://schemas.openxmlformats.org/drawingml/2006/main" flipV="1">
          <a:off x="1460500" y="851961"/>
          <a:ext cx="15875" cy="3873500"/>
        </a:xfrm>
        <a:prstGeom xmlns:a="http://schemas.openxmlformats.org/drawingml/2006/main" prst="straightConnector1">
          <a:avLst/>
        </a:prstGeom>
        <a:ln xmlns:a="http://schemas.openxmlformats.org/drawingml/2006/main" w="38100">
          <a:solidFill>
            <a:srgbClr val="ED7D31"/>
          </a:solidFill>
          <a:headEnd w="lg" len="lg"/>
          <a:tailEnd type="triangle" w="lg" len="lg"/>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0.23643</cdr:x>
      <cdr:y>0.7797</cdr:y>
    </cdr:from>
    <cdr:to>
      <cdr:x>0.82487</cdr:x>
      <cdr:y>0.7797</cdr:y>
    </cdr:to>
    <cdr:cxnSp macro="">
      <cdr:nvCxnSpPr>
        <cdr:cNvPr id="11" name="Straight Arrow Connector 10">
          <a:extLst xmlns:a="http://schemas.openxmlformats.org/drawingml/2006/main">
            <a:ext uri="{FF2B5EF4-FFF2-40B4-BE49-F238E27FC236}">
              <a16:creationId xmlns:a16="http://schemas.microsoft.com/office/drawing/2014/main" id="{ADFF154A-5602-4997-A28A-03F2FC90BB29}"/>
            </a:ext>
          </a:extLst>
        </cdr:cNvPr>
        <cdr:cNvCxnSpPr/>
      </cdr:nvCxnSpPr>
      <cdr:spPr>
        <a:xfrm xmlns:a="http://schemas.openxmlformats.org/drawingml/2006/main">
          <a:off x="2143125" y="4918075"/>
          <a:ext cx="5334000" cy="0"/>
        </a:xfrm>
        <a:prstGeom xmlns:a="http://schemas.openxmlformats.org/drawingml/2006/main" prst="straightConnector1">
          <a:avLst/>
        </a:prstGeom>
        <a:ln xmlns:a="http://schemas.openxmlformats.org/drawingml/2006/main" w="38100">
          <a:solidFill>
            <a:srgbClr val="ED7D31"/>
          </a:solidFill>
          <a:headEnd w="lg" len="lg"/>
          <a:tailEnd type="triangle" w="lg" len="lg"/>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xdr:from>
      <xdr:col>9</xdr:col>
      <xdr:colOff>421901</xdr:colOff>
      <xdr:row>14</xdr:row>
      <xdr:rowOff>109727</xdr:rowOff>
    </xdr:from>
    <xdr:to>
      <xdr:col>23</xdr:col>
      <xdr:colOff>199270</xdr:colOff>
      <xdr:row>54</xdr:row>
      <xdr:rowOff>50799</xdr:rowOff>
    </xdr:to>
    <xdr:graphicFrame macro="">
      <xdr:nvGraphicFramePr>
        <xdr:cNvPr id="2" name="Chart 1">
          <a:extLst>
            <a:ext uri="{FF2B5EF4-FFF2-40B4-BE49-F238E27FC236}">
              <a16:creationId xmlns:a16="http://schemas.microsoft.com/office/drawing/2014/main" id="{76FFE0BD-9D19-4DCA-8002-DDD45252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371928</xdr:colOff>
      <xdr:row>7</xdr:row>
      <xdr:rowOff>36285</xdr:rowOff>
    </xdr:from>
    <xdr:to>
      <xdr:col>24</xdr:col>
      <xdr:colOff>79094</xdr:colOff>
      <xdr:row>11</xdr:row>
      <xdr:rowOff>9903</xdr:rowOff>
    </xdr:to>
    <xdr:pic>
      <xdr:nvPicPr>
        <xdr:cNvPr id="3" name="Picture 2">
          <a:extLst>
            <a:ext uri="{FF2B5EF4-FFF2-40B4-BE49-F238E27FC236}">
              <a16:creationId xmlns:a16="http://schemas.microsoft.com/office/drawing/2014/main" id="{7AEDAF6C-1C9C-3786-3F70-466964DB6799}"/>
            </a:ext>
          </a:extLst>
        </xdr:cNvPr>
        <xdr:cNvPicPr>
          <a:picLocks noChangeAspect="1"/>
        </xdr:cNvPicPr>
      </xdr:nvPicPr>
      <xdr:blipFill>
        <a:blip xmlns:r="http://schemas.openxmlformats.org/officeDocument/2006/relationships" r:embed="rId2"/>
        <a:stretch>
          <a:fillRect/>
        </a:stretch>
      </xdr:blipFill>
      <xdr:spPr>
        <a:xfrm>
          <a:off x="6250213" y="1288142"/>
          <a:ext cx="9495238" cy="590476"/>
        </a:xfrm>
        <a:prstGeom prst="rect">
          <a:avLst/>
        </a:prstGeom>
      </xdr:spPr>
    </xdr:pic>
    <xdr:clientData/>
  </xdr:twoCellAnchor>
  <xdr:twoCellAnchor editAs="oneCell">
    <xdr:from>
      <xdr:col>9</xdr:col>
      <xdr:colOff>526143</xdr:colOff>
      <xdr:row>56</xdr:row>
      <xdr:rowOff>90714</xdr:rowOff>
    </xdr:from>
    <xdr:to>
      <xdr:col>29</xdr:col>
      <xdr:colOff>186292</xdr:colOff>
      <xdr:row>64</xdr:row>
      <xdr:rowOff>81643</xdr:rowOff>
    </xdr:to>
    <xdr:pic>
      <xdr:nvPicPr>
        <xdr:cNvPr id="5" name="Picture 4">
          <a:extLst>
            <a:ext uri="{FF2B5EF4-FFF2-40B4-BE49-F238E27FC236}">
              <a16:creationId xmlns:a16="http://schemas.microsoft.com/office/drawing/2014/main" id="{373D0DAA-2620-44D1-B8A1-93E1FBADFD63}"/>
            </a:ext>
          </a:extLst>
        </xdr:cNvPr>
        <xdr:cNvPicPr>
          <a:picLocks noChangeAspect="1"/>
        </xdr:cNvPicPr>
      </xdr:nvPicPr>
      <xdr:blipFill>
        <a:blip xmlns:r="http://schemas.openxmlformats.org/officeDocument/2006/relationships" r:embed="rId3"/>
        <a:stretch>
          <a:fillRect/>
        </a:stretch>
      </xdr:blipFill>
      <xdr:spPr>
        <a:xfrm>
          <a:off x="6404428" y="8899071"/>
          <a:ext cx="12713936" cy="1224644"/>
        </a:xfrm>
        <a:prstGeom prst="rect">
          <a:avLst/>
        </a:prstGeom>
      </xdr:spPr>
    </xdr:pic>
    <xdr:clientData/>
  </xdr:twoCellAnchor>
  <xdr:twoCellAnchor editAs="oneCell">
    <xdr:from>
      <xdr:col>9</xdr:col>
      <xdr:colOff>453572</xdr:colOff>
      <xdr:row>10</xdr:row>
      <xdr:rowOff>108855</xdr:rowOff>
    </xdr:from>
    <xdr:to>
      <xdr:col>14</xdr:col>
      <xdr:colOff>320738</xdr:colOff>
      <xdr:row>15</xdr:row>
      <xdr:rowOff>13973</xdr:rowOff>
    </xdr:to>
    <xdr:pic>
      <xdr:nvPicPr>
        <xdr:cNvPr id="6" name="Picture 5">
          <a:extLst>
            <a:ext uri="{FF2B5EF4-FFF2-40B4-BE49-F238E27FC236}">
              <a16:creationId xmlns:a16="http://schemas.microsoft.com/office/drawing/2014/main" id="{23BDFCE9-20FD-F639-7310-A3EAF930EB55}"/>
            </a:ext>
          </a:extLst>
        </xdr:cNvPr>
        <xdr:cNvPicPr>
          <a:picLocks noChangeAspect="1"/>
        </xdr:cNvPicPr>
      </xdr:nvPicPr>
      <xdr:blipFill>
        <a:blip xmlns:r="http://schemas.openxmlformats.org/officeDocument/2006/relationships" r:embed="rId4"/>
        <a:stretch>
          <a:fillRect/>
        </a:stretch>
      </xdr:blipFill>
      <xdr:spPr>
        <a:xfrm>
          <a:off x="6331857" y="1823355"/>
          <a:ext cx="3123809" cy="67619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303935</xdr:colOff>
      <xdr:row>10</xdr:row>
      <xdr:rowOff>2700</xdr:rowOff>
    </xdr:from>
    <xdr:to>
      <xdr:col>24</xdr:col>
      <xdr:colOff>98195</xdr:colOff>
      <xdr:row>49</xdr:row>
      <xdr:rowOff>91589</xdr:rowOff>
    </xdr:to>
    <xdr:graphicFrame macro="">
      <xdr:nvGraphicFramePr>
        <xdr:cNvPr id="2" name="Chart 1">
          <a:extLst>
            <a:ext uri="{FF2B5EF4-FFF2-40B4-BE49-F238E27FC236}">
              <a16:creationId xmlns:a16="http://schemas.microsoft.com/office/drawing/2014/main" id="{753592A7-C3D9-4351-BC46-728A529EF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331519</xdr:colOff>
      <xdr:row>2</xdr:row>
      <xdr:rowOff>46653</xdr:rowOff>
    </xdr:from>
    <xdr:to>
      <xdr:col>25</xdr:col>
      <xdr:colOff>29615</xdr:colOff>
      <xdr:row>6</xdr:row>
      <xdr:rowOff>15088</xdr:rowOff>
    </xdr:to>
    <xdr:pic>
      <xdr:nvPicPr>
        <xdr:cNvPr id="3" name="Picture 2">
          <a:extLst>
            <a:ext uri="{FF2B5EF4-FFF2-40B4-BE49-F238E27FC236}">
              <a16:creationId xmlns:a16="http://schemas.microsoft.com/office/drawing/2014/main" id="{F9D794DF-BCC6-4520-BFB8-CF3067D447EB}"/>
            </a:ext>
          </a:extLst>
        </xdr:cNvPr>
        <xdr:cNvPicPr>
          <a:picLocks noChangeAspect="1"/>
        </xdr:cNvPicPr>
      </xdr:nvPicPr>
      <xdr:blipFill>
        <a:blip xmlns:r="http://schemas.openxmlformats.org/officeDocument/2006/relationships" r:embed="rId2"/>
        <a:stretch>
          <a:fillRect/>
        </a:stretch>
      </xdr:blipFill>
      <xdr:spPr>
        <a:xfrm>
          <a:off x="6862948" y="363328"/>
          <a:ext cx="9495238" cy="601785"/>
        </a:xfrm>
        <a:prstGeom prst="rect">
          <a:avLst/>
        </a:prstGeom>
      </xdr:spPr>
    </xdr:pic>
    <xdr:clientData/>
  </xdr:twoCellAnchor>
  <xdr:twoCellAnchor editAs="oneCell">
    <xdr:from>
      <xdr:col>10</xdr:col>
      <xdr:colOff>241499</xdr:colOff>
      <xdr:row>50</xdr:row>
      <xdr:rowOff>51890</xdr:rowOff>
    </xdr:from>
    <xdr:to>
      <xdr:col>26</xdr:col>
      <xdr:colOff>204908</xdr:colOff>
      <xdr:row>56</xdr:row>
      <xdr:rowOff>104943</xdr:rowOff>
    </xdr:to>
    <xdr:pic>
      <xdr:nvPicPr>
        <xdr:cNvPr id="4" name="Picture 3">
          <a:extLst>
            <a:ext uri="{FF2B5EF4-FFF2-40B4-BE49-F238E27FC236}">
              <a16:creationId xmlns:a16="http://schemas.microsoft.com/office/drawing/2014/main" id="{F589375E-BA22-F1F4-5940-3C38CFB9FAF6}"/>
            </a:ext>
          </a:extLst>
        </xdr:cNvPr>
        <xdr:cNvPicPr>
          <a:picLocks noChangeAspect="1"/>
        </xdr:cNvPicPr>
      </xdr:nvPicPr>
      <xdr:blipFill>
        <a:blip xmlns:r="http://schemas.openxmlformats.org/officeDocument/2006/relationships" r:embed="rId3"/>
        <a:stretch>
          <a:fillRect/>
        </a:stretch>
      </xdr:blipFill>
      <xdr:spPr>
        <a:xfrm>
          <a:off x="6772927" y="8056091"/>
          <a:ext cx="10413695" cy="1013558"/>
        </a:xfrm>
        <a:prstGeom prst="rect">
          <a:avLst/>
        </a:prstGeom>
      </xdr:spPr>
    </xdr:pic>
    <xdr:clientData/>
  </xdr:twoCellAnchor>
  <xdr:twoCellAnchor editAs="oneCell">
    <xdr:from>
      <xdr:col>10</xdr:col>
      <xdr:colOff>316674</xdr:colOff>
      <xdr:row>6</xdr:row>
      <xdr:rowOff>19792</xdr:rowOff>
    </xdr:from>
    <xdr:to>
      <xdr:col>22</xdr:col>
      <xdr:colOff>126578</xdr:colOff>
      <xdr:row>8</xdr:row>
      <xdr:rowOff>122163</xdr:rowOff>
    </xdr:to>
    <xdr:pic>
      <xdr:nvPicPr>
        <xdr:cNvPr id="5" name="Picture 4">
          <a:extLst>
            <a:ext uri="{FF2B5EF4-FFF2-40B4-BE49-F238E27FC236}">
              <a16:creationId xmlns:a16="http://schemas.microsoft.com/office/drawing/2014/main" id="{939CB1D0-D5F6-8448-B0B3-5D4EFDB90133}"/>
            </a:ext>
          </a:extLst>
        </xdr:cNvPr>
        <xdr:cNvPicPr>
          <a:picLocks noChangeAspect="1"/>
        </xdr:cNvPicPr>
      </xdr:nvPicPr>
      <xdr:blipFill>
        <a:blip xmlns:r="http://schemas.openxmlformats.org/officeDocument/2006/relationships" r:embed="rId4"/>
        <a:stretch>
          <a:fillRect/>
        </a:stretch>
      </xdr:blipFill>
      <xdr:spPr>
        <a:xfrm>
          <a:off x="6848103" y="969817"/>
          <a:ext cx="7647619" cy="419048"/>
        </a:xfrm>
        <a:prstGeom prst="rect">
          <a:avLst/>
        </a:prstGeom>
      </xdr:spPr>
    </xdr:pic>
    <xdr:clientData/>
  </xdr:twoCellAnchor>
</xdr:wsDr>
</file>

<file path=xl/drawings/drawing66.xml><?xml version="1.0" encoding="utf-8"?>
<c:userShapes xmlns:c="http://schemas.openxmlformats.org/drawingml/2006/chart">
  <cdr:relSizeAnchor xmlns:cdr="http://schemas.openxmlformats.org/drawingml/2006/chartDrawing">
    <cdr:from>
      <cdr:x>0.88282</cdr:x>
      <cdr:y>0.93432</cdr:y>
    </cdr:from>
    <cdr:to>
      <cdr:x>0.94182</cdr:x>
      <cdr:y>0.99044</cdr:y>
    </cdr:to>
    <cdr:sp macro="" textlink="">
      <cdr:nvSpPr>
        <cdr:cNvPr id="2" name="TextBox 1">
          <a:extLst xmlns:a="http://schemas.openxmlformats.org/drawingml/2006/main">
            <a:ext uri="{FF2B5EF4-FFF2-40B4-BE49-F238E27FC236}">
              <a16:creationId xmlns:a16="http://schemas.microsoft.com/office/drawing/2014/main" id="{244543B0-D75D-1777-ABEA-163B36DD9887}"/>
            </a:ext>
          </a:extLst>
        </cdr:cNvPr>
        <cdr:cNvSpPr txBox="1"/>
      </cdr:nvSpPr>
      <cdr:spPr>
        <a:xfrm xmlns:a="http://schemas.openxmlformats.org/drawingml/2006/main">
          <a:off x="7330320" y="6040170"/>
          <a:ext cx="489857" cy="362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a:latin typeface="HelveticaNeueLT Std" panose="020B0604020202020204"/>
            </a:rPr>
            <a:t>21</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312156</xdr:colOff>
      <xdr:row>9</xdr:row>
      <xdr:rowOff>54430</xdr:rowOff>
    </xdr:from>
    <xdr:to>
      <xdr:col>14</xdr:col>
      <xdr:colOff>354513</xdr:colOff>
      <xdr:row>36</xdr:row>
      <xdr:rowOff>142875</xdr:rowOff>
    </xdr:to>
    <xdr:graphicFrame macro="">
      <xdr:nvGraphicFramePr>
        <xdr:cNvPr id="2" name="Chart 1">
          <a:extLst>
            <a:ext uri="{FF2B5EF4-FFF2-40B4-BE49-F238E27FC236}">
              <a16:creationId xmlns:a16="http://schemas.microsoft.com/office/drawing/2014/main" id="{E9E809A0-0E36-4704-8257-77D48D6DD97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0.14307</cdr:x>
      <cdr:y>0.05407</cdr:y>
    </cdr:from>
    <cdr:to>
      <cdr:x>0.36349</cdr:x>
      <cdr:y>0.16172</cdr:y>
    </cdr:to>
    <cdr:sp macro="" textlink="">
      <cdr:nvSpPr>
        <cdr:cNvPr id="2" name="TextBox 1">
          <a:extLst xmlns:a="http://schemas.openxmlformats.org/drawingml/2006/main">
            <a:ext uri="{FF2B5EF4-FFF2-40B4-BE49-F238E27FC236}">
              <a16:creationId xmlns:a16="http://schemas.microsoft.com/office/drawing/2014/main" id="{19A12D80-FF67-C983-28EE-54869EB0FDFD}"/>
            </a:ext>
          </a:extLst>
        </cdr:cNvPr>
        <cdr:cNvSpPr txBox="1"/>
      </cdr:nvSpPr>
      <cdr:spPr>
        <a:xfrm xmlns:a="http://schemas.openxmlformats.org/drawingml/2006/main">
          <a:off x="1092319" y="231899"/>
          <a:ext cx="1682920" cy="461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a:latin typeface="HelveticaNeueLT Std" panose="020B0604020202020204"/>
              <a:cs typeface="Arial" panose="020B0604020202020204" pitchFamily="34" charset="0"/>
            </a:rPr>
            <a:t>Employment</a:t>
          </a:r>
        </a:p>
      </cdr:txBody>
    </cdr:sp>
  </cdr:relSizeAnchor>
  <cdr:relSizeAnchor xmlns:cdr="http://schemas.openxmlformats.org/drawingml/2006/chartDrawing">
    <cdr:from>
      <cdr:x>0.37312</cdr:x>
      <cdr:y>0.01412</cdr:y>
    </cdr:from>
    <cdr:to>
      <cdr:x>0.69179</cdr:x>
      <cdr:y>0.12504</cdr:y>
    </cdr:to>
    <cdr:sp macro="" textlink="">
      <cdr:nvSpPr>
        <cdr:cNvPr id="4" name="TextBox 1">
          <a:extLst xmlns:a="http://schemas.openxmlformats.org/drawingml/2006/main">
            <a:ext uri="{FF2B5EF4-FFF2-40B4-BE49-F238E27FC236}">
              <a16:creationId xmlns:a16="http://schemas.microsoft.com/office/drawing/2014/main" id="{1D09635E-3132-990D-098A-077C9FED9C2D}"/>
            </a:ext>
          </a:extLst>
        </cdr:cNvPr>
        <cdr:cNvSpPr txBox="1"/>
      </cdr:nvSpPr>
      <cdr:spPr>
        <a:xfrm xmlns:a="http://schemas.openxmlformats.org/drawingml/2006/main">
          <a:off x="3074419" y="79016"/>
          <a:ext cx="2625765" cy="620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2000">
              <a:latin typeface="HelveticaNeueLT Std" panose="020B0604020202020204"/>
              <a:cs typeface="Arial" panose="020B0604020202020204" pitchFamily="34" charset="0"/>
            </a:rPr>
            <a:t>Wages </a:t>
          </a:r>
        </a:p>
        <a:p xmlns:a="http://schemas.openxmlformats.org/drawingml/2006/main">
          <a:pPr algn="ctr"/>
          <a:r>
            <a:rPr lang="en-US" sz="2000">
              <a:latin typeface="HelveticaNeueLT Std" panose="020B0604020202020204"/>
              <a:cs typeface="Arial" panose="020B0604020202020204" pitchFamily="34" charset="0"/>
            </a:rPr>
            <a:t>(College Degree)</a:t>
          </a:r>
        </a:p>
      </cdr:txBody>
    </cdr:sp>
  </cdr:relSizeAnchor>
  <cdr:relSizeAnchor xmlns:cdr="http://schemas.openxmlformats.org/drawingml/2006/chartDrawing">
    <cdr:from>
      <cdr:x>0.64689</cdr:x>
      <cdr:y>0.01122</cdr:y>
    </cdr:from>
    <cdr:to>
      <cdr:x>0.99119</cdr:x>
      <cdr:y>0.21086</cdr:y>
    </cdr:to>
    <cdr:sp macro="" textlink="">
      <cdr:nvSpPr>
        <cdr:cNvPr id="3" name="TextBox 1">
          <a:extLst xmlns:a="http://schemas.openxmlformats.org/drawingml/2006/main">
            <a:ext uri="{FF2B5EF4-FFF2-40B4-BE49-F238E27FC236}">
              <a16:creationId xmlns:a16="http://schemas.microsoft.com/office/drawing/2014/main" id="{116DAEDA-EAE9-965B-E8B5-4A159F5D2AB2}"/>
            </a:ext>
          </a:extLst>
        </cdr:cNvPr>
        <cdr:cNvSpPr txBox="1"/>
      </cdr:nvSpPr>
      <cdr:spPr>
        <a:xfrm xmlns:a="http://schemas.openxmlformats.org/drawingml/2006/main">
          <a:off x="5330218" y="62805"/>
          <a:ext cx="2836950" cy="11173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2000">
              <a:latin typeface="HelveticaNeueLT Std" panose="020B0604020202020204"/>
              <a:cs typeface="Arial" panose="020B0604020202020204" pitchFamily="34" charset="0"/>
            </a:rPr>
            <a:t>Wages </a:t>
          </a:r>
          <a:br>
            <a:rPr lang="en-US" sz="2000">
              <a:latin typeface="HelveticaNeueLT Std" panose="020B0604020202020204"/>
              <a:cs typeface="Arial" panose="020B0604020202020204" pitchFamily="34" charset="0"/>
            </a:rPr>
          </a:br>
          <a:r>
            <a:rPr lang="en-US" sz="2000">
              <a:latin typeface="HelveticaNeueLT Std" panose="020B0604020202020204"/>
              <a:cs typeface="Arial" panose="020B0604020202020204" pitchFamily="34" charset="0"/>
            </a:rPr>
            <a:t>(Less than College) </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236220</xdr:colOff>
      <xdr:row>24</xdr:row>
      <xdr:rowOff>129540</xdr:rowOff>
    </xdr:from>
    <xdr:to>
      <xdr:col>7</xdr:col>
      <xdr:colOff>541020</xdr:colOff>
      <xdr:row>41</xdr:row>
      <xdr:rowOff>22860</xdr:rowOff>
    </xdr:to>
    <xdr:graphicFrame macro="">
      <xdr:nvGraphicFramePr>
        <xdr:cNvPr id="2" name="Chart 1">
          <a:extLst>
            <a:ext uri="{FF2B5EF4-FFF2-40B4-BE49-F238E27FC236}">
              <a16:creationId xmlns:a16="http://schemas.microsoft.com/office/drawing/2014/main" id="{54086241-6FB5-404E-A31E-BAC154278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144780</xdr:colOff>
      <xdr:row>23</xdr:row>
      <xdr:rowOff>0</xdr:rowOff>
    </xdr:from>
    <xdr:to>
      <xdr:col>24</xdr:col>
      <xdr:colOff>449580</xdr:colOff>
      <xdr:row>39</xdr:row>
      <xdr:rowOff>60960</xdr:rowOff>
    </xdr:to>
    <xdr:graphicFrame macro="">
      <xdr:nvGraphicFramePr>
        <xdr:cNvPr id="3" name="Chart 2">
          <a:extLst>
            <a:ext uri="{FF2B5EF4-FFF2-40B4-BE49-F238E27FC236}">
              <a16:creationId xmlns:a16="http://schemas.microsoft.com/office/drawing/2014/main" id="{31E18D9B-F662-4A7B-97BD-184D5A5EA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175260</xdr:colOff>
      <xdr:row>23</xdr:row>
      <xdr:rowOff>53340</xdr:rowOff>
    </xdr:from>
    <xdr:to>
      <xdr:col>32</xdr:col>
      <xdr:colOff>480060</xdr:colOff>
      <xdr:row>39</xdr:row>
      <xdr:rowOff>114300</xdr:rowOff>
    </xdr:to>
    <xdr:graphicFrame macro="">
      <xdr:nvGraphicFramePr>
        <xdr:cNvPr id="4" name="Chart 3">
          <a:extLst>
            <a:ext uri="{FF2B5EF4-FFF2-40B4-BE49-F238E27FC236}">
              <a16:creationId xmlns:a16="http://schemas.microsoft.com/office/drawing/2014/main" id="{6FD4BB3D-9619-45D2-9EAD-3AE61706E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228600</xdr:colOff>
      <xdr:row>41</xdr:row>
      <xdr:rowOff>152400</xdr:rowOff>
    </xdr:from>
    <xdr:to>
      <xdr:col>7</xdr:col>
      <xdr:colOff>533400</xdr:colOff>
      <xdr:row>58</xdr:row>
      <xdr:rowOff>45720</xdr:rowOff>
    </xdr:to>
    <xdr:graphicFrame macro="">
      <xdr:nvGraphicFramePr>
        <xdr:cNvPr id="5" name="Chart 4">
          <a:extLst>
            <a:ext uri="{FF2B5EF4-FFF2-40B4-BE49-F238E27FC236}">
              <a16:creationId xmlns:a16="http://schemas.microsoft.com/office/drawing/2014/main" id="{1E807CB5-81C1-441C-899D-4103B78EC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502920</xdr:colOff>
      <xdr:row>42</xdr:row>
      <xdr:rowOff>0</xdr:rowOff>
    </xdr:from>
    <xdr:to>
      <xdr:col>25</xdr:col>
      <xdr:colOff>198120</xdr:colOff>
      <xdr:row>58</xdr:row>
      <xdr:rowOff>60960</xdr:rowOff>
    </xdr:to>
    <xdr:graphicFrame macro="">
      <xdr:nvGraphicFramePr>
        <xdr:cNvPr id="6" name="Chart 5">
          <a:extLst>
            <a:ext uri="{FF2B5EF4-FFF2-40B4-BE49-F238E27FC236}">
              <a16:creationId xmlns:a16="http://schemas.microsoft.com/office/drawing/2014/main" id="{4DD82396-47E8-4479-81D0-3454B4C2C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259080</xdr:colOff>
      <xdr:row>40</xdr:row>
      <xdr:rowOff>137160</xdr:rowOff>
    </xdr:from>
    <xdr:to>
      <xdr:col>32</xdr:col>
      <xdr:colOff>563880</xdr:colOff>
      <xdr:row>57</xdr:row>
      <xdr:rowOff>30480</xdr:rowOff>
    </xdr:to>
    <xdr:graphicFrame macro="">
      <xdr:nvGraphicFramePr>
        <xdr:cNvPr id="7" name="Chart 6">
          <a:extLst>
            <a:ext uri="{FF2B5EF4-FFF2-40B4-BE49-F238E27FC236}">
              <a16:creationId xmlns:a16="http://schemas.microsoft.com/office/drawing/2014/main" id="{CB7ED671-31A5-4812-B1D9-334DE0F64E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236220</xdr:colOff>
      <xdr:row>46</xdr:row>
      <xdr:rowOff>144780</xdr:rowOff>
    </xdr:from>
    <xdr:to>
      <xdr:col>15</xdr:col>
      <xdr:colOff>266700</xdr:colOff>
      <xdr:row>66</xdr:row>
      <xdr:rowOff>129540</xdr:rowOff>
    </xdr:to>
    <xdr:graphicFrame macro="">
      <xdr:nvGraphicFramePr>
        <xdr:cNvPr id="8" name="Chart 7">
          <a:extLst>
            <a:ext uri="{FF2B5EF4-FFF2-40B4-BE49-F238E27FC236}">
              <a16:creationId xmlns:a16="http://schemas.microsoft.com/office/drawing/2014/main" id="{D767F192-AF35-412A-AB92-95DCD88E5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457200</xdr:colOff>
      <xdr:row>22</xdr:row>
      <xdr:rowOff>114300</xdr:rowOff>
    </xdr:from>
    <xdr:to>
      <xdr:col>16</xdr:col>
      <xdr:colOff>99060</xdr:colOff>
      <xdr:row>41</xdr:row>
      <xdr:rowOff>152400</xdr:rowOff>
    </xdr:to>
    <xdr:graphicFrame macro="">
      <xdr:nvGraphicFramePr>
        <xdr:cNvPr id="9" name="Chart 8">
          <a:extLst>
            <a:ext uri="{FF2B5EF4-FFF2-40B4-BE49-F238E27FC236}">
              <a16:creationId xmlns:a16="http://schemas.microsoft.com/office/drawing/2014/main" id="{0E78043A-EFC6-48FC-9F7D-52674CED0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297180</xdr:colOff>
      <xdr:row>26</xdr:row>
      <xdr:rowOff>15240</xdr:rowOff>
    </xdr:from>
    <xdr:to>
      <xdr:col>43</xdr:col>
      <xdr:colOff>601980</xdr:colOff>
      <xdr:row>42</xdr:row>
      <xdr:rowOff>76200</xdr:rowOff>
    </xdr:to>
    <xdr:graphicFrame macro="">
      <xdr:nvGraphicFramePr>
        <xdr:cNvPr id="10" name="Chart 1">
          <a:extLst>
            <a:ext uri="{FF2B5EF4-FFF2-40B4-BE49-F238E27FC236}">
              <a16:creationId xmlns:a16="http://schemas.microsoft.com/office/drawing/2014/main" id="{7D8579A1-3918-4D90-9C78-CB8D57B23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4</xdr:row>
      <xdr:rowOff>30480</xdr:rowOff>
    </xdr:from>
    <xdr:to>
      <xdr:col>43</xdr:col>
      <xdr:colOff>342900</xdr:colOff>
      <xdr:row>23</xdr:row>
      <xdr:rowOff>45720</xdr:rowOff>
    </xdr:to>
    <xdr:graphicFrame macro="">
      <xdr:nvGraphicFramePr>
        <xdr:cNvPr id="11" name="Chart 2">
          <a:extLst>
            <a:ext uri="{FF2B5EF4-FFF2-40B4-BE49-F238E27FC236}">
              <a16:creationId xmlns:a16="http://schemas.microsoft.com/office/drawing/2014/main" id="{AD33DAC1-991E-4C91-9CAE-535AF1CB8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563880</xdr:colOff>
      <xdr:row>6</xdr:row>
      <xdr:rowOff>68580</xdr:rowOff>
    </xdr:from>
    <xdr:to>
      <xdr:col>53</xdr:col>
      <xdr:colOff>297180</xdr:colOff>
      <xdr:row>24</xdr:row>
      <xdr:rowOff>160020</xdr:rowOff>
    </xdr:to>
    <xdr:graphicFrame macro="">
      <xdr:nvGraphicFramePr>
        <xdr:cNvPr id="12" name="Chart 2">
          <a:extLst>
            <a:ext uri="{FF2B5EF4-FFF2-40B4-BE49-F238E27FC236}">
              <a16:creationId xmlns:a16="http://schemas.microsoft.com/office/drawing/2014/main" id="{F8356ECB-6AFB-4373-95BA-1D890531E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30</xdr:col>
      <xdr:colOff>533400</xdr:colOff>
      <xdr:row>44</xdr:row>
      <xdr:rowOff>15240</xdr:rowOff>
    </xdr:from>
    <xdr:to>
      <xdr:col>38</xdr:col>
      <xdr:colOff>457200</xdr:colOff>
      <xdr:row>63</xdr:row>
      <xdr:rowOff>99060</xdr:rowOff>
    </xdr:to>
    <xdr:graphicFrame macro="">
      <xdr:nvGraphicFramePr>
        <xdr:cNvPr id="13" name="Chart 1">
          <a:extLst>
            <a:ext uri="{FF2B5EF4-FFF2-40B4-BE49-F238E27FC236}">
              <a16:creationId xmlns:a16="http://schemas.microsoft.com/office/drawing/2014/main" id="{BF6A0C10-A3C7-41CC-8DDD-37854ADD6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47</xdr:col>
      <xdr:colOff>167640</xdr:colOff>
      <xdr:row>42</xdr:row>
      <xdr:rowOff>152400</xdr:rowOff>
    </xdr:from>
    <xdr:to>
      <xdr:col>54</xdr:col>
      <xdr:colOff>502920</xdr:colOff>
      <xdr:row>61</xdr:row>
      <xdr:rowOff>160020</xdr:rowOff>
    </xdr:to>
    <xdr:graphicFrame macro="">
      <xdr:nvGraphicFramePr>
        <xdr:cNvPr id="14" name="Chart 2">
          <a:extLst>
            <a:ext uri="{FF2B5EF4-FFF2-40B4-BE49-F238E27FC236}">
              <a16:creationId xmlns:a16="http://schemas.microsoft.com/office/drawing/2014/main" id="{007D24DF-0920-47D1-8A31-34C897C31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304800</xdr:colOff>
      <xdr:row>42</xdr:row>
      <xdr:rowOff>114300</xdr:rowOff>
    </xdr:from>
    <xdr:to>
      <xdr:col>47</xdr:col>
      <xdr:colOff>30480</xdr:colOff>
      <xdr:row>64</xdr:row>
      <xdr:rowOff>114300</xdr:rowOff>
    </xdr:to>
    <xdr:graphicFrame macro="">
      <xdr:nvGraphicFramePr>
        <xdr:cNvPr id="15" name="Chart 2">
          <a:extLst>
            <a:ext uri="{FF2B5EF4-FFF2-40B4-BE49-F238E27FC236}">
              <a16:creationId xmlns:a16="http://schemas.microsoft.com/office/drawing/2014/main" id="{A6613477-C58C-44A1-A231-BDABFB004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1060873</xdr:colOff>
      <xdr:row>141</xdr:row>
      <xdr:rowOff>109642</xdr:rowOff>
    </xdr:from>
    <xdr:to>
      <xdr:col>34</xdr:col>
      <xdr:colOff>170349</xdr:colOff>
      <xdr:row>169</xdr:row>
      <xdr:rowOff>1692</xdr:rowOff>
    </xdr:to>
    <xdr:graphicFrame macro="">
      <xdr:nvGraphicFramePr>
        <xdr:cNvPr id="16" name="Chart 2">
          <a:extLst>
            <a:ext uri="{FF2B5EF4-FFF2-40B4-BE49-F238E27FC236}">
              <a16:creationId xmlns:a16="http://schemas.microsoft.com/office/drawing/2014/main" id="{90AC0E25-2665-4244-AEE1-CEC04688C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36</xdr:col>
      <xdr:colOff>508000</xdr:colOff>
      <xdr:row>142</xdr:row>
      <xdr:rowOff>0</xdr:rowOff>
    </xdr:from>
    <xdr:to>
      <xdr:col>50</xdr:col>
      <xdr:colOff>328676</xdr:colOff>
      <xdr:row>169</xdr:row>
      <xdr:rowOff>57150</xdr:rowOff>
    </xdr:to>
    <xdr:graphicFrame macro="">
      <xdr:nvGraphicFramePr>
        <xdr:cNvPr id="17" name="Chart 2">
          <a:extLst>
            <a:ext uri="{FF2B5EF4-FFF2-40B4-BE49-F238E27FC236}">
              <a16:creationId xmlns:a16="http://schemas.microsoft.com/office/drawing/2014/main" id="{2BD4D2FC-EECD-41B7-B735-FBEB25F25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226332</xdr:colOff>
      <xdr:row>120</xdr:row>
      <xdr:rowOff>4537</xdr:rowOff>
    </xdr:from>
    <xdr:to>
      <xdr:col>30</xdr:col>
      <xdr:colOff>142260</xdr:colOff>
      <xdr:row>180</xdr:row>
      <xdr:rowOff>55335</xdr:rowOff>
    </xdr:to>
    <xdr:graphicFrame macro="">
      <xdr:nvGraphicFramePr>
        <xdr:cNvPr id="18" name="Chart 17">
          <a:extLst>
            <a:ext uri="{FF2B5EF4-FFF2-40B4-BE49-F238E27FC236}">
              <a16:creationId xmlns:a16="http://schemas.microsoft.com/office/drawing/2014/main" id="{086BE22B-4C6E-47B8-8B72-45C0C8FDC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18</xdr:col>
      <xdr:colOff>217714</xdr:colOff>
      <xdr:row>110</xdr:row>
      <xdr:rowOff>108857</xdr:rowOff>
    </xdr:from>
    <xdr:to>
      <xdr:col>34</xdr:col>
      <xdr:colOff>190881</xdr:colOff>
      <xdr:row>113</xdr:row>
      <xdr:rowOff>150976</xdr:rowOff>
    </xdr:to>
    <xdr:pic>
      <xdr:nvPicPr>
        <xdr:cNvPr id="19" name="Picture 18">
          <a:extLst>
            <a:ext uri="{FF2B5EF4-FFF2-40B4-BE49-F238E27FC236}">
              <a16:creationId xmlns:a16="http://schemas.microsoft.com/office/drawing/2014/main" id="{EDE40C54-4E38-7485-4CE1-3EC0A23373FE}"/>
            </a:ext>
          </a:extLst>
        </xdr:cNvPr>
        <xdr:cNvPicPr>
          <a:picLocks noChangeAspect="1"/>
        </xdr:cNvPicPr>
      </xdr:nvPicPr>
      <xdr:blipFill>
        <a:blip xmlns:r="http://schemas.openxmlformats.org/officeDocument/2006/relationships" r:embed="rId18"/>
        <a:stretch>
          <a:fillRect/>
        </a:stretch>
      </xdr:blipFill>
      <xdr:spPr>
        <a:xfrm>
          <a:off x="861786" y="3193142"/>
          <a:ext cx="11466667" cy="504762"/>
        </a:xfrm>
        <a:prstGeom prst="rect">
          <a:avLst/>
        </a:prstGeom>
      </xdr:spPr>
    </xdr:pic>
    <xdr:clientData/>
  </xdr:twoCellAnchor>
  <xdr:twoCellAnchor editAs="oneCell">
    <xdr:from>
      <xdr:col>18</xdr:col>
      <xdr:colOff>290285</xdr:colOff>
      <xdr:row>114</xdr:row>
      <xdr:rowOff>81644</xdr:rowOff>
    </xdr:from>
    <xdr:to>
      <xdr:col>20</xdr:col>
      <xdr:colOff>872381</xdr:colOff>
      <xdr:row>118</xdr:row>
      <xdr:rowOff>121930</xdr:rowOff>
    </xdr:to>
    <xdr:pic>
      <xdr:nvPicPr>
        <xdr:cNvPr id="20" name="Picture 19">
          <a:extLst>
            <a:ext uri="{FF2B5EF4-FFF2-40B4-BE49-F238E27FC236}">
              <a16:creationId xmlns:a16="http://schemas.microsoft.com/office/drawing/2014/main" id="{E17A771F-577C-2CF5-9984-E1D7EA1D276C}"/>
            </a:ext>
          </a:extLst>
        </xdr:cNvPr>
        <xdr:cNvPicPr>
          <a:picLocks noChangeAspect="1"/>
        </xdr:cNvPicPr>
      </xdr:nvPicPr>
      <xdr:blipFill>
        <a:blip xmlns:r="http://schemas.openxmlformats.org/officeDocument/2006/relationships" r:embed="rId19"/>
        <a:stretch>
          <a:fillRect/>
        </a:stretch>
      </xdr:blipFill>
      <xdr:spPr>
        <a:xfrm>
          <a:off x="934357" y="3782787"/>
          <a:ext cx="2323809" cy="657143"/>
        </a:xfrm>
        <a:prstGeom prst="rect">
          <a:avLst/>
        </a:prstGeom>
      </xdr:spPr>
    </xdr:pic>
    <xdr:clientData/>
  </xdr:twoCellAnchor>
  <xdr:twoCellAnchor editAs="oneCell">
    <xdr:from>
      <xdr:col>18</xdr:col>
      <xdr:colOff>208644</xdr:colOff>
      <xdr:row>180</xdr:row>
      <xdr:rowOff>126999</xdr:rowOff>
    </xdr:from>
    <xdr:to>
      <xdr:col>26</xdr:col>
      <xdr:colOff>317500</xdr:colOff>
      <xdr:row>184</xdr:row>
      <xdr:rowOff>63499</xdr:rowOff>
    </xdr:to>
    <xdr:pic>
      <xdr:nvPicPr>
        <xdr:cNvPr id="21" name="Picture 20">
          <a:extLst>
            <a:ext uri="{FF2B5EF4-FFF2-40B4-BE49-F238E27FC236}">
              <a16:creationId xmlns:a16="http://schemas.microsoft.com/office/drawing/2014/main" id="{A907345B-51E2-B8E4-FA62-60032CBCCA84}"/>
            </a:ext>
          </a:extLst>
        </xdr:cNvPr>
        <xdr:cNvPicPr>
          <a:picLocks noChangeAspect="1"/>
        </xdr:cNvPicPr>
      </xdr:nvPicPr>
      <xdr:blipFill rotWithShape="1">
        <a:blip xmlns:r="http://schemas.openxmlformats.org/officeDocument/2006/relationships" r:embed="rId20"/>
        <a:srcRect r="52186" b="57767"/>
        <a:stretch/>
      </xdr:blipFill>
      <xdr:spPr>
        <a:xfrm>
          <a:off x="852716" y="8917214"/>
          <a:ext cx="6449784" cy="553357"/>
        </a:xfrm>
        <a:prstGeom prst="rect">
          <a:avLst/>
        </a:prstGeom>
      </xdr:spPr>
    </xdr:pic>
    <xdr:clientData/>
  </xdr:twoCellAnchor>
  <xdr:twoCellAnchor editAs="oneCell">
    <xdr:from>
      <xdr:col>18</xdr:col>
      <xdr:colOff>244928</xdr:colOff>
      <xdr:row>184</xdr:row>
      <xdr:rowOff>136069</xdr:rowOff>
    </xdr:from>
    <xdr:to>
      <xdr:col>37</xdr:col>
      <xdr:colOff>244929</xdr:colOff>
      <xdr:row>189</xdr:row>
      <xdr:rowOff>108855</xdr:rowOff>
    </xdr:to>
    <xdr:pic>
      <xdr:nvPicPr>
        <xdr:cNvPr id="22" name="Picture 21">
          <a:extLst>
            <a:ext uri="{FF2B5EF4-FFF2-40B4-BE49-F238E27FC236}">
              <a16:creationId xmlns:a16="http://schemas.microsoft.com/office/drawing/2014/main" id="{37303DD0-59FC-4FF9-BAE3-45E84EF561E2}"/>
            </a:ext>
          </a:extLst>
        </xdr:cNvPr>
        <xdr:cNvPicPr>
          <a:picLocks noChangeAspect="1"/>
        </xdr:cNvPicPr>
      </xdr:nvPicPr>
      <xdr:blipFill rotWithShape="1">
        <a:blip xmlns:r="http://schemas.openxmlformats.org/officeDocument/2006/relationships" r:embed="rId20"/>
        <a:srcRect l="337" t="40848" r="132" b="2380"/>
        <a:stretch/>
      </xdr:blipFill>
      <xdr:spPr>
        <a:xfrm>
          <a:off x="889000" y="9543141"/>
          <a:ext cx="13425714" cy="743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absoluteAnchor>
    <xdr:pos x="6679407" y="6346031"/>
    <xdr:ext cx="9394030" cy="6786563"/>
    <xdr:graphicFrame macro="">
      <xdr:nvGraphicFramePr>
        <xdr:cNvPr id="2" name="Chart 1">
          <a:extLst>
            <a:ext uri="{FF2B5EF4-FFF2-40B4-BE49-F238E27FC236}">
              <a16:creationId xmlns:a16="http://schemas.microsoft.com/office/drawing/2014/main" id="{8D53A27C-E255-48CA-A6F1-B792D680D5D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xdr:wsDr xmlns:xdr="http://schemas.openxmlformats.org/drawingml/2006/spreadsheetDrawing" xmlns:a="http://schemas.openxmlformats.org/drawingml/2006/main">
  <xdr:twoCellAnchor>
    <xdr:from>
      <xdr:col>7</xdr:col>
      <xdr:colOff>975812</xdr:colOff>
      <xdr:row>22</xdr:row>
      <xdr:rowOff>77017</xdr:rowOff>
    </xdr:from>
    <xdr:to>
      <xdr:col>18</xdr:col>
      <xdr:colOff>463566</xdr:colOff>
      <xdr:row>122</xdr:row>
      <xdr:rowOff>134167</xdr:rowOff>
    </xdr:to>
    <xdr:graphicFrame macro="">
      <xdr:nvGraphicFramePr>
        <xdr:cNvPr id="2" name="Chart 1">
          <a:extLst>
            <a:ext uri="{FF2B5EF4-FFF2-40B4-BE49-F238E27FC236}">
              <a16:creationId xmlns:a16="http://schemas.microsoft.com/office/drawing/2014/main" id="{8B8268FE-B6B5-4F48-937F-2854540B4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952499</xdr:colOff>
      <xdr:row>12</xdr:row>
      <xdr:rowOff>9072</xdr:rowOff>
    </xdr:from>
    <xdr:to>
      <xdr:col>22</xdr:col>
      <xdr:colOff>517453</xdr:colOff>
      <xdr:row>15</xdr:row>
      <xdr:rowOff>51191</xdr:rowOff>
    </xdr:to>
    <xdr:pic>
      <xdr:nvPicPr>
        <xdr:cNvPr id="3" name="Picture 2">
          <a:extLst>
            <a:ext uri="{FF2B5EF4-FFF2-40B4-BE49-F238E27FC236}">
              <a16:creationId xmlns:a16="http://schemas.microsoft.com/office/drawing/2014/main" id="{BE830B53-1F87-4DD0-A837-76A375D17CD9}"/>
            </a:ext>
          </a:extLst>
        </xdr:cNvPr>
        <xdr:cNvPicPr>
          <a:picLocks noChangeAspect="1"/>
        </xdr:cNvPicPr>
      </xdr:nvPicPr>
      <xdr:blipFill>
        <a:blip xmlns:r="http://schemas.openxmlformats.org/officeDocument/2006/relationships" r:embed="rId2"/>
        <a:stretch>
          <a:fillRect/>
        </a:stretch>
      </xdr:blipFill>
      <xdr:spPr>
        <a:xfrm>
          <a:off x="1596571" y="1859644"/>
          <a:ext cx="11466667" cy="504762"/>
        </a:xfrm>
        <a:prstGeom prst="rect">
          <a:avLst/>
        </a:prstGeom>
      </xdr:spPr>
    </xdr:pic>
    <xdr:clientData/>
  </xdr:twoCellAnchor>
  <xdr:twoCellAnchor editAs="oneCell">
    <xdr:from>
      <xdr:col>7</xdr:col>
      <xdr:colOff>1006928</xdr:colOff>
      <xdr:row>16</xdr:row>
      <xdr:rowOff>9073</xdr:rowOff>
    </xdr:from>
    <xdr:to>
      <xdr:col>9</xdr:col>
      <xdr:colOff>746738</xdr:colOff>
      <xdr:row>20</xdr:row>
      <xdr:rowOff>39835</xdr:rowOff>
    </xdr:to>
    <xdr:pic>
      <xdr:nvPicPr>
        <xdr:cNvPr id="4" name="Picture 3">
          <a:extLst>
            <a:ext uri="{FF2B5EF4-FFF2-40B4-BE49-F238E27FC236}">
              <a16:creationId xmlns:a16="http://schemas.microsoft.com/office/drawing/2014/main" id="{C84793FC-9F70-EA3B-4DE1-AAB43F423EC7}"/>
            </a:ext>
          </a:extLst>
        </xdr:cNvPr>
        <xdr:cNvPicPr>
          <a:picLocks noChangeAspect="1"/>
        </xdr:cNvPicPr>
      </xdr:nvPicPr>
      <xdr:blipFill>
        <a:blip xmlns:r="http://schemas.openxmlformats.org/officeDocument/2006/relationships" r:embed="rId3"/>
        <a:stretch>
          <a:fillRect/>
        </a:stretch>
      </xdr:blipFill>
      <xdr:spPr>
        <a:xfrm>
          <a:off x="1651000" y="2476501"/>
          <a:ext cx="2352381" cy="647619"/>
        </a:xfrm>
        <a:prstGeom prst="rect">
          <a:avLst/>
        </a:prstGeom>
      </xdr:spPr>
    </xdr:pic>
    <xdr:clientData/>
  </xdr:twoCellAnchor>
  <xdr:twoCellAnchor editAs="oneCell">
    <xdr:from>
      <xdr:col>7</xdr:col>
      <xdr:colOff>1133929</xdr:colOff>
      <xdr:row>127</xdr:row>
      <xdr:rowOff>9071</xdr:rowOff>
    </xdr:from>
    <xdr:to>
      <xdr:col>26</xdr:col>
      <xdr:colOff>81643</xdr:colOff>
      <xdr:row>131</xdr:row>
      <xdr:rowOff>136072</xdr:rowOff>
    </xdr:to>
    <xdr:pic>
      <xdr:nvPicPr>
        <xdr:cNvPr id="6" name="Picture 5">
          <a:extLst>
            <a:ext uri="{FF2B5EF4-FFF2-40B4-BE49-F238E27FC236}">
              <a16:creationId xmlns:a16="http://schemas.microsoft.com/office/drawing/2014/main" id="{F932D447-97CE-4DD3-B922-8C9188CCA593}"/>
            </a:ext>
          </a:extLst>
        </xdr:cNvPr>
        <xdr:cNvPicPr>
          <a:picLocks noChangeAspect="1"/>
        </xdr:cNvPicPr>
      </xdr:nvPicPr>
      <xdr:blipFill rotWithShape="1">
        <a:blip xmlns:r="http://schemas.openxmlformats.org/officeDocument/2006/relationships" r:embed="rId4"/>
        <a:srcRect l="337" t="40848" r="132" b="2380"/>
        <a:stretch/>
      </xdr:blipFill>
      <xdr:spPr>
        <a:xfrm>
          <a:off x="1778001" y="8336643"/>
          <a:ext cx="13425714" cy="743857"/>
        </a:xfrm>
        <a:prstGeom prst="rect">
          <a:avLst/>
        </a:prstGeom>
      </xdr:spPr>
    </xdr:pic>
    <xdr:clientData/>
  </xdr:twoCellAnchor>
  <xdr:twoCellAnchor editAs="oneCell">
    <xdr:from>
      <xdr:col>7</xdr:col>
      <xdr:colOff>1061356</xdr:colOff>
      <xdr:row>125</xdr:row>
      <xdr:rowOff>9072</xdr:rowOff>
    </xdr:from>
    <xdr:to>
      <xdr:col>15</xdr:col>
      <xdr:colOff>217714</xdr:colOff>
      <xdr:row>126</xdr:row>
      <xdr:rowOff>117929</xdr:rowOff>
    </xdr:to>
    <xdr:pic>
      <xdr:nvPicPr>
        <xdr:cNvPr id="7" name="Picture 6">
          <a:extLst>
            <a:ext uri="{FF2B5EF4-FFF2-40B4-BE49-F238E27FC236}">
              <a16:creationId xmlns:a16="http://schemas.microsoft.com/office/drawing/2014/main" id="{52B356B0-67A3-4C5B-AB12-31879F551F2E}"/>
            </a:ext>
          </a:extLst>
        </xdr:cNvPr>
        <xdr:cNvPicPr>
          <a:picLocks noChangeAspect="1"/>
        </xdr:cNvPicPr>
      </xdr:nvPicPr>
      <xdr:blipFill rotWithShape="1">
        <a:blip xmlns:r="http://schemas.openxmlformats.org/officeDocument/2006/relationships" r:embed="rId4"/>
        <a:srcRect l="50774" t="5538" r="670" b="74384"/>
        <a:stretch/>
      </xdr:blipFill>
      <xdr:spPr>
        <a:xfrm>
          <a:off x="1705428" y="8028215"/>
          <a:ext cx="6549571" cy="26307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8</xdr:col>
      <xdr:colOff>22857</xdr:colOff>
      <xdr:row>69</xdr:row>
      <xdr:rowOff>16127</xdr:rowOff>
    </xdr:from>
    <xdr:to>
      <xdr:col>20</xdr:col>
      <xdr:colOff>281214</xdr:colOff>
      <xdr:row>107</xdr:row>
      <xdr:rowOff>30818</xdr:rowOff>
    </xdr:to>
    <xdr:graphicFrame macro="">
      <xdr:nvGraphicFramePr>
        <xdr:cNvPr id="2" name="Chart 2">
          <a:extLst>
            <a:ext uri="{FF2B5EF4-FFF2-40B4-BE49-F238E27FC236}">
              <a16:creationId xmlns:a16="http://schemas.microsoft.com/office/drawing/2014/main" id="{AE5ACEAF-B923-4108-A09E-CC9842084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554183</xdr:colOff>
      <xdr:row>60</xdr:row>
      <xdr:rowOff>-1</xdr:rowOff>
    </xdr:from>
    <xdr:to>
      <xdr:col>23</xdr:col>
      <xdr:colOff>354391</xdr:colOff>
      <xdr:row>65</xdr:row>
      <xdr:rowOff>65453</xdr:rowOff>
    </xdr:to>
    <xdr:pic>
      <xdr:nvPicPr>
        <xdr:cNvPr id="3" name="Picture 2">
          <a:extLst>
            <a:ext uri="{FF2B5EF4-FFF2-40B4-BE49-F238E27FC236}">
              <a16:creationId xmlns:a16="http://schemas.microsoft.com/office/drawing/2014/main" id="{61E9E793-EB09-A127-09BD-D4C4481FE36C}"/>
            </a:ext>
          </a:extLst>
        </xdr:cNvPr>
        <xdr:cNvPicPr>
          <a:picLocks noChangeAspect="1"/>
        </xdr:cNvPicPr>
      </xdr:nvPicPr>
      <xdr:blipFill>
        <a:blip xmlns:r="http://schemas.openxmlformats.org/officeDocument/2006/relationships" r:embed="rId2"/>
        <a:stretch>
          <a:fillRect/>
        </a:stretch>
      </xdr:blipFill>
      <xdr:spPr>
        <a:xfrm>
          <a:off x="554183" y="8095012"/>
          <a:ext cx="13971428" cy="857143"/>
        </a:xfrm>
        <a:prstGeom prst="rect">
          <a:avLst/>
        </a:prstGeom>
      </xdr:spPr>
    </xdr:pic>
    <xdr:clientData/>
  </xdr:twoCellAnchor>
  <xdr:twoCellAnchor editAs="oneCell">
    <xdr:from>
      <xdr:col>7</xdr:col>
      <xdr:colOff>425532</xdr:colOff>
      <xdr:row>108</xdr:row>
      <xdr:rowOff>49482</xdr:rowOff>
    </xdr:from>
    <xdr:to>
      <xdr:col>27</xdr:col>
      <xdr:colOff>71801</xdr:colOff>
      <xdr:row>123</xdr:row>
      <xdr:rowOff>74417</xdr:rowOff>
    </xdr:to>
    <xdr:pic>
      <xdr:nvPicPr>
        <xdr:cNvPr id="4" name="Picture 3">
          <a:extLst>
            <a:ext uri="{FF2B5EF4-FFF2-40B4-BE49-F238E27FC236}">
              <a16:creationId xmlns:a16="http://schemas.microsoft.com/office/drawing/2014/main" id="{C0B3B977-D42B-B6EA-209E-DF4FFECD04AF}"/>
            </a:ext>
          </a:extLst>
        </xdr:cNvPr>
        <xdr:cNvPicPr>
          <a:picLocks noChangeAspect="1"/>
        </xdr:cNvPicPr>
      </xdr:nvPicPr>
      <xdr:blipFill>
        <a:blip xmlns:r="http://schemas.openxmlformats.org/officeDocument/2006/relationships" r:embed="rId3"/>
        <a:stretch>
          <a:fillRect/>
        </a:stretch>
      </xdr:blipFill>
      <xdr:spPr>
        <a:xfrm>
          <a:off x="425532" y="15744702"/>
          <a:ext cx="16390476" cy="2400000"/>
        </a:xfrm>
        <a:prstGeom prst="rect">
          <a:avLst/>
        </a:prstGeom>
      </xdr:spPr>
    </xdr:pic>
    <xdr:clientData/>
  </xdr:twoCellAnchor>
  <xdr:twoCellAnchor editAs="oneCell">
    <xdr:from>
      <xdr:col>7</xdr:col>
      <xdr:colOff>643246</xdr:colOff>
      <xdr:row>66</xdr:row>
      <xdr:rowOff>128651</xdr:rowOff>
    </xdr:from>
    <xdr:to>
      <xdr:col>8</xdr:col>
      <xdr:colOff>2171428</xdr:colOff>
      <xdr:row>68</xdr:row>
      <xdr:rowOff>145307</xdr:rowOff>
    </xdr:to>
    <xdr:pic>
      <xdr:nvPicPr>
        <xdr:cNvPr id="5" name="Picture 4">
          <a:extLst>
            <a:ext uri="{FF2B5EF4-FFF2-40B4-BE49-F238E27FC236}">
              <a16:creationId xmlns:a16="http://schemas.microsoft.com/office/drawing/2014/main" id="{ADB93DF5-81D1-1E1F-53F7-2580D12F7E02}"/>
            </a:ext>
          </a:extLst>
        </xdr:cNvPr>
        <xdr:cNvPicPr>
          <a:picLocks noChangeAspect="1"/>
        </xdr:cNvPicPr>
      </xdr:nvPicPr>
      <xdr:blipFill>
        <a:blip xmlns:r="http://schemas.openxmlformats.org/officeDocument/2006/relationships" r:embed="rId4"/>
        <a:stretch>
          <a:fillRect/>
        </a:stretch>
      </xdr:blipFill>
      <xdr:spPr>
        <a:xfrm>
          <a:off x="643246" y="9173689"/>
          <a:ext cx="2171429" cy="33333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26</xdr:col>
      <xdr:colOff>198120</xdr:colOff>
      <xdr:row>1</xdr:row>
      <xdr:rowOff>144780</xdr:rowOff>
    </xdr:from>
    <xdr:to>
      <xdr:col>33</xdr:col>
      <xdr:colOff>571500</xdr:colOff>
      <xdr:row>19</xdr:row>
      <xdr:rowOff>160020</xdr:rowOff>
    </xdr:to>
    <xdr:graphicFrame macro="">
      <xdr:nvGraphicFramePr>
        <xdr:cNvPr id="2" name="Chart 2">
          <a:extLst>
            <a:ext uri="{FF2B5EF4-FFF2-40B4-BE49-F238E27FC236}">
              <a16:creationId xmlns:a16="http://schemas.microsoft.com/office/drawing/2014/main" id="{8110C63F-4A0A-4870-95B1-D65156CBF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91440</xdr:colOff>
      <xdr:row>20</xdr:row>
      <xdr:rowOff>129540</xdr:rowOff>
    </xdr:from>
    <xdr:to>
      <xdr:col>34</xdr:col>
      <xdr:colOff>434340</xdr:colOff>
      <xdr:row>42</xdr:row>
      <xdr:rowOff>22860</xdr:rowOff>
    </xdr:to>
    <xdr:graphicFrame macro="">
      <xdr:nvGraphicFramePr>
        <xdr:cNvPr id="3" name="Chart 2">
          <a:extLst>
            <a:ext uri="{FF2B5EF4-FFF2-40B4-BE49-F238E27FC236}">
              <a16:creationId xmlns:a16="http://schemas.microsoft.com/office/drawing/2014/main" id="{AFE60CEE-2E0B-4C25-8E43-09F33514A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46</xdr:row>
      <xdr:rowOff>0</xdr:rowOff>
    </xdr:from>
    <xdr:to>
      <xdr:col>34</xdr:col>
      <xdr:colOff>342900</xdr:colOff>
      <xdr:row>67</xdr:row>
      <xdr:rowOff>60960</xdr:rowOff>
    </xdr:to>
    <xdr:graphicFrame macro="">
      <xdr:nvGraphicFramePr>
        <xdr:cNvPr id="4" name="Chart 2">
          <a:extLst>
            <a:ext uri="{FF2B5EF4-FFF2-40B4-BE49-F238E27FC236}">
              <a16:creationId xmlns:a16="http://schemas.microsoft.com/office/drawing/2014/main" id="{6893F2D3-774E-4F6D-8042-62818E6BB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78</xdr:row>
      <xdr:rowOff>0</xdr:rowOff>
    </xdr:from>
    <xdr:to>
      <xdr:col>34</xdr:col>
      <xdr:colOff>342900</xdr:colOff>
      <xdr:row>99</xdr:row>
      <xdr:rowOff>60960</xdr:rowOff>
    </xdr:to>
    <xdr:graphicFrame macro="">
      <xdr:nvGraphicFramePr>
        <xdr:cNvPr id="5" name="Chart 2">
          <a:extLst>
            <a:ext uri="{FF2B5EF4-FFF2-40B4-BE49-F238E27FC236}">
              <a16:creationId xmlns:a16="http://schemas.microsoft.com/office/drawing/2014/main" id="{5B4053CC-B27D-472B-B470-6A2012469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1043940</xdr:colOff>
      <xdr:row>97</xdr:row>
      <xdr:rowOff>129540</xdr:rowOff>
    </xdr:from>
    <xdr:to>
      <xdr:col>26</xdr:col>
      <xdr:colOff>502920</xdr:colOff>
      <xdr:row>119</xdr:row>
      <xdr:rowOff>22860</xdr:rowOff>
    </xdr:to>
    <xdr:graphicFrame macro="">
      <xdr:nvGraphicFramePr>
        <xdr:cNvPr id="6" name="Chart 2">
          <a:extLst>
            <a:ext uri="{FF2B5EF4-FFF2-40B4-BE49-F238E27FC236}">
              <a16:creationId xmlns:a16="http://schemas.microsoft.com/office/drawing/2014/main" id="{E0C6954A-3636-4641-B593-8C971665E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441960</xdr:colOff>
      <xdr:row>97</xdr:row>
      <xdr:rowOff>129540</xdr:rowOff>
    </xdr:from>
    <xdr:to>
      <xdr:col>36</xdr:col>
      <xdr:colOff>175260</xdr:colOff>
      <xdr:row>119</xdr:row>
      <xdr:rowOff>22860</xdr:rowOff>
    </xdr:to>
    <xdr:graphicFrame macro="">
      <xdr:nvGraphicFramePr>
        <xdr:cNvPr id="7" name="Chart 2">
          <a:extLst>
            <a:ext uri="{FF2B5EF4-FFF2-40B4-BE49-F238E27FC236}">
              <a16:creationId xmlns:a16="http://schemas.microsoft.com/office/drawing/2014/main" id="{1787DB9E-4D12-46CA-AF34-22F40EC91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38100</xdr:colOff>
      <xdr:row>77</xdr:row>
      <xdr:rowOff>0</xdr:rowOff>
    </xdr:from>
    <xdr:to>
      <xdr:col>42</xdr:col>
      <xdr:colOff>487680</xdr:colOff>
      <xdr:row>98</xdr:row>
      <xdr:rowOff>60960</xdr:rowOff>
    </xdr:to>
    <xdr:graphicFrame macro="">
      <xdr:nvGraphicFramePr>
        <xdr:cNvPr id="8" name="Chart 2">
          <a:extLst>
            <a:ext uri="{FF2B5EF4-FFF2-40B4-BE49-F238E27FC236}">
              <a16:creationId xmlns:a16="http://schemas.microsoft.com/office/drawing/2014/main" id="{4FEFEC22-571C-4348-975A-F05A765EE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222250</xdr:colOff>
      <xdr:row>131</xdr:row>
      <xdr:rowOff>18143</xdr:rowOff>
    </xdr:from>
    <xdr:to>
      <xdr:col>33</xdr:col>
      <xdr:colOff>598715</xdr:colOff>
      <xdr:row>168</xdr:row>
      <xdr:rowOff>148771</xdr:rowOff>
    </xdr:to>
    <xdr:graphicFrame macro="">
      <xdr:nvGraphicFramePr>
        <xdr:cNvPr id="10" name="Chart 9">
          <a:extLst>
            <a:ext uri="{FF2B5EF4-FFF2-40B4-BE49-F238E27FC236}">
              <a16:creationId xmlns:a16="http://schemas.microsoft.com/office/drawing/2014/main" id="{324F9672-0975-4A56-86F2-03FADB51B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25</xdr:col>
      <xdr:colOff>110507</xdr:colOff>
      <xdr:row>121</xdr:row>
      <xdr:rowOff>72571</xdr:rowOff>
    </xdr:from>
    <xdr:to>
      <xdr:col>44</xdr:col>
      <xdr:colOff>710649</xdr:colOff>
      <xdr:row>127</xdr:row>
      <xdr:rowOff>4429</xdr:rowOff>
    </xdr:to>
    <xdr:pic>
      <xdr:nvPicPr>
        <xdr:cNvPr id="9" name="Picture 8">
          <a:extLst>
            <a:ext uri="{FF2B5EF4-FFF2-40B4-BE49-F238E27FC236}">
              <a16:creationId xmlns:a16="http://schemas.microsoft.com/office/drawing/2014/main" id="{D972E665-9DAB-4B77-8CB9-B4BC8AC29544}"/>
            </a:ext>
          </a:extLst>
        </xdr:cNvPr>
        <xdr:cNvPicPr>
          <a:picLocks noChangeAspect="1"/>
        </xdr:cNvPicPr>
      </xdr:nvPicPr>
      <xdr:blipFill>
        <a:blip xmlns:r="http://schemas.openxmlformats.org/officeDocument/2006/relationships" r:embed="rId9"/>
        <a:stretch>
          <a:fillRect/>
        </a:stretch>
      </xdr:blipFill>
      <xdr:spPr>
        <a:xfrm>
          <a:off x="5489864" y="72571"/>
          <a:ext cx="13971428" cy="857143"/>
        </a:xfrm>
        <a:prstGeom prst="rect">
          <a:avLst/>
        </a:prstGeom>
      </xdr:spPr>
    </xdr:pic>
    <xdr:clientData/>
  </xdr:twoCellAnchor>
  <xdr:twoCellAnchor editAs="oneCell">
    <xdr:from>
      <xdr:col>45</xdr:col>
      <xdr:colOff>0</xdr:colOff>
      <xdr:row>204</xdr:row>
      <xdr:rowOff>93190</xdr:rowOff>
    </xdr:from>
    <xdr:to>
      <xdr:col>65</xdr:col>
      <xdr:colOff>7476</xdr:colOff>
      <xdr:row>220</xdr:row>
      <xdr:rowOff>25760</xdr:rowOff>
    </xdr:to>
    <xdr:pic>
      <xdr:nvPicPr>
        <xdr:cNvPr id="11" name="Picture 10">
          <a:extLst>
            <a:ext uri="{FF2B5EF4-FFF2-40B4-BE49-F238E27FC236}">
              <a16:creationId xmlns:a16="http://schemas.microsoft.com/office/drawing/2014/main" id="{118B2A9B-FF1E-4B39-A377-BF44C644A977}"/>
            </a:ext>
          </a:extLst>
        </xdr:cNvPr>
        <xdr:cNvPicPr>
          <a:picLocks noChangeAspect="1"/>
        </xdr:cNvPicPr>
      </xdr:nvPicPr>
      <xdr:blipFill>
        <a:blip xmlns:r="http://schemas.openxmlformats.org/officeDocument/2006/relationships" r:embed="rId10"/>
        <a:stretch>
          <a:fillRect/>
        </a:stretch>
      </xdr:blipFill>
      <xdr:spPr>
        <a:xfrm>
          <a:off x="20419785" y="12892975"/>
          <a:ext cx="16390476" cy="2400000"/>
        </a:xfrm>
        <a:prstGeom prst="rect">
          <a:avLst/>
        </a:prstGeom>
      </xdr:spPr>
    </xdr:pic>
    <xdr:clientData/>
  </xdr:twoCellAnchor>
  <xdr:twoCellAnchor editAs="oneCell">
    <xdr:from>
      <xdr:col>25</xdr:col>
      <xdr:colOff>181429</xdr:colOff>
      <xdr:row>127</xdr:row>
      <xdr:rowOff>63500</xdr:rowOff>
    </xdr:from>
    <xdr:to>
      <xdr:col>27</xdr:col>
      <xdr:colOff>245667</xdr:colOff>
      <xdr:row>131</xdr:row>
      <xdr:rowOff>8547</xdr:rowOff>
    </xdr:to>
    <xdr:pic>
      <xdr:nvPicPr>
        <xdr:cNvPr id="12" name="Picture 11">
          <a:extLst>
            <a:ext uri="{FF2B5EF4-FFF2-40B4-BE49-F238E27FC236}">
              <a16:creationId xmlns:a16="http://schemas.microsoft.com/office/drawing/2014/main" id="{C39A0208-C1AA-FFDD-846E-6217AB45021D}"/>
            </a:ext>
          </a:extLst>
        </xdr:cNvPr>
        <xdr:cNvPicPr>
          <a:picLocks noChangeAspect="1"/>
        </xdr:cNvPicPr>
      </xdr:nvPicPr>
      <xdr:blipFill>
        <a:blip xmlns:r="http://schemas.openxmlformats.org/officeDocument/2006/relationships" r:embed="rId11"/>
        <a:stretch>
          <a:fillRect/>
        </a:stretch>
      </xdr:blipFill>
      <xdr:spPr>
        <a:xfrm>
          <a:off x="5560786" y="988785"/>
          <a:ext cx="1352381" cy="561905"/>
        </a:xfrm>
        <a:prstGeom prst="rect">
          <a:avLst/>
        </a:prstGeom>
      </xdr:spPr>
    </xdr:pic>
    <xdr:clientData/>
  </xdr:twoCellAnchor>
  <xdr:twoCellAnchor editAs="oneCell">
    <xdr:from>
      <xdr:col>25</xdr:col>
      <xdr:colOff>181430</xdr:colOff>
      <xdr:row>169</xdr:row>
      <xdr:rowOff>45357</xdr:rowOff>
    </xdr:from>
    <xdr:to>
      <xdr:col>46</xdr:col>
      <xdr:colOff>678763</xdr:colOff>
      <xdr:row>184</xdr:row>
      <xdr:rowOff>132142</xdr:rowOff>
    </xdr:to>
    <xdr:pic>
      <xdr:nvPicPr>
        <xdr:cNvPr id="13" name="Picture 12">
          <a:extLst>
            <a:ext uri="{FF2B5EF4-FFF2-40B4-BE49-F238E27FC236}">
              <a16:creationId xmlns:a16="http://schemas.microsoft.com/office/drawing/2014/main" id="{A09B8859-2D91-4415-A1CC-D0C29B00B1DC}"/>
            </a:ext>
          </a:extLst>
        </xdr:cNvPr>
        <xdr:cNvPicPr>
          <a:picLocks noChangeAspect="1"/>
        </xdr:cNvPicPr>
      </xdr:nvPicPr>
      <xdr:blipFill>
        <a:blip xmlns:r="http://schemas.openxmlformats.org/officeDocument/2006/relationships" r:embed="rId10"/>
        <a:stretch>
          <a:fillRect/>
        </a:stretch>
      </xdr:blipFill>
      <xdr:spPr>
        <a:xfrm>
          <a:off x="5560787" y="7447642"/>
          <a:ext cx="16390476" cy="24000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14</xdr:col>
      <xdr:colOff>883920</xdr:colOff>
      <xdr:row>23</xdr:row>
      <xdr:rowOff>15240</xdr:rowOff>
    </xdr:from>
    <xdr:to>
      <xdr:col>22</xdr:col>
      <xdr:colOff>30480</xdr:colOff>
      <xdr:row>42</xdr:row>
      <xdr:rowOff>76200</xdr:rowOff>
    </xdr:to>
    <xdr:graphicFrame macro="">
      <xdr:nvGraphicFramePr>
        <xdr:cNvPr id="2" name="Chart 1">
          <a:extLst>
            <a:ext uri="{FF2B5EF4-FFF2-40B4-BE49-F238E27FC236}">
              <a16:creationId xmlns:a16="http://schemas.microsoft.com/office/drawing/2014/main" id="{1F58B15D-D6A8-43C8-A232-1FFCF87A5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175260</xdr:colOff>
      <xdr:row>26</xdr:row>
      <xdr:rowOff>137160</xdr:rowOff>
    </xdr:from>
    <xdr:to>
      <xdr:col>24</xdr:col>
      <xdr:colOff>838200</xdr:colOff>
      <xdr:row>46</xdr:row>
      <xdr:rowOff>30480</xdr:rowOff>
    </xdr:to>
    <xdr:graphicFrame macro="">
      <xdr:nvGraphicFramePr>
        <xdr:cNvPr id="3" name="Chart 1">
          <a:extLst>
            <a:ext uri="{FF2B5EF4-FFF2-40B4-BE49-F238E27FC236}">
              <a16:creationId xmlns:a16="http://schemas.microsoft.com/office/drawing/2014/main" id="{9517A196-3A63-417F-AE4D-03FA8E982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76200</xdr:colOff>
      <xdr:row>27</xdr:row>
      <xdr:rowOff>45720</xdr:rowOff>
    </xdr:from>
    <xdr:to>
      <xdr:col>30</xdr:col>
      <xdr:colOff>548640</xdr:colOff>
      <xdr:row>46</xdr:row>
      <xdr:rowOff>106680</xdr:rowOff>
    </xdr:to>
    <xdr:graphicFrame macro="">
      <xdr:nvGraphicFramePr>
        <xdr:cNvPr id="4" name="Chart 1">
          <a:extLst>
            <a:ext uri="{FF2B5EF4-FFF2-40B4-BE49-F238E27FC236}">
              <a16:creationId xmlns:a16="http://schemas.microsoft.com/office/drawing/2014/main" id="{7866663F-5BC9-40A3-BE5D-6EFA133C4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411480</xdr:colOff>
      <xdr:row>45</xdr:row>
      <xdr:rowOff>68580</xdr:rowOff>
    </xdr:from>
    <xdr:to>
      <xdr:col>21</xdr:col>
      <xdr:colOff>167640</xdr:colOff>
      <xdr:row>64</xdr:row>
      <xdr:rowOff>129540</xdr:rowOff>
    </xdr:to>
    <xdr:graphicFrame macro="">
      <xdr:nvGraphicFramePr>
        <xdr:cNvPr id="5" name="Chart 1">
          <a:extLst>
            <a:ext uri="{FF2B5EF4-FFF2-40B4-BE49-F238E27FC236}">
              <a16:creationId xmlns:a16="http://schemas.microsoft.com/office/drawing/2014/main" id="{5E94FECA-336D-4264-81B7-A0EAA0DDB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480060</xdr:colOff>
      <xdr:row>67</xdr:row>
      <xdr:rowOff>160020</xdr:rowOff>
    </xdr:from>
    <xdr:to>
      <xdr:col>21</xdr:col>
      <xdr:colOff>236220</xdr:colOff>
      <xdr:row>87</xdr:row>
      <xdr:rowOff>53340</xdr:rowOff>
    </xdr:to>
    <xdr:graphicFrame macro="">
      <xdr:nvGraphicFramePr>
        <xdr:cNvPr id="6" name="Chart 2">
          <a:extLst>
            <a:ext uri="{FF2B5EF4-FFF2-40B4-BE49-F238E27FC236}">
              <a16:creationId xmlns:a16="http://schemas.microsoft.com/office/drawing/2014/main" id="{24428065-C42A-4131-8FA8-42B7A50AC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525780</xdr:colOff>
      <xdr:row>100</xdr:row>
      <xdr:rowOff>0</xdr:rowOff>
    </xdr:from>
    <xdr:to>
      <xdr:col>32</xdr:col>
      <xdr:colOff>220980</xdr:colOff>
      <xdr:row>119</xdr:row>
      <xdr:rowOff>60960</xdr:rowOff>
    </xdr:to>
    <xdr:graphicFrame macro="">
      <xdr:nvGraphicFramePr>
        <xdr:cNvPr id="7" name="Chart 1">
          <a:extLst>
            <a:ext uri="{FF2B5EF4-FFF2-40B4-BE49-F238E27FC236}">
              <a16:creationId xmlns:a16="http://schemas.microsoft.com/office/drawing/2014/main" id="{A00E77C1-B087-48CB-9887-A96396601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137160</xdr:colOff>
      <xdr:row>27</xdr:row>
      <xdr:rowOff>22860</xdr:rowOff>
    </xdr:from>
    <xdr:to>
      <xdr:col>35</xdr:col>
      <xdr:colOff>510540</xdr:colOff>
      <xdr:row>46</xdr:row>
      <xdr:rowOff>83820</xdr:rowOff>
    </xdr:to>
    <xdr:graphicFrame macro="">
      <xdr:nvGraphicFramePr>
        <xdr:cNvPr id="8" name="Chart 1">
          <a:extLst>
            <a:ext uri="{FF2B5EF4-FFF2-40B4-BE49-F238E27FC236}">
              <a16:creationId xmlns:a16="http://schemas.microsoft.com/office/drawing/2014/main" id="{E872D251-9D9A-4A09-92CF-54F1B2E60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205740</xdr:colOff>
      <xdr:row>1</xdr:row>
      <xdr:rowOff>15240</xdr:rowOff>
    </xdr:from>
    <xdr:to>
      <xdr:col>36</xdr:col>
      <xdr:colOff>198120</xdr:colOff>
      <xdr:row>17</xdr:row>
      <xdr:rowOff>76200</xdr:rowOff>
    </xdr:to>
    <xdr:graphicFrame macro="">
      <xdr:nvGraphicFramePr>
        <xdr:cNvPr id="9" name="Chart 2">
          <a:extLst>
            <a:ext uri="{FF2B5EF4-FFF2-40B4-BE49-F238E27FC236}">
              <a16:creationId xmlns:a16="http://schemas.microsoft.com/office/drawing/2014/main" id="{46F08E2A-1089-47EC-9AC4-8500ED117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114300</xdr:colOff>
      <xdr:row>99</xdr:row>
      <xdr:rowOff>45720</xdr:rowOff>
    </xdr:from>
    <xdr:to>
      <xdr:col>23</xdr:col>
      <xdr:colOff>800100</xdr:colOff>
      <xdr:row>118</xdr:row>
      <xdr:rowOff>106680</xdr:rowOff>
    </xdr:to>
    <xdr:graphicFrame macro="">
      <xdr:nvGraphicFramePr>
        <xdr:cNvPr id="10" name="Chart 1">
          <a:extLst>
            <a:ext uri="{FF2B5EF4-FFF2-40B4-BE49-F238E27FC236}">
              <a16:creationId xmlns:a16="http://schemas.microsoft.com/office/drawing/2014/main" id="{3D2EFDC3-6947-4A99-BBAF-3447E5878F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1409700</xdr:colOff>
      <xdr:row>100</xdr:row>
      <xdr:rowOff>68580</xdr:rowOff>
    </xdr:from>
    <xdr:to>
      <xdr:col>27</xdr:col>
      <xdr:colOff>99060</xdr:colOff>
      <xdr:row>119</xdr:row>
      <xdr:rowOff>129540</xdr:rowOff>
    </xdr:to>
    <xdr:graphicFrame macro="">
      <xdr:nvGraphicFramePr>
        <xdr:cNvPr id="11" name="Chart 2">
          <a:extLst>
            <a:ext uri="{FF2B5EF4-FFF2-40B4-BE49-F238E27FC236}">
              <a16:creationId xmlns:a16="http://schemas.microsoft.com/office/drawing/2014/main" id="{F32EA0BE-AE13-44F1-BE1C-630E03492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1981200</xdr:colOff>
      <xdr:row>153</xdr:row>
      <xdr:rowOff>114300</xdr:rowOff>
    </xdr:from>
    <xdr:to>
      <xdr:col>18</xdr:col>
      <xdr:colOff>670560</xdr:colOff>
      <xdr:row>173</xdr:row>
      <xdr:rowOff>7620</xdr:rowOff>
    </xdr:to>
    <xdr:graphicFrame macro="">
      <xdr:nvGraphicFramePr>
        <xdr:cNvPr id="12" name="Chart 1">
          <a:extLst>
            <a:ext uri="{FF2B5EF4-FFF2-40B4-BE49-F238E27FC236}">
              <a16:creationId xmlns:a16="http://schemas.microsoft.com/office/drawing/2014/main" id="{47A0E01A-1AB4-4E31-8ED5-E758BEA5A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62772</xdr:colOff>
      <xdr:row>132</xdr:row>
      <xdr:rowOff>25763</xdr:rowOff>
    </xdr:from>
    <xdr:to>
      <xdr:col>19</xdr:col>
      <xdr:colOff>609145</xdr:colOff>
      <xdr:row>187</xdr:row>
      <xdr:rowOff>97519</xdr:rowOff>
    </xdr:to>
    <xdr:graphicFrame macro="">
      <xdr:nvGraphicFramePr>
        <xdr:cNvPr id="13" name="Chart 12">
          <a:extLst>
            <a:ext uri="{FF2B5EF4-FFF2-40B4-BE49-F238E27FC236}">
              <a16:creationId xmlns:a16="http://schemas.microsoft.com/office/drawing/2014/main" id="{D01D016E-6FBB-4BD4-A5E7-EA1E2F68B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635000</xdr:colOff>
      <xdr:row>122</xdr:row>
      <xdr:rowOff>117928</xdr:rowOff>
    </xdr:from>
    <xdr:to>
      <xdr:col>15</xdr:col>
      <xdr:colOff>515786</xdr:colOff>
      <xdr:row>130</xdr:row>
      <xdr:rowOff>36596</xdr:rowOff>
    </xdr:to>
    <xdr:pic>
      <xdr:nvPicPr>
        <xdr:cNvPr id="14" name="Picture 13">
          <a:extLst>
            <a:ext uri="{FF2B5EF4-FFF2-40B4-BE49-F238E27FC236}">
              <a16:creationId xmlns:a16="http://schemas.microsoft.com/office/drawing/2014/main" id="{F746E76F-B83D-E117-7CD3-2305CA426A1A}"/>
            </a:ext>
          </a:extLst>
        </xdr:cNvPr>
        <xdr:cNvPicPr>
          <a:picLocks noChangeAspect="1"/>
        </xdr:cNvPicPr>
      </xdr:nvPicPr>
      <xdr:blipFill>
        <a:blip xmlns:r="http://schemas.openxmlformats.org/officeDocument/2006/relationships" r:embed="rId13"/>
        <a:stretch>
          <a:fillRect/>
        </a:stretch>
      </xdr:blipFill>
      <xdr:spPr>
        <a:xfrm>
          <a:off x="12754428" y="272143"/>
          <a:ext cx="6657143" cy="1152381"/>
        </a:xfrm>
        <a:prstGeom prst="rect">
          <a:avLst/>
        </a:prstGeom>
      </xdr:spPr>
    </xdr:pic>
    <xdr:clientData/>
  </xdr:twoCellAnchor>
  <xdr:twoCellAnchor editAs="oneCell">
    <xdr:from>
      <xdr:col>10</xdr:col>
      <xdr:colOff>81644</xdr:colOff>
      <xdr:row>188</xdr:row>
      <xdr:rowOff>27213</xdr:rowOff>
    </xdr:from>
    <xdr:to>
      <xdr:col>18</xdr:col>
      <xdr:colOff>45715</xdr:colOff>
      <xdr:row>210</xdr:row>
      <xdr:rowOff>34500</xdr:rowOff>
    </xdr:to>
    <xdr:pic>
      <xdr:nvPicPr>
        <xdr:cNvPr id="15" name="Picture 14">
          <a:extLst>
            <a:ext uri="{FF2B5EF4-FFF2-40B4-BE49-F238E27FC236}">
              <a16:creationId xmlns:a16="http://schemas.microsoft.com/office/drawing/2014/main" id="{5B082F6B-92A2-1A2B-806D-B9BB57304998}"/>
            </a:ext>
          </a:extLst>
        </xdr:cNvPr>
        <xdr:cNvPicPr>
          <a:picLocks noChangeAspect="1"/>
        </xdr:cNvPicPr>
      </xdr:nvPicPr>
      <xdr:blipFill>
        <a:blip xmlns:r="http://schemas.openxmlformats.org/officeDocument/2006/relationships" r:embed="rId14"/>
        <a:stretch>
          <a:fillRect/>
        </a:stretch>
      </xdr:blipFill>
      <xdr:spPr>
        <a:xfrm>
          <a:off x="12845144" y="6975928"/>
          <a:ext cx="8028571" cy="34000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15</xdr:col>
      <xdr:colOff>373207</xdr:colOff>
      <xdr:row>9</xdr:row>
      <xdr:rowOff>42992</xdr:rowOff>
    </xdr:from>
    <xdr:to>
      <xdr:col>29</xdr:col>
      <xdr:colOff>125629</xdr:colOff>
      <xdr:row>42</xdr:row>
      <xdr:rowOff>47565</xdr:rowOff>
    </xdr:to>
    <xdr:graphicFrame macro="">
      <xdr:nvGraphicFramePr>
        <xdr:cNvPr id="5" name="Chart 4">
          <a:extLst>
            <a:ext uri="{FF2B5EF4-FFF2-40B4-BE49-F238E27FC236}">
              <a16:creationId xmlns:a16="http://schemas.microsoft.com/office/drawing/2014/main" id="{55D9284A-4D5A-4F33-B393-81CA0DA9F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317499</xdr:colOff>
      <xdr:row>1</xdr:row>
      <xdr:rowOff>72571</xdr:rowOff>
    </xdr:from>
    <xdr:to>
      <xdr:col>31</xdr:col>
      <xdr:colOff>164737</xdr:colOff>
      <xdr:row>4</xdr:row>
      <xdr:rowOff>33046</xdr:rowOff>
    </xdr:to>
    <xdr:pic>
      <xdr:nvPicPr>
        <xdr:cNvPr id="2" name="Picture 1">
          <a:extLst>
            <a:ext uri="{FF2B5EF4-FFF2-40B4-BE49-F238E27FC236}">
              <a16:creationId xmlns:a16="http://schemas.microsoft.com/office/drawing/2014/main" id="{0DA42EC1-517A-B9E0-2791-B23752102C68}"/>
            </a:ext>
          </a:extLst>
        </xdr:cNvPr>
        <xdr:cNvPicPr>
          <a:picLocks noChangeAspect="1"/>
        </xdr:cNvPicPr>
      </xdr:nvPicPr>
      <xdr:blipFill>
        <a:blip xmlns:r="http://schemas.openxmlformats.org/officeDocument/2006/relationships" r:embed="rId2"/>
        <a:stretch>
          <a:fillRect/>
        </a:stretch>
      </xdr:blipFill>
      <xdr:spPr>
        <a:xfrm>
          <a:off x="4825999" y="253999"/>
          <a:ext cx="10152381" cy="504762"/>
        </a:xfrm>
        <a:prstGeom prst="rect">
          <a:avLst/>
        </a:prstGeom>
      </xdr:spPr>
    </xdr:pic>
    <xdr:clientData/>
  </xdr:twoCellAnchor>
  <xdr:twoCellAnchor editAs="oneCell">
    <xdr:from>
      <xdr:col>16</xdr:col>
      <xdr:colOff>299356</xdr:colOff>
      <xdr:row>4</xdr:row>
      <xdr:rowOff>145143</xdr:rowOff>
    </xdr:from>
    <xdr:to>
      <xdr:col>25</xdr:col>
      <xdr:colOff>131284</xdr:colOff>
      <xdr:row>8</xdr:row>
      <xdr:rowOff>124192</xdr:rowOff>
    </xdr:to>
    <xdr:pic>
      <xdr:nvPicPr>
        <xdr:cNvPr id="3" name="Picture 2">
          <a:extLst>
            <a:ext uri="{FF2B5EF4-FFF2-40B4-BE49-F238E27FC236}">
              <a16:creationId xmlns:a16="http://schemas.microsoft.com/office/drawing/2014/main" id="{32C2A1BF-F777-BAD5-0300-3BAF8BD9EC00}"/>
            </a:ext>
          </a:extLst>
        </xdr:cNvPr>
        <xdr:cNvPicPr>
          <a:picLocks noChangeAspect="1"/>
        </xdr:cNvPicPr>
      </xdr:nvPicPr>
      <xdr:blipFill>
        <a:blip xmlns:r="http://schemas.openxmlformats.org/officeDocument/2006/relationships" r:embed="rId3"/>
        <a:stretch>
          <a:fillRect/>
        </a:stretch>
      </xdr:blipFill>
      <xdr:spPr>
        <a:xfrm>
          <a:off x="5451928" y="870858"/>
          <a:ext cx="5628571" cy="704762"/>
        </a:xfrm>
        <a:prstGeom prst="rect">
          <a:avLst/>
        </a:prstGeom>
      </xdr:spPr>
    </xdr:pic>
    <xdr:clientData/>
  </xdr:twoCellAnchor>
  <xdr:twoCellAnchor editAs="oneCell">
    <xdr:from>
      <xdr:col>15</xdr:col>
      <xdr:colOff>526144</xdr:colOff>
      <xdr:row>43</xdr:row>
      <xdr:rowOff>154214</xdr:rowOff>
    </xdr:from>
    <xdr:to>
      <xdr:col>41</xdr:col>
      <xdr:colOff>75525</xdr:colOff>
      <xdr:row>58</xdr:row>
      <xdr:rowOff>42309</xdr:rowOff>
    </xdr:to>
    <xdr:pic>
      <xdr:nvPicPr>
        <xdr:cNvPr id="4" name="Picture 3">
          <a:extLst>
            <a:ext uri="{FF2B5EF4-FFF2-40B4-BE49-F238E27FC236}">
              <a16:creationId xmlns:a16="http://schemas.microsoft.com/office/drawing/2014/main" id="{4FD78887-EF99-D5B4-FC2C-A4577EC243A7}"/>
            </a:ext>
          </a:extLst>
        </xdr:cNvPr>
        <xdr:cNvPicPr>
          <a:picLocks noChangeAspect="1"/>
        </xdr:cNvPicPr>
      </xdr:nvPicPr>
      <xdr:blipFill>
        <a:blip xmlns:r="http://schemas.openxmlformats.org/officeDocument/2006/relationships" r:embed="rId4"/>
        <a:stretch>
          <a:fillRect/>
        </a:stretch>
      </xdr:blipFill>
      <xdr:spPr>
        <a:xfrm>
          <a:off x="5034644" y="7955642"/>
          <a:ext cx="16295238" cy="2609524"/>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0.74797</cdr:x>
      <cdr:y>0.13053</cdr:y>
    </cdr:from>
    <cdr:to>
      <cdr:x>1</cdr:x>
      <cdr:y>0.22824</cdr:y>
    </cdr:to>
    <cdr:sp macro="" textlink="">
      <cdr:nvSpPr>
        <cdr:cNvPr id="2" name="TextBox 1">
          <a:extLst xmlns:a="http://schemas.openxmlformats.org/drawingml/2006/main">
            <a:ext uri="{FF2B5EF4-FFF2-40B4-BE49-F238E27FC236}">
              <a16:creationId xmlns:a16="http://schemas.microsoft.com/office/drawing/2014/main" id="{195B0E10-CA60-80E0-636C-891052325F13}"/>
            </a:ext>
          </a:extLst>
        </cdr:cNvPr>
        <cdr:cNvSpPr txBox="1"/>
      </cdr:nvSpPr>
      <cdr:spPr>
        <a:xfrm xmlns:a="http://schemas.openxmlformats.org/drawingml/2006/main">
          <a:off x="6573993" y="775586"/>
          <a:ext cx="2215083" cy="580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200">
              <a:solidFill>
                <a:srgbClr val="000099"/>
              </a:solidFill>
              <a:latin typeface="Arial" panose="020B0604020202020204" pitchFamily="34" charset="0"/>
              <a:cs typeface="Arial" panose="020B0604020202020204" pitchFamily="34" charset="0"/>
            </a:rPr>
            <a:t>Top 50 firms</a:t>
          </a:r>
        </a:p>
      </cdr:txBody>
    </cdr:sp>
  </cdr:relSizeAnchor>
  <cdr:relSizeAnchor xmlns:cdr="http://schemas.openxmlformats.org/drawingml/2006/chartDrawing">
    <cdr:from>
      <cdr:x>0.46139</cdr:x>
      <cdr:y>0.69556</cdr:y>
    </cdr:from>
    <cdr:to>
      <cdr:x>1</cdr:x>
      <cdr:y>0.79975</cdr:y>
    </cdr:to>
    <cdr:sp macro="" textlink="">
      <cdr:nvSpPr>
        <cdr:cNvPr id="3" name="TextBox 1">
          <a:extLst xmlns:a="http://schemas.openxmlformats.org/drawingml/2006/main">
            <a:ext uri="{FF2B5EF4-FFF2-40B4-BE49-F238E27FC236}">
              <a16:creationId xmlns:a16="http://schemas.microsoft.com/office/drawing/2014/main" id="{44C754AA-3DB2-348D-D896-EB8661405A77}"/>
            </a:ext>
          </a:extLst>
        </cdr:cNvPr>
        <cdr:cNvSpPr txBox="1"/>
      </cdr:nvSpPr>
      <cdr:spPr>
        <a:xfrm xmlns:a="http://schemas.openxmlformats.org/drawingml/2006/main">
          <a:off x="4055162" y="4132887"/>
          <a:ext cx="4733915" cy="6190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200">
              <a:solidFill>
                <a:srgbClr val="ED7D31"/>
              </a:solidFill>
              <a:latin typeface="Arial" panose="020B0604020202020204" pitchFamily="34" charset="0"/>
              <a:cs typeface="Arial" panose="020B0604020202020204" pitchFamily="34" charset="0"/>
            </a:rPr>
            <a:t>Laggards (bottom 40th percentile)</a:t>
          </a:r>
        </a:p>
      </cdr:txBody>
    </cdr:sp>
  </cdr:relSizeAnchor>
  <cdr:relSizeAnchor xmlns:cdr="http://schemas.openxmlformats.org/drawingml/2006/chartDrawing">
    <cdr:from>
      <cdr:x>0.71667</cdr:x>
      <cdr:y>0.51101</cdr:y>
    </cdr:from>
    <cdr:to>
      <cdr:x>0.98042</cdr:x>
      <cdr:y>0.60854</cdr:y>
    </cdr:to>
    <cdr:sp macro="" textlink="">
      <cdr:nvSpPr>
        <cdr:cNvPr id="4" name="TextBox 1">
          <a:extLst xmlns:a="http://schemas.openxmlformats.org/drawingml/2006/main">
            <a:ext uri="{FF2B5EF4-FFF2-40B4-BE49-F238E27FC236}">
              <a16:creationId xmlns:a16="http://schemas.microsoft.com/office/drawing/2014/main" id="{AB1D7CEB-8512-3C48-C850-0DAC5AEFB073}"/>
            </a:ext>
          </a:extLst>
        </cdr:cNvPr>
        <cdr:cNvSpPr txBox="1"/>
      </cdr:nvSpPr>
      <cdr:spPr>
        <a:xfrm xmlns:a="http://schemas.openxmlformats.org/drawingml/2006/main">
          <a:off x="6298828" y="3036330"/>
          <a:ext cx="2318159" cy="5795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200">
              <a:solidFill>
                <a:schemeClr val="accent3">
                  <a:lumMod val="75000"/>
                </a:schemeClr>
              </a:solidFill>
              <a:latin typeface="Arial" panose="020B0604020202020204" pitchFamily="34" charset="0"/>
              <a:cs typeface="Arial" panose="020B0604020202020204" pitchFamily="34" charset="0"/>
            </a:rPr>
            <a:t>Others (middle)</a:t>
          </a:r>
        </a:p>
      </cdr:txBody>
    </cdr:sp>
  </cdr:relSizeAnchor>
</c:userShapes>
</file>

<file path=xl/drawings/drawing76.xml><?xml version="1.0" encoding="utf-8"?>
<xdr:wsDr xmlns:xdr="http://schemas.openxmlformats.org/drawingml/2006/spreadsheetDrawing" xmlns:a="http://schemas.openxmlformats.org/drawingml/2006/main">
  <xdr:twoCellAnchor>
    <xdr:from>
      <xdr:col>4</xdr:col>
      <xdr:colOff>396875</xdr:colOff>
      <xdr:row>3</xdr:row>
      <xdr:rowOff>47625</xdr:rowOff>
    </xdr:from>
    <xdr:to>
      <xdr:col>18</xdr:col>
      <xdr:colOff>190119</xdr:colOff>
      <xdr:row>42</xdr:row>
      <xdr:rowOff>147447</xdr:rowOff>
    </xdr:to>
    <xdr:graphicFrame macro="">
      <xdr:nvGraphicFramePr>
        <xdr:cNvPr id="4" name="Chart 3">
          <a:extLst>
            <a:ext uri="{FF2B5EF4-FFF2-40B4-BE49-F238E27FC236}">
              <a16:creationId xmlns:a16="http://schemas.microsoft.com/office/drawing/2014/main" id="{622406B8-23B0-48D5-AE5A-8932EB893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174625</xdr:colOff>
      <xdr:row>23</xdr:row>
      <xdr:rowOff>127001</xdr:rowOff>
    </xdr:from>
    <xdr:to>
      <xdr:col>35</xdr:col>
      <xdr:colOff>571119</xdr:colOff>
      <xdr:row>58</xdr:row>
      <xdr:rowOff>1</xdr:rowOff>
    </xdr:to>
    <xdr:graphicFrame macro="">
      <xdr:nvGraphicFramePr>
        <xdr:cNvPr id="6" name="Chart 5">
          <a:extLst>
            <a:ext uri="{FF2B5EF4-FFF2-40B4-BE49-F238E27FC236}">
              <a16:creationId xmlns:a16="http://schemas.microsoft.com/office/drawing/2014/main" id="{5DF4CAF8-1E5A-46F8-8390-281A288D4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21</xdr:col>
      <xdr:colOff>306779</xdr:colOff>
      <xdr:row>18</xdr:row>
      <xdr:rowOff>148442</xdr:rowOff>
    </xdr:from>
    <xdr:to>
      <xdr:col>38</xdr:col>
      <xdr:colOff>314443</xdr:colOff>
      <xdr:row>64</xdr:row>
      <xdr:rowOff>131576</xdr:rowOff>
    </xdr:to>
    <xdr:pic>
      <xdr:nvPicPr>
        <xdr:cNvPr id="3" name="Picture 2">
          <a:extLst>
            <a:ext uri="{FF2B5EF4-FFF2-40B4-BE49-F238E27FC236}">
              <a16:creationId xmlns:a16="http://schemas.microsoft.com/office/drawing/2014/main" id="{0FA3CE5A-6F91-95D7-3C2E-958D7DB5EA14}"/>
            </a:ext>
          </a:extLst>
        </xdr:cNvPr>
        <xdr:cNvPicPr>
          <a:picLocks noChangeAspect="1"/>
        </xdr:cNvPicPr>
      </xdr:nvPicPr>
      <xdr:blipFill>
        <a:blip xmlns:r="http://schemas.openxmlformats.org/officeDocument/2006/relationships" r:embed="rId3"/>
        <a:stretch>
          <a:fillRect/>
        </a:stretch>
      </xdr:blipFill>
      <xdr:spPr>
        <a:xfrm>
          <a:off x="15160832" y="781793"/>
          <a:ext cx="10942857" cy="7266667"/>
        </a:xfrm>
        <a:prstGeom prst="rect">
          <a:avLst/>
        </a:prstGeom>
      </xdr:spPr>
    </xdr:pic>
    <xdr:clientData/>
  </xdr:twoCellAnchor>
  <xdr:twoCellAnchor editAs="oneCell">
    <xdr:from>
      <xdr:col>21</xdr:col>
      <xdr:colOff>376053</xdr:colOff>
      <xdr:row>5</xdr:row>
      <xdr:rowOff>49479</xdr:rowOff>
    </xdr:from>
    <xdr:to>
      <xdr:col>37</xdr:col>
      <xdr:colOff>236487</xdr:colOff>
      <xdr:row>8</xdr:row>
      <xdr:rowOff>79228</xdr:rowOff>
    </xdr:to>
    <xdr:pic>
      <xdr:nvPicPr>
        <xdr:cNvPr id="2" name="Picture 1">
          <a:extLst>
            <a:ext uri="{FF2B5EF4-FFF2-40B4-BE49-F238E27FC236}">
              <a16:creationId xmlns:a16="http://schemas.microsoft.com/office/drawing/2014/main" id="{0C0F426F-C518-4D60-8BA2-12A8C1AFA01F}"/>
            </a:ext>
          </a:extLst>
        </xdr:cNvPr>
        <xdr:cNvPicPr>
          <a:picLocks noChangeAspect="1"/>
        </xdr:cNvPicPr>
      </xdr:nvPicPr>
      <xdr:blipFill>
        <a:blip xmlns:r="http://schemas.openxmlformats.org/officeDocument/2006/relationships" r:embed="rId4"/>
        <a:stretch>
          <a:fillRect/>
        </a:stretch>
      </xdr:blipFill>
      <xdr:spPr>
        <a:xfrm>
          <a:off x="5571508" y="841168"/>
          <a:ext cx="10152381" cy="504762"/>
        </a:xfrm>
        <a:prstGeom prst="rect">
          <a:avLst/>
        </a:prstGeom>
      </xdr:spPr>
    </xdr:pic>
    <xdr:clientData/>
  </xdr:twoCellAnchor>
  <xdr:twoCellAnchor editAs="oneCell">
    <xdr:from>
      <xdr:col>21</xdr:col>
      <xdr:colOff>465117</xdr:colOff>
      <xdr:row>9</xdr:row>
      <xdr:rowOff>148443</xdr:rowOff>
    </xdr:from>
    <xdr:to>
      <xdr:col>32</xdr:col>
      <xdr:colOff>475117</xdr:colOff>
      <xdr:row>16</xdr:row>
      <xdr:rowOff>1984</xdr:rowOff>
    </xdr:to>
    <xdr:pic>
      <xdr:nvPicPr>
        <xdr:cNvPr id="5" name="Picture 4">
          <a:extLst>
            <a:ext uri="{FF2B5EF4-FFF2-40B4-BE49-F238E27FC236}">
              <a16:creationId xmlns:a16="http://schemas.microsoft.com/office/drawing/2014/main" id="{D8431D7B-E80A-016C-9B45-03F5EF2A6A04}"/>
            </a:ext>
          </a:extLst>
        </xdr:cNvPr>
        <xdr:cNvPicPr>
          <a:picLocks noChangeAspect="1"/>
        </xdr:cNvPicPr>
      </xdr:nvPicPr>
      <xdr:blipFill>
        <a:blip xmlns:r="http://schemas.openxmlformats.org/officeDocument/2006/relationships" r:embed="rId5"/>
        <a:stretch>
          <a:fillRect/>
        </a:stretch>
      </xdr:blipFill>
      <xdr:spPr>
        <a:xfrm>
          <a:off x="5660572" y="1573481"/>
          <a:ext cx="7085714" cy="961905"/>
        </a:xfrm>
        <a:prstGeom prst="rect">
          <a:avLst/>
        </a:prstGeom>
      </xdr:spPr>
    </xdr:pic>
    <xdr:clientData/>
  </xdr:twoCellAnchor>
  <xdr:twoCellAnchor editAs="oneCell">
    <xdr:from>
      <xdr:col>21</xdr:col>
      <xdr:colOff>385946</xdr:colOff>
      <xdr:row>66</xdr:row>
      <xdr:rowOff>89066</xdr:rowOff>
    </xdr:from>
    <xdr:to>
      <xdr:col>46</xdr:col>
      <xdr:colOff>600015</xdr:colOff>
      <xdr:row>83</xdr:row>
      <xdr:rowOff>6850</xdr:rowOff>
    </xdr:to>
    <xdr:pic>
      <xdr:nvPicPr>
        <xdr:cNvPr id="7" name="Picture 6">
          <a:extLst>
            <a:ext uri="{FF2B5EF4-FFF2-40B4-BE49-F238E27FC236}">
              <a16:creationId xmlns:a16="http://schemas.microsoft.com/office/drawing/2014/main" id="{331F984F-A66C-4231-B1E0-1A5236CF085D}"/>
            </a:ext>
          </a:extLst>
        </xdr:cNvPr>
        <xdr:cNvPicPr>
          <a:picLocks noChangeAspect="1"/>
        </xdr:cNvPicPr>
      </xdr:nvPicPr>
      <xdr:blipFill>
        <a:blip xmlns:r="http://schemas.openxmlformats.org/officeDocument/2006/relationships" r:embed="rId6"/>
        <a:stretch>
          <a:fillRect/>
        </a:stretch>
      </xdr:blipFill>
      <xdr:spPr>
        <a:xfrm>
          <a:off x="5581401" y="10539351"/>
          <a:ext cx="16295238" cy="2609524"/>
        </a:xfrm>
        <a:prstGeom prst="rect">
          <a:avLst/>
        </a:prstGeom>
      </xdr:spPr>
    </xdr:pic>
    <xdr:clientData/>
  </xdr:twoCellAnchor>
</xdr:wsDr>
</file>

<file path=xl/drawings/drawing77.xml><?xml version="1.0" encoding="utf-8"?>
<c:userShapes xmlns:c="http://schemas.openxmlformats.org/drawingml/2006/chart">
  <cdr:relSizeAnchor xmlns:cdr="http://schemas.openxmlformats.org/drawingml/2006/chartDrawing">
    <cdr:from>
      <cdr:x>0.15455</cdr:x>
      <cdr:y>0.00541</cdr:y>
    </cdr:from>
    <cdr:to>
      <cdr:x>0.45749</cdr:x>
      <cdr:y>0.20171</cdr:y>
    </cdr:to>
    <cdr:sp macro="" textlink="">
      <cdr:nvSpPr>
        <cdr:cNvPr id="2" name="TextBox 1">
          <a:extLst xmlns:a="http://schemas.openxmlformats.org/drawingml/2006/main">
            <a:ext uri="{FF2B5EF4-FFF2-40B4-BE49-F238E27FC236}">
              <a16:creationId xmlns:a16="http://schemas.microsoft.com/office/drawing/2014/main" id="{437AB998-D356-4176-5CFD-29CF82CB3535}"/>
            </a:ext>
          </a:extLst>
        </cdr:cNvPr>
        <cdr:cNvSpPr txBox="1"/>
      </cdr:nvSpPr>
      <cdr:spPr>
        <a:xfrm xmlns:a="http://schemas.openxmlformats.org/drawingml/2006/main">
          <a:off x="1366982" y="34636"/>
          <a:ext cx="2679487" cy="12570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nSpc>
              <a:spcPct val="200000"/>
            </a:lnSpc>
          </a:pPr>
          <a:r>
            <a:rPr lang="en-US" sz="2000" b="0">
              <a:solidFill>
                <a:sysClr val="windowText" lastClr="000000"/>
              </a:solidFill>
              <a:latin typeface="HelveticaNeueLT Std" panose="020B0604020202020204"/>
              <a:cs typeface="Arial" panose="020B0604020202020204" pitchFamily="34" charset="0"/>
            </a:rPr>
            <a:t>Fiscal policies</a:t>
          </a:r>
        </a:p>
        <a:p xmlns:a="http://schemas.openxmlformats.org/drawingml/2006/main">
          <a:pPr>
            <a:lnSpc>
              <a:spcPct val="200000"/>
            </a:lnSpc>
          </a:pPr>
          <a:r>
            <a:rPr lang="en-US" sz="2000" b="0">
              <a:solidFill>
                <a:sysClr val="windowText" lastClr="000000"/>
              </a:solidFill>
              <a:latin typeface="HelveticaNeueLT Std" panose="020B0604020202020204"/>
              <a:cs typeface="Arial" panose="020B0604020202020204" pitchFamily="34" charset="0"/>
            </a:rPr>
            <a:t>Financial</a:t>
          </a:r>
          <a:r>
            <a:rPr lang="en-US" sz="2000" b="0" baseline="0">
              <a:solidFill>
                <a:sysClr val="windowText" lastClr="000000"/>
              </a:solidFill>
              <a:latin typeface="HelveticaNeueLT Std" panose="020B0604020202020204"/>
              <a:cs typeface="Arial" panose="020B0604020202020204" pitchFamily="34" charset="0"/>
            </a:rPr>
            <a:t> policies</a:t>
          </a:r>
          <a:endParaRPr lang="en-US" sz="2000" b="0">
            <a:solidFill>
              <a:sysClr val="windowText" lastClr="000000"/>
            </a:solidFill>
            <a:latin typeface="HelveticaNeueLT Std" panose="020B0604020202020204"/>
            <a:cs typeface="Arial" panose="020B0604020202020204" pitchFamily="34" charset="0"/>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0.63972</cdr:x>
      <cdr:y>0.00877</cdr:y>
    </cdr:from>
    <cdr:to>
      <cdr:x>0.63972</cdr:x>
      <cdr:y>0.97953</cdr:y>
    </cdr:to>
    <cdr:cxnSp macro="">
      <cdr:nvCxnSpPr>
        <cdr:cNvPr id="2" name="Straight Connector 1">
          <a:extLst xmlns:a="http://schemas.openxmlformats.org/drawingml/2006/main">
            <a:ext uri="{FF2B5EF4-FFF2-40B4-BE49-F238E27FC236}">
              <a16:creationId xmlns:a16="http://schemas.microsoft.com/office/drawing/2014/main" id="{1A9CCD37-43DD-4751-B27F-8C6D61E52CFF}"/>
            </a:ext>
          </a:extLst>
        </cdr:cNvPr>
        <cdr:cNvCxnSpPr/>
      </cdr:nvCxnSpPr>
      <cdr:spPr>
        <a:xfrm xmlns:a="http://schemas.openxmlformats.org/drawingml/2006/main">
          <a:off x="5270500" y="47624"/>
          <a:ext cx="0" cy="5270500"/>
        </a:xfrm>
        <a:prstGeom xmlns:a="http://schemas.openxmlformats.org/drawingml/2006/main" prst="line">
          <a:avLst/>
        </a:prstGeom>
        <a:ln xmlns:a="http://schemas.openxmlformats.org/drawingml/2006/main" w="19050">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0.83819</cdr:x>
      <cdr:y>0</cdr:y>
    </cdr:from>
    <cdr:to>
      <cdr:x>1</cdr:x>
      <cdr:y>0.07251</cdr:y>
    </cdr:to>
    <cdr:sp macro="" textlink="">
      <cdr:nvSpPr>
        <cdr:cNvPr id="9" name="TextBox 10">
          <a:extLst xmlns:a="http://schemas.openxmlformats.org/drawingml/2006/main">
            <a:ext uri="{FF2B5EF4-FFF2-40B4-BE49-F238E27FC236}">
              <a16:creationId xmlns:a16="http://schemas.microsoft.com/office/drawing/2014/main" id="{EE0F3AB4-5745-4B17-A438-2562033319F8}"/>
            </a:ext>
          </a:extLst>
        </cdr:cNvPr>
        <cdr:cNvSpPr txBox="1"/>
      </cdr:nvSpPr>
      <cdr:spPr>
        <a:xfrm xmlns:a="http://schemas.openxmlformats.org/drawingml/2006/main">
          <a:off x="6905633" y="0"/>
          <a:ext cx="1333111" cy="3936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solidFill>
                <a:schemeClr val="accent3">
                  <a:lumMod val="75000"/>
                </a:schemeClr>
              </a:solidFill>
              <a:latin typeface="HelveticaNeueLT Std" panose="020B0604020202020204"/>
              <a:cs typeface="Arial" panose="020B0604020202020204" pitchFamily="34" charset="0"/>
            </a:rPr>
            <a:t>Financial</a:t>
          </a:r>
        </a:p>
      </cdr:txBody>
    </cdr:sp>
  </cdr:relSizeAnchor>
  <cdr:relSizeAnchor xmlns:cdr="http://schemas.openxmlformats.org/drawingml/2006/chartDrawing">
    <cdr:from>
      <cdr:x>0.10829</cdr:x>
      <cdr:y>0.00936</cdr:y>
    </cdr:from>
    <cdr:to>
      <cdr:x>0.36096</cdr:x>
      <cdr:y>0.07789</cdr:y>
    </cdr:to>
    <cdr:sp macro="" textlink="">
      <cdr:nvSpPr>
        <cdr:cNvPr id="10" name="TextBox 10">
          <a:extLst xmlns:a="http://schemas.openxmlformats.org/drawingml/2006/main">
            <a:ext uri="{FF2B5EF4-FFF2-40B4-BE49-F238E27FC236}">
              <a16:creationId xmlns:a16="http://schemas.microsoft.com/office/drawing/2014/main" id="{4B23F676-A94A-19BF-6214-7E3AAEEF0F35}"/>
            </a:ext>
          </a:extLst>
        </cdr:cNvPr>
        <cdr:cNvSpPr txBox="1"/>
      </cdr:nvSpPr>
      <cdr:spPr>
        <a:xfrm xmlns:a="http://schemas.openxmlformats.org/drawingml/2006/main">
          <a:off x="892175" y="50800"/>
          <a:ext cx="2081645" cy="37209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solidFill>
                <a:srgbClr val="ED7D31"/>
              </a:solidFill>
              <a:latin typeface="HelveticaNeueLT Std" panose="020B0604020202020204"/>
              <a:cs typeface="Arial" panose="020B0604020202020204" pitchFamily="34" charset="0"/>
            </a:rPr>
            <a:t>Fiscal</a:t>
          </a:r>
        </a:p>
      </cdr:txBody>
    </cdr:sp>
  </cdr:relSizeAnchor>
</c:userShapes>
</file>

<file path=xl/drawings/drawing79.xml><?xml version="1.0" encoding="utf-8"?>
<xdr:wsDr xmlns:xdr="http://schemas.openxmlformats.org/drawingml/2006/spreadsheetDrawing" xmlns:a="http://schemas.openxmlformats.org/drawingml/2006/main">
  <xdr:twoCellAnchor>
    <xdr:from>
      <xdr:col>11</xdr:col>
      <xdr:colOff>193675</xdr:colOff>
      <xdr:row>11</xdr:row>
      <xdr:rowOff>22224</xdr:rowOff>
    </xdr:from>
    <xdr:to>
      <xdr:col>24</xdr:col>
      <xdr:colOff>590169</xdr:colOff>
      <xdr:row>50</xdr:row>
      <xdr:rowOff>122046</xdr:rowOff>
    </xdr:to>
    <xdr:graphicFrame macro="">
      <xdr:nvGraphicFramePr>
        <xdr:cNvPr id="2" name="Chart 1">
          <a:extLst>
            <a:ext uri="{FF2B5EF4-FFF2-40B4-BE49-F238E27FC236}">
              <a16:creationId xmlns:a16="http://schemas.microsoft.com/office/drawing/2014/main" id="{56839B74-EC10-48C5-A90A-D51702218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163286</xdr:colOff>
      <xdr:row>1</xdr:row>
      <xdr:rowOff>145142</xdr:rowOff>
    </xdr:from>
    <xdr:to>
      <xdr:col>22</xdr:col>
      <xdr:colOff>340620</xdr:colOff>
      <xdr:row>9</xdr:row>
      <xdr:rowOff>149524</xdr:rowOff>
    </xdr:to>
    <xdr:pic>
      <xdr:nvPicPr>
        <xdr:cNvPr id="3" name="Picture 2">
          <a:extLst>
            <a:ext uri="{FF2B5EF4-FFF2-40B4-BE49-F238E27FC236}">
              <a16:creationId xmlns:a16="http://schemas.microsoft.com/office/drawing/2014/main" id="{2D4ED798-79AD-1A53-8173-8C372C7FF0F4}"/>
            </a:ext>
          </a:extLst>
        </xdr:cNvPr>
        <xdr:cNvPicPr>
          <a:picLocks noChangeAspect="1"/>
        </xdr:cNvPicPr>
      </xdr:nvPicPr>
      <xdr:blipFill>
        <a:blip xmlns:r="http://schemas.openxmlformats.org/officeDocument/2006/relationships" r:embed="rId2"/>
        <a:stretch>
          <a:fillRect/>
        </a:stretch>
      </xdr:blipFill>
      <xdr:spPr>
        <a:xfrm>
          <a:off x="7347858" y="299357"/>
          <a:ext cx="7361905" cy="1238095"/>
        </a:xfrm>
        <a:prstGeom prst="rect">
          <a:avLst/>
        </a:prstGeom>
      </xdr:spPr>
    </xdr:pic>
    <xdr:clientData/>
  </xdr:twoCellAnchor>
  <xdr:twoCellAnchor editAs="oneCell">
    <xdr:from>
      <xdr:col>12</xdr:col>
      <xdr:colOff>18143</xdr:colOff>
      <xdr:row>52</xdr:row>
      <xdr:rowOff>27214</xdr:rowOff>
    </xdr:from>
    <xdr:to>
      <xdr:col>23</xdr:col>
      <xdr:colOff>605000</xdr:colOff>
      <xdr:row>65</xdr:row>
      <xdr:rowOff>70048</xdr:rowOff>
    </xdr:to>
    <xdr:pic>
      <xdr:nvPicPr>
        <xdr:cNvPr id="4" name="Picture 3">
          <a:extLst>
            <a:ext uri="{FF2B5EF4-FFF2-40B4-BE49-F238E27FC236}">
              <a16:creationId xmlns:a16="http://schemas.microsoft.com/office/drawing/2014/main" id="{AC862161-D504-96B7-28BD-42522C680ECD}"/>
            </a:ext>
          </a:extLst>
        </xdr:cNvPr>
        <xdr:cNvPicPr>
          <a:picLocks noChangeAspect="1"/>
        </xdr:cNvPicPr>
      </xdr:nvPicPr>
      <xdr:blipFill>
        <a:blip xmlns:r="http://schemas.openxmlformats.org/officeDocument/2006/relationships" r:embed="rId3"/>
        <a:stretch>
          <a:fillRect/>
        </a:stretch>
      </xdr:blipFill>
      <xdr:spPr>
        <a:xfrm>
          <a:off x="7855858" y="8046357"/>
          <a:ext cx="7780952" cy="2047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absoluteAnchor>
    <xdr:pos x="11249354" y="1381622"/>
    <xdr:ext cx="12043601" cy="7831652"/>
    <xdr:graphicFrame macro="">
      <xdr:nvGraphicFramePr>
        <xdr:cNvPr id="2" name="Chart 1">
          <a:extLst>
            <a:ext uri="{FF2B5EF4-FFF2-40B4-BE49-F238E27FC236}">
              <a16:creationId xmlns:a16="http://schemas.microsoft.com/office/drawing/2014/main" id="{ED25C951-837A-41DE-8EEA-C98CA0187C2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xdr:wsDr xmlns:xdr="http://schemas.openxmlformats.org/drawingml/2006/spreadsheetDrawing" xmlns:a="http://schemas.openxmlformats.org/drawingml/2006/main">
  <xdr:twoCellAnchor>
    <xdr:from>
      <xdr:col>7</xdr:col>
      <xdr:colOff>0</xdr:colOff>
      <xdr:row>17</xdr:row>
      <xdr:rowOff>0</xdr:rowOff>
    </xdr:from>
    <xdr:to>
      <xdr:col>21</xdr:col>
      <xdr:colOff>11340</xdr:colOff>
      <xdr:row>41</xdr:row>
      <xdr:rowOff>136072</xdr:rowOff>
    </xdr:to>
    <xdr:graphicFrame macro="">
      <xdr:nvGraphicFramePr>
        <xdr:cNvPr id="2" name="Chart 1">
          <a:extLst>
            <a:ext uri="{FF2B5EF4-FFF2-40B4-BE49-F238E27FC236}">
              <a16:creationId xmlns:a16="http://schemas.microsoft.com/office/drawing/2014/main" id="{1F1F3CF8-89B5-4F39-8F87-6EC3BB7BDD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573443</xdr:colOff>
      <xdr:row>5</xdr:row>
      <xdr:rowOff>126350</xdr:rowOff>
    </xdr:from>
    <xdr:to>
      <xdr:col>18</xdr:col>
      <xdr:colOff>301912</xdr:colOff>
      <xdr:row>15</xdr:row>
      <xdr:rowOff>37915</xdr:rowOff>
    </xdr:to>
    <xdr:pic>
      <xdr:nvPicPr>
        <xdr:cNvPr id="3" name="Picture 2">
          <a:extLst>
            <a:ext uri="{FF2B5EF4-FFF2-40B4-BE49-F238E27FC236}">
              <a16:creationId xmlns:a16="http://schemas.microsoft.com/office/drawing/2014/main" id="{E40F8003-AD2C-4487-F4AE-31C81485AB81}"/>
            </a:ext>
          </a:extLst>
        </xdr:cNvPr>
        <xdr:cNvPicPr>
          <a:picLocks noChangeAspect="1"/>
        </xdr:cNvPicPr>
      </xdr:nvPicPr>
      <xdr:blipFill>
        <a:blip xmlns:r="http://schemas.openxmlformats.org/officeDocument/2006/relationships" r:embed="rId2"/>
        <a:stretch>
          <a:fillRect/>
        </a:stretch>
      </xdr:blipFill>
      <xdr:spPr>
        <a:xfrm>
          <a:off x="3178239" y="903902"/>
          <a:ext cx="7542857" cy="1466667"/>
        </a:xfrm>
        <a:prstGeom prst="rect">
          <a:avLst/>
        </a:prstGeom>
      </xdr:spPr>
    </xdr:pic>
    <xdr:clientData/>
  </xdr:twoCellAnchor>
  <xdr:twoCellAnchor editAs="oneCell">
    <xdr:from>
      <xdr:col>7</xdr:col>
      <xdr:colOff>29158</xdr:colOff>
      <xdr:row>42</xdr:row>
      <xdr:rowOff>97194</xdr:rowOff>
    </xdr:from>
    <xdr:to>
      <xdr:col>18</xdr:col>
      <xdr:colOff>608821</xdr:colOff>
      <xdr:row>56</xdr:row>
      <xdr:rowOff>110528</xdr:rowOff>
    </xdr:to>
    <xdr:pic>
      <xdr:nvPicPr>
        <xdr:cNvPr id="4" name="Picture 3">
          <a:extLst>
            <a:ext uri="{FF2B5EF4-FFF2-40B4-BE49-F238E27FC236}">
              <a16:creationId xmlns:a16="http://schemas.microsoft.com/office/drawing/2014/main" id="{69B98E92-202A-F1D5-73C9-219B52514A70}"/>
            </a:ext>
          </a:extLst>
        </xdr:cNvPr>
        <xdr:cNvPicPr>
          <a:picLocks noChangeAspect="1"/>
        </xdr:cNvPicPr>
      </xdr:nvPicPr>
      <xdr:blipFill>
        <a:blip xmlns:r="http://schemas.openxmlformats.org/officeDocument/2006/relationships" r:embed="rId3"/>
        <a:stretch>
          <a:fillRect/>
        </a:stretch>
      </xdr:blipFill>
      <xdr:spPr>
        <a:xfrm>
          <a:off x="3285153" y="6628623"/>
          <a:ext cx="7780952" cy="219047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14</xdr:col>
      <xdr:colOff>400273</xdr:colOff>
      <xdr:row>15</xdr:row>
      <xdr:rowOff>45356</xdr:rowOff>
    </xdr:from>
    <xdr:to>
      <xdr:col>30</xdr:col>
      <xdr:colOff>138339</xdr:colOff>
      <xdr:row>49</xdr:row>
      <xdr:rowOff>46073</xdr:rowOff>
    </xdr:to>
    <xdr:graphicFrame macro="">
      <xdr:nvGraphicFramePr>
        <xdr:cNvPr id="2" name="Chart 1">
          <a:extLst>
            <a:ext uri="{FF2B5EF4-FFF2-40B4-BE49-F238E27FC236}">
              <a16:creationId xmlns:a16="http://schemas.microsoft.com/office/drawing/2014/main" id="{8DF10F8F-8877-4D55-BA97-0FAE09DC3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399142</xdr:colOff>
      <xdr:row>7</xdr:row>
      <xdr:rowOff>54429</xdr:rowOff>
    </xdr:from>
    <xdr:to>
      <xdr:col>23</xdr:col>
      <xdr:colOff>527690</xdr:colOff>
      <xdr:row>14</xdr:row>
      <xdr:rowOff>127762</xdr:rowOff>
    </xdr:to>
    <xdr:pic>
      <xdr:nvPicPr>
        <xdr:cNvPr id="3" name="Picture 2">
          <a:extLst>
            <a:ext uri="{FF2B5EF4-FFF2-40B4-BE49-F238E27FC236}">
              <a16:creationId xmlns:a16="http://schemas.microsoft.com/office/drawing/2014/main" id="{9C4C20C4-6CF0-01AA-3702-93D0284844D0}"/>
            </a:ext>
          </a:extLst>
        </xdr:cNvPr>
        <xdr:cNvPicPr>
          <a:picLocks noChangeAspect="1"/>
        </xdr:cNvPicPr>
      </xdr:nvPicPr>
      <xdr:blipFill>
        <a:blip xmlns:r="http://schemas.openxmlformats.org/officeDocument/2006/relationships" r:embed="rId2"/>
        <a:stretch>
          <a:fillRect/>
        </a:stretch>
      </xdr:blipFill>
      <xdr:spPr>
        <a:xfrm>
          <a:off x="9162142" y="1188357"/>
          <a:ext cx="5761905" cy="1161905"/>
        </a:xfrm>
        <a:prstGeom prst="rect">
          <a:avLst/>
        </a:prstGeom>
      </xdr:spPr>
    </xdr:pic>
    <xdr:clientData/>
  </xdr:twoCellAnchor>
  <xdr:twoCellAnchor editAs="oneCell">
    <xdr:from>
      <xdr:col>15</xdr:col>
      <xdr:colOff>235857</xdr:colOff>
      <xdr:row>51</xdr:row>
      <xdr:rowOff>99787</xdr:rowOff>
    </xdr:from>
    <xdr:to>
      <xdr:col>25</xdr:col>
      <xdr:colOff>586093</xdr:colOff>
      <xdr:row>72</xdr:row>
      <xdr:rowOff>42239</xdr:rowOff>
    </xdr:to>
    <xdr:pic>
      <xdr:nvPicPr>
        <xdr:cNvPr id="4" name="Picture 3">
          <a:extLst>
            <a:ext uri="{FF2B5EF4-FFF2-40B4-BE49-F238E27FC236}">
              <a16:creationId xmlns:a16="http://schemas.microsoft.com/office/drawing/2014/main" id="{7D1C8151-9CEB-54C4-C66F-E44C8C26B9B6}"/>
            </a:ext>
          </a:extLst>
        </xdr:cNvPr>
        <xdr:cNvPicPr>
          <a:picLocks noChangeAspect="1"/>
        </xdr:cNvPicPr>
      </xdr:nvPicPr>
      <xdr:blipFill>
        <a:blip xmlns:r="http://schemas.openxmlformats.org/officeDocument/2006/relationships" r:embed="rId3"/>
        <a:stretch>
          <a:fillRect/>
        </a:stretch>
      </xdr:blipFill>
      <xdr:spPr>
        <a:xfrm>
          <a:off x="9624785" y="8028215"/>
          <a:ext cx="6619048" cy="3180952"/>
        </a:xfrm>
        <a:prstGeom prst="rect">
          <a:avLst/>
        </a:prstGeom>
      </xdr:spPr>
    </xdr:pic>
    <xdr:clientData/>
  </xdr:twoCellAnchor>
  <xdr:twoCellAnchor editAs="oneCell">
    <xdr:from>
      <xdr:col>14</xdr:col>
      <xdr:colOff>376052</xdr:colOff>
      <xdr:row>2</xdr:row>
      <xdr:rowOff>138546</xdr:rowOff>
    </xdr:from>
    <xdr:to>
      <xdr:col>24</xdr:col>
      <xdr:colOff>93888</xdr:colOff>
      <xdr:row>6</xdr:row>
      <xdr:rowOff>8839</xdr:rowOff>
    </xdr:to>
    <xdr:pic>
      <xdr:nvPicPr>
        <xdr:cNvPr id="5" name="Picture 4">
          <a:extLst>
            <a:ext uri="{FF2B5EF4-FFF2-40B4-BE49-F238E27FC236}">
              <a16:creationId xmlns:a16="http://schemas.microsoft.com/office/drawing/2014/main" id="{653146F4-E938-5FFC-4528-7F5FFAA1F15E}"/>
            </a:ext>
          </a:extLst>
        </xdr:cNvPr>
        <xdr:cNvPicPr>
          <a:picLocks noChangeAspect="1"/>
        </xdr:cNvPicPr>
      </xdr:nvPicPr>
      <xdr:blipFill>
        <a:blip xmlns:r="http://schemas.openxmlformats.org/officeDocument/2006/relationships" r:embed="rId4"/>
        <a:stretch>
          <a:fillRect/>
        </a:stretch>
      </xdr:blipFill>
      <xdr:spPr>
        <a:xfrm>
          <a:off x="9104416" y="475013"/>
          <a:ext cx="5952381" cy="53333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xdr:from>
      <xdr:col>13</xdr:col>
      <xdr:colOff>251278</xdr:colOff>
      <xdr:row>16</xdr:row>
      <xdr:rowOff>39307</xdr:rowOff>
    </xdr:from>
    <xdr:to>
      <xdr:col>29</xdr:col>
      <xdr:colOff>378731</xdr:colOff>
      <xdr:row>58</xdr:row>
      <xdr:rowOff>90748</xdr:rowOff>
    </xdr:to>
    <xdr:graphicFrame macro="">
      <xdr:nvGraphicFramePr>
        <xdr:cNvPr id="3" name="Chart 2">
          <a:extLst>
            <a:ext uri="{FF2B5EF4-FFF2-40B4-BE49-F238E27FC236}">
              <a16:creationId xmlns:a16="http://schemas.microsoft.com/office/drawing/2014/main" id="{37F05E32-7D35-4128-9B6B-E83F8F87A0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340178</xdr:colOff>
      <xdr:row>8</xdr:row>
      <xdr:rowOff>27213</xdr:rowOff>
    </xdr:from>
    <xdr:to>
      <xdr:col>22</xdr:col>
      <xdr:colOff>608836</xdr:colOff>
      <xdr:row>19</xdr:row>
      <xdr:rowOff>143108</xdr:rowOff>
    </xdr:to>
    <xdr:pic>
      <xdr:nvPicPr>
        <xdr:cNvPr id="4" name="Picture 3">
          <a:extLst>
            <a:ext uri="{FF2B5EF4-FFF2-40B4-BE49-F238E27FC236}">
              <a16:creationId xmlns:a16="http://schemas.microsoft.com/office/drawing/2014/main" id="{4A1745C1-6192-E7CB-700D-261BF71D8DFD}"/>
            </a:ext>
          </a:extLst>
        </xdr:cNvPr>
        <xdr:cNvPicPr>
          <a:picLocks noChangeAspect="1"/>
        </xdr:cNvPicPr>
      </xdr:nvPicPr>
      <xdr:blipFill>
        <a:blip xmlns:r="http://schemas.openxmlformats.org/officeDocument/2006/relationships" r:embed="rId2"/>
        <a:stretch>
          <a:fillRect/>
        </a:stretch>
      </xdr:blipFill>
      <xdr:spPr>
        <a:xfrm>
          <a:off x="10150928" y="517071"/>
          <a:ext cx="6104762" cy="1085714"/>
        </a:xfrm>
        <a:prstGeom prst="rect">
          <a:avLst/>
        </a:prstGeom>
      </xdr:spPr>
    </xdr:pic>
    <xdr:clientData/>
  </xdr:twoCellAnchor>
  <xdr:twoCellAnchor editAs="oneCell">
    <xdr:from>
      <xdr:col>14</xdr:col>
      <xdr:colOff>591911</xdr:colOff>
      <xdr:row>59</xdr:row>
      <xdr:rowOff>149679</xdr:rowOff>
    </xdr:from>
    <xdr:to>
      <xdr:col>25</xdr:col>
      <xdr:colOff>110750</xdr:colOff>
      <xdr:row>88</xdr:row>
      <xdr:rowOff>42965</xdr:rowOff>
    </xdr:to>
    <xdr:pic>
      <xdr:nvPicPr>
        <xdr:cNvPr id="5" name="Picture 4">
          <a:extLst>
            <a:ext uri="{FF2B5EF4-FFF2-40B4-BE49-F238E27FC236}">
              <a16:creationId xmlns:a16="http://schemas.microsoft.com/office/drawing/2014/main" id="{B186BEED-20DD-33FE-F910-42F922769797}"/>
            </a:ext>
          </a:extLst>
        </xdr:cNvPr>
        <xdr:cNvPicPr>
          <a:picLocks noChangeAspect="1"/>
        </xdr:cNvPicPr>
      </xdr:nvPicPr>
      <xdr:blipFill>
        <a:blip xmlns:r="http://schemas.openxmlformats.org/officeDocument/2006/relationships" r:embed="rId3"/>
        <a:stretch>
          <a:fillRect/>
        </a:stretch>
      </xdr:blipFill>
      <xdr:spPr>
        <a:xfrm>
          <a:off x="11049000" y="8150679"/>
          <a:ext cx="6628571" cy="4628571"/>
        </a:xfrm>
        <a:prstGeom prst="rect">
          <a:avLst/>
        </a:prstGeom>
      </xdr:spPr>
    </xdr:pic>
    <xdr:clientData/>
  </xdr:twoCellAnchor>
  <xdr:twoCellAnchor editAs="oneCell">
    <xdr:from>
      <xdr:col>13</xdr:col>
      <xdr:colOff>326569</xdr:colOff>
      <xdr:row>3</xdr:row>
      <xdr:rowOff>49480</xdr:rowOff>
    </xdr:from>
    <xdr:to>
      <xdr:col>27</xdr:col>
      <xdr:colOff>63972</xdr:colOff>
      <xdr:row>6</xdr:row>
      <xdr:rowOff>144778</xdr:rowOff>
    </xdr:to>
    <xdr:pic>
      <xdr:nvPicPr>
        <xdr:cNvPr id="6" name="Picture 5">
          <a:extLst>
            <a:ext uri="{FF2B5EF4-FFF2-40B4-BE49-F238E27FC236}">
              <a16:creationId xmlns:a16="http://schemas.microsoft.com/office/drawing/2014/main" id="{E8BD54BF-FC94-F90A-0F4D-157D90AADFF9}"/>
            </a:ext>
          </a:extLst>
        </xdr:cNvPr>
        <xdr:cNvPicPr>
          <a:picLocks noChangeAspect="1"/>
        </xdr:cNvPicPr>
      </xdr:nvPicPr>
      <xdr:blipFill>
        <a:blip xmlns:r="http://schemas.openxmlformats.org/officeDocument/2006/relationships" r:embed="rId4"/>
        <a:stretch>
          <a:fillRect/>
        </a:stretch>
      </xdr:blipFill>
      <xdr:spPr>
        <a:xfrm>
          <a:off x="10123713" y="1217220"/>
          <a:ext cx="8742857" cy="6000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42</xdr:row>
      <xdr:rowOff>270011</xdr:rowOff>
    </xdr:from>
    <xdr:to>
      <xdr:col>14</xdr:col>
      <xdr:colOff>166487</xdr:colOff>
      <xdr:row>58</xdr:row>
      <xdr:rowOff>21980</xdr:rowOff>
    </xdr:to>
    <xdr:sp macro="" textlink="">
      <xdr:nvSpPr>
        <xdr:cNvPr id="2" name="TextBox 1">
          <a:extLst>
            <a:ext uri="{FF2B5EF4-FFF2-40B4-BE49-F238E27FC236}">
              <a16:creationId xmlns:a16="http://schemas.microsoft.com/office/drawing/2014/main" id="{79F192BC-B90B-4040-B619-16D8E9E3A94C}"/>
            </a:ext>
          </a:extLst>
        </xdr:cNvPr>
        <xdr:cNvSpPr txBox="1"/>
      </xdr:nvSpPr>
      <xdr:spPr>
        <a:xfrm>
          <a:off x="0" y="8318636"/>
          <a:ext cx="12929987" cy="2504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Finance L.P.; Joint External Debt Hub</a:t>
          </a:r>
          <a:r>
            <a:rPr lang="en-US" sz="80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a:t>
          </a:r>
          <a:r>
            <a:rPr lang="en-US" sz="800" b="0" i="0">
              <a:solidFill>
                <a:sysClr val="windowText" lastClr="000000"/>
              </a:solidFill>
              <a:latin typeface="Arial" pitchFamily="34" charset="0"/>
              <a:ea typeface="+mn-ea"/>
              <a:cs typeface="Arial" pitchFamily="34" charset="0"/>
            </a:rPr>
            <a:t>national authorities; and </a:t>
          </a:r>
          <a:r>
            <a:rPr lang="en-US" sz="800" b="0" i="0" u="none" strike="noStrike">
              <a:solidFill>
                <a:sysClr val="windowText" lastClr="000000"/>
              </a:solidFill>
              <a:latin typeface="Arial" pitchFamily="34" charset="0"/>
              <a:ea typeface="+mn-ea"/>
              <a:cs typeface="Arial" pitchFamily="34" charset="0"/>
            </a:rPr>
            <a:t>IMF staff estimates and projections.</a:t>
          </a:r>
        </a:p>
        <a:p>
          <a:pPr algn="l"/>
          <a:r>
            <a:rPr lang="en-US" sz="800" b="0" i="0" u="none" strike="noStrike" baseline="0">
              <a:solidFill>
                <a:sysClr val="windowText" lastClr="000000"/>
              </a:solidFill>
              <a:latin typeface="Arial" pitchFamily="34" charset="0"/>
              <a:ea typeface="+mn-ea"/>
              <a:cs typeface="Arial" pitchFamily="34" charset="0"/>
            </a:rPr>
            <a:t>Note: All economy averages are weighted by nominal GDP converted to US dollars at average market exchange rates in the years indicated and on the basis of data availability.</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a:solidFill>
                <a:sysClr val="windowText" lastClr="000000"/>
              </a:solidFill>
              <a:latin typeface="Arial" pitchFamily="34" charset="0"/>
              <a:ea typeface="+mn-ea"/>
              <a:cs typeface="Arial" pitchFamily="34" charset="0"/>
            </a:rPr>
            <a:t>Pension projections rely on authorities’ estimates when these are available. When authorities’ estimates are not available, IMF staff projections use the method described in Clements, Eich, and Gupta, </a:t>
          </a:r>
          <a:r>
            <a:rPr lang="en-US" sz="800" i="1">
              <a:solidFill>
                <a:sysClr val="windowText" lastClr="000000"/>
              </a:solidFill>
              <a:latin typeface="Arial" pitchFamily="34" charset="0"/>
              <a:ea typeface="+mn-ea"/>
              <a:cs typeface="Arial" pitchFamily="34" charset="0"/>
            </a:rPr>
            <a:t>Equitable and Sustainable Pensions: Challenges and Experience </a:t>
          </a:r>
          <a:r>
            <a:rPr lang="en-US" sz="800">
              <a:solidFill>
                <a:sysClr val="windowText" lastClr="000000"/>
              </a:solidFill>
              <a:latin typeface="Arial" pitchFamily="34" charset="0"/>
              <a:ea typeface="+mn-ea"/>
              <a:cs typeface="Arial" pitchFamily="34" charset="0"/>
            </a:rPr>
            <a:t>(IMF 2014). These pension spending projections may be different from the previous edition of the </a:t>
          </a:r>
          <a:r>
            <a:rPr lang="en-US" sz="800" i="1">
              <a:solidFill>
                <a:sysClr val="windowText" lastClr="000000"/>
              </a:solidFill>
              <a:latin typeface="Arial" pitchFamily="34" charset="0"/>
              <a:ea typeface="+mn-ea"/>
              <a:cs typeface="Arial" pitchFamily="34" charset="0"/>
            </a:rPr>
            <a:t>Fiscal Monitor </a:t>
          </a:r>
          <a:r>
            <a:rPr lang="en-US" sz="800">
              <a:solidFill>
                <a:sysClr val="windowText" lastClr="000000"/>
              </a:solidFill>
              <a:latin typeface="Arial" pitchFamily="34" charset="0"/>
              <a:ea typeface="+mn-ea"/>
              <a:cs typeface="Arial" pitchFamily="34" charset="0"/>
            </a:rPr>
            <a:t>because of new baseline pension numbers, new authorities’ projections, or updated demographic data from the UN World Population Prospects.</a:t>
          </a: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a:t>
          </a:r>
          <a:r>
            <a:rPr lang="en-US" sz="800" b="0" i="0" u="none" strike="noStrike" baseline="0">
              <a:solidFill>
                <a:sysClr val="windowText" lastClr="000000"/>
              </a:solidFill>
              <a:latin typeface="Arial" pitchFamily="34" charset="0"/>
              <a:ea typeface="+mn-ea"/>
              <a:cs typeface="Arial" pitchFamily="34" charset="0"/>
            </a:rPr>
            <a:t> is </a:t>
          </a:r>
          <a:r>
            <a:rPr lang="en-US" sz="800" b="0" i="0" u="none" strike="noStrike">
              <a:solidFill>
                <a:sysClr val="windowText" lastClr="000000"/>
              </a:solidFill>
              <a:latin typeface="Arial" pitchFamily="34" charset="0"/>
              <a:ea typeface="+mn-ea"/>
              <a:cs typeface="Arial" pitchFamily="34" charset="0"/>
            </a:rPr>
            <a:t>used for each economy.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3a</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IMF staff projections for health care spending are driven by demographics and other factors. The difference between the growth of health care spending and real GDP growth that is not explained by demographics (“excess cost growth”) is assumed to start at the economy-specific historical average and converge to the advanced economy historical average by 2050 (0.6 percent). </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baseline="30000">
              <a:solidFill>
                <a:schemeClr val="dk1"/>
              </a:solidFill>
              <a:effectLst/>
              <a:latin typeface="+mn-lt"/>
              <a:ea typeface="+mn-ea"/>
              <a:cs typeface="+mn-cs"/>
            </a:rPr>
            <a:t>3b</a:t>
          </a:r>
          <a:r>
            <a:rPr lang="en-US" sz="1100" b="0" i="0" baseline="30000">
              <a:solidFill>
                <a:schemeClr val="dk1"/>
              </a:solidFill>
              <a:effectLst/>
              <a:latin typeface="+mn-lt"/>
              <a:ea typeface="+mn-ea"/>
              <a:cs typeface="+mn-cs"/>
            </a:rPr>
            <a:t> </a:t>
          </a:r>
          <a:r>
            <a:rPr lang="en-US" sz="800" b="0" i="0" u="none" strike="noStrike">
              <a:solidFill>
                <a:sysClr val="windowText" lastClr="000000"/>
              </a:solidFill>
              <a:latin typeface="Arial" pitchFamily="34" charset="0"/>
              <a:ea typeface="+mn-ea"/>
              <a:cs typeface="Arial" pitchFamily="34" charset="0"/>
            </a:rPr>
            <a:t>These health expenditure projections have been updated to include new available underlying health and economic data, as well as technical adjustments to the excess cost growth calculation and the age-expenditure profiles. The projections exclude health expenditure growth during the COVID-19 pandemic in the underlying trend expenditure growth estimate.</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deficit and maturing government debt in 2024. For</a:t>
          </a:r>
          <a:r>
            <a:rPr lang="en-US" sz="800" b="0" i="0" u="none" strike="noStrike" baseline="0">
              <a:solidFill>
                <a:sysClr val="windowText" lastClr="000000"/>
              </a:solidFill>
              <a:latin typeface="Arial" pitchFamily="34" charset="0"/>
              <a:ea typeface="+mn-ea"/>
              <a:cs typeface="Arial" pitchFamily="34" charset="0"/>
            </a:rPr>
            <a:t> most economies, data on maturing debt refer to central government securities. </a:t>
          </a:r>
          <a:r>
            <a:rPr lang="en-US" sz="800" b="0" i="0" u="none" strike="noStrike">
              <a:solidFill>
                <a:sysClr val="windowText" lastClr="000000"/>
              </a:solidFill>
              <a:latin typeface="Arial" pitchFamily="34" charset="0"/>
              <a:ea typeface="+mn-ea"/>
              <a:cs typeface="Arial" pitchFamily="34" charset="0"/>
            </a:rPr>
            <a:t>Data are from Bloomberg Finance L.P. and IMF</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staff projections. </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For most</a:t>
          </a:r>
          <a:r>
            <a:rPr lang="en-US" sz="800" b="0" i="0" u="none" strike="noStrike" baseline="0">
              <a:solidFill>
                <a:sysClr val="windowText" lastClr="000000"/>
              </a:solidFill>
              <a:latin typeface="Arial" pitchFamily="34" charset="0"/>
              <a:ea typeface="+mn-ea"/>
              <a:cs typeface="Arial" pitchFamily="34" charset="0"/>
            </a:rPr>
            <a:t> economies</a:t>
          </a:r>
          <a:r>
            <a:rPr lang="en-US" sz="800" b="0" i="1" u="none" strike="noStrike" baseline="0">
              <a:solidFill>
                <a:sysClr val="windowText" lastClr="000000"/>
              </a:solidFill>
              <a:latin typeface="Arial" pitchFamily="34" charset="0"/>
              <a:ea typeface="+mn-ea"/>
              <a:cs typeface="Arial" pitchFamily="34" charset="0"/>
            </a:rPr>
            <a:t>, </a:t>
          </a:r>
          <a:r>
            <a:rPr lang="en-US" sz="800" b="0" i="0" u="none" strike="noStrike" baseline="0">
              <a:solidFill>
                <a:sysClr val="windowText" lastClr="000000"/>
              </a:solidFill>
              <a:latin typeface="Arial" pitchFamily="34" charset="0"/>
              <a:ea typeface="+mn-ea"/>
              <a:cs typeface="Arial" pitchFamily="34" charset="0"/>
            </a:rPr>
            <a:t>the</a:t>
          </a:r>
          <a:r>
            <a:rPr lang="en-US" sz="800" b="0" i="1" u="none" strike="noStrike" baseline="0">
              <a:solidFill>
                <a:sysClr val="windowText" lastClr="000000"/>
              </a:solidFill>
              <a:latin typeface="Arial" pitchFamily="34" charset="0"/>
              <a:ea typeface="+mn-ea"/>
              <a:cs typeface="Arial" pitchFamily="34" charset="0"/>
            </a:rPr>
            <a:t> </a:t>
          </a:r>
          <a:r>
            <a:rPr lang="en-US" sz="800" b="0" i="0" u="none" strike="noStrike" baseline="0">
              <a:solidFill>
                <a:sysClr val="windowText" lastClr="000000"/>
              </a:solidFill>
              <a:latin typeface="Arial" pitchFamily="34" charset="0"/>
              <a:ea typeface="+mn-ea"/>
              <a:cs typeface="Arial" pitchFamily="34" charset="0"/>
            </a:rPr>
            <a:t>a</a:t>
          </a:r>
          <a:r>
            <a:rPr lang="en-US" sz="800" b="0" i="0" u="none" strike="noStrike">
              <a:solidFill>
                <a:sysClr val="windowText" lastClr="000000"/>
              </a:solidFill>
              <a:latin typeface="Arial" pitchFamily="34" charset="0"/>
              <a:ea typeface="+mn-ea"/>
              <a:cs typeface="Arial" pitchFamily="34" charset="0"/>
            </a:rPr>
            <a:t>verage-term-to-maturity data refer to central government securities and are determined by calculating the maturity across government securities, with their respective amounts serving as weights; the source is Bloomberg Finance L.P.</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i="0" baseline="30000">
              <a:solidFill>
                <a:schemeClr val="dk1"/>
              </a:solidFill>
              <a:effectLst/>
              <a:latin typeface="+mn-lt"/>
              <a:ea typeface="+mn-ea"/>
              <a:cs typeface="+mn-cs"/>
            </a:rPr>
            <a:t>6</a:t>
          </a:r>
          <a:r>
            <a:rPr lang="en-US" sz="1000" b="0" i="0">
              <a:solidFill>
                <a:schemeClr val="dk1"/>
              </a:solidFill>
              <a:effectLst/>
              <a:latin typeface="+mn-lt"/>
              <a:ea typeface="+mn-ea"/>
              <a:cs typeface="+mn-cs"/>
            </a:rPr>
            <a:t> </a:t>
          </a:r>
          <a:r>
            <a:rPr lang="en-US" sz="800" b="0" i="0" u="none" strike="noStrike">
              <a:solidFill>
                <a:sysClr val="windowText" lastClr="000000"/>
              </a:solidFill>
              <a:latin typeface="Arial" pitchFamily="34" charset="0"/>
              <a:ea typeface="+mn-ea"/>
              <a:cs typeface="Arial" pitchFamily="34" charset="0"/>
            </a:rPr>
            <a:t>The debt-to-average-maturity data are calculated by dividing government securities with the average term to maturity to quantify the average annual debt repayment obligation.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7</a:t>
          </a:r>
          <a:r>
            <a:rPr lang="en-US" sz="800" b="0" i="0" u="none" strike="noStrike">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cs typeface="Arial" pitchFamily="34" charset="0"/>
            </a:rPr>
            <a:t>Nonresident holding of general government debt data are for the third quarter of 2023</a:t>
          </a:r>
          <a:r>
            <a:rPr lang="en-US" sz="800" baseline="0">
              <a:solidFill>
                <a:sysClr val="windowText" lastClr="000000"/>
              </a:solidFill>
              <a:latin typeface="Arial" pitchFamily="34" charset="0"/>
              <a:cs typeface="Arial" pitchFamily="34" charset="0"/>
            </a:rPr>
            <a:t> </a:t>
          </a:r>
          <a:r>
            <a:rPr lang="en-US" sz="800">
              <a:solidFill>
                <a:sysClr val="windowText" lastClr="000000"/>
              </a:solidFill>
              <a:latin typeface="Arial" pitchFamily="34" charset="0"/>
              <a:cs typeface="Arial" pitchFamily="34" charset="0"/>
            </a:rPr>
            <a:t>or latest available from the Joint External Debt Hub, Quarterly External Debt Statistics, which include marketable and nonmarketable debt. For some economies, tradable instruments in the Joint</a:t>
          </a:r>
          <a:r>
            <a:rPr lang="en-US" sz="800" baseline="0">
              <a:solidFill>
                <a:sysClr val="windowText" lastClr="000000"/>
              </a:solidFill>
              <a:latin typeface="Arial" pitchFamily="34" charset="0"/>
              <a:cs typeface="Arial" pitchFamily="34" charset="0"/>
            </a:rPr>
            <a:t> External Debt Hub</a:t>
          </a:r>
          <a:r>
            <a:rPr lang="en-US" sz="800">
              <a:solidFill>
                <a:sysClr val="windowText" lastClr="000000"/>
              </a:solidFill>
              <a:latin typeface="Arial" pitchFamily="34" charset="0"/>
              <a:cs typeface="Arial" pitchFamily="34" charset="0"/>
            </a:rPr>
            <a:t> are reported at market value. External debt in US dollars is converted to local currency, then taken as a percentage of the 2023 gross general government debt.</a:t>
          </a:r>
          <a:endParaRPr lang="en-US" sz="800" b="0" i="0" u="none" strike="noStrike" baseline="0">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8 </a:t>
          </a:r>
          <a:r>
            <a:rPr lang="en-US" sz="800" b="0" i="0" u="none" strike="noStrike">
              <a:solidFill>
                <a:sysClr val="windowText" lastClr="000000"/>
              </a:solidFill>
              <a:latin typeface="Arial" pitchFamily="34" charset="0"/>
              <a:ea typeface="+mn-ea"/>
              <a:cs typeface="Arial" pitchFamily="34" charset="0"/>
            </a:rPr>
            <a:t>.Net financial worth of general government data are for 2021 or latest available from the Public Sector Balance Sheet (PSBS) Database. </a:t>
          </a:r>
        </a:p>
        <a:p>
          <a:pPr algn="l"/>
          <a:r>
            <a:rPr lang="en-US" sz="800" i="0" baseline="30000">
              <a:solidFill>
                <a:sysClr val="windowText" lastClr="000000"/>
              </a:solidFill>
              <a:latin typeface="Arial" pitchFamily="34" charset="0"/>
              <a:cs typeface="Arial" pitchFamily="34" charset="0"/>
            </a:rPr>
            <a:t>9</a:t>
          </a:r>
          <a:r>
            <a:rPr lang="en-US" sz="800" i="0">
              <a:solidFill>
                <a:sysClr val="windowText" lastClr="000000"/>
              </a:solidFill>
              <a:latin typeface="Arial" pitchFamily="34" charset="0"/>
              <a:cs typeface="Arial" pitchFamily="34" charset="0"/>
            </a:rPr>
            <a:t> In the case of all EU members, including Slovakia, pension spending projections reflect the estimates published in the latest available Aging Report. Reforms and changes in methodology or assumptions between Aging Report vintages are not incorporated into the </a:t>
          </a:r>
          <a:r>
            <a:rPr lang="en-US" sz="800" i="1">
              <a:solidFill>
                <a:sysClr val="windowText" lastClr="000000"/>
              </a:solidFill>
              <a:latin typeface="Arial" pitchFamily="34" charset="0"/>
              <a:cs typeface="Arial" pitchFamily="34" charset="0"/>
            </a:rPr>
            <a:t>Fiscal Monitor </a:t>
          </a:r>
          <a:r>
            <a:rPr lang="en-US" sz="800" i="0">
              <a:solidFill>
                <a:sysClr val="windowText" lastClr="000000"/>
              </a:solidFill>
              <a:latin typeface="Arial" pitchFamily="34" charset="0"/>
              <a:cs typeface="Arial" pitchFamily="34" charset="0"/>
            </a:rPr>
            <a:t>annexes.</a:t>
          </a:r>
        </a:p>
        <a:p>
          <a:pPr algn="l"/>
          <a:r>
            <a:rPr lang="en-US" sz="800" i="0" baseline="30000">
              <a:solidFill>
                <a:sysClr val="windowText" lastClr="000000"/>
              </a:solidFill>
              <a:latin typeface="Arial" pitchFamily="34" charset="0"/>
              <a:ea typeface="+mn-ea"/>
              <a:cs typeface="Arial" pitchFamily="34" charset="0"/>
            </a:rPr>
            <a:t>10</a:t>
          </a:r>
          <a:r>
            <a:rPr lang="en-US" sz="1100" i="0">
              <a:solidFill>
                <a:schemeClr val="dk1"/>
              </a:solidFill>
              <a:effectLst/>
              <a:latin typeface="+mn-lt"/>
              <a:ea typeface="+mn-ea"/>
              <a:cs typeface="+mn-cs"/>
            </a:rPr>
            <a:t> </a:t>
          </a:r>
          <a:r>
            <a:rPr lang="en-US" sz="800" i="0">
              <a:solidFill>
                <a:schemeClr val="dk1"/>
              </a:solidFill>
              <a:effectLst/>
              <a:latin typeface="Arial" panose="020B0604020202020204" pitchFamily="34" charset="0"/>
              <a:ea typeface="+mn-ea"/>
              <a:cs typeface="Arial" panose="020B0604020202020204" pitchFamily="34" charset="0"/>
            </a:rPr>
            <a:t>Singapore's general government debt is covered by financial assets and is mainly issued to deepen the domestic market, meet the Central Provident Fund’s investment needs, provide individuals with a long-term savings option, and facilitate the transfer of official reserves not needed by the central bank to the government</a:t>
          </a:r>
          <a:endParaRPr lang="en-US" sz="800" baseline="0">
            <a:solidFill>
              <a:sysClr val="windowText" lastClr="000000"/>
            </a:solidFill>
            <a:latin typeface="Arial" pitchFamily="34" charset="0"/>
            <a:ea typeface="+mn-ea"/>
            <a:cs typeface="Arial" pitchFamily="34" charset="0"/>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36057</xdr:colOff>
      <xdr:row>47</xdr:row>
      <xdr:rowOff>119893</xdr:rowOff>
    </xdr:from>
    <xdr:to>
      <xdr:col>12</xdr:col>
      <xdr:colOff>1140958</xdr:colOff>
      <xdr:row>62</xdr:row>
      <xdr:rowOff>29644</xdr:rowOff>
    </xdr:to>
    <xdr:sp macro="" textlink="">
      <xdr:nvSpPr>
        <xdr:cNvPr id="2" name="TextBox 1">
          <a:extLst>
            <a:ext uri="{FF2B5EF4-FFF2-40B4-BE49-F238E27FC236}">
              <a16:creationId xmlns:a16="http://schemas.microsoft.com/office/drawing/2014/main" id="{D4B7BA62-1558-4899-B958-95E21E7BA8F2}"/>
            </a:ext>
          </a:extLst>
        </xdr:cNvPr>
        <xdr:cNvSpPr txBox="1"/>
      </xdr:nvSpPr>
      <xdr:spPr>
        <a:xfrm>
          <a:off x="36057" y="9044818"/>
          <a:ext cx="11544301" cy="234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on the basis of data availability.</a:t>
          </a:r>
          <a:endParaRPr lang="en-US" sz="800">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1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Pension projections rely on authorities’ estimates when these are available. When authorities’ estimates are not available, IMF staff projections use the method described in Clements, Eich, and Gupta,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Equitable and Sustainable Pensions: Challenges and Experience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(IMF 2014). These pension spending projections may be different from the previous edition of the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Fiscal Monitor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because of new baseline pension numbers, new authorities’ projections, or updated demographic data from the UN World Population Prospects.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2</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For net present value calculations, a discount rate of 1 percent a year in excess of GDP growth is used for each economy.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3a</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IMF staff projections for health care spending are driven by demographics and other factors. The difference between the growth of health care spending and real GDP growth that is not explained by demographics (“excess cost growth”) is assumed to be the income group historical average (1.2 percent).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a:ln>
                <a:noFill/>
              </a:ln>
              <a:solidFill>
                <a:sysClr val="windowText" lastClr="000000"/>
              </a:solidFill>
              <a:effectLst/>
              <a:uLnTx/>
              <a:uFillTx/>
              <a:latin typeface="Arial" pitchFamily="34" charset="0"/>
              <a:ea typeface="+mn-ea"/>
              <a:cs typeface="Arial" pitchFamily="34" charset="0"/>
            </a:rPr>
            <a:t>3b</a:t>
          </a:r>
          <a:r>
            <a:rPr lang="en-US" sz="800" b="0" i="0" u="none" strike="noStrike">
              <a:solidFill>
                <a:sysClr val="windowText" lastClr="000000"/>
              </a:solidFill>
              <a:latin typeface="Arial" pitchFamily="34" charset="0"/>
              <a:ea typeface="+mn-ea"/>
              <a:cs typeface="Arial" pitchFamily="34" charset="0"/>
            </a:rPr>
            <a:t> These health expenditure projections have been updated to include new available underlying health and economic data, as well as technical adjustments to the excess cost growth calculation and the age-expenditure profiles. The projections exclude health expenditure growth during the COVID-19 pandemic in the underlying trend expenditure growth estimate.</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balance and maturing government debt in 2024. Data are from</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IMF</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staff projections.</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Average-term-to-maturity data refer to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6</a:t>
          </a:r>
          <a:r>
            <a:rPr lang="en-US" sz="800" b="0" i="0" u="none" strike="noStrike">
              <a:solidFill>
                <a:sysClr val="windowText" lastClr="000000"/>
              </a:solidFill>
              <a:latin typeface="Arial" pitchFamily="34" charset="0"/>
              <a:ea typeface="+mn-ea"/>
              <a:cs typeface="Arial" pitchFamily="34" charset="0"/>
            </a:rPr>
            <a:t> Nonresident holding of general government debt data are for the third quarter of 2023 or latest available from the Joint External Debt Hub, Quarterly External Debt Statistics, which include marketable and</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nonmarketable debt. For some countries, tradable instruments in the Joint External Debt Hub are reported at market value. External debt in US dollars is converted to local currency,</a:t>
          </a:r>
          <a:r>
            <a:rPr lang="en-US" sz="800" b="0" i="0" u="none" strike="noStrike" baseline="0">
              <a:solidFill>
                <a:sysClr val="windowText" lastClr="000000"/>
              </a:solidFill>
              <a:latin typeface="Arial" pitchFamily="34" charset="0"/>
              <a:ea typeface="+mn-ea"/>
              <a:cs typeface="Arial" pitchFamily="34" charset="0"/>
            </a:rPr>
            <a:t> then taken as a percentage of 2022 gross </a:t>
          </a:r>
          <a:r>
            <a:rPr lang="en-US" sz="800" b="0" i="0" u="none" strike="noStrike">
              <a:solidFill>
                <a:sysClr val="windowText" lastClr="000000"/>
              </a:solidFill>
              <a:latin typeface="Arial" pitchFamily="34" charset="0"/>
              <a:ea typeface="+mn-ea"/>
              <a:cs typeface="Arial" pitchFamily="34" charset="0"/>
            </a:rPr>
            <a:t>general government debt.</a:t>
          </a:r>
        </a:p>
        <a:p>
          <a:pPr algn="l"/>
          <a:r>
            <a:rPr lang="en-US" sz="800" b="0" i="0" u="none" strike="noStrike" baseline="30000">
              <a:solidFill>
                <a:sysClr val="windowText" lastClr="000000"/>
              </a:solidFill>
              <a:latin typeface="Arial" pitchFamily="34" charset="0"/>
              <a:ea typeface="+mn-ea"/>
              <a:cs typeface="Arial" pitchFamily="34" charset="0"/>
            </a:rPr>
            <a:t>7 </a:t>
          </a:r>
          <a:r>
            <a:rPr lang="en-US" sz="800" b="0" i="0" u="none" strike="noStrike">
              <a:solidFill>
                <a:sysClr val="windowText" lastClr="000000"/>
              </a:solidFill>
              <a:latin typeface="Arial" pitchFamily="34" charset="0"/>
              <a:ea typeface="+mn-ea"/>
              <a:cs typeface="Arial" pitchFamily="34" charset="0"/>
            </a:rPr>
            <a:t>Net financial worth of general government data are for 2021 or latest available from the Public Sector Balance Sheet (PSBS) Database. </a:t>
          </a:r>
        </a:p>
        <a:p>
          <a:pPr algn="l"/>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8</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Note that the pension spending projections reported in the first and second column do not include savings from the pension reform approved in October 2019.</a:t>
          </a:r>
        </a:p>
        <a:p>
          <a:pPr algn="l"/>
          <a:r>
            <a:rPr lang="en-US" sz="800" b="0" i="0" u="none" strike="noStrike" baseline="30000">
              <a:solidFill>
                <a:sysClr val="windowText" lastClr="000000"/>
              </a:solidFill>
              <a:latin typeface="Arial" pitchFamily="34" charset="0"/>
              <a:ea typeface="+mn-ea"/>
              <a:cs typeface="Arial" pitchFamily="34" charset="0"/>
            </a:rPr>
            <a:t>9</a:t>
          </a:r>
          <a:r>
            <a:rPr lang="en-US" sz="800" b="0" i="0" u="none" strike="noStrike">
              <a:solidFill>
                <a:sysClr val="windowText" lastClr="000000"/>
              </a:solidFill>
              <a:latin typeface="Arial" pitchFamily="34" charset="0"/>
              <a:ea typeface="+mn-ea"/>
              <a:cs typeface="Arial" pitchFamily="34" charset="0"/>
            </a:rPr>
            <a:t> The average-term-to-maturity data for Türkiye</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is in accordance with the published data for central government debt securities as of February 2024.</a:t>
          </a: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a:lnSpc>
              <a:spcPct val="110000"/>
            </a:lnSpc>
            <a:spcBef>
              <a:spcPts val="0"/>
            </a:spcBef>
            <a:spcAft>
              <a:spcPts val="0"/>
            </a:spcAft>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10</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a:t>
          </a:r>
        </a:p>
        <a:p>
          <a:pPr marL="0" marR="0">
            <a:lnSpc>
              <a:spcPct val="110000"/>
            </a:lnSpc>
            <a:spcBef>
              <a:spcPts val="0"/>
            </a:spcBef>
            <a:spcAft>
              <a:spcPts val="1200"/>
            </a:spcAft>
          </a:pP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a:lnSpc>
              <a:spcPct val="110000"/>
            </a:lnSpc>
            <a:spcBef>
              <a:spcPts val="0"/>
            </a:spcBef>
            <a:spcAft>
              <a:spcPts val="1200"/>
            </a:spcAft>
          </a:pP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a:lnSpc>
              <a:spcPct val="110000"/>
            </a:lnSpc>
            <a:spcBef>
              <a:spcPts val="0"/>
            </a:spcBef>
            <a:spcAft>
              <a:spcPts val="1200"/>
            </a:spcAft>
          </a:pPr>
          <a:endParaRPr lang="en-US" sz="800" b="0">
            <a:solidFill>
              <a:sysClr val="windowText" lastClr="000000"/>
            </a:solidFill>
            <a:effectLst/>
            <a:latin typeface="Arial" panose="020B0604020202020204" pitchFamily="34" charset="0"/>
            <a:ea typeface="SimSun" panose="02010600030101010101" pitchFamily="2" charset="-122"/>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800" b="0" i="0" u="none" strike="noStrike">
            <a:solidFill>
              <a:sysClr val="windowText" lastClr="000000"/>
            </a:solidFill>
            <a:latin typeface="Arial" pitchFamily="34" charset="0"/>
            <a:ea typeface="+mn-ea"/>
            <a:cs typeface="Arial" pitchFamily="34" charset="0"/>
          </a:endParaRPr>
        </a:p>
        <a:p>
          <a:pPr algn="l"/>
          <a:endParaRPr lang="en-US" sz="800" b="0" i="0" u="none" strike="noStrike">
            <a:solidFill>
              <a:sysClr val="windowText" lastClr="000000"/>
            </a:solidFill>
            <a:latin typeface="Arial" pitchFamily="34" charset="0"/>
            <a:ea typeface="+mn-ea"/>
            <a:cs typeface="Arial" pitchFamily="34" charset="0"/>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8987</xdr:colOff>
      <xdr:row>46</xdr:row>
      <xdr:rowOff>16199</xdr:rowOff>
    </xdr:from>
    <xdr:to>
      <xdr:col>13</xdr:col>
      <xdr:colOff>489239</xdr:colOff>
      <xdr:row>58</xdr:row>
      <xdr:rowOff>107619</xdr:rowOff>
    </xdr:to>
    <xdr:sp macro="" textlink="">
      <xdr:nvSpPr>
        <xdr:cNvPr id="2" name="TextBox 1">
          <a:extLst>
            <a:ext uri="{FF2B5EF4-FFF2-40B4-BE49-F238E27FC236}">
              <a16:creationId xmlns:a16="http://schemas.microsoft.com/office/drawing/2014/main" id="{52C47C39-D61E-45F2-8207-F28C344B6D60}"/>
            </a:ext>
          </a:extLst>
        </xdr:cNvPr>
        <xdr:cNvSpPr txBox="1"/>
      </xdr:nvSpPr>
      <xdr:spPr>
        <a:xfrm>
          <a:off x="8987" y="8741099"/>
          <a:ext cx="11834052" cy="1891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i="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on the basis of data availability. </a:t>
          </a:r>
          <a:endParaRPr lang="en-US" sz="800" i="0">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1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Pension projections rely on authorities’ estimates when these are available. When authorities’ estimates are not available, IMF staff projections use the method described in Clements, Eich, and Gupta,</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Equitable and Sustainable Pensions: Challenges and Experience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(IMF 2014). These pension spending projections may be different from the previous edition of the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Fiscal Monitor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because of new baseline pension numbers, new authorities’ projections, or updated demographic data from the UN World Population Prospects.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2</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For net present value calculations, a discount rate of 1 percent a year in excess of GDP growth is used for each economy.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3a</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IMF staff projections for health care spending are driven by demographics and other factors. The difference between the growth of health care spending and real GDP growth that is not explained by demographics (“excess cost growth”) is assumed to be the income group historical average (1.2 percent).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3b</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These health expenditure projections have been updated to include new available underlying health and economic data, as well as technical adjustments to the excess cost growth calculation and the age-expenditure profiles. The projections exclude health expenditure growth during the COVID-19 pandemic in the underlying trend expenditure growth estimate.</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The average-term-to-maturity data refer to government securities and may not take </a:t>
          </a:r>
          <a:r>
            <a:rPr lang="en-US" sz="800" b="0" i="0" u="none" strike="noStrike" baseline="0">
              <a:solidFill>
                <a:sysClr val="windowText" lastClr="000000"/>
              </a:solidFill>
              <a:latin typeface="Arial" pitchFamily="34" charset="0"/>
              <a:ea typeface="+mn-ea"/>
              <a:cs typeface="Arial" pitchFamily="34" charset="0"/>
            </a:rPr>
            <a:t>all the external official debt into account</a:t>
          </a:r>
          <a:r>
            <a:rPr lang="en-US" sz="800" b="0" i="0" u="none" strike="noStrike">
              <a:solidFill>
                <a:sysClr val="windowText" lastClr="000000"/>
              </a:solidFill>
              <a:latin typeface="Arial" pitchFamily="34" charset="0"/>
              <a:ea typeface="+mn-ea"/>
              <a:cs typeface="Arial" pitchFamily="34" charset="0"/>
            </a:rPr>
            <a:t>; the source is Bloomberg Finance L.P. </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Nonresident holding of general government debt data are for the third quarter of 2023 or latest available from the Joint External Debt Hub, Quarterly External Debt Statistics, which include marketable and nonmarketable debt. For some countries, tradable instruments in the Joint External Debt Hub are reported at market value. External debt in US dollars is converted to local currency, then taken as a percentage of 2022 gross general government debt.</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6</a:t>
          </a:r>
          <a:r>
            <a:rPr lang="en-US" sz="1100" i="0">
              <a:solidFill>
                <a:schemeClr val="dk1"/>
              </a:solidFill>
              <a:effectLst/>
              <a:latin typeface="+mn-lt"/>
              <a:ea typeface="+mn-ea"/>
              <a:cs typeface="+mn-cs"/>
            </a:rPr>
            <a:t> </a:t>
          </a:r>
          <a:r>
            <a:rPr kumimoji="0" lang="en-US" sz="8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Net financial worth of general government data are for 2021 or latest available from the Public Sector Balance Sheet (PSBS) Database</a:t>
          </a:r>
          <a:r>
            <a:rPr lang="en-US" sz="1000" baseline="0">
              <a:solidFill>
                <a:schemeClr val="dk1"/>
              </a:solidFill>
              <a:effectLst/>
              <a:latin typeface="+mn-lt"/>
              <a:ea typeface="+mn-ea"/>
              <a:cs typeface="+mn-cs"/>
            </a:rPr>
            <a:t>. </a:t>
          </a:r>
          <a:endParaRPr lang="en-US"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baseline="30000">
              <a:solidFill>
                <a:schemeClr val="dk1"/>
              </a:solidFill>
              <a:effectLst/>
              <a:latin typeface="Arial" panose="020B0604020202020204" pitchFamily="34" charset="0"/>
              <a:ea typeface="+mn-ea"/>
              <a:cs typeface="Arial" panose="020B0604020202020204" pitchFamily="34" charset="0"/>
            </a:rPr>
            <a:t>7</a:t>
          </a:r>
          <a:r>
            <a:rPr lang="en-US" sz="800" i="0">
              <a:solidFill>
                <a:schemeClr val="dk1"/>
              </a:solidFill>
              <a:effectLst/>
              <a:latin typeface="Arial" panose="020B0604020202020204" pitchFamily="34" charset="0"/>
              <a:ea typeface="+mn-ea"/>
              <a:cs typeface="Arial" panose="020B0604020202020204" pitchFamily="34" charset="0"/>
            </a:rPr>
            <a:t> </a:t>
          </a:r>
          <a:r>
            <a:rPr lang="en-US" sz="800" b="0" i="0" baseline="0">
              <a:solidFill>
                <a:schemeClr val="dk1"/>
              </a:solidFill>
              <a:effectLst/>
              <a:latin typeface="Arial" panose="020B0604020202020204" pitchFamily="34" charset="0"/>
              <a:ea typeface="+mn-ea"/>
              <a:cs typeface="Arial" panose="020B0604020202020204" pitchFamily="34" charset="0"/>
            </a:rPr>
            <a:t>Ghana is in the process of restructuring its debt. Government debt and interest rate projections are based on a pre-debt restructuring scenario.</a:t>
          </a: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wsDr>
</file>

<file path=xl/drawings/drawing9.xml><?xml version="1.0" encoding="utf-8"?>
<c:userShapes xmlns:c="http://schemas.openxmlformats.org/drawingml/2006/chart">
  <cdr:relSizeAnchor xmlns:cdr="http://schemas.openxmlformats.org/drawingml/2006/chartDrawing">
    <cdr:from>
      <cdr:x>0.93336</cdr:x>
      <cdr:y>0.88257</cdr:y>
    </cdr:from>
    <cdr:to>
      <cdr:x>0.97601</cdr:x>
      <cdr:y>0.95186</cdr:y>
    </cdr:to>
    <cdr:sp macro="" textlink="">
      <cdr:nvSpPr>
        <cdr:cNvPr id="2" name="TextBox 1">
          <a:extLst xmlns:a="http://schemas.openxmlformats.org/drawingml/2006/main">
            <a:ext uri="{FF2B5EF4-FFF2-40B4-BE49-F238E27FC236}">
              <a16:creationId xmlns:a16="http://schemas.microsoft.com/office/drawing/2014/main" id="{16AC92B1-6E2E-5630-3AA9-8AEB09F96841}"/>
            </a:ext>
          </a:extLst>
        </cdr:cNvPr>
        <cdr:cNvSpPr txBox="1"/>
      </cdr:nvSpPr>
      <cdr:spPr>
        <a:xfrm xmlns:a="http://schemas.openxmlformats.org/drawingml/2006/main" rot="16200000">
          <a:off x="12303413" y="7284586"/>
          <a:ext cx="571500" cy="5624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latin typeface="HelveticaNeueLT Std" panose="020B0604020202020204"/>
            </a:rPr>
            <a:t>29</a:t>
          </a:r>
        </a:p>
      </cdr:txBody>
    </cdr:sp>
  </cdr:relSizeAnchor>
  <cdr:relSizeAnchor xmlns:cdr="http://schemas.openxmlformats.org/drawingml/2006/chartDrawing">
    <cdr:from>
      <cdr:x>0.95247</cdr:x>
      <cdr:y>0.86815</cdr:y>
    </cdr:from>
    <cdr:to>
      <cdr:x>0.95247</cdr:x>
      <cdr:y>0.87878</cdr:y>
    </cdr:to>
    <cdr:cxnSp macro="">
      <cdr:nvCxnSpPr>
        <cdr:cNvPr id="4" name="Straight Connector 3">
          <a:extLst xmlns:a="http://schemas.openxmlformats.org/drawingml/2006/main">
            <a:ext uri="{FF2B5EF4-FFF2-40B4-BE49-F238E27FC236}">
              <a16:creationId xmlns:a16="http://schemas.microsoft.com/office/drawing/2014/main" id="{FF8FDC7C-FCB1-C5F4-209E-CB9026BF0FDF}"/>
            </a:ext>
          </a:extLst>
        </cdr:cNvPr>
        <cdr:cNvCxnSpPr/>
      </cdr:nvCxnSpPr>
      <cdr:spPr>
        <a:xfrm xmlns:a="http://schemas.openxmlformats.org/drawingml/2006/main">
          <a:off x="12559902" y="7161085"/>
          <a:ext cx="0" cy="87653"/>
        </a:xfrm>
        <a:prstGeom xmlns:a="http://schemas.openxmlformats.org/drawingml/2006/main" prst="line">
          <a:avLst/>
        </a:prstGeom>
        <a:ln xmlns:a="http://schemas.openxmlformats.org/drawingml/2006/main" w="1270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t5s\tre1\WEEKLY\Weekly%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2\apd\DATA\Bloom\Korea\Corp_Bond_Yield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Current\MRBOP.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ata3\users3\DATOS\financiero\comunicado%20estad&#237;stico\GENERA%20CUADRO%201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www.imf.org/IBDAT/LEVELEK/KKF/AMFR/CSAJBOK/ATOM/TEMP/HVG.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www-int.imf.org/depts/res/weo/GEE/current/G55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r081151\Public\Documents%20and%20Settings\rpoudel\Local%20Settings\Temp\Database%20Fisca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Or&#231;amento\OE%202003\Trimestraliza&#231;&#227;o\Abril%202003\PlanoTesourariaTrimestral.2003_26Junho.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hyde\Local%20Settings\Temporary%20Internet%20Files\OLK9A\KWFISC_SR.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sDista\My%20Documents\ORCAMENTO\2003\PARPA\Despesas%20nos%20Sectores%20Priritarios%20do%20PARPA_1999-2003%20(23.04.20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ATA/FP/Fiscal%20Monitor/2024-04-April_Monitor/Chapter%202/Charts/Green%20investment%20model%20v02%20-%20FM.xlsm"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2\apd\Data\THA\Weo\BO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2\APD\Data\CHN\Macroframework\CHN_fisc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www.imf.org/DATA/FP/JG/CDS-BondYields/IN_Markit%20SovereignCDS_010611.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2\APD\Data\CHN\FM\Exchangeratechang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Current\PRGF%20panel%20charts%20(Figures%2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L:\DATA\S1\BRA\Archives\New%20WEO\Short-Term%20Indicators\BRA_Industry.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L:\DATA\S1\BRA\Archives\New%20WEO\BRA_GDP%20(New%20Version).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L:\DATA\S1\BRA\Staff%20Documents\Staff%20Reports\2009%20Article%20IV%20Consultation\Panel%20charts\Activity.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WIN\TEMP\weo%20extra%20vulnerabil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ata4\DATA\SV\VULNERABILITIES\VULNERABILITIES%202005-09\working-files\Master%20Cross%20Country%20MSG.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Users\karhin\AppData\Local\Microsoft\Windows\INetCache\Content.Outlook\YLY790S7\RAT%20EXTERNAL%20v2.xlsm"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ata3\users3\Users\skaendera\AppData\Local\Microsoft\Windows\Temporary%20Internet%20Files\Content.Outlook\TE2QIHXV\2000GDP\Privatization%20receipts%20from%20WB%20data%20base_10.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intlmonetaryfund.sharepoint.com/personal/sblack_imf_org/Documents/Microsoft%20Teams%20Chat%20Files/200504%20CPI_Database_toWB.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Investimento2002%20Revisa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OE2003\Tabelas%20Globais\Orcamento%20do%20Estado%20para%202003%20vesao%20de%2030%20Setembro%2020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Users\dzakharova\AppData\Local\Temp\Temp1_EUR.zip\EUR\RU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ata2\apd\Data\MMR\Macro%20framework\MMR_LIC_DSA%20retired%20Sep20.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Q:\DATA\YMN\Current\tables_for_report%20-%20for%20DMX.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ata4\users6\cthevenot\My%20Documents\Inequality\F&amp;D%20paper\Expenditure_by_Functions_of_Governm%20and%20outcomes.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intlmonetaryfund.sharepoint.com/teams/FAD-Climate/Shared%20Documents/Mitigation/Papers/Cross%20country%20reports/FM%202023/CPAT%20and%20MT/Multiscenario%20Tool%201.305%20(NDC%202015).xlsb"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meier\Local%20Settings\Temporary%20Internet%20Files\OLK13\G68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ata1\fad\Colombia\WEO\GEEColombiaOct200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NPO\Planifica&#231;&#227;o%20&amp;%20Or&#231;amenta&#231;&#227;o\OE\2002\Prepara&#231;&#227;o%20da%20Miss&#227;o%20IMF\AnexosLeiOE200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Corrente2001%20Revisao.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2\apd\Data\HKG\REAL\gdp_qtr.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2\afr\WIN\Temporary%20Internet%20Files\OLKB2C2\ginbo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2\eur\OMB_Online\Data\dkama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www.imf.org/Kkf/Melo/_Common/Karadip/Jelent&#233;sek/Infl_0408/Kamat_0403.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ata2\apd\Documents%20and%20Settings\dvelazquez\Local%20Settings\Temporary%20Internet%20Files\OLKE3\DXY%20Noncommercial%20Position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ata4\users6\cthevenot\My%20Documents\Inequality\F&amp;D%20paper\data\figure.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PSGWN03P\AFR\DATA\AFR\country%20matters\CM_Jan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2\afr\FINPUB.NV\DETTEPUB\DETTEINT\DETTEINT\DI94.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F:\DATA\N2\EST\REP\BR_05_May\Fiscal_Monetary_LaborS%20Graphs%20for%20Pre%20Brief.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imf1s\vol1\data\wrs\eu2\system\WRSTAB.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ATA1\PDR\Malawi\BOP_Dec_200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WIN\TEMP\realdan.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ata2\APD\Data\CHN\CHARTS\sr08\SR08-Chart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Fpsswn05d\med\DATA\JOR\DATA\PA\CHL\SECTORS\BOP\Bop0209.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Archive\2005%20Art.%20IV%20January2005\2005%20Staff%20Report\Figures.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ATA2\TGSI\DATA\EGY\Eg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ata4\DATA\F2%20(New%20F2)\Fiscal%20Monitor\Table%2011%20-%20CAPB%20adjustment%20path%20-%20january%20'10%20WEO%20-%20for%20board,%20after%20last%20comments.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Gas%20v12.xlsm"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E:\DATA\OMN\Omfisc.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DATA/TS/TADAT%20Assessment%20List%20(May%202019).xlsx"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pt5s\tre1\WEEKLY\Production\weekly%20report--%20INTERNAL.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U:\My%20Work%20Folder\Group%20Files\All%20comparator%20groups.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J:\DATA\ML\DOM\real\real\esta_turisticas.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ATA2\Users\VFlamini\AppData\Local\Microsoft\Windows\Temporary%20Internet%20Files\Content.Outlook\G2OIIVI7\Statistical%20Appendix%20Tables%20201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L:\DATA\AE\BRA\Staff%20Documents\Various%20Selected%20Economic%20Indicators\SEI%20For%20Front%20Office\BRA_REO%20submission%20template.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CIV\Current\Macroframework\CivMon.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Users\JRalyea\Box%20Sync\EUR\Spain\Pension%20SIP%20Inequality%20box%20Social%20security%20budget%20and%20demographics\Pension%20expenditure%20projections%20and%20misc%20charts.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ata3\users3\DATA\EP\Matias\Databases\Social_security\descriptive\charts%20welfare+pension_vs4.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Users\PNavalgundkar\Desktop\TADAT\tadat-isora(AutoRecovered).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www.imf.org/DATA/FP/JG/CDS-BondYields/CDS_History_IMF_Custom_11091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ata2\afr\TEMP\HIPC\Other%20HIPCs\Burkina%20Faso\BUR%201299.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D:\tis\macros\FiscalYear\ETFFS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ata3\users3\DATA\EP\Public%20Capital\Abdoul%20--%20Public%20K%20and%20PIMI\PIMI%20Tables%20for%20meeting%20with%20Sanjeev\New%20tables\Table%201-Final%20July%2011%20AK.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Dpt5s\tre1\WEEKLY\Historical\as%20of%2003.01.0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BAHRAIN%20FILES\Bahrain\Bhoil5.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Bmf-fs\bmf\2db\DBMALLES.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Users\printerA\Downloads\Users\fpainchaud\Desktop\MYANMAR\Framework\mmrbop.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acro%20framework\MCFRM_tables.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Data2\apd\Documents%20and%20Settings\NRB\Desktop\Falgun\KBL\NRB%20Directive%20No%209.2%20Profit%20&amp;%20Loss%20Acct%20Statement.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data4\TEMP\OutputContrib.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E:\Documents%20and%20Settings\fnyankiye\Local%20Settings\Temporary%20Internet%20Files\OLK49\wrs62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data2\apd\IMPORTANT\Macro\MRT-ECF%202nd%20review%202011_Nouakchott%2023%20avril%202011\CGER\NEW%20MRT%20Macro-%20sept%2021-2010%20mission\users1\TEMP\prod%20levels%20manufacturing.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Fs_dnpo\g\Program%20Files\OrcamentoAno2001\Altera%20OI2001\OIGestao.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L:\DATA\S1\BRA\WEO\BRA_WEO%20(current).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Personal\My%20Documents\Moz\E-Final\BOP9703_stres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FPSFWN03P\MCD\Mes%20Documents\memau\Documentation\Memau_macro.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www.oecd.org/NWB/POpula.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C:\Users\JRalyea\Box%20Sync\China\Missions\pension%20unemployment\China%20-%20pension%20scenarios.xlsx"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data2\afr\BOARD\MALI\1ST-COMP\DSA\MLI-buyback.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L:\Fiscal\Archive\BRA_Fiscal%20(current)%202010%2001%2020.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data3\users3\DATA\BOP9703.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DATA/TP/Victor's%20Fiscal%20Monitor%20File/FM/FM%20Model%20v1_GDP.xlsm"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SEN\Current\Framework%20February%202004%20Second%20Review\Staff%20Report\SNFIS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t8s\eu11\DATA\C3\CZE\REER\REERTOT99%20revised.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O:\Users\fpainchaud\Desktop\MYANMAR\Framework\Run%20-%20Nov%2011\mmrmt%20T1%20T5-a.xlsx"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ata2\apd\Users\NPokharellocal\AppData\Local\Temp\1\Temp1_DMX_Database_Fiscal_Oct_2015.zip\OLD_ResRep_Data\October_2009\DMX_Database%20Monetary_102809.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data3\users3\DATA\EP\4-Social%20Protection\Board%20Paper%20fiscal%20policy%20and%20equity\Output%20for%20paper\Ryan\ASPIRE%20WB%20Global%20Social%20Protection%20Database.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data2\EUR\!work\July00\D4\Pacific%20Islands\Vtfis.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www-intranet.imf.org/Data/IDN/REAL/Archive/!work/July00/D4/Pacific%20Islands/Vtfis.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Data1\fad\CPLAZO\IMAE\PR\INF1-ALEX.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Data1\fad\DATA\YMN\Current\YMN_FIS.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Bmf-fs\statistikpolitik$\R-IIIB4-Daten\Euro_91\Konto_E91\GDED1.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Fpsgwn03p\afr\Users\CJosz\My%20Documents\S&#233;n&#233;gal\Third%20review\101405%20TOF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FBORNHORST\Desktop\SENMONEY.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My%20Documents\execucao2002\FMI_ME\Quadro%20Macroeconomico--Versao%20Maio%202002-Execu&#231;ao2002.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data2\afr\CIV\Mission-2\Fisc-workbook.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data4\TEMP\Growth\GrowthDoc.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Fpsswn05d\apd\Sierra%20Leone\Mission10-2001\DSA\SleIMFREPSColStk03.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Data1\fad\DATA\AI\VSingh\Handy%20datasets%20and%20templates\Commodity%20Prices\Brent%20and%20WTI%20spot.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data2\AFR\DATA\TZA\FRAMEWORK\DATA\TZA\Output\WEO\2007\winter\DATA\ZMB\Current\ZMBREAL.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DATA/FP/Fiscal%20Monitor/2021-10-October%20Monitor/Chapter%202/Figures/Figure%202.10.%20%20Revenue%20projection%20errors%20and%20tax%20administration%20strength.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data3\users3\DATA\SEN\Current\Framework%20April%202003%20Staff%20Report\SenCon.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MEDE_20240215" TargetMode="External"/></Relationships>
</file>

<file path=xl/externalLinks/_rels/externalLink247.xml.rels><?xml version="1.0" encoding="UTF-8" standalone="yes"?>
<Relationships xmlns="http://schemas.openxmlformats.org/package/2006/relationships"><Relationship Id="rId2" Type="http://schemas.openxmlformats.org/officeDocument/2006/relationships/externalLinkPath" Target="file:///C:\Users\czhang3\Downloads\draft_for_publication\Figure%201.17.2%20Share%20of%20Political%20Discourse%20in%20Advanced%20Economies%20by%20Expenditure%20Categories.xlsx" TargetMode="External"/><Relationship Id="rId1" Type="http://schemas.openxmlformats.org/officeDocument/2006/relationships/externalLinkPath" Target="file:///C:\Users\czhang3\Downloads\draft_for_publication\Figure%201.17.2%20Share%20of%20Political%20Discourse%20in%20Advanced%20Economies%20by%20Expenditure%20Categories.xlsx" TargetMode="External"/></Relationships>
</file>

<file path=xl/externalLinks/_rels/externalLink248.xml.rels><?xml version="1.0" encoding="UTF-8" standalone="yes"?>
<Relationships xmlns="http://schemas.openxmlformats.org/package/2006/relationships"><Relationship Id="rId2" Type="http://schemas.openxmlformats.org/officeDocument/2006/relationships/externalLinkPath" Target="file:///C:\Users\czhang3\Downloads\draft_to_SEC\Figure%201.18%20Potential%20Annual%20Increases%20in%20Spending%20through%202030.xlsx" TargetMode="External"/><Relationship Id="rId1" Type="http://schemas.openxmlformats.org/officeDocument/2006/relationships/externalLinkPath" Target="file:///C:\Users\czhang3\Downloads\draft_to_SEC\Figure%201.18%20Potential%20Annual%20Increases%20in%20Spending%20through%202030.xlsx"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gure%207"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ATA\DZA\Archives\Article%20IV%202004\StaffReport\DZmon.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Combined%20Figure"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0"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APD\DATA\JOR\JOM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afr\TEMP\My%20Documents\Moz\E-Final\BOP9703_stres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U:\DMC\NGA\STA-ins\NGCP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DATA\DH\GEO\BOP\Geo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mware-host\Users\NRB\Desktop\Baisakh-2070.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DMC\NGA\STA-ins\NGCP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DATA/FP/Fiscal%20Monitor/2022-04-April%20Monitor/Chapter%201/Figures&amp;Tables/Charts%20for%20the%202nd%20submission%20to%20departments/Figure%201.14.%20Fiscal%20Performance%20during%20Energy%20and%20Food%20Price%20Booms,%201991-2018.xlsx?C28BE658" TargetMode="External"/><Relationship Id="rId1" Type="http://schemas.openxmlformats.org/officeDocument/2006/relationships/externalLinkPath" Target="file:///\\C28BE658\Figure%201.14.%20Fiscal%20Performance%20during%20Energy%20and%20Food%20Price%20Booms,%201991-20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ATA/FP/Fiscal%20Monitor/2022-04-April%20Monitor/Chapter%201/Figures&amp;Tables/Charts%20for%20the%202nd%20submission%20to%20departments/Figur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DATA\S1\BRA\Real\Short-Term%20Indicators\BRA_Retail%20Sales%20(under%20constructi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ATA/FP/Fiscal%20Monitor/2022-04-April%20Monitor/Chapter%201/Figures&amp;Tables/Charts%20for%20the%202nd%20submission%20to%20departments/Figure%201.5.%20Changes%20in%20Household%20Income,%20202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3\users3\Bloomberg%20CDS\Update%20Figures\PEN%20DRIVE_Figure%202-Panel%20Real%20Nominal%20%20CDS%20Purchases01131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3\users3\asolovyeva\My%20Documents\04%20-%20My%20FAD%20FP\Research\03%20-%20debt\Reference_global%20interest%20rate\global_rate.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maripuu\Local%20Settings\Temporary%20Internet%20Files\OLK6B\BHR---Charts%20for%20the%20Staff%20Repr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3\users3\DATA\DJI\latest\Documents%20and%20Settings\MFARAHBAKSH\My%20Local%20Documents\Missions\Bahrain\OMRe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Users\obasdevant\AppData\Local\Microsoft\Windows\Temporary%20Internet%20Files\Content.Outlook\NGUBOVZ7\ESTFis%20(2)markutim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AFR\DATA\TZA\FRAMEWORK\DATA\TZA\Output\WEO\2007\winter\DATA\ZMB\Real\ZMBREAL%20inactive%20sheets%20removed%20Jul%2020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sDista\My%20Documents\CFMP%202002-2010\CFMP%202004-2008\Projec&#231;&#245;es\CFMP%202004-20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Q:\DATA\YMN\Current\Yemon.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WIN\TEMP\fiscal%2012299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apd\Data\Regional\Regional%20Outlook\RO_Spring_2006\Investment\CKramer\Growth%20Volatilit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2\afr\Cameroon\DSA\Cam_Relief.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Oil%20v16.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AShah\Box%20Sync\Oct19%20FM\FARI%20analysis\FM%20FARI%20Analysis%20Coal%20v3.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PR\LISTS.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omes\schentkeba\DATEN\ID3K\KPROJ.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Or&#231;amento\OE%202004\Trimestraliza&#231;&#227;o\Trimestraliza&#231;&#227;o16_12_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Bmf-fs\bmf\2db\DB95Q.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CFMP\Quadromacro\Quadro%20Macroeconomico--Versao%2016%20Junho%2020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2\apd\Data\IND\WEO\Archive\Previous_Submissions\WEO_SUB_2004_12_16_Flash.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4\users10\abt06\0630\STATISTIK_Service_von_0631_SAVE\Aktuelle%20Daten%20der%20RV\200512\AktuelleDaten_2005_19_12_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2\APD\Data\MMR\Macro%20framework\MMR_LIC_DSA.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2\afr\My%20Documents\Temp\ETHIOPIA\Mission\Tem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U:\Eui%20Soon%20Chang\Management%20and%20Human%20Resource%20Autonomy.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KWT\Data\Kuwait\DATA\OMN\OMRe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EUR\DATA\VUT\ArtIV00\SEI.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2\EUR\DATA\C2\LTU\Article%20IV\LTUREA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mfdata\econ\TEST\EDSWGDBM\CTS_BOP_v4_descriptors-NUWAN%206-FINA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sers\AShah\AppData\Local\Microsoft\Windows\INetCache\Content.Outlook\GLJ2HQ5T\Uganda_Revenue_Forecasting_Model_Petroleum%20V03142018%20-%20compare%20tariff%20structures.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 3"/>
      <sheetName val="Page 4"/>
      <sheetName val="Page 5 "/>
      <sheetName val="budtos5"/>
      <sheetName val="Position 2-29-2000"/>
      <sheetName val="page 6"/>
      <sheetName val="Undrawn Balances "/>
      <sheetName val="Page 7"/>
      <sheetName val="Page7 Query tables"/>
      <sheetName val="Page8"/>
      <sheetName val="New Weekly page1"/>
      <sheetName val="New Weekly page2"/>
      <sheetName val="New Weekly page3"/>
      <sheetName val="New Weekly page4"/>
      <sheetName val="Tosbud"/>
      <sheetName val="Position 1-1-2000"/>
      <sheetName val="Arrangements STBY-EFF"/>
      <sheetName val="Arrangements PRGF"/>
      <sheetName val="Position 2-29-00"/>
      <sheetName val="Budget Countries"/>
      <sheetName val="Liquidity Calculation"/>
      <sheetName val="INPUT - Financial Assistance"/>
      <sheetName val="Table 1"/>
      <sheetName val="Table 2a"/>
      <sheetName val="Table 2b"/>
      <sheetName val="Table 3"/>
      <sheetName val="Table 1 Def."/>
      <sheetName val="Table 2a&amp;BDef"/>
      <sheetName val="Table 3 def"/>
      <sheetName val="Table 1 pub"/>
      <sheetName val="Table 2a&amp;B pub"/>
      <sheetName val="Table 3 pub"/>
      <sheetName val="Table 1 available in Fund"/>
      <sheetName val="Table 2a&amp;B&amp;3 available in Fund"/>
      <sheetName val="Table 3 available in Fund"/>
      <sheetName val="ExIm bfSBA04"/>
      <sheetName val="KA bfSBA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 val="out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loomberg"/>
      <sheetName val="Average yields"/>
      <sheetName val="ControlSheet"/>
      <sheetName val="Data to Aremos"/>
      <sheetName val="EDSS1"/>
      <sheetName val="7-day"/>
      <sheetName val="Raw_1"/>
    </sheetNames>
    <sheetDataSet>
      <sheetData sheetId="0"/>
      <sheetData sheetId="1"/>
      <sheetData sheetId="2"/>
      <sheetData sheetId="3"/>
      <sheetData sheetId="4"/>
      <sheetData sheetId="5"/>
      <sheetData sheetId="6"/>
      <sheetData sheetId="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sheetData sheetId="1"/>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OREO"/>
      <sheetName val="BOPreport_long"/>
      <sheetName val=" DSA"/>
      <sheetName val="Triangles2005"/>
      <sheetName val="assmpts"/>
      <sheetName val="exports ($US)"/>
      <sheetName val="imp-customs ($US)"/>
      <sheetName val="fishiron"/>
      <sheetName val="Out_sys"/>
      <sheetName val="tableau_francais"/>
      <sheetName val="imports_quarterly"/>
      <sheetName val="table_english_medium_term"/>
      <sheetName val="tableau_francais_court_mt"/>
      <sheetName val="tableau_francais_court"/>
      <sheetName val="table_english_2006-07"/>
      <sheetName val="Fund position during PRGF"/>
      <sheetName val="proposed schedule"/>
      <sheetName val="ExtFin_Requirements"/>
      <sheetName val="Out to MRshare"/>
      <sheetName val="T29"/>
      <sheetName val="T30"/>
      <sheetName val="T31"/>
      <sheetName val="T32"/>
      <sheetName val="T33"/>
      <sheetName val="T34"/>
      <sheetName val="T35"/>
      <sheetName val="MDRI impact"/>
      <sheetName val="mdri debt table"/>
      <sheetName val="old vs. revised"/>
      <sheetName val="Contents"/>
      <sheetName val="In_sys"/>
      <sheetName val="adjustors"/>
      <sheetName val="OUTREO"/>
      <sheetName val="OUTWEO"/>
      <sheetName val="DS Proj"/>
      <sheetName val="transfers ($US)"/>
      <sheetName val="bop_hist_revisions"/>
      <sheetName val="services ($US)"/>
      <sheetName val="exports"/>
      <sheetName val="tableau_hor"/>
      <sheetName val="Table43 (SNIM)"/>
      <sheetName val="detteBCM2005"/>
      <sheetName val="detteBCM2006"/>
      <sheetName val="payments_to_imf_new"/>
      <sheetName val="payments to imf"/>
      <sheetName val="Serv_Ap_Alleg_auth"/>
      <sheetName val="Debt_Reliefs_requests"/>
      <sheetName val="Gold Tasiast"/>
      <sheetName val="Copper_gold Akjoujt"/>
      <sheetName val="customs"/>
      <sheetName val="Food products"/>
      <sheetName val="Food products (2)"/>
      <sheetName val="Grants and Loans"/>
      <sheetName val="SGS_FMI imports"/>
      <sheetName val="SGS_AV"/>
      <sheetName val="SGS_DPI"/>
      <sheetName val="capital ($US)"/>
      <sheetName val="Summary"/>
      <sheetName val="Debt os"/>
      <sheetName val="debt"/>
      <sheetName val="Etrgl"/>
      <sheetName val="income ($US)"/>
      <sheetName val="PIP-decaissement BCI"/>
      <sheetName val="BCMProjProg"/>
      <sheetName val="TRE"/>
      <sheetName val="horizdebt"/>
      <sheetName val="BCMCash"/>
      <sheetName val="tab 12 DSA"/>
      <sheetName val="HIPC CP resources 2002-3"/>
      <sheetName val="GAS Table"/>
      <sheetName val="Source Data (Current)"/>
      <sheetName val="ControlSheet"/>
      <sheetName val="Complete Data Set (Annual)"/>
      <sheetName val="Complete Data Set (Quarterly)"/>
      <sheetName val="GEE_Annual"/>
      <sheetName val="REER_CPI partners"/>
      <sheetName val="REER_weights "/>
      <sheetName val="REER"/>
      <sheetName val="Commercial Banks"/>
      <sheetName val="debt stock"/>
      <sheetName val="external debt"/>
      <sheetName val="Triangles_old"/>
      <sheetName val="print"/>
      <sheetName val="gap"/>
      <sheetName val="Module1"/>
      <sheetName val="table_english_short"/>
      <sheetName val="tot"/>
      <sheetName val="tot_levels"/>
      <sheetName val="table_english"/>
      <sheetName val="Triangles4"/>
      <sheetName val="encours_auth"/>
      <sheetName val="Triangles"/>
      <sheetName val="GAS Table (previous)"/>
      <sheetName val="Source Data (Previo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W"/>
      <sheetName val="MainW"/>
      <sheetName val="ChartsW"/>
      <sheetName val="InM"/>
      <sheetName val="MainM"/>
      <sheetName val="ChartsM"/>
      <sheetName val="InA"/>
      <sheetName val="ExpBudgt"/>
      <sheetName val="ExpAct"/>
      <sheetName val="ChartsA1"/>
      <sheetName val="ChartsA2"/>
      <sheetName val="ChartsA3"/>
      <sheetName val="Diff-Cumulative"/>
      <sheetName val="Diff-Month"/>
      <sheetName val="InMrevNRB (DMX OUT)"/>
      <sheetName val="InMrevMoF (DMX OUT)"/>
      <sheetName val="InMstock (DMX OUT)"/>
      <sheetName val="Metadata"/>
      <sheetName val="DMX Metadata Values"/>
      <sheetName val="ContactPerso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amp;Terms"/>
      <sheetName val="UserGuide"/>
      <sheetName val="ModelMap"/>
      <sheetName val="ToDo"/>
      <sheetName val="DASHBOARD"/>
      <sheetName val="LCOEOverride"/>
      <sheetName val="LCOEChart"/>
      <sheetName val="ToR"/>
      <sheetName val="INPUTS"/>
      <sheetName val="Other"/>
      <sheetName val="ProjectComparison"/>
      <sheetName val="MissionCountry"/>
      <sheetName val="Int_ComparisonsDashboard"/>
      <sheetName val="ShortTermElasticity"/>
      <sheetName val="ProjectCashflows"/>
      <sheetName val="Prices&amp;Escalation"/>
      <sheetName val="PROJECT_SELECT"/>
      <sheetName val="Track"/>
      <sheetName val="Projects=&gt;"/>
      <sheetName val="ProjectExamples"/>
      <sheetName val="ExampleProject"/>
      <sheetName val="Solar"/>
      <sheetName val="OnshoreWind"/>
      <sheetName val="OffshoreFixed"/>
      <sheetName val="OffshoreFloating"/>
      <sheetName val="DashboardProject"/>
      <sheetName val="SolarProject"/>
      <sheetName val="Import"/>
      <sheetName val="Comparators=&gt;"/>
      <sheetName val="Comparator1"/>
      <sheetName val="StochDashboard"/>
      <sheetName val="StochChart"/>
      <sheetName val="StochWorkings"/>
      <sheetName val="StochPriceImport"/>
    </sheetNames>
    <sheetDataSet>
      <sheetData sheetId="0" refreshError="1"/>
      <sheetData sheetId="1" refreshError="1"/>
      <sheetData sheetId="2" refreshError="1"/>
      <sheetData sheetId="3" refreshError="1"/>
      <sheetData sheetId="4"/>
      <sheetData sheetId="5"/>
      <sheetData sheetId="6"/>
      <sheetData sheetId="7" refreshError="1"/>
      <sheetData sheetId="8"/>
      <sheetData sheetId="9" refreshError="1"/>
      <sheetData sheetId="10" refreshError="1"/>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 sheetId="32"/>
      <sheetData sheetId="3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EIC_annual"/>
      <sheetName val="iCEIC_Quarterly"/>
      <sheetName val="iCEIC_Monthly"/>
      <sheetName val="EcOS_a (2)"/>
      <sheetName val="TOC"/>
      <sheetName val="ReadMe"/>
      <sheetName val="FinReq_AFC"/>
      <sheetName val="In_Quota"/>
      <sheetName val="InDMX_A"/>
      <sheetName val="DMX IN"/>
      <sheetName val="DMX OUT"/>
      <sheetName val="EDSS_a"/>
      <sheetName val="WEO"/>
      <sheetName val="Sheet4"/>
      <sheetName val="M"/>
      <sheetName val="M (2)"/>
      <sheetName val="bop"/>
      <sheetName val="mbop"/>
      <sheetName val="EDSS_m"/>
      <sheetName val="Ext D"/>
      <sheetName val="Chart1"/>
      <sheetName val="CGER"/>
      <sheetName val="TABLE_no use"/>
      <sheetName val="T_Res_breakdown"/>
      <sheetName val="TABLE_NEW"/>
      <sheetName val="Assume"/>
      <sheetName val="EcOS_a"/>
      <sheetName val="BOT exports (monthly)"/>
      <sheetName val="BOT imports (monthly)"/>
      <sheetName val="BOT det BOP (Q)"/>
      <sheetName val="Trade"/>
      <sheetName val="Services"/>
      <sheetName val="dXdata-CEIC"/>
      <sheetName val="Sheet5"/>
      <sheetName val="ESR estimate"/>
      <sheetName val="FinAcc"/>
      <sheetName val="Sheet3"/>
      <sheetName val="Chart2"/>
      <sheetName val="BOT Import indices"/>
      <sheetName val="BOT exp imp vol price Yearly"/>
      <sheetName val="Sheet1"/>
      <sheetName val="FinReq extreme_AFC"/>
      <sheetName val="Haver (2)"/>
      <sheetName val="IIP"/>
      <sheetName val="VEE_IN"/>
      <sheetName val="VEE_IN_EcData"/>
      <sheetName val="VEE_out"/>
      <sheetName val="DSA"/>
      <sheetName val="FIN_FTP"/>
      <sheetName val="TABLE old"/>
      <sheetName val="a_bop(BPM5)"/>
      <sheetName val="X(BPM5)"/>
      <sheetName val="M(BPM5)"/>
      <sheetName val="Px(BPM5)"/>
      <sheetName val="Pm(BPM5)"/>
      <sheetName val="table 53.1"/>
      <sheetName val="R(old)"/>
      <sheetName val="D(old)"/>
      <sheetName val="Ext Fin"/>
      <sheetName val="Private BOT"/>
      <sheetName val="oldVEE linked"/>
      <sheetName val="Fund"/>
      <sheetName val="ControlSheet"/>
      <sheetName val="Sheet2"/>
      <sheetName val="Chart3"/>
      <sheetName val="Chart4"/>
      <sheetName val="Chart5"/>
      <sheetName val="Chart6"/>
      <sheetName val="Chart7"/>
      <sheetName val="Chart8"/>
      <sheetName val="Chart9"/>
      <sheetName val="Major indicators"/>
      <sheetName val="Chart10"/>
      <sheetName val="Panel1"/>
      <sheetName val="Chart11"/>
      <sheetName val="data travel receipt"/>
      <sheetName val="FA assets"/>
      <sheetName val="Haver"/>
      <sheetName val="Codes"/>
      <sheetName val="A Current Data"/>
      <sheetName val="A Previous Data"/>
      <sheetName val="Table"/>
      <sheetName val="Table_old"/>
      <sheetName val="YY_BOP"/>
      <sheetName val="QQBOP"/>
      <sheetName val="M_BOP"/>
      <sheetName val="BOT ToT"/>
      <sheetName val="IN_YY_IIP"/>
      <sheetName val="iipqq"/>
      <sheetName val="ExtDebt"/>
      <sheetName val="Proj_bop"/>
      <sheetName val="EER"/>
      <sheetName val="ReservesC"/>
      <sheetName val="Sheet6"/>
      <sheetName val="Res_M"/>
      <sheetName val="Exports"/>
      <sheetName val="BOTM_M"/>
      <sheetName val="Imports"/>
      <sheetName val="Tourism"/>
      <sheetName val="Elast"/>
      <sheetName val="ARA"/>
      <sheetName val="C_E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sheetData sheetId="74" refreshError="1"/>
      <sheetData sheetId="75"/>
      <sheetData sheetId="76"/>
      <sheetData sheetId="77"/>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DMX_IN_A"/>
      <sheetName val="CEIC_Budget_Financing"/>
      <sheetName val="CEIC_Debt"/>
      <sheetName val="CEIC_Tax_NonTax_Rev"/>
      <sheetName val="CEIC_Expenditure"/>
      <sheetName val="CEIC_investment series"/>
      <sheetName val="CEIC_SocSec_qrt"/>
      <sheetName val="MoHRSS_NHSA_SocSec_monthly"/>
      <sheetName val="CEIC_trust"/>
      <sheetName val="Sheet1"/>
      <sheetName val="OUT_trust"/>
      <sheetName val="CEIC_issBOND"/>
      <sheetName val="Sheet2"/>
      <sheetName val="CEIC-LGB"/>
      <sheetName val="Sheet3"/>
      <sheetName val="CEIC-LGLimit"/>
      <sheetName val="Sheet4"/>
      <sheetName val="inter_LGB"/>
      <sheetName val="OUT_LGB"/>
      <sheetName val="CEIC_ExpRev"/>
      <sheetName val="Sheet5"/>
      <sheetName val="inter_ExpRev"/>
      <sheetName val="OUT_ExpRev"/>
      <sheetName val="CEIC_ExpRev_Annual"/>
      <sheetName val="Sheet6"/>
      <sheetName val="CEIC_DebtServ"/>
      <sheetName val="Sheet7"/>
      <sheetName val="inter_DebtServ"/>
      <sheetName val="OUT_DebtServ"/>
      <sheetName val="Budget"/>
      <sheetName val="FIS_Qtr"/>
      <sheetName val="FIS"/>
      <sheetName val="summary balance"/>
      <sheetName val="Land sale charts"/>
      <sheetName val="Exp growth"/>
      <sheetName val="DSA_chart"/>
      <sheetName val="DSA extend"/>
      <sheetName val="DSA extend_policies"/>
      <sheetName val="DSA extend_policies_RE"/>
      <sheetName val="DSA extend upside"/>
      <sheetName val="real vs fiscal"/>
      <sheetName val="LGFV adjust"/>
      <sheetName val="Output sensitivity"/>
      <sheetName val="Consolidation measures table"/>
      <sheetName val="COVID measures"/>
      <sheetName val="Covid authorities"/>
      <sheetName val="Table.Summary"/>
      <sheetName val="Table AUG.initial"/>
      <sheetName val="Table.AUG_Current"/>
      <sheetName val="SV table"/>
      <sheetName val="Table.AUG_Change"/>
      <sheetName val="Deficit.Debt.Proj"/>
      <sheetName val="NAO.Report"/>
      <sheetName val="DMX_OUT_A_Final"/>
      <sheetName val="DMX_OUT_A"/>
      <sheetName val="DMX_OUT_A (2)"/>
      <sheetName val="Merge_Test"/>
      <sheetName val="UNUSED---&gt;"/>
      <sheetName val="land"/>
      <sheetName val="debt (another view)"/>
      <sheetName val="no consolidation"/>
      <sheetName val="GFC-Covid"/>
      <sheetName val="Table.AUG.REF"/>
      <sheetName val="Real.A"/>
      <sheetName val="Real.Q"/>
      <sheetName val="FMultiplier"/>
      <sheetName val="T_SR new"/>
      <sheetName val="T_MTsum"/>
      <sheetName val="T_Mini"/>
      <sheetName val="Financing_sb"/>
      <sheetName val="Financing"/>
      <sheetName val="Debt.Proj"/>
      <sheetName val="LG Bond"/>
      <sheetName val="Local Government Deficit"/>
      <sheetName val="Budget Stabilization Fund"/>
      <sheetName val="Public Sector VEE"/>
      <sheetName val="dXNPLdata"/>
      <sheetName val="DMX Metadata Values"/>
      <sheetName val="LGbondissuance"/>
      <sheetName val="BalanceSheet"/>
      <sheetName val="trust"/>
      <sheetName val="Corporatebond"/>
      <sheetName val="credit"/>
      <sheetName val="bond issuance"/>
      <sheetName val="MoF_LandSale"/>
      <sheetName val="Macro"/>
      <sheetName val="land_collateral"/>
      <sheetName val="UNUSED--&gt;"/>
      <sheetName val="Annual"/>
      <sheetName val="Table.AUG_v2"/>
      <sheetName val="Table.AUG_v3"/>
      <sheetName val="Soufun_LandSales"/>
      <sheetName val="full-investment"/>
      <sheetName val="inv"/>
      <sheetName val="porvinciallandsales"/>
      <sheetName val="off-budget"/>
      <sheetName val="Infrastructure"/>
      <sheetName val="CGD"/>
      <sheetName val="CEIC"/>
      <sheetName val="on budget"/>
      <sheetName val="Central Govern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Hist-Daily"/>
      <sheetName val="Hist-Monthly"/>
      <sheetName val="DailyInput"/>
      <sheetName val="MonthlyInput"/>
      <sheetName val="CFETS&amp;RRquotes"/>
      <sheetName val="Calculations"/>
      <sheetName val="Custom"/>
      <sheetName val="BRF-Table"/>
      <sheetName val="Tables"/>
      <sheetName val="Tables (Mgt Memo)"/>
      <sheetName val="Tables (monitoring)"/>
      <sheetName val="Tables(BIS)"/>
      <sheetName val="Tables(INS&amp;BIS)"/>
      <sheetName val="Ch1"/>
      <sheetName val="Ch4"/>
      <sheetName val="Ch2"/>
      <sheetName val="Ch6"/>
      <sheetName val="Ch8"/>
      <sheetName val="Ch3"/>
      <sheetName val="Ch5"/>
      <sheetName val="Ch7"/>
      <sheetName val="Ch9"/>
      <sheetName val="Ch1_Mgt Memo"/>
      <sheetName val="Ch2_Mgt Memo"/>
      <sheetName val="Hist-Daily Equity"/>
      <sheetName val="Tables (old archive)"/>
      <sheetName val="CO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 chart (2)"/>
      <sheetName val="CPI chart"/>
      <sheetName val="REER chart"/>
      <sheetName val="Figure_1 "/>
      <sheetName val="Figure_3"/>
      <sheetName val="Panelv2"/>
      <sheetName val="Panelv1"/>
      <sheetName val="Figure_1_DATA"/>
      <sheetName val="Figure_3_DATA"/>
      <sheetName val="New CPI"/>
      <sheetName val="Figure6"/>
      <sheetName val="Figure5"/>
      <sheetName val="Figure4"/>
      <sheetName val="Figure3"/>
      <sheetName val="Figure2"/>
      <sheetName val="Figure1"/>
      <sheetName val="Chart1"/>
      <sheetName val="Chart2"/>
      <sheetName val="Chart3"/>
      <sheetName val="Panel1"/>
    </sheetNames>
    <sheetDataSet>
      <sheetData sheetId="0" refreshError="1"/>
      <sheetData sheetId="1" refreshError="1"/>
      <sheetData sheetId="2" refreshError="1"/>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Doing Business-Radar"/>
      <sheetName val="Ex rate bloom"/>
      <sheetName val="COP FED"/>
      <sheetName val="ZMBREAL inactive sheets remov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P_M"/>
      <sheetName val="IP_Ind_M"/>
      <sheetName val="IP_Use_M"/>
      <sheetName val="M DMX_IN REO"/>
      <sheetName val="IP_Ind_3MMA"/>
      <sheetName val="IP_MoM"/>
      <sheetName val="IP_12M"/>
      <sheetName val="IP_12MC"/>
      <sheetName val="IP_YTD"/>
      <sheetName val="IP vs. GDP"/>
      <sheetName val="Charts"/>
      <sheetName val="Chart1"/>
      <sheetName val="For the Quaterly Model"/>
      <sheetName val="Panel"/>
      <sheetName val="Industrial Employment"/>
      <sheetName val="Q6"/>
      <sheetName val="Q5"/>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minal"/>
      <sheetName val="Real (NSA)"/>
      <sheetName val="Real (SA)"/>
      <sheetName val="All (Nominal)"/>
      <sheetName val="All (NSA)"/>
      <sheetName val="All (SA)"/>
      <sheetName val="Input by The Team &gt;&gt;&gt;&gt;&gt;&gt;"/>
      <sheetName val="Projection"/>
      <sheetName val="Macro Forecasts"/>
      <sheetName val="Input"/>
      <sheetName val="Output Sheets &gt;&gt;&gt;&gt;&gt;&gt;"/>
      <sheetName val="Growth"/>
      <sheetName val="Q Contributions"/>
      <sheetName val="Tables"/>
      <sheetName val="PIN table"/>
      <sheetName val="OUT SFD"/>
      <sheetName val="Table Summary"/>
      <sheetName val="WEO"/>
      <sheetName val="Output_Q"/>
      <sheetName val="Output_K P"/>
      <sheetName val="Chart1 GDP"/>
      <sheetName val="Chart1 (2)"/>
      <sheetName val="WEO-DMX(IN)"/>
      <sheetName val="Gap Chart I"/>
      <sheetName val="Gap Chart II"/>
      <sheetName val="IP_MoM"/>
      <sheetName val="IP_Ind_3MMA"/>
      <sheetName val="IP vs. 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_Chart1 GDP"/>
      <sheetName val="IN_Chart2 IPI"/>
      <sheetName val="IN_Chart3 Confidence"/>
      <sheetName val="IN_Chart4 Auto"/>
      <sheetName val="IN_Chart5 Retail"/>
      <sheetName val="Panel1"/>
      <sheetName val="IN_Chart1 GDP (2)"/>
      <sheetName val="Q Contributions"/>
      <sheetName val="Real (SA)"/>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A"/>
      <sheetName val="AQ"/>
      <sheetName val="DQ"/>
      <sheetName val="ControlSheet"/>
      <sheetName val="FS"/>
      <sheetName val="Monthly"/>
      <sheetName val="MEI, SEI and EFV"/>
      <sheetName val="pensions (pr2000)"/>
      <sheetName val="Interest"/>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General Taxes"/>
      <sheetName val="Direct Taxes"/>
      <sheetName val="Indirect Taxes"/>
      <sheetName val="Data (DO NOT EDIT) --&gt;&gt;"/>
      <sheetName val="GTCharts"/>
      <sheetName val="DTCharts"/>
      <sheetName val="ITCharts"/>
      <sheetName val="CountryData"/>
      <sheetName val="Group1Data"/>
      <sheetName val="Group2Data"/>
      <sheetName val="Group3Data"/>
      <sheetName val="Group4Data"/>
      <sheetName val="Group5Data"/>
      <sheetName val="CountryList"/>
      <sheetName val="ComparatorGroups"/>
      <sheetName val="Variable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y year"/>
      <sheetName val="by country"/>
      <sheetName val="Content"/>
      <sheetName val="PrivReceipts"/>
      <sheetName val="GDP"/>
      <sheetName val="list"/>
      <sheetName val="&gt; not working"/>
      <sheetName val="by year range"/>
      <sheetName val="Sheet1"/>
    </sheetNames>
    <sheetDataSet>
      <sheetData sheetId="0" refreshError="1"/>
      <sheetData sheetId="1"/>
      <sheetData sheetId="2" refreshError="1"/>
      <sheetData sheetId="3" refreshError="1"/>
      <sheetData sheetId="4"/>
      <sheetData sheetId="5" refreshError="1"/>
      <sheetData sheetId="6"/>
      <sheetData sheetId="7" refreshError="1"/>
      <sheetData sheetId="8" refreshError="1"/>
      <sheetData sheetId="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ountry name lookup"/>
      <sheetName val="Scmony"/>
      <sheetName val="Change according to gr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Out_Tally"/>
      <sheetName val="Out_Coverage"/>
      <sheetName val="Out_Evolution"/>
      <sheetName val="Out_ValuePrice"/>
      <sheetName val="Out_IntCredits"/>
      <sheetName val="Exp_Overall"/>
      <sheetName val="Exp_Value"/>
      <sheetName val="Exp_Emission"/>
      <sheetName val="Exp_Price"/>
      <sheetName val="Exp_GenInfo"/>
      <sheetName val="Inp_Overview"/>
      <sheetName val="Inp_RegNatSub"/>
      <sheetName val="Inp_Description"/>
      <sheetName val="Inp_GHG"/>
      <sheetName val="Inp_Exchange_Rate"/>
      <sheetName val="Inp_International"/>
      <sheetName val="Con_Overview"/>
      <sheetName val="Con_RegNatSub_Value"/>
      <sheetName val="Con_RegNatSub_ConfLevel"/>
      <sheetName val="Con_RegNatSub_Comments"/>
      <sheetName val="Con_International"/>
      <sheetName val="Adm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 val="in-out"/>
      <sheetName val="country name lookup"/>
      <sheetName val="IN_LBN"/>
      <sheetName val="IN_SMI"/>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Please read"/>
      <sheetName val="ControlSheet"/>
      <sheetName val="External Sector"/>
      <sheetName val="Public Sector"/>
      <sheetName val="Public Sector Supplement 1"/>
      <sheetName val="Public Sector Supplement 2"/>
      <sheetName val="Public Sector Qualitative"/>
      <sheetName val="Financial and Corporate Sectors"/>
      <sheetName val="Indicators &amp; Indices"/>
      <sheetName val="indexall"/>
      <sheetName val="W&amp;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
      <sheetName val="START"/>
      <sheetName val="Input-INSTRUCTIONS"/>
      <sheetName val="DMX IN"/>
      <sheetName val="DMX OUT"/>
      <sheetName val="Output - Submit"/>
      <sheetName val="Data-Input"/>
      <sheetName val="Inp_Out_Debt"/>
      <sheetName val="SDR"/>
      <sheetName val="PV Targets"/>
      <sheetName val="Customized Scenario-fiscal"/>
      <sheetName val="Customized Scenario-External"/>
      <sheetName val="Output-INSTRUCTIONS"/>
      <sheetName val="Out-Table baseline-External"/>
      <sheetName val="Sheet1"/>
      <sheetName val="Out-Panel chart-External"/>
      <sheetName val="Out-Panel chart-Fisc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sheetName val="Chart Data - Remit"/>
      <sheetName val="Prob"/>
      <sheetName val="Prob - Remit"/>
      <sheetName val="GE Calculation"/>
      <sheetName val="baseline-fiscal"/>
      <sheetName val="A1_historical-fiscal"/>
      <sheetName val="A2_PB unchanged-fiscal"/>
      <sheetName val="A3_LR growth-fiscal"/>
      <sheetName val="B1_GDP-fiscal"/>
      <sheetName val="B2_PB-fiscal"/>
      <sheetName val="B5_other flows-fiscal"/>
      <sheetName val="B3_combo-fiscal"/>
      <sheetName val="B4_depreciation-fiscal"/>
      <sheetName val="PV_ResFin-fiscal"/>
      <sheetName val="Baseline"/>
      <sheetName val="A1_historical"/>
      <sheetName val="A2_financing"/>
      <sheetName val="B1_GDP"/>
      <sheetName val="B2_exports"/>
      <sheetName val="B3_deflator"/>
      <sheetName val="B4_non-debt flows"/>
      <sheetName val="Comb shock PNSR comparison"/>
      <sheetName val="B5_Combo"/>
      <sheetName val="B6_30%depr"/>
      <sheetName val="PV_Base"/>
      <sheetName val="PV Stress"/>
      <sheetName val="PV Stress_A2"/>
      <sheetName val="Output Database"/>
      <sheetName val="lookup"/>
      <sheetName val="CPIA"/>
      <sheetName val="Debt service"/>
      <sheetName val="Old Debt Service"/>
      <sheetName val="EEREDNA"/>
      <sheetName val="Projection-52"/>
      <sheetName val="T-49"/>
      <sheetName val="Summary ExtDebt 2015"/>
      <sheetName val="Outstanding  (T-50) "/>
      <sheetName val="T-54"/>
      <sheetName val="EDSS1"/>
      <sheetName val="Projection-52 (usd)"/>
      <sheetName val="NAVIGATOR"/>
      <sheetName val="Q6"/>
      <sheetName val="Q5"/>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bl_6 BOP Quarters"/>
      <sheetName val="DMX_IN_A"/>
    </sheetNames>
    <sheetDataSet>
      <sheetData sheetId="0" refreshError="1"/>
      <sheetData sheetId="1" refreshError="1"/>
      <sheetData sheetId="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diture by Functions of Go"/>
      <sheetName val="expenditure tb"/>
      <sheetName val="educ score"/>
      <sheetName val="educ score tb"/>
      <sheetName val="ginis "/>
      <sheetName val="gini tb"/>
      <sheetName val="exp and gini"/>
      <sheetName val="expenditure and gini"/>
      <sheetName val="Sheet4"/>
      <sheetName val="Educ score and Expenditure"/>
      <sheetName val="Sheet3"/>
      <sheetName val="Sheet2"/>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NPV Reduction"/>
      <sheetName val="MSRV"/>
      <sheetName val="Orgao"/>
      <sheetName val="Provincial"/>
      <sheetName val="Cover"/>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 -&gt;"/>
      <sheetName val="Dashboard"/>
      <sheetName val="AdvancedScenarios"/>
      <sheetName val="Indicators"/>
      <sheetName val="Goal Seek"/>
      <sheetName val="PSA"/>
      <sheetName val="AdvScenParamOverride"/>
      <sheetName val="RESULTS -&gt;"/>
      <sheetName val="OneCountry"/>
      <sheetName val="ManyCountries"/>
      <sheetName val="Pigouvian taxes"/>
      <sheetName val="TOOLS -&gt;"/>
      <sheetName val="QuickChecks"/>
      <sheetName val="QuickChecksSC"/>
      <sheetName val="CPATdash"/>
      <sheetName val="Slicer"/>
      <sheetName val="Sensitivity"/>
      <sheetName val="SenseChecking"/>
      <sheetName val="Hindcasting"/>
      <sheetName val="DATA &amp; OTHER -&gt;"/>
      <sheetName val="FitGas"/>
      <sheetName val="MTOutputs"/>
      <sheetName val="ListsGenerator"/>
      <sheetName val="ScenariosToRun"/>
      <sheetName val="Prices"/>
      <sheetName val="BaselineInTime"/>
      <sheetName val="Pivot"/>
      <sheetName val="Enerbase"/>
      <sheetName val="IEAWEO"/>
      <sheetName val="Other data"/>
      <sheetName val="EB_Hind"/>
      <sheetName val="EC_Hind"/>
      <sheetName val="Prices_dom"/>
      <sheetName val="FOR MACRO -&gt;"/>
      <sheetName val="Transposed"/>
      <sheetName val="ChosenScenarios"/>
      <sheetName val="VersionTrack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CDCAD"/>
      <sheetName val="daily"/>
      <sheetName val="Report"/>
      <sheetName val="Company_List"/>
      <sheetName val="Intermediate"/>
      <sheetName val="2"/>
      <sheetName val="Table 1 (summary)"/>
      <sheetName val="Debt"/>
      <sheetName val="Debt Summary"/>
      <sheetName val="M"/>
      <sheetName val="Orgao"/>
      <sheetName val="Provin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 val="Orga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GDP_QTR_2000p"/>
      <sheetName val="lur_sa"/>
      <sheetName val="gdp_sax"/>
      <sheetName val="trade&amp;services balance_q"/>
      <sheetName val="consumption&amp;investment_q"/>
      <sheetName val="annual"/>
      <sheetName val="table1"/>
      <sheetName val="table3"/>
      <sheetName val="table4"/>
      <sheetName val="GDP_QTR_2000pold"/>
      <sheetName val="GDP_QTRold"/>
      <sheetName val="help"/>
      <sheetName val="GDP_QTR"/>
      <sheetName val="trade&amp;services balance"/>
      <sheetName val="consumption&amp;investment_a"/>
      <sheetName val="consumption&amp;investment"/>
      <sheetName val="consumption&amp;investment (2)"/>
      <sheetName val="Ind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Fore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_Kamatlepesek"/>
      <sheetName val="G_Kamatpalya"/>
      <sheetName val="DATA"/>
      <sheetName val="KAMATLEPESEK"/>
      <sheetName val="FILTER"/>
      <sheetName val="FN"/>
      <sheetName val="Module1"/>
    </sheetNames>
    <sheetDataSet>
      <sheetData sheetId="0"/>
      <sheetData sheetId="1"/>
      <sheetData sheetId="2" refreshError="1"/>
      <sheetData sheetId="3"/>
      <sheetData sheetId="4" refreshError="1"/>
      <sheetData sheetId="5"/>
      <sheetData sheetId="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1"/>
      <sheetName val="12"/>
      <sheetName val="13"/>
      <sheetName val="14"/>
    </sheetNames>
    <sheetDataSet>
      <sheetData sheetId="0"/>
      <sheetData sheetId="1"/>
      <sheetData sheetId="2"/>
      <sheetData sheetId="3"/>
      <sheetData sheetId="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Positions  Data"/>
      <sheetName val="Dollar Index Data"/>
      <sheetName val="GDP_QTR"/>
    </sheetNames>
    <sheetDataSet>
      <sheetData sheetId="0" refreshError="1"/>
      <sheetData sheetId="1" refreshError="1"/>
      <sheetData sheetId="2"/>
      <sheetData sheetId="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esis incl tax"/>
      <sheetName val="transparent layer"/>
      <sheetName val="Codes"/>
      <sheetName val="Gini form FADEP Tool"/>
      <sheetName val="Selection from EAT"/>
      <sheetName val="EAT extract"/>
      <sheetName val="cofog2"/>
      <sheetName val="tax progressvity"/>
    </sheetNames>
    <sheetDataSet>
      <sheetData sheetId="0"/>
      <sheetData sheetId="1"/>
      <sheetData sheetId="2"/>
      <sheetData sheetId="3"/>
      <sheetData sheetId="4"/>
      <sheetData sheetId="5"/>
      <sheetData sheetId="6"/>
      <sheetData sheetId="7"/>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Imp"/>
      <sheetName val="DSA output"/>
      <sheetName val="BOP"/>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 val="Ext_debt"/>
      <sheetName val="GeoBop0900_BseLine"/>
      <sheetName val="AQ"/>
      <sheetName val="PRIVATE"/>
      <sheetName val="Pr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arrier94 "/>
      <sheetName val="tbarrier94 NV"/>
      <sheetName val="Evlot°effectifsEPN"/>
      <sheetName val="rglmtbfonds"/>
      <sheetName val="var°arrr"/>
      <sheetName val="arrtrsr"/>
      <sheetName val="ntarr"/>
      <sheetName val="IMF Credit"/>
      <sheetName val="NFA Banking System"/>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Fiscal"/>
      <sheetName val="Data Real"/>
      <sheetName val="Chart1"/>
      <sheetName val="Chart2"/>
      <sheetName val="T-Selected FI"/>
      <sheetName val="Chart3"/>
      <sheetName val="Chart31"/>
    </sheetNames>
    <sheetDataSet>
      <sheetData sheetId="0"/>
      <sheetData sheetId="1"/>
      <sheetData sheetId="2" refreshError="1"/>
      <sheetData sheetId="3" refreshError="1"/>
      <sheetData sheetId="4"/>
      <sheetData sheetId="5" refreshError="1"/>
      <sheetData sheetId="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xxweolinksxx"/>
      <sheetName val="DA"/>
      <sheetName val="Micro"/>
      <sheetName val="Q1"/>
      <sheetName val="Q2"/>
      <sheetName val="Q3"/>
      <sheetName val="Q4"/>
      <sheetName val="Q5"/>
      <sheetName val="Q6"/>
      <sheetName val="Q7"/>
      <sheetName val="QQ"/>
      <sheetName val="QC"/>
      <sheetName val="Data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FDI"/>
      <sheetName val="SR-output"/>
      <sheetName val="Projects Grants"/>
      <sheetName val="contents"/>
      <sheetName val="inputreal "/>
      <sheetName val="BOP"/>
      <sheetName val="summary"/>
      <sheetName val="assumpts."/>
      <sheetName val="exports"/>
      <sheetName val="imports"/>
      <sheetName val="services"/>
      <sheetName val="debt service"/>
      <sheetName val="new multi borr"/>
      <sheetName val="new bil borr"/>
      <sheetName val="Project loans"/>
      <sheetName val="BOP loans&amp;grants"/>
      <sheetName val="cashflow"/>
      <sheetName val="NIR"/>
      <sheetName val="NPV_base"/>
      <sheetName val="BOP_Dec_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_1"/>
      <sheetName val="Table_2"/>
      <sheetName val="Table_3"/>
      <sheetName val="Non agric growth"/>
      <sheetName val="Table_4"/>
      <sheetName val="Table_5"/>
      <sheetName val="Table_6"/>
      <sheetName val="Table_7"/>
      <sheetName val="Table_8"/>
      <sheetName val="Table_9"/>
      <sheetName val="Table_10"/>
      <sheetName val="Table_11"/>
      <sheetName val="Table_12"/>
      <sheetName val="Table_13"/>
      <sheetName val="Charts"/>
      <sheetName val="Chart1"/>
      <sheetName val="exports"/>
      <sheetName val="assumpts."/>
      <sheetName val="Worksheet BOP"/>
      <sheetName val="MLT loans and bonds"/>
      <sheetName val="Worksheet Banking system"/>
      <sheetName val="Input from real"/>
      <sheetName val="WEO G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
      <sheetName val="QU"/>
      <sheetName val="MO"/>
      <sheetName val="DA"/>
      <sheetName val="F1"/>
      <sheetName val="dt-f1"/>
      <sheetName val="F2"/>
      <sheetName val="dt-f2"/>
      <sheetName val="F3"/>
      <sheetName val="dt-f3"/>
      <sheetName val="F4prev"/>
      <sheetName val="dt-f4"/>
      <sheetName val="F4"/>
      <sheetName val="WEO-in"/>
      <sheetName val="IFS-in"/>
      <sheetName val="F5"/>
      <sheetName val="dt-f5"/>
      <sheetName val="F6"/>
      <sheetName val="dt-f6"/>
      <sheetName val="F7"/>
      <sheetName val="dt-f7"/>
      <sheetName val="F8"/>
      <sheetName val="dt-f8"/>
      <sheetName val="F9"/>
      <sheetName val="dt-f9"/>
      <sheetName val="F10"/>
      <sheetName val="dt-f10"/>
      <sheetName val="F10B"/>
      <sheetName val="F10C"/>
      <sheetName val="dt-f10B"/>
      <sheetName val="F11"/>
      <sheetName val="dt-f11"/>
      <sheetName val="F12"/>
      <sheetName val="F12prev"/>
      <sheetName val="dt-f12"/>
      <sheetName val="F13"/>
      <sheetName val="dt-f13"/>
      <sheetName val="F14"/>
      <sheetName val="dt-f14"/>
      <sheetName val="F15"/>
      <sheetName val="dt-f15"/>
      <sheetName val="dt-f15(2)"/>
      <sheetName val="F16BOX"/>
      <sheetName val="dt-f16"/>
      <sheetName val="F17BOX"/>
      <sheetName val="dt-f17"/>
      <sheetName val="F18"/>
      <sheetName val="dt-f18"/>
      <sheetName val="F19"/>
      <sheetName val="dt-f19"/>
      <sheetName val="F20"/>
      <sheetName val="dt-f20"/>
      <sheetName val="F21"/>
      <sheetName val="F22"/>
      <sheetName val="dt-f22"/>
      <sheetName val="F23"/>
      <sheetName val="dt-f23"/>
      <sheetName val="F24"/>
      <sheetName val="dt-f24"/>
      <sheetName val="F25"/>
      <sheetName val="dt-f25"/>
      <sheetName val="F26"/>
      <sheetName val="dt-f26"/>
      <sheetName val="F26(Old)"/>
      <sheetName val="dt-f26(Old)"/>
      <sheetName val="F27BOX"/>
      <sheetName val="dt-f27"/>
      <sheetName val="F28"/>
      <sheetName val="dt-f28"/>
      <sheetName val="F29"/>
      <sheetName val="dt-f29"/>
      <sheetName val="TableXR"/>
      <sheetName val="Fi5"/>
      <sheetName val="Data_Fi5"/>
      <sheetName val="Fig2a"/>
      <sheetName val="Data_Fig2a"/>
      <sheetName val="Fig16"/>
      <sheetName val="Data_Fig16"/>
      <sheetName val="Fig22"/>
      <sheetName val="Data_Fig22"/>
      <sheetName val="Fig23"/>
      <sheetName val="Data_Fig23"/>
      <sheetName val="F23BOX"/>
      <sheetName val="dt-f23(1)"/>
      <sheetName val="EDSS1"/>
      <sheetName val="Fig14"/>
      <sheetName val="Data_Fig14"/>
      <sheetName val="TOC"/>
      <sheetName val="Hist-Monthly"/>
      <sheetName val="Dynamic Char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 sheetId="87" refreshError="1"/>
      <sheetData sheetId="88" refreshError="1"/>
      <sheetData sheetId="8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Revisions to 2003 Data"/>
      <sheetName val="Chart1"/>
      <sheetName val="Figure 1"/>
      <sheetName val="Chart2"/>
      <sheetName val="Figure 2"/>
      <sheetName val="Box 3 Table"/>
      <sheetName val="Figure for Box 3"/>
      <sheetName val="Figure3"/>
      <sheetName val="Figure 4"/>
      <sheetName val="Table 7"/>
      <sheetName val="Rev Data"/>
      <sheetName val="Data on REER"/>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 val="Balance_Sheet"/>
      <sheetName val="Macroframework-Ver_1"/>
      <sheetName val="Macroframework-Ver.1"/>
      <sheetName val="BO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Q"/>
      <sheetName val="OUT"/>
      <sheetName val="IN Q"/>
      <sheetName val="IN"/>
      <sheetName val="OUTREO"/>
      <sheetName val="WEO"/>
      <sheetName val="CBE Input"/>
      <sheetName val="ControlSheet"/>
      <sheetName val="Fiscal"/>
      <sheetName val="EWS Data Series"/>
      <sheetName val="Money-M"/>
      <sheetName val="Money-Q"/>
      <sheetName val="Money-A"/>
      <sheetName val="Svy."/>
      <sheetName val="Program"/>
      <sheetName val="Monetary survey tab"/>
      <sheetName val="CBE"/>
      <sheetName val="Prog Monthly"/>
      <sheetName val="Ref. mon. prog 03-04"/>
      <sheetName val="Govt financing"/>
      <sheetName val="Forex"/>
      <sheetName val="Forex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scodes and notes"/>
      <sheetName val="PPPGDP"/>
      <sheetName val="NGDP"/>
      <sheetName val="Desk GAP"/>
      <sheetName val="HP GAP"/>
      <sheetName val="PB correction US"/>
      <sheetName val="GGD"/>
      <sheetName val="GGRG"/>
      <sheetName val="GGENL"/>
      <sheetName val="GGEI"/>
      <sheetName val="GGRI"/>
      <sheetName val="GGD_Y"/>
      <sheetName val="GGB_Y"/>
      <sheetName val="GGBXI_Y"/>
      <sheetName val="Table adjustment effort"/>
      <sheetName val="Table 6.2 final (2)"/>
      <sheetName val="GGSB"/>
      <sheetName val="Cyclical"/>
      <sheetName val="Struct PB"/>
      <sheetName val="Table PB and OB path"/>
      <sheetName val="CAPB adj USA"/>
      <sheetName val="CAPB formula"/>
      <sheetName val="Gross Debt"/>
      <sheetName val="MAIN"/>
      <sheetName val="Overall balance"/>
      <sheetName val="Data for chart"/>
      <sheetName val="ADV table"/>
      <sheetName val="Data for chart - FAD-MCM SPN"/>
      <sheetName val="Panel1 - US only"/>
      <sheetName val="Panel2 - AC vs EM"/>
      <sheetName val="Chg PB r-g=1"/>
      <sheetName val="Chart Chg PB AC"/>
      <sheetName val="Chart Debt r-g=1"/>
      <sheetName val="EME table"/>
      <sheetName val="chart"/>
      <sheetName val="chart2"/>
      <sheetName val="char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real life cycle unit cost"/>
      <sheetName val="Production Allocation"/>
      <sheetName val="Production Gas Allocation (Alt)"/>
      <sheetName val="Production"/>
      <sheetName val="Relative Costs Gas"/>
      <sheetName val="Relative Costs Oil"/>
      <sheetName val="IEA Price Scenarios"/>
      <sheetName val="IEA Production Scenarios"/>
      <sheetName val="Sheet1"/>
      <sheetName val="Mexico Entitlement Master"/>
      <sheetName val="Gas Dashboard"/>
      <sheetName val="Revenue Chart"/>
      <sheetName val="Revenue Chart (2)"/>
      <sheetName val="GDP Chart"/>
      <sheetName val="ProjectCashflow"/>
      <sheetName val="Myanmar"/>
      <sheetName val="Algeria"/>
      <sheetName val="Mauritania"/>
      <sheetName val="Cote dIvoire"/>
      <sheetName val="Peru"/>
      <sheetName val="Timor Leste"/>
      <sheetName val="Bolivia"/>
      <sheetName val="Angola"/>
      <sheetName val="Azerbaijan"/>
      <sheetName val="Brazil TR"/>
      <sheetName val="Brazil PSC"/>
      <sheetName val="Argentina"/>
      <sheetName val="Australia"/>
      <sheetName val="CanadaAlb"/>
      <sheetName val="CanadaBC"/>
      <sheetName val="ChinaOnshore"/>
      <sheetName val="ChinaOffshore"/>
      <sheetName val="Colombia"/>
      <sheetName val="Guyana"/>
      <sheetName val="Egypt"/>
      <sheetName val="IndiaOffshore"/>
      <sheetName val="IndiaDW"/>
      <sheetName val="Indonesia"/>
      <sheetName val="Iran"/>
      <sheetName val="Iraq"/>
      <sheetName val="Kazakhstan"/>
      <sheetName val="Kuwait"/>
      <sheetName val="Libya"/>
      <sheetName val="Mexico"/>
      <sheetName val="Malaysia"/>
      <sheetName val="Netherlands"/>
      <sheetName val="Nigeria Onshore"/>
      <sheetName val="Nigeria Offshore"/>
      <sheetName val="Norway"/>
      <sheetName val="Oman"/>
      <sheetName val="Pakistan"/>
      <sheetName val="Qatar"/>
      <sheetName val="Russia"/>
      <sheetName val="Saudi Arabia"/>
      <sheetName val="Trinidad"/>
      <sheetName val="Turkmenistan"/>
      <sheetName val="UAE"/>
      <sheetName val="United Kingdom"/>
      <sheetName val="United States"/>
      <sheetName val="Venezuela"/>
      <sheetName val="Project Summary"/>
      <sheetName val="Uzbekistan"/>
      <sheetName val="Offshore 500MMBbl oil field "/>
      <sheetName val="Offshore Deepwater Medium 6TCF"/>
      <sheetName val="Offshore 500MMBbl oil field (2)"/>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REO"/>
      <sheetName val="IN"/>
      <sheetName val="OUT"/>
      <sheetName val="Staff Report Table 2"/>
      <sheetName val="Fisc"/>
      <sheetName val="Debt"/>
      <sheetName val="Rev"/>
      <sheetName val="Exp"/>
      <sheetName val="Cap"/>
      <sheetName val="Curr"/>
      <sheetName val="OF"/>
      <sheetName val="Sub"/>
      <sheetName val="Bonds"/>
      <sheetName val="SGRF"/>
      <sheetName val="PASI"/>
      <sheetName val="CSPF"/>
      <sheetName val="Non-oil sustainability"/>
      <sheetName val="GCC 2004 Table 1"/>
      <sheetName val="GCC 2004 Budget v actual"/>
      <sheetName val="NetAssets"/>
      <sheetName val="Customs"/>
      <sheetName val="Pay"/>
      <sheetName val="Employ"/>
      <sheetName val="OUTREO_History"/>
      <sheetName val="Fisc. sustainability for 2005S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s"/>
      <sheetName val="Team Members"/>
      <sheetName val="Raw data"/>
    </sheetNames>
    <sheetDataSet>
      <sheetData sheetId="0"/>
      <sheetData sheetId="1"/>
      <sheetData sheetId="2"/>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Guide"/>
      <sheetName val="Table 1"/>
      <sheetName val="Table 1 Check"/>
      <sheetName val="FCC"/>
      <sheetName val="Table 1 Data"/>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Arrangements - Checking"/>
      <sheetName val="Position PREV"/>
      <sheetName val="Position CURR"/>
      <sheetName val="Budget Countries"/>
      <sheetName val="Liquidity Ratio"/>
      <sheetName val="Formulas"/>
      <sheetName val="J(Priv.Cap)"/>
      <sheetName val="Balance Sheet"/>
      <sheetName val="Page 4"/>
      <sheetName val="Page 7"/>
      <sheetName val="new multi borr (Sc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orGroups"/>
      <sheetName val="CountryList"/>
    </sheetNames>
    <sheetDataSet>
      <sheetData sheetId="0"/>
      <sheetData sheetId="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_turisticas"/>
      <sheetName val="#REF"/>
    </sheetNames>
    <sheetDataSet>
      <sheetData sheetId="0" refreshError="1"/>
      <sheetData sheetId="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Notes"/>
      <sheetName val="T1"/>
      <sheetName val="T2"/>
      <sheetName val="T3"/>
      <sheetName val="T4"/>
      <sheetName val="T5"/>
      <sheetName val="T6"/>
      <sheetName val="T7"/>
      <sheetName val="T8"/>
      <sheetName val="T9"/>
      <sheetName val="T10"/>
      <sheetName val="T11"/>
      <sheetName val="T12"/>
      <sheetName val="T13"/>
      <sheetName val="T14"/>
      <sheetName val="T15"/>
      <sheetName val="T16"/>
      <sheetName val="T17 "/>
      <sheetName val="T18 "/>
      <sheetName val="T19 "/>
      <sheetName val="T20"/>
      <sheetName val="T21"/>
      <sheetName val="T22"/>
      <sheetName val="T 23"/>
      <sheetName val="T 23 (old)"/>
      <sheetName val="T 24"/>
      <sheetName val="T 25"/>
      <sheetName val="T26"/>
      <sheetName val="T27(a)"/>
      <sheetName val="T27(b)"/>
      <sheetName val="T28"/>
      <sheetName val="T29"/>
      <sheetName val="T30"/>
      <sheetName val="T31"/>
      <sheetName val="T32"/>
      <sheetName val="T33"/>
      <sheetName val="T34"/>
      <sheetName val="T35"/>
      <sheetName val="T36"/>
      <sheetName val="T37"/>
      <sheetName val="T38"/>
      <sheetName val="T39"/>
      <sheetName val="T40"/>
      <sheetName val="T41"/>
      <sheetName val="T41 (old)"/>
      <sheetName val="T42"/>
      <sheetName val="T43"/>
      <sheetName val="T44"/>
      <sheetName val="Table A (remove)"/>
      <sheetName val="Table C(remove)"/>
      <sheetName val="Table A"/>
      <sheetName val="Table B"/>
      <sheetName val="Table C"/>
      <sheetName val="Table D"/>
      <sheetName val="Table E"/>
      <sheetName val="Table F"/>
      <sheetName val="Table B (remove)"/>
      <sheetName val="T16(old)"/>
      <sheetName val="T24"/>
      <sheetName val="T25"/>
      <sheetName val="Quarterly"/>
      <sheetName val="Table G"/>
      <sheetName val="Table H"/>
      <sheetName val="Table I"/>
      <sheetName val="Table J"/>
      <sheetName val="Table K"/>
      <sheetName val="Table L"/>
      <sheetName val="Table M"/>
      <sheetName val="Table N"/>
      <sheetName val="Table O"/>
      <sheetName val="Table P"/>
      <sheetName val="Table Q"/>
      <sheetName val="Table 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D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FOREX-DAILY"/>
      <sheetName val="A"/>
      <sheetName val="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Electronic Sources"/>
      <sheetName val="DMX1"/>
      <sheetName val="Monthly"/>
      <sheetName val="Quarterly"/>
      <sheetName val="Annual"/>
      <sheetName val="Previous requests"/>
      <sheetName val="Lists"/>
      <sheetName val="J(Priv.Cap)"/>
    </sheetNames>
    <sheetDataSet>
      <sheetData sheetId="0" refreshError="1"/>
      <sheetData sheetId="1"/>
      <sheetData sheetId="2"/>
      <sheetData sheetId="3"/>
      <sheetData sheetId="4"/>
      <sheetData sheetId="5"/>
      <sheetData sheetId="6"/>
      <sheetData sheetId="7"/>
      <sheetData sheetId="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sheetData sheetId="27"/>
      <sheetData sheetId="28"/>
      <sheetData sheetId="29"/>
      <sheetData sheetId="30"/>
      <sheetData sheetId="31"/>
      <sheetData sheetId="3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MX"/>
      <sheetName val="in_actual"/>
      <sheetName val="in_ILO"/>
      <sheetName val="in_proj14"/>
      <sheetName val="in_proj16"/>
      <sheetName val="in_pop77-29"/>
      <sheetName val="in_act77-29"/>
      <sheetName val="in_stata"/>
      <sheetName val="in_haver"/>
      <sheetName val="in_sede"/>
      <sheetName val="in_pop"/>
      <sheetName val="in_active"/>
      <sheetName val="in_employ"/>
      <sheetName val="in_unemploy"/>
      <sheetName val="in_wage"/>
      <sheetName val="pensioners"/>
      <sheetName val="cum14"/>
      <sheetName val="stabfact"/>
      <sheetName val="cum16"/>
      <sheetName val="proj"/>
      <sheetName val="scenarios"/>
      <sheetName val="max_min pension"/>
      <sheetName val="dep16-14co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
      <sheetName val="Figure 2"/>
      <sheetName val="Figure 3"/>
      <sheetName val="Table"/>
      <sheetName val="welfare"/>
      <sheetName val="pension"/>
      <sheetName val="potential welfare"/>
      <sheetName val="prim welfare"/>
      <sheetName val="prim social"/>
      <sheetName val="prim pension"/>
      <sheetName val="social"/>
      <sheetName val="pension vs welfare"/>
      <sheetName val="45 degree"/>
      <sheetName val="disag_OECD"/>
      <sheetName val="list"/>
      <sheetName val="raw"/>
      <sheetName val="mean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DAT Indices"/>
      <sheetName val="Sheet16"/>
      <sheetName val="Sheet11"/>
      <sheetName val="AbsError"/>
      <sheetName val="taxGDP"/>
      <sheetName val="Sheet4"/>
      <sheetName val="Sheet10"/>
      <sheetName val="Sheet9"/>
      <sheetName val="Isora Perf"/>
      <sheetName val="ISORA Indices"/>
      <sheetName val="Isora to Rev"/>
      <sheetName val="Tadat-Isora"/>
      <sheetName val="Sheet6"/>
      <sheetName val="Legend"/>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it RTD Introduction"/>
      <sheetName val="Markit Indices"/>
      <sheetName val="Index_History"/>
      <sheetName val="Sovereign_CDS_History"/>
      <sheetName val="Setup"/>
    </sheetNames>
    <sheetDataSet>
      <sheetData sheetId="0"/>
      <sheetData sheetId="1"/>
      <sheetData sheetId="2"/>
      <sheetData sheetId="3"/>
      <sheetData sheetId="4"/>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tab 14"/>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HACIEN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new inputs"/>
      <sheetName val="Table 1 -- Static FE"/>
      <sheetName val="Table1 -- Dynamic GMM"/>
      <sheetName val="Labels"/>
      <sheetName val="Final"/>
      <sheetName val="Ratio for Productivity"/>
      <sheetName val="New Table 1 -- Final"/>
      <sheetName val="New Table 1 -- Final GMM"/>
      <sheetName val="Chart1"/>
      <sheetName val="Chart2"/>
      <sheetName val="Chart3"/>
      <sheetName val="New Table 1 -- GMM 3ALL"/>
      <sheetName val="New Table 1 -- GMM 3LIC"/>
      <sheetName val="New Table 1 -- GMM 3MIC"/>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Guide"/>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2.31.01"/>
      <sheetName val="Position 1.31.02"/>
      <sheetName val="Budget Countries"/>
      <sheetName val="Liquidity Calculation"/>
      <sheetName val="INPUT - Financial Assistance"/>
      <sheetName val="Formulas"/>
      <sheetName val="M"/>
      <sheetName val="TOC"/>
      <sheetName val="30_BOP"/>
      <sheetName val="34_EX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dicators.BRF"/>
      <sheetName val="IN"/>
      <sheetName val="OUT"/>
      <sheetName val="Oil prod.Cons."/>
      <sheetName val="OilP"/>
      <sheetName val="OilQ"/>
      <sheetName val="OilV"/>
      <sheetName val="Ref Q"/>
      <sheetName val="RefP"/>
      <sheetName val="RefP3"/>
      <sheetName val="NGLQ"/>
      <sheetName val="GasQ"/>
      <sheetName val="GasP"/>
      <sheetName val="OiGDP"/>
      <sheetName val="A"/>
      <sheetName val="DeletedOld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MALLES"/>
    </sheetNames>
    <sheetDataSet>
      <sheetData sheetId="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DMX CD M IN"/>
      <sheetName val="DMX CD Q IN"/>
      <sheetName val="DMX IN CD"/>
      <sheetName val="DMX IN MT"/>
      <sheetName val="DMX OUT"/>
      <sheetName val="EDSS In"/>
      <sheetName val="SR-Table4 - short"/>
      <sheetName val="SR-Table4"/>
      <sheetName val="SR Tab 8 GFR"/>
      <sheetName val="Export_prices"/>
      <sheetName val="GAS"/>
      <sheetName val="GEE"/>
      <sheetName val="Assump"/>
      <sheetName val="BOP-GDP"/>
      <sheetName val="BOP"/>
      <sheetName val="gas exp adj"/>
      <sheetName val="Exports"/>
      <sheetName val="Imports"/>
      <sheetName val="Serv&amp;Trans"/>
      <sheetName val="ExtDebt"/>
      <sheetName val="Debt_loan"/>
      <sheetName val="Arrears--Table"/>
      <sheetName val="input_arrears"/>
      <sheetName val="FDI"/>
      <sheetName val="Reserves"/>
      <sheetName val="input_reserves"/>
      <sheetName val="Trade"/>
      <sheetName val="public-private trade"/>
      <sheetName val="Exports_K"/>
      <sheetName val="Thai gas imports (2)"/>
      <sheetName val="Thai gas imports"/>
      <sheetName val="USsanction(new)"/>
      <sheetName val="Imports_K"/>
      <sheetName val="Gas projects"/>
      <sheetName val="Debt Sust."/>
      <sheetName val="Debt_loan_old"/>
      <sheetName val="ER"/>
      <sheetName val="ControlSheet"/>
      <sheetName val="BOP(print)"/>
      <sheetName val="REER"/>
      <sheetName val="SRtable5--ext debt"/>
      <sheetName val="Debt&amp;Arrears"/>
      <sheetName val="NFPS Other Cons (c)"/>
      <sheetName val="new"/>
      <sheetName val="Req-debt and fin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
      <sheetName val="IFSinM"/>
      <sheetName val="DMXinAsect"/>
      <sheetName val="DMXinAsect_P"/>
      <sheetName val="Poverty"/>
      <sheetName val="T1-SEI (withPN)"/>
      <sheetName val="TextT_Baseline"/>
      <sheetName val="T1-SEI"/>
      <sheetName val="T1-SEI_Comp"/>
      <sheetName val="T-SEI (AM)"/>
      <sheetName val="T2-FIS (kyats)"/>
      <sheetName val="T2-FIS (kyats COMP)"/>
      <sheetName val="T3-FIS (%GDP)"/>
      <sheetName val="Sheet2"/>
      <sheetName val="T3-FIS (%GDP) (COMP)"/>
      <sheetName val="T4-BOP_Comp_old"/>
      <sheetName val="T4-BOP"/>
      <sheetName val="PN TT2_2021"/>
      <sheetName val="New TT2_2021"/>
      <sheetName val="T1_FinancingNeeds"/>
      <sheetName val="T4-BOP_Comp"/>
      <sheetName val="T5-MON"/>
      <sheetName val="T6-MED"/>
      <sheetName val="TextT_Baseline (PN)"/>
      <sheetName val="T_Budget_COV"/>
      <sheetName val="TextT_FinancingNeeds"/>
      <sheetName val="New TT2_2020"/>
      <sheetName val="DSA_data"/>
      <sheetName val="DSA_table"/>
      <sheetName val="T4-BOP (%GDP)"/>
      <sheetName val="2nd DSSI"/>
      <sheetName val="T_DSSI"/>
      <sheetName val="DSSI"/>
      <sheetName val="T_DSSI compare"/>
      <sheetName val="ADB Table"/>
      <sheetName val="T7-FINTAB"/>
      <sheetName val="T4-BOP (old)"/>
      <sheetName val="T_GDP_Exp"/>
      <sheetName val="T_PubFinance"/>
      <sheetName val="T_Total_Financing"/>
      <sheetName val="T_Add_Financing"/>
      <sheetName val="CYRHEE"/>
      <sheetName val="T7-CMP"/>
      <sheetName val="MCFW_table"/>
      <sheetName val="Sheet1"/>
      <sheetName val="T2-FIS (ORG)"/>
      <sheetName val="T_DSSI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PL"/>
      <sheetName val="BAI 2"/>
    </sheetNames>
    <sheetDataSet>
      <sheetData sheetId="0"/>
      <sheetData sheetId="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sheetData sheetId="4"/>
      <sheetData sheetId="5" refreshError="1"/>
      <sheetData sheetId="6" refreshError="1"/>
      <sheetData sheetId="7"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WDQP"/>
      <sheetName val="QC"/>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M"/>
      <sheetName val="Out_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sheetName val="ClasOrg"/>
      <sheetName val="PVT"/>
      <sheetName val="ClasProj"/>
      <sheetName val="Prints"/>
      <sheetName val="RED Tb33"/>
      <sheetName val="Figure 6 NPV"/>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av-Inv"/>
      <sheetName val="Real Inputs"/>
      <sheetName val="Fiscal Inputs"/>
      <sheetName val="External Inputs"/>
      <sheetName val="Monetary Inputs"/>
      <sheetName val="Weovar"/>
      <sheetName val="Weovar_q"/>
      <sheetName val="WRS"/>
      <sheetName val="Monetary Inputs (old)"/>
      <sheetName val="WEO-DMX(IN)"/>
      <sheetName val="WEO_IN DMX"/>
      <sheetName val="Weovar (3)"/>
      <sheetName val="Fiscal Inputs (2)"/>
      <sheetName val="Weovar (2)"/>
      <sheetName val="Weovar (4)"/>
      <sheetName val="NFBS79-89"/>
      <sheetName val="NFBS90-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 val="Raw_1"/>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macro"/>
      <sheetName val="macro"/>
      <sheetName val="imp_tableaux "/>
      <sheetName val="PIP_BCI"/>
      <sheetName val="Dette"/>
      <sheetName val="GEMAK_SNIM"/>
      <sheetName val="Pauvreté"/>
      <sheetName val="Tabelle16"/>
      <sheetName val="boite1"/>
      <sheetName val="TEMPO"/>
      <sheetName val="TEMPO2"/>
      <sheetName val="Vieux chiffres importations"/>
      <sheetName val="Time seri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monimp"/>
      <sheetName val="interv"/>
      <sheetName val="fiscout"/>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Monetary Input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line data "/>
      <sheetName val="rebalance data"/>
      <sheetName val="CEIC_Pop_Age_Sex"/>
      <sheetName val="CEIC_Census_Birth_Death"/>
      <sheetName val="CEIC - Employment"/>
      <sheetName val="CEIC_avgwage"/>
      <sheetName val="CEIC_Migrant"/>
      <sheetName val="CEIC_SocSec_Wide"/>
      <sheetName val="NBS_pension_residents"/>
      <sheetName val="NBS_SocSec_stats"/>
      <sheetName val="NBS-pop_urbanshare_migrant"/>
      <sheetName val="ILO-labor force part"/>
      <sheetName val="laborshare"/>
      <sheetName val="pop_old_age_depend"/>
      <sheetName val="subsidies"/>
      <sheetName val="LifeExpect"/>
      <sheetName val="socsec share"/>
      <sheetName val="UI charts"/>
      <sheetName val="urban pen scenario"/>
      <sheetName val="Pension increase"/>
      <sheetName val="CEIC_SocSec_Long_subsi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rojections"/>
      <sheetName val="Table 2b"/>
      <sheetName val="WPI"/>
      <sheetName val="POpula"/>
      <sheetName val="Table 2a"/>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 val="WB"/>
      <sheetName val="labels"/>
      <sheetName val="Contents "/>
      <sheetName val="SPNF"/>
      <sheetName val="A"/>
      <sheetName val="TBL7_6"/>
      <sheetName val="External"/>
      <sheetName val="a_run"/>
      <sheetName val="IBASE"/>
      <sheetName val="modalities"/>
      <sheetName val="SpotExchangeRates"/>
      <sheetName val="BULLETIN"/>
      <sheetName val="Sov_Yields"/>
      <sheetName val="CDS_Yie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Q5"/>
      <sheetName val="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ells with dependents"/>
      <sheetName val="Input"/>
      <sheetName val="CG"/>
      <sheetName val="S&amp;M"/>
      <sheetName val="PEs"/>
      <sheetName val="Trans"/>
      <sheetName val="Assmp"/>
      <sheetName val="Proj"/>
      <sheetName val="Tbl (nom)"/>
      <sheetName val="Tbl (gdp)"/>
      <sheetName val="Tax brdn"/>
      <sheetName val="Levels"/>
      <sheetName val="Growth"/>
      <sheetName val="CAB"/>
      <sheetName val="SIP"/>
      <sheetName val="Output DMX"/>
      <sheetName val="New WEO Quest"/>
      <sheetName val="OUT SFD"/>
      <sheetName val="Table"/>
      <sheetName val="Crisis Rsp"/>
      <sheetName val="Chart12"/>
      <sheetName val="Chart13"/>
      <sheetName val="Chart14"/>
      <sheetName val="Chart15"/>
      <sheetName val="Chart16"/>
      <sheetName val="Chart6"/>
      <sheetName val="to do"/>
      <sheetName val="WEO_OUT DMX"/>
      <sheetName val="WEO Fiscal Framework - GFSM2001"/>
      <sheetName val="Sheet1"/>
      <sheetName val="Q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Indic"/>
      <sheetName val="Control"/>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Page"/>
      <sheetName val="Navigation"/>
      <sheetName val="Country_1"/>
      <sheetName val="Country_2"/>
      <sheetName val="GDP"/>
      <sheetName val="Elasticities"/>
      <sheetName val="Scenarios"/>
      <sheetName val="CT to reach NDC"/>
      <sheetName val="Calculations"/>
      <sheetName val="Results"/>
      <sheetName val="G20 Average Weights"/>
      <sheetName val="Tab1_Revised"/>
      <sheetName val="Tab4_Revised25"/>
      <sheetName val="Tab4_Revised50"/>
      <sheetName val="Deaths_50"/>
      <sheetName val="Deaths_75"/>
      <sheetName val="Tab4_Revised75"/>
      <sheetName val="Tab5_Revised50"/>
      <sheetName val="Tab5_Inverted"/>
      <sheetName val="Tab6_Revised"/>
      <sheetName val="Incidence Price Changes 75"/>
      <sheetName val="Incidence Price Changes 50"/>
      <sheetName val="Incidence Price Changes 25 CT"/>
      <sheetName val="AppendixTab_1"/>
      <sheetName val="AppendixTab_2"/>
      <sheetName val="AppendixTab_3"/>
      <sheetName val="AppendixTab_4"/>
      <sheetName val="AppendixTab_5"/>
      <sheetName val="Fig1_new"/>
      <sheetName val="Fig2_new"/>
      <sheetName val="Fig2b"/>
      <sheetName val="Fig3_new"/>
      <sheetName val="Fig4_new"/>
      <sheetName val="Fig5_new"/>
      <sheetName val="Fig5_shares"/>
      <sheetName val="Fig6_new"/>
      <sheetName val="Fig7_new"/>
      <sheetName val="Fig8_new_25"/>
      <sheetName val="Fig8_new_50"/>
      <sheetName val="Fig8_new_75"/>
      <sheetName val="Fig9_new"/>
      <sheetName val="Fig10_new"/>
      <sheetName val="Fig11_new "/>
      <sheetName val="Dashboard"/>
      <sheetName val="1 - Revenue Projections"/>
      <sheetName val="2 - Emissions Projections"/>
      <sheetName val="3 - Energy Prices"/>
      <sheetName val="4 - Emissions by Sector&amp;Fuel"/>
      <sheetName val="Table Panel"/>
      <sheetName val="Table 1_2015"/>
      <sheetName val="Table 1_2030"/>
      <sheetName val="Table 2"/>
      <sheetName val="Table 3"/>
      <sheetName val="Table 4"/>
      <sheetName val="Table 5 edited"/>
      <sheetName val="Table 6 extended"/>
      <sheetName val=" Table 7 - Energy Prices"/>
      <sheetName val="Table B1 "/>
      <sheetName val="Table B2"/>
      <sheetName val="CO2 Reduction Composition"/>
      <sheetName val="IEA Appendix Comparisons"/>
      <sheetName val="IEAGrowth"/>
      <sheetName val="Tables1_2"/>
      <sheetName val="Table3"/>
      <sheetName val="Table4"/>
      <sheetName val="NOT USED ---&gt;"/>
      <sheetName val="Fig9"/>
      <sheetName val="Fig9_Data"/>
      <sheetName val="Fig10"/>
      <sheetName val="Fig10_Data"/>
      <sheetName val="Fig12"/>
      <sheetName val="Fig12_Data"/>
      <sheetName val="Fig13"/>
      <sheetName val="Fig13_Data"/>
      <sheetName val="Fig14"/>
      <sheetName val="Fig14_Data"/>
      <sheetName val="Fig15"/>
      <sheetName val="Fig15_Data"/>
      <sheetName val="Fig 16"/>
      <sheetName val="Fig_Data 16"/>
      <sheetName val="IEABalances"/>
      <sheetName val="IEAEmissions"/>
      <sheetName val="WEOData"/>
      <sheetName val="WBData"/>
      <sheetName val="GEPR"/>
      <sheetName val="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refreshError="1"/>
      <sheetData sheetId="69"/>
      <sheetData sheetId="70" refreshError="1"/>
      <sheetData sheetId="71"/>
      <sheetData sheetId="72" refreshError="1"/>
      <sheetData sheetId="73"/>
      <sheetData sheetId="74" refreshError="1"/>
      <sheetData sheetId="75"/>
      <sheetData sheetId="76" refreshError="1"/>
      <sheetData sheetId="77"/>
      <sheetData sheetId="78" refreshError="1"/>
      <sheetData sheetId="79"/>
      <sheetData sheetId="80"/>
      <sheetData sheetId="81"/>
      <sheetData sheetId="82"/>
      <sheetData sheetId="83"/>
      <sheetData sheetId="84"/>
      <sheetData sheetId="85"/>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Batch"/>
      <sheetName val="DMX IN CD"/>
      <sheetName val="DMX IN MT M"/>
      <sheetName val="Sheet2"/>
      <sheetName val="DMX IN MT"/>
      <sheetName val="SR-Table1"/>
      <sheetName val="SEI brief"/>
      <sheetName val="PIN"/>
      <sheetName val="AM Brief"/>
      <sheetName val="SR-Table5 LT"/>
      <sheetName val="SR-Table5"/>
      <sheetName val="Update"/>
      <sheetName val="Assumption"/>
      <sheetName val="GDP weights"/>
      <sheetName val="real (proj)"/>
      <sheetName val="Cal Deflator"/>
      <sheetName val="DMX OUT"/>
      <sheetName val="Reform"/>
      <sheetName val="Table for AM brief"/>
      <sheetName val="SR-Table1 for AM briefing"/>
      <sheetName val="Cells with dependents"/>
      <sheetName val="ControlSheet"/>
      <sheetName val="FEC rate"/>
      <sheetName val="SDR-$ (WEO)"/>
      <sheetName val="Exch R (IFS)"/>
      <sheetName val="Monthly Data"/>
      <sheetName val="Chart1"/>
      <sheetName val="Break"/>
      <sheetName val="Money table"/>
      <sheetName val="MoneytoPrice"/>
      <sheetName val="MtoPr 2"/>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W"/>
      <sheetName val="InOther"/>
      <sheetName val="Survey"/>
      <sheetName val="NRB"/>
      <sheetName val="ComB"/>
      <sheetName val="NRBw"/>
      <sheetName val="CHARTS"/>
      <sheetName val="InAuction &amp;other"/>
      <sheetName val="InInterBankRate"/>
      <sheetName val="Interest rates(DMXOUT)"/>
      <sheetName val="InCurrM (DMX OUT)"/>
      <sheetName val="Chart_Data(DMX OUT)"/>
      <sheetName val="Metadata"/>
      <sheetName val="DMX Metadata Values"/>
      <sheetName val="ContactPerso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sheetName val="tostata"/>
      <sheetName val="Aspire WB Global Social Protect"/>
      <sheetName val="WEO GDP PPP"/>
      <sheetName val="Benefits"/>
      <sheetName val="Benefits Charts"/>
      <sheetName val="Expenditures"/>
      <sheetName val="Expenditures Charts"/>
      <sheetName val="Spending Impact on Gini"/>
      <sheetName val="Unweighted Averages"/>
      <sheetName val="Bottom 40 Benefits"/>
      <sheetName val="Bottom 40 Benefits Charts"/>
      <sheetName val="Sheet2"/>
      <sheetName val="Soc Spending"/>
      <sheetName val="Country List WDI"/>
      <sheetName val="WEO Regions Modified"/>
      <sheetName val="Regional Spending"/>
      <sheetName val="Regional Benefit Incidence"/>
      <sheetName val="1st 20% Coverage"/>
      <sheetName val="2nd 20% Coverage"/>
      <sheetName val="Bottom 40% Coverage"/>
      <sheetName val="Generosity Bottom 20%"/>
      <sheetName val="Generosity 2nd 20%"/>
      <sheetName val="Bottom 40% Generos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sheetData sheetId="4"/>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enchmark"/>
      <sheetName val="Desk_Data"/>
      <sheetName val="EcData_In"/>
      <sheetName val="EcOS_In"/>
      <sheetName val="IN_Historical"/>
      <sheetName val="IN_Historical_Stock"/>
      <sheetName val="DMX_In"/>
      <sheetName val="IN_Debt"/>
      <sheetName val="Assumptions"/>
      <sheetName val="Central_Government"/>
      <sheetName val="General_Government"/>
      <sheetName val="Public_Sector"/>
      <sheetName val="Public_Corporations"/>
      <sheetName val="CG_Stock"/>
      <sheetName val="GG_Stock"/>
      <sheetName val="PS_Stock"/>
      <sheetName val="DMX_Out"/>
      <sheetName val="PreDSA_LIC_External"/>
      <sheetName val="PreDSA_LIC_Local"/>
      <sheetName val="Ext_Debt_Data"/>
      <sheetName val="PV_Base"/>
      <sheetName val="PV_LC_NR1"/>
      <sheetName val="PV_LC_NR2"/>
      <sheetName val="PV_LC_NR3"/>
      <sheetName val="OUT_DSA"/>
      <sheetName val="Debt calculations"/>
      <sheetName val="Financing"/>
      <sheetName val="Debt"/>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ed1_rund"/>
      <sheetName val="drucken"/>
      <sheetName val="gded1"/>
      <sheetName val="1 Empf.Verm."/>
      <sheetName val="2 indSt"/>
      <sheetName val="2.1 indSt"/>
      <sheetName val="Tab 2.1 - Bund"/>
      <sheetName val="Tab 2.1 - Länder"/>
      <sheetName val="Tab 2.1 - Gemeinden"/>
      <sheetName val=" 2.1 Auftlg. ProdAbg. n. Sekt."/>
      <sheetName val="3.1 PrivHH"/>
      <sheetName val="3.2 KG+ÜW"/>
      <sheetName val="4 Sozialb."/>
      <sheetName val="5 sonst.lfd.Ü."/>
      <sheetName val="Modul1"/>
      <sheetName val="Modul2"/>
      <sheetName val="Modul3"/>
      <sheetName val="Modul4"/>
      <sheetName val="Modul5"/>
      <sheetName val="Modul6"/>
      <sheetName val="Modul7"/>
    </sheetNames>
    <definedNames>
      <definedName name="T1_KJ_1991_1993_HJ_1991_1_1993_2"/>
      <definedName name="T1_KJ_1994_1996_HJ_1994_1_1996_2"/>
      <definedName name="T1_KJ_1997_1999_HJ_1997_1_1999_2"/>
      <definedName name="T1_KJ_HJ_VÄ_rate_1992_1994"/>
      <definedName name="T1_KJ_HJ_VÄ_rate_1995_1997"/>
      <definedName name="T1_VJ_1991_1_1992_4"/>
      <definedName name="T1_VJ_1993_1_1994_4"/>
      <definedName name="T1_VJ_1995_1_1996_4"/>
      <definedName name="T1_VJ_1997_1_1998_4"/>
      <definedName name="T1_VJ_VÄ_rate_1992_1_1993_4"/>
      <definedName name="T1_VJ_VÄ_rate_1994_1_1995_4"/>
      <definedName name="T1_VJ_VÄ_rate_1996_1_1997_4"/>
      <definedName name="T2_KJ_1991_1993_HJ_1991_1_1993_2"/>
      <definedName name="T2_KJ_1994_1996_HJ_1994_1_1996_2"/>
      <definedName name="T2_KJ_1997_1999_HJ_1997_1_1999_2"/>
      <definedName name="T2_KJ_HJ_VÄ_rate_1992_1994"/>
      <definedName name="T2_KJ_HJ_VÄ_rate_1995_1997"/>
      <definedName name="T2_VJ_1991_1_1992_4"/>
      <definedName name="T2_VJ_1993_1_1994_4"/>
      <definedName name="T2_VJ_1995_1_1996_4"/>
      <definedName name="T2_VJ_1997_1_1998_4"/>
      <definedName name="T2_VJ_VÄ_rate_1992_1_1993_4"/>
      <definedName name="T2_VJ_VÄ_rate_1994_1_1995_4"/>
      <definedName name="T2_VJ_VÄ_rate_1996_1_1997_4"/>
      <definedName name="T21_KJ_1991_1993_HJ_1991_1_1993_2"/>
      <definedName name="T21_KJ_1994_1996_HJ_1994_1_1996_2"/>
      <definedName name="T21_KJ_1997_1999_HJ_1997_1_1999_2"/>
      <definedName name="T21_KJ_HJ_VÄ_rate_1992_1994"/>
      <definedName name="T21_KJ_HJ_VÄ_rate_1995_1997"/>
      <definedName name="T21_VJ_1991_1_1992_4"/>
      <definedName name="T21_VJ_1993_1_1994_4"/>
      <definedName name="T21_VJ_1995_1_1996_4"/>
      <definedName name="T21_VJ_1997_1_1998_4"/>
      <definedName name="T21_VJ_VÄ_rate_1992_1_1993_4"/>
      <definedName name="T21_VJ_VÄ_rate_1994_1_1995_4"/>
      <definedName name="T21_VJ_VÄ_rate_1996_1_1997_4"/>
      <definedName name="T31_KJ_1991_1993_HJ_1991_1_1993_2"/>
      <definedName name="T31_KJ_1994_1996_HJ_1994_1_1996_2"/>
      <definedName name="T31_KJ_1997_1999_HJ_1997_1_1999_2"/>
      <definedName name="T31_KJ_HJ_VÄ_rate_1992_1994"/>
      <definedName name="T31_KJ_HJ_VÄ_rate_1995_1997"/>
      <definedName name="T31_VJ_1991_1_1992_4"/>
      <definedName name="T31_VJ_1993_1_1994_4"/>
      <definedName name="T31_VJ_1995_1_1996_4"/>
      <definedName name="T31_VJ_1997_1_1998_4"/>
      <definedName name="T31_VJ_VÄ_rate_1992_1_1993_4"/>
      <definedName name="T31_VJ_VÄ_rate_1994_1_1995_4"/>
      <definedName name="T31_VJ_VÄ_rate_1996_1_1997_4"/>
      <definedName name="T32_KJ_1991_1993_HJ_1991_1_1993_2"/>
      <definedName name="T32_KJ_1994_1996_HJ_1994_1_1996_2"/>
      <definedName name="T32_KJ_1997_1999_HJ_1997_1_1999_2"/>
      <definedName name="T32_KJ_HJ_VÄ_rate_1992_1994"/>
      <definedName name="T32_KJ_HJ_VÄ_rate_1995_1997"/>
      <definedName name="T32_VJ_1991_1_1992_4"/>
      <definedName name="T32_VJ_1993_1_1994_4"/>
      <definedName name="T32_VJ_1995_1_1996_4"/>
      <definedName name="T32_VJ_1997_1_1998_4"/>
      <definedName name="T32_VJ_VÄ_rate_1992_1_1993_4"/>
      <definedName name="T32_VJ_VÄ_rate_1994_1_1995_4"/>
      <definedName name="T32_VJ_VÄ_rate_1996_1_1997_4"/>
      <definedName name="T4_KJ_1991_1993_HJ_1991_1_1993_2"/>
      <definedName name="T4_KJ_1994_1996_HJ_1994_1_1996_2"/>
      <definedName name="T4_KJ_1997_1999_HJ_1997_1_1999_2"/>
      <definedName name="T4_KJ_HJ_VÄ_rate_1992_1994"/>
      <definedName name="T4_KJ_HJ_VÄ_rate_1995_1997"/>
      <definedName name="T4_VJ_1991_1_1992_4"/>
      <definedName name="T4_VJ_1993_1_1994_4"/>
      <definedName name="T4_VJ_1995_1_1996_4"/>
      <definedName name="T4_VJ_1997_1_1998_4"/>
      <definedName name="T4_VJ_VÄ_rate_1992_1_1993_4"/>
      <definedName name="T4_VJ_VÄ_rate_1994_1_1995_4"/>
      <definedName name="T4_VJ_VÄ_rate_1996_1_1997_4"/>
      <definedName name="T5_KJ_1991_1993_HJ_1991_1_1993_2"/>
      <definedName name="T5_KJ_1994_1996_HJ_1994_1_1996_2"/>
      <definedName name="T5_KJ_1997_1999_HJ_1997_1_1999_2"/>
      <definedName name="T5_KJ_HJ_VÄ_rate_1992_1994"/>
      <definedName name="T5_KJ_HJ_VÄ_rate_1995_1997"/>
      <definedName name="T5_VJ_1991_1_1992_4"/>
      <definedName name="T5_VJ_1993_1_1994_4"/>
      <definedName name="T5_VJ_1995_1_1996_4"/>
      <definedName name="T5_VJ_1997_1_1998_4"/>
      <definedName name="T5_VJ_VÄ_rate_1992_1_1993_4"/>
      <definedName name="T5_VJ_VÄ_rate_1994_1_1995_4"/>
      <definedName name="T5_VJ_VÄ_rate_1996_1_1997_4"/>
    </defined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3"/>
      <sheetName val="T4"/>
      <sheetName val="T5"/>
      <sheetName val="#REF"/>
      <sheetName val="150dp"/>
    </sheetNames>
    <sheetDataSet>
      <sheetData sheetId="0" refreshError="1"/>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p_Tbl1"/>
    </sheetNames>
    <sheetDataSet>
      <sheetData sheetId="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Commercial Banks"/>
      <sheetName val="T7"/>
      <sheetName val="Annual BiH summary data"/>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 val="Bloomberg"/>
      <sheetName val="Orç Prog 2001"/>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 val="Fig15(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BOP"/>
      <sheetName val="RepData"/>
      <sheetName val="Data"/>
      <sheetName val="Gin"/>
      <sheetName val="D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_hub"/>
      <sheetName val="EDSS"/>
      <sheetName val="ControlSheet"/>
      <sheetName val="CSOp"/>
      <sheetName val="CSOp (2)"/>
      <sheetName val="CSOe"/>
      <sheetName val="CSOd"/>
      <sheetName val="Assm"/>
      <sheetName val="PROJp"/>
      <sheetName val="PROJe"/>
      <sheetName val="PROJd"/>
      <sheetName val="Out_hub"/>
      <sheetName val="Out_weo"/>
      <sheetName val="defl_corr"/>
      <sheetName val="min"/>
      <sheetName val="Table"/>
      <sheetName val="gr_acct"/>
      <sheetName val="gr_sources"/>
      <sheetName val="Nov03"/>
      <sheetName val="agr"/>
      <sheetName val="TOC"/>
      <sheetName val="CSOp Curr"/>
      <sheetName val="CSOp Const"/>
      <sheetName val="CSOe Curr"/>
      <sheetName val="CSOe Const"/>
      <sheetName val="CSOp old"/>
      <sheetName val="CSOe old"/>
      <sheetName val="Deflators"/>
      <sheetName val="Selected sector info"/>
      <sheetName val="Manu"/>
      <sheetName val="Out_Figures"/>
      <sheetName val="DIR"/>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Stfrprtables"/>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ProjErrorTADAT"/>
      <sheetName val="Tax_GDPTADAT"/>
      <sheetName val="ProjErrorRaw"/>
      <sheetName val="ProjectionErrorData"/>
      <sheetName val="Notes"/>
    </sheetNames>
    <sheetDataSet>
      <sheetData sheetId="0"/>
      <sheetData sheetId="1"/>
      <sheetData sheetId="2"/>
      <sheetData sheetId="3"/>
      <sheetData sheetId="4"/>
      <sheetData sheetId="5"/>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 val="Fis_in"/>
      <sheetName val="Fis_out"/>
      <sheetName val="Mon_in"/>
      <sheetName val="Mon_out"/>
      <sheetName val="BOP_in"/>
      <sheetName val="BOP_out"/>
      <sheetName val="Debt_in"/>
      <sheetName val="Debt_out"/>
      <sheetName val="Rea_in"/>
      <sheetName val="Rea_out"/>
      <sheetName val="Mona_Tab5"/>
      <sheetName val="Mona_Tab6"/>
      <sheetName val="TAB3A"/>
      <sheetName val="Cover"/>
      <sheetName val="TAB2A"/>
      <sheetName val="TA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IDA_tab7"/>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E_20240215"/>
    </sheetNames>
    <sheetDataSet>
      <sheetData sheetId="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gure 1.17.2"/>
      <sheetName val="Data"/>
    </sheetNames>
    <sheetDataSet>
      <sheetData sheetId="0" refreshError="1"/>
      <sheetData sheetId="1">
        <row r="1">
          <cell r="D1" t="str">
            <v>Social</v>
          </cell>
        </row>
        <row r="2">
          <cell r="C2" t="str">
            <v>1960</v>
          </cell>
        </row>
        <row r="3">
          <cell r="C3" t="str">
            <v>64</v>
          </cell>
        </row>
        <row r="4">
          <cell r="C4" t="str">
            <v>68</v>
          </cell>
        </row>
        <row r="5">
          <cell r="C5" t="str">
            <v>72</v>
          </cell>
        </row>
        <row r="6">
          <cell r="C6" t="str">
            <v>76</v>
          </cell>
        </row>
        <row r="7">
          <cell r="C7" t="str">
            <v>80</v>
          </cell>
        </row>
        <row r="8">
          <cell r="C8" t="str">
            <v>84</v>
          </cell>
        </row>
        <row r="9">
          <cell r="C9" t="str">
            <v>88</v>
          </cell>
        </row>
        <row r="10">
          <cell r="C10" t="str">
            <v>92</v>
          </cell>
        </row>
        <row r="11">
          <cell r="C11" t="str">
            <v>96</v>
          </cell>
        </row>
        <row r="12">
          <cell r="C12">
            <v>2000</v>
          </cell>
        </row>
        <row r="13">
          <cell r="C13" t="str">
            <v>04</v>
          </cell>
        </row>
        <row r="14">
          <cell r="C14" t="str">
            <v>08</v>
          </cell>
        </row>
        <row r="15">
          <cell r="C15" t="str">
            <v>12</v>
          </cell>
        </row>
        <row r="16">
          <cell r="C16" t="str">
            <v>16</v>
          </cell>
        </row>
        <row r="17">
          <cell r="C17" t="str">
            <v>20</v>
          </cell>
        </row>
      </sheetData>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XP pressures to 2023"/>
      <sheetName val="EXP pressures to baseline"/>
      <sheetName val="sources"/>
      <sheetName val="WEO"/>
      <sheetName val="WEO1"/>
      <sheetName val="comparison"/>
    </sheetNames>
    <sheetDataSet>
      <sheetData sheetId="0">
        <row r="4">
          <cell r="C4" t="str">
            <v>Low-income 
developing countries</v>
          </cell>
          <cell r="G4" t="str">
            <v>Emerging markets</v>
          </cell>
          <cell r="K4" t="str">
            <v>Advanced economies</v>
          </cell>
        </row>
        <row r="5">
          <cell r="B5" t="str">
            <v>Total (relative to 2023 spending levels)</v>
          </cell>
          <cell r="G5">
            <v>8.6857461786270136</v>
          </cell>
          <cell r="H5" t="str">
            <v>-</v>
          </cell>
          <cell r="I5">
            <v>6.6857461786270136</v>
          </cell>
          <cell r="K5">
            <v>7.4333232212066642</v>
          </cell>
          <cell r="L5" t="str">
            <v>-</v>
          </cell>
          <cell r="M5">
            <v>5.4333232212066642</v>
          </cell>
        </row>
        <row r="6">
          <cell r="B6" t="str">
            <v>Total (relative to baseline)</v>
          </cell>
          <cell r="G6">
            <v>6.125746178627014</v>
          </cell>
          <cell r="H6" t="str">
            <v>-</v>
          </cell>
          <cell r="I6">
            <v>4.125746178627014</v>
          </cell>
          <cell r="K6">
            <v>3.5533232212066652</v>
          </cell>
          <cell r="L6" t="str">
            <v>-</v>
          </cell>
          <cell r="M6">
            <v>1.5533232212066646</v>
          </cell>
        </row>
      </sheetData>
      <sheetData sheetId="1" refreshError="1"/>
      <sheetData sheetId="2">
        <row r="4">
          <cell r="E4">
            <v>0.60332322120666504</v>
          </cell>
        </row>
        <row r="5">
          <cell r="E5">
            <v>0.32574617862701394</v>
          </cell>
        </row>
        <row r="6">
          <cell r="E6">
            <v>-3.8466930389403853E-2</v>
          </cell>
        </row>
        <row r="11">
          <cell r="C11">
            <v>0.2</v>
          </cell>
        </row>
        <row r="12">
          <cell r="C12">
            <v>4.8</v>
          </cell>
        </row>
        <row r="13">
          <cell r="C13">
            <v>16.100000000000001</v>
          </cell>
        </row>
        <row r="20">
          <cell r="E20">
            <v>2.9</v>
          </cell>
        </row>
        <row r="21">
          <cell r="E21">
            <v>2</v>
          </cell>
        </row>
        <row r="22">
          <cell r="E22">
            <v>0.7</v>
          </cell>
        </row>
        <row r="30">
          <cell r="C30">
            <v>0.7</v>
          </cell>
        </row>
        <row r="36">
          <cell r="I36">
            <v>0.97999999999999976</v>
          </cell>
        </row>
        <row r="37">
          <cell r="I37">
            <v>0.55999999999999983</v>
          </cell>
        </row>
        <row r="38">
          <cell r="I38">
            <v>0.28000000000000025</v>
          </cell>
        </row>
      </sheetData>
      <sheetData sheetId="3" refreshError="1"/>
      <sheetData sheetId="4" refreshError="1"/>
      <sheetData sheetId="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7"/>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REO"/>
      <sheetName val="In-sys"/>
      <sheetName val="In-sys hot"/>
      <sheetName val="Check"/>
      <sheetName val="Out-sys CNEP"/>
      <sheetName val="Interest rates"/>
      <sheetName val="Data authorities, monthly"/>
      <sheetName val="Data"/>
      <sheetName val="MS fre"/>
      <sheetName val="MS for"/>
      <sheetName val="Monthly M.S. and Cbk B.sheet"/>
      <sheetName val="Sheet1"/>
      <sheetName val="Table 4"/>
      <sheetName val="Tables 4a, 4b"/>
      <sheetName val="det for"/>
      <sheetName val="Sum"/>
      <sheetName val="Budfin"/>
      <sheetName val="SR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ined Figure"/>
    </sheetNames>
    <sheetDataSet>
      <sheetData sheetId="0"/>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 pressures to 2023"/>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ControlSheet"/>
      <sheetName val="IN_EDSS"/>
      <sheetName val="IN_CBJ"/>
      <sheetName val="OUT_"/>
      <sheetName val="Out-Monetary"/>
      <sheetName val="OUT-SHARE"/>
      <sheetName val="Grants"/>
      <sheetName val="pc2003calc"/>
      <sheetName val="pc2003"/>
      <sheetName val="pc2004calc"/>
      <sheetName val="pc2004"/>
      <sheetName val="Reconciliation"/>
      <sheetName val="MonS"/>
      <sheetName val="Tables"/>
      <sheetName val="govfin"/>
      <sheetName val="govfin (2)"/>
      <sheetName val="Vulnerability"/>
      <sheetName val="Forasset"/>
      <sheetName val="CBJprofit"/>
      <sheetName val="Soundness"/>
      <sheetName val="Sectors"/>
      <sheetName val="pc2002calc"/>
      <sheetName val="pc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data"/>
      <sheetName val="WEO Flash(old)"/>
      <sheetName val="Imp"/>
      <sheetName val="DSA output"/>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PDVSA"/>
      <sheetName val="O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 val="A-II.3"/>
      <sheetName val="A 11"/>
      <sheetName val="GeoBop"/>
      <sheetName val="CY BOT CASHFLOW"/>
      <sheetName val="J(Priv.Cap)"/>
      <sheetName val="Indic"/>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Summary BOP"/>
      <sheetName val="PIB EN CO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over"/>
      <sheetName val="Content"/>
      <sheetName val="EN"/>
      <sheetName val="All_Ratio"/>
      <sheetName val="Aggregate"/>
      <sheetName val="BS_Agg"/>
      <sheetName val="PL_Agg"/>
      <sheetName val="CR_Agg"/>
      <sheetName val="S_U_Detail"/>
      <sheetName val="PL_Detail"/>
      <sheetName val="CR_Detail"/>
      <sheetName val="MF_Aggregate"/>
      <sheetName val="MF_9.1"/>
      <sheetName val="MF_9.2"/>
      <sheetName val="MF_9.7"/>
      <sheetName val="Publish_List"/>
      <sheetName val="Msc."/>
      <sheetName val="9.1"/>
      <sheetName val="9.2"/>
      <sheetName val="9.3"/>
      <sheetName val="9.3ka"/>
      <sheetName val="List"/>
      <sheetName val="9.4"/>
      <sheetName val="2.1"/>
      <sheetName val="9.5"/>
      <sheetName val="w1"/>
      <sheetName val="w2"/>
      <sheetName val="3.2"/>
      <sheetName val="Setting"/>
      <sheetName val="Versions"/>
      <sheetName val="DB_PL"/>
      <sheetName val="DB_CR"/>
      <sheetName val="BS_Data"/>
      <sheetName val="MF_9.3"/>
      <sheetName val="MF_9.4"/>
      <sheetName val="Branches"/>
      <sheetName val="Sheet2"/>
      <sheetName val="Intererst_Dep"/>
      <sheetName val="Int_Cr"/>
      <sheetName val="Sheet1"/>
      <sheetName val="Int_Rate"/>
      <sheetName val="MF_Branches"/>
      <sheetName val="NPL_Check"/>
      <sheetName val="S_U_Chec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m"/>
      <sheetName val="Sheet1"/>
      <sheetName val="WEO"/>
      <sheetName val="Haver_IFS"/>
      <sheetName val="to_stata"/>
      <sheetName val="Sumary_stats"/>
      <sheetName val="oil"/>
      <sheetName val="food"/>
      <sheetName val="energy"/>
      <sheetName val="data for charts"/>
      <sheetName val="data for charts (2)"/>
      <sheetName val="data for charts_primary"/>
      <sheetName val="data for charts_median_imp"/>
      <sheetName val="bal"/>
      <sheetName val="primary_bal"/>
      <sheetName val="data for charts_median_imp_engy"/>
      <sheetName val="bal_energy"/>
      <sheetName val="bal_energy difference"/>
      <sheetName val="bal_energy difference (2)"/>
      <sheetName val="bal_energy difference_food"/>
      <sheetName val="data"/>
      <sheetName val="Figure"/>
      <sheetName val="Figure_no title and note"/>
      <sheetName val="Sheet2"/>
      <sheetName val="boom_dates"/>
      <sheetName val="ca_bal"/>
      <sheetName val="data for charts_median_imp_2000"/>
      <sheetName val="WEOSeries"/>
      <sheetName val="agri"/>
      <sheetName val="poilapsp"/>
      <sheetName val="base_metal"/>
      <sheetName val="commodity exporters"/>
      <sheetName val="ifscodes"/>
      <sheetName val="Data by vari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scodes"/>
      <sheetName val="GGX"/>
      <sheetName val="GGE"/>
      <sheetName val="GGEI"/>
      <sheetName val="NGDP"/>
      <sheetName val="NGDP_D"/>
      <sheetName val="NGDP_R"/>
      <sheetName val="NGDP_R_Q"/>
      <sheetName val="Krugman"/>
      <sheetName val="Krugman_FinalDD"/>
      <sheetName val="shares"/>
      <sheetName val="2020Q4"/>
      <sheetName val="2021Q2"/>
      <sheetName val="Chart1.2.4"/>
      <sheetName val="Sheet1"/>
      <sheetName val="Chart7"/>
      <sheetName val="Chart7 (2)"/>
      <sheetName val="Chart8"/>
      <sheetName val="Chart8 (2)"/>
      <sheetName val="Chart9"/>
      <sheetName val="Chart9 (2)"/>
      <sheetName val="Chart10"/>
      <sheetName val="Chart10 (2)"/>
      <sheetName val="Charts"/>
      <sheetName val="Charts_no country name"/>
      <sheetName val="Sheet2"/>
      <sheetName val="copy legend from here"/>
      <sheetName val="Chart1"/>
      <sheetName val="Contrib_US"/>
      <sheetName val="Contrib_UK"/>
      <sheetName val="Contrib_MEX"/>
      <sheetName val="Contrib_MEX (2)"/>
      <sheetName val="Contrib_MEX (3)"/>
      <sheetName val="PANEL"/>
      <sheetName val="Sheet3"/>
      <sheetName val="weekly"/>
      <sheetName val="2020Q4 (2)"/>
      <sheetName val="USA"/>
      <sheetName val="UK,DEU"/>
      <sheetName val="BRA,MEX,CHN"/>
      <sheetName val="EU-27"/>
      <sheetName val="Charts_old"/>
      <sheetName val="Charts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Haver_In_M"/>
      <sheetName val="Haver_In_Q"/>
      <sheetName val="MoM"/>
      <sheetName val="YoY"/>
      <sheetName val="Sheet1"/>
      <sheetName val="Chart1"/>
    </sheetNames>
    <sheetDataSet>
      <sheetData sheetId="0"/>
      <sheetData sheetId="1"/>
      <sheetData sheetId="2"/>
      <sheetData sheetId="3"/>
      <sheetData sheetId="4"/>
      <sheetData sheetId="5"/>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scodes"/>
      <sheetName val="GGX"/>
      <sheetName val="GGE"/>
      <sheetName val="GGEI"/>
      <sheetName val="NGDP"/>
      <sheetName val="NGDP_D"/>
      <sheetName val="NGDP_R"/>
      <sheetName val="NGDP_R_Q"/>
      <sheetName val="Krugman"/>
      <sheetName val="Krugman_FinalDD"/>
      <sheetName val="shares"/>
      <sheetName val="2020Q4"/>
      <sheetName val="2021Q2"/>
      <sheetName val="Chart1.2.4"/>
      <sheetName val="Sheet1"/>
      <sheetName val="Chart7"/>
      <sheetName val="Chart7 (2)"/>
      <sheetName val="Chart8"/>
      <sheetName val="Chart8 (2)"/>
      <sheetName val="Chart9"/>
      <sheetName val="Chart9 (2)"/>
      <sheetName val="Chart10"/>
      <sheetName val="Chart10 (2)"/>
      <sheetName val="Sheet2"/>
      <sheetName val="market income"/>
      <sheetName val="Chart4"/>
      <sheetName val="Chart1"/>
      <sheetName val="Contrib_US"/>
      <sheetName val="Contrib_DEU"/>
      <sheetName val="Contrib_UK"/>
      <sheetName val="Contrib_MEX"/>
      <sheetName val="Contrib_MEX (2)"/>
      <sheetName val="Contrib_MEX (3)"/>
      <sheetName val="PANEL"/>
      <sheetName val="PANEL (2)"/>
      <sheetName val="Sheet3"/>
      <sheetName val="weekly"/>
      <sheetName val="2020Q4 (2)"/>
      <sheetName val="UK,DEU"/>
      <sheetName val="Chart"/>
      <sheetName val="Data"/>
      <sheetName val="Canada"/>
      <sheetName val="contributions"/>
      <sheetName val="contributions_market income"/>
      <sheetName val="excess savings"/>
      <sheetName val="FRA,ESP,JPN"/>
      <sheetName val="Sheet4"/>
      <sheetName val="EU_savings"/>
      <sheetName val="saving rates"/>
      <sheetName val="Chart3"/>
      <sheetName val="savings rate_qaverage"/>
      <sheetName val="ifscode"/>
      <sheetName val="OECD_calc2020"/>
      <sheetName val="contributions_market income1"/>
      <sheetName val="OECD_2019"/>
      <sheetName val="AUS,NZL"/>
      <sheetName val="OECD.Stat2019"/>
      <sheetName val="OECD.Stat2020"/>
      <sheetName val="OECD.Stat2020_JPN"/>
      <sheetName val="JPN"/>
      <sheetName val="inflation_surprises"/>
      <sheetName val="NGDP_FY_USD"/>
      <sheetName val="Chart2"/>
      <sheetName val="Chart2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Chart2"/>
      <sheetName val="Chart3"/>
      <sheetName val="Chart4"/>
      <sheetName val="Fig1_PANEL NEW Figure G7"/>
      <sheetName val="PANEL with NEW FIGURE G7"/>
      <sheetName val=" REAL- INFLATION INDEX BOND"/>
      <sheetName val="PANEL FIG 2-3 (2)"/>
      <sheetName val="G7 data (2)"/>
      <sheetName val="val G7-GIPS"/>
      <sheetName val="FINAL PANEL FIG.4-5"/>
      <sheetName val="Debt"/>
      <sheetName val="ECB Bloomberg"/>
      <sheetName val="GDP"/>
      <sheetName val="Haver"/>
      <sheetName val="Chart_CBholding"/>
      <sheetName val="TableQ"/>
      <sheetName val="TableA"/>
      <sheetName val="Panel1"/>
      <sheetName val="Pane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ates and reserves"/>
      <sheetName val="to_stata"/>
      <sheetName val="MAIN"/>
      <sheetName val="Haver_AUS_EA_JPN"/>
      <sheetName val="Policy uncertainty indeces"/>
      <sheetName val="GFD_yields"/>
      <sheetName val="to_stata_vix"/>
      <sheetName val="to_stata_gfd"/>
      <sheetName val="ifscodes"/>
      <sheetName val="WEOSeries"/>
      <sheetName val="FMVariabl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 val="Debt"/>
      <sheetName val="Haver_In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imInp1"/>
      <sheetName val="ModDef"/>
      <sheetName val="CPI"/>
      <sheetName val="Fund_Cr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OPPP"/>
      <sheetName val="UAE"/>
      <sheetName val="SAU"/>
      <sheetName val="QAT"/>
      <sheetName val="OMN"/>
      <sheetName val="KWT"/>
      <sheetName val="BHR"/>
      <sheetName val="Data"/>
      <sheetName val="Panel1"/>
      <sheetName val="Panel2"/>
      <sheetName val="Panel3"/>
    </sheetNames>
    <sheetDataSet>
      <sheetData sheetId="0" refreshError="1"/>
      <sheetData sheetId="1"/>
      <sheetData sheetId="2"/>
      <sheetData sheetId="3" refreshError="1"/>
      <sheetData sheetId="4"/>
      <sheetData sheetId="5"/>
      <sheetData sheetId="6"/>
      <sheetData sheetId="7"/>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cover"/>
      <sheetName val="Output"/>
      <sheetName val="Input (real)"/>
      <sheetName val="EU Funds_RS"/>
      <sheetName val="EUfunds"/>
      <sheetName val="Table"/>
      <sheetName val="Table(%GDP)"/>
      <sheetName val="EUfunds 2006A4"/>
      <sheetName val="Baltics_Fiscal"/>
      <sheetName val="Input (MOF Act.)"/>
      <sheetName val="ControlSheet"/>
      <sheetName val="Summary"/>
      <sheetName val="Input (MOF Act.)_New"/>
      <sheetName val="Input (Bdgt&amp;MOFProj)"/>
      <sheetName val="Quarterly Bdgt&amp;MOFProj"/>
      <sheetName val="Quarterly"/>
      <sheetName val="Annual"/>
      <sheetName val="SR Table 2"/>
      <sheetName val="SR Table 3"/>
      <sheetName val="overview"/>
      <sheetName val="Summarytable"/>
      <sheetName val="Calculations"/>
      <sheetName val="Macro"/>
      <sheetName val="Structual balances"/>
      <sheetName val="Explicit measures"/>
      <sheetName val="Baltics_Fiscal (2)"/>
      <sheetName val="Auttho-rev"/>
      <sheetName val="Classification of measures"/>
      <sheetName val="Texttable"/>
      <sheetName val="Structural balance"/>
      <sheetName val="Medium Term (per cent GDP)"/>
      <sheetName val="Sheet4"/>
      <sheetName val="Medium Term (nominal)"/>
      <sheetName val="Sheet5"/>
      <sheetName val="Medium Term"/>
      <sheetName val="2009 measures"/>
      <sheetName val="2010 measures"/>
      <sheetName val="Measures2009"/>
      <sheetName val="Aug2009"/>
      <sheetName val="proj2009"/>
      <sheetName val="2010budget"/>
      <sheetName val="2009 supplementary"/>
      <sheetName val="Sheet3"/>
      <sheetName val="Sheet2"/>
      <sheetName val="income tax"/>
      <sheetName val="soc_sec-tax"/>
      <sheetName val="profit_tax"/>
      <sheetName val="vat"/>
      <sheetName val="excise"/>
      <sheetName val="RED TABLE 1"/>
      <sheetName val="RED TABLE 2"/>
      <sheetName val="RED TABLE 3"/>
      <sheetName val="RED TABLE 4"/>
      <sheetName val="RED TABLE 5"/>
      <sheetName val="Tax changes"/>
      <sheetName val="auth1996"/>
      <sheetName val="auth1997"/>
      <sheetName val="auth1998"/>
      <sheetName val="auth1999"/>
      <sheetName val="auth2000"/>
      <sheetName val="Explicit measures (2)"/>
      <sheetName val="auth2001"/>
      <sheetName val="auth2002"/>
      <sheetName val="auth2003"/>
      <sheetName val="auth2004"/>
      <sheetName val="auth2005"/>
      <sheetName val="budget2006"/>
      <sheetName val="authFRCST2006"/>
      <sheetName val="auth2006"/>
      <sheetName val="Budget2007-old"/>
      <sheetName val="auth2007"/>
      <sheetName val="budget 2007"/>
      <sheetName val="suppl budget 2007"/>
      <sheetName val="budget 2007_old2"/>
      <sheetName val="authFrcst2007_old"/>
      <sheetName val="spring forecast 2007"/>
      <sheetName val="Sheet1"/>
      <sheetName val="budget 2008"/>
      <sheetName val="2008authadjust"/>
      <sheetName val="authorities"/>
      <sheetName val="authorities_pgdp"/>
      <sheetName val="Table to authorities too"/>
      <sheetName val="WEOQ4"/>
      <sheetName val="FSUOUT"/>
      <sheetName val="Meas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Contents"/>
      <sheetName val="NFA-input"/>
      <sheetName val="CBK-input"/>
      <sheetName val="Surv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mon"/>
    </sheetNames>
    <definedNames>
      <definedName name="_prt1"/>
      <definedName name="_prt2"/>
      <definedName name="_prt3"/>
      <definedName name="_prt4"/>
      <definedName name="_prt5"/>
      <definedName name="_prt6"/>
      <definedName name="_prt7"/>
      <definedName name="_prt8"/>
    </defined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Imp"/>
      <sheetName val="DSA output"/>
      <sheetName val="in-o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_SA"/>
      <sheetName val="RGDP_SA"/>
      <sheetName val="chartdata"/>
      <sheetName val="EDSS-In"/>
      <sheetName val="DMX-In"/>
      <sheetName val="Fig1"/>
      <sheetName val="Fig2"/>
      <sheetName val="Table 1"/>
      <sheetName val="TableQ"/>
      <sheetName val="data"/>
      <sheetName val="Sheet3"/>
    </sheetNames>
    <sheetDataSet>
      <sheetData sheetId="0"/>
      <sheetData sheetId="1"/>
      <sheetData sheetId="2"/>
      <sheetData sheetId="3"/>
      <sheetData sheetId="4"/>
      <sheetData sheetId="5" refreshError="1"/>
      <sheetData sheetId="6" refreshError="1"/>
      <sheetData sheetId="7"/>
      <sheetData sheetId="8"/>
      <sheetData sheetId="9"/>
      <sheetData sheetId="1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Access Sum"/>
      <sheetName val="data"/>
      <sheetName val="Table 2b"/>
      <sheetName val="23-Table b"/>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NFA Banking System"/>
      <sheetName val="Fiscal and Real Input"/>
      <sheetName val="GEEandGAS"/>
      <sheetName val="Historic export"/>
      <sheetName val="Historic services"/>
      <sheetName val="IMF Credit"/>
      <sheetName val="Stock of Debt"/>
      <sheetName val="Cam_Relief"/>
      <sheetName val="Med"/>
      <sheetName val="Gin"/>
      <sheetName val="O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E EM"/>
      <sheetName val="broad EM"/>
      <sheetName val="PSI"/>
      <sheetName val="smp"/>
      <sheetName val="EDE"/>
      <sheetName val="HIPC"/>
      <sheetName val="Oil-prooducers"/>
      <sheetName val="PRGF-LIC"/>
      <sheetName val="Export"/>
      <sheetName val="countries &amp; codes"/>
      <sheetName val="Links"/>
      <sheetName val="ParisClub"/>
      <sheetName val="non-LIC w PC aggr"/>
      <sheetName val="T_Comm"/>
      <sheetName val="WEO groups"/>
      <sheetName val="DP Review countries"/>
      <sheetName val="MONA-program"/>
      <sheetName val="EM"/>
      <sheetName val="programs"/>
      <sheetName val="aggregate groups"/>
      <sheetName val="Contro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
      <sheetName val="K1"/>
      <sheetName val="K2"/>
      <sheetName val="K3"/>
      <sheetName val="K4"/>
      <sheetName val="K5"/>
      <sheetName val="K6"/>
      <sheetName val="K61"/>
      <sheetName val="K7"/>
      <sheetName val="K8"/>
      <sheetName val="K81"/>
      <sheetName val="K82"/>
      <sheetName val="K9"/>
      <sheetName val="K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95Q"/>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OC"/>
      <sheetName val="WEO Assumptions"/>
      <sheetName val="WEOAssumps(qtr)"/>
      <sheetName val="Input"/>
      <sheetName val="Inputqtr"/>
      <sheetName val="Input-Mth"/>
      <sheetName val="Input-SA"/>
      <sheetName val="Inflation"/>
      <sheetName val="Realqtr"/>
      <sheetName val="Output_A"/>
      <sheetName val="Output_Q"/>
      <sheetName val="Real"/>
      <sheetName val="External"/>
      <sheetName val="Real-temp"/>
      <sheetName val="Externalqtr"/>
      <sheetName val="Input Special"/>
      <sheetName val="Output Tables (Qtr)"/>
      <sheetName val="Output Tables"/>
      <sheetName val="Key Assumptions"/>
      <sheetName val="Money"/>
      <sheetName val="Fiscal"/>
      <sheetName val="Output-Fiscal"/>
      <sheetName val="Flash"/>
      <sheetName val="WEO"/>
      <sheetName val="WEOqtr"/>
      <sheetName val="ControlSheet"/>
      <sheetName val="Macros"/>
      <sheetName val="SLDig"/>
      <sheetName val="WEO_SUB_2004_12_16_Fla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_T"/>
      <sheetName val="Titelblatt_mit_Logo"/>
      <sheetName val="Daten_für_das_Titelblatt"/>
      <sheetName val="Daten_Faltblatt"/>
      <sheetName val="02_Berwerte_ABL"/>
      <sheetName val="Rente_mit_40VJ_berechnen_ABL"/>
      <sheetName val="03A_Berwerte_NBL"/>
      <sheetName val="03B_Faustdaten_2005"/>
      <sheetName val="04_Reha_Vers_StNiv"/>
      <sheetName val="05_EA_und_Nachhalt_2004_2005"/>
      <sheetName val="06_Rente und Hinzuverdienst"/>
      <sheetName val="RTZALTE"/>
      <sheetName val="RTZNEUE"/>
      <sheetName val="RTBALTE"/>
      <sheetName val="RTBNEUE"/>
      <sheetName val="Hinweis Hinzuverdienst"/>
      <sheetName val="Einlageblatt_Kalender"/>
      <sheetName val="Übersicht_über_die_Namen  "/>
      <sheetName val="Rente_aus_Beitrag_berechnen"/>
      <sheetName val="StandardrnivAnmerkung"/>
      <sheetName val="Standardrente_berech_alteBL"/>
      <sheetName val="Standardrente_berech_neueBL"/>
      <sheetName val="Auswertung"/>
      <sheetName val="IHVERZEUGALLE"/>
      <sheetName val="Tabellenname_als_Text "/>
      <sheetName val="FKTZEIGEFORMEL"/>
      <sheetName val="Arbbldrucken"/>
      <sheetName val="Werte_Efg"/>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MONREV98"/>
      <sheetName val="Border tax revenue 6.2"/>
      <sheetName val="SUMTAB_(2)"/>
      <sheetName val="Cuadro 1"/>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
      <sheetName val="START"/>
      <sheetName val="Input-INSTRUCTIONS"/>
      <sheetName val="DMX IN"/>
      <sheetName val="DMX OUT"/>
      <sheetName val="Output - Submit"/>
      <sheetName val="Data-Input"/>
      <sheetName val="Inp_Out_Debt"/>
      <sheetName val="SDR"/>
      <sheetName val="PV Targets"/>
      <sheetName val="Customized Scenario-fiscal"/>
      <sheetName val="Customized Scenario-External"/>
      <sheetName val="Output-INSTRUCTIONS"/>
      <sheetName val="Out-Table baseline-External"/>
      <sheetName val="Out-Panel chart-External"/>
      <sheetName val="Out-Panel chart-Fisc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sheetName val="Chart Data - Remit"/>
      <sheetName val="Prob"/>
      <sheetName val="Prob - Remit"/>
      <sheetName val="GE Calculation"/>
      <sheetName val="baseline-fiscal"/>
      <sheetName val="A1_historical-fiscal"/>
      <sheetName val="A2_PB unchanged-fiscal"/>
      <sheetName val="A3_LR growth-fiscal"/>
      <sheetName val="B1_GDP-fiscal"/>
      <sheetName val="B2_PB-fiscal"/>
      <sheetName val="B5_other flows-fiscal"/>
      <sheetName val="B3_combo-fiscal"/>
      <sheetName val="B4_depreciation-fiscal"/>
      <sheetName val="PV_ResFin-fiscal"/>
      <sheetName val="Baseline"/>
      <sheetName val="A1_historical"/>
      <sheetName val="A2_financing"/>
      <sheetName val="B1_GDP"/>
      <sheetName val="B2_exports"/>
      <sheetName val="B3_deflator"/>
      <sheetName val="B4_non-debt flows"/>
      <sheetName val="Comb shock PNSR comparison"/>
      <sheetName val="B5_Combo"/>
      <sheetName val="B6_30%depr"/>
      <sheetName val="PV_Base"/>
      <sheetName val="PV Stress"/>
      <sheetName val="PV Stress_A2"/>
      <sheetName val="Output Database"/>
      <sheetName val="lookup"/>
      <sheetName val="CPIA"/>
      <sheetName val="Debt service"/>
      <sheetName val="Old Debt Service"/>
      <sheetName val="EEREDNA"/>
      <sheetName val="Projection-52"/>
      <sheetName val="T-49"/>
      <sheetName val="Summary ExtDebt 2015"/>
      <sheetName val="Outstanding  (T-50) "/>
      <sheetName val="T-54"/>
      <sheetName val="EDSS1"/>
      <sheetName val="Projection-52 (usd)"/>
      <sheetName val="NAVIGATOR"/>
      <sheetName val="countries &amp; cod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sheetData sheetId="55" refreshError="1"/>
      <sheetData sheetId="56" refreshError="1"/>
      <sheetData sheetId="57" refreshError="1"/>
      <sheetData sheetId="58"/>
      <sheetData sheetId="59" refreshError="1"/>
      <sheetData sheetId="60" refreshError="1"/>
      <sheetData sheetId="61" refreshError="1"/>
      <sheetData sheetId="62" refreshError="1"/>
      <sheetData sheetId="63"/>
      <sheetData sheetId="64"/>
      <sheetData sheetId="65" refreshError="1"/>
      <sheetData sheetId="66" refreshError="1"/>
      <sheetData sheetId="6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RESSUP"/>
      <sheetName val="DESPESA"/>
      <sheetName val="extfintrim"/>
      <sheetName val="tofe"/>
      <sheetName val="revag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ORA 2018 Country Data - Data"/>
      <sheetName val="Tooltip"/>
      <sheetName val="Sheet1"/>
      <sheetName val="URA 4 data for elec. filing"/>
    </sheetNames>
    <sheetDataSet>
      <sheetData sheetId="0"/>
      <sheetData sheetId="1"/>
      <sheetData sheetId="2" refreshError="1"/>
      <sheetData sheetId="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Summ"/>
      <sheetName val="GDP-curr"/>
      <sheetName val="GDP-real"/>
      <sheetName val="Contribution"/>
      <sheetName val="Sheet3"/>
      <sheetName val="Sectoral nonoil"/>
      <sheetName val="Sectoral shares"/>
      <sheetName val="GDE-real"/>
      <sheetName val="GDPprj"/>
      <sheetName val="GDE-cur"/>
      <sheetName val="Invest SFYPD (3)"/>
      <sheetName val="Invest SFYPD (2)"/>
      <sheetName val="Invest SFYPD"/>
      <sheetName val="GDI"/>
      <sheetName val="Inv-Pv"/>
      <sheetName val="Inv-Pub"/>
      <sheetName val="CPI"/>
      <sheetName val="EMPL1"/>
      <sheetName val="Chart2"/>
      <sheetName val="PROJs"/>
      <sheetName val="EMPL2"/>
      <sheetName val="Demo"/>
      <sheetName val=" WAGES1"/>
      <sheetName val="WAGES2"/>
      <sheetName val="Touris"/>
      <sheetName val="AgPr  "/>
      <sheetName val="Indutry "/>
      <sheetName val="Elect"/>
      <sheetName val="MT-SCENA"/>
      <sheetName val="Sheet1"/>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 Chart"/>
      <sheetName val="SEI Chart"/>
      <sheetName val="ERI Chart"/>
      <sheetName val="SEI Table"/>
      <sheetName val="ExRate"/>
      <sheetName val="CPI"/>
      <sheetName val="ControlSheet"/>
      <sheetName val="Money"/>
      <sheetName val="EXT"/>
      <sheetName val="FIS"/>
      <sheetName val="REER"/>
      <sheetName val="SEI ChartData"/>
      <sheetName val="ERI ChartData"/>
      <sheetName val="Fiscal Chart Data"/>
      <sheetName val="Panel1"/>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Macro (A)"/>
      <sheetName val="Output Gap"/>
      <sheetName val="Sheet1"/>
      <sheetName val="Chart1"/>
      <sheetName val="GDP (Q)"/>
      <sheetName val="GDP (A)"/>
      <sheetName val="CPI"/>
      <sheetName val="PPI"/>
      <sheetName val="GDP by Activity (Q)"/>
      <sheetName val="GDP by Activity (A)"/>
      <sheetName val="GDP by Production"/>
      <sheetName val="Industrial Sales"/>
      <sheetName val="Employment (Q)"/>
      <sheetName val="Employment (A)"/>
      <sheetName val="Wages"/>
      <sheetName val="Bankruptcy"/>
      <sheetName val="ControlSheet"/>
      <sheetName val="WEO Q1"/>
      <sheetName val="WEO Q2"/>
      <sheetName val="Output SMI (Q)"/>
      <sheetName val="Output Macro (A)"/>
      <sheetName val="Output WEO"/>
      <sheetName val="Output Prices"/>
      <sheetName val="TRASH BIN"/>
      <sheetName val="CPI OLD"/>
      <sheetName val="PPI (monthly)"/>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M5 - Table 7 (2)"/>
      <sheetName val="BPM5 - Table 7"/>
      <sheetName val="BPM5 - Table 8"/>
      <sheetName val="BPM5 - Table 9"/>
      <sheetName val="WEO"/>
      <sheetName val="AFR -WETA DAta"/>
      <sheetName val="CTS-89 - BoP"/>
      <sheetName val="AFR - Consistency Checks"/>
      <sheetName val="MCD_REO not in WEO"/>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fiscalmonitor@imf.org?subject=Question%20on%20Fiscal%20Monitor"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28.bin"/><Relationship Id="rId1" Type="http://schemas.openxmlformats.org/officeDocument/2006/relationships/hyperlink" Target="https://sites.google.com/view/m-atr/" TargetMode="Externa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imf.org/en/Publications/CR/Issues/2024/02/01/People-s-Republic-of-China-2023-Article-IV-Consultation-Press-Release-Staff-Report-and-544379" TargetMode="Externa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imf.org/en/Publications/CR/Issues/2024/02/01/People-s-Republic-of-China-2023-Article-IV-Consultation-Press-Release-Staff-Report-and-544379"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imf.org/en/Publications/CR/Issues/2024/02/01/People-s-Republic-of-China-2023-Article-IV-Consultation-Press-Release-Staff-Report-and-544379" TargetMode="Externa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4.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5.xml"/><Relationship Id="rId1" Type="http://schemas.openxmlformats.org/officeDocument/2006/relationships/printerSettings" Target="../printerSettings/printerSettings55.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CA5E1-85B9-4EDD-87E7-15EF338FD1F8}">
  <sheetPr>
    <tabColor theme="5" tint="0.39997558519241921"/>
  </sheetPr>
  <dimension ref="B4:L130"/>
  <sheetViews>
    <sheetView tabSelected="1" zoomScale="70" zoomScaleNormal="70" workbookViewId="0">
      <selection activeCell="Q99" sqref="Q99"/>
    </sheetView>
  </sheetViews>
  <sheetFormatPr defaultColWidth="9.140625" defaultRowHeight="15"/>
  <cols>
    <col min="1" max="1" width="9.140625" style="88" customWidth="1"/>
    <col min="2" max="2" width="7" style="88" customWidth="1"/>
    <col min="3" max="9" width="11.7109375" style="88" customWidth="1"/>
    <col min="10" max="10" width="10.5703125" style="88" customWidth="1"/>
    <col min="11" max="11" width="19.7109375" style="88" customWidth="1"/>
    <col min="12" max="12" width="30.7109375" style="88" customWidth="1"/>
    <col min="13" max="16384" width="9.140625" style="88"/>
  </cols>
  <sheetData>
    <row r="4" spans="2:12" ht="15.75" thickBot="1"/>
    <row r="5" spans="2:12">
      <c r="B5" s="89"/>
      <c r="C5" s="90"/>
      <c r="D5" s="90"/>
      <c r="E5" s="90"/>
      <c r="F5" s="90"/>
      <c r="G5" s="90"/>
      <c r="H5" s="90"/>
      <c r="I5" s="90"/>
      <c r="J5" s="90"/>
      <c r="K5" s="90"/>
      <c r="L5" s="91"/>
    </row>
    <row r="6" spans="2:12">
      <c r="B6" s="92"/>
      <c r="C6" s="107"/>
      <c r="D6" s="107"/>
      <c r="E6" s="107"/>
      <c r="F6" s="107"/>
      <c r="G6" s="107"/>
      <c r="H6" s="107"/>
      <c r="I6" s="107"/>
      <c r="J6" s="107"/>
      <c r="K6" s="107"/>
      <c r="L6" s="93"/>
    </row>
    <row r="7" spans="2:12">
      <c r="B7" s="416" t="s">
        <v>0</v>
      </c>
      <c r="C7" s="417"/>
      <c r="D7" s="417"/>
      <c r="E7" s="417"/>
      <c r="F7" s="417"/>
      <c r="G7" s="417"/>
      <c r="H7" s="417"/>
      <c r="I7" s="417"/>
      <c r="J7" s="417"/>
      <c r="K7" s="417"/>
      <c r="L7" s="418"/>
    </row>
    <row r="8" spans="2:12">
      <c r="B8" s="416" t="s">
        <v>1</v>
      </c>
      <c r="C8" s="417"/>
      <c r="D8" s="417"/>
      <c r="E8" s="417"/>
      <c r="F8" s="417"/>
      <c r="G8" s="417"/>
      <c r="H8" s="417"/>
      <c r="I8" s="417"/>
      <c r="J8" s="417"/>
      <c r="K8" s="417"/>
      <c r="L8" s="418"/>
    </row>
    <row r="9" spans="2:12">
      <c r="B9" s="94"/>
      <c r="C9" s="108"/>
      <c r="D9" s="108"/>
      <c r="E9" s="108"/>
      <c r="F9" s="108"/>
      <c r="G9" s="108"/>
      <c r="H9" s="108"/>
      <c r="I9" s="108"/>
      <c r="J9" s="108"/>
      <c r="K9" s="108"/>
      <c r="L9" s="95"/>
    </row>
    <row r="10" spans="2:12">
      <c r="B10" s="94"/>
      <c r="C10" s="108"/>
      <c r="D10" s="108"/>
      <c r="E10" s="108"/>
      <c r="F10" s="108"/>
      <c r="G10" s="108"/>
      <c r="H10" s="108"/>
      <c r="I10" s="108"/>
      <c r="J10" s="108"/>
      <c r="K10" s="108"/>
      <c r="L10" s="95"/>
    </row>
    <row r="11" spans="2:12">
      <c r="B11" s="94"/>
      <c r="C11" s="108"/>
      <c r="D11" s="108"/>
      <c r="E11" s="108"/>
      <c r="F11" s="108"/>
      <c r="G11" s="108"/>
      <c r="H11" s="108"/>
      <c r="I11" s="108"/>
      <c r="J11" s="108"/>
      <c r="K11" s="108"/>
      <c r="L11" s="95"/>
    </row>
    <row r="12" spans="2:12">
      <c r="B12" s="94"/>
      <c r="C12" s="108"/>
      <c r="D12" s="108"/>
      <c r="E12" s="108"/>
      <c r="F12" s="108"/>
      <c r="G12" s="108"/>
      <c r="H12" s="108"/>
      <c r="I12" s="108"/>
      <c r="J12" s="108"/>
      <c r="K12" s="108"/>
      <c r="L12" s="95"/>
    </row>
    <row r="13" spans="2:12">
      <c r="B13" s="94"/>
      <c r="C13" s="108"/>
      <c r="D13" s="108"/>
      <c r="E13" s="108"/>
      <c r="F13" s="108"/>
      <c r="G13" s="108"/>
      <c r="H13" s="108"/>
      <c r="I13" s="108"/>
      <c r="J13" s="108"/>
      <c r="K13" s="108"/>
      <c r="L13" s="95"/>
    </row>
    <row r="14" spans="2:12">
      <c r="B14" s="94"/>
      <c r="C14" s="108"/>
      <c r="D14" s="108"/>
      <c r="E14" s="108"/>
      <c r="F14" s="108"/>
      <c r="G14" s="108"/>
      <c r="H14" s="108"/>
      <c r="I14" s="108"/>
      <c r="J14" s="108"/>
      <c r="K14" s="108"/>
      <c r="L14" s="95"/>
    </row>
    <row r="15" spans="2:12">
      <c r="B15" s="94"/>
      <c r="C15" s="108"/>
      <c r="D15" s="108"/>
      <c r="E15" s="108"/>
      <c r="F15" s="108"/>
      <c r="G15" s="108"/>
      <c r="H15" s="108"/>
      <c r="I15" s="108"/>
      <c r="J15" s="108"/>
      <c r="K15" s="108"/>
      <c r="L15" s="95"/>
    </row>
    <row r="16" spans="2:12">
      <c r="B16" s="94"/>
      <c r="C16" s="108"/>
      <c r="D16" s="108"/>
      <c r="E16" s="108"/>
      <c r="F16" s="108"/>
      <c r="G16" s="108"/>
      <c r="H16" s="108"/>
      <c r="I16" s="108"/>
      <c r="J16" s="108"/>
      <c r="K16" s="108"/>
      <c r="L16" s="95"/>
    </row>
    <row r="17" spans="2:12">
      <c r="B17" s="94"/>
      <c r="C17" s="108"/>
      <c r="D17" s="108"/>
      <c r="E17" s="108"/>
      <c r="F17" s="108"/>
      <c r="G17" s="108"/>
      <c r="H17" s="108"/>
      <c r="I17" s="108"/>
      <c r="J17" s="108"/>
      <c r="K17" s="108"/>
      <c r="L17" s="95"/>
    </row>
    <row r="18" spans="2:12">
      <c r="B18" s="96"/>
      <c r="C18" s="109"/>
      <c r="D18" s="109"/>
      <c r="E18" s="109"/>
      <c r="F18" s="109"/>
      <c r="G18" s="109"/>
      <c r="H18" s="109"/>
      <c r="I18" s="109"/>
      <c r="J18" s="109"/>
      <c r="K18" s="109"/>
      <c r="L18" s="97"/>
    </row>
    <row r="19" spans="2:12">
      <c r="B19" s="96"/>
      <c r="C19" s="109"/>
      <c r="D19" s="109"/>
      <c r="E19" s="109"/>
      <c r="F19" s="109"/>
      <c r="G19" s="109"/>
      <c r="H19" s="109"/>
      <c r="I19" s="109"/>
      <c r="J19" s="109"/>
      <c r="K19" s="109"/>
      <c r="L19" s="97"/>
    </row>
    <row r="20" spans="2:12">
      <c r="B20" s="96"/>
      <c r="C20" s="109"/>
      <c r="D20" s="109"/>
      <c r="E20" s="109"/>
      <c r="F20" s="109"/>
      <c r="G20" s="109"/>
      <c r="H20" s="109"/>
      <c r="I20" s="109"/>
      <c r="J20" s="109"/>
      <c r="K20" s="109"/>
      <c r="L20" s="97"/>
    </row>
    <row r="21" spans="2:12">
      <c r="B21" s="419" t="s">
        <v>2</v>
      </c>
      <c r="C21" s="420"/>
      <c r="D21" s="420"/>
      <c r="E21" s="420"/>
      <c r="F21" s="420"/>
      <c r="G21" s="420"/>
      <c r="H21" s="420"/>
      <c r="I21" s="420"/>
      <c r="J21" s="420"/>
      <c r="K21" s="420"/>
      <c r="L21" s="421"/>
    </row>
    <row r="22" spans="2:12">
      <c r="B22" s="98"/>
      <c r="C22" s="110"/>
      <c r="D22" s="110"/>
      <c r="E22" s="110"/>
      <c r="F22" s="110"/>
      <c r="G22" s="110"/>
      <c r="H22" s="110"/>
      <c r="I22" s="110"/>
      <c r="J22" s="110"/>
      <c r="K22" s="110"/>
      <c r="L22" s="99"/>
    </row>
    <row r="23" spans="2:12" ht="14.1" customHeight="1">
      <c r="B23" s="422" t="s">
        <v>3</v>
      </c>
      <c r="C23" s="423"/>
      <c r="D23" s="423"/>
      <c r="E23" s="423"/>
      <c r="F23" s="423"/>
      <c r="G23" s="423"/>
      <c r="H23" s="423"/>
      <c r="I23" s="423"/>
      <c r="J23" s="423"/>
      <c r="K23" s="423"/>
      <c r="L23" s="424"/>
    </row>
    <row r="24" spans="2:12">
      <c r="B24" s="422"/>
      <c r="C24" s="423"/>
      <c r="D24" s="423"/>
      <c r="E24" s="423"/>
      <c r="F24" s="423"/>
      <c r="G24" s="423"/>
      <c r="H24" s="423"/>
      <c r="I24" s="423"/>
      <c r="J24" s="423"/>
      <c r="K24" s="423"/>
      <c r="L24" s="424"/>
    </row>
    <row r="25" spans="2:12">
      <c r="B25" s="98"/>
      <c r="C25" s="110"/>
      <c r="D25" s="110"/>
      <c r="E25" s="110"/>
      <c r="F25" s="110"/>
      <c r="G25" s="110"/>
      <c r="H25" s="110"/>
      <c r="I25" s="110"/>
      <c r="J25" s="110"/>
      <c r="K25" s="110"/>
      <c r="L25" s="99"/>
    </row>
    <row r="26" spans="2:12">
      <c r="B26" s="425" t="s">
        <v>4</v>
      </c>
      <c r="C26" s="426"/>
      <c r="D26" s="426"/>
      <c r="E26" s="426"/>
      <c r="F26" s="426"/>
      <c r="G26" s="426"/>
      <c r="H26" s="426"/>
      <c r="I26" s="426"/>
      <c r="J26" s="426"/>
      <c r="K26" s="426"/>
      <c r="L26" s="427"/>
    </row>
    <row r="27" spans="2:12">
      <c r="B27" s="413" t="s">
        <v>5</v>
      </c>
      <c r="C27" s="414"/>
      <c r="D27" s="414"/>
      <c r="E27" s="414"/>
      <c r="F27" s="414"/>
      <c r="G27" s="414"/>
      <c r="H27" s="414"/>
      <c r="I27" s="414"/>
      <c r="J27" s="414"/>
      <c r="K27" s="414"/>
      <c r="L27" s="415"/>
    </row>
    <row r="28" spans="2:12">
      <c r="B28" s="100"/>
      <c r="C28" s="106"/>
      <c r="D28" s="106"/>
      <c r="E28" s="106"/>
      <c r="F28" s="106"/>
      <c r="G28" s="106"/>
      <c r="H28" s="106"/>
      <c r="I28" s="106"/>
      <c r="J28" s="106"/>
      <c r="K28" s="106"/>
      <c r="L28" s="101"/>
    </row>
    <row r="29" spans="2:12">
      <c r="B29" s="102"/>
      <c r="C29" s="111"/>
      <c r="D29" s="111"/>
      <c r="E29" s="111"/>
      <c r="F29" s="111"/>
      <c r="G29" s="111"/>
      <c r="H29" s="111"/>
      <c r="I29" s="111"/>
      <c r="J29" s="111"/>
      <c r="K29" s="111"/>
      <c r="L29" s="103"/>
    </row>
    <row r="30" spans="2:12" ht="15" customHeight="1">
      <c r="B30" s="102"/>
      <c r="C30" s="111"/>
      <c r="D30" s="111"/>
      <c r="E30" s="111"/>
      <c r="F30" s="111"/>
      <c r="G30" s="111"/>
      <c r="H30" s="111"/>
      <c r="I30" s="111"/>
      <c r="J30" s="111"/>
      <c r="K30" s="111"/>
      <c r="L30" s="103"/>
    </row>
    <row r="31" spans="2:12" ht="15" customHeight="1">
      <c r="B31" s="428" t="s">
        <v>6</v>
      </c>
      <c r="C31" s="429"/>
      <c r="D31" s="429"/>
      <c r="E31" s="429"/>
      <c r="F31" s="429"/>
      <c r="G31" s="429"/>
      <c r="H31" s="429"/>
      <c r="I31" s="429"/>
      <c r="J31" s="429"/>
      <c r="K31" s="429"/>
      <c r="L31" s="430"/>
    </row>
    <row r="32" spans="2:12" ht="15" customHeight="1">
      <c r="B32" s="104"/>
      <c r="C32" s="112"/>
      <c r="D32" s="112"/>
      <c r="E32" s="112"/>
      <c r="F32" s="112"/>
      <c r="G32" s="112"/>
      <c r="H32" s="112"/>
      <c r="I32" s="112"/>
      <c r="J32" s="112"/>
      <c r="K32" s="112"/>
      <c r="L32" s="105"/>
    </row>
    <row r="33" spans="2:12" ht="15" customHeight="1">
      <c r="B33" s="104"/>
      <c r="C33" s="112"/>
      <c r="D33" s="112"/>
      <c r="E33" s="112"/>
      <c r="F33" s="112"/>
      <c r="G33" s="112"/>
      <c r="H33" s="112"/>
      <c r="I33" s="112"/>
      <c r="J33" s="112"/>
      <c r="K33" s="112"/>
      <c r="L33" s="105"/>
    </row>
    <row r="34" spans="2:12" ht="15" customHeight="1">
      <c r="B34" s="431"/>
      <c r="C34" s="432"/>
      <c r="D34" s="432"/>
      <c r="E34" s="432"/>
      <c r="F34" s="432"/>
      <c r="G34" s="432"/>
      <c r="H34" s="432"/>
      <c r="I34" s="432"/>
      <c r="J34" s="432"/>
      <c r="K34" s="432"/>
      <c r="L34" s="433"/>
    </row>
    <row r="35" spans="2:12">
      <c r="B35" s="100" t="s">
        <v>7</v>
      </c>
      <c r="C35" s="106"/>
      <c r="D35" s="106"/>
      <c r="E35" s="106"/>
      <c r="F35" s="106"/>
      <c r="G35" s="106"/>
      <c r="H35" s="106"/>
      <c r="I35" s="106"/>
      <c r="J35" s="106"/>
      <c r="K35" s="106"/>
      <c r="L35" s="101"/>
    </row>
    <row r="36" spans="2:12">
      <c r="B36" s="254" t="s">
        <v>8</v>
      </c>
      <c r="C36" s="106"/>
      <c r="D36" s="106"/>
      <c r="E36" s="106"/>
      <c r="F36" s="106"/>
      <c r="G36" s="106"/>
      <c r="H36" s="106"/>
      <c r="I36" s="106"/>
      <c r="J36" s="106"/>
      <c r="K36" s="106"/>
      <c r="L36" s="101"/>
    </row>
    <row r="37" spans="2:12">
      <c r="B37" s="254" t="s">
        <v>9</v>
      </c>
      <c r="C37" s="106"/>
      <c r="D37" s="106"/>
      <c r="E37" s="106"/>
      <c r="F37" s="106"/>
      <c r="G37" s="106"/>
      <c r="H37" s="106"/>
      <c r="I37" s="106"/>
      <c r="J37" s="106"/>
      <c r="K37" s="106"/>
      <c r="L37" s="101"/>
    </row>
    <row r="38" spans="2:12">
      <c r="B38" s="254" t="s">
        <v>10</v>
      </c>
      <c r="C38" s="106"/>
      <c r="D38" s="106"/>
      <c r="E38" s="106"/>
      <c r="F38" s="106"/>
      <c r="G38" s="106"/>
      <c r="H38" s="106"/>
      <c r="I38" s="106"/>
      <c r="J38" s="106"/>
      <c r="K38" s="106"/>
      <c r="L38" s="101"/>
    </row>
    <row r="39" spans="2:12">
      <c r="B39" s="254" t="s">
        <v>11</v>
      </c>
      <c r="C39" s="106"/>
      <c r="D39" s="106"/>
      <c r="E39" s="106"/>
      <c r="F39" s="106"/>
      <c r="G39" s="106"/>
      <c r="H39" s="106"/>
      <c r="I39" s="106"/>
      <c r="J39" s="106"/>
      <c r="K39" s="106"/>
      <c r="L39" s="101"/>
    </row>
    <row r="40" spans="2:12">
      <c r="B40" s="254" t="s">
        <v>12</v>
      </c>
      <c r="C40" s="106"/>
      <c r="D40" s="106"/>
      <c r="E40" s="106"/>
      <c r="F40" s="106"/>
      <c r="G40" s="106"/>
      <c r="H40" s="106"/>
      <c r="I40" s="106"/>
      <c r="J40" s="106"/>
      <c r="K40" s="106"/>
      <c r="L40" s="101"/>
    </row>
    <row r="41" spans="2:12">
      <c r="B41" s="254" t="s">
        <v>13</v>
      </c>
      <c r="C41" s="106"/>
      <c r="D41" s="106"/>
      <c r="E41" s="106"/>
      <c r="F41" s="106"/>
      <c r="G41" s="106"/>
      <c r="H41" s="106"/>
      <c r="I41" s="106"/>
      <c r="J41" s="106"/>
      <c r="K41" s="106"/>
      <c r="L41" s="101"/>
    </row>
    <row r="42" spans="2:12">
      <c r="B42" s="254" t="s">
        <v>14</v>
      </c>
      <c r="C42" s="106"/>
      <c r="D42" s="106"/>
      <c r="E42" s="106"/>
      <c r="F42" s="106"/>
      <c r="G42" s="106"/>
      <c r="H42" s="106"/>
      <c r="I42" s="106"/>
      <c r="J42" s="106"/>
      <c r="K42" s="106"/>
      <c r="L42" s="101"/>
    </row>
    <row r="43" spans="2:12">
      <c r="B43" s="254" t="s">
        <v>15</v>
      </c>
      <c r="C43" s="106"/>
      <c r="D43" s="106"/>
      <c r="E43" s="106"/>
      <c r="F43" s="106"/>
      <c r="G43" s="106"/>
      <c r="H43" s="106"/>
      <c r="I43" s="106"/>
      <c r="J43" s="106"/>
      <c r="K43" s="106"/>
      <c r="L43" s="101"/>
    </row>
    <row r="44" spans="2:12">
      <c r="B44" s="254" t="s">
        <v>16</v>
      </c>
      <c r="C44" s="106"/>
      <c r="D44" s="106"/>
      <c r="E44" s="106"/>
      <c r="F44" s="106"/>
      <c r="G44" s="106"/>
      <c r="H44" s="106"/>
      <c r="I44" s="106"/>
      <c r="J44" s="106"/>
      <c r="K44" s="106"/>
      <c r="L44" s="101"/>
    </row>
    <row r="45" spans="2:12">
      <c r="B45" s="254" t="s">
        <v>17</v>
      </c>
      <c r="C45" s="106"/>
      <c r="D45" s="106"/>
      <c r="E45" s="106"/>
      <c r="F45" s="106"/>
      <c r="G45" s="106"/>
      <c r="H45" s="106"/>
      <c r="I45" s="106"/>
      <c r="J45" s="106"/>
      <c r="K45" s="106"/>
      <c r="L45" s="101"/>
    </row>
    <row r="46" spans="2:12">
      <c r="B46" s="254" t="s">
        <v>18</v>
      </c>
      <c r="C46" s="106"/>
      <c r="D46" s="106"/>
      <c r="E46" s="106"/>
      <c r="F46" s="106"/>
      <c r="G46" s="106"/>
      <c r="H46" s="106"/>
      <c r="I46" s="106"/>
      <c r="J46" s="106"/>
      <c r="K46" s="106"/>
      <c r="L46" s="101"/>
    </row>
    <row r="47" spans="2:12">
      <c r="B47" s="254" t="s">
        <v>19</v>
      </c>
      <c r="C47" s="106"/>
      <c r="D47" s="106"/>
      <c r="E47" s="106"/>
      <c r="F47" s="106"/>
      <c r="G47" s="106"/>
      <c r="H47" s="106"/>
      <c r="I47" s="106"/>
      <c r="J47" s="106"/>
      <c r="K47" s="106"/>
      <c r="L47" s="101"/>
    </row>
    <row r="48" spans="2:12">
      <c r="B48" s="254" t="s">
        <v>20</v>
      </c>
      <c r="C48" s="106"/>
      <c r="D48" s="106"/>
      <c r="E48" s="106"/>
      <c r="F48" s="106"/>
      <c r="G48" s="106"/>
      <c r="H48" s="106"/>
      <c r="I48" s="106"/>
      <c r="J48" s="106"/>
      <c r="K48" s="106"/>
      <c r="L48" s="101"/>
    </row>
    <row r="49" spans="2:12">
      <c r="B49" s="254" t="s">
        <v>21</v>
      </c>
      <c r="C49" s="106"/>
      <c r="D49" s="106"/>
      <c r="E49" s="106"/>
      <c r="F49" s="106"/>
      <c r="G49" s="106"/>
      <c r="H49" s="106"/>
      <c r="I49" s="106"/>
      <c r="J49" s="106"/>
      <c r="K49" s="106"/>
      <c r="L49" s="101"/>
    </row>
    <row r="50" spans="2:12">
      <c r="B50" s="254" t="s">
        <v>22</v>
      </c>
      <c r="C50" s="106"/>
      <c r="D50" s="106"/>
      <c r="E50" s="106"/>
      <c r="F50" s="106"/>
      <c r="G50" s="106"/>
      <c r="H50" s="106"/>
      <c r="I50" s="106"/>
      <c r="J50" s="106"/>
      <c r="K50" s="106"/>
      <c r="L50" s="101"/>
    </row>
    <row r="51" spans="2:12">
      <c r="B51" s="254" t="s">
        <v>23</v>
      </c>
      <c r="C51" s="106"/>
      <c r="D51" s="106"/>
      <c r="E51" s="106"/>
      <c r="F51" s="106"/>
      <c r="G51" s="106"/>
      <c r="H51" s="106"/>
      <c r="I51" s="106"/>
      <c r="J51" s="106"/>
      <c r="K51" s="106"/>
      <c r="L51" s="101"/>
    </row>
    <row r="52" spans="2:12">
      <c r="B52" s="254" t="s">
        <v>24</v>
      </c>
      <c r="C52" s="106"/>
      <c r="D52" s="106"/>
      <c r="E52" s="106"/>
      <c r="F52" s="106"/>
      <c r="G52" s="106"/>
      <c r="H52" s="106"/>
      <c r="I52" s="106"/>
      <c r="J52" s="106"/>
      <c r="K52" s="106"/>
      <c r="L52" s="101"/>
    </row>
    <row r="53" spans="2:12">
      <c r="B53" s="254" t="s">
        <v>25</v>
      </c>
      <c r="C53" s="106"/>
      <c r="D53" s="106"/>
      <c r="E53" s="106"/>
      <c r="F53" s="106"/>
      <c r="G53" s="106"/>
      <c r="H53" s="106"/>
      <c r="I53" s="106"/>
      <c r="J53" s="106"/>
      <c r="K53" s="106"/>
      <c r="L53" s="101"/>
    </row>
    <row r="54" spans="2:12">
      <c r="B54" s="254" t="s">
        <v>26</v>
      </c>
      <c r="C54" s="106"/>
      <c r="D54" s="106"/>
      <c r="E54" s="106"/>
      <c r="F54" s="106"/>
      <c r="G54" s="106"/>
      <c r="H54" s="106"/>
      <c r="I54" s="106"/>
      <c r="J54" s="106"/>
      <c r="K54" s="106"/>
      <c r="L54" s="101"/>
    </row>
    <row r="55" spans="2:12">
      <c r="B55" s="254" t="s">
        <v>27</v>
      </c>
      <c r="C55" s="106"/>
      <c r="D55" s="106"/>
      <c r="E55" s="106"/>
      <c r="F55" s="106"/>
      <c r="G55" s="106"/>
      <c r="H55" s="106"/>
      <c r="I55" s="106"/>
      <c r="J55" s="106"/>
      <c r="K55" s="106"/>
      <c r="L55" s="101"/>
    </row>
    <row r="56" spans="2:12">
      <c r="B56" s="254" t="s">
        <v>28</v>
      </c>
      <c r="C56" s="106"/>
      <c r="D56" s="106"/>
      <c r="E56" s="106"/>
      <c r="F56" s="106"/>
      <c r="G56" s="106"/>
      <c r="H56" s="106"/>
      <c r="I56" s="106"/>
      <c r="J56" s="106"/>
      <c r="K56" s="106"/>
      <c r="L56" s="101"/>
    </row>
    <row r="57" spans="2:12">
      <c r="B57" s="254" t="s">
        <v>29</v>
      </c>
      <c r="C57" s="106"/>
      <c r="D57" s="106"/>
      <c r="E57" s="106"/>
      <c r="F57" s="106"/>
      <c r="G57" s="106"/>
      <c r="H57" s="106"/>
      <c r="I57" s="106"/>
      <c r="J57" s="106"/>
      <c r="K57" s="106"/>
      <c r="L57" s="101"/>
    </row>
    <row r="58" spans="2:12">
      <c r="B58" s="254" t="s">
        <v>30</v>
      </c>
      <c r="C58" s="106"/>
      <c r="D58" s="106"/>
      <c r="E58" s="106"/>
      <c r="F58" s="106"/>
      <c r="G58" s="106"/>
      <c r="H58" s="106"/>
      <c r="I58" s="106"/>
      <c r="J58" s="106"/>
      <c r="K58" s="106"/>
      <c r="L58" s="101"/>
    </row>
    <row r="59" spans="2:12">
      <c r="B59" s="254" t="s">
        <v>31</v>
      </c>
      <c r="C59" s="106"/>
      <c r="D59" s="106"/>
      <c r="E59" s="106"/>
      <c r="F59" s="106"/>
      <c r="G59" s="106"/>
      <c r="H59" s="106"/>
      <c r="I59" s="106"/>
      <c r="J59" s="106"/>
      <c r="K59" s="106"/>
      <c r="L59" s="101"/>
    </row>
    <row r="60" spans="2:12">
      <c r="B60" s="254" t="s">
        <v>32</v>
      </c>
      <c r="C60" s="106"/>
      <c r="D60" s="106"/>
      <c r="E60" s="106"/>
      <c r="F60" s="106"/>
      <c r="G60" s="106"/>
      <c r="H60" s="106"/>
      <c r="I60" s="106"/>
      <c r="J60" s="106"/>
      <c r="K60" s="106"/>
      <c r="L60" s="101"/>
    </row>
    <row r="61" spans="2:12" ht="15" customHeight="1">
      <c r="B61" s="434" t="s">
        <v>33</v>
      </c>
      <c r="C61" s="435"/>
      <c r="D61" s="435"/>
      <c r="E61" s="435"/>
      <c r="F61" s="435"/>
      <c r="G61" s="435"/>
      <c r="H61" s="435"/>
      <c r="I61" s="435"/>
      <c r="J61" s="435"/>
      <c r="K61" s="435"/>
      <c r="L61" s="101"/>
    </row>
    <row r="62" spans="2:12" ht="15" customHeight="1">
      <c r="B62" s="434" t="s">
        <v>34</v>
      </c>
      <c r="C62" s="435"/>
      <c r="D62" s="435"/>
      <c r="E62" s="435"/>
      <c r="F62" s="435"/>
      <c r="G62" s="435"/>
      <c r="H62" s="435"/>
      <c r="I62" s="435"/>
      <c r="J62" s="435"/>
      <c r="K62" s="435"/>
      <c r="L62" s="101"/>
    </row>
    <row r="63" spans="2:12" ht="15" customHeight="1">
      <c r="B63" s="434" t="s">
        <v>35</v>
      </c>
      <c r="C63" s="435"/>
      <c r="D63" s="435"/>
      <c r="E63" s="435"/>
      <c r="F63" s="435"/>
      <c r="G63" s="435"/>
      <c r="H63" s="435"/>
      <c r="I63" s="435"/>
      <c r="J63" s="435"/>
      <c r="K63" s="435"/>
      <c r="L63" s="101"/>
    </row>
    <row r="64" spans="2:12" ht="15" customHeight="1">
      <c r="B64" s="434" t="s">
        <v>36</v>
      </c>
      <c r="C64" s="435"/>
      <c r="D64" s="435"/>
      <c r="E64" s="435"/>
      <c r="F64" s="435"/>
      <c r="G64" s="435"/>
      <c r="H64" s="435"/>
      <c r="I64" s="435"/>
      <c r="J64" s="435"/>
      <c r="K64" s="435"/>
      <c r="L64" s="101"/>
    </row>
    <row r="65" spans="2:12" ht="15" customHeight="1">
      <c r="B65" s="434" t="s">
        <v>37</v>
      </c>
      <c r="C65" s="435"/>
      <c r="D65" s="435"/>
      <c r="E65" s="435"/>
      <c r="F65" s="435"/>
      <c r="G65" s="435"/>
      <c r="H65" s="435"/>
      <c r="I65" s="435"/>
      <c r="J65" s="435"/>
      <c r="K65" s="435"/>
      <c r="L65" s="101"/>
    </row>
    <row r="66" spans="2:12" ht="15" customHeight="1">
      <c r="B66" s="434" t="s">
        <v>38</v>
      </c>
      <c r="C66" s="435"/>
      <c r="D66" s="435"/>
      <c r="E66" s="435"/>
      <c r="F66" s="435"/>
      <c r="G66" s="435"/>
      <c r="H66" s="435"/>
      <c r="I66" s="435"/>
      <c r="J66" s="435"/>
      <c r="K66" s="435"/>
      <c r="L66" s="101"/>
    </row>
    <row r="67" spans="2:12" ht="15" customHeight="1">
      <c r="B67" s="434" t="s">
        <v>39</v>
      </c>
      <c r="C67" s="435"/>
      <c r="D67" s="435"/>
      <c r="E67" s="435"/>
      <c r="F67" s="435"/>
      <c r="G67" s="435"/>
      <c r="H67" s="435"/>
      <c r="I67" s="435"/>
      <c r="J67" s="435"/>
      <c r="K67" s="435"/>
      <c r="L67" s="101"/>
    </row>
    <row r="68" spans="2:12" ht="15" customHeight="1">
      <c r="B68" s="434" t="s">
        <v>40</v>
      </c>
      <c r="C68" s="435"/>
      <c r="D68" s="435"/>
      <c r="E68" s="435"/>
      <c r="F68" s="435"/>
      <c r="G68" s="435"/>
      <c r="H68" s="435"/>
      <c r="I68" s="435"/>
      <c r="J68" s="435"/>
      <c r="K68" s="435"/>
      <c r="L68" s="101"/>
    </row>
    <row r="69" spans="2:12" ht="15" customHeight="1">
      <c r="B69" s="434" t="s">
        <v>41</v>
      </c>
      <c r="C69" s="435"/>
      <c r="D69" s="435"/>
      <c r="E69" s="435"/>
      <c r="F69" s="435"/>
      <c r="G69" s="435"/>
      <c r="H69" s="435"/>
      <c r="I69" s="435"/>
      <c r="J69" s="435"/>
      <c r="K69" s="435"/>
      <c r="L69" s="101"/>
    </row>
    <row r="70" spans="2:12" ht="15" customHeight="1">
      <c r="B70" s="434" t="s">
        <v>42</v>
      </c>
      <c r="C70" s="435"/>
      <c r="D70" s="435"/>
      <c r="E70" s="435"/>
      <c r="F70" s="435"/>
      <c r="G70" s="435"/>
      <c r="H70" s="435"/>
      <c r="I70" s="435"/>
      <c r="J70" s="435"/>
      <c r="K70" s="435"/>
      <c r="L70" s="101"/>
    </row>
    <row r="71" spans="2:12" ht="15" customHeight="1">
      <c r="B71" s="434" t="s">
        <v>43</v>
      </c>
      <c r="C71" s="435"/>
      <c r="D71" s="435"/>
      <c r="E71" s="435"/>
      <c r="F71" s="435"/>
      <c r="G71" s="435"/>
      <c r="H71" s="435"/>
      <c r="I71" s="435"/>
      <c r="J71" s="435"/>
      <c r="K71" s="435"/>
      <c r="L71" s="101"/>
    </row>
    <row r="72" spans="2:12" ht="15" customHeight="1">
      <c r="B72" s="434" t="s">
        <v>44</v>
      </c>
      <c r="C72" s="435"/>
      <c r="D72" s="435"/>
      <c r="E72" s="435"/>
      <c r="F72" s="435"/>
      <c r="G72" s="435"/>
      <c r="H72" s="435"/>
      <c r="I72" s="435"/>
      <c r="J72" s="435"/>
      <c r="K72" s="435"/>
      <c r="L72" s="101"/>
    </row>
    <row r="73" spans="2:12" ht="15" customHeight="1">
      <c r="B73" s="434" t="s">
        <v>45</v>
      </c>
      <c r="C73" s="435"/>
      <c r="D73" s="435"/>
      <c r="E73" s="435"/>
      <c r="F73" s="435"/>
      <c r="G73" s="435"/>
      <c r="H73" s="435"/>
      <c r="I73" s="435"/>
      <c r="J73" s="435"/>
      <c r="K73" s="435"/>
      <c r="L73" s="101"/>
    </row>
    <row r="74" spans="2:12" ht="15" customHeight="1">
      <c r="B74" s="434" t="s">
        <v>46</v>
      </c>
      <c r="C74" s="435"/>
      <c r="D74" s="435"/>
      <c r="E74" s="435"/>
      <c r="F74" s="435"/>
      <c r="G74" s="435"/>
      <c r="H74" s="435"/>
      <c r="I74" s="435"/>
      <c r="J74" s="435"/>
      <c r="K74" s="435"/>
      <c r="L74" s="101"/>
    </row>
    <row r="75" spans="2:12" ht="15" customHeight="1">
      <c r="B75" s="434" t="s">
        <v>47</v>
      </c>
      <c r="C75" s="435"/>
      <c r="D75" s="435"/>
      <c r="E75" s="435"/>
      <c r="F75" s="435"/>
      <c r="G75" s="435"/>
      <c r="H75" s="435"/>
      <c r="I75" s="435"/>
      <c r="J75" s="435"/>
      <c r="K75" s="435"/>
      <c r="L75" s="101"/>
    </row>
    <row r="76" spans="2:12" ht="15" customHeight="1">
      <c r="B76" s="434" t="s">
        <v>48</v>
      </c>
      <c r="C76" s="435"/>
      <c r="D76" s="435"/>
      <c r="E76" s="435"/>
      <c r="F76" s="435"/>
      <c r="G76" s="435"/>
      <c r="H76" s="435"/>
      <c r="I76" s="435"/>
      <c r="J76" s="435"/>
      <c r="K76" s="435"/>
      <c r="L76" s="101"/>
    </row>
    <row r="77" spans="2:12" ht="15" customHeight="1">
      <c r="B77" s="434" t="s">
        <v>49</v>
      </c>
      <c r="C77" s="435"/>
      <c r="D77" s="435"/>
      <c r="E77" s="435"/>
      <c r="F77" s="435"/>
      <c r="G77" s="435"/>
      <c r="H77" s="435"/>
      <c r="I77" s="435"/>
      <c r="J77" s="435"/>
      <c r="K77" s="435"/>
      <c r="L77" s="101"/>
    </row>
    <row r="78" spans="2:12" ht="15" customHeight="1">
      <c r="B78" s="434" t="s">
        <v>50</v>
      </c>
      <c r="C78" s="435"/>
      <c r="D78" s="435"/>
      <c r="E78" s="435"/>
      <c r="F78" s="435"/>
      <c r="G78" s="435"/>
      <c r="H78" s="435"/>
      <c r="I78" s="435"/>
      <c r="J78" s="435"/>
      <c r="K78" s="435"/>
      <c r="L78" s="101"/>
    </row>
    <row r="79" spans="2:12" ht="15" customHeight="1">
      <c r="B79" s="434" t="s">
        <v>51</v>
      </c>
      <c r="C79" s="435"/>
      <c r="D79" s="435"/>
      <c r="E79" s="435"/>
      <c r="F79" s="435"/>
      <c r="G79" s="435"/>
      <c r="H79" s="435"/>
      <c r="I79" s="435"/>
      <c r="J79" s="435"/>
      <c r="K79" s="435"/>
      <c r="L79" s="101"/>
    </row>
    <row r="80" spans="2:12" ht="15" customHeight="1">
      <c r="B80" s="434" t="s">
        <v>52</v>
      </c>
      <c r="C80" s="435"/>
      <c r="D80" s="435"/>
      <c r="E80" s="435"/>
      <c r="F80" s="435"/>
      <c r="G80" s="435"/>
      <c r="H80" s="435"/>
      <c r="I80" s="435"/>
      <c r="J80" s="435"/>
      <c r="K80" s="435"/>
      <c r="L80" s="101"/>
    </row>
    <row r="81" spans="2:12" ht="15" customHeight="1">
      <c r="B81" s="100"/>
      <c r="C81" s="106"/>
      <c r="D81" s="106"/>
      <c r="E81" s="106"/>
      <c r="F81" s="106"/>
      <c r="G81" s="106"/>
      <c r="H81" s="106"/>
      <c r="I81" s="106"/>
      <c r="J81" s="106"/>
      <c r="K81" s="106"/>
      <c r="L81" s="101"/>
    </row>
    <row r="82" spans="2:12" ht="15" customHeight="1">
      <c r="B82" s="100" t="s">
        <v>53</v>
      </c>
      <c r="C82" s="106"/>
      <c r="D82" s="106"/>
      <c r="E82" s="106"/>
      <c r="F82" s="106"/>
      <c r="G82" s="106"/>
      <c r="H82" s="106"/>
      <c r="I82" s="106"/>
      <c r="J82" s="106"/>
      <c r="K82" s="106"/>
      <c r="L82" s="101"/>
    </row>
    <row r="83" spans="2:12" ht="15" customHeight="1">
      <c r="B83" s="254" t="s">
        <v>54</v>
      </c>
      <c r="C83" s="92"/>
      <c r="D83" s="92"/>
      <c r="E83" s="92"/>
      <c r="F83" s="92"/>
      <c r="G83" s="92"/>
      <c r="H83" s="92"/>
      <c r="I83" s="92"/>
      <c r="J83" s="107"/>
      <c r="K83" s="107"/>
      <c r="L83" s="93"/>
    </row>
    <row r="84" spans="2:12" ht="15" customHeight="1">
      <c r="B84" s="254" t="s">
        <v>55</v>
      </c>
      <c r="C84" s="92"/>
      <c r="D84" s="92"/>
      <c r="E84" s="92"/>
      <c r="F84" s="92"/>
      <c r="G84" s="92"/>
      <c r="H84" s="92"/>
      <c r="I84" s="92"/>
      <c r="J84" s="107"/>
      <c r="K84" s="107"/>
      <c r="L84" s="93"/>
    </row>
    <row r="85" spans="2:12" ht="15" customHeight="1">
      <c r="B85" s="254" t="s">
        <v>56</v>
      </c>
      <c r="C85" s="92"/>
      <c r="D85" s="92"/>
      <c r="E85" s="92"/>
      <c r="F85" s="92"/>
      <c r="G85" s="92"/>
      <c r="H85" s="92"/>
      <c r="I85" s="92"/>
      <c r="J85" s="107"/>
      <c r="K85" s="107"/>
      <c r="L85" s="93"/>
    </row>
    <row r="86" spans="2:12" ht="15" customHeight="1">
      <c r="B86" s="254" t="s">
        <v>57</v>
      </c>
      <c r="C86" s="92"/>
      <c r="D86" s="92"/>
      <c r="E86" s="92"/>
      <c r="F86" s="92"/>
      <c r="G86" s="92"/>
      <c r="H86" s="92"/>
      <c r="I86" s="92"/>
      <c r="J86" s="107"/>
      <c r="K86" s="107"/>
      <c r="L86" s="93"/>
    </row>
    <row r="87" spans="2:12" ht="15" customHeight="1">
      <c r="B87" s="254" t="s">
        <v>58</v>
      </c>
      <c r="C87" s="92"/>
      <c r="D87" s="92"/>
      <c r="E87" s="92"/>
      <c r="F87" s="92"/>
      <c r="G87" s="92"/>
      <c r="H87" s="92"/>
      <c r="I87" s="92"/>
      <c r="J87" s="107"/>
      <c r="K87" s="107"/>
      <c r="L87" s="93"/>
    </row>
    <row r="88" spans="2:12" ht="15" customHeight="1">
      <c r="B88" s="254" t="s">
        <v>59</v>
      </c>
      <c r="C88" s="92"/>
      <c r="D88" s="92"/>
      <c r="E88" s="92"/>
      <c r="F88" s="92"/>
      <c r="G88" s="92"/>
      <c r="H88" s="92"/>
      <c r="I88" s="92"/>
      <c r="J88" s="107"/>
      <c r="K88" s="107"/>
      <c r="L88" s="93"/>
    </row>
    <row r="89" spans="2:12" ht="15" customHeight="1">
      <c r="B89" s="254" t="s">
        <v>60</v>
      </c>
      <c r="C89" s="92"/>
      <c r="D89" s="92"/>
      <c r="E89" s="92"/>
      <c r="F89" s="92"/>
      <c r="G89" s="92"/>
      <c r="H89" s="92"/>
      <c r="I89" s="92"/>
      <c r="J89" s="107"/>
      <c r="K89" s="107"/>
      <c r="L89" s="93"/>
    </row>
    <row r="90" spans="2:12" ht="15" customHeight="1">
      <c r="B90" s="254" t="s">
        <v>61</v>
      </c>
      <c r="C90" s="92"/>
      <c r="D90" s="92"/>
      <c r="E90" s="92"/>
      <c r="F90" s="92"/>
      <c r="G90" s="92"/>
      <c r="H90" s="92"/>
      <c r="I90" s="92"/>
      <c r="J90" s="107"/>
      <c r="K90" s="107"/>
      <c r="L90" s="93"/>
    </row>
    <row r="91" spans="2:12" ht="15" customHeight="1">
      <c r="B91" s="254" t="s">
        <v>62</v>
      </c>
      <c r="C91" s="92"/>
      <c r="D91" s="92"/>
      <c r="E91" s="92"/>
      <c r="F91" s="92"/>
      <c r="G91" s="92"/>
      <c r="H91" s="92"/>
      <c r="I91" s="92"/>
      <c r="J91" s="107"/>
      <c r="K91" s="107"/>
      <c r="L91" s="93"/>
    </row>
    <row r="92" spans="2:12" ht="15" customHeight="1">
      <c r="B92" s="254" t="s">
        <v>63</v>
      </c>
      <c r="C92" s="92"/>
      <c r="D92" s="92"/>
      <c r="E92" s="92"/>
      <c r="F92" s="92"/>
      <c r="G92" s="92"/>
      <c r="H92" s="92"/>
      <c r="I92" s="92"/>
      <c r="J92" s="107"/>
      <c r="K92" s="107"/>
      <c r="L92" s="93"/>
    </row>
    <row r="93" spans="2:12" ht="15" customHeight="1">
      <c r="B93" s="254" t="s">
        <v>64</v>
      </c>
      <c r="C93" s="92"/>
      <c r="D93" s="92"/>
      <c r="E93" s="92"/>
      <c r="F93" s="92"/>
      <c r="G93" s="92"/>
      <c r="H93" s="92"/>
      <c r="I93" s="92"/>
      <c r="J93" s="107"/>
      <c r="K93" s="107"/>
      <c r="L93" s="93"/>
    </row>
    <row r="94" spans="2:12" ht="15" customHeight="1">
      <c r="B94" s="254" t="s">
        <v>65</v>
      </c>
      <c r="C94" s="92"/>
      <c r="D94" s="92"/>
      <c r="E94" s="92"/>
      <c r="F94" s="92"/>
      <c r="G94" s="92"/>
      <c r="H94" s="92"/>
      <c r="I94" s="92"/>
      <c r="J94" s="107"/>
      <c r="K94" s="107"/>
      <c r="L94" s="93"/>
    </row>
    <row r="95" spans="2:12" ht="15" customHeight="1">
      <c r="B95" s="254" t="s">
        <v>66</v>
      </c>
      <c r="C95" s="92"/>
      <c r="D95" s="92"/>
      <c r="E95" s="92"/>
      <c r="F95" s="92"/>
      <c r="G95" s="92"/>
      <c r="H95" s="92"/>
      <c r="I95" s="92"/>
      <c r="J95" s="107"/>
      <c r="K95" s="107"/>
      <c r="L95" s="93"/>
    </row>
    <row r="96" spans="2:12" ht="15" customHeight="1">
      <c r="B96" s="254" t="s">
        <v>67</v>
      </c>
      <c r="C96" s="92"/>
      <c r="D96" s="92"/>
      <c r="E96" s="92"/>
      <c r="F96" s="92"/>
      <c r="G96" s="92"/>
      <c r="H96" s="92"/>
      <c r="I96" s="92"/>
      <c r="J96" s="107"/>
      <c r="K96" s="107"/>
      <c r="L96" s="93"/>
    </row>
    <row r="97" spans="2:12" ht="15" customHeight="1">
      <c r="B97" s="254" t="s">
        <v>68</v>
      </c>
      <c r="C97" s="92"/>
      <c r="D97" s="92"/>
      <c r="E97" s="92"/>
      <c r="F97" s="92"/>
      <c r="G97" s="92"/>
      <c r="H97" s="92"/>
      <c r="I97" s="92"/>
      <c r="J97" s="107"/>
      <c r="K97" s="107"/>
      <c r="L97" s="93"/>
    </row>
    <row r="98" spans="2:12" ht="15" customHeight="1">
      <c r="B98" s="254" t="s">
        <v>69</v>
      </c>
      <c r="C98" s="92"/>
      <c r="D98" s="92"/>
      <c r="E98" s="92"/>
      <c r="F98" s="92"/>
      <c r="G98" s="92"/>
      <c r="H98" s="92"/>
      <c r="I98" s="92"/>
      <c r="J98" s="107"/>
      <c r="K98" s="107"/>
      <c r="L98" s="93"/>
    </row>
    <row r="99" spans="2:12" ht="15" customHeight="1">
      <c r="B99" s="254" t="s">
        <v>70</v>
      </c>
      <c r="C99" s="92"/>
      <c r="D99" s="92"/>
      <c r="E99" s="92"/>
      <c r="F99" s="92"/>
      <c r="G99" s="92"/>
      <c r="H99" s="92"/>
      <c r="I99" s="92"/>
      <c r="J99" s="107"/>
      <c r="K99" s="107"/>
      <c r="L99" s="93"/>
    </row>
    <row r="100" spans="2:12" ht="14.1" customHeight="1">
      <c r="B100" s="254" t="s">
        <v>71</v>
      </c>
      <c r="C100" s="92"/>
      <c r="D100" s="92"/>
      <c r="E100" s="92"/>
      <c r="F100" s="92"/>
      <c r="G100" s="92"/>
      <c r="H100" s="92"/>
      <c r="I100" s="92"/>
      <c r="J100" s="107"/>
      <c r="K100" s="107"/>
      <c r="L100" s="93"/>
    </row>
    <row r="101" spans="2:12" ht="15" customHeight="1">
      <c r="B101" s="254" t="s">
        <v>72</v>
      </c>
      <c r="C101" s="92"/>
      <c r="D101" s="92"/>
      <c r="E101" s="92"/>
      <c r="F101" s="92"/>
      <c r="G101" s="92"/>
      <c r="H101" s="92"/>
      <c r="I101" s="92"/>
      <c r="J101" s="107"/>
      <c r="K101" s="107"/>
      <c r="L101" s="93"/>
    </row>
    <row r="102" spans="2:12" ht="15" customHeight="1">
      <c r="B102" s="254" t="s">
        <v>73</v>
      </c>
      <c r="C102" s="92"/>
      <c r="D102" s="92"/>
      <c r="E102" s="107"/>
      <c r="F102" s="107"/>
      <c r="G102" s="107"/>
      <c r="H102" s="107"/>
      <c r="I102" s="107"/>
      <c r="J102" s="107"/>
      <c r="K102" s="107"/>
      <c r="L102" s="93"/>
    </row>
    <row r="103" spans="2:12" ht="15" customHeight="1">
      <c r="B103" s="254" t="s">
        <v>74</v>
      </c>
      <c r="C103" s="92"/>
      <c r="D103" s="92"/>
      <c r="E103" s="107"/>
      <c r="F103" s="107"/>
      <c r="G103" s="107"/>
      <c r="H103" s="107"/>
      <c r="I103" s="107"/>
      <c r="J103" s="107"/>
      <c r="K103" s="107"/>
      <c r="L103" s="93"/>
    </row>
    <row r="104" spans="2:12" ht="15" customHeight="1">
      <c r="B104" s="254" t="s">
        <v>75</v>
      </c>
      <c r="C104" s="92"/>
      <c r="D104" s="92"/>
      <c r="E104" s="107"/>
      <c r="F104" s="107"/>
      <c r="G104" s="107"/>
      <c r="H104" s="107"/>
      <c r="I104" s="107"/>
      <c r="J104" s="107"/>
      <c r="K104" s="107"/>
      <c r="L104" s="93"/>
    </row>
    <row r="105" spans="2:12" ht="15" customHeight="1">
      <c r="B105" s="254" t="s">
        <v>76</v>
      </c>
      <c r="C105" s="92"/>
      <c r="D105" s="92"/>
      <c r="E105" s="107"/>
      <c r="F105" s="107"/>
      <c r="G105" s="107"/>
      <c r="H105" s="107"/>
      <c r="I105" s="107"/>
      <c r="J105" s="107"/>
      <c r="K105" s="107"/>
      <c r="L105" s="93"/>
    </row>
    <row r="106" spans="2:12" ht="15" customHeight="1">
      <c r="B106" s="254" t="s">
        <v>77</v>
      </c>
      <c r="C106" s="92"/>
      <c r="D106" s="92"/>
      <c r="E106" s="107"/>
      <c r="F106" s="107"/>
      <c r="G106" s="107"/>
      <c r="H106" s="107"/>
      <c r="I106" s="107"/>
      <c r="J106" s="107"/>
      <c r="K106" s="107"/>
      <c r="L106" s="93"/>
    </row>
    <row r="107" spans="2:12" ht="15" customHeight="1">
      <c r="B107" s="254" t="s">
        <v>78</v>
      </c>
      <c r="C107" s="92"/>
      <c r="D107" s="92"/>
      <c r="E107" s="107"/>
      <c r="F107" s="107"/>
      <c r="G107" s="107"/>
      <c r="H107" s="107"/>
      <c r="I107" s="107"/>
      <c r="J107" s="107"/>
      <c r="K107" s="107"/>
      <c r="L107" s="93"/>
    </row>
    <row r="108" spans="2:12" ht="15" customHeight="1">
      <c r="B108" s="254" t="s">
        <v>79</v>
      </c>
      <c r="C108" s="92"/>
      <c r="D108" s="107"/>
      <c r="E108" s="107"/>
      <c r="F108" s="107"/>
      <c r="G108" s="107"/>
      <c r="H108" s="107"/>
      <c r="I108" s="107"/>
      <c r="J108" s="107"/>
      <c r="K108" s="107"/>
      <c r="L108" s="93"/>
    </row>
    <row r="109" spans="2:12" ht="15" customHeight="1">
      <c r="B109" s="254" t="s">
        <v>80</v>
      </c>
      <c r="C109" s="92"/>
      <c r="D109" s="107"/>
      <c r="E109" s="107"/>
      <c r="F109" s="107"/>
      <c r="G109" s="107"/>
      <c r="H109" s="107"/>
      <c r="I109" s="107"/>
      <c r="J109" s="107"/>
      <c r="K109" s="107"/>
      <c r="L109" s="93"/>
    </row>
    <row r="110" spans="2:12" ht="15" customHeight="1">
      <c r="B110" s="254" t="s">
        <v>81</v>
      </c>
      <c r="C110" s="92"/>
      <c r="D110" s="107"/>
      <c r="E110" s="107"/>
      <c r="F110" s="107"/>
      <c r="G110" s="107"/>
      <c r="H110" s="107"/>
      <c r="I110" s="107"/>
      <c r="J110" s="107"/>
      <c r="K110" s="107"/>
      <c r="L110" s="93"/>
    </row>
    <row r="111" spans="2:12" ht="15" customHeight="1" thickBot="1">
      <c r="B111" s="412" t="s">
        <v>82</v>
      </c>
      <c r="C111" s="120"/>
      <c r="D111" s="120"/>
      <c r="E111" s="120"/>
      <c r="F111" s="120"/>
      <c r="G111" s="120"/>
      <c r="H111" s="120"/>
      <c r="I111" s="120"/>
      <c r="J111" s="122"/>
      <c r="K111" s="122"/>
      <c r="L111" s="121"/>
    </row>
    <row r="112" spans="2: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sheetData>
  <mergeCells count="28">
    <mergeCell ref="B76:K76"/>
    <mergeCell ref="B77:K77"/>
    <mergeCell ref="B78:K78"/>
    <mergeCell ref="B79:K79"/>
    <mergeCell ref="B80:K80"/>
    <mergeCell ref="B75:K75"/>
    <mergeCell ref="B64:K64"/>
    <mergeCell ref="B65:K65"/>
    <mergeCell ref="B66:K66"/>
    <mergeCell ref="B67:K67"/>
    <mergeCell ref="B68:K68"/>
    <mergeCell ref="B69:K69"/>
    <mergeCell ref="B70:K70"/>
    <mergeCell ref="B71:K71"/>
    <mergeCell ref="B72:K72"/>
    <mergeCell ref="B73:K73"/>
    <mergeCell ref="B74:K74"/>
    <mergeCell ref="B31:L31"/>
    <mergeCell ref="B34:L34"/>
    <mergeCell ref="B61:K61"/>
    <mergeCell ref="B62:K62"/>
    <mergeCell ref="B63:K63"/>
    <mergeCell ref="B27:L27"/>
    <mergeCell ref="B7:L7"/>
    <mergeCell ref="B8:L8"/>
    <mergeCell ref="B21:L21"/>
    <mergeCell ref="B23:L24"/>
    <mergeCell ref="B26:L26"/>
  </mergeCells>
  <hyperlinks>
    <hyperlink ref="B68:K68" location="'Fig 2.6.1'!A1" display="Figure 2.6. Governments Shifting R&amp;D Support to Tax Incentives for Firms (1. R&amp;D Expenditure by Source)" xr:uid="{11956BCE-DF1E-4304-8A9B-29EAA9C44869}"/>
    <hyperlink ref="B79:K79" location="'Box Fig. 2.2'!A1" display="Box 2.2. Fiscal Support for Green Innovation Figure 1.1.2. Impact of Carbon Prices at $40 a Ton on Real GDP for EU Countries, 1990–2019" xr:uid="{496CF44E-AC50-4853-A100-C6CD55AC01BC}"/>
    <hyperlink ref="B78:K78" location="'Fig 2.12'!A1" display="Figure 2.12. Simulation of the Labor Productivity Impact of Corporate Tax Reform across Firms in Emerging Market Economies" xr:uid="{84137B53-3E82-4B29-8E03-704474C8CD21}"/>
    <hyperlink ref="B77:K77" location="'Fig 2.11'!A1" display="Figure 2.11. Effect of Digital Adoption and Digital Infrastructure on Firm Productivity in the European Union" xr:uid="{19BC5A74-B666-4391-A490-EEACF98A3C51}"/>
    <hyperlink ref="B75:K75" location="'Fig 2.10.1'!A1" display="Figure 2.10. Firm TFP Gaps and the Impact of Policies on Diffusion to Laggards (1. Firm TFP Dynamics, OECD Countries)" xr:uid="{04C58781-7770-42FA-B57A-5097277CBBA7}"/>
    <hyperlink ref="B74:K74" location="'Fig 2.9'!A1" display="Figure 2.9. Effect of Enhanced Public Investment on Productivity and GDP" xr:uid="{08BC70EC-C215-48ED-A778-21B17172EF7D}"/>
    <hyperlink ref="B72:K72" location="'Fig 2.8.1'!A1" display="Figure 2.8. Determinants of Services Imports and Real FDI into Emerging Market and Developing Economies (1. Services Imports)" xr:uid="{03ACCE0E-7D14-462F-B3D6-6FF575BEEBE9}"/>
    <hyperlink ref="B70:K70" location="'Fig 2.7.1'!A1" display="Figure 2.7. Services Imports and Real FDI in Emerging Market and Developing Economies (1. Services Imports)" xr:uid="{B805B4A7-9035-46AC-86B1-181203873CEB}"/>
    <hyperlink ref="B67:K67" location="'Fig 2.5'!A1" display="Figure 2.5. Optimal R&amp;D Support by Sector" xr:uid="{0AFF35E1-B424-4732-835D-43C442801E0F}"/>
    <hyperlink ref="B66:K66" location="'Fig 2.4'!A1" display="Figure 2.4. Domestic Knowledge Spillovers, Select Economies" xr:uid="{B25D8F87-436C-4A8B-BFE9-AA0CC97277CA}"/>
    <hyperlink ref="B65:K65" location="'Fig 2.3'!A1" display="Figure 2.3. Simulated Welfare Impact of Industrial Policy" xr:uid="{AE59C537-8C62-4145-AE3A-7D7B52AC1676}"/>
    <hyperlink ref="B63:K63" location="'Fig 2.2.1'!A1" display="Figure 2.2. Increasing Use of Industrial Policies for Innovation (1. Share of Industrial Policies)" xr:uid="{D4AD86CE-1756-4C5B-A70D-F8E872525DA6}"/>
    <hyperlink ref="B61:K61" location="'Fig 2.1.1'!A1" display="Figure 2.1. Withering Innovation, Productivity, and Technology Diffusion (1. TFP and Patents, Advanced Economies)" xr:uid="{6F376925-36FA-4C6A-981D-93BD550FD25B}"/>
    <hyperlink ref="B80:K80" location="'Box Fig. 2.3'!A1" display="Box 2.3. Addressing Barriers to the Diffusion of Green Technology: Figure 2.3.1. Alternative Policies for Renewable Electricity: Benefits and Costs" xr:uid="{B5E5C0C5-228C-415C-84AD-B3618A597DFD}"/>
    <hyperlink ref="B62:K62" location="'Fig 2.1.2'!A1" display="Figure 2.1. Withering Innovation, Productivity, and Technology Diffusion (2. TFP across Country Groups)" xr:uid="{286FF783-6906-45F8-9F7F-2AB5040BCD49}"/>
    <hyperlink ref="B64:K64" location="'Fig 2.2.2'!A1" display="Figure 2.2. Increasing Use of Industrial Policies for Innovation (2. Industrial Policies by Sector, 2023)" xr:uid="{CE40CD38-2C6A-451B-B729-CFB044837D4D}"/>
    <hyperlink ref="B69:K69" location="'Fig 2.6.2'!A1" display="Figure 2.6. Governments Shifting R&amp;D Support to Tax Incentives for Firms (2. Innovation Tax Incentives in Advanced and Emerging Market Economies)" xr:uid="{73AFE634-5293-414B-8703-4A647967F914}"/>
    <hyperlink ref="B71:K71" location="'Fig 2.7.2'!A1" display="Figure 2.7. Services Imports and Real FDI in Emerging Market and Developing Economies (2. Real FDI Shares)" xr:uid="{CD8E356D-92F6-4039-A155-1C33C80789E9}"/>
    <hyperlink ref="B73:K73" location="'Fig 2.8.2'!A1" display="Figure 2.8. Determinants of Services Imports and Real FDI into Emerging Market and Developing Economies (2. Real FDI)" xr:uid="{4D2A8F5C-1997-4004-A418-780523D2BD0B}"/>
    <hyperlink ref="B76:K76" location="'Fig 2.10.2'!A1" display="Figure 2.10. Firm TFP Gaps and the Impact of Policies on Diffusion to Laggards (2. Impact of Policies on Diffusion)" xr:uid="{76FBE047-0815-4288-972B-B668E5F82836}"/>
    <hyperlink ref="B36" location="'Figure 1.1.1'!A1" display="Figure 1.1. Inflation Surprises and the Fiscal and Monetary Policy Mix" xr:uid="{F3ABCDB7-E913-4479-8B52-4DD826168AED}"/>
    <hyperlink ref="B37" location="'Figure 1.2.1'!A1" display="Figure 1.2. Postpandemic Fiscal Policy Legacies" xr:uid="{6797CC36-E1F8-40BB-A250-62A151A3E589}"/>
    <hyperlink ref="B38" location="'Figure 1.3'!A1" display="Figure 1.3. Interest Payments" xr:uid="{D7F18C6B-4521-4221-8C42-2B23F30654F8}"/>
    <hyperlink ref="B39" location="'Figure 1.4'!A1" display="Figure 1.4. Evolution of Public Debt in the Two Giants: The United States and China" xr:uid="{3E19F69C-6F17-4560-9B42-10751CB88E05}"/>
    <hyperlink ref="B40" location="'Figure 1.5'!A1" display="Figure 1.5. Nominal Yields and Term Premiums for 10-Year US Treasuries" xr:uid="{EB103357-F9E3-4A24-8D2A-69A4C85C51CD}"/>
    <hyperlink ref="B41" location="'Figure 1.6'!A1" display="Figure 1.6. Decomposition of Changes in US Core Inflation" xr:uid="{8A80F7BC-CFB6-43ED-9D82-D8BE1125BCA1}"/>
    <hyperlink ref="B42" location="'Figure 1.7'!A1" display="Figure 1.7. Effect of Spikes in the US Primary Deficit on Nominal Term Premiums of Treasuries" xr:uid="{A557339A-C9C2-4FB7-8129-DC4C11509FDE}"/>
    <hyperlink ref="B43" location="'Figure 1.8.1'!A1" display="Figure 1.8. Impact of Spillovers of US Long-Term Nominal Interest Rates on Advanced and Emerging Market Economies" xr:uid="{69E275CB-5E05-49C5-A7B2-A2353DC9F763}"/>
    <hyperlink ref="B44" location="'Figure 1.9'!A1" display="Figure 1.9. Median Changes in Emerging Market Bond Index Spreads, Selected Episodes" xr:uid="{8F2F2890-DCD7-472A-8CCC-114B98DE40D3}"/>
    <hyperlink ref="B45" location="'Figure 1.10'!A1" display="Figure 1.10. Monthly Sovereign Spreads in Emerging Market and Developing Economies" xr:uid="{24555CA7-FF22-46B3-AF40-3F3C677E7177}"/>
    <hyperlink ref="B46" location="'Figure 1.11'!A1" display="Figure 1.11. Changes in Sovereign Spreads and the Fiscal Outlook" xr:uid="{26EB0ADA-3073-4D0D-9295-EEC5F38F8581}"/>
    <hyperlink ref="B47" location="'Figure 1.12.1'!A1" display="Figure 1.12. The Evolution of Growth and Fiscal Imbalances in China" xr:uid="{FAAF4540-24DD-4964-9299-F5F9F210960E}"/>
    <hyperlink ref="B48" location="'Figure 1.13.1'!A1" display="Figure 1.13. Fiscal Impact of China’s Slowdown in the Rest of the World" xr:uid="{C1FEAD45-7EEC-4D24-B76A-5AD83356B728}"/>
    <hyperlink ref="B49" location="'Figure 1.14.1'!A1" display="Figure 1.14. Primary Balances and Debt Levels in Advanced Economies, Emerging Markets, and Low-Income Developing Countries" xr:uid="{A659F729-7FE5-44BE-82CE-BD623BB389F6}"/>
    <hyperlink ref="B50" location="'Figure 1.15'!A1" display="Figure 1.15. Real Interest-Growth Differential in Low-Income Developing Countries" xr:uid="{468175D3-19C4-4766-A31E-F22DBC760A1E}"/>
    <hyperlink ref="B51" location="'Figure 1.16.1'!A1" display="Figure 1.16. Effects of Election Years on Fiscal Deficits and Subcomponents" xr:uid="{731CD666-5244-4255-8C09-822DA8575AFD}"/>
    <hyperlink ref="B52" location="'Figure 1.17.1'!A1" display="Figure 1.17. Political Parties’ Discourse and Fiscal Policy" xr:uid="{31086622-5C7F-4A72-ADCB-1D5281E42716}"/>
    <hyperlink ref="B53" location="'Figure 1.18'!A1" display="Figure 1.18. Potential Annual Increases in Spending through 2030" xr:uid="{E96652EF-3E8E-415A-8023-50DEFED3B0F1}"/>
    <hyperlink ref="B54" location="'Figure 1.19.1'!A1" display="Figure 1.19. Adjustment in Primary Deficits Required to Stabilize Public Debt" xr:uid="{3098C95D-48FE-4CD9-99D9-24A1B049C89E}"/>
    <hyperlink ref="B55" location="'Figure 1.20'!A1" display="Figure 1.20. Primary Deficit Fan Chart and the Likelihood of Reaching the Debt-Stabilizing Primary Deficit for Italy" xr:uid="{A94677F4-9D63-4695-8BEA-3C0955E4EF9D}"/>
    <hyperlink ref="B56" location="'Figure 1.21.1 1.21.2'!A1" display="Figure 1.21. Public Gross Financing Needs" xr:uid="{B6870979-978B-4136-AB59-1E20B42D14D1}"/>
    <hyperlink ref="B57" location="'Box Figure 1.1.1'!A1" display="Figure 1.1.1. Fiscal Uncertainty in the United States" xr:uid="{964678EA-625D-4823-A4EC-206F68BF8118}"/>
    <hyperlink ref="B58" location="'Box Figure 1.1.2.1'!A1" display="Figure 1.1.2. Response of Sovereign Spreads to Uncertainty Regarding US Fiscal Policy" xr:uid="{2264AB79-32E2-4A45-A7E2-25BC415B435D}"/>
    <hyperlink ref="B59" location="'Box Figure 1.2.1'!A1" display="Figure 1.2.1. Actual and Potential Taxes, 2020" xr:uid="{43703F01-0776-4C14-898A-F26D8F349947}"/>
    <hyperlink ref="B60" location="'Box Figure 1.3.1'!A1" display="Figure 1.3.1. Fiscal Balance and Government Debt, 2023" xr:uid="{6C1E74BF-B752-4FE7-9E39-87AB5BE1B8B5}"/>
    <hyperlink ref="B83" location="STAT1!A1" display="STAT1!A1" xr:uid="{8B54821D-8A6B-438E-A23F-628D21D0B320}"/>
    <hyperlink ref="B84" location="STAT2!A1" display="STAT2!A1" xr:uid="{0C117A9F-0546-414C-B366-6BC308114823}"/>
    <hyperlink ref="B85" location="STAT3!A1" display="STAT3!A1" xr:uid="{F2C0D438-D3B5-4A7B-A73B-1F17ED1B6013}"/>
    <hyperlink ref="B86" location="STAT4!A1" display="STAT4!A1" xr:uid="{71240E49-27F9-4B9D-AED2-4FE35E632556}"/>
    <hyperlink ref="B87" location="STAT5!A1" display="STAT5!A1" xr:uid="{29CF8AC9-4F36-4D6B-A96F-C988390F6DB6}"/>
    <hyperlink ref="B88" location="STAT6!A1" display="STAT6!A1" xr:uid="{85265326-E3BB-4C59-BA48-C60E52888F12}"/>
    <hyperlink ref="B89" location="STAT7!A1" display="STAT7!A1" xr:uid="{E64F6430-DAEF-4A43-BE5A-8C39C491C4A4}"/>
    <hyperlink ref="B90" location="STAT18!A1" display="STAT18!A1" xr:uid="{6FDF3C6F-432D-422E-A508-FD75FEE7631B}"/>
    <hyperlink ref="B91" location="STAT19!A1" display="STAT19!A1" xr:uid="{6EFBC3E3-57DB-4EE0-A06A-4E5B17C2B8ED}"/>
    <hyperlink ref="B92" location="STAT10!A1" display="STAT10!A1" xr:uid="{29499506-E7D3-4E55-B731-F1B317426687}"/>
    <hyperlink ref="B93" location="STAT11!A1" display="STAT11!A1" xr:uid="{43BDAE32-4E19-41D4-81FE-DA5555940E21}"/>
    <hyperlink ref="B94" location="STAT12!A1" display="STAT12!A1" xr:uid="{70DADBCA-0418-4831-934F-7BA0697CDE78}"/>
    <hyperlink ref="B95" location="STAT13!A1" display="STAT13!A1" xr:uid="{ABF2BC3B-7EE0-4FCF-812B-6A142C209EAB}"/>
    <hyperlink ref="B96" location="STAT14!A1" display="STAT14!A1" xr:uid="{D78DE70C-6294-4BD2-B686-564F6798E08F}"/>
    <hyperlink ref="B97" location="STAT15!A1" display="STAT15!A1" xr:uid="{EF95456E-5644-4983-B1E0-0F3BE27B740F}"/>
    <hyperlink ref="B98" location="STAT16!A1" display="STAT16!A1" xr:uid="{0D1834EC-DC18-4C5B-8002-7C2A87DDCCC1}"/>
    <hyperlink ref="B99" location="STAT17!A1" display="STAT17!A1" xr:uid="{F8683E5F-E37D-4092-B847-E2672C643A65}"/>
    <hyperlink ref="B100" location="STAT18!A1" display="STAT18!A1" xr:uid="{21389830-C84A-4BD8-9580-F90B3F9901D5}"/>
    <hyperlink ref="B101" location="STAT19!A1" display="STAT19!A1" xr:uid="{CFB2CDC1-E81A-41D6-A464-119833B2B628}"/>
    <hyperlink ref="B102" location="STAT20!A1" display="STAT20!A1" xr:uid="{FC9F42B7-92D1-44C8-9593-EEE856B05FFF}"/>
    <hyperlink ref="B103" location="STAT21!A1" display="STAT21!A1" xr:uid="{1A862E85-2684-42DC-AB80-1D4E778F3BB0}"/>
    <hyperlink ref="B104" location="STAT22!A1" display="STAT22!A1" xr:uid="{52D2AEDF-22F3-4FA6-85C8-BC5E51421335}"/>
    <hyperlink ref="B105" location="'STAT-23'!A1" display="Table A23. Advanced Economies: Structural Fiscal Indicators" xr:uid="{7681BC9A-E1FE-4A8E-9396-E3466767256F}"/>
    <hyperlink ref="B106" location="'STAT-24'!A1" display="Table A24. Emerging Market and Middle-Income Economies: Structural Fiscal Indicators" xr:uid="{562DFF3E-FF26-4478-B50D-AC31AFE879A0}"/>
    <hyperlink ref="B107" location="'STAT-25'!A1" display="Table A25. Low-Income Developing Countries: Structural Fiscal Indicators" xr:uid="{81B4073C-3E2F-4D34-AE60-6FDB41C195D1}"/>
    <hyperlink ref="B108" location="'Table A'!A1" display="Table A. Economy Groupings" xr:uid="{A2F64A75-0E12-4324-BCF8-B358F8E806D6}"/>
    <hyperlink ref="B109" location="'Table B'!A1" display="Table B. Advanced Economies: Definition and Coverage of Fiscal Monitor Data" xr:uid="{4FFF1F42-DDED-4801-BE17-80101929F820}"/>
    <hyperlink ref="B110" location="'Table C'!A1" display="Table C. Emerging Market and Middle-Income Economies: Definition and Coverage of Fiscal Monitor Data" xr:uid="{ECBE227C-B10A-47E8-A510-EE4713B47C9D}"/>
    <hyperlink ref="B111" location="'Table D'!A1" display="Table D. Low-Income Developing Countries: Definition and Coverage of Fiscal Monitor Data" xr:uid="{96C6D99C-CD8C-4486-B1DE-D1EFC7D217C7}"/>
  </hyperlink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B5F61-F608-414F-8D6F-4AD169A863F9}">
  <dimension ref="A2:I48"/>
  <sheetViews>
    <sheetView topLeftCell="C1" zoomScale="70" zoomScaleNormal="70" workbookViewId="0">
      <selection activeCell="I3" sqref="I3"/>
    </sheetView>
  </sheetViews>
  <sheetFormatPr defaultRowHeight="15"/>
  <cols>
    <col min="1" max="1" width="11.5703125" style="145" customWidth="1"/>
    <col min="2" max="2" width="12.7109375" style="145" customWidth="1"/>
    <col min="3" max="3" width="15.42578125" style="145" customWidth="1"/>
    <col min="4" max="4" width="16.5703125" style="145" customWidth="1"/>
    <col min="5" max="5" width="18.7109375" style="145" customWidth="1"/>
    <col min="6" max="16384" width="9.140625" style="145"/>
  </cols>
  <sheetData>
    <row r="2" spans="1:9">
      <c r="C2" s="145" t="s">
        <v>272</v>
      </c>
      <c r="D2" s="145" t="s">
        <v>273</v>
      </c>
    </row>
    <row r="3" spans="1:9" ht="23.25">
      <c r="A3" s="145" t="s">
        <v>274</v>
      </c>
      <c r="B3" s="145" t="s">
        <v>275</v>
      </c>
      <c r="C3" s="145">
        <v>-0.23917340840088369</v>
      </c>
      <c r="D3" s="145">
        <v>-0.3440055984394863</v>
      </c>
      <c r="I3" s="146" t="s">
        <v>13</v>
      </c>
    </row>
    <row r="4" spans="1:9">
      <c r="A4" s="145" t="s">
        <v>276</v>
      </c>
      <c r="B4" s="145" t="s">
        <v>277</v>
      </c>
      <c r="C4" s="145">
        <v>-0.21092361408153573</v>
      </c>
      <c r="D4" s="145">
        <v>-1.3187753515849427</v>
      </c>
    </row>
    <row r="5" spans="1:9">
      <c r="B5" s="145" t="s">
        <v>278</v>
      </c>
      <c r="C5" s="145">
        <v>-0.17925494651215787</v>
      </c>
      <c r="D5" s="145">
        <v>-0.98707287047900527</v>
      </c>
    </row>
    <row r="6" spans="1:9">
      <c r="B6" s="145" t="s">
        <v>279</v>
      </c>
      <c r="C6" s="145">
        <v>-0.15133940208342939</v>
      </c>
      <c r="D6" s="145">
        <v>-1.0333887599061296</v>
      </c>
    </row>
    <row r="7" spans="1:9">
      <c r="B7" s="145" t="s">
        <v>280</v>
      </c>
      <c r="C7" s="145">
        <v>9.0393137650144229E-2</v>
      </c>
      <c r="D7" s="145">
        <v>-1.471081143915614</v>
      </c>
    </row>
    <row r="8" spans="1:9">
      <c r="B8" s="145" t="s">
        <v>281</v>
      </c>
      <c r="C8" s="145">
        <v>0.34993907075777775</v>
      </c>
      <c r="D8" s="145">
        <v>0.4930539160409026</v>
      </c>
    </row>
    <row r="9" spans="1:9">
      <c r="B9" s="145" t="s">
        <v>282</v>
      </c>
      <c r="C9" s="145">
        <v>0.54916682698623898</v>
      </c>
      <c r="D9" s="145">
        <v>0.61983112816222863</v>
      </c>
    </row>
    <row r="10" spans="1:9">
      <c r="B10" s="145" t="s">
        <v>283</v>
      </c>
      <c r="C10" s="145">
        <v>0.74752999047061419</v>
      </c>
      <c r="D10" s="145">
        <v>1.3431963047869904</v>
      </c>
      <c r="E10" s="145">
        <v>2.0907262952576047</v>
      </c>
    </row>
    <row r="11" spans="1:9">
      <c r="B11" s="145" t="s">
        <v>284</v>
      </c>
      <c r="C11" s="145">
        <v>0.80085407786417462</v>
      </c>
      <c r="D11" s="145">
        <v>2.5287473659534552</v>
      </c>
      <c r="E11" s="145">
        <v>3.32960144381763</v>
      </c>
    </row>
    <row r="12" spans="1:9">
      <c r="B12" s="145" t="s">
        <v>285</v>
      </c>
      <c r="C12" s="145">
        <v>0.72323448335476015</v>
      </c>
      <c r="D12" s="145">
        <v>2.3199145116843116</v>
      </c>
      <c r="E12" s="145">
        <v>3.043148995039072</v>
      </c>
    </row>
    <row r="13" spans="1:9">
      <c r="B13" s="145" t="s">
        <v>286</v>
      </c>
      <c r="C13" s="145">
        <v>0.70376697828288348</v>
      </c>
      <c r="D13" s="145">
        <v>2.5805668205459154</v>
      </c>
      <c r="E13" s="145">
        <v>3.2843337988287988</v>
      </c>
    </row>
    <row r="14" spans="1:9">
      <c r="B14" s="145" t="s">
        <v>287</v>
      </c>
      <c r="C14" s="145">
        <v>0.6671385094526292</v>
      </c>
      <c r="D14" s="145">
        <v>2.3320562449937166</v>
      </c>
      <c r="E14" s="145">
        <v>2.9991947544463455</v>
      </c>
    </row>
    <row r="15" spans="1:9">
      <c r="B15" s="145" t="s">
        <v>288</v>
      </c>
      <c r="C15" s="145">
        <v>0.67568903249805057</v>
      </c>
      <c r="D15" s="145">
        <v>1.9020665439152267</v>
      </c>
      <c r="E15" s="145">
        <v>2.5777555764132773</v>
      </c>
    </row>
    <row r="16" spans="1:9">
      <c r="B16" s="145" t="s">
        <v>289</v>
      </c>
      <c r="C16" s="145">
        <v>0.73536570245066502</v>
      </c>
      <c r="D16" s="145">
        <v>1.5588222420235531</v>
      </c>
      <c r="E16" s="145">
        <v>2.2941879444742179</v>
      </c>
    </row>
    <row r="17" spans="2:5">
      <c r="B17" s="145" t="s">
        <v>290</v>
      </c>
      <c r="C17" s="145">
        <v>0.68309150154325649</v>
      </c>
      <c r="D17" s="145">
        <v>0.83606804867680995</v>
      </c>
      <c r="E17" s="145">
        <v>1.5191595502200665</v>
      </c>
    </row>
    <row r="18" spans="2:5">
      <c r="B18" s="145" t="s">
        <v>291</v>
      </c>
      <c r="C18" s="145">
        <v>0.64065950339661193</v>
      </c>
      <c r="D18" s="145">
        <v>0.45827474566696069</v>
      </c>
      <c r="E18" s="145">
        <v>1.0989342490635727</v>
      </c>
    </row>
    <row r="41" spans="9:9">
      <c r="I41" s="145" t="s">
        <v>179</v>
      </c>
    </row>
    <row r="42" spans="9:9">
      <c r="I42" s="145" t="s">
        <v>292</v>
      </c>
    </row>
    <row r="43" spans="9:9">
      <c r="I43" s="145" t="s">
        <v>293</v>
      </c>
    </row>
    <row r="44" spans="9:9">
      <c r="I44" s="145" t="s">
        <v>294</v>
      </c>
    </row>
    <row r="45" spans="9:9">
      <c r="I45" s="145" t="s">
        <v>295</v>
      </c>
    </row>
    <row r="46" spans="9:9">
      <c r="I46" s="145" t="s">
        <v>296</v>
      </c>
    </row>
    <row r="47" spans="9:9">
      <c r="I47" s="145" t="s">
        <v>297</v>
      </c>
    </row>
    <row r="48" spans="9:9">
      <c r="I48" s="145" t="s">
        <v>298</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7B22-45B9-4E4F-B45D-CAF0DB68C110}">
  <dimension ref="A1:U53"/>
  <sheetViews>
    <sheetView zoomScale="59" zoomScaleNormal="59" workbookViewId="0">
      <selection activeCell="G7" sqref="G7"/>
    </sheetView>
  </sheetViews>
  <sheetFormatPr defaultColWidth="11.42578125" defaultRowHeight="15"/>
  <cols>
    <col min="1" max="16384" width="11.42578125" style="147"/>
  </cols>
  <sheetData>
    <row r="1" spans="1:21">
      <c r="B1" s="147">
        <v>1</v>
      </c>
      <c r="C1" s="147">
        <v>2</v>
      </c>
      <c r="D1" s="147">
        <v>3</v>
      </c>
      <c r="E1" s="147">
        <v>4</v>
      </c>
      <c r="F1" s="147">
        <v>5</v>
      </c>
      <c r="G1" s="147">
        <v>6</v>
      </c>
      <c r="H1" s="147">
        <v>7</v>
      </c>
      <c r="I1" s="147">
        <v>8</v>
      </c>
      <c r="J1" s="147">
        <v>9</v>
      </c>
      <c r="K1" s="147">
        <v>10</v>
      </c>
      <c r="L1" s="147">
        <v>11</v>
      </c>
      <c r="M1" s="147">
        <v>12</v>
      </c>
      <c r="N1" s="147">
        <v>13</v>
      </c>
      <c r="O1" s="147">
        <v>14</v>
      </c>
      <c r="P1" s="147">
        <v>15</v>
      </c>
      <c r="Q1" s="147">
        <v>16</v>
      </c>
      <c r="R1" s="147">
        <v>17</v>
      </c>
      <c r="S1" s="147">
        <v>18</v>
      </c>
      <c r="T1" s="147">
        <v>19</v>
      </c>
      <c r="U1" s="147">
        <v>20</v>
      </c>
    </row>
    <row r="2" spans="1:21">
      <c r="A2" s="147" t="s">
        <v>299</v>
      </c>
      <c r="B2" s="147">
        <v>0.21677875083717299</v>
      </c>
      <c r="C2" s="147">
        <v>0.21102993097936701</v>
      </c>
      <c r="D2" s="147">
        <v>0.19924838901917299</v>
      </c>
      <c r="E2" s="147">
        <v>0.19521423219609199</v>
      </c>
      <c r="F2" s="147">
        <v>0.178799314970746</v>
      </c>
      <c r="G2" s="147">
        <v>0.16642712723554901</v>
      </c>
      <c r="H2" s="147">
        <v>0.156376595094701</v>
      </c>
      <c r="I2" s="147">
        <v>0.15088133358872</v>
      </c>
      <c r="J2" s="147">
        <v>0.14620493665341699</v>
      </c>
      <c r="K2" s="147">
        <v>0.142635959647125</v>
      </c>
      <c r="L2" s="147">
        <v>0.13936492588379601</v>
      </c>
      <c r="M2" s="147">
        <v>0.13708493870998101</v>
      </c>
      <c r="N2" s="147">
        <v>0.134652749354644</v>
      </c>
      <c r="O2" s="147">
        <v>0.132206248407684</v>
      </c>
      <c r="P2" s="147">
        <v>0.129398830715758</v>
      </c>
      <c r="Q2" s="147">
        <v>0.126883236159997</v>
      </c>
      <c r="R2" s="147">
        <v>0.124226934848249</v>
      </c>
      <c r="S2" s="147">
        <v>0.121343275421638</v>
      </c>
      <c r="T2" s="147">
        <v>0.11827772338156201</v>
      </c>
      <c r="U2" s="147">
        <v>0.115461978214092</v>
      </c>
    </row>
    <row r="3" spans="1:21">
      <c r="A3" s="147" t="s">
        <v>300</v>
      </c>
      <c r="B3" s="147">
        <v>0.11989917150521399</v>
      </c>
      <c r="C3" s="147">
        <v>0.114959795686755</v>
      </c>
      <c r="D3" s="147">
        <v>0.108135207234903</v>
      </c>
      <c r="E3" s="147">
        <v>0.112114129435918</v>
      </c>
      <c r="F3" s="147">
        <v>0.102943818958203</v>
      </c>
      <c r="G3" s="147">
        <v>9.6166100286500994E-2</v>
      </c>
      <c r="H3" s="147">
        <v>8.9252933588346794E-2</v>
      </c>
      <c r="I3" s="147">
        <v>8.3695402377846895E-2</v>
      </c>
      <c r="J3" s="147">
        <v>7.6868163509774198E-2</v>
      </c>
      <c r="K3" s="147">
        <v>6.9473074073220897E-2</v>
      </c>
      <c r="L3" s="147">
        <v>6.2448122106107798E-2</v>
      </c>
      <c r="M3" s="147">
        <v>5.5986377341020202E-2</v>
      </c>
      <c r="N3" s="147">
        <v>4.9592442455019599E-2</v>
      </c>
      <c r="O3" s="147">
        <v>4.36856989135763E-2</v>
      </c>
      <c r="P3" s="147">
        <v>3.8438572820947099E-2</v>
      </c>
      <c r="Q3" s="147">
        <v>3.2672492624206899E-2</v>
      </c>
      <c r="R3" s="147">
        <v>2.7540086130387199E-2</v>
      </c>
      <c r="S3" s="147">
        <v>2.3065090472350998E-2</v>
      </c>
      <c r="T3" s="147">
        <v>1.9130282928838099E-2</v>
      </c>
      <c r="U3" s="147">
        <v>1.57158334282149E-2</v>
      </c>
    </row>
    <row r="4" spans="1:21">
      <c r="B4" s="147">
        <v>3.6334980640349498E-2</v>
      </c>
      <c r="C4" s="147">
        <v>3.3939185186563199E-2</v>
      </c>
      <c r="D4" s="147">
        <v>3.1280189403349097E-2</v>
      </c>
      <c r="E4" s="147">
        <v>3.96686552077571E-2</v>
      </c>
      <c r="F4" s="147">
        <v>3.2275431474898697E-2</v>
      </c>
      <c r="G4" s="147">
        <v>2.3095724043301201E-2</v>
      </c>
      <c r="H4" s="147">
        <v>1.1538295014422301E-2</v>
      </c>
      <c r="I4" s="147">
        <v>-1.7679369126566099E-4</v>
      </c>
      <c r="J4" s="147">
        <v>-1.29120408806084E-2</v>
      </c>
      <c r="K4" s="147">
        <v>-2.5445684667926301E-2</v>
      </c>
      <c r="L4" s="147">
        <v>-3.74494480226117E-2</v>
      </c>
      <c r="M4" s="147">
        <v>-4.7994190939933797E-2</v>
      </c>
      <c r="N4" s="147">
        <v>-5.80178816469539E-2</v>
      </c>
      <c r="O4" s="147">
        <v>-6.6217222451144794E-2</v>
      </c>
      <c r="P4" s="147">
        <v>-7.3253286910315393E-2</v>
      </c>
      <c r="Q4" s="147">
        <v>-7.9386558901567206E-2</v>
      </c>
      <c r="R4" s="147">
        <v>-8.5328725804691904E-2</v>
      </c>
      <c r="S4" s="147">
        <v>-9.0261140048021105E-2</v>
      </c>
      <c r="T4" s="147">
        <v>-9.4637238955813899E-2</v>
      </c>
      <c r="U4" s="147">
        <v>-9.7526549589506295E-2</v>
      </c>
    </row>
    <row r="5" spans="1:21">
      <c r="A5" s="147" t="s">
        <v>299</v>
      </c>
      <c r="B5" s="147">
        <f>B4-B2</f>
        <v>-0.18044377019682351</v>
      </c>
      <c r="C5" s="147">
        <f t="shared" ref="C5:U5" si="0">C4-C2</f>
        <v>-0.17709074579280382</v>
      </c>
      <c r="D5" s="147">
        <f t="shared" si="0"/>
        <v>-0.1679681996158239</v>
      </c>
      <c r="E5" s="147">
        <f t="shared" si="0"/>
        <v>-0.15554557698833488</v>
      </c>
      <c r="F5" s="147">
        <f t="shared" si="0"/>
        <v>-0.1465238834958473</v>
      </c>
      <c r="G5" s="147">
        <f t="shared" si="0"/>
        <v>-0.1433314031922478</v>
      </c>
      <c r="H5" s="147">
        <f t="shared" si="0"/>
        <v>-0.1448383000802787</v>
      </c>
      <c r="I5" s="147">
        <f t="shared" si="0"/>
        <v>-0.15105812727998566</v>
      </c>
      <c r="J5" s="147">
        <f t="shared" si="0"/>
        <v>-0.1591169775340254</v>
      </c>
      <c r="K5" s="147">
        <f t="shared" si="0"/>
        <v>-0.16808164431505129</v>
      </c>
      <c r="L5" s="147">
        <f t="shared" si="0"/>
        <v>-0.1768143739064077</v>
      </c>
      <c r="M5" s="147">
        <f t="shared" si="0"/>
        <v>-0.1850791296499148</v>
      </c>
      <c r="N5" s="147">
        <f t="shared" si="0"/>
        <v>-0.1926706310015979</v>
      </c>
      <c r="O5" s="147">
        <f t="shared" si="0"/>
        <v>-0.19842347085882878</v>
      </c>
      <c r="P5" s="147">
        <f t="shared" si="0"/>
        <v>-0.20265211762607338</v>
      </c>
      <c r="Q5" s="147">
        <f t="shared" si="0"/>
        <v>-0.2062697950615642</v>
      </c>
      <c r="R5" s="147">
        <f t="shared" si="0"/>
        <v>-0.2095556606529409</v>
      </c>
      <c r="S5" s="147">
        <f t="shared" si="0"/>
        <v>-0.21160441546965911</v>
      </c>
      <c r="T5" s="147">
        <f t="shared" si="0"/>
        <v>-0.21291496233737589</v>
      </c>
      <c r="U5" s="147">
        <f t="shared" si="0"/>
        <v>-0.21298852780359828</v>
      </c>
    </row>
    <row r="7" spans="1:21" ht="23.25">
      <c r="G7" s="148" t="s">
        <v>14</v>
      </c>
    </row>
    <row r="8" spans="1:21" ht="23.25">
      <c r="G8" s="148"/>
    </row>
    <row r="48" spans="7:7">
      <c r="G48" s="147" t="s">
        <v>301</v>
      </c>
    </row>
    <row r="49" spans="7:7">
      <c r="G49" s="147" t="s">
        <v>302</v>
      </c>
    </row>
    <row r="50" spans="7:7">
      <c r="G50" s="147" t="s">
        <v>303</v>
      </c>
    </row>
    <row r="51" spans="7:7">
      <c r="G51" s="147" t="s">
        <v>304</v>
      </c>
    </row>
    <row r="52" spans="7:7">
      <c r="G52" s="147" t="s">
        <v>305</v>
      </c>
    </row>
    <row r="53" spans="7:7">
      <c r="G53" s="147" t="s">
        <v>306</v>
      </c>
    </row>
  </sheetData>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1F52E-4451-4B36-A1A6-D8672DFE6D3F}">
  <dimension ref="A1:I38"/>
  <sheetViews>
    <sheetView zoomScale="60" zoomScaleNormal="80" workbookViewId="0">
      <selection activeCell="H1" sqref="H1"/>
    </sheetView>
  </sheetViews>
  <sheetFormatPr defaultRowHeight="18.75"/>
  <cols>
    <col min="1" max="1" width="9.140625" style="149"/>
    <col min="2" max="2" width="19.5703125" style="149" customWidth="1"/>
    <col min="3" max="3" width="17.5703125" style="150" customWidth="1"/>
    <col min="4" max="5" width="14.7109375" style="150" customWidth="1"/>
    <col min="6" max="6" width="14.42578125" style="150" customWidth="1"/>
    <col min="7" max="16384" width="9.140625" style="149"/>
  </cols>
  <sheetData>
    <row r="1" spans="1:8" ht="23.25">
      <c r="A1" s="149" t="s">
        <v>307</v>
      </c>
      <c r="B1" s="149" t="s">
        <v>308</v>
      </c>
      <c r="C1" s="150" t="s">
        <v>300</v>
      </c>
      <c r="D1" s="150" t="s">
        <v>309</v>
      </c>
      <c r="E1" s="150" t="s">
        <v>310</v>
      </c>
      <c r="F1" s="150" t="s">
        <v>311</v>
      </c>
      <c r="H1" s="151" t="s">
        <v>15</v>
      </c>
    </row>
    <row r="2" spans="1:8">
      <c r="A2" s="149">
        <v>0</v>
      </c>
      <c r="B2" s="149" t="s">
        <v>312</v>
      </c>
      <c r="C2" s="150">
        <v>0.47116047042039366</v>
      </c>
      <c r="D2" s="150">
        <v>0.45010156686188102</v>
      </c>
      <c r="E2" s="150">
        <v>4.1603633641550453E-2</v>
      </c>
      <c r="F2" s="150">
        <v>0.49170520050343147</v>
      </c>
      <c r="H2" s="152" t="s">
        <v>313</v>
      </c>
    </row>
    <row r="3" spans="1:8">
      <c r="A3" s="149">
        <v>1</v>
      </c>
      <c r="B3" s="149" t="s">
        <v>312</v>
      </c>
      <c r="C3" s="150">
        <v>0.66420787850914653</v>
      </c>
      <c r="D3" s="150">
        <v>0.62355971062353743</v>
      </c>
      <c r="E3" s="150">
        <v>8.0303407916974656E-2</v>
      </c>
      <c r="F3" s="150">
        <v>0.70386311854051209</v>
      </c>
    </row>
    <row r="4" spans="1:8">
      <c r="A4" s="149">
        <v>2</v>
      </c>
      <c r="B4" s="149" t="s">
        <v>312</v>
      </c>
      <c r="C4" s="150">
        <v>0.71093032859972027</v>
      </c>
      <c r="D4" s="150">
        <v>0.65383685154607329</v>
      </c>
      <c r="E4" s="150">
        <v>0.11279249814183157</v>
      </c>
      <c r="F4" s="150">
        <v>0.76662934968790486</v>
      </c>
    </row>
    <row r="5" spans="1:8">
      <c r="A5" s="149">
        <v>3</v>
      </c>
      <c r="B5" s="149" t="s">
        <v>312</v>
      </c>
      <c r="C5" s="150">
        <v>0.78447575157448168</v>
      </c>
      <c r="D5" s="150">
        <v>0.71918889060476832</v>
      </c>
      <c r="E5" s="150">
        <v>0.1289796801549451</v>
      </c>
      <c r="F5" s="150">
        <v>0.84816857075971341</v>
      </c>
    </row>
    <row r="6" spans="1:8">
      <c r="A6" s="149">
        <v>4</v>
      </c>
      <c r="B6" s="149" t="s">
        <v>312</v>
      </c>
      <c r="C6" s="150">
        <v>0.84909567029274557</v>
      </c>
      <c r="D6" s="150">
        <v>0.77451729012485016</v>
      </c>
      <c r="E6" s="150">
        <v>0.14733585713351083</v>
      </c>
      <c r="F6" s="150">
        <v>0.92185314725836098</v>
      </c>
    </row>
    <row r="7" spans="1:8">
      <c r="A7" s="149">
        <v>5</v>
      </c>
      <c r="B7" s="149" t="s">
        <v>312</v>
      </c>
      <c r="C7" s="150">
        <v>0.8694292445303774</v>
      </c>
      <c r="D7" s="150">
        <v>0.77871728774901705</v>
      </c>
      <c r="E7" s="150">
        <v>0.17920862993575415</v>
      </c>
      <c r="F7" s="150">
        <v>0.9579259176847712</v>
      </c>
    </row>
    <row r="8" spans="1:8">
      <c r="A8" s="149">
        <v>6</v>
      </c>
      <c r="B8" s="149" t="s">
        <v>312</v>
      </c>
      <c r="C8" s="150">
        <v>0.84094825563387554</v>
      </c>
      <c r="D8" s="150">
        <v>0.73629251256221717</v>
      </c>
      <c r="E8" s="150">
        <v>0.20675575150292291</v>
      </c>
      <c r="F8" s="150">
        <v>0.94304826406514008</v>
      </c>
    </row>
    <row r="9" spans="1:8">
      <c r="A9" s="149">
        <v>7</v>
      </c>
      <c r="B9" s="149" t="s">
        <v>312</v>
      </c>
      <c r="C9" s="150">
        <v>0.83746703209032969</v>
      </c>
      <c r="D9" s="150">
        <v>0.71511433696439819</v>
      </c>
      <c r="E9" s="150">
        <v>0.24171756742996564</v>
      </c>
      <c r="F9" s="150">
        <v>0.95683190439436383</v>
      </c>
    </row>
    <row r="10" spans="1:8">
      <c r="A10" s="149">
        <v>8</v>
      </c>
      <c r="B10" s="149" t="s">
        <v>312</v>
      </c>
      <c r="C10" s="150">
        <v>0.85136986944238469</v>
      </c>
      <c r="D10" s="150">
        <v>0.71378577113600461</v>
      </c>
      <c r="E10" s="150">
        <v>0.27180941149699789</v>
      </c>
      <c r="F10" s="150">
        <v>0.9855951826330025</v>
      </c>
    </row>
    <row r="11" spans="1:8">
      <c r="A11" s="149">
        <v>9</v>
      </c>
      <c r="B11" s="149" t="s">
        <v>312</v>
      </c>
      <c r="C11" s="150">
        <v>0.85739044329519531</v>
      </c>
      <c r="D11" s="150">
        <v>0.71074185386251054</v>
      </c>
      <c r="E11" s="150">
        <v>0.28971661187656261</v>
      </c>
      <c r="F11" s="150">
        <v>1.0004584657390732</v>
      </c>
    </row>
    <row r="12" spans="1:8">
      <c r="A12" s="149">
        <v>10</v>
      </c>
      <c r="B12" s="149" t="s">
        <v>312</v>
      </c>
      <c r="C12" s="150">
        <v>0.86029818946340908</v>
      </c>
      <c r="D12" s="150">
        <v>0.70513916441952473</v>
      </c>
      <c r="E12" s="150">
        <v>0.30652969259154761</v>
      </c>
      <c r="F12" s="150">
        <v>1.0116688570110723</v>
      </c>
    </row>
    <row r="13" spans="1:8">
      <c r="A13" s="149">
        <v>11</v>
      </c>
      <c r="B13" s="149" t="s">
        <v>312</v>
      </c>
      <c r="C13" s="150">
        <v>0.86788338980505531</v>
      </c>
      <c r="D13" s="150">
        <v>0.70373077060144218</v>
      </c>
      <c r="E13" s="150">
        <v>0.32429729362084658</v>
      </c>
      <c r="F13" s="150">
        <v>1.0280280642222888</v>
      </c>
    </row>
    <row r="14" spans="1:8">
      <c r="A14" s="149">
        <v>12</v>
      </c>
      <c r="B14" s="149" t="s">
        <v>312</v>
      </c>
      <c r="C14" s="150">
        <v>0.87767521094769252</v>
      </c>
      <c r="D14" s="150">
        <v>0.70507359142799453</v>
      </c>
      <c r="E14" s="150">
        <v>0.34098900374768493</v>
      </c>
      <c r="F14" s="150">
        <v>1.0460625951756795</v>
      </c>
    </row>
    <row r="15" spans="1:8">
      <c r="A15" s="149">
        <v>13</v>
      </c>
      <c r="B15" s="149" t="s">
        <v>312</v>
      </c>
      <c r="C15" s="150">
        <v>0.88309274189763753</v>
      </c>
      <c r="D15" s="150">
        <v>0.70378161342820833</v>
      </c>
      <c r="E15" s="150">
        <v>0.35424373893910188</v>
      </c>
      <c r="F15" s="150">
        <v>1.0580253523673102</v>
      </c>
    </row>
    <row r="16" spans="1:8">
      <c r="A16" s="149">
        <v>14</v>
      </c>
      <c r="B16" s="149" t="s">
        <v>312</v>
      </c>
      <c r="C16" s="150">
        <v>0.88618820570098467</v>
      </c>
      <c r="D16" s="150">
        <v>0.6999726779201958</v>
      </c>
      <c r="E16" s="150">
        <v>0.36788442354721895</v>
      </c>
      <c r="F16" s="150">
        <v>1.0678571014674147</v>
      </c>
    </row>
    <row r="17" spans="1:6">
      <c r="A17" s="149">
        <v>15</v>
      </c>
      <c r="B17" s="149" t="s">
        <v>312</v>
      </c>
      <c r="C17" s="150">
        <v>0.88978909923692784</v>
      </c>
      <c r="D17" s="150">
        <v>0.69614568608118232</v>
      </c>
      <c r="E17" s="150">
        <v>0.38255883529959211</v>
      </c>
      <c r="F17" s="150">
        <v>1.0787045213807744</v>
      </c>
    </row>
    <row r="18" spans="1:6">
      <c r="A18" s="149">
        <v>16</v>
      </c>
      <c r="B18" s="149" t="s">
        <v>312</v>
      </c>
      <c r="C18" s="150">
        <v>0.89285265104230216</v>
      </c>
      <c r="D18" s="150">
        <v>0.69214193226500043</v>
      </c>
      <c r="E18" s="150">
        <v>0.39652089144820124</v>
      </c>
      <c r="F18" s="150">
        <v>1.0886628237132017</v>
      </c>
    </row>
    <row r="19" spans="1:6">
      <c r="A19" s="149">
        <v>17</v>
      </c>
      <c r="B19" s="149" t="s">
        <v>312</v>
      </c>
      <c r="C19" s="150">
        <v>0.89448157082117086</v>
      </c>
      <c r="D19" s="150">
        <v>0.6872971335574537</v>
      </c>
      <c r="E19" s="150">
        <v>0.40931072989485362</v>
      </c>
      <c r="F19" s="150">
        <v>1.0966078634523073</v>
      </c>
    </row>
    <row r="20" spans="1:6">
      <c r="A20" s="149">
        <v>18</v>
      </c>
      <c r="B20" s="149" t="s">
        <v>312</v>
      </c>
      <c r="C20" s="150">
        <v>0.89540185652741155</v>
      </c>
      <c r="D20" s="150">
        <v>0.68206554923319984</v>
      </c>
      <c r="E20" s="150">
        <v>0.42146426610570098</v>
      </c>
      <c r="F20" s="150">
        <v>1.1035298153389008</v>
      </c>
    </row>
    <row r="21" spans="1:6">
      <c r="A21" s="149">
        <v>19</v>
      </c>
      <c r="B21" s="149" t="s">
        <v>312</v>
      </c>
      <c r="C21" s="150">
        <v>0.89626019541405821</v>
      </c>
      <c r="D21" s="150">
        <v>0.67692234589753042</v>
      </c>
      <c r="E21" s="150">
        <v>0.43331988996895343</v>
      </c>
      <c r="F21" s="150">
        <v>1.1102422358664839</v>
      </c>
    </row>
    <row r="22" spans="1:6">
      <c r="A22" s="149">
        <v>20</v>
      </c>
      <c r="B22" s="149" t="s">
        <v>312</v>
      </c>
      <c r="C22" s="150">
        <v>0.89672948950189124</v>
      </c>
      <c r="D22" s="150">
        <v>0.67178959622717715</v>
      </c>
      <c r="E22" s="150">
        <v>0.44438766173976596</v>
      </c>
      <c r="F22" s="150">
        <v>1.1161772579669431</v>
      </c>
    </row>
    <row r="23" spans="1:6">
      <c r="A23" s="149">
        <v>21</v>
      </c>
      <c r="B23" s="149" t="s">
        <v>312</v>
      </c>
      <c r="C23" s="150">
        <v>0.8965966792750345</v>
      </c>
      <c r="D23" s="150">
        <v>0.66649243891139331</v>
      </c>
      <c r="E23" s="150">
        <v>0.45459072695910052</v>
      </c>
      <c r="F23" s="150">
        <v>1.1210831658704938</v>
      </c>
    </row>
    <row r="24" spans="1:6">
      <c r="A24" s="149">
        <v>22</v>
      </c>
      <c r="B24" s="149" t="s">
        <v>312</v>
      </c>
      <c r="C24" s="150">
        <v>0.89607857860206674</v>
      </c>
      <c r="D24" s="150">
        <v>0.66112400660481574</v>
      </c>
      <c r="E24" s="150">
        <v>0.46417250112860653</v>
      </c>
      <c r="F24" s="150">
        <v>1.1252965077334223</v>
      </c>
    </row>
    <row r="25" spans="1:6">
      <c r="A25" s="149">
        <v>23</v>
      </c>
      <c r="B25" s="149" t="s">
        <v>312</v>
      </c>
      <c r="C25" s="150">
        <v>0.89527937077048714</v>
      </c>
      <c r="D25" s="150">
        <v>0.65576412729713363</v>
      </c>
      <c r="E25" s="150">
        <v>0.47318295444559244</v>
      </c>
      <c r="F25" s="150">
        <v>1.1289470817427261</v>
      </c>
    </row>
    <row r="26" spans="1:6">
      <c r="A26" s="149">
        <v>24</v>
      </c>
      <c r="B26" s="149" t="s">
        <v>312</v>
      </c>
      <c r="C26" s="150">
        <v>0.89411458284448542</v>
      </c>
      <c r="D26" s="150">
        <v>0.65035292999607996</v>
      </c>
      <c r="E26" s="150">
        <v>0.48157162944337739</v>
      </c>
      <c r="F26" s="150">
        <v>1.1319245594394574</v>
      </c>
    </row>
    <row r="27" spans="1:6">
      <c r="A27" s="149">
        <v>25</v>
      </c>
      <c r="B27" s="149" t="s">
        <v>312</v>
      </c>
      <c r="C27" s="150">
        <v>0.89256215800193339</v>
      </c>
      <c r="D27" s="150">
        <v>0.64486713153799557</v>
      </c>
      <c r="E27" s="150">
        <v>0.48934187599261703</v>
      </c>
      <c r="F27" s="150">
        <v>1.1342090075306126</v>
      </c>
    </row>
    <row r="28" spans="1:6">
      <c r="A28" s="149">
        <v>26</v>
      </c>
      <c r="B28" s="149" t="s">
        <v>312</v>
      </c>
      <c r="C28" s="150">
        <v>0.89069483682644568</v>
      </c>
      <c r="D28" s="150">
        <v>0.63932811442011861</v>
      </c>
      <c r="E28" s="150">
        <v>0.4965960834386749</v>
      </c>
      <c r="F28" s="150">
        <v>1.1359241978587935</v>
      </c>
    </row>
    <row r="29" spans="1:6">
      <c r="A29" s="149">
        <v>27</v>
      </c>
      <c r="B29" s="149" t="s">
        <v>312</v>
      </c>
      <c r="C29" s="150">
        <v>0.88854640849234579</v>
      </c>
      <c r="D29" s="150">
        <v>0.63375250947363415</v>
      </c>
      <c r="E29" s="150">
        <v>0.50336675883544324</v>
      </c>
      <c r="F29" s="150">
        <v>1.1371192683090774</v>
      </c>
    </row>
    <row r="30" spans="1:6">
      <c r="A30" s="149">
        <v>28</v>
      </c>
      <c r="B30" s="149" t="s">
        <v>312</v>
      </c>
      <c r="C30" s="150">
        <v>0.88610748711787723</v>
      </c>
      <c r="D30" s="150">
        <v>0.62813794086551611</v>
      </c>
      <c r="E30" s="150">
        <v>0.5096409803724804</v>
      </c>
      <c r="F30" s="150">
        <v>1.1377789212379965</v>
      </c>
    </row>
    <row r="31" spans="1:6">
      <c r="A31" s="149">
        <v>29</v>
      </c>
      <c r="B31" s="149" t="s">
        <v>312</v>
      </c>
      <c r="C31" s="150">
        <v>0.88339074364341152</v>
      </c>
      <c r="D31" s="150">
        <v>0.62247823142989522</v>
      </c>
      <c r="E31" s="150">
        <v>0.51545412980773053</v>
      </c>
      <c r="F31" s="150">
        <v>1.1379323612376258</v>
      </c>
    </row>
    <row r="32" spans="1:6">
      <c r="A32" s="149">
        <v>30</v>
      </c>
      <c r="B32" s="149" t="s">
        <v>312</v>
      </c>
      <c r="C32" s="150">
        <v>0.88042433571421863</v>
      </c>
      <c r="D32" s="150">
        <v>0.61677813283282446</v>
      </c>
      <c r="E32" s="150">
        <v>0.5208556925747071</v>
      </c>
      <c r="F32" s="150">
        <v>1.1376338254075316</v>
      </c>
    </row>
    <row r="33" spans="1:9">
      <c r="A33" s="149">
        <v>31</v>
      </c>
      <c r="B33" s="149" t="s">
        <v>312</v>
      </c>
      <c r="C33" s="150">
        <v>0.87722515791746047</v>
      </c>
      <c r="D33" s="150">
        <v>0.61104097124054124</v>
      </c>
      <c r="E33" s="150">
        <v>0.52586922927447943</v>
      </c>
      <c r="F33" s="150">
        <v>1.1369102005150207</v>
      </c>
    </row>
    <row r="34" spans="1:9">
      <c r="A34" s="149">
        <v>32</v>
      </c>
      <c r="B34" s="149" t="s">
        <v>312</v>
      </c>
      <c r="C34" s="150">
        <v>0.87379978037036699</v>
      </c>
      <c r="D34" s="150">
        <v>0.60526769698625582</v>
      </c>
      <c r="E34" s="150">
        <v>0.53050769652244401</v>
      </c>
      <c r="F34" s="150">
        <v>1.1357753935086998</v>
      </c>
    </row>
    <row r="35" spans="1:9">
      <c r="A35" s="149">
        <v>33</v>
      </c>
      <c r="B35" s="149" t="s">
        <v>312</v>
      </c>
      <c r="C35" s="150">
        <v>0.8701604047192214</v>
      </c>
      <c r="D35" s="150">
        <v>0.59945403357052074</v>
      </c>
      <c r="E35" s="150">
        <v>0.53480318471526234</v>
      </c>
      <c r="F35" s="150">
        <v>1.1342572182857831</v>
      </c>
      <c r="I35" s="153" t="s">
        <v>314</v>
      </c>
    </row>
    <row r="36" spans="1:9">
      <c r="A36" s="149">
        <v>34</v>
      </c>
      <c r="B36" s="149" t="s">
        <v>312</v>
      </c>
      <c r="C36" s="150">
        <v>0.86632345625709806</v>
      </c>
      <c r="D36" s="150">
        <v>0.59359950582673049</v>
      </c>
      <c r="E36" s="150">
        <v>0.53878908213124266</v>
      </c>
      <c r="F36" s="150">
        <v>1.1323885879579731</v>
      </c>
      <c r="I36" s="153" t="s">
        <v>315</v>
      </c>
    </row>
    <row r="37" spans="1:9">
      <c r="A37" s="149">
        <v>35</v>
      </c>
      <c r="B37" s="149" t="s">
        <v>312</v>
      </c>
      <c r="C37" s="150">
        <v>0.86229972874801719</v>
      </c>
      <c r="D37" s="150">
        <v>0.58770411375488529</v>
      </c>
      <c r="E37" s="150">
        <v>0.54248671275824867</v>
      </c>
      <c r="F37" s="150">
        <v>1.130190826513134</v>
      </c>
      <c r="I37" s="153" t="s">
        <v>316</v>
      </c>
    </row>
    <row r="38" spans="1:9">
      <c r="A38" s="149">
        <v>36</v>
      </c>
      <c r="B38" s="149" t="s">
        <v>312</v>
      </c>
      <c r="C38" s="150">
        <v>0.85809907736782332</v>
      </c>
      <c r="D38" s="150">
        <v>0.58176833252159044</v>
      </c>
      <c r="E38" s="150">
        <v>0.54591414402781757</v>
      </c>
      <c r="F38" s="150">
        <v>1.127682476549408</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8D24A-2DC7-4263-9CF5-F3431867D37C}">
  <dimension ref="A1:K38"/>
  <sheetViews>
    <sheetView zoomScale="80" zoomScaleNormal="80" workbookViewId="0">
      <selection activeCell="L45" sqref="L45"/>
    </sheetView>
  </sheetViews>
  <sheetFormatPr defaultRowHeight="18.75"/>
  <cols>
    <col min="1" max="16384" width="9.140625" style="149"/>
  </cols>
  <sheetData>
    <row r="1" spans="1:11" ht="23.25">
      <c r="A1" s="149" t="s">
        <v>307</v>
      </c>
      <c r="B1" s="149" t="s">
        <v>308</v>
      </c>
      <c r="C1" s="150" t="s">
        <v>300</v>
      </c>
      <c r="D1" s="150" t="s">
        <v>317</v>
      </c>
      <c r="E1" s="150" t="s">
        <v>310</v>
      </c>
      <c r="F1" s="150" t="s">
        <v>318</v>
      </c>
      <c r="G1" s="150" t="s">
        <v>319</v>
      </c>
      <c r="K1" s="151" t="s">
        <v>15</v>
      </c>
    </row>
    <row r="2" spans="1:11">
      <c r="A2" s="149">
        <v>0</v>
      </c>
      <c r="B2" s="149" t="s">
        <v>312</v>
      </c>
      <c r="C2" s="149">
        <v>0.26833582089552238</v>
      </c>
      <c r="D2" s="149">
        <v>0.17242636815920398</v>
      </c>
      <c r="E2" s="149">
        <v>0.19181890547263675</v>
      </c>
      <c r="F2" s="149">
        <v>0.36424527363184073</v>
      </c>
      <c r="G2" s="149">
        <v>4.8934328358208955E-2</v>
      </c>
    </row>
    <row r="3" spans="1:11">
      <c r="A3" s="149">
        <v>1</v>
      </c>
      <c r="B3" s="149" t="s">
        <v>312</v>
      </c>
      <c r="C3" s="149">
        <v>0.58948159203980099</v>
      </c>
      <c r="D3" s="149">
        <v>0.42588606965174125</v>
      </c>
      <c r="E3" s="149">
        <v>0.32719104477611938</v>
      </c>
      <c r="F3" s="149">
        <v>0.75307711442786063</v>
      </c>
      <c r="G3" s="149">
        <v>8.3468656716417899E-2</v>
      </c>
      <c r="K3" s="152" t="s">
        <v>320</v>
      </c>
    </row>
    <row r="4" spans="1:11">
      <c r="A4" s="149">
        <v>2</v>
      </c>
      <c r="B4" s="149" t="s">
        <v>312</v>
      </c>
      <c r="C4" s="149">
        <v>0.62114129353233827</v>
      </c>
      <c r="D4" s="149">
        <v>0.41360348258706464</v>
      </c>
      <c r="E4" s="149">
        <v>0.41507611940298511</v>
      </c>
      <c r="F4" s="149">
        <v>0.82867960199004975</v>
      </c>
      <c r="G4" s="149">
        <v>0.10588855721393034</v>
      </c>
    </row>
    <row r="5" spans="1:11">
      <c r="A5" s="149">
        <v>3</v>
      </c>
      <c r="B5" s="149" t="s">
        <v>312</v>
      </c>
      <c r="C5" s="149">
        <v>0.61146318407960198</v>
      </c>
      <c r="D5" s="149">
        <v>0.3825134328358209</v>
      </c>
      <c r="E5" s="149">
        <v>0.45789900497512431</v>
      </c>
      <c r="F5" s="149">
        <v>0.84041243781094521</v>
      </c>
      <c r="G5" s="149">
        <v>0.11681293532338308</v>
      </c>
    </row>
    <row r="6" spans="1:11">
      <c r="A6" s="149">
        <v>4</v>
      </c>
      <c r="B6" s="149" t="s">
        <v>312</v>
      </c>
      <c r="C6" s="149">
        <v>0.72227810945273629</v>
      </c>
      <c r="D6" s="149">
        <v>0.47992587064676612</v>
      </c>
      <c r="E6" s="149">
        <v>0.4847049751243781</v>
      </c>
      <c r="F6" s="149">
        <v>0.96463084577114422</v>
      </c>
      <c r="G6" s="149">
        <v>0.12365174129353233</v>
      </c>
    </row>
    <row r="7" spans="1:11">
      <c r="A7" s="149">
        <v>5</v>
      </c>
      <c r="B7" s="149" t="s">
        <v>312</v>
      </c>
      <c r="C7" s="149">
        <v>0.83522935323383085</v>
      </c>
      <c r="D7" s="149">
        <v>0.57048258706467658</v>
      </c>
      <c r="E7" s="149">
        <v>0.52949353233830831</v>
      </c>
      <c r="F7" s="149">
        <v>1.0999761194029849</v>
      </c>
      <c r="G7" s="149">
        <v>0.13507761194029849</v>
      </c>
    </row>
    <row r="8" spans="1:11">
      <c r="A8" s="149">
        <v>6</v>
      </c>
      <c r="B8" s="149" t="s">
        <v>312</v>
      </c>
      <c r="C8" s="149">
        <v>0.87462985074626864</v>
      </c>
      <c r="D8" s="149">
        <v>0.59489452736318404</v>
      </c>
      <c r="E8" s="149">
        <v>0.5594706467661692</v>
      </c>
      <c r="F8" s="149">
        <v>1.1543651741293532</v>
      </c>
      <c r="G8" s="149">
        <v>0.14272487562189054</v>
      </c>
    </row>
    <row r="9" spans="1:11">
      <c r="A9" s="149">
        <v>7</v>
      </c>
      <c r="B9" s="149" t="s">
        <v>312</v>
      </c>
      <c r="C9" s="149">
        <v>0.82828706467661684</v>
      </c>
      <c r="D9" s="149">
        <v>0.52860398009950238</v>
      </c>
      <c r="E9" s="149">
        <v>0.59936616915422891</v>
      </c>
      <c r="F9" s="149">
        <v>1.1279701492537313</v>
      </c>
      <c r="G9" s="149">
        <v>0.15290248756218905</v>
      </c>
    </row>
    <row r="10" spans="1:11">
      <c r="A10" s="149">
        <v>8</v>
      </c>
      <c r="B10" s="149" t="s">
        <v>312</v>
      </c>
      <c r="C10" s="149">
        <v>0.85965920398009943</v>
      </c>
      <c r="D10" s="149">
        <v>0.54097810945273628</v>
      </c>
      <c r="E10" s="149">
        <v>0.63736218905472641</v>
      </c>
      <c r="F10" s="149">
        <v>1.1783402985074627</v>
      </c>
      <c r="G10" s="149">
        <v>0.16259552238805969</v>
      </c>
    </row>
    <row r="11" spans="1:11">
      <c r="A11" s="149">
        <v>9</v>
      </c>
      <c r="B11" s="149" t="s">
        <v>312</v>
      </c>
      <c r="C11" s="149">
        <v>0.87514925373134322</v>
      </c>
      <c r="D11" s="149">
        <v>0.54570696517412931</v>
      </c>
      <c r="E11" s="149">
        <v>0.65888507462686574</v>
      </c>
      <c r="F11" s="149">
        <v>1.2045920398009951</v>
      </c>
      <c r="G11" s="149">
        <v>0.16808606965174128</v>
      </c>
    </row>
    <row r="12" spans="1:11">
      <c r="A12" s="149">
        <v>10</v>
      </c>
      <c r="B12" s="149" t="s">
        <v>312</v>
      </c>
      <c r="C12" s="149">
        <v>0.88771940298507457</v>
      </c>
      <c r="D12" s="149">
        <v>0.55493383084577108</v>
      </c>
      <c r="E12" s="149">
        <v>0.66557114427860686</v>
      </c>
      <c r="F12" s="149">
        <v>1.2205049751243779</v>
      </c>
      <c r="G12" s="149">
        <v>0.16979154228855722</v>
      </c>
    </row>
    <row r="13" spans="1:11">
      <c r="A13" s="149">
        <v>11</v>
      </c>
      <c r="B13" s="149" t="s">
        <v>312</v>
      </c>
      <c r="C13" s="149">
        <v>0.91886268656716419</v>
      </c>
      <c r="D13" s="149">
        <v>0.58033184079601985</v>
      </c>
      <c r="E13" s="149">
        <v>0.67706218905472637</v>
      </c>
      <c r="F13" s="149">
        <v>1.2573940298507462</v>
      </c>
      <c r="G13" s="149">
        <v>0.1727228855721393</v>
      </c>
    </row>
    <row r="14" spans="1:11">
      <c r="A14" s="149">
        <v>12</v>
      </c>
      <c r="B14" s="149" t="s">
        <v>312</v>
      </c>
      <c r="C14" s="149">
        <v>0.95811144278606963</v>
      </c>
      <c r="D14" s="149">
        <v>0.61366666666666658</v>
      </c>
      <c r="E14" s="149">
        <v>0.68888955223880588</v>
      </c>
      <c r="F14" s="149">
        <v>1.3025562189054725</v>
      </c>
      <c r="G14" s="149">
        <v>0.1757402985074627</v>
      </c>
    </row>
    <row r="15" spans="1:11">
      <c r="A15" s="149">
        <v>13</v>
      </c>
      <c r="B15" s="149" t="s">
        <v>312</v>
      </c>
      <c r="C15" s="149">
        <v>0.98970049751243772</v>
      </c>
      <c r="D15" s="149">
        <v>0.63751243781094524</v>
      </c>
      <c r="E15" s="149">
        <v>0.70437661691542297</v>
      </c>
      <c r="F15" s="149">
        <v>1.3418890547263682</v>
      </c>
      <c r="G15" s="149">
        <v>0.17969104477611941</v>
      </c>
    </row>
    <row r="16" spans="1:11">
      <c r="A16" s="149">
        <v>14</v>
      </c>
      <c r="B16" s="149" t="s">
        <v>312</v>
      </c>
      <c r="C16" s="149">
        <v>0.99881094527363179</v>
      </c>
      <c r="D16" s="149">
        <v>0.64134925373134322</v>
      </c>
      <c r="E16" s="149">
        <v>0.71492338308457692</v>
      </c>
      <c r="F16" s="149">
        <v>1.3562726368159201</v>
      </c>
      <c r="G16" s="149">
        <v>0.182381592039801</v>
      </c>
    </row>
    <row r="17" spans="1:7">
      <c r="A17" s="149">
        <v>15</v>
      </c>
      <c r="B17" s="149" t="s">
        <v>312</v>
      </c>
      <c r="C17" s="149">
        <v>1.0054502487562189</v>
      </c>
      <c r="D17" s="149">
        <v>0.63792388059701488</v>
      </c>
      <c r="E17" s="149">
        <v>0.73505273631840784</v>
      </c>
      <c r="F17" s="149">
        <v>1.3729766169154227</v>
      </c>
      <c r="G17" s="149">
        <v>0.18751691542288557</v>
      </c>
    </row>
    <row r="18" spans="1:7">
      <c r="A18" s="149">
        <v>16</v>
      </c>
      <c r="B18" s="149" t="s">
        <v>312</v>
      </c>
      <c r="C18" s="149">
        <v>1.000670646766169</v>
      </c>
      <c r="D18" s="149">
        <v>0.62537114427860685</v>
      </c>
      <c r="E18" s="149">
        <v>0.75059900497512422</v>
      </c>
      <c r="F18" s="149">
        <v>1.3759701492537311</v>
      </c>
      <c r="G18" s="149">
        <v>0.19148258706467661</v>
      </c>
    </row>
    <row r="19" spans="1:7">
      <c r="A19" s="149">
        <v>17</v>
      </c>
      <c r="B19" s="149" t="s">
        <v>312</v>
      </c>
      <c r="C19" s="149">
        <v>0.99595323383084566</v>
      </c>
      <c r="D19" s="149">
        <v>0.61567263681592044</v>
      </c>
      <c r="E19" s="149">
        <v>0.76056069651741276</v>
      </c>
      <c r="F19" s="149">
        <v>1.3762333333333332</v>
      </c>
      <c r="G19" s="149">
        <v>0.19402437810945275</v>
      </c>
    </row>
    <row r="20" spans="1:7">
      <c r="A20" s="149">
        <v>18</v>
      </c>
      <c r="B20" s="149" t="s">
        <v>312</v>
      </c>
      <c r="C20" s="149">
        <v>0.99412587064676616</v>
      </c>
      <c r="D20" s="149">
        <v>0.60845273631840791</v>
      </c>
      <c r="E20" s="149">
        <v>0.77134577114427871</v>
      </c>
      <c r="F20" s="149">
        <v>1.3797985074626866</v>
      </c>
      <c r="G20" s="149">
        <v>0.19677562189054726</v>
      </c>
    </row>
    <row r="21" spans="1:7">
      <c r="A21" s="149">
        <v>19</v>
      </c>
      <c r="B21" s="149" t="s">
        <v>312</v>
      </c>
      <c r="C21" s="149">
        <v>0.99375621890547261</v>
      </c>
      <c r="D21" s="149">
        <v>0.60512587064676615</v>
      </c>
      <c r="E21" s="149">
        <v>0.7772606965174127</v>
      </c>
      <c r="F21" s="149">
        <v>1.3823865671641788</v>
      </c>
      <c r="G21" s="149">
        <v>0.19828457711442785</v>
      </c>
    </row>
    <row r="22" spans="1:7">
      <c r="A22" s="149">
        <v>20</v>
      </c>
      <c r="B22" s="149" t="s">
        <v>312</v>
      </c>
      <c r="C22" s="149">
        <v>0.99109601990049745</v>
      </c>
      <c r="D22" s="149">
        <v>0.60082736318407948</v>
      </c>
      <c r="E22" s="149">
        <v>0.78053731343283594</v>
      </c>
      <c r="F22" s="149">
        <v>1.3813646766169154</v>
      </c>
      <c r="G22" s="149">
        <v>0.19912039800995024</v>
      </c>
    </row>
    <row r="23" spans="1:7">
      <c r="A23" s="149">
        <v>21</v>
      </c>
      <c r="B23" s="149" t="s">
        <v>312</v>
      </c>
      <c r="C23" s="149">
        <v>0.9829885572139303</v>
      </c>
      <c r="D23" s="149">
        <v>0.59356467661691537</v>
      </c>
      <c r="E23" s="149">
        <v>0.77884776119402988</v>
      </c>
      <c r="F23" s="149">
        <v>1.3724124378109452</v>
      </c>
      <c r="G23" s="149">
        <v>0.19868905472636814</v>
      </c>
    </row>
    <row r="24" spans="1:7">
      <c r="A24" s="149">
        <v>22</v>
      </c>
      <c r="B24" s="149" t="s">
        <v>312</v>
      </c>
      <c r="C24" s="149">
        <v>0.9714661691542289</v>
      </c>
      <c r="D24" s="149">
        <v>0.58250298507462683</v>
      </c>
      <c r="E24" s="149">
        <v>0.7779268656716416</v>
      </c>
      <c r="F24" s="149">
        <v>1.3604298507462684</v>
      </c>
      <c r="G24" s="149">
        <v>0.19845422885572139</v>
      </c>
    </row>
    <row r="25" spans="1:7">
      <c r="A25" s="149">
        <v>23</v>
      </c>
      <c r="B25" s="149" t="s">
        <v>312</v>
      </c>
      <c r="C25" s="149">
        <v>0.95535074626865657</v>
      </c>
      <c r="D25" s="149">
        <v>0.56720796019900488</v>
      </c>
      <c r="E25" s="149">
        <v>0.7762850746268658</v>
      </c>
      <c r="F25" s="149">
        <v>1.3434930348258707</v>
      </c>
      <c r="G25" s="149">
        <v>0.19803532338308458</v>
      </c>
    </row>
    <row r="26" spans="1:7">
      <c r="A26" s="149">
        <v>24</v>
      </c>
      <c r="B26" s="149" t="s">
        <v>312</v>
      </c>
      <c r="C26" s="149">
        <v>0.93845373134328347</v>
      </c>
      <c r="D26" s="149">
        <v>0.55124179104477611</v>
      </c>
      <c r="E26" s="149">
        <v>0.77442338308457692</v>
      </c>
      <c r="F26" s="149">
        <v>1.325665174129353</v>
      </c>
      <c r="G26" s="149">
        <v>0.19756069651741293</v>
      </c>
    </row>
    <row r="27" spans="1:7">
      <c r="A27" s="149">
        <v>25</v>
      </c>
      <c r="B27" s="149" t="s">
        <v>312</v>
      </c>
      <c r="C27" s="149">
        <v>0.92230199004975122</v>
      </c>
      <c r="D27" s="149">
        <v>0.5360830845771144</v>
      </c>
      <c r="E27" s="149">
        <v>0.77243731343283561</v>
      </c>
      <c r="F27" s="149">
        <v>1.30852039800995</v>
      </c>
      <c r="G27" s="149">
        <v>0.19705422885572138</v>
      </c>
    </row>
    <row r="28" spans="1:7">
      <c r="A28" s="149">
        <v>26</v>
      </c>
      <c r="B28" s="149" t="s">
        <v>312</v>
      </c>
      <c r="C28" s="149">
        <v>0.90732487562189046</v>
      </c>
      <c r="D28" s="149">
        <v>0.52304975124378106</v>
      </c>
      <c r="E28" s="149">
        <v>0.76854975124378111</v>
      </c>
      <c r="F28" s="149">
        <v>1.2915995024875622</v>
      </c>
      <c r="G28" s="149">
        <v>0.19606218905472636</v>
      </c>
    </row>
    <row r="29" spans="1:7">
      <c r="A29" s="149">
        <v>27</v>
      </c>
      <c r="B29" s="149" t="s">
        <v>312</v>
      </c>
      <c r="C29" s="149">
        <v>0.89239452736318403</v>
      </c>
      <c r="D29" s="149">
        <v>0.51098109452736318</v>
      </c>
      <c r="E29" s="149">
        <v>0.76282686567164193</v>
      </c>
      <c r="F29" s="149">
        <v>1.2738079601990051</v>
      </c>
      <c r="G29" s="149">
        <v>0.19460248756218904</v>
      </c>
    </row>
    <row r="30" spans="1:7">
      <c r="A30" s="149">
        <v>28</v>
      </c>
      <c r="B30" s="149" t="s">
        <v>312</v>
      </c>
      <c r="C30" s="149">
        <v>0.87630945273631833</v>
      </c>
      <c r="D30" s="149">
        <v>0.49842189054726366</v>
      </c>
      <c r="E30" s="149">
        <v>0.75577512437810923</v>
      </c>
      <c r="F30" s="149">
        <v>1.2541970149253729</v>
      </c>
      <c r="G30" s="149">
        <v>0.19280298507462684</v>
      </c>
    </row>
    <row r="31" spans="1:7">
      <c r="A31" s="149">
        <v>29</v>
      </c>
      <c r="B31" s="149" t="s">
        <v>312</v>
      </c>
      <c r="C31" s="149">
        <v>0.85878756218905472</v>
      </c>
      <c r="D31" s="149">
        <v>0.48441044776119396</v>
      </c>
      <c r="E31" s="149">
        <v>0.74875472636815932</v>
      </c>
      <c r="F31" s="149">
        <v>1.2331651741293532</v>
      </c>
      <c r="G31" s="149">
        <v>0.19101243781094523</v>
      </c>
    </row>
    <row r="32" spans="1:7">
      <c r="A32" s="149">
        <v>30</v>
      </c>
      <c r="B32" s="149" t="s">
        <v>312</v>
      </c>
      <c r="C32" s="149">
        <v>0.83963781094527357</v>
      </c>
      <c r="D32" s="149">
        <v>0.46822636815920399</v>
      </c>
      <c r="E32" s="149">
        <v>0.74282288557213905</v>
      </c>
      <c r="F32" s="149">
        <v>1.2110492537313431</v>
      </c>
      <c r="G32" s="149">
        <v>0.18949900497512437</v>
      </c>
    </row>
    <row r="33" spans="1:11">
      <c r="A33" s="149">
        <v>31</v>
      </c>
      <c r="B33" s="149" t="s">
        <v>312</v>
      </c>
      <c r="C33" s="149">
        <v>0.819992039800995</v>
      </c>
      <c r="D33" s="149">
        <v>0.45110646766169149</v>
      </c>
      <c r="E33" s="149">
        <v>0.73777064676616899</v>
      </c>
      <c r="F33" s="149">
        <v>1.1888771144278605</v>
      </c>
      <c r="G33" s="149">
        <v>0.188210447761194</v>
      </c>
    </row>
    <row r="34" spans="1:11">
      <c r="A34" s="149">
        <v>32</v>
      </c>
      <c r="B34" s="149" t="s">
        <v>312</v>
      </c>
      <c r="C34" s="149">
        <v>0.80064427860696519</v>
      </c>
      <c r="D34" s="149">
        <v>0.43402686567164173</v>
      </c>
      <c r="E34" s="149">
        <v>0.73323532338308461</v>
      </c>
      <c r="F34" s="149">
        <v>1.1672621890547263</v>
      </c>
      <c r="G34" s="149">
        <v>0.18705323383084574</v>
      </c>
    </row>
    <row r="35" spans="1:11">
      <c r="A35" s="149">
        <v>33</v>
      </c>
      <c r="B35" s="149" t="s">
        <v>312</v>
      </c>
      <c r="C35" s="149">
        <v>0.78210447761194035</v>
      </c>
      <c r="D35" s="149">
        <v>0.41797164179104473</v>
      </c>
      <c r="E35" s="149">
        <v>0.72826517412935321</v>
      </c>
      <c r="F35" s="149">
        <v>1.1462368159203979</v>
      </c>
      <c r="G35" s="149">
        <v>0.18578557213930347</v>
      </c>
      <c r="K35" s="153" t="s">
        <v>314</v>
      </c>
    </row>
    <row r="36" spans="1:11">
      <c r="A36" s="149">
        <v>34</v>
      </c>
      <c r="B36" s="149" t="s">
        <v>312</v>
      </c>
      <c r="C36" s="149">
        <v>0.76420746268656714</v>
      </c>
      <c r="D36" s="149">
        <v>0.40285621890547257</v>
      </c>
      <c r="E36" s="149">
        <v>0.72270199004975133</v>
      </c>
      <c r="F36" s="149">
        <v>1.1255582089552238</v>
      </c>
      <c r="G36" s="149">
        <v>0.18436616915422885</v>
      </c>
      <c r="K36" s="153" t="s">
        <v>315</v>
      </c>
    </row>
    <row r="37" spans="1:11">
      <c r="A37" s="149">
        <v>35</v>
      </c>
      <c r="B37" s="149" t="s">
        <v>312</v>
      </c>
      <c r="C37" s="149">
        <v>0.74653631840796009</v>
      </c>
      <c r="D37" s="149">
        <v>0.38818407960199003</v>
      </c>
      <c r="E37" s="149">
        <v>0.71670398009950254</v>
      </c>
      <c r="F37" s="149">
        <v>1.1048880597014925</v>
      </c>
      <c r="G37" s="149">
        <v>0.18283631840796019</v>
      </c>
      <c r="K37" s="153" t="s">
        <v>316</v>
      </c>
    </row>
    <row r="38" spans="1:11">
      <c r="A38" s="149">
        <v>36</v>
      </c>
      <c r="B38" s="149" t="s">
        <v>312</v>
      </c>
      <c r="C38" s="149">
        <v>0.72873930348258709</v>
      </c>
      <c r="D38" s="149">
        <v>0.37343333333333334</v>
      </c>
      <c r="E38" s="149">
        <v>0.71061144278606969</v>
      </c>
      <c r="F38" s="149">
        <v>1.084044776119403</v>
      </c>
      <c r="G38" s="149">
        <v>0.18128159203980099</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150FA-7D3E-42EB-8FF3-10A13433165B}">
  <dimension ref="C1:AK56"/>
  <sheetViews>
    <sheetView topLeftCell="G1" zoomScale="62" zoomScaleNormal="60" workbookViewId="0">
      <selection activeCell="P1" sqref="P1"/>
    </sheetView>
  </sheetViews>
  <sheetFormatPr defaultRowHeight="15"/>
  <cols>
    <col min="1" max="33" width="9.140625" style="142"/>
    <col min="34" max="34" width="10.140625" style="142" customWidth="1"/>
    <col min="35" max="35" width="3.7109375" style="142" customWidth="1"/>
    <col min="36" max="16384" width="9.140625" style="142"/>
  </cols>
  <sheetData>
    <row r="1" spans="3:37" ht="26.25">
      <c r="O1" s="154"/>
      <c r="P1" s="155" t="s">
        <v>16</v>
      </c>
      <c r="Q1" s="144"/>
      <c r="R1" s="144"/>
      <c r="S1" s="144"/>
      <c r="T1" s="144"/>
      <c r="U1" s="144"/>
      <c r="V1" s="144"/>
      <c r="W1" s="144"/>
      <c r="X1" s="144"/>
      <c r="Y1" s="144"/>
      <c r="Z1" s="144"/>
      <c r="AA1" s="144"/>
      <c r="AB1" s="144"/>
      <c r="AC1" s="144"/>
      <c r="AD1" s="144"/>
      <c r="AE1" s="144"/>
      <c r="AF1" s="144"/>
      <c r="AG1" s="144"/>
      <c r="AH1" s="144"/>
      <c r="AI1" s="144"/>
      <c r="AJ1" s="144"/>
      <c r="AK1" s="144"/>
    </row>
    <row r="2" spans="3:37" ht="23.25">
      <c r="O2" s="154"/>
      <c r="P2" s="156" t="s">
        <v>321</v>
      </c>
      <c r="Q2" s="144"/>
      <c r="R2" s="144"/>
      <c r="S2" s="144"/>
      <c r="T2" s="144"/>
      <c r="U2" s="144"/>
      <c r="V2" s="144"/>
      <c r="W2" s="144"/>
      <c r="X2" s="144"/>
      <c r="Y2" s="144"/>
      <c r="Z2" s="144"/>
      <c r="AA2" s="144"/>
      <c r="AB2" s="144"/>
      <c r="AC2" s="144"/>
      <c r="AD2" s="144"/>
      <c r="AE2" s="144"/>
      <c r="AF2" s="144"/>
      <c r="AG2" s="144"/>
      <c r="AH2" s="144"/>
      <c r="AI2" s="144"/>
      <c r="AJ2" s="144"/>
      <c r="AK2" s="144"/>
    </row>
    <row r="3" spans="3:37">
      <c r="O3" s="144"/>
      <c r="P3" s="144"/>
      <c r="Q3" s="144"/>
      <c r="R3" s="144"/>
      <c r="S3" s="144"/>
      <c r="T3" s="144"/>
      <c r="U3" s="144"/>
      <c r="V3" s="144"/>
      <c r="W3" s="144"/>
      <c r="X3" s="144"/>
      <c r="Y3" s="144"/>
      <c r="Z3" s="144"/>
      <c r="AA3" s="144"/>
      <c r="AB3" s="144"/>
      <c r="AC3" s="144"/>
      <c r="AD3" s="144"/>
      <c r="AE3" s="144"/>
      <c r="AF3" s="144"/>
      <c r="AG3" s="144"/>
      <c r="AH3" s="144"/>
      <c r="AI3" s="144"/>
      <c r="AJ3" s="144"/>
      <c r="AK3" s="144"/>
    </row>
    <row r="4" spans="3:37">
      <c r="O4" s="144"/>
      <c r="P4" s="144"/>
      <c r="Q4" s="144"/>
      <c r="R4" s="144"/>
      <c r="S4" s="144"/>
      <c r="T4" s="144"/>
      <c r="U4" s="144"/>
      <c r="V4" s="144"/>
      <c r="W4" s="144"/>
      <c r="X4" s="144"/>
      <c r="Y4" s="144"/>
      <c r="Z4" s="144"/>
      <c r="AA4" s="144"/>
      <c r="AB4" s="144"/>
      <c r="AC4" s="144"/>
      <c r="AD4" s="144"/>
      <c r="AE4" s="144"/>
      <c r="AF4" s="144"/>
      <c r="AG4" s="144"/>
      <c r="AH4" s="144"/>
      <c r="AI4" s="144"/>
      <c r="AJ4" s="144"/>
      <c r="AK4" s="144"/>
    </row>
    <row r="5" spans="3:37">
      <c r="D5" s="142" t="s">
        <v>322</v>
      </c>
      <c r="E5" s="142" t="s">
        <v>323</v>
      </c>
      <c r="F5" s="142" t="s">
        <v>324</v>
      </c>
      <c r="G5" s="142" t="s">
        <v>325</v>
      </c>
      <c r="H5" s="142" t="s">
        <v>326</v>
      </c>
      <c r="I5" s="142" t="s">
        <v>327</v>
      </c>
      <c r="J5" s="142" t="s">
        <v>328</v>
      </c>
      <c r="K5" s="142" t="s">
        <v>329</v>
      </c>
      <c r="L5" s="142" t="s">
        <v>330</v>
      </c>
      <c r="O5" s="144"/>
      <c r="P5" s="144"/>
      <c r="Q5" s="144"/>
      <c r="R5" s="144"/>
      <c r="S5" s="144"/>
      <c r="T5" s="144"/>
      <c r="U5" s="144"/>
      <c r="V5" s="144"/>
      <c r="W5" s="144"/>
      <c r="X5" s="144"/>
      <c r="Y5" s="144"/>
      <c r="Z5" s="144"/>
      <c r="AA5" s="144"/>
      <c r="AB5" s="144"/>
      <c r="AC5" s="144"/>
      <c r="AD5" s="144"/>
      <c r="AE5" s="144"/>
      <c r="AF5" s="144"/>
      <c r="AG5" s="144"/>
      <c r="AH5" s="144"/>
      <c r="AI5" s="144"/>
      <c r="AJ5" s="144"/>
      <c r="AK5" s="144"/>
    </row>
    <row r="6" spans="3:37">
      <c r="C6" s="142" t="s">
        <v>331</v>
      </c>
      <c r="D6" s="142">
        <v>0</v>
      </c>
      <c r="E6" s="142">
        <v>0</v>
      </c>
      <c r="F6" s="142">
        <v>0</v>
      </c>
      <c r="G6" s="142">
        <v>0</v>
      </c>
      <c r="H6" s="142">
        <v>0</v>
      </c>
      <c r="I6" s="142">
        <v>0</v>
      </c>
      <c r="J6" s="142">
        <v>0</v>
      </c>
      <c r="K6" s="142">
        <v>0</v>
      </c>
      <c r="L6" s="142">
        <v>0</v>
      </c>
      <c r="O6" s="144"/>
      <c r="P6" s="144"/>
      <c r="Q6" s="144"/>
      <c r="R6" s="144"/>
      <c r="S6" s="144"/>
      <c r="T6" s="144"/>
      <c r="U6" s="144"/>
      <c r="V6" s="144"/>
      <c r="W6" s="144"/>
      <c r="X6" s="144"/>
      <c r="Y6" s="144"/>
      <c r="Z6" s="144"/>
      <c r="AA6" s="144"/>
      <c r="AB6" s="144"/>
      <c r="AC6" s="144"/>
      <c r="AD6" s="144"/>
      <c r="AE6" s="144"/>
      <c r="AF6" s="144"/>
      <c r="AG6" s="144"/>
      <c r="AH6" s="144"/>
      <c r="AI6" s="144"/>
      <c r="AJ6" s="144"/>
      <c r="AK6" s="144"/>
    </row>
    <row r="7" spans="3:37">
      <c r="C7" s="142" t="s">
        <v>332</v>
      </c>
      <c r="D7" s="142">
        <v>61.152500000000003</v>
      </c>
      <c r="E7" s="142">
        <v>35.676999999999964</v>
      </c>
      <c r="F7" s="142">
        <v>-12</v>
      </c>
      <c r="G7" s="142">
        <v>-7</v>
      </c>
      <c r="H7" s="142">
        <v>-5</v>
      </c>
      <c r="I7" s="142">
        <v>-3</v>
      </c>
      <c r="J7" s="142">
        <v>-14</v>
      </c>
      <c r="K7" s="142">
        <v>32</v>
      </c>
      <c r="L7" s="142">
        <v>-23</v>
      </c>
      <c r="O7" s="144"/>
      <c r="P7" s="144"/>
      <c r="Q7" s="144"/>
      <c r="R7" s="144"/>
      <c r="S7" s="144"/>
      <c r="T7" s="144"/>
      <c r="U7" s="144"/>
      <c r="V7" s="144"/>
      <c r="W7" s="144"/>
      <c r="X7" s="144"/>
      <c r="Y7" s="144"/>
      <c r="Z7" s="144"/>
      <c r="AA7" s="144"/>
      <c r="AB7" s="144"/>
      <c r="AC7" s="144"/>
      <c r="AD7" s="144"/>
      <c r="AE7" s="144"/>
      <c r="AF7" s="144"/>
      <c r="AG7" s="144"/>
      <c r="AH7" s="144"/>
      <c r="AI7" s="144"/>
      <c r="AJ7" s="144"/>
      <c r="AK7" s="144"/>
    </row>
    <row r="8" spans="3:37">
      <c r="C8" s="142" t="s">
        <v>333</v>
      </c>
      <c r="D8" s="142">
        <v>263.29199999999992</v>
      </c>
      <c r="E8" s="142">
        <v>99.30699999999996</v>
      </c>
      <c r="F8" s="142">
        <v>68</v>
      </c>
      <c r="G8" s="142">
        <v>1</v>
      </c>
      <c r="H8" s="142">
        <v>6</v>
      </c>
      <c r="I8" s="142">
        <v>16</v>
      </c>
      <c r="J8" s="142">
        <v>-9</v>
      </c>
      <c r="K8" s="142">
        <v>74</v>
      </c>
      <c r="L8" s="142">
        <v>5</v>
      </c>
      <c r="O8" s="144"/>
      <c r="P8" s="144"/>
      <c r="Q8" s="144"/>
      <c r="R8" s="144"/>
      <c r="S8" s="144"/>
      <c r="T8" s="144"/>
      <c r="U8" s="144"/>
      <c r="V8" s="144"/>
      <c r="W8" s="144"/>
      <c r="X8" s="144"/>
      <c r="Y8" s="144"/>
      <c r="Z8" s="144"/>
      <c r="AA8" s="144"/>
      <c r="AB8" s="144"/>
      <c r="AC8" s="144"/>
      <c r="AD8" s="144"/>
      <c r="AE8" s="144"/>
      <c r="AF8" s="144"/>
      <c r="AG8" s="144"/>
      <c r="AH8" s="144"/>
      <c r="AI8" s="144"/>
      <c r="AJ8" s="144"/>
      <c r="AK8" s="144"/>
    </row>
    <row r="9" spans="3:37">
      <c r="C9" s="142" t="s">
        <v>334</v>
      </c>
      <c r="D9" s="142">
        <v>400.41199999999992</v>
      </c>
      <c r="E9" s="142">
        <v>114.31899999999996</v>
      </c>
      <c r="F9" s="142">
        <v>55</v>
      </c>
      <c r="G9" s="142">
        <v>10</v>
      </c>
      <c r="H9" s="142">
        <v>15</v>
      </c>
      <c r="I9" s="142">
        <v>56</v>
      </c>
      <c r="J9" s="142">
        <v>173</v>
      </c>
      <c r="K9" s="142">
        <v>0</v>
      </c>
      <c r="L9" s="142">
        <v>-45</v>
      </c>
      <c r="O9" s="144"/>
      <c r="P9" s="144"/>
      <c r="Q9" s="144"/>
      <c r="R9" s="144"/>
      <c r="S9" s="144"/>
      <c r="T9" s="144"/>
      <c r="U9" s="144"/>
      <c r="V9" s="144"/>
      <c r="W9" s="144"/>
      <c r="X9" s="144"/>
      <c r="Y9" s="144"/>
      <c r="Z9" s="144"/>
      <c r="AA9" s="144"/>
      <c r="AB9" s="144"/>
      <c r="AC9" s="144"/>
      <c r="AD9" s="144"/>
      <c r="AE9" s="144"/>
      <c r="AF9" s="144"/>
      <c r="AG9" s="144"/>
      <c r="AH9" s="144"/>
      <c r="AI9" s="144"/>
      <c r="AJ9" s="144"/>
      <c r="AK9" s="144"/>
    </row>
    <row r="10" spans="3:37">
      <c r="C10" s="142" t="s">
        <v>335</v>
      </c>
      <c r="D10" s="142">
        <v>373.21100000000001</v>
      </c>
      <c r="E10" s="142">
        <v>142.52999999999997</v>
      </c>
      <c r="F10" s="142">
        <v>46</v>
      </c>
      <c r="G10" s="142">
        <v>41</v>
      </c>
      <c r="H10" s="142">
        <v>31</v>
      </c>
      <c r="I10" s="142">
        <v>31</v>
      </c>
      <c r="J10" s="142">
        <v>145</v>
      </c>
      <c r="K10" s="142">
        <v>20</v>
      </c>
      <c r="L10" s="142">
        <v>-57</v>
      </c>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row>
    <row r="11" spans="3:37">
      <c r="C11" s="142" t="s">
        <v>336</v>
      </c>
      <c r="D11" s="142">
        <v>301.21499999999992</v>
      </c>
      <c r="E11" s="142">
        <v>132.44099999999997</v>
      </c>
      <c r="F11" s="142">
        <v>77.5</v>
      </c>
      <c r="G11" s="142">
        <v>30</v>
      </c>
      <c r="H11" s="142">
        <v>12</v>
      </c>
      <c r="I11" s="142">
        <v>42</v>
      </c>
      <c r="J11" s="142">
        <v>190</v>
      </c>
      <c r="K11" s="142">
        <v>63</v>
      </c>
      <c r="L11" s="142">
        <v>-66</v>
      </c>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row>
    <row r="12" spans="3:37">
      <c r="C12" s="142" t="s">
        <v>337</v>
      </c>
      <c r="D12" s="142">
        <v>258.05349999999999</v>
      </c>
      <c r="E12" s="142">
        <v>169.435</v>
      </c>
      <c r="F12" s="142">
        <v>48.5</v>
      </c>
      <c r="G12" s="142">
        <v>27</v>
      </c>
      <c r="H12" s="142">
        <v>4</v>
      </c>
      <c r="I12" s="142">
        <v>6</v>
      </c>
      <c r="J12" s="142">
        <v>125</v>
      </c>
      <c r="K12" s="142">
        <v>-32</v>
      </c>
      <c r="L12" s="142">
        <v>-55</v>
      </c>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row>
    <row r="13" spans="3:37">
      <c r="C13" s="142" t="s">
        <v>338</v>
      </c>
      <c r="D13" s="142">
        <v>283.24749999999995</v>
      </c>
      <c r="E13" s="142">
        <v>182.49099999999999</v>
      </c>
      <c r="F13" s="142">
        <v>53</v>
      </c>
      <c r="G13" s="142">
        <v>44</v>
      </c>
      <c r="H13" s="142">
        <v>-17</v>
      </c>
      <c r="I13" s="142">
        <v>21</v>
      </c>
      <c r="J13" s="142">
        <v>110</v>
      </c>
      <c r="K13" s="142">
        <v>-20</v>
      </c>
      <c r="L13" s="142">
        <v>-45</v>
      </c>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row>
    <row r="14" spans="3:37">
      <c r="C14" s="142" t="s">
        <v>339</v>
      </c>
      <c r="D14" s="142">
        <v>234.43999999999997</v>
      </c>
      <c r="E14" s="142">
        <v>125.24099999999999</v>
      </c>
      <c r="F14" s="142">
        <v>42</v>
      </c>
      <c r="G14" s="142">
        <v>84</v>
      </c>
      <c r="H14" s="142">
        <v>-15</v>
      </c>
      <c r="I14" s="142">
        <v>45</v>
      </c>
      <c r="J14" s="142">
        <v>79</v>
      </c>
      <c r="K14" s="142">
        <v>-34</v>
      </c>
      <c r="L14" s="142">
        <v>-80</v>
      </c>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row>
    <row r="15" spans="3:37">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row>
    <row r="16" spans="3:37">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row>
    <row r="17" spans="15:37">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row>
    <row r="18" spans="15:37">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row>
    <row r="19" spans="15:37">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row>
    <row r="20" spans="15:37">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row>
    <row r="21" spans="15:37">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row>
    <row r="22" spans="15:37">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row>
    <row r="23" spans="15:37">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row>
    <row r="24" spans="15:37">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row>
    <row r="25" spans="15:37">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row>
    <row r="26" spans="15:37">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row>
    <row r="27" spans="15:37">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row>
    <row r="28" spans="15:37">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row>
    <row r="29" spans="15:37">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row>
    <row r="30" spans="15:37">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row>
    <row r="31" spans="15:37">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row>
    <row r="32" spans="15:37">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row>
    <row r="33" spans="15:37">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row>
    <row r="34" spans="15:37">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row>
    <row r="35" spans="15:37">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row>
    <row r="36" spans="15:37">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row>
    <row r="37" spans="15:37">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row>
    <row r="38" spans="15:37">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row>
    <row r="39" spans="15:37">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row>
    <row r="40" spans="15:37">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row>
    <row r="41" spans="15:37">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row>
    <row r="42" spans="15:37">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row>
    <row r="43" spans="15:37">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row>
    <row r="44" spans="15:37">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row>
    <row r="45" spans="15:37">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row>
    <row r="46" spans="15:37">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row>
    <row r="47" spans="15:37">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row>
    <row r="48" spans="15:37">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row>
    <row r="49" spans="15:37">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row>
    <row r="50" spans="15:37">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row>
    <row r="51" spans="15:37">
      <c r="O51" s="144"/>
      <c r="P51" s="144" t="s">
        <v>340</v>
      </c>
      <c r="Q51" s="144"/>
      <c r="R51" s="144"/>
      <c r="S51" s="144"/>
      <c r="T51" s="144"/>
      <c r="U51" s="144"/>
      <c r="V51" s="144"/>
      <c r="W51" s="144"/>
      <c r="X51" s="144"/>
      <c r="Y51" s="144"/>
      <c r="Z51" s="144"/>
      <c r="AA51" s="144"/>
      <c r="AB51" s="144"/>
      <c r="AC51" s="144"/>
      <c r="AD51" s="144"/>
      <c r="AE51" s="144"/>
      <c r="AF51" s="144"/>
      <c r="AG51" s="144"/>
      <c r="AH51" s="144"/>
      <c r="AI51" s="144"/>
      <c r="AJ51" s="144"/>
      <c r="AK51" s="144"/>
    </row>
    <row r="52" spans="15:37">
      <c r="O52" s="144"/>
      <c r="P52" s="144" t="s">
        <v>341</v>
      </c>
      <c r="Q52" s="144"/>
      <c r="R52" s="144"/>
      <c r="S52" s="144"/>
      <c r="T52" s="144"/>
      <c r="U52" s="144"/>
      <c r="V52" s="144"/>
      <c r="W52" s="144"/>
      <c r="X52" s="144"/>
      <c r="Y52" s="144"/>
      <c r="Z52" s="144"/>
      <c r="AA52" s="144"/>
      <c r="AB52" s="144"/>
      <c r="AC52" s="144"/>
      <c r="AD52" s="144"/>
      <c r="AE52" s="144"/>
      <c r="AF52" s="144"/>
      <c r="AG52" s="144"/>
      <c r="AH52" s="144"/>
      <c r="AI52" s="144"/>
      <c r="AJ52" s="144"/>
      <c r="AK52" s="144"/>
    </row>
    <row r="53" spans="15:37">
      <c r="O53" s="144"/>
      <c r="P53" s="144" t="s">
        <v>342</v>
      </c>
      <c r="Q53" s="144"/>
      <c r="R53" s="144"/>
      <c r="S53" s="144"/>
      <c r="T53" s="144"/>
      <c r="U53" s="144"/>
      <c r="V53" s="144"/>
      <c r="W53" s="144"/>
      <c r="X53" s="144"/>
      <c r="Y53" s="144"/>
      <c r="Z53" s="144"/>
      <c r="AA53" s="144"/>
      <c r="AB53" s="144"/>
      <c r="AC53" s="144"/>
      <c r="AD53" s="144"/>
      <c r="AE53" s="144"/>
      <c r="AF53" s="144"/>
      <c r="AG53" s="144"/>
      <c r="AH53" s="144"/>
      <c r="AI53" s="144"/>
      <c r="AJ53" s="144"/>
      <c r="AK53" s="144"/>
    </row>
    <row r="54" spans="15:37">
      <c r="O54" s="144"/>
      <c r="P54" s="144" t="s">
        <v>343</v>
      </c>
      <c r="Q54" s="144"/>
      <c r="R54" s="144"/>
      <c r="S54" s="144"/>
      <c r="T54" s="144"/>
      <c r="U54" s="144"/>
      <c r="V54" s="144"/>
      <c r="W54" s="144"/>
      <c r="X54" s="144"/>
      <c r="Y54" s="144"/>
      <c r="Z54" s="144"/>
      <c r="AA54" s="144"/>
      <c r="AB54" s="144"/>
      <c r="AC54" s="144"/>
      <c r="AD54" s="144"/>
      <c r="AE54" s="144"/>
      <c r="AF54" s="144"/>
      <c r="AG54" s="144"/>
      <c r="AH54" s="144"/>
      <c r="AI54" s="144"/>
      <c r="AJ54" s="144"/>
      <c r="AK54" s="144"/>
    </row>
    <row r="55" spans="15:37">
      <c r="O55" s="144"/>
      <c r="P55" s="144" t="s">
        <v>344</v>
      </c>
      <c r="Q55" s="144"/>
      <c r="R55" s="144"/>
      <c r="S55" s="144"/>
      <c r="T55" s="144"/>
      <c r="U55" s="144"/>
      <c r="V55" s="144"/>
      <c r="W55" s="144"/>
      <c r="X55" s="144"/>
      <c r="Y55" s="144"/>
      <c r="Z55" s="144"/>
      <c r="AA55" s="144"/>
      <c r="AB55" s="144"/>
      <c r="AC55" s="144"/>
      <c r="AD55" s="144"/>
      <c r="AE55" s="144"/>
      <c r="AF55" s="144"/>
      <c r="AG55" s="144"/>
      <c r="AH55" s="144"/>
      <c r="AI55" s="144"/>
      <c r="AJ55" s="144"/>
      <c r="AK55" s="144"/>
    </row>
    <row r="56" spans="15:37">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D6A4B-C600-491A-9559-7E6A850DD6E3}">
  <dimension ref="A2:Z143"/>
  <sheetViews>
    <sheetView zoomScale="53" zoomScaleNormal="60" workbookViewId="0">
      <selection activeCell="L45" sqref="L45"/>
    </sheetView>
  </sheetViews>
  <sheetFormatPr defaultRowHeight="12.75"/>
  <cols>
    <col min="1" max="16384" width="9.140625" style="124"/>
  </cols>
  <sheetData>
    <row r="2" spans="1:26">
      <c r="U2" s="124" t="s">
        <v>345</v>
      </c>
      <c r="V2" s="124" t="s">
        <v>346</v>
      </c>
      <c r="W2" s="124" t="s">
        <v>347</v>
      </c>
      <c r="X2" s="124" t="s">
        <v>348</v>
      </c>
      <c r="Y2" s="124" t="s">
        <v>349</v>
      </c>
      <c r="Z2" s="124" t="s">
        <v>350</v>
      </c>
    </row>
    <row r="3" spans="1:26">
      <c r="R3" s="124" t="s">
        <v>351</v>
      </c>
      <c r="S3" s="124">
        <v>2012</v>
      </c>
      <c r="T3" s="124" t="s">
        <v>352</v>
      </c>
      <c r="U3" s="124">
        <v>160.30000000000001</v>
      </c>
      <c r="V3" s="124">
        <v>218.36500000000001</v>
      </c>
      <c r="W3" s="124">
        <v>218.08500000000001</v>
      </c>
      <c r="X3" s="124">
        <v>386</v>
      </c>
      <c r="Y3" s="124">
        <v>217.87</v>
      </c>
      <c r="Z3" s="124">
        <v>443.9</v>
      </c>
    </row>
    <row r="4" spans="1:26">
      <c r="R4" s="124" t="s">
        <v>353</v>
      </c>
      <c r="T4" s="124" t="s">
        <v>354</v>
      </c>
      <c r="U4" s="124">
        <v>182.60499999999999</v>
      </c>
      <c r="V4" s="124">
        <v>238.49500000000003</v>
      </c>
      <c r="W4" s="124">
        <v>262.625</v>
      </c>
      <c r="X4" s="124">
        <v>414.53</v>
      </c>
      <c r="Y4" s="124">
        <v>224.96000000000004</v>
      </c>
      <c r="Z4" s="124">
        <v>490</v>
      </c>
    </row>
    <row r="5" spans="1:26">
      <c r="R5" s="124" t="s">
        <v>355</v>
      </c>
      <c r="T5" s="124" t="s">
        <v>354</v>
      </c>
      <c r="U5" s="124">
        <v>152.345</v>
      </c>
      <c r="V5" s="124">
        <v>274.05499999999995</v>
      </c>
      <c r="W5" s="124">
        <v>265.58999999999997</v>
      </c>
      <c r="X5" s="124">
        <v>431.69</v>
      </c>
      <c r="Y5" s="124">
        <v>206.95999999999998</v>
      </c>
      <c r="Z5" s="124">
        <v>489.8</v>
      </c>
    </row>
    <row r="6" spans="1:26" ht="23.25">
      <c r="A6" s="123" t="s">
        <v>356</v>
      </c>
      <c r="R6" s="124" t="s">
        <v>357</v>
      </c>
      <c r="T6" s="124" t="s">
        <v>354</v>
      </c>
      <c r="U6" s="124">
        <v>135.15</v>
      </c>
      <c r="V6" s="124">
        <v>269.40499999999997</v>
      </c>
      <c r="W6" s="124">
        <v>224.21</v>
      </c>
      <c r="X6" s="124">
        <v>423.77</v>
      </c>
      <c r="Y6" s="124">
        <v>219.26</v>
      </c>
      <c r="Z6" s="124">
        <v>492.1</v>
      </c>
    </row>
    <row r="7" spans="1:26" ht="23.25">
      <c r="A7" s="123" t="s">
        <v>358</v>
      </c>
      <c r="R7" s="124" t="s">
        <v>359</v>
      </c>
      <c r="T7" s="124" t="s">
        <v>354</v>
      </c>
      <c r="U7" s="124">
        <v>131.685</v>
      </c>
      <c r="V7" s="124">
        <v>238.41500000000002</v>
      </c>
      <c r="W7" s="124">
        <v>205.31</v>
      </c>
      <c r="X7" s="124">
        <v>403.89</v>
      </c>
      <c r="Y7" s="124">
        <v>246</v>
      </c>
      <c r="Z7" s="124">
        <v>436.1</v>
      </c>
    </row>
    <row r="8" spans="1:26">
      <c r="R8" s="124" t="s">
        <v>360</v>
      </c>
      <c r="T8" s="124" t="s">
        <v>354</v>
      </c>
      <c r="U8" s="124">
        <v>114.47</v>
      </c>
      <c r="V8" s="124">
        <v>224.42999999999998</v>
      </c>
      <c r="W8" s="124">
        <v>185.78</v>
      </c>
      <c r="X8" s="124">
        <v>379.2</v>
      </c>
      <c r="Y8" s="124">
        <v>123.40000000000003</v>
      </c>
      <c r="Z8" s="124">
        <v>417.28</v>
      </c>
    </row>
    <row r="9" spans="1:26">
      <c r="R9" s="124" t="s">
        <v>361</v>
      </c>
      <c r="T9" s="124" t="s">
        <v>354</v>
      </c>
      <c r="U9" s="124">
        <v>91.09</v>
      </c>
      <c r="V9" s="124">
        <v>181.17</v>
      </c>
      <c r="W9" s="124">
        <v>155.09</v>
      </c>
      <c r="X9" s="124">
        <v>355.29</v>
      </c>
      <c r="Y9" s="124">
        <v>130.90999999999997</v>
      </c>
      <c r="Z9" s="124">
        <v>404.09</v>
      </c>
    </row>
    <row r="10" spans="1:26">
      <c r="R10" s="124" t="s">
        <v>362</v>
      </c>
      <c r="T10" s="124" t="s">
        <v>354</v>
      </c>
      <c r="U10" s="124">
        <v>105.89</v>
      </c>
      <c r="V10" s="124">
        <v>195.11</v>
      </c>
      <c r="W10" s="124">
        <v>156.41499999999999</v>
      </c>
      <c r="X10" s="124">
        <v>394.2</v>
      </c>
      <c r="Y10" s="124">
        <v>80.400000000000034</v>
      </c>
      <c r="Z10" s="124">
        <v>418.11500000000001</v>
      </c>
    </row>
    <row r="11" spans="1:26">
      <c r="R11" s="124" t="s">
        <v>363</v>
      </c>
      <c r="T11" s="124" t="s">
        <v>354</v>
      </c>
      <c r="U11" s="124">
        <v>99.99</v>
      </c>
      <c r="V11" s="124">
        <v>175.20999999999998</v>
      </c>
      <c r="W11" s="124">
        <v>155.62</v>
      </c>
      <c r="X11" s="124">
        <v>384.8</v>
      </c>
      <c r="Y11" s="124">
        <v>84.699999999999989</v>
      </c>
      <c r="Z11" s="124">
        <v>416.10500000000002</v>
      </c>
    </row>
    <row r="12" spans="1:26">
      <c r="R12" s="124" t="s">
        <v>364</v>
      </c>
      <c r="S12" s="124">
        <v>13</v>
      </c>
      <c r="T12" s="124" t="s">
        <v>354</v>
      </c>
      <c r="U12" s="124">
        <v>86.6</v>
      </c>
      <c r="V12" s="124">
        <v>165.20000000000002</v>
      </c>
      <c r="W12" s="124">
        <v>138.49</v>
      </c>
      <c r="X12" s="124">
        <v>307.7</v>
      </c>
      <c r="Y12" s="124">
        <v>111.40000000000003</v>
      </c>
      <c r="Z12" s="124">
        <v>359.68</v>
      </c>
    </row>
    <row r="13" spans="1:26">
      <c r="R13" s="124" t="s">
        <v>365</v>
      </c>
      <c r="T13" s="124" t="s">
        <v>354</v>
      </c>
      <c r="U13" s="124">
        <v>111.04</v>
      </c>
      <c r="V13" s="124">
        <v>169.35999999999996</v>
      </c>
      <c r="W13" s="124">
        <v>171.7</v>
      </c>
      <c r="X13" s="124">
        <v>358.9</v>
      </c>
      <c r="Y13" s="124">
        <v>158.60000000000002</v>
      </c>
      <c r="Z13" s="124">
        <v>393.7</v>
      </c>
    </row>
    <row r="14" spans="1:26">
      <c r="R14" s="124" t="s">
        <v>366</v>
      </c>
      <c r="T14" s="124" t="s">
        <v>354</v>
      </c>
      <c r="U14" s="124">
        <v>138.47999999999999</v>
      </c>
      <c r="V14" s="124">
        <v>148.37000000000003</v>
      </c>
      <c r="W14" s="124">
        <v>198.54</v>
      </c>
      <c r="X14" s="124">
        <v>359.74</v>
      </c>
      <c r="Y14" s="124">
        <v>254.95000000000005</v>
      </c>
      <c r="Z14" s="124">
        <v>424.07</v>
      </c>
    </row>
    <row r="15" spans="1:26">
      <c r="R15" s="124" t="s">
        <v>367</v>
      </c>
      <c r="T15" s="124" t="s">
        <v>354</v>
      </c>
      <c r="U15" s="124">
        <v>143.82</v>
      </c>
      <c r="V15" s="124">
        <v>137.73000000000002</v>
      </c>
      <c r="W15" s="124">
        <v>177.65</v>
      </c>
      <c r="X15" s="124">
        <v>344.07</v>
      </c>
      <c r="Y15" s="124">
        <v>227.66000000000003</v>
      </c>
      <c r="Z15" s="124">
        <v>423.5</v>
      </c>
    </row>
    <row r="16" spans="1:26">
      <c r="R16" s="124" t="s">
        <v>368</v>
      </c>
      <c r="T16" s="124" t="s">
        <v>354</v>
      </c>
      <c r="U16" s="124">
        <v>137.28</v>
      </c>
      <c r="V16" s="124">
        <v>149.86999999999998</v>
      </c>
      <c r="W16" s="124">
        <v>172.54499999999999</v>
      </c>
      <c r="X16" s="124">
        <v>363.2</v>
      </c>
      <c r="Y16" s="124">
        <v>71.94</v>
      </c>
      <c r="Z16" s="124">
        <v>419.4</v>
      </c>
    </row>
    <row r="17" spans="18:26">
      <c r="R17" s="124" t="s">
        <v>369</v>
      </c>
      <c r="T17" s="124" t="s">
        <v>354</v>
      </c>
      <c r="U17" s="124">
        <v>168.45</v>
      </c>
      <c r="V17" s="124">
        <v>196.20499999999998</v>
      </c>
      <c r="W17" s="124">
        <v>241.71</v>
      </c>
      <c r="X17" s="124">
        <v>383.5</v>
      </c>
      <c r="Y17" s="124">
        <v>214.60000000000002</v>
      </c>
      <c r="Z17" s="124">
        <v>438.8</v>
      </c>
    </row>
    <row r="18" spans="18:26">
      <c r="R18" s="124" t="s">
        <v>370</v>
      </c>
      <c r="T18" s="124" t="s">
        <v>354</v>
      </c>
      <c r="U18" s="124">
        <v>146.345</v>
      </c>
      <c r="V18" s="124">
        <v>165.48999999999998</v>
      </c>
      <c r="W18" s="124">
        <v>231.12</v>
      </c>
      <c r="X18" s="124">
        <v>378.07</v>
      </c>
      <c r="Y18" s="124">
        <v>246.22999999999996</v>
      </c>
      <c r="Z18" s="124">
        <v>445.5</v>
      </c>
    </row>
    <row r="19" spans="18:26">
      <c r="R19" s="124" t="s">
        <v>371</v>
      </c>
      <c r="T19" s="124" t="s">
        <v>354</v>
      </c>
      <c r="U19" s="124">
        <v>159.91999999999999</v>
      </c>
      <c r="V19" s="124">
        <v>188.58500000000001</v>
      </c>
      <c r="W19" s="124">
        <v>292.73</v>
      </c>
      <c r="X19" s="124">
        <v>382.98</v>
      </c>
      <c r="Y19" s="124">
        <v>217.03999999999996</v>
      </c>
      <c r="Z19" s="124">
        <v>464.9</v>
      </c>
    </row>
    <row r="20" spans="18:26">
      <c r="R20" s="124" t="s">
        <v>372</v>
      </c>
      <c r="T20" s="124" t="s">
        <v>354</v>
      </c>
      <c r="U20" s="124">
        <v>141.94</v>
      </c>
      <c r="V20" s="124">
        <v>204.11500000000001</v>
      </c>
      <c r="W20" s="124">
        <v>262.52</v>
      </c>
      <c r="X20" s="124">
        <v>383.51</v>
      </c>
      <c r="Y20" s="124">
        <v>156.995</v>
      </c>
      <c r="Z20" s="124">
        <v>472.3</v>
      </c>
    </row>
    <row r="21" spans="18:26">
      <c r="R21" s="124" t="s">
        <v>373</v>
      </c>
      <c r="T21" s="124" t="s">
        <v>354</v>
      </c>
      <c r="U21" s="124">
        <v>135.6</v>
      </c>
      <c r="V21" s="124">
        <v>161.41499999999999</v>
      </c>
      <c r="W21" s="124">
        <v>219.64500000000001</v>
      </c>
      <c r="X21" s="124">
        <v>332.33</v>
      </c>
      <c r="Y21" s="124">
        <v>182.05500000000001</v>
      </c>
      <c r="Z21" s="124">
        <v>444.65</v>
      </c>
    </row>
    <row r="22" spans="18:26">
      <c r="R22" s="124" t="s">
        <v>374</v>
      </c>
      <c r="T22" s="124" t="s">
        <v>354</v>
      </c>
      <c r="U22" s="124">
        <v>136.77000000000001</v>
      </c>
      <c r="V22" s="124">
        <v>177.51500000000001</v>
      </c>
      <c r="W22" s="124">
        <v>268.255</v>
      </c>
      <c r="X22" s="124">
        <v>327.64</v>
      </c>
      <c r="Y22" s="124">
        <v>203.495</v>
      </c>
      <c r="Z22" s="124">
        <v>465.55</v>
      </c>
    </row>
    <row r="23" spans="18:26">
      <c r="R23" s="124" t="s">
        <v>375</v>
      </c>
      <c r="T23" s="124" t="s">
        <v>354</v>
      </c>
      <c r="U23" s="124">
        <v>113.52</v>
      </c>
      <c r="V23" s="124">
        <v>178.45500000000004</v>
      </c>
      <c r="W23" s="124">
        <v>238.78</v>
      </c>
      <c r="X23" s="124">
        <v>333.82499999999999</v>
      </c>
      <c r="Y23" s="124">
        <v>225.50000000000006</v>
      </c>
      <c r="Z23" s="124">
        <v>436.25</v>
      </c>
    </row>
    <row r="24" spans="18:26">
      <c r="R24" s="124" t="s">
        <v>376</v>
      </c>
      <c r="S24" s="124">
        <v>14</v>
      </c>
      <c r="T24" s="124" t="s">
        <v>354</v>
      </c>
      <c r="U24" s="124">
        <v>138.80000000000001</v>
      </c>
      <c r="V24" s="124">
        <v>179.43</v>
      </c>
      <c r="W24" s="124">
        <v>278.05</v>
      </c>
      <c r="X24" s="124">
        <v>336.125</v>
      </c>
      <c r="Y24" s="124">
        <v>272.11500000000001</v>
      </c>
      <c r="Z24" s="124">
        <v>455.245</v>
      </c>
    </row>
    <row r="25" spans="18:26">
      <c r="R25" s="124" t="s">
        <v>377</v>
      </c>
      <c r="T25" s="124" t="s">
        <v>354</v>
      </c>
      <c r="U25" s="124">
        <v>119.55</v>
      </c>
      <c r="V25" s="124">
        <v>168.36</v>
      </c>
      <c r="W25" s="124">
        <v>227.88499999999999</v>
      </c>
      <c r="X25" s="124">
        <v>320.85000000000002</v>
      </c>
      <c r="Y25" s="124">
        <v>274.55499999999995</v>
      </c>
      <c r="Z25" s="124">
        <v>427.31</v>
      </c>
    </row>
    <row r="26" spans="18:26">
      <c r="R26" s="124" t="s">
        <v>378</v>
      </c>
      <c r="T26" s="124" t="s">
        <v>354</v>
      </c>
      <c r="U26" s="124">
        <v>116.4</v>
      </c>
      <c r="V26" s="124">
        <v>157.02000000000001</v>
      </c>
      <c r="W26" s="124">
        <v>211.23</v>
      </c>
      <c r="X26" s="124">
        <v>284.72500000000002</v>
      </c>
      <c r="Y26" s="124">
        <v>267.59000000000003</v>
      </c>
      <c r="Z26" s="124">
        <v>385.6</v>
      </c>
    </row>
    <row r="27" spans="18:26">
      <c r="R27" s="124" t="s">
        <v>379</v>
      </c>
      <c r="T27" s="124" t="s">
        <v>354</v>
      </c>
      <c r="U27" s="124">
        <v>133.83000000000001</v>
      </c>
      <c r="V27" s="124">
        <v>133.83000000000001</v>
      </c>
      <c r="W27" s="124">
        <v>216.2</v>
      </c>
      <c r="X27" s="124">
        <v>290.875</v>
      </c>
      <c r="Y27" s="124">
        <v>236.87</v>
      </c>
      <c r="Z27" s="124">
        <v>367.245</v>
      </c>
    </row>
    <row r="28" spans="18:26">
      <c r="R28" s="124" t="s">
        <v>380</v>
      </c>
      <c r="T28" s="124" t="s">
        <v>354</v>
      </c>
      <c r="U28" s="124">
        <v>120.91</v>
      </c>
      <c r="V28" s="124">
        <v>87.66</v>
      </c>
      <c r="W28" s="124">
        <v>188.77</v>
      </c>
      <c r="X28" s="124">
        <v>271.57499999999999</v>
      </c>
      <c r="Y28" s="124">
        <v>199.65000000000003</v>
      </c>
      <c r="Z28" s="124">
        <v>360.77499999999998</v>
      </c>
    </row>
    <row r="29" spans="18:26">
      <c r="R29" s="124" t="s">
        <v>381</v>
      </c>
      <c r="T29" s="124" t="s">
        <v>354</v>
      </c>
      <c r="U29" s="124">
        <v>119.16</v>
      </c>
      <c r="V29" s="124">
        <v>104.94</v>
      </c>
      <c r="W29" s="124">
        <v>198.76</v>
      </c>
      <c r="X29" s="124">
        <v>281.57499999999999</v>
      </c>
      <c r="Y29" s="124">
        <v>211.12</v>
      </c>
      <c r="Z29" s="124">
        <v>358.185</v>
      </c>
    </row>
    <row r="30" spans="18:26">
      <c r="R30" s="124" t="s">
        <v>382</v>
      </c>
      <c r="T30" s="124" t="s">
        <v>354</v>
      </c>
      <c r="U30" s="124">
        <v>115.23</v>
      </c>
      <c r="V30" s="124">
        <v>100.46999999999998</v>
      </c>
      <c r="W30" s="124">
        <v>191.5</v>
      </c>
      <c r="X30" s="124">
        <v>262.125</v>
      </c>
      <c r="Y30" s="124">
        <v>239.61</v>
      </c>
      <c r="Z30" s="124">
        <v>345.29</v>
      </c>
    </row>
    <row r="31" spans="18:26">
      <c r="R31" s="124" t="s">
        <v>383</v>
      </c>
      <c r="T31" s="124" t="s">
        <v>354</v>
      </c>
      <c r="U31" s="124">
        <v>118.12</v>
      </c>
      <c r="V31" s="124">
        <v>135.38</v>
      </c>
      <c r="W31" s="124">
        <v>198.87</v>
      </c>
      <c r="X31" s="124">
        <v>253.32499999999999</v>
      </c>
      <c r="Y31" s="124">
        <v>250.89500000000004</v>
      </c>
      <c r="Z31" s="124">
        <v>349.07499999999999</v>
      </c>
    </row>
    <row r="32" spans="18:26">
      <c r="R32" s="124" t="s">
        <v>384</v>
      </c>
      <c r="T32" s="124" t="s">
        <v>354</v>
      </c>
      <c r="U32" s="124">
        <v>130.75</v>
      </c>
      <c r="V32" s="124">
        <v>108.85</v>
      </c>
      <c r="W32" s="124">
        <v>190.5</v>
      </c>
      <c r="X32" s="124">
        <v>247.02500000000001</v>
      </c>
      <c r="Y32" s="124">
        <v>233.72499999999999</v>
      </c>
      <c r="Z32" s="124">
        <v>348.05</v>
      </c>
    </row>
    <row r="33" spans="18:26">
      <c r="R33" s="124" t="s">
        <v>385</v>
      </c>
      <c r="T33" s="124" t="s">
        <v>354</v>
      </c>
      <c r="U33" s="124">
        <v>138.19</v>
      </c>
      <c r="V33" s="124">
        <v>112.36000000000001</v>
      </c>
      <c r="W33" s="124">
        <v>196.465</v>
      </c>
      <c r="X33" s="124">
        <v>256.32499999999999</v>
      </c>
      <c r="Y33" s="124">
        <v>232.05</v>
      </c>
      <c r="Z33" s="124">
        <v>360.87</v>
      </c>
    </row>
    <row r="34" spans="18:26">
      <c r="R34" s="124" t="s">
        <v>386</v>
      </c>
      <c r="T34" s="124" t="s">
        <v>354</v>
      </c>
      <c r="U34" s="124">
        <v>149.29</v>
      </c>
      <c r="V34" s="124">
        <v>129.60999999999999</v>
      </c>
      <c r="W34" s="124">
        <v>219.64500000000001</v>
      </c>
      <c r="X34" s="124">
        <v>257.97500000000002</v>
      </c>
      <c r="Y34" s="124">
        <v>239.07999999999998</v>
      </c>
      <c r="Z34" s="124">
        <v>369.95</v>
      </c>
    </row>
    <row r="35" spans="18:26">
      <c r="R35" s="124" t="s">
        <v>387</v>
      </c>
      <c r="T35" s="124" t="s">
        <v>354</v>
      </c>
      <c r="U35" s="124">
        <v>149.30000000000001</v>
      </c>
      <c r="V35" s="124">
        <v>261.33</v>
      </c>
      <c r="W35" s="124">
        <v>231.45</v>
      </c>
      <c r="X35" s="124">
        <v>272.5</v>
      </c>
      <c r="Y35" s="124">
        <v>256.23</v>
      </c>
      <c r="Z35" s="124">
        <v>398.18</v>
      </c>
    </row>
    <row r="36" spans="18:26">
      <c r="R36" s="124" t="s">
        <v>388</v>
      </c>
      <c r="S36" s="124" t="s">
        <v>389</v>
      </c>
      <c r="T36" s="124" t="s">
        <v>354</v>
      </c>
      <c r="U36" s="124">
        <v>165.64</v>
      </c>
      <c r="V36" s="124">
        <v>348.65999999999997</v>
      </c>
      <c r="W36" s="124">
        <v>260.91000000000003</v>
      </c>
      <c r="X36" s="124">
        <v>344.17</v>
      </c>
      <c r="Y36" s="124">
        <v>276.22999999999996</v>
      </c>
      <c r="Z36" s="124">
        <v>445.98</v>
      </c>
    </row>
    <row r="37" spans="18:26">
      <c r="R37" s="124" t="s">
        <v>390</v>
      </c>
      <c r="T37" s="124" t="s">
        <v>354</v>
      </c>
      <c r="U37" s="124">
        <v>143.84</v>
      </c>
      <c r="V37" s="124">
        <v>274.78999999999996</v>
      </c>
      <c r="W37" s="124">
        <v>221.82</v>
      </c>
      <c r="X37" s="124">
        <v>330.43</v>
      </c>
      <c r="Y37" s="124">
        <v>209.7</v>
      </c>
      <c r="Z37" s="124">
        <v>408.77</v>
      </c>
    </row>
    <row r="38" spans="18:26">
      <c r="R38" s="124" t="s">
        <v>391</v>
      </c>
      <c r="T38" s="124" t="s">
        <v>354</v>
      </c>
      <c r="U38" s="124">
        <v>159.5</v>
      </c>
      <c r="V38" s="124">
        <v>156</v>
      </c>
      <c r="W38" s="124">
        <v>239.75</v>
      </c>
      <c r="X38" s="124">
        <v>343.63</v>
      </c>
      <c r="Y38" s="124">
        <v>200.17999999999995</v>
      </c>
      <c r="Z38" s="124">
        <v>427.72</v>
      </c>
    </row>
    <row r="39" spans="18:26">
      <c r="R39" s="124" t="s">
        <v>392</v>
      </c>
      <c r="T39" s="124" t="s">
        <v>354</v>
      </c>
      <c r="U39" s="124">
        <v>149.71</v>
      </c>
      <c r="V39" s="124">
        <v>149.09</v>
      </c>
      <c r="W39" s="124">
        <v>233.3</v>
      </c>
      <c r="X39" s="124">
        <v>327.95</v>
      </c>
      <c r="Y39" s="124">
        <v>203.99000000000007</v>
      </c>
      <c r="Z39" s="124">
        <v>411.32</v>
      </c>
    </row>
    <row r="40" spans="18:26">
      <c r="R40" s="124" t="s">
        <v>393</v>
      </c>
      <c r="T40" s="124" t="s">
        <v>354</v>
      </c>
      <c r="U40" s="124">
        <v>150.85</v>
      </c>
      <c r="V40" s="124">
        <v>149.25000000000003</v>
      </c>
      <c r="W40" s="124">
        <v>235.11</v>
      </c>
      <c r="X40" s="124">
        <v>287.39999999999998</v>
      </c>
      <c r="Y40" s="124">
        <v>215.5</v>
      </c>
      <c r="Z40" s="124">
        <v>406.18</v>
      </c>
    </row>
    <row r="41" spans="18:26">
      <c r="R41" s="124" t="s">
        <v>394</v>
      </c>
      <c r="T41" s="124" t="s">
        <v>354</v>
      </c>
      <c r="U41" s="124">
        <v>153.13</v>
      </c>
      <c r="V41" s="124">
        <v>149.87</v>
      </c>
      <c r="W41" s="124">
        <v>207.46</v>
      </c>
      <c r="X41" s="124">
        <v>262.05</v>
      </c>
      <c r="Y41" s="124">
        <v>195.12</v>
      </c>
      <c r="Z41" s="124">
        <v>386.55</v>
      </c>
    </row>
    <row r="42" spans="18:26">
      <c r="R42" s="124" t="s">
        <v>395</v>
      </c>
      <c r="T42" s="124" t="s">
        <v>354</v>
      </c>
      <c r="U42" s="124">
        <v>176.99</v>
      </c>
      <c r="V42" s="124">
        <v>205.11</v>
      </c>
      <c r="W42" s="124">
        <v>263.3</v>
      </c>
      <c r="X42" s="124">
        <v>306.10000000000002</v>
      </c>
      <c r="Y42" s="124">
        <v>236.94999999999993</v>
      </c>
      <c r="Z42" s="124">
        <v>407.18</v>
      </c>
    </row>
    <row r="43" spans="18:26">
      <c r="R43" s="124" t="s">
        <v>396</v>
      </c>
      <c r="T43" s="124" t="s">
        <v>354</v>
      </c>
      <c r="U43" s="124">
        <v>203.08</v>
      </c>
      <c r="V43" s="124">
        <v>206.52</v>
      </c>
      <c r="W43" s="124">
        <v>292.95999999999998</v>
      </c>
      <c r="X43" s="124">
        <v>330.95</v>
      </c>
      <c r="Y43" s="124">
        <v>249.82</v>
      </c>
      <c r="Z43" s="124">
        <v>427.6</v>
      </c>
    </row>
    <row r="44" spans="18:26">
      <c r="R44" s="124" t="s">
        <v>397</v>
      </c>
      <c r="T44" s="124" t="s">
        <v>354</v>
      </c>
      <c r="U44" s="124">
        <v>207.8</v>
      </c>
      <c r="V44" s="124">
        <v>224.39999999999998</v>
      </c>
      <c r="W44" s="124">
        <v>296.42</v>
      </c>
      <c r="X44" s="124">
        <v>404.06</v>
      </c>
      <c r="Y44" s="124">
        <v>153.83999999999997</v>
      </c>
      <c r="Z44" s="124">
        <v>459.51499999999999</v>
      </c>
    </row>
    <row r="45" spans="18:26">
      <c r="R45" s="124" t="s">
        <v>398</v>
      </c>
      <c r="T45" s="124" t="s">
        <v>354</v>
      </c>
      <c r="U45" s="124">
        <v>191.5</v>
      </c>
      <c r="V45" s="124">
        <v>176.10000000000002</v>
      </c>
      <c r="W45" s="124">
        <v>279.81</v>
      </c>
      <c r="X45" s="124">
        <v>414.51</v>
      </c>
      <c r="Y45" s="124">
        <v>121.09000000000003</v>
      </c>
      <c r="Z45" s="124">
        <v>468.95</v>
      </c>
    </row>
    <row r="46" spans="18:26">
      <c r="R46" s="124" t="s">
        <v>399</v>
      </c>
      <c r="T46" s="124" t="s">
        <v>354</v>
      </c>
      <c r="U46" s="124">
        <v>185.13</v>
      </c>
      <c r="V46" s="124">
        <v>176.07</v>
      </c>
      <c r="W46" s="124">
        <v>263.2</v>
      </c>
      <c r="X46" s="124">
        <v>386.995</v>
      </c>
      <c r="Y46" s="124">
        <v>175.22500000000002</v>
      </c>
      <c r="Z46" s="124">
        <v>477.62</v>
      </c>
    </row>
    <row r="47" spans="18:26">
      <c r="R47" s="124" t="s">
        <v>400</v>
      </c>
      <c r="T47" s="124" t="s">
        <v>354</v>
      </c>
      <c r="U47" s="124">
        <v>179.13</v>
      </c>
      <c r="V47" s="124">
        <v>233.87</v>
      </c>
      <c r="W47" s="124">
        <v>273.02</v>
      </c>
      <c r="X47" s="124">
        <v>431.52</v>
      </c>
      <c r="Y47" s="124">
        <v>191.70000000000005</v>
      </c>
      <c r="Z47" s="124">
        <v>510.34</v>
      </c>
    </row>
    <row r="48" spans="18:26">
      <c r="R48" s="124" t="s">
        <v>401</v>
      </c>
      <c r="S48" s="124">
        <v>16</v>
      </c>
      <c r="T48" s="124" t="s">
        <v>354</v>
      </c>
      <c r="U48" s="124">
        <v>201.57</v>
      </c>
      <c r="V48" s="124">
        <v>269.03000000000003</v>
      </c>
      <c r="W48" s="124">
        <v>305.58</v>
      </c>
      <c r="X48" s="124">
        <v>468.81</v>
      </c>
      <c r="Y48" s="124">
        <v>278.01000000000005</v>
      </c>
      <c r="Z48" s="124">
        <v>563.73</v>
      </c>
    </row>
    <row r="49" spans="2:26">
      <c r="R49" s="124" t="s">
        <v>402</v>
      </c>
      <c r="T49" s="124" t="s">
        <v>354</v>
      </c>
      <c r="U49" s="124">
        <v>199.34</v>
      </c>
      <c r="V49" s="124">
        <v>230.76000000000002</v>
      </c>
      <c r="W49" s="124">
        <v>305.91000000000003</v>
      </c>
      <c r="X49" s="124">
        <v>465</v>
      </c>
      <c r="Y49" s="124">
        <v>218.44000000000005</v>
      </c>
      <c r="Z49" s="124">
        <v>566.20000000000005</v>
      </c>
    </row>
    <row r="50" spans="2:26">
      <c r="R50" s="124" t="s">
        <v>403</v>
      </c>
      <c r="T50" s="124" t="s">
        <v>354</v>
      </c>
      <c r="U50" s="124">
        <v>171.33</v>
      </c>
      <c r="V50" s="124">
        <v>213.56999999999996</v>
      </c>
      <c r="W50" s="124">
        <v>266.86</v>
      </c>
      <c r="X50" s="124">
        <v>409.66</v>
      </c>
      <c r="Y50" s="124">
        <v>222.48999999999995</v>
      </c>
      <c r="Z50" s="124">
        <v>494.57499999999999</v>
      </c>
    </row>
    <row r="51" spans="2:26">
      <c r="R51" s="124" t="s">
        <v>404</v>
      </c>
      <c r="T51" s="124" t="s">
        <v>354</v>
      </c>
      <c r="U51" s="124">
        <v>172.35</v>
      </c>
      <c r="V51" s="124">
        <v>178.85</v>
      </c>
      <c r="W51" s="124">
        <v>259.37</v>
      </c>
      <c r="X51" s="124">
        <v>401.74</v>
      </c>
      <c r="Y51" s="124">
        <v>228.48000000000002</v>
      </c>
      <c r="Z51" s="124">
        <v>499.8</v>
      </c>
    </row>
    <row r="52" spans="2:26">
      <c r="R52" s="124" t="s">
        <v>405</v>
      </c>
      <c r="T52" s="124" t="s">
        <v>354</v>
      </c>
      <c r="U52" s="124">
        <v>167.15</v>
      </c>
      <c r="V52" s="124">
        <v>191.04999999999998</v>
      </c>
      <c r="W52" s="124">
        <v>266.56</v>
      </c>
      <c r="X52" s="124">
        <v>394.23</v>
      </c>
      <c r="Y52" s="124">
        <v>274.49</v>
      </c>
      <c r="Z52" s="124">
        <v>507.3</v>
      </c>
    </row>
    <row r="53" spans="2:26">
      <c r="R53" s="124" t="s">
        <v>406</v>
      </c>
      <c r="T53" s="124" t="s">
        <v>354</v>
      </c>
      <c r="U53" s="124">
        <v>184.13499999999999</v>
      </c>
      <c r="V53" s="124">
        <v>154.91500000000002</v>
      </c>
      <c r="W53" s="124">
        <v>276.70999999999998</v>
      </c>
      <c r="X53" s="124">
        <v>436.35</v>
      </c>
      <c r="Y53" s="124">
        <v>234.54999999999995</v>
      </c>
      <c r="Z53" s="124">
        <v>526.70000000000005</v>
      </c>
    </row>
    <row r="54" spans="2:26">
      <c r="R54" s="124" t="s">
        <v>407</v>
      </c>
      <c r="T54" s="124" t="s">
        <v>354</v>
      </c>
      <c r="U54" s="124">
        <v>169.8</v>
      </c>
      <c r="V54" s="124">
        <v>147.315</v>
      </c>
      <c r="W54" s="124">
        <v>246.44499999999999</v>
      </c>
      <c r="X54" s="124">
        <v>398.29</v>
      </c>
      <c r="Y54" s="124">
        <v>184.23999999999995</v>
      </c>
      <c r="Z54" s="124">
        <v>482.4</v>
      </c>
    </row>
    <row r="55" spans="2:26">
      <c r="R55" s="124" t="s">
        <v>408</v>
      </c>
      <c r="T55" s="124" t="s">
        <v>354</v>
      </c>
      <c r="U55" s="124">
        <v>139.10499999999999</v>
      </c>
      <c r="V55" s="124">
        <v>141.44500000000002</v>
      </c>
      <c r="W55" s="124">
        <v>202.86500000000001</v>
      </c>
      <c r="X55" s="124">
        <v>379.88</v>
      </c>
      <c r="Y55" s="124">
        <v>258.22000000000003</v>
      </c>
      <c r="Z55" s="124">
        <v>428.3</v>
      </c>
    </row>
    <row r="56" spans="2:26">
      <c r="R56" s="124" t="s">
        <v>409</v>
      </c>
      <c r="T56" s="124" t="s">
        <v>354</v>
      </c>
      <c r="U56" s="124">
        <v>143.36000000000001</v>
      </c>
      <c r="V56" s="124">
        <v>146.245</v>
      </c>
      <c r="W56" s="124">
        <v>223.6</v>
      </c>
      <c r="X56" s="124">
        <v>361.88</v>
      </c>
      <c r="Y56" s="124">
        <v>265.91999999999996</v>
      </c>
      <c r="Z56" s="124">
        <v>418.65</v>
      </c>
    </row>
    <row r="57" spans="2:26">
      <c r="B57" s="124" t="s">
        <v>410</v>
      </c>
      <c r="R57" s="124" t="s">
        <v>411</v>
      </c>
      <c r="T57" s="124" t="s">
        <v>354</v>
      </c>
      <c r="U57" s="124">
        <v>151.72999999999999</v>
      </c>
      <c r="V57" s="124">
        <v>108.77000000000001</v>
      </c>
      <c r="W57" s="124">
        <v>212.18</v>
      </c>
      <c r="X57" s="124">
        <v>375.18</v>
      </c>
      <c r="Y57" s="124">
        <v>262.8</v>
      </c>
      <c r="Z57" s="124">
        <v>421.19499999999999</v>
      </c>
    </row>
    <row r="58" spans="2:26">
      <c r="B58" s="124" t="s">
        <v>412</v>
      </c>
      <c r="R58" s="124" t="s">
        <v>413</v>
      </c>
      <c r="T58" s="124" t="s">
        <v>354</v>
      </c>
      <c r="U58" s="124">
        <v>141.44999999999999</v>
      </c>
      <c r="V58" s="124">
        <v>157.75</v>
      </c>
      <c r="W58" s="124">
        <v>242.25</v>
      </c>
      <c r="X58" s="124">
        <v>372.22</v>
      </c>
      <c r="Y58" s="124">
        <v>306.27999999999997</v>
      </c>
      <c r="Z58" s="124">
        <v>448.78</v>
      </c>
    </row>
    <row r="59" spans="2:26">
      <c r="B59" s="124" t="s">
        <v>414</v>
      </c>
      <c r="R59" s="124" t="s">
        <v>415</v>
      </c>
      <c r="T59" s="124" t="s">
        <v>354</v>
      </c>
      <c r="U59" s="124">
        <v>139.01</v>
      </c>
      <c r="V59" s="124">
        <v>115.69</v>
      </c>
      <c r="W59" s="124">
        <v>235.7</v>
      </c>
      <c r="X59" s="124">
        <v>350.2</v>
      </c>
      <c r="Y59" s="124">
        <v>278.34999999999997</v>
      </c>
      <c r="Z59" s="124">
        <v>431.65499999999997</v>
      </c>
    </row>
    <row r="60" spans="2:26">
      <c r="B60" s="124" t="s">
        <v>416</v>
      </c>
      <c r="R60" s="124" t="s">
        <v>417</v>
      </c>
      <c r="S60" s="124">
        <v>17</v>
      </c>
      <c r="T60" s="124" t="s">
        <v>354</v>
      </c>
      <c r="U60" s="124">
        <v>132.22999999999999</v>
      </c>
      <c r="V60" s="124">
        <v>119.59</v>
      </c>
      <c r="W60" s="124">
        <v>219</v>
      </c>
      <c r="X60" s="124">
        <v>334.28</v>
      </c>
      <c r="Y60" s="124">
        <v>282.75</v>
      </c>
      <c r="Z60" s="124">
        <v>414.91500000000002</v>
      </c>
    </row>
    <row r="61" spans="2:26">
      <c r="B61" s="124" t="s">
        <v>418</v>
      </c>
      <c r="R61" s="124" t="s">
        <v>419</v>
      </c>
      <c r="T61" s="124" t="s">
        <v>354</v>
      </c>
      <c r="U61" s="124">
        <v>116.125</v>
      </c>
      <c r="V61" s="124">
        <v>122.875</v>
      </c>
      <c r="W61" s="124">
        <v>203.01</v>
      </c>
      <c r="X61" s="124">
        <v>332.15</v>
      </c>
      <c r="Y61" s="124">
        <v>248.46000000000004</v>
      </c>
      <c r="Z61" s="124">
        <v>397.28</v>
      </c>
    </row>
    <row r="62" spans="2:26">
      <c r="R62" s="124" t="s">
        <v>420</v>
      </c>
      <c r="T62" s="124" t="s">
        <v>354</v>
      </c>
      <c r="U62" s="124">
        <v>104.47</v>
      </c>
      <c r="V62" s="124">
        <v>123.9</v>
      </c>
      <c r="W62" s="124">
        <v>170.68</v>
      </c>
      <c r="X62" s="124">
        <v>326.52999999999997</v>
      </c>
      <c r="Y62" s="124">
        <v>218.93000000000006</v>
      </c>
      <c r="Z62" s="124">
        <v>379.28</v>
      </c>
    </row>
    <row r="63" spans="2:26">
      <c r="R63" s="124" t="s">
        <v>421</v>
      </c>
      <c r="T63" s="124" t="s">
        <v>354</v>
      </c>
      <c r="U63" s="124">
        <v>98.47</v>
      </c>
      <c r="V63" s="124">
        <v>130.53</v>
      </c>
      <c r="W63" s="124">
        <v>175.42</v>
      </c>
      <c r="X63" s="124">
        <v>325.45</v>
      </c>
      <c r="Y63" s="124">
        <v>209.41000000000003</v>
      </c>
      <c r="Z63" s="124">
        <v>376.24</v>
      </c>
    </row>
    <row r="64" spans="2:26">
      <c r="R64" s="124" t="s">
        <v>422</v>
      </c>
      <c r="T64" s="124" t="s">
        <v>354</v>
      </c>
      <c r="U64" s="124">
        <v>91.76</v>
      </c>
      <c r="V64" s="124">
        <v>140.04000000000002</v>
      </c>
      <c r="W64" s="124">
        <v>180.06</v>
      </c>
      <c r="X64" s="124">
        <v>315.63</v>
      </c>
      <c r="Y64" s="124">
        <v>195.57</v>
      </c>
      <c r="Z64" s="124">
        <v>400.22</v>
      </c>
    </row>
    <row r="65" spans="18:26">
      <c r="R65" s="124" t="s">
        <v>423</v>
      </c>
      <c r="T65" s="124" t="s">
        <v>354</v>
      </c>
      <c r="U65" s="124">
        <v>120.43</v>
      </c>
      <c r="V65" s="124">
        <v>148.99</v>
      </c>
      <c r="W65" s="124">
        <v>173.35499999999999</v>
      </c>
      <c r="X65" s="124">
        <v>321.52999999999997</v>
      </c>
      <c r="Y65" s="124">
        <v>219.36</v>
      </c>
      <c r="Z65" s="124">
        <v>416.02</v>
      </c>
    </row>
    <row r="66" spans="18:26">
      <c r="R66" s="124" t="s">
        <v>424</v>
      </c>
      <c r="T66" s="124" t="s">
        <v>354</v>
      </c>
      <c r="U66" s="124">
        <v>113.66</v>
      </c>
      <c r="V66" s="124">
        <v>138.67000000000002</v>
      </c>
      <c r="W66" s="124">
        <v>166.965</v>
      </c>
      <c r="X66" s="124">
        <v>303.20999999999998</v>
      </c>
      <c r="Y66" s="124">
        <v>215.73000000000008</v>
      </c>
      <c r="Z66" s="124">
        <v>397.33</v>
      </c>
    </row>
    <row r="67" spans="18:26">
      <c r="R67" s="124" t="s">
        <v>425</v>
      </c>
      <c r="T67" s="124" t="s">
        <v>354</v>
      </c>
      <c r="U67" s="124">
        <v>112.91</v>
      </c>
      <c r="V67" s="124">
        <v>150.42999999999998</v>
      </c>
      <c r="W67" s="124">
        <v>164.12</v>
      </c>
      <c r="X67" s="124">
        <v>298.63</v>
      </c>
      <c r="Y67" s="124">
        <v>194.01</v>
      </c>
      <c r="Z67" s="124">
        <v>389.85</v>
      </c>
    </row>
    <row r="68" spans="18:26">
      <c r="R68" s="124" t="s">
        <v>426</v>
      </c>
      <c r="T68" s="124" t="s">
        <v>354</v>
      </c>
      <c r="U68" s="124">
        <v>107.02500000000001</v>
      </c>
      <c r="V68" s="124">
        <v>153.04499999999999</v>
      </c>
      <c r="W68" s="124">
        <v>146.33000000000001</v>
      </c>
      <c r="X68" s="124">
        <v>273.77999999999997</v>
      </c>
      <c r="Y68" s="124">
        <v>169.66000000000003</v>
      </c>
      <c r="Z68" s="124">
        <v>379.98</v>
      </c>
    </row>
    <row r="69" spans="18:26">
      <c r="R69" s="124" t="s">
        <v>427</v>
      </c>
      <c r="T69" s="124" t="s">
        <v>354</v>
      </c>
      <c r="U69" s="124">
        <v>110.97</v>
      </c>
      <c r="V69" s="124">
        <v>158.30499999999998</v>
      </c>
      <c r="W69" s="124">
        <v>135.29499999999999</v>
      </c>
      <c r="X69" s="124">
        <v>258.27</v>
      </c>
      <c r="Y69" s="124">
        <v>171.56</v>
      </c>
      <c r="Z69" s="124">
        <v>360.54</v>
      </c>
    </row>
    <row r="70" spans="18:26">
      <c r="R70" s="124" t="s">
        <v>428</v>
      </c>
      <c r="T70" s="124" t="s">
        <v>354</v>
      </c>
      <c r="U70" s="124">
        <v>105.515</v>
      </c>
      <c r="V70" s="124">
        <v>176.43</v>
      </c>
      <c r="W70" s="124">
        <v>134.94499999999999</v>
      </c>
      <c r="X70" s="124">
        <v>269.64</v>
      </c>
      <c r="Y70" s="124">
        <v>154.62</v>
      </c>
      <c r="Z70" s="124">
        <v>378.17</v>
      </c>
    </row>
    <row r="71" spans="18:26">
      <c r="R71" s="124" t="s">
        <v>429</v>
      </c>
      <c r="T71" s="124" t="s">
        <v>354</v>
      </c>
      <c r="U71" s="124">
        <v>96.67</v>
      </c>
      <c r="V71" s="124">
        <v>167.34499999999997</v>
      </c>
      <c r="W71" s="124">
        <v>132.13</v>
      </c>
      <c r="X71" s="124">
        <v>268.39</v>
      </c>
      <c r="Y71" s="124">
        <v>140.91000000000003</v>
      </c>
      <c r="Z71" s="124">
        <v>364.36</v>
      </c>
    </row>
    <row r="72" spans="18:26">
      <c r="R72" s="124" t="s">
        <v>430</v>
      </c>
      <c r="S72" s="124">
        <v>18</v>
      </c>
      <c r="T72" s="124" t="s">
        <v>354</v>
      </c>
      <c r="U72" s="124">
        <v>90.465000000000003</v>
      </c>
      <c r="V72" s="124">
        <v>153.76499999999999</v>
      </c>
      <c r="W72" s="124">
        <v>121.485</v>
      </c>
      <c r="X72" s="124">
        <v>241.36</v>
      </c>
      <c r="Y72" s="124">
        <v>144.69</v>
      </c>
      <c r="Z72" s="124">
        <v>320.7</v>
      </c>
    </row>
    <row r="73" spans="18:26">
      <c r="R73" s="124" t="s">
        <v>431</v>
      </c>
      <c r="T73" s="124" t="s">
        <v>354</v>
      </c>
      <c r="U73" s="124">
        <v>105.47</v>
      </c>
      <c r="V73" s="124">
        <v>167.66</v>
      </c>
      <c r="W73" s="124">
        <v>141.17500000000001</v>
      </c>
      <c r="X73" s="124">
        <v>286.41000000000003</v>
      </c>
      <c r="Y73" s="124">
        <v>130.63</v>
      </c>
      <c r="Z73" s="124">
        <v>339.58</v>
      </c>
    </row>
    <row r="74" spans="18:26">
      <c r="R74" s="124" t="s">
        <v>432</v>
      </c>
      <c r="T74" s="124" t="s">
        <v>354</v>
      </c>
      <c r="U74" s="124">
        <v>124.31</v>
      </c>
      <c r="V74" s="124">
        <v>182.79500000000002</v>
      </c>
      <c r="W74" s="124">
        <v>160.64500000000001</v>
      </c>
      <c r="X74" s="124">
        <v>305.22000000000003</v>
      </c>
      <c r="Y74" s="124">
        <v>127.91999999999996</v>
      </c>
      <c r="Z74" s="124">
        <v>363.52</v>
      </c>
    </row>
    <row r="75" spans="18:26">
      <c r="R75" s="124" t="s">
        <v>433</v>
      </c>
      <c r="T75" s="124" t="s">
        <v>354</v>
      </c>
      <c r="U75" s="124">
        <v>124.11499999999999</v>
      </c>
      <c r="V75" s="124">
        <v>183.755</v>
      </c>
      <c r="W75" s="124">
        <v>163.44499999999999</v>
      </c>
      <c r="X75" s="124">
        <v>305.47000000000003</v>
      </c>
      <c r="Y75" s="124">
        <v>140.44</v>
      </c>
      <c r="Z75" s="124">
        <v>359.62</v>
      </c>
    </row>
    <row r="76" spans="18:26">
      <c r="R76" s="124" t="s">
        <v>434</v>
      </c>
      <c r="T76" s="124" t="s">
        <v>354</v>
      </c>
      <c r="U76" s="124">
        <v>133.61000000000001</v>
      </c>
      <c r="V76" s="124">
        <v>174.89999999999998</v>
      </c>
      <c r="W76" s="124">
        <v>182</v>
      </c>
      <c r="X76" s="124">
        <v>353.41</v>
      </c>
      <c r="Y76" s="124">
        <v>122.98999999999995</v>
      </c>
      <c r="Z76" s="124">
        <v>396.11</v>
      </c>
    </row>
    <row r="77" spans="18:26">
      <c r="R77" s="124" t="s">
        <v>435</v>
      </c>
      <c r="T77" s="124" t="s">
        <v>354</v>
      </c>
      <c r="U77" s="124">
        <v>138.55000000000001</v>
      </c>
      <c r="V77" s="124">
        <v>219.26499999999999</v>
      </c>
      <c r="W77" s="124">
        <v>189.47499999999999</v>
      </c>
      <c r="X77" s="124">
        <v>403.92</v>
      </c>
      <c r="Y77" s="124">
        <v>202.13999999999993</v>
      </c>
      <c r="Z77" s="124">
        <v>465.29</v>
      </c>
    </row>
    <row r="78" spans="18:26">
      <c r="R78" s="124" t="s">
        <v>436</v>
      </c>
      <c r="T78" s="124" t="s">
        <v>354</v>
      </c>
      <c r="U78" s="124">
        <v>112.285</v>
      </c>
      <c r="V78" s="124">
        <v>196.39000000000001</v>
      </c>
      <c r="W78" s="124">
        <v>152.005</v>
      </c>
      <c r="X78" s="124">
        <v>328.72</v>
      </c>
      <c r="Y78" s="124">
        <v>154.75</v>
      </c>
      <c r="Z78" s="124">
        <v>378.47</v>
      </c>
    </row>
    <row r="79" spans="18:26">
      <c r="R79" s="124" t="s">
        <v>437</v>
      </c>
      <c r="T79" s="124" t="s">
        <v>354</v>
      </c>
      <c r="U79" s="124">
        <v>116.42</v>
      </c>
      <c r="V79" s="124">
        <v>239.31</v>
      </c>
      <c r="W79" s="124">
        <v>188.61500000000001</v>
      </c>
      <c r="X79" s="124">
        <v>323.22000000000003</v>
      </c>
      <c r="Y79" s="124">
        <v>235.18999999999994</v>
      </c>
      <c r="Z79" s="124">
        <v>429.85500000000002</v>
      </c>
    </row>
    <row r="80" spans="18:26">
      <c r="R80" s="124" t="s">
        <v>438</v>
      </c>
      <c r="T80" s="124" t="s">
        <v>354</v>
      </c>
      <c r="U80" s="124">
        <v>98.165000000000006</v>
      </c>
      <c r="V80" s="124">
        <v>196.65999999999997</v>
      </c>
      <c r="W80" s="124">
        <v>171.965</v>
      </c>
      <c r="X80" s="124">
        <v>291.07499999999999</v>
      </c>
      <c r="Y80" s="124">
        <v>240.47499999999997</v>
      </c>
      <c r="Z80" s="124">
        <v>393.67500000000001</v>
      </c>
    </row>
    <row r="81" spans="18:26">
      <c r="R81" s="124" t="s">
        <v>439</v>
      </c>
      <c r="T81" s="124" t="s">
        <v>354</v>
      </c>
      <c r="U81" s="124">
        <v>116.82</v>
      </c>
      <c r="V81" s="124">
        <v>223.95999999999998</v>
      </c>
      <c r="W81" s="124">
        <v>185.97</v>
      </c>
      <c r="X81" s="124">
        <v>312.15499999999997</v>
      </c>
      <c r="Y81" s="124">
        <v>295.87</v>
      </c>
      <c r="Z81" s="124">
        <v>448.71</v>
      </c>
    </row>
    <row r="82" spans="18:26">
      <c r="R82" s="124" t="s">
        <v>440</v>
      </c>
      <c r="T82" s="124" t="s">
        <v>354</v>
      </c>
      <c r="U82" s="124">
        <v>127.92</v>
      </c>
      <c r="V82" s="124">
        <v>292.31</v>
      </c>
      <c r="W82" s="124">
        <v>203.64</v>
      </c>
      <c r="X82" s="124">
        <v>352.60500000000002</v>
      </c>
      <c r="Y82" s="124">
        <v>327.96000000000004</v>
      </c>
      <c r="Z82" s="124">
        <v>486.32499999999999</v>
      </c>
    </row>
    <row r="83" spans="18:26">
      <c r="R83" s="124" t="s">
        <v>441</v>
      </c>
      <c r="T83" s="124" t="s">
        <v>354</v>
      </c>
      <c r="U83" s="124">
        <v>132.62</v>
      </c>
      <c r="V83" s="124">
        <v>279.68</v>
      </c>
      <c r="W83" s="124">
        <v>210.42</v>
      </c>
      <c r="X83" s="124">
        <v>377.3</v>
      </c>
      <c r="Y83" s="124">
        <v>366.7</v>
      </c>
      <c r="Z83" s="124">
        <v>520.34</v>
      </c>
    </row>
    <row r="84" spans="18:26">
      <c r="R84" s="124" t="s">
        <v>442</v>
      </c>
      <c r="S84" s="124">
        <v>19</v>
      </c>
      <c r="T84" s="124" t="s">
        <v>354</v>
      </c>
      <c r="U84" s="124">
        <v>110.65</v>
      </c>
      <c r="V84" s="124">
        <v>267.95000000000005</v>
      </c>
      <c r="W84" s="124">
        <v>168.08</v>
      </c>
      <c r="X84" s="124">
        <v>307.55</v>
      </c>
      <c r="Y84" s="124">
        <v>345.90000000000003</v>
      </c>
      <c r="Z84" s="124">
        <v>439.54</v>
      </c>
    </row>
    <row r="85" spans="18:26">
      <c r="R85" s="124" t="s">
        <v>443</v>
      </c>
      <c r="T85" s="124" t="s">
        <v>354</v>
      </c>
      <c r="U85" s="124">
        <v>115.78</v>
      </c>
      <c r="V85" s="124">
        <v>263.41999999999996</v>
      </c>
      <c r="W85" s="124">
        <v>186.84</v>
      </c>
      <c r="X85" s="124">
        <v>302.39999999999998</v>
      </c>
      <c r="Y85" s="124">
        <v>361.9</v>
      </c>
      <c r="Z85" s="124">
        <v>427.48</v>
      </c>
    </row>
    <row r="86" spans="18:26">
      <c r="R86" s="124" t="s">
        <v>444</v>
      </c>
      <c r="T86" s="124" t="s">
        <v>354</v>
      </c>
      <c r="U86" s="124">
        <v>124.7</v>
      </c>
      <c r="V86" s="124">
        <v>268.90000000000003</v>
      </c>
      <c r="W86" s="124">
        <v>192.43</v>
      </c>
      <c r="X86" s="124">
        <v>298.91000000000003</v>
      </c>
      <c r="Y86" s="124">
        <v>413.88999999999993</v>
      </c>
      <c r="Z86" s="124">
        <v>434.53</v>
      </c>
    </row>
    <row r="87" spans="18:26">
      <c r="R87" s="124" t="s">
        <v>445</v>
      </c>
      <c r="T87" s="124" t="s">
        <v>354</v>
      </c>
      <c r="U87" s="124">
        <v>108.58</v>
      </c>
      <c r="V87" s="124">
        <v>261.22000000000003</v>
      </c>
      <c r="W87" s="124">
        <v>175.81</v>
      </c>
      <c r="X87" s="124">
        <v>312.92</v>
      </c>
      <c r="Y87" s="124">
        <v>321.20999999999998</v>
      </c>
      <c r="Z87" s="124">
        <v>436.35</v>
      </c>
    </row>
    <row r="88" spans="18:26">
      <c r="R88" s="124" t="s">
        <v>446</v>
      </c>
      <c r="T88" s="124" t="s">
        <v>354</v>
      </c>
      <c r="U88" s="124">
        <v>126.68</v>
      </c>
      <c r="V88" s="124">
        <v>305.42</v>
      </c>
      <c r="W88" s="124">
        <v>205.96</v>
      </c>
      <c r="X88" s="124">
        <v>358.56</v>
      </c>
      <c r="Y88" s="124">
        <v>315.83</v>
      </c>
      <c r="Z88" s="124">
        <v>499.22</v>
      </c>
    </row>
    <row r="89" spans="18:26">
      <c r="R89" s="124" t="s">
        <v>447</v>
      </c>
      <c r="T89" s="124" t="s">
        <v>354</v>
      </c>
      <c r="U89" s="124">
        <v>105.76</v>
      </c>
      <c r="V89" s="124">
        <v>280.04000000000002</v>
      </c>
      <c r="W89" s="124">
        <v>178.52500000000001</v>
      </c>
      <c r="X89" s="124">
        <v>311.98</v>
      </c>
      <c r="Y89" s="124">
        <v>339.1</v>
      </c>
      <c r="Z89" s="124">
        <v>458.12</v>
      </c>
    </row>
    <row r="90" spans="18:26">
      <c r="R90" s="124" t="s">
        <v>448</v>
      </c>
      <c r="T90" s="124" t="s">
        <v>354</v>
      </c>
      <c r="U90" s="124">
        <v>93.52</v>
      </c>
      <c r="V90" s="124">
        <v>261.43</v>
      </c>
      <c r="W90" s="124">
        <v>161.83500000000001</v>
      </c>
      <c r="X90" s="124">
        <v>269.27499999999998</v>
      </c>
      <c r="Y90" s="124">
        <v>310.75</v>
      </c>
      <c r="Z90" s="124">
        <v>398.69499999999999</v>
      </c>
    </row>
    <row r="91" spans="18:26">
      <c r="R91" s="124" t="s">
        <v>449</v>
      </c>
      <c r="T91" s="124" t="s">
        <v>354</v>
      </c>
      <c r="U91" s="124">
        <v>95.02</v>
      </c>
      <c r="V91" s="124">
        <v>315.68</v>
      </c>
      <c r="W91" s="124">
        <v>186.41</v>
      </c>
      <c r="X91" s="124">
        <v>307.35000000000002</v>
      </c>
      <c r="Y91" s="124">
        <v>426.37</v>
      </c>
      <c r="Z91" s="124">
        <v>458.87</v>
      </c>
    </row>
    <row r="92" spans="18:26">
      <c r="R92" s="124" t="s">
        <v>450</v>
      </c>
      <c r="T92" s="124" t="s">
        <v>354</v>
      </c>
      <c r="U92" s="124">
        <v>99.6</v>
      </c>
      <c r="V92" s="124">
        <v>294.67999999999995</v>
      </c>
      <c r="W92" s="124">
        <v>176.56</v>
      </c>
      <c r="X92" s="124">
        <v>316.58</v>
      </c>
      <c r="Y92" s="124">
        <v>417.64000000000004</v>
      </c>
      <c r="Z92" s="124">
        <v>463.81</v>
      </c>
    </row>
    <row r="93" spans="18:26">
      <c r="R93" s="124" t="s">
        <v>451</v>
      </c>
      <c r="T93" s="124" t="s">
        <v>354</v>
      </c>
      <c r="U93" s="124">
        <v>87.91</v>
      </c>
      <c r="V93" s="124">
        <v>288.87</v>
      </c>
      <c r="W93" s="124">
        <v>166.08500000000001</v>
      </c>
      <c r="X93" s="124">
        <v>285.10000000000002</v>
      </c>
      <c r="Y93" s="124">
        <v>399.07999999999993</v>
      </c>
      <c r="Z93" s="124">
        <v>433.27</v>
      </c>
    </row>
    <row r="94" spans="18:26">
      <c r="R94" s="124" t="s">
        <v>452</v>
      </c>
      <c r="T94" s="124" t="s">
        <v>354</v>
      </c>
      <c r="U94" s="124">
        <v>90.78</v>
      </c>
      <c r="V94" s="124">
        <v>270.76</v>
      </c>
      <c r="W94" s="124">
        <v>147.4</v>
      </c>
      <c r="X94" s="124">
        <v>290.54000000000002</v>
      </c>
      <c r="Y94" s="124">
        <v>402.16</v>
      </c>
      <c r="Z94" s="124">
        <v>443.21</v>
      </c>
    </row>
    <row r="95" spans="18:26">
      <c r="R95" s="124" t="s">
        <v>453</v>
      </c>
      <c r="T95" s="124" t="s">
        <v>354</v>
      </c>
      <c r="U95" s="124">
        <v>77.97</v>
      </c>
      <c r="V95" s="124">
        <v>230.84</v>
      </c>
      <c r="W95" s="124">
        <v>134.20500000000001</v>
      </c>
      <c r="X95" s="124">
        <v>253.57</v>
      </c>
      <c r="Y95" s="124">
        <v>365.53000000000003</v>
      </c>
      <c r="Z95" s="124">
        <v>382.30500000000001</v>
      </c>
    </row>
    <row r="96" spans="18:26">
      <c r="R96" s="124" t="s">
        <v>454</v>
      </c>
      <c r="S96" s="124" t="s">
        <v>216</v>
      </c>
      <c r="T96" s="124" t="s">
        <v>354</v>
      </c>
      <c r="U96" s="124">
        <v>87.39</v>
      </c>
      <c r="V96" s="124">
        <v>251.01</v>
      </c>
      <c r="W96" s="124">
        <v>150.04499999999999</v>
      </c>
      <c r="X96" s="124">
        <v>296.88</v>
      </c>
      <c r="Y96" s="124">
        <v>325.91999999999996</v>
      </c>
      <c r="Z96" s="124">
        <v>384.13</v>
      </c>
    </row>
    <row r="97" spans="18:26">
      <c r="R97" s="124" t="s">
        <v>455</v>
      </c>
      <c r="S97" s="124" t="s">
        <v>354</v>
      </c>
      <c r="T97" s="124" t="s">
        <v>354</v>
      </c>
      <c r="U97" s="124">
        <v>128.5</v>
      </c>
      <c r="V97" s="124">
        <v>293.39999999999998</v>
      </c>
      <c r="W97" s="124">
        <v>188.83</v>
      </c>
      <c r="X97" s="124">
        <v>334.73</v>
      </c>
      <c r="Y97" s="124">
        <v>347.77</v>
      </c>
      <c r="Z97" s="124">
        <v>447.49</v>
      </c>
    </row>
    <row r="98" spans="18:26">
      <c r="R98" s="124" t="s">
        <v>456</v>
      </c>
      <c r="S98" s="124" t="s">
        <v>354</v>
      </c>
      <c r="T98" s="124" t="s">
        <v>354</v>
      </c>
      <c r="U98" s="124">
        <v>246.33</v>
      </c>
      <c r="V98" s="124">
        <v>473.76</v>
      </c>
      <c r="W98" s="124">
        <v>460.63</v>
      </c>
      <c r="X98" s="124">
        <v>665.55</v>
      </c>
      <c r="Y98" s="124">
        <v>488.35000000000014</v>
      </c>
      <c r="Z98" s="124">
        <v>901.93</v>
      </c>
    </row>
    <row r="99" spans="18:26">
      <c r="R99" s="124" t="s">
        <v>457</v>
      </c>
      <c r="S99" s="124" t="s">
        <v>354</v>
      </c>
      <c r="T99" s="124" t="s">
        <v>354</v>
      </c>
      <c r="U99" s="124">
        <v>201.56</v>
      </c>
      <c r="V99" s="124">
        <v>545.91000000000008</v>
      </c>
      <c r="W99" s="124">
        <v>393.35</v>
      </c>
      <c r="X99" s="124">
        <v>623.66999999999996</v>
      </c>
      <c r="Y99" s="124">
        <v>560.03000000000009</v>
      </c>
      <c r="Z99" s="124">
        <v>913.83</v>
      </c>
    </row>
    <row r="100" spans="18:26">
      <c r="R100" s="124" t="s">
        <v>458</v>
      </c>
      <c r="S100" s="124" t="s">
        <v>354</v>
      </c>
      <c r="T100" s="124" t="s">
        <v>354</v>
      </c>
      <c r="U100" s="124">
        <v>162.1</v>
      </c>
      <c r="V100" s="124">
        <v>470.01</v>
      </c>
      <c r="W100" s="124">
        <v>305.88</v>
      </c>
      <c r="X100" s="124">
        <v>599.83000000000004</v>
      </c>
      <c r="Y100" s="124">
        <v>422.49</v>
      </c>
      <c r="Z100" s="124">
        <v>758.93</v>
      </c>
    </row>
    <row r="101" spans="18:26">
      <c r="R101" s="124" t="s">
        <v>459</v>
      </c>
      <c r="S101" s="124" t="s">
        <v>354</v>
      </c>
      <c r="T101" s="124" t="s">
        <v>354</v>
      </c>
      <c r="U101" s="124">
        <v>149.79</v>
      </c>
      <c r="V101" s="124">
        <v>432.54000000000008</v>
      </c>
      <c r="W101" s="124">
        <v>271.79000000000002</v>
      </c>
      <c r="X101" s="124">
        <v>494.83</v>
      </c>
      <c r="Y101" s="124">
        <v>406.13000000000005</v>
      </c>
      <c r="Z101" s="124">
        <v>657.93499999999995</v>
      </c>
    </row>
    <row r="102" spans="18:26">
      <c r="R102" s="124" t="s">
        <v>460</v>
      </c>
      <c r="S102" s="124" t="s">
        <v>354</v>
      </c>
      <c r="T102" s="124" t="s">
        <v>354</v>
      </c>
      <c r="U102" s="124">
        <v>123.47</v>
      </c>
      <c r="V102" s="124">
        <v>498.30999999999995</v>
      </c>
      <c r="W102" s="124">
        <v>220.33</v>
      </c>
      <c r="X102" s="124">
        <v>478.28</v>
      </c>
      <c r="Y102" s="124">
        <v>447.43000000000006</v>
      </c>
      <c r="Z102" s="124">
        <v>663.55499999999995</v>
      </c>
    </row>
    <row r="103" spans="18:26">
      <c r="R103" s="124" t="s">
        <v>461</v>
      </c>
      <c r="S103" s="124" t="s">
        <v>354</v>
      </c>
      <c r="T103" s="124" t="s">
        <v>354</v>
      </c>
      <c r="U103" s="124">
        <v>118.46</v>
      </c>
      <c r="V103" s="124">
        <v>476.45</v>
      </c>
      <c r="W103" s="124">
        <v>207.35</v>
      </c>
      <c r="X103" s="124">
        <v>408.3</v>
      </c>
      <c r="Y103" s="124">
        <v>497.09999999999997</v>
      </c>
      <c r="Z103" s="124">
        <v>583.95000000000005</v>
      </c>
    </row>
    <row r="104" spans="18:26">
      <c r="R104" s="124" t="s">
        <v>462</v>
      </c>
      <c r="S104" s="124" t="s">
        <v>354</v>
      </c>
      <c r="T104" s="124" t="s">
        <v>354</v>
      </c>
      <c r="U104" s="124">
        <v>130.19999999999999</v>
      </c>
      <c r="V104" s="124">
        <v>486.85999999999996</v>
      </c>
      <c r="W104" s="124">
        <v>226.04</v>
      </c>
      <c r="X104" s="124">
        <v>470.26</v>
      </c>
      <c r="Y104" s="124">
        <v>498.34000000000003</v>
      </c>
      <c r="Z104" s="124">
        <v>650.92999999999995</v>
      </c>
    </row>
    <row r="105" spans="18:26">
      <c r="R105" s="124" t="s">
        <v>463</v>
      </c>
      <c r="S105" s="124" t="s">
        <v>354</v>
      </c>
      <c r="T105" s="124" t="s">
        <v>354</v>
      </c>
      <c r="U105" s="124">
        <v>111.01</v>
      </c>
      <c r="V105" s="124">
        <v>494.28999999999996</v>
      </c>
      <c r="W105" s="124">
        <v>209.53</v>
      </c>
      <c r="X105" s="124">
        <v>439.74</v>
      </c>
      <c r="Y105" s="124">
        <v>689.65000000000009</v>
      </c>
      <c r="Z105" s="124">
        <v>663.68</v>
      </c>
    </row>
    <row r="106" spans="18:26">
      <c r="R106" s="124" t="s">
        <v>464</v>
      </c>
      <c r="T106" s="124" t="s">
        <v>354</v>
      </c>
      <c r="U106" s="124">
        <v>99.24</v>
      </c>
      <c r="V106" s="124">
        <v>398.98</v>
      </c>
      <c r="W106" s="124">
        <v>186.02</v>
      </c>
      <c r="X106" s="124">
        <v>383.95</v>
      </c>
      <c r="Y106" s="124">
        <v>574.07999999999993</v>
      </c>
      <c r="Z106" s="124">
        <v>546.54999999999995</v>
      </c>
    </row>
    <row r="107" spans="18:26">
      <c r="R107" s="124" t="s">
        <v>465</v>
      </c>
      <c r="T107" s="124" t="s">
        <v>354</v>
      </c>
      <c r="U107" s="124">
        <v>94.91</v>
      </c>
      <c r="V107" s="124">
        <v>343.02</v>
      </c>
      <c r="W107" s="124">
        <v>158.1</v>
      </c>
      <c r="X107" s="124">
        <v>358.59</v>
      </c>
      <c r="Y107" s="124">
        <v>560.03</v>
      </c>
      <c r="Z107" s="124">
        <v>493.88499999999999</v>
      </c>
    </row>
    <row r="108" spans="18:26">
      <c r="R108" s="124" t="s">
        <v>466</v>
      </c>
      <c r="S108" s="124">
        <v>21</v>
      </c>
      <c r="T108" s="124" t="s">
        <v>354</v>
      </c>
      <c r="U108" s="124">
        <v>93.98</v>
      </c>
      <c r="V108" s="124">
        <v>330.43</v>
      </c>
      <c r="W108" s="124">
        <v>171.32</v>
      </c>
      <c r="X108" s="124">
        <v>348.52</v>
      </c>
      <c r="Y108" s="124">
        <v>593.13</v>
      </c>
      <c r="Z108" s="124">
        <v>474.17500000000001</v>
      </c>
    </row>
    <row r="109" spans="18:26">
      <c r="R109" s="124" t="s">
        <v>467</v>
      </c>
      <c r="T109" s="124" t="s">
        <v>354</v>
      </c>
      <c r="U109" s="124">
        <v>90.4</v>
      </c>
      <c r="V109" s="124">
        <v>329.16999999999996</v>
      </c>
      <c r="W109" s="124">
        <v>162.03</v>
      </c>
      <c r="X109" s="124">
        <v>351.19</v>
      </c>
      <c r="Y109" s="124">
        <v>660.46</v>
      </c>
      <c r="Z109" s="124">
        <v>489.44499999999999</v>
      </c>
    </row>
    <row r="110" spans="18:26">
      <c r="R110" s="124" t="s">
        <v>468</v>
      </c>
      <c r="T110" s="124" t="s">
        <v>354</v>
      </c>
      <c r="U110" s="124">
        <v>82.17</v>
      </c>
      <c r="V110" s="124">
        <v>419.45</v>
      </c>
      <c r="W110" s="124">
        <v>170.91</v>
      </c>
      <c r="X110" s="124">
        <v>351.28</v>
      </c>
      <c r="Y110" s="124">
        <v>724.19</v>
      </c>
      <c r="Z110" s="124">
        <v>487.63</v>
      </c>
    </row>
    <row r="111" spans="18:26">
      <c r="R111" s="124" t="s">
        <v>469</v>
      </c>
      <c r="T111" s="124" t="s">
        <v>354</v>
      </c>
      <c r="U111" s="124">
        <v>89.24</v>
      </c>
      <c r="V111" s="124">
        <v>378.76</v>
      </c>
      <c r="W111" s="124">
        <v>167.81</v>
      </c>
      <c r="X111" s="124">
        <v>343.21</v>
      </c>
      <c r="Y111" s="124">
        <v>574.49</v>
      </c>
      <c r="Z111" s="124">
        <v>486.17</v>
      </c>
    </row>
    <row r="112" spans="18:26">
      <c r="R112" s="124" t="s">
        <v>470</v>
      </c>
      <c r="T112" s="124" t="s">
        <v>354</v>
      </c>
      <c r="U112" s="124">
        <v>84.26</v>
      </c>
      <c r="V112" s="124">
        <v>374.98</v>
      </c>
      <c r="W112" s="124">
        <v>160.32</v>
      </c>
      <c r="X112" s="124">
        <v>340.37</v>
      </c>
      <c r="Y112" s="124">
        <v>604.09</v>
      </c>
      <c r="Z112" s="124">
        <v>474.35</v>
      </c>
    </row>
    <row r="113" spans="18:26">
      <c r="R113" s="124" t="s">
        <v>471</v>
      </c>
      <c r="T113" s="124" t="s">
        <v>354</v>
      </c>
      <c r="U113" s="124">
        <v>78.53</v>
      </c>
      <c r="V113" s="124">
        <v>362.22</v>
      </c>
      <c r="W113" s="124">
        <v>140.51</v>
      </c>
      <c r="X113" s="124">
        <v>342.34</v>
      </c>
      <c r="Y113" s="124">
        <v>553.23</v>
      </c>
      <c r="Z113" s="124">
        <v>485.625</v>
      </c>
    </row>
    <row r="114" spans="18:26">
      <c r="R114" s="124" t="s">
        <v>472</v>
      </c>
      <c r="T114" s="124" t="s">
        <v>354</v>
      </c>
      <c r="U114" s="124">
        <v>92.29</v>
      </c>
      <c r="V114" s="124">
        <v>418.22999999999996</v>
      </c>
      <c r="W114" s="124">
        <v>160.87</v>
      </c>
      <c r="X114" s="124">
        <v>389.74</v>
      </c>
      <c r="Y114" s="124">
        <v>865.36999999999989</v>
      </c>
      <c r="Z114" s="124">
        <v>519.09500000000003</v>
      </c>
    </row>
    <row r="115" spans="18:26">
      <c r="R115" s="124" t="s">
        <v>473</v>
      </c>
      <c r="T115" s="124" t="s">
        <v>354</v>
      </c>
      <c r="U115" s="124">
        <v>85.52</v>
      </c>
      <c r="V115" s="124">
        <v>418.04</v>
      </c>
      <c r="W115" s="124">
        <v>149.59</v>
      </c>
      <c r="X115" s="124">
        <v>360.3</v>
      </c>
      <c r="Y115" s="124">
        <v>750.98</v>
      </c>
      <c r="Z115" s="124">
        <v>505.29</v>
      </c>
    </row>
    <row r="116" spans="18:26">
      <c r="R116" s="124" t="s">
        <v>474</v>
      </c>
      <c r="T116" s="124" t="s">
        <v>354</v>
      </c>
      <c r="U116" s="124">
        <v>92.49</v>
      </c>
      <c r="V116" s="124">
        <v>444.59000000000003</v>
      </c>
      <c r="W116" s="124">
        <v>158.68</v>
      </c>
      <c r="X116" s="124">
        <v>369.24</v>
      </c>
      <c r="Y116" s="124">
        <v>966.33999999999992</v>
      </c>
      <c r="Z116" s="124">
        <v>534.74</v>
      </c>
    </row>
    <row r="117" spans="18:26">
      <c r="R117" s="124" t="s">
        <v>475</v>
      </c>
      <c r="T117" s="124" t="s">
        <v>354</v>
      </c>
      <c r="U117" s="124">
        <v>88.44</v>
      </c>
      <c r="V117" s="124">
        <v>457.85999999999996</v>
      </c>
      <c r="W117" s="124">
        <v>140.88999999999999</v>
      </c>
      <c r="X117" s="124">
        <v>359.24</v>
      </c>
      <c r="Y117" s="124">
        <v>1069.83</v>
      </c>
      <c r="Z117" s="124">
        <v>512.58500000000004</v>
      </c>
    </row>
    <row r="118" spans="18:26">
      <c r="R118" s="124" t="s">
        <v>476</v>
      </c>
      <c r="T118" s="124" t="s">
        <v>354</v>
      </c>
      <c r="U118" s="124">
        <v>103.68</v>
      </c>
      <c r="V118" s="124">
        <v>553.74</v>
      </c>
      <c r="W118" s="124">
        <v>186.25</v>
      </c>
      <c r="X118" s="124">
        <v>426.91</v>
      </c>
      <c r="Y118" s="124">
        <v>1134.77</v>
      </c>
      <c r="Z118" s="124">
        <v>618.56500000000005</v>
      </c>
    </row>
    <row r="119" spans="18:26">
      <c r="R119" s="124" t="s">
        <v>477</v>
      </c>
      <c r="T119" s="124" t="s">
        <v>354</v>
      </c>
      <c r="U119" s="124">
        <v>83.74</v>
      </c>
      <c r="V119" s="124">
        <v>505.03999999999996</v>
      </c>
      <c r="W119" s="124">
        <v>160.38999999999999</v>
      </c>
      <c r="X119" s="124">
        <v>385.83</v>
      </c>
      <c r="Y119" s="124">
        <v>1178.9000000000001</v>
      </c>
      <c r="Z119" s="124">
        <v>568.71500000000003</v>
      </c>
    </row>
    <row r="120" spans="18:26">
      <c r="R120" s="124" t="s">
        <v>478</v>
      </c>
      <c r="S120" s="124">
        <v>22</v>
      </c>
      <c r="T120" s="124" t="s">
        <v>354</v>
      </c>
      <c r="U120" s="124">
        <v>88.28</v>
      </c>
      <c r="V120" s="124">
        <v>465.29000000000008</v>
      </c>
      <c r="W120" s="124">
        <v>218.11</v>
      </c>
      <c r="X120" s="124">
        <v>383.31</v>
      </c>
      <c r="Y120" s="124">
        <v>1194.45</v>
      </c>
      <c r="Z120" s="124">
        <v>608.27499999999998</v>
      </c>
    </row>
    <row r="121" spans="18:26">
      <c r="R121" s="124" t="s">
        <v>479</v>
      </c>
      <c r="T121" s="124" t="s">
        <v>354</v>
      </c>
      <c r="U121" s="124">
        <v>148.63</v>
      </c>
      <c r="V121" s="124">
        <v>531.27</v>
      </c>
      <c r="W121" s="124">
        <v>299.94</v>
      </c>
      <c r="X121" s="124">
        <v>423.76</v>
      </c>
      <c r="Y121" s="124">
        <v>1364.36</v>
      </c>
      <c r="Z121" s="124">
        <v>720.01499999999999</v>
      </c>
    </row>
    <row r="122" spans="18:26">
      <c r="R122" s="124" t="s">
        <v>480</v>
      </c>
      <c r="T122" s="124" t="s">
        <v>354</v>
      </c>
      <c r="U122" s="124">
        <v>96.75</v>
      </c>
      <c r="V122" s="124">
        <v>488.6</v>
      </c>
      <c r="W122" s="124">
        <v>228.38</v>
      </c>
      <c r="X122" s="124">
        <v>333.45</v>
      </c>
      <c r="Y122" s="124">
        <v>1519.5</v>
      </c>
      <c r="Z122" s="124">
        <v>715.81</v>
      </c>
    </row>
    <row r="123" spans="18:26">
      <c r="R123" s="124" t="s">
        <v>481</v>
      </c>
      <c r="T123" s="124" t="s">
        <v>354</v>
      </c>
      <c r="U123" s="124">
        <v>108.4</v>
      </c>
      <c r="V123" s="124">
        <v>588.31000000000006</v>
      </c>
      <c r="W123" s="124">
        <v>257.16000000000003</v>
      </c>
      <c r="X123" s="124">
        <v>383.76</v>
      </c>
      <c r="Y123" s="124">
        <v>1468.41</v>
      </c>
      <c r="Z123" s="124">
        <v>770.245</v>
      </c>
    </row>
    <row r="124" spans="18:26">
      <c r="R124" s="124" t="s">
        <v>482</v>
      </c>
      <c r="T124" s="124" t="s">
        <v>354</v>
      </c>
      <c r="U124" s="124">
        <v>121.32</v>
      </c>
      <c r="V124" s="124">
        <v>682.3</v>
      </c>
      <c r="W124" s="124">
        <v>280.87</v>
      </c>
      <c r="X124" s="124">
        <v>423.18</v>
      </c>
      <c r="Y124" s="124">
        <v>1569.48</v>
      </c>
      <c r="Z124" s="124">
        <v>799.43499999999995</v>
      </c>
    </row>
    <row r="125" spans="18:26">
      <c r="R125" s="124" t="s">
        <v>483</v>
      </c>
      <c r="T125" s="124" t="s">
        <v>354</v>
      </c>
      <c r="U125" s="124">
        <v>159.1</v>
      </c>
      <c r="V125" s="124">
        <v>759.13</v>
      </c>
      <c r="W125" s="124">
        <v>341.62</v>
      </c>
      <c r="X125" s="124">
        <v>430.35</v>
      </c>
      <c r="Y125" s="124">
        <v>2302.8000000000002</v>
      </c>
      <c r="Z125" s="124">
        <v>1077.81</v>
      </c>
    </row>
    <row r="126" spans="18:26">
      <c r="R126" s="124" t="s">
        <v>484</v>
      </c>
      <c r="T126" s="124" t="s">
        <v>354</v>
      </c>
      <c r="U126" s="124">
        <v>157.28</v>
      </c>
      <c r="V126" s="124">
        <v>784.59</v>
      </c>
      <c r="W126" s="124">
        <v>271.89999999999998</v>
      </c>
      <c r="X126" s="124">
        <v>481.28</v>
      </c>
      <c r="Y126" s="124">
        <v>2341.33</v>
      </c>
      <c r="Z126" s="124">
        <v>1220.01</v>
      </c>
    </row>
    <row r="127" spans="18:26">
      <c r="R127" s="124" t="s">
        <v>485</v>
      </c>
      <c r="T127" s="124" t="s">
        <v>354</v>
      </c>
      <c r="U127" s="124">
        <v>126.56</v>
      </c>
      <c r="V127" s="124">
        <v>825.8599999999999</v>
      </c>
      <c r="W127" s="124">
        <v>265.06</v>
      </c>
      <c r="X127" s="124">
        <v>428.56</v>
      </c>
      <c r="Y127" s="124">
        <v>2215.19</v>
      </c>
      <c r="Z127" s="124">
        <v>1029.01</v>
      </c>
    </row>
    <row r="128" spans="18:26">
      <c r="R128" s="124" t="s">
        <v>486</v>
      </c>
      <c r="T128" s="124" t="s">
        <v>354</v>
      </c>
      <c r="U128" s="124">
        <v>164.93</v>
      </c>
      <c r="V128" s="124">
        <v>810.02</v>
      </c>
      <c r="W128" s="124">
        <v>311.39999999999998</v>
      </c>
      <c r="X128" s="124">
        <v>435.69</v>
      </c>
      <c r="Y128" s="124">
        <v>2861.67</v>
      </c>
      <c r="Z128" s="124">
        <v>1129.9100000000001</v>
      </c>
    </row>
    <row r="129" spans="18:26">
      <c r="R129" s="124" t="s">
        <v>487</v>
      </c>
      <c r="T129" s="124" t="s">
        <v>354</v>
      </c>
      <c r="U129" s="124">
        <v>168.22</v>
      </c>
      <c r="V129" s="124">
        <v>790.14</v>
      </c>
      <c r="W129" s="124">
        <v>282.68</v>
      </c>
      <c r="X129" s="124">
        <v>421.17</v>
      </c>
      <c r="Y129" s="124">
        <v>3277.7599999999998</v>
      </c>
      <c r="Z129" s="124">
        <v>1060.32</v>
      </c>
    </row>
    <row r="130" spans="18:26">
      <c r="R130" s="124" t="s">
        <v>488</v>
      </c>
      <c r="S130" s="124" t="s">
        <v>354</v>
      </c>
      <c r="T130" s="124" t="s">
        <v>354</v>
      </c>
      <c r="U130" s="124">
        <v>129.11000000000001</v>
      </c>
      <c r="V130" s="124">
        <v>667.06</v>
      </c>
      <c r="W130" s="124">
        <v>211.11</v>
      </c>
      <c r="X130" s="124">
        <v>344.18</v>
      </c>
      <c r="Y130" s="124">
        <v>2677.1000000000004</v>
      </c>
      <c r="Z130" s="124">
        <v>881.34500000000003</v>
      </c>
    </row>
    <row r="131" spans="18:26">
      <c r="R131" s="124" t="s">
        <v>489</v>
      </c>
      <c r="S131" s="124" t="s">
        <v>354</v>
      </c>
      <c r="T131" s="124" t="s">
        <v>354</v>
      </c>
      <c r="U131" s="124">
        <v>102.45</v>
      </c>
      <c r="V131" s="124">
        <v>643.64</v>
      </c>
      <c r="W131" s="124">
        <v>179.14</v>
      </c>
      <c r="X131" s="124">
        <v>323.57</v>
      </c>
      <c r="Y131" s="124">
        <v>2450.5899999999997</v>
      </c>
      <c r="Z131" s="124">
        <v>863.81</v>
      </c>
    </row>
    <row r="132" spans="18:26">
      <c r="R132" s="124" t="s">
        <v>490</v>
      </c>
      <c r="S132" s="124" t="s">
        <v>258</v>
      </c>
      <c r="T132" s="124" t="s">
        <v>354</v>
      </c>
      <c r="U132" s="124">
        <v>106.43</v>
      </c>
      <c r="V132" s="124">
        <v>567.27</v>
      </c>
      <c r="W132" s="124">
        <v>205.43</v>
      </c>
      <c r="X132" s="124">
        <v>314.88</v>
      </c>
      <c r="Y132" s="124">
        <v>2641.8399999999997</v>
      </c>
      <c r="Z132" s="124">
        <v>842.09</v>
      </c>
    </row>
    <row r="133" spans="18:26">
      <c r="R133" s="124" t="s">
        <v>491</v>
      </c>
      <c r="S133" s="124" t="s">
        <v>354</v>
      </c>
      <c r="T133" s="124" t="s">
        <v>354</v>
      </c>
      <c r="U133" s="124">
        <v>103.58</v>
      </c>
      <c r="V133" s="124">
        <v>519.96999999999991</v>
      </c>
      <c r="W133" s="124">
        <v>190.47</v>
      </c>
      <c r="X133" s="124">
        <v>289.60000000000002</v>
      </c>
      <c r="Y133" s="124">
        <v>2358.5300000000002</v>
      </c>
      <c r="Z133" s="124">
        <v>905.69</v>
      </c>
    </row>
    <row r="134" spans="18:26">
      <c r="R134" s="124" t="s">
        <v>492</v>
      </c>
      <c r="S134" s="124" t="s">
        <v>354</v>
      </c>
      <c r="T134" s="124" t="s">
        <v>354</v>
      </c>
      <c r="U134" s="124">
        <v>133.34</v>
      </c>
      <c r="V134" s="124">
        <v>573.98</v>
      </c>
      <c r="W134" s="124">
        <v>231.33</v>
      </c>
      <c r="X134" s="124">
        <v>376.82</v>
      </c>
      <c r="Y134" s="124">
        <v>2544.79</v>
      </c>
      <c r="Z134" s="124">
        <v>1454.97</v>
      </c>
    </row>
    <row r="135" spans="18:26">
      <c r="R135" s="124" t="s">
        <v>493</v>
      </c>
      <c r="S135" s="124" t="s">
        <v>354</v>
      </c>
      <c r="T135" s="124" t="s">
        <v>354</v>
      </c>
      <c r="U135" s="124">
        <v>122.98</v>
      </c>
      <c r="V135" s="124">
        <v>602.04999999999995</v>
      </c>
      <c r="W135" s="124">
        <v>226.53</v>
      </c>
      <c r="X135" s="124">
        <v>380.98</v>
      </c>
      <c r="Y135" s="124">
        <v>2440.7599999999998</v>
      </c>
      <c r="Z135" s="124">
        <v>1480.91</v>
      </c>
    </row>
    <row r="136" spans="18:26">
      <c r="R136" s="124" t="s">
        <v>494</v>
      </c>
      <c r="S136" s="124" t="s">
        <v>354</v>
      </c>
      <c r="T136" s="124" t="s">
        <v>354</v>
      </c>
      <c r="U136" s="124">
        <v>106.29</v>
      </c>
      <c r="V136" s="124">
        <v>551.95000000000005</v>
      </c>
      <c r="W136" s="124">
        <v>231.73</v>
      </c>
      <c r="X136" s="124">
        <v>383.75</v>
      </c>
      <c r="Y136" s="124">
        <v>2328.62</v>
      </c>
      <c r="Z136" s="124">
        <v>1388.54</v>
      </c>
    </row>
    <row r="137" spans="18:26">
      <c r="R137" s="124" t="s">
        <v>495</v>
      </c>
      <c r="S137" s="124" t="s">
        <v>354</v>
      </c>
      <c r="T137" s="124" t="s">
        <v>354</v>
      </c>
      <c r="U137" s="124">
        <v>101.11</v>
      </c>
      <c r="V137" s="124">
        <v>479.18999999999994</v>
      </c>
      <c r="W137" s="124">
        <v>200.3</v>
      </c>
      <c r="X137" s="124">
        <v>310.88</v>
      </c>
      <c r="Y137" s="124">
        <v>2098.29</v>
      </c>
      <c r="Z137" s="124">
        <v>1203.04</v>
      </c>
    </row>
    <row r="138" spans="18:26">
      <c r="R138" s="124" t="s">
        <v>496</v>
      </c>
      <c r="S138" s="124" t="s">
        <v>354</v>
      </c>
      <c r="T138" s="124" t="s">
        <v>354</v>
      </c>
      <c r="U138" s="124">
        <v>105.74</v>
      </c>
      <c r="V138" s="124">
        <v>462.03999999999996</v>
      </c>
      <c r="W138" s="124">
        <v>183.17</v>
      </c>
      <c r="X138" s="124">
        <v>271.43</v>
      </c>
      <c r="Y138" s="124">
        <v>1863.7099999999998</v>
      </c>
      <c r="Z138" s="124">
        <v>1020.33</v>
      </c>
    </row>
    <row r="139" spans="18:26">
      <c r="R139" s="124" t="s">
        <v>497</v>
      </c>
      <c r="S139" s="124" t="s">
        <v>354</v>
      </c>
      <c r="T139" s="124" t="s">
        <v>354</v>
      </c>
      <c r="U139" s="124">
        <v>113.57</v>
      </c>
      <c r="V139" s="124">
        <v>463.14000000000004</v>
      </c>
      <c r="W139" s="124">
        <v>194.61</v>
      </c>
      <c r="X139" s="124">
        <v>273.89</v>
      </c>
      <c r="Y139" s="124">
        <v>2054.5700000000002</v>
      </c>
      <c r="Z139" s="124">
        <v>1094.81</v>
      </c>
    </row>
    <row r="140" spans="18:26">
      <c r="R140" s="124" t="s">
        <v>498</v>
      </c>
      <c r="S140" s="124" t="s">
        <v>354</v>
      </c>
      <c r="T140" s="124" t="s">
        <v>354</v>
      </c>
      <c r="U140" s="124">
        <v>100.52</v>
      </c>
      <c r="V140" s="124">
        <v>447.90999999999997</v>
      </c>
      <c r="W140" s="124">
        <v>200.1</v>
      </c>
      <c r="X140" s="124">
        <v>301.25</v>
      </c>
      <c r="Y140" s="124">
        <v>1996.6799999999998</v>
      </c>
      <c r="Z140" s="124">
        <v>981.38</v>
      </c>
    </row>
    <row r="141" spans="18:26">
      <c r="R141" s="124" t="s">
        <v>499</v>
      </c>
      <c r="S141" s="124" t="s">
        <v>354</v>
      </c>
      <c r="T141" s="124" t="s">
        <v>354</v>
      </c>
      <c r="U141" s="124">
        <v>105.8</v>
      </c>
      <c r="V141" s="124">
        <v>525.96</v>
      </c>
      <c r="W141" s="124">
        <v>226.17</v>
      </c>
      <c r="X141" s="124">
        <v>360.75</v>
      </c>
      <c r="Y141" s="124">
        <v>2017.19</v>
      </c>
      <c r="Z141" s="124">
        <v>884.78</v>
      </c>
    </row>
    <row r="142" spans="18:26">
      <c r="R142" s="124" t="s">
        <v>500</v>
      </c>
      <c r="S142" s="124" t="s">
        <v>354</v>
      </c>
      <c r="T142" s="124" t="s">
        <v>354</v>
      </c>
      <c r="U142" s="124">
        <v>96.29</v>
      </c>
      <c r="V142" s="124">
        <v>467.24999999999994</v>
      </c>
      <c r="W142" s="124">
        <v>191.3</v>
      </c>
      <c r="X142" s="124">
        <v>296.73</v>
      </c>
      <c r="Y142" s="124">
        <v>1869.27</v>
      </c>
      <c r="Z142" s="124">
        <v>861.54</v>
      </c>
    </row>
    <row r="143" spans="18:26">
      <c r="R143" s="124" t="s">
        <v>501</v>
      </c>
      <c r="S143" s="124" t="s">
        <v>354</v>
      </c>
      <c r="T143" s="124" t="s">
        <v>354</v>
      </c>
      <c r="U143" s="124">
        <v>99.36</v>
      </c>
      <c r="V143" s="124">
        <v>474.62</v>
      </c>
      <c r="W143" s="124">
        <v>184.26499999999999</v>
      </c>
      <c r="X143" s="124">
        <v>291.95</v>
      </c>
      <c r="Y143" s="124">
        <v>1929.6499999999999</v>
      </c>
      <c r="Z143" s="124">
        <v>864.30499999999995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537E-03B6-4E59-AD6D-D04B21DED044}">
  <dimension ref="A1:L45"/>
  <sheetViews>
    <sheetView zoomScale="60" zoomScaleNormal="60" workbookViewId="0">
      <selection activeCell="L45" sqref="L45"/>
    </sheetView>
  </sheetViews>
  <sheetFormatPr defaultRowHeight="18.75"/>
  <cols>
    <col min="1" max="3" width="9.140625" style="149"/>
    <col min="4" max="5" width="9.140625" style="158"/>
    <col min="6" max="16384" width="9.140625" style="149"/>
  </cols>
  <sheetData>
    <row r="1" spans="1:12">
      <c r="A1" s="149" t="s">
        <v>502</v>
      </c>
      <c r="B1" s="149" t="s">
        <v>503</v>
      </c>
      <c r="C1" s="149" t="s">
        <v>504</v>
      </c>
      <c r="D1" s="157" t="s">
        <v>505</v>
      </c>
      <c r="E1" s="157" t="s">
        <v>506</v>
      </c>
      <c r="F1" s="149" t="s">
        <v>507</v>
      </c>
    </row>
    <row r="2" spans="1:12">
      <c r="A2" s="149" t="s">
        <v>508</v>
      </c>
      <c r="B2" s="149">
        <v>248</v>
      </c>
      <c r="C2" s="149" t="s">
        <v>509</v>
      </c>
      <c r="D2" s="149">
        <v>-3.5765060000000002</v>
      </c>
      <c r="E2" s="149">
        <v>410.52100000000002</v>
      </c>
      <c r="F2" s="149">
        <v>1</v>
      </c>
      <c r="G2" s="149">
        <v>410.52100000000002</v>
      </c>
      <c r="H2" s="149">
        <v>-3.5765060000000002</v>
      </c>
    </row>
    <row r="3" spans="1:12">
      <c r="A3" s="149" t="s">
        <v>510</v>
      </c>
      <c r="B3" s="149">
        <v>944</v>
      </c>
      <c r="C3" s="149" t="s">
        <v>511</v>
      </c>
      <c r="D3" s="149">
        <v>-2.7381500000000001</v>
      </c>
      <c r="E3" s="149">
        <v>-92.060360000000003</v>
      </c>
      <c r="F3" s="149">
        <v>1</v>
      </c>
      <c r="G3" s="149">
        <v>-92.060360000000003</v>
      </c>
      <c r="H3" s="149">
        <v>-2.7381500000000001</v>
      </c>
    </row>
    <row r="4" spans="1:12" ht="23.25">
      <c r="A4" s="149" t="s">
        <v>512</v>
      </c>
      <c r="B4" s="149">
        <v>646</v>
      </c>
      <c r="C4" s="149" t="s">
        <v>513</v>
      </c>
      <c r="D4" s="149">
        <v>-2.6884619999999999</v>
      </c>
      <c r="E4" s="149">
        <v>232.92939999999999</v>
      </c>
      <c r="F4" s="149">
        <v>1</v>
      </c>
      <c r="G4" s="149">
        <v>232.92939999999999</v>
      </c>
      <c r="H4" s="149">
        <v>-2.6884619999999999</v>
      </c>
      <c r="L4" s="151" t="s">
        <v>18</v>
      </c>
    </row>
    <row r="5" spans="1:12" ht="23.25">
      <c r="A5" s="149" t="s">
        <v>514</v>
      </c>
      <c r="B5" s="149">
        <v>298</v>
      </c>
      <c r="C5" s="149" t="s">
        <v>515</v>
      </c>
      <c r="D5" s="149">
        <v>-1.8142529999999999</v>
      </c>
      <c r="E5" s="149">
        <v>-24.73847</v>
      </c>
      <c r="F5" s="149">
        <v>1</v>
      </c>
      <c r="G5" s="149">
        <v>-24.73847</v>
      </c>
      <c r="H5" s="149">
        <v>-1.8142529999999999</v>
      </c>
      <c r="L5" s="151"/>
    </row>
    <row r="6" spans="1:12">
      <c r="A6" s="149" t="s">
        <v>516</v>
      </c>
      <c r="B6" s="149">
        <v>964</v>
      </c>
      <c r="C6" s="149" t="s">
        <v>517</v>
      </c>
      <c r="D6" s="149">
        <v>-1.727792</v>
      </c>
      <c r="E6" s="149">
        <v>-39.281619999999997</v>
      </c>
      <c r="F6" s="149">
        <v>1</v>
      </c>
      <c r="G6" s="149">
        <v>-39.281619999999997</v>
      </c>
      <c r="H6" s="149">
        <v>-1.727792</v>
      </c>
    </row>
    <row r="7" spans="1:12">
      <c r="A7" s="149" t="s">
        <v>518</v>
      </c>
      <c r="B7" s="149">
        <v>443</v>
      </c>
      <c r="C7" s="149" t="s">
        <v>519</v>
      </c>
      <c r="D7" s="149">
        <v>-1.7166189999999999</v>
      </c>
      <c r="E7" s="149">
        <v>2.8871180000000001</v>
      </c>
      <c r="F7" s="149">
        <v>1</v>
      </c>
      <c r="G7" s="149">
        <v>2.8871180000000001</v>
      </c>
      <c r="H7" s="149">
        <v>-1.7166189999999999</v>
      </c>
    </row>
    <row r="8" spans="1:12">
      <c r="A8" s="149" t="s">
        <v>520</v>
      </c>
      <c r="B8" s="149">
        <v>228</v>
      </c>
      <c r="C8" s="149" t="s">
        <v>521</v>
      </c>
      <c r="D8" s="149">
        <v>-1.3076540000000001</v>
      </c>
      <c r="E8" s="149">
        <v>-26.486350000000002</v>
      </c>
      <c r="F8" s="149">
        <v>1</v>
      </c>
      <c r="G8" s="149">
        <v>-26.486350000000002</v>
      </c>
      <c r="H8" s="149">
        <v>-1.3076540000000001</v>
      </c>
    </row>
    <row r="9" spans="1:12">
      <c r="A9" s="149" t="s">
        <v>522</v>
      </c>
      <c r="B9" s="149">
        <v>199</v>
      </c>
      <c r="C9" s="149" t="s">
        <v>523</v>
      </c>
      <c r="D9" s="149">
        <v>-0.95405039999999997</v>
      </c>
      <c r="E9" s="149">
        <v>2.9600059999999999</v>
      </c>
      <c r="F9" s="149">
        <v>1</v>
      </c>
      <c r="G9" s="149">
        <v>2.9600059999999999</v>
      </c>
      <c r="H9" s="149">
        <v>-0.95405039999999997</v>
      </c>
    </row>
    <row r="10" spans="1:12">
      <c r="A10" s="149" t="s">
        <v>524</v>
      </c>
      <c r="B10" s="149">
        <v>918</v>
      </c>
      <c r="C10" s="149" t="s">
        <v>525</v>
      </c>
      <c r="D10" s="149">
        <v>-0.88571909999999998</v>
      </c>
      <c r="E10" s="149">
        <v>-33.919020000000003</v>
      </c>
      <c r="F10" s="149">
        <v>1</v>
      </c>
      <c r="G10" s="149">
        <v>-33.919020000000003</v>
      </c>
      <c r="H10" s="149">
        <v>-0.88571909999999998</v>
      </c>
    </row>
    <row r="11" spans="1:12">
      <c r="A11" s="149" t="s">
        <v>526</v>
      </c>
      <c r="B11" s="149">
        <v>968</v>
      </c>
      <c r="C11" s="149" t="s">
        <v>527</v>
      </c>
      <c r="D11" s="149">
        <v>-0.57441299999999995</v>
      </c>
      <c r="E11" s="149">
        <v>-120.90649999999999</v>
      </c>
      <c r="F11" s="149">
        <v>1</v>
      </c>
      <c r="G11" s="149">
        <v>-120.90649999999999</v>
      </c>
      <c r="H11" s="149">
        <v>-0.57441299999999995</v>
      </c>
    </row>
    <row r="12" spans="1:12">
      <c r="A12" s="149" t="s">
        <v>528</v>
      </c>
      <c r="B12" s="149">
        <v>614</v>
      </c>
      <c r="C12" s="149" t="s">
        <v>529</v>
      </c>
      <c r="D12" s="149">
        <v>-0.5176056</v>
      </c>
      <c r="E12" s="149">
        <v>106.1091</v>
      </c>
      <c r="F12" s="149">
        <v>1</v>
      </c>
      <c r="G12" s="149">
        <v>106.1091</v>
      </c>
      <c r="H12" s="149">
        <v>-0.5176056</v>
      </c>
    </row>
    <row r="13" spans="1:12">
      <c r="A13" s="149" t="s">
        <v>530</v>
      </c>
      <c r="B13" s="149">
        <v>942</v>
      </c>
      <c r="C13" s="149" t="s">
        <v>531</v>
      </c>
      <c r="D13" s="149">
        <v>-0.43800539999999999</v>
      </c>
      <c r="E13" s="149">
        <v>-104.9328</v>
      </c>
      <c r="F13" s="149">
        <v>1</v>
      </c>
      <c r="G13" s="149">
        <v>-104.9328</v>
      </c>
      <c r="H13" s="149">
        <v>-0.43800539999999999</v>
      </c>
    </row>
    <row r="14" spans="1:12">
      <c r="A14" s="149" t="s">
        <v>532</v>
      </c>
      <c r="B14" s="149">
        <v>186</v>
      </c>
      <c r="C14" s="149" t="s">
        <v>533</v>
      </c>
      <c r="D14" s="149">
        <v>-0.42779739999999999</v>
      </c>
      <c r="E14" s="149">
        <v>-103.0919</v>
      </c>
      <c r="F14" s="149">
        <v>1</v>
      </c>
      <c r="G14" s="149">
        <v>-103.0919</v>
      </c>
      <c r="H14" s="149">
        <v>-0.42779739999999999</v>
      </c>
    </row>
    <row r="15" spans="1:12">
      <c r="A15" s="149" t="s">
        <v>534</v>
      </c>
      <c r="B15" s="149">
        <v>223</v>
      </c>
      <c r="C15" s="149" t="s">
        <v>535</v>
      </c>
      <c r="D15" s="149">
        <v>-0.4208035</v>
      </c>
      <c r="E15" s="149">
        <v>-43.082470000000001</v>
      </c>
      <c r="F15" s="149">
        <v>1</v>
      </c>
      <c r="G15" s="149">
        <v>-43.082470000000001</v>
      </c>
      <c r="H15" s="149">
        <v>-0.4208035</v>
      </c>
    </row>
    <row r="16" spans="1:12">
      <c r="A16" s="149" t="s">
        <v>536</v>
      </c>
      <c r="B16" s="149">
        <v>213</v>
      </c>
      <c r="C16" s="149" t="s">
        <v>537</v>
      </c>
      <c r="D16" s="149">
        <v>-0.2333308</v>
      </c>
      <c r="E16" s="149">
        <v>119.9569</v>
      </c>
      <c r="F16" s="149">
        <v>1</v>
      </c>
      <c r="G16" s="149">
        <v>119.9569</v>
      </c>
      <c r="H16" s="149">
        <v>-0.2333308</v>
      </c>
    </row>
    <row r="17" spans="1:8">
      <c r="A17" s="149" t="s">
        <v>538</v>
      </c>
      <c r="B17" s="149">
        <v>369</v>
      </c>
      <c r="C17" s="149" t="s">
        <v>539</v>
      </c>
      <c r="D17" s="149">
        <v>-0.1706278</v>
      </c>
      <c r="E17" s="149">
        <v>49.424840000000003</v>
      </c>
      <c r="F17" s="149">
        <v>1</v>
      </c>
      <c r="G17" s="149">
        <v>49.424840000000003</v>
      </c>
      <c r="H17" s="149">
        <v>-0.1706278</v>
      </c>
    </row>
    <row r="18" spans="1:8">
      <c r="A18" s="149" t="s">
        <v>540</v>
      </c>
      <c r="B18" s="149">
        <v>288</v>
      </c>
      <c r="C18" s="149" t="s">
        <v>541</v>
      </c>
      <c r="D18" s="149">
        <v>-0.16743160000000001</v>
      </c>
      <c r="E18" s="149">
        <v>-34.88646</v>
      </c>
      <c r="F18" s="149">
        <v>1</v>
      </c>
      <c r="G18" s="149">
        <v>-34.88646</v>
      </c>
      <c r="H18" s="149">
        <v>-0.16743160000000001</v>
      </c>
    </row>
    <row r="19" spans="1:8">
      <c r="A19" s="149" t="s">
        <v>542</v>
      </c>
      <c r="B19" s="149">
        <v>911</v>
      </c>
      <c r="C19" s="149" t="s">
        <v>543</v>
      </c>
      <c r="D19" s="149">
        <v>-0.15969230000000001</v>
      </c>
      <c r="E19" s="149">
        <v>-105.7076</v>
      </c>
      <c r="F19" s="149">
        <v>1</v>
      </c>
      <c r="G19" s="149">
        <v>-105.7076</v>
      </c>
      <c r="H19" s="149">
        <v>-0.15969230000000001</v>
      </c>
    </row>
    <row r="20" spans="1:8">
      <c r="A20" s="149" t="s">
        <v>544</v>
      </c>
      <c r="B20" s="149">
        <v>233</v>
      </c>
      <c r="C20" s="149" t="s">
        <v>545</v>
      </c>
      <c r="D20" s="149">
        <v>-0.1101037</v>
      </c>
      <c r="E20" s="149">
        <v>-84.587029999999999</v>
      </c>
      <c r="F20" s="149">
        <v>1</v>
      </c>
      <c r="G20" s="149">
        <v>-84.587029999999999</v>
      </c>
      <c r="H20" s="149">
        <v>-0.1101037</v>
      </c>
    </row>
    <row r="21" spans="1:8">
      <c r="A21" s="149" t="s">
        <v>546</v>
      </c>
      <c r="B21" s="149">
        <v>915</v>
      </c>
      <c r="C21" s="149" t="s">
        <v>547</v>
      </c>
      <c r="D21" s="149">
        <v>-6.2404800000000003E-2</v>
      </c>
      <c r="E21" s="149">
        <v>-14.73485</v>
      </c>
      <c r="F21" s="149">
        <v>1</v>
      </c>
      <c r="G21" s="149">
        <v>-14.73485</v>
      </c>
      <c r="H21" s="149">
        <v>-6.2404800000000003E-2</v>
      </c>
    </row>
    <row r="22" spans="1:8">
      <c r="A22" s="149" t="s">
        <v>548</v>
      </c>
      <c r="B22" s="149">
        <v>439</v>
      </c>
      <c r="C22" s="149" t="s">
        <v>549</v>
      </c>
      <c r="D22" s="149">
        <v>-2.8161599999999998E-2</v>
      </c>
      <c r="E22" s="149">
        <v>30.373480000000001</v>
      </c>
      <c r="F22" s="149">
        <v>1</v>
      </c>
      <c r="G22" s="149">
        <v>30.373480000000001</v>
      </c>
      <c r="H22" s="149">
        <v>-2.8161599999999998E-2</v>
      </c>
    </row>
    <row r="23" spans="1:8">
      <c r="A23" s="149" t="s">
        <v>550</v>
      </c>
      <c r="B23" s="149">
        <v>566</v>
      </c>
      <c r="C23" s="149" t="s">
        <v>551</v>
      </c>
      <c r="D23" s="149">
        <v>-8.1124000000000005E-3</v>
      </c>
      <c r="E23" s="149">
        <v>-32.115670000000001</v>
      </c>
      <c r="F23" s="149">
        <v>1</v>
      </c>
      <c r="G23" s="149">
        <v>-32.115670000000001</v>
      </c>
      <c r="H23" s="149">
        <v>-8.1124000000000005E-3</v>
      </c>
    </row>
    <row r="24" spans="1:8">
      <c r="A24" s="149" t="s">
        <v>552</v>
      </c>
      <c r="B24" s="149">
        <v>316</v>
      </c>
      <c r="C24" s="149" t="s">
        <v>553</v>
      </c>
      <c r="D24" s="149">
        <v>-5.9999999999999997E-14</v>
      </c>
      <c r="E24" s="149">
        <v>-32.930289999999999</v>
      </c>
      <c r="F24" s="149">
        <v>1</v>
      </c>
      <c r="G24" s="149">
        <v>-32.930289999999999</v>
      </c>
      <c r="H24" s="149">
        <v>-5.9999999999999997E-14</v>
      </c>
    </row>
    <row r="25" spans="1:8">
      <c r="A25" s="149" t="s">
        <v>554</v>
      </c>
      <c r="B25" s="149">
        <v>258</v>
      </c>
      <c r="C25" s="149" t="s">
        <v>555</v>
      </c>
      <c r="D25" s="149">
        <v>0.13357930000000001</v>
      </c>
      <c r="E25" s="149">
        <v>15.69698</v>
      </c>
      <c r="F25" s="149">
        <v>1</v>
      </c>
      <c r="G25" s="149">
        <v>15.69698</v>
      </c>
      <c r="H25" s="149">
        <v>0.13357930000000001</v>
      </c>
    </row>
    <row r="26" spans="1:8">
      <c r="A26" s="149" t="s">
        <v>127</v>
      </c>
      <c r="B26" s="149">
        <v>924</v>
      </c>
      <c r="C26" s="149" t="s">
        <v>556</v>
      </c>
      <c r="D26" s="149">
        <v>0.14834900000000001</v>
      </c>
      <c r="E26" s="149">
        <v>-3.6759900000000001</v>
      </c>
      <c r="F26" s="149">
        <v>1</v>
      </c>
      <c r="G26" s="149">
        <v>-3.6759900000000001</v>
      </c>
      <c r="H26" s="149">
        <v>0.14834900000000001</v>
      </c>
    </row>
    <row r="27" spans="1:8">
      <c r="A27" s="149" t="s">
        <v>557</v>
      </c>
      <c r="B27" s="149">
        <v>238</v>
      </c>
      <c r="C27" s="149" t="s">
        <v>558</v>
      </c>
      <c r="D27" s="149">
        <v>0.2064762</v>
      </c>
      <c r="E27" s="149">
        <v>-92.472980000000007</v>
      </c>
      <c r="F27" s="149">
        <v>1</v>
      </c>
      <c r="G27" s="149">
        <v>-92.472980000000007</v>
      </c>
      <c r="H27" s="149">
        <v>0.2064762</v>
      </c>
    </row>
    <row r="28" spans="1:8">
      <c r="A28" s="149" t="s">
        <v>559</v>
      </c>
      <c r="B28" s="149">
        <v>283</v>
      </c>
      <c r="C28" s="149" t="s">
        <v>560</v>
      </c>
      <c r="D28" s="149">
        <v>0.488873</v>
      </c>
      <c r="E28" s="149">
        <v>35.411340000000003</v>
      </c>
      <c r="F28" s="149">
        <v>1</v>
      </c>
      <c r="G28" s="149">
        <v>35.411340000000003</v>
      </c>
      <c r="H28" s="149">
        <v>0.488873</v>
      </c>
    </row>
    <row r="29" spans="1:8">
      <c r="A29" s="149" t="s">
        <v>561</v>
      </c>
      <c r="B29" s="149">
        <v>293</v>
      </c>
      <c r="C29" s="149" t="s">
        <v>562</v>
      </c>
      <c r="D29" s="149">
        <v>0.50762890000000005</v>
      </c>
      <c r="E29" s="149">
        <v>-34.772300000000001</v>
      </c>
      <c r="F29" s="149">
        <v>1</v>
      </c>
      <c r="G29" s="149">
        <v>-34.772300000000001</v>
      </c>
      <c r="H29" s="149">
        <v>0.50762890000000005</v>
      </c>
    </row>
    <row r="30" spans="1:8">
      <c r="A30" s="149" t="s">
        <v>563</v>
      </c>
      <c r="B30" s="149">
        <v>686</v>
      </c>
      <c r="C30" s="149" t="s">
        <v>564</v>
      </c>
      <c r="D30" s="149">
        <v>0.57050440000000002</v>
      </c>
      <c r="E30" s="149">
        <v>-58.277940000000001</v>
      </c>
      <c r="F30" s="149">
        <v>1</v>
      </c>
      <c r="G30" s="149">
        <v>-58.277940000000001</v>
      </c>
      <c r="H30" s="149">
        <v>0.57050440000000002</v>
      </c>
    </row>
    <row r="31" spans="1:8">
      <c r="A31" s="149" t="s">
        <v>565</v>
      </c>
      <c r="B31" s="149">
        <v>536</v>
      </c>
      <c r="C31" s="149" t="s">
        <v>566</v>
      </c>
      <c r="D31" s="149">
        <v>0.66722689999999996</v>
      </c>
      <c r="E31" s="149">
        <v>-44.346800000000002</v>
      </c>
      <c r="F31" s="149">
        <v>1</v>
      </c>
      <c r="G31" s="149">
        <v>-44.346800000000002</v>
      </c>
      <c r="H31" s="149">
        <v>0.66722689999999996</v>
      </c>
    </row>
    <row r="32" spans="1:8">
      <c r="A32" s="149" t="s">
        <v>567</v>
      </c>
      <c r="B32" s="149">
        <v>343</v>
      </c>
      <c r="C32" s="149" t="s">
        <v>568</v>
      </c>
      <c r="D32" s="149">
        <v>0.79148510000000005</v>
      </c>
      <c r="E32" s="149">
        <v>-50.28481</v>
      </c>
      <c r="F32" s="149">
        <v>1</v>
      </c>
      <c r="G32" s="149">
        <v>-50.28481</v>
      </c>
      <c r="H32" s="149">
        <v>0.79148510000000005</v>
      </c>
    </row>
    <row r="33" spans="1:12">
      <c r="A33" s="149" t="s">
        <v>569</v>
      </c>
      <c r="B33" s="149">
        <v>419</v>
      </c>
      <c r="C33" s="149" t="s">
        <v>570</v>
      </c>
      <c r="D33" s="149">
        <v>0.83451260000000005</v>
      </c>
      <c r="E33" s="149">
        <v>-71.723309999999998</v>
      </c>
      <c r="F33" s="149">
        <v>1</v>
      </c>
      <c r="G33" s="149">
        <v>-71.723309999999998</v>
      </c>
      <c r="H33" s="149">
        <v>0.83451260000000005</v>
      </c>
    </row>
    <row r="34" spans="1:12">
      <c r="A34" s="149" t="s">
        <v>571</v>
      </c>
      <c r="B34" s="149">
        <v>914</v>
      </c>
      <c r="C34" s="149" t="s">
        <v>572</v>
      </c>
      <c r="D34" s="149">
        <v>1.103372</v>
      </c>
      <c r="E34" s="149">
        <v>-150.22710000000001</v>
      </c>
      <c r="F34" s="149">
        <v>1</v>
      </c>
      <c r="G34" s="149">
        <v>-150.22710000000001</v>
      </c>
      <c r="H34" s="149">
        <v>1.103372</v>
      </c>
    </row>
    <row r="35" spans="1:12">
      <c r="A35" s="149" t="s">
        <v>573</v>
      </c>
      <c r="B35" s="149">
        <v>469</v>
      </c>
      <c r="C35" s="149" t="s">
        <v>574</v>
      </c>
      <c r="D35" s="149">
        <v>1.196445</v>
      </c>
      <c r="E35" s="149">
        <v>364.23099999999999</v>
      </c>
      <c r="F35" s="149">
        <v>1</v>
      </c>
      <c r="G35" s="149">
        <v>364.23099999999999</v>
      </c>
      <c r="H35" s="149">
        <v>1.196445</v>
      </c>
    </row>
    <row r="36" spans="1:12">
      <c r="A36" s="149" t="s">
        <v>575</v>
      </c>
      <c r="B36" s="149">
        <v>273</v>
      </c>
      <c r="C36" s="149" t="s">
        <v>576</v>
      </c>
      <c r="D36" s="149">
        <v>1.254872</v>
      </c>
      <c r="E36" s="149">
        <v>-28.450949999999999</v>
      </c>
      <c r="F36" s="149">
        <v>1</v>
      </c>
      <c r="G36" s="149">
        <v>-28.450949999999999</v>
      </c>
      <c r="H36" s="149">
        <v>1.254872</v>
      </c>
    </row>
    <row r="37" spans="1:12">
      <c r="A37" s="149" t="s">
        <v>577</v>
      </c>
      <c r="B37" s="149">
        <v>916</v>
      </c>
      <c r="C37" s="149" t="s">
        <v>578</v>
      </c>
      <c r="D37" s="149">
        <v>1.4442159999999999</v>
      </c>
      <c r="E37" s="149">
        <v>-93.473309999999998</v>
      </c>
      <c r="F37" s="149">
        <v>1</v>
      </c>
      <c r="G37" s="149">
        <v>-93.473309999999998</v>
      </c>
      <c r="H37" s="149">
        <v>1.4442159999999999</v>
      </c>
    </row>
    <row r="38" spans="1:12">
      <c r="A38" s="149" t="s">
        <v>579</v>
      </c>
      <c r="B38" s="149">
        <v>728</v>
      </c>
      <c r="C38" s="149" t="s">
        <v>580</v>
      </c>
      <c r="D38" s="149">
        <v>1.628344</v>
      </c>
      <c r="E38" s="149">
        <v>-138.48169999999999</v>
      </c>
      <c r="F38" s="149">
        <v>1</v>
      </c>
      <c r="G38" s="149">
        <v>-138.48169999999999</v>
      </c>
      <c r="H38" s="149">
        <v>1.628344</v>
      </c>
    </row>
    <row r="39" spans="1:12">
      <c r="A39" s="149" t="s">
        <v>581</v>
      </c>
      <c r="B39" s="149">
        <v>960</v>
      </c>
      <c r="C39" s="149" t="s">
        <v>582</v>
      </c>
      <c r="D39" s="149">
        <v>1.920812</v>
      </c>
      <c r="E39" s="149">
        <v>-37.987009999999998</v>
      </c>
      <c r="F39" s="149">
        <v>1</v>
      </c>
      <c r="G39" s="149">
        <v>-37.987009999999998</v>
      </c>
      <c r="H39" s="149">
        <v>1.920812</v>
      </c>
    </row>
    <row r="40" spans="1:12">
      <c r="A40" s="149" t="s">
        <v>583</v>
      </c>
      <c r="B40" s="149">
        <v>449</v>
      </c>
      <c r="C40" s="149" t="s">
        <v>584</v>
      </c>
      <c r="D40" s="149">
        <v>2.3626309999999999</v>
      </c>
      <c r="E40" s="149">
        <v>-72.913970000000006</v>
      </c>
      <c r="F40" s="149">
        <v>1</v>
      </c>
      <c r="G40" s="149">
        <v>-72.913970000000006</v>
      </c>
      <c r="H40" s="149">
        <v>2.3626309999999999</v>
      </c>
      <c r="L40" s="149" t="s">
        <v>585</v>
      </c>
    </row>
    <row r="41" spans="1:12">
      <c r="A41" s="149" t="s">
        <v>586</v>
      </c>
      <c r="B41" s="149">
        <v>943</v>
      </c>
      <c r="C41" s="149" t="s">
        <v>587</v>
      </c>
      <c r="D41" s="149">
        <v>2.9368940000000001</v>
      </c>
      <c r="E41" s="149">
        <v>-293.81400000000002</v>
      </c>
      <c r="F41" s="149">
        <v>1</v>
      </c>
      <c r="G41" s="149">
        <v>-293.81400000000002</v>
      </c>
      <c r="H41" s="149">
        <v>2.9368940000000001</v>
      </c>
      <c r="L41" s="149" t="s">
        <v>187</v>
      </c>
    </row>
    <row r="42" spans="1:12">
      <c r="L42" s="149" t="s">
        <v>588</v>
      </c>
    </row>
    <row r="43" spans="1:12">
      <c r="L43" s="149" t="s">
        <v>589</v>
      </c>
    </row>
    <row r="44" spans="1:12">
      <c r="L44" s="149" t="s">
        <v>590</v>
      </c>
    </row>
    <row r="45" spans="1:12">
      <c r="L45" s="149" t="s">
        <v>591</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5DA24-3F24-416A-A7CA-818FC4A2F0B8}">
  <dimension ref="A1:M42"/>
  <sheetViews>
    <sheetView showGridLines="0" topLeftCell="C1" zoomScale="67" zoomScaleNormal="80" workbookViewId="0">
      <selection activeCell="L45" sqref="L45"/>
    </sheetView>
  </sheetViews>
  <sheetFormatPr defaultColWidth="11.42578125" defaultRowHeight="15"/>
  <cols>
    <col min="1" max="9" width="11.42578125" style="147"/>
    <col min="10" max="10" width="15.140625" style="147" customWidth="1"/>
    <col min="11" max="11" width="12.28515625" style="147" customWidth="1"/>
    <col min="12" max="12" width="3.28515625" style="147" customWidth="1"/>
    <col min="13" max="22" width="11.42578125" style="147"/>
    <col min="23" max="23" width="3.42578125" style="147" customWidth="1"/>
    <col min="24" max="16384" width="11.42578125" style="147"/>
  </cols>
  <sheetData>
    <row r="1" spans="1:13">
      <c r="A1" s="147" t="s">
        <v>592</v>
      </c>
      <c r="B1" s="147" t="s">
        <v>593</v>
      </c>
      <c r="C1" s="147" t="s">
        <v>594</v>
      </c>
      <c r="D1" s="147" t="s">
        <v>300</v>
      </c>
      <c r="E1" s="147" t="s">
        <v>595</v>
      </c>
      <c r="F1" s="147" t="s">
        <v>596</v>
      </c>
      <c r="G1" s="147" t="s">
        <v>597</v>
      </c>
      <c r="H1" s="147" t="s">
        <v>598</v>
      </c>
      <c r="I1" s="147" t="s">
        <v>599</v>
      </c>
      <c r="J1" s="147" t="s">
        <v>127</v>
      </c>
    </row>
    <row r="2" spans="1:13" ht="23.25">
      <c r="A2" s="147">
        <v>1991</v>
      </c>
      <c r="B2" s="147">
        <v>-5.9670877562976097</v>
      </c>
      <c r="C2" s="147">
        <v>-0.89653035713682105</v>
      </c>
      <c r="D2" s="147">
        <v>2.2418508254545402</v>
      </c>
      <c r="E2" s="147">
        <v>5.9058111556929402</v>
      </c>
      <c r="F2" s="147">
        <v>9.0179279850917897</v>
      </c>
      <c r="G2" s="147">
        <v>5.0705573991607888</v>
      </c>
      <c r="H2" s="147">
        <v>6.8023415128297611</v>
      </c>
      <c r="I2" s="147">
        <v>3.1121168293988495</v>
      </c>
      <c r="J2" s="147">
        <v>8.99561976695502</v>
      </c>
      <c r="M2" s="123" t="s">
        <v>19</v>
      </c>
    </row>
    <row r="3" spans="1:13">
      <c r="A3" s="147">
        <v>92</v>
      </c>
      <c r="B3" s="147">
        <v>-4.9229749248281296</v>
      </c>
      <c r="C3" s="147">
        <v>0.232712400399676</v>
      </c>
      <c r="D3" s="147">
        <v>2.77769691323887</v>
      </c>
      <c r="E3" s="147">
        <v>6.5226962401395099</v>
      </c>
      <c r="F3" s="147">
        <v>9.2697702848898995</v>
      </c>
      <c r="G3" s="147">
        <v>5.1556873252278059</v>
      </c>
      <c r="H3" s="147">
        <v>6.2899838397398335</v>
      </c>
      <c r="I3" s="147">
        <v>2.7470740447503896</v>
      </c>
      <c r="J3" s="147">
        <v>14.277452595867899</v>
      </c>
      <c r="M3" s="124"/>
    </row>
    <row r="4" spans="1:13">
      <c r="A4" s="147">
        <v>93</v>
      </c>
      <c r="B4" s="147">
        <v>-6.6993638405464102</v>
      </c>
      <c r="C4" s="147">
        <v>-0.71191012609198701</v>
      </c>
      <c r="D4" s="147">
        <v>2.29502907044583</v>
      </c>
      <c r="E4" s="147">
        <v>5.2531393921857399</v>
      </c>
      <c r="F4" s="147">
        <v>7.9206145437194904</v>
      </c>
      <c r="G4" s="147">
        <v>5.9874537144544231</v>
      </c>
      <c r="H4" s="147">
        <v>5.965049518277727</v>
      </c>
      <c r="I4" s="147">
        <v>2.6674751515337505</v>
      </c>
      <c r="J4" s="147">
        <v>13.8794255762981</v>
      </c>
      <c r="M4" s="124" t="s">
        <v>600</v>
      </c>
    </row>
    <row r="5" spans="1:13">
      <c r="A5" s="147">
        <v>94</v>
      </c>
      <c r="B5" s="147">
        <v>-4.84204928802676</v>
      </c>
      <c r="C5" s="147">
        <v>1.3046277711766701</v>
      </c>
      <c r="D5" s="147">
        <v>3.5406671190460499</v>
      </c>
      <c r="E5" s="147">
        <v>5.7679610693688099</v>
      </c>
      <c r="F5" s="147">
        <v>8.2155996654907995</v>
      </c>
      <c r="G5" s="147">
        <v>6.1466770592034301</v>
      </c>
      <c r="H5" s="147">
        <v>4.4633332981921399</v>
      </c>
      <c r="I5" s="147">
        <v>2.4476385961219895</v>
      </c>
      <c r="J5" s="147">
        <v>13.0285341935187</v>
      </c>
    </row>
    <row r="6" spans="1:13">
      <c r="A6" s="147">
        <v>95</v>
      </c>
      <c r="B6" s="147">
        <v>-2.4647012659530501</v>
      </c>
      <c r="C6" s="147">
        <v>2.10492361170905</v>
      </c>
      <c r="D6" s="147">
        <v>4.04112029523339</v>
      </c>
      <c r="E6" s="147">
        <v>6.4055162295406598</v>
      </c>
      <c r="F6" s="147">
        <v>9.0536828967847107</v>
      </c>
      <c r="G6" s="147">
        <v>4.5696248776621005</v>
      </c>
      <c r="H6" s="147">
        <v>4.3005926178316098</v>
      </c>
      <c r="I6" s="147">
        <v>2.6481666672440509</v>
      </c>
      <c r="J6" s="147">
        <v>10.9689340348208</v>
      </c>
    </row>
    <row r="7" spans="1:13">
      <c r="A7" s="147">
        <v>96</v>
      </c>
      <c r="B7" s="147">
        <v>9.7797086042198805E-2</v>
      </c>
      <c r="C7" s="147">
        <v>1.81505713671013</v>
      </c>
      <c r="D7" s="147">
        <v>3.9987407799194798</v>
      </c>
      <c r="E7" s="147">
        <v>6.0980611816610004</v>
      </c>
      <c r="F7" s="147">
        <v>9.0934247903760195</v>
      </c>
      <c r="G7" s="147">
        <v>1.7172600506679312</v>
      </c>
      <c r="H7" s="147">
        <v>4.2830040449508706</v>
      </c>
      <c r="I7" s="147">
        <v>2.9953636087150191</v>
      </c>
      <c r="J7" s="147">
        <v>9.9210053760307897</v>
      </c>
    </row>
    <row r="8" spans="1:13">
      <c r="A8" s="147">
        <v>97</v>
      </c>
      <c r="B8" s="147">
        <v>-1.1152980644406201</v>
      </c>
      <c r="C8" s="147">
        <v>2.2135493153991601</v>
      </c>
      <c r="D8" s="147">
        <v>4.4445899996013001</v>
      </c>
      <c r="E8" s="147">
        <v>6.3256430542738604</v>
      </c>
      <c r="F8" s="147">
        <v>8.8842191303508908</v>
      </c>
      <c r="G8" s="147">
        <v>3.3288473798397802</v>
      </c>
      <c r="H8" s="147">
        <v>4.1120937388746999</v>
      </c>
      <c r="I8" s="147">
        <v>2.5585760760770304</v>
      </c>
      <c r="J8" s="147">
        <v>9.2472939622913408</v>
      </c>
    </row>
    <row r="9" spans="1:13">
      <c r="A9" s="147">
        <v>98</v>
      </c>
      <c r="B9" s="147">
        <v>-1.26426748664241</v>
      </c>
      <c r="C9" s="147">
        <v>1.8868232350763201</v>
      </c>
      <c r="D9" s="147">
        <v>3.7100763294971002</v>
      </c>
      <c r="E9" s="147">
        <v>5.5294870839877897</v>
      </c>
      <c r="F9" s="147">
        <v>7.8247170124831298</v>
      </c>
      <c r="G9" s="147">
        <v>3.1510907217187301</v>
      </c>
      <c r="H9" s="147">
        <v>3.6426638489114698</v>
      </c>
      <c r="I9" s="147">
        <v>2.2952299284953401</v>
      </c>
      <c r="J9" s="147">
        <v>7.8560446501237999</v>
      </c>
    </row>
    <row r="10" spans="1:13">
      <c r="A10" s="147">
        <v>99</v>
      </c>
      <c r="B10" s="147">
        <v>-1.36552690744591</v>
      </c>
      <c r="C10" s="147">
        <v>0.79115813909577104</v>
      </c>
      <c r="D10" s="147">
        <v>3.2365880040628401</v>
      </c>
      <c r="E10" s="147">
        <v>4.7735858313303003</v>
      </c>
      <c r="F10" s="147">
        <v>8.1823124304893309</v>
      </c>
      <c r="G10" s="147">
        <v>2.1566850465416811</v>
      </c>
      <c r="H10" s="147">
        <v>3.9824276922345292</v>
      </c>
      <c r="I10" s="147">
        <v>3.4087265991590305</v>
      </c>
      <c r="J10" s="147">
        <v>7.6804307433774603</v>
      </c>
    </row>
    <row r="11" spans="1:13">
      <c r="A11" s="147">
        <v>2000</v>
      </c>
      <c r="B11" s="147">
        <v>-0.96874789638791803</v>
      </c>
      <c r="C11" s="147">
        <v>2.2025670249518599</v>
      </c>
      <c r="D11" s="147">
        <v>4.07751900780986</v>
      </c>
      <c r="E11" s="147">
        <v>5.8526310965049397</v>
      </c>
      <c r="F11" s="147">
        <v>8.4320138674664395</v>
      </c>
      <c r="G11" s="147">
        <v>3.171314921339778</v>
      </c>
      <c r="H11" s="147">
        <v>3.6500640715530799</v>
      </c>
      <c r="I11" s="147">
        <v>2.5793827709614998</v>
      </c>
      <c r="J11" s="147">
        <v>8.47207055193579</v>
      </c>
    </row>
    <row r="12" spans="1:13">
      <c r="A12" s="147">
        <v>2001</v>
      </c>
      <c r="B12" s="147">
        <v>-1.1747022539973899</v>
      </c>
      <c r="C12" s="147">
        <v>1.39445624189776</v>
      </c>
      <c r="D12" s="147">
        <v>3.1246503300884001</v>
      </c>
      <c r="E12" s="147">
        <v>5.2622995876284504</v>
      </c>
      <c r="F12" s="147">
        <v>7.5519746807846904</v>
      </c>
      <c r="G12" s="147">
        <v>2.5691584958951497</v>
      </c>
      <c r="H12" s="147">
        <v>3.8678433457306904</v>
      </c>
      <c r="I12" s="147">
        <v>2.28967509315624</v>
      </c>
      <c r="J12" s="147">
        <v>8.3189952251429098</v>
      </c>
    </row>
    <row r="13" spans="1:13">
      <c r="A13" s="147" t="s">
        <v>601</v>
      </c>
      <c r="B13" s="147">
        <v>-0.23658788327619701</v>
      </c>
      <c r="C13" s="147">
        <v>1.18116052095446</v>
      </c>
      <c r="D13" s="147">
        <v>3.4000000000000901</v>
      </c>
      <c r="E13" s="147">
        <v>5.2999999999999199</v>
      </c>
      <c r="F13" s="147">
        <v>7.4340224678810198</v>
      </c>
      <c r="G13" s="147">
        <v>1.417748404230657</v>
      </c>
      <c r="H13" s="147">
        <v>4.1188394790454597</v>
      </c>
      <c r="I13" s="147">
        <v>2.1340224678810999</v>
      </c>
      <c r="J13" s="147">
        <v>9.1145109038302206</v>
      </c>
    </row>
    <row r="14" spans="1:13">
      <c r="A14" s="147" t="s">
        <v>182</v>
      </c>
      <c r="B14" s="147">
        <v>-0.69784117216616903</v>
      </c>
      <c r="C14" s="147">
        <v>1.9955974731063699</v>
      </c>
      <c r="D14" s="147">
        <v>4.1822994999425402</v>
      </c>
      <c r="E14" s="147">
        <v>6.7585822230078501</v>
      </c>
      <c r="F14" s="147">
        <v>9.5023455220539592</v>
      </c>
      <c r="G14" s="147">
        <v>2.693438645272539</v>
      </c>
      <c r="H14" s="147">
        <v>4.7629847499014799</v>
      </c>
      <c r="I14" s="147">
        <v>2.7437632990461092</v>
      </c>
      <c r="J14" s="147">
        <v>10.021435881016</v>
      </c>
    </row>
    <row r="15" spans="1:13">
      <c r="A15" s="147" t="s">
        <v>602</v>
      </c>
      <c r="B15" s="147">
        <v>0.88352935682602396</v>
      </c>
      <c r="C15" s="147">
        <v>3.0781198514423398</v>
      </c>
      <c r="D15" s="147">
        <v>4.9428685751766599</v>
      </c>
      <c r="E15" s="147">
        <v>7.155782838226</v>
      </c>
      <c r="F15" s="147">
        <v>9.9255780566451097</v>
      </c>
      <c r="G15" s="147">
        <v>2.1945904946163157</v>
      </c>
      <c r="H15" s="147">
        <v>4.0776629867836602</v>
      </c>
      <c r="I15" s="147">
        <v>2.7697952184191097</v>
      </c>
      <c r="J15" s="147">
        <v>10.1143421554591</v>
      </c>
    </row>
    <row r="16" spans="1:13">
      <c r="A16" s="147" t="s">
        <v>178</v>
      </c>
      <c r="B16" s="147">
        <v>0.78905483763278705</v>
      </c>
      <c r="C16" s="147">
        <v>2.7798363479318602</v>
      </c>
      <c r="D16" s="147">
        <v>4.7240886420197397</v>
      </c>
      <c r="E16" s="147">
        <v>7.0084568759708299</v>
      </c>
      <c r="F16" s="147">
        <v>9.6790393095454395</v>
      </c>
      <c r="G16" s="147">
        <v>1.9907815102990731</v>
      </c>
      <c r="H16" s="147">
        <v>4.2286205280389701</v>
      </c>
      <c r="I16" s="147">
        <v>2.6705824335746096</v>
      </c>
      <c r="J16" s="147">
        <v>11.389381848437599</v>
      </c>
    </row>
    <row r="17" spans="1:10">
      <c r="A17" s="147" t="s">
        <v>603</v>
      </c>
      <c r="B17" s="147">
        <v>1.52249312160822</v>
      </c>
      <c r="C17" s="147">
        <v>3.2277884046068199</v>
      </c>
      <c r="D17" s="147">
        <v>5.2441049302768104</v>
      </c>
      <c r="E17" s="147">
        <v>7.4142205050176901</v>
      </c>
      <c r="F17" s="147">
        <v>9.8229231660965901</v>
      </c>
      <c r="G17" s="147">
        <v>1.7052952829985999</v>
      </c>
      <c r="H17" s="147">
        <v>4.1864321004108707</v>
      </c>
      <c r="I17" s="147">
        <v>2.4087026610789</v>
      </c>
      <c r="J17" s="147">
        <v>12.7100442217475</v>
      </c>
    </row>
    <row r="18" spans="1:10">
      <c r="A18" s="147" t="s">
        <v>183</v>
      </c>
      <c r="B18" s="147">
        <v>1.48456896916995</v>
      </c>
      <c r="C18" s="147">
        <v>3.18444210836681</v>
      </c>
      <c r="D18" s="147">
        <v>5.7105641965217604</v>
      </c>
      <c r="E18" s="147">
        <v>7.8514398244411003</v>
      </c>
      <c r="F18" s="147">
        <v>10.371250467971601</v>
      </c>
      <c r="G18" s="147">
        <v>1.69987313919686</v>
      </c>
      <c r="H18" s="147">
        <v>4.6669977160742899</v>
      </c>
      <c r="I18" s="147">
        <v>2.5198106435305005</v>
      </c>
      <c r="J18" s="147">
        <v>14.2468052480864</v>
      </c>
    </row>
    <row r="19" spans="1:10">
      <c r="A19" s="147" t="s">
        <v>184</v>
      </c>
      <c r="B19" s="147">
        <v>-0.4382998817755</v>
      </c>
      <c r="C19" s="147">
        <v>1.0039430593168801</v>
      </c>
      <c r="D19" s="147">
        <v>4.0356452727736096</v>
      </c>
      <c r="E19" s="147">
        <v>6.5792644827958897</v>
      </c>
      <c r="F19" s="147">
        <v>8.9959634041127607</v>
      </c>
      <c r="G19" s="147">
        <v>1.44224294109238</v>
      </c>
      <c r="H19" s="147">
        <v>5.5753214234790098</v>
      </c>
      <c r="I19" s="147">
        <v>2.416698921316871</v>
      </c>
      <c r="J19" s="147">
        <v>9.5923180648872197</v>
      </c>
    </row>
    <row r="20" spans="1:10">
      <c r="A20" s="147" t="s">
        <v>185</v>
      </c>
      <c r="B20" s="147">
        <v>-6.53734165143252</v>
      </c>
      <c r="C20" s="147">
        <v>-3.6674464744902999</v>
      </c>
      <c r="D20" s="147">
        <v>0.167905013023083</v>
      </c>
      <c r="E20" s="147">
        <v>3.3792990944277199</v>
      </c>
      <c r="F20" s="147">
        <v>6.5840278252467304</v>
      </c>
      <c r="G20" s="147">
        <v>2.8698951769422201</v>
      </c>
      <c r="H20" s="147">
        <v>7.0467455689180198</v>
      </c>
      <c r="I20" s="147">
        <v>3.2047287308190104</v>
      </c>
      <c r="J20" s="147">
        <v>9.4455886392353605</v>
      </c>
    </row>
    <row r="21" spans="1:10">
      <c r="A21" s="147">
        <v>10</v>
      </c>
      <c r="B21" s="147">
        <v>-0.50335678471477996</v>
      </c>
      <c r="C21" s="147">
        <v>1.8675817066996701</v>
      </c>
      <c r="D21" s="147">
        <v>4.2185632718098498</v>
      </c>
      <c r="E21" s="147">
        <v>6.7166100725057802</v>
      </c>
      <c r="F21" s="147">
        <v>8.4873554073534603</v>
      </c>
      <c r="G21" s="147">
        <v>2.3709384914144502</v>
      </c>
      <c r="H21" s="147">
        <v>4.8490283658061104</v>
      </c>
      <c r="I21" s="147">
        <v>1.77074533484768</v>
      </c>
      <c r="J21" s="147">
        <v>10.6109247808009</v>
      </c>
    </row>
    <row r="22" spans="1:10">
      <c r="A22" s="147">
        <v>11</v>
      </c>
      <c r="B22" s="147">
        <v>3.1428571428554999E-2</v>
      </c>
      <c r="C22" s="147">
        <v>1.8317574866923201</v>
      </c>
      <c r="D22" s="147">
        <v>3.9195541091269401</v>
      </c>
      <c r="E22" s="147">
        <v>6.3131668205062503</v>
      </c>
      <c r="F22" s="147">
        <v>7.9843913359154799</v>
      </c>
      <c r="G22" s="147">
        <v>1.8003289152637652</v>
      </c>
      <c r="H22" s="147">
        <v>4.4814093338139305</v>
      </c>
      <c r="I22" s="147">
        <v>1.6712245154092296</v>
      </c>
      <c r="J22" s="147">
        <v>9.5508734074987398</v>
      </c>
    </row>
    <row r="23" spans="1:10">
      <c r="A23" s="147">
        <v>12</v>
      </c>
      <c r="B23" s="147">
        <v>-1.22161181400346</v>
      </c>
      <c r="C23" s="147">
        <v>0.74152185913385504</v>
      </c>
      <c r="D23" s="147">
        <v>3.08977814611971</v>
      </c>
      <c r="E23" s="147">
        <v>5.5956039296880702</v>
      </c>
      <c r="F23" s="147">
        <v>8.2173430081558401</v>
      </c>
      <c r="G23" s="147">
        <v>1.963133673137315</v>
      </c>
      <c r="H23" s="147">
        <v>4.8540820705542149</v>
      </c>
      <c r="I23" s="147">
        <v>2.6217390784677699</v>
      </c>
      <c r="J23" s="147">
        <v>7.8476717071935997</v>
      </c>
    </row>
    <row r="24" spans="1:10">
      <c r="A24" s="147">
        <v>13</v>
      </c>
      <c r="B24" s="147">
        <v>-0.87749404976244905</v>
      </c>
      <c r="C24" s="147">
        <v>1.1556997087802201</v>
      </c>
      <c r="D24" s="147">
        <v>3.5284702832626298</v>
      </c>
      <c r="E24" s="147">
        <v>5.4109367739113301</v>
      </c>
      <c r="F24" s="147">
        <v>7.2802129239994704</v>
      </c>
      <c r="G24" s="147">
        <v>2.0331937585426694</v>
      </c>
      <c r="H24" s="147">
        <v>4.2552370651311104</v>
      </c>
      <c r="I24" s="147">
        <v>1.8692761500881403</v>
      </c>
      <c r="J24" s="147">
        <v>7.7706211019413303</v>
      </c>
    </row>
    <row r="25" spans="1:10">
      <c r="A25" s="147">
        <v>14</v>
      </c>
      <c r="B25" s="147">
        <v>0.13250091580935999</v>
      </c>
      <c r="C25" s="147">
        <v>1.4163829782033499</v>
      </c>
      <c r="D25" s="147">
        <v>3.3667686676346298</v>
      </c>
      <c r="E25" s="147">
        <v>5.0542296988381796</v>
      </c>
      <c r="F25" s="147">
        <v>7.0744178232080897</v>
      </c>
      <c r="G25" s="147">
        <v>1.2838820623939899</v>
      </c>
      <c r="H25" s="147">
        <v>3.6378467206348297</v>
      </c>
      <c r="I25" s="147">
        <v>2.02018812436991</v>
      </c>
      <c r="J25" s="147">
        <v>7.3913222274821502</v>
      </c>
    </row>
    <row r="26" spans="1:10">
      <c r="A26" s="147">
        <v>15</v>
      </c>
      <c r="B26" s="147">
        <v>-0.38511611858526901</v>
      </c>
      <c r="C26" s="147">
        <v>1.3374044497081601</v>
      </c>
      <c r="D26" s="147">
        <v>2.95646255721981</v>
      </c>
      <c r="E26" s="147">
        <v>4.5692402438736401</v>
      </c>
      <c r="F26" s="147">
        <v>6.8849539975471901</v>
      </c>
      <c r="G26" s="147">
        <v>1.722520568293429</v>
      </c>
      <c r="H26" s="147">
        <v>3.2318357941654803</v>
      </c>
      <c r="I26" s="147">
        <v>2.3157137536735499</v>
      </c>
      <c r="J26" s="147">
        <v>7.0183866257567198</v>
      </c>
    </row>
    <row r="27" spans="1:10">
      <c r="A27" s="147">
        <v>16</v>
      </c>
      <c r="B27" s="147">
        <v>-1.11306211409761</v>
      </c>
      <c r="C27" s="147">
        <v>1.50057113295419</v>
      </c>
      <c r="D27" s="147">
        <v>3.0508468304742702</v>
      </c>
      <c r="E27" s="147">
        <v>4.74860231131695</v>
      </c>
      <c r="F27" s="147">
        <v>6.8621347597098303</v>
      </c>
      <c r="G27" s="147">
        <v>2.6136332470518</v>
      </c>
      <c r="H27" s="147">
        <v>3.2480311783627602</v>
      </c>
      <c r="I27" s="147">
        <v>2.1135324483928803</v>
      </c>
      <c r="J27" s="147">
        <v>6.8505114074156603</v>
      </c>
    </row>
    <row r="28" spans="1:10">
      <c r="A28" s="147">
        <v>17</v>
      </c>
      <c r="B28" s="147">
        <v>-1.3564687105333899</v>
      </c>
      <c r="C28" s="147">
        <v>1.5794053774007399</v>
      </c>
      <c r="D28" s="147">
        <v>3.36268658781312</v>
      </c>
      <c r="E28" s="147">
        <v>4.9617532607166996</v>
      </c>
      <c r="F28" s="147">
        <v>6.9374312817536703</v>
      </c>
      <c r="G28" s="147">
        <v>2.9358740879341299</v>
      </c>
      <c r="H28" s="147">
        <v>3.3823478833159597</v>
      </c>
      <c r="I28" s="147">
        <v>1.9756780210369707</v>
      </c>
      <c r="J28" s="147">
        <v>6.9467176251625897</v>
      </c>
    </row>
    <row r="29" spans="1:10">
      <c r="A29" s="147">
        <v>18</v>
      </c>
      <c r="B29" s="147">
        <v>9.3884354713580503E-2</v>
      </c>
      <c r="C29" s="147">
        <v>1.6862403561583199</v>
      </c>
      <c r="D29" s="147">
        <v>3.4064179420789999</v>
      </c>
      <c r="E29" s="147">
        <v>4.8776773221696397</v>
      </c>
      <c r="F29" s="147">
        <v>6.8021208019177202</v>
      </c>
      <c r="G29" s="147">
        <v>1.5923560014447393</v>
      </c>
      <c r="H29" s="147">
        <v>3.1914369660113198</v>
      </c>
      <c r="I29" s="147">
        <v>1.9244434797480805</v>
      </c>
      <c r="J29" s="147">
        <v>6.7508629160122799</v>
      </c>
    </row>
    <row r="30" spans="1:10">
      <c r="A30" s="147">
        <v>19</v>
      </c>
      <c r="B30" s="147">
        <v>-0.40208753802539898</v>
      </c>
      <c r="C30" s="147">
        <v>1.254495720997</v>
      </c>
      <c r="D30" s="147">
        <v>2.90366049876737</v>
      </c>
      <c r="E30" s="147">
        <v>4.7628834241303597</v>
      </c>
      <c r="F30" s="147">
        <v>6.6349129114234504</v>
      </c>
      <c r="G30" s="147">
        <v>1.656583259022399</v>
      </c>
      <c r="H30" s="147">
        <v>3.5083877031333595</v>
      </c>
      <c r="I30" s="147">
        <v>1.8720294872930907</v>
      </c>
      <c r="J30" s="147">
        <v>5.9509659485806798</v>
      </c>
    </row>
    <row r="31" spans="1:10">
      <c r="A31" s="147">
        <v>20</v>
      </c>
      <c r="B31" s="147">
        <v>-12.5153529328999</v>
      </c>
      <c r="C31" s="147">
        <v>-7.18415368449386</v>
      </c>
      <c r="D31" s="147">
        <v>-3.60569177654344</v>
      </c>
      <c r="E31" s="147">
        <v>-1.1326646242423399</v>
      </c>
      <c r="F31" s="147">
        <v>1.80322176252054</v>
      </c>
      <c r="G31" s="147">
        <v>5.3311992484060395</v>
      </c>
      <c r="H31" s="147">
        <v>6.0514890602515203</v>
      </c>
      <c r="I31" s="147">
        <v>2.9358863867628799</v>
      </c>
      <c r="J31" s="147">
        <v>2.2420388404338598</v>
      </c>
    </row>
    <row r="32" spans="1:10">
      <c r="A32" s="147">
        <v>21</v>
      </c>
      <c r="B32" s="147">
        <v>-0.11296507736088</v>
      </c>
      <c r="C32" s="147">
        <v>2.8523754922718698</v>
      </c>
      <c r="D32" s="147">
        <v>5.4388612606648303</v>
      </c>
      <c r="E32" s="147">
        <v>7.54370001610702</v>
      </c>
      <c r="F32" s="147">
        <v>11.4077641058718</v>
      </c>
      <c r="G32" s="147">
        <v>2.9653405696327497</v>
      </c>
      <c r="H32" s="147">
        <v>4.6913245238351502</v>
      </c>
      <c r="I32" s="147">
        <v>3.8640640897647804</v>
      </c>
      <c r="J32" s="147">
        <v>8.4496113046674406</v>
      </c>
    </row>
    <row r="33" spans="1:13">
      <c r="A33" s="147">
        <v>22</v>
      </c>
      <c r="B33" s="147">
        <v>1.95819040737043E-2</v>
      </c>
      <c r="C33" s="147">
        <v>2.43324859396875</v>
      </c>
      <c r="D33" s="147">
        <v>3.9988719020350798</v>
      </c>
      <c r="E33" s="147">
        <v>6.1610583591352297</v>
      </c>
      <c r="F33" s="147">
        <v>8.7085038574106406</v>
      </c>
      <c r="G33" s="147">
        <v>2.4136666898950456</v>
      </c>
      <c r="H33" s="147">
        <v>3.7278097651664797</v>
      </c>
      <c r="I33" s="147">
        <v>2.5474454982754109</v>
      </c>
      <c r="J33" s="147">
        <v>2.9887814677261</v>
      </c>
    </row>
    <row r="34" spans="1:13">
      <c r="A34" s="147">
        <v>23</v>
      </c>
      <c r="B34" s="147">
        <v>-0.52252687485721905</v>
      </c>
      <c r="C34" s="147">
        <v>1.0274151354262999</v>
      </c>
      <c r="D34" s="147">
        <v>2.8308587862303098</v>
      </c>
      <c r="E34" s="147">
        <v>4.68561568621283</v>
      </c>
      <c r="F34" s="147">
        <v>6.0101422795162502</v>
      </c>
      <c r="G34" s="147">
        <v>1.5499420102835191</v>
      </c>
      <c r="H34" s="147">
        <v>3.6582005507865301</v>
      </c>
      <c r="I34" s="147">
        <v>1.3245265933034203</v>
      </c>
      <c r="J34" s="147">
        <v>5.2401291191810904</v>
      </c>
    </row>
    <row r="35" spans="1:13">
      <c r="A35" s="147">
        <v>24</v>
      </c>
      <c r="B35" s="147">
        <v>0.75433854911105902</v>
      </c>
      <c r="C35" s="147">
        <v>1.89706011483661</v>
      </c>
      <c r="D35" s="147">
        <v>3</v>
      </c>
      <c r="E35" s="147">
        <v>4.5201764790631502</v>
      </c>
      <c r="F35" s="147">
        <v>5.9719652496432101</v>
      </c>
      <c r="G35" s="147">
        <v>1.1427215657255509</v>
      </c>
      <c r="H35" s="147">
        <v>2.62311636422654</v>
      </c>
      <c r="I35" s="147">
        <v>1.4517887705800598</v>
      </c>
      <c r="J35" s="147">
        <v>4.6415355090569204</v>
      </c>
    </row>
    <row r="36" spans="1:13">
      <c r="A36" s="147">
        <v>25</v>
      </c>
      <c r="B36" s="147">
        <v>1.50000000000006</v>
      </c>
      <c r="C36" s="147">
        <v>2.2999999999999998</v>
      </c>
      <c r="D36" s="147">
        <v>3.3022122751216401</v>
      </c>
      <c r="E36" s="147">
        <v>4.6000000000000201</v>
      </c>
      <c r="F36" s="147">
        <v>6.0059976619315796</v>
      </c>
      <c r="G36" s="147">
        <v>0.79999999999993987</v>
      </c>
      <c r="H36" s="147">
        <v>2.3000000000000203</v>
      </c>
      <c r="I36" s="147">
        <v>1.4059976619315595</v>
      </c>
      <c r="J36" s="147">
        <v>4.0864753913193104</v>
      </c>
      <c r="M36" s="147" t="s">
        <v>604</v>
      </c>
    </row>
    <row r="37" spans="1:13">
      <c r="A37" s="147">
        <v>26</v>
      </c>
      <c r="B37" s="147">
        <v>1.4999838241569501</v>
      </c>
      <c r="C37" s="147">
        <v>2.1830500045751902</v>
      </c>
      <c r="D37" s="147">
        <v>3.0060961929652699</v>
      </c>
      <c r="E37" s="147">
        <v>4.4948306559881104</v>
      </c>
      <c r="F37" s="147">
        <v>5.5081180245023296</v>
      </c>
      <c r="G37" s="147">
        <v>0.68306618041824008</v>
      </c>
      <c r="H37" s="147">
        <v>2.3117806514129202</v>
      </c>
      <c r="I37" s="147">
        <v>1.0132873685142192</v>
      </c>
      <c r="J37" s="147">
        <v>3.7701744104563102</v>
      </c>
      <c r="M37" s="147" t="s">
        <v>605</v>
      </c>
    </row>
    <row r="38" spans="1:13">
      <c r="A38" s="147">
        <v>27</v>
      </c>
      <c r="B38" s="147">
        <v>1.4441864039196299</v>
      </c>
      <c r="C38" s="147">
        <v>2.1307799877883702</v>
      </c>
      <c r="D38" s="147">
        <v>3</v>
      </c>
      <c r="E38" s="147">
        <v>4.4999999999999503</v>
      </c>
      <c r="F38" s="147">
        <v>5.7657683577524299</v>
      </c>
      <c r="G38" s="147">
        <v>0.68659358386874025</v>
      </c>
      <c r="H38" s="147">
        <v>2.3692200122115801</v>
      </c>
      <c r="I38" s="147">
        <v>1.2657683577524796</v>
      </c>
      <c r="J38" s="147">
        <v>3.5771349209477599</v>
      </c>
      <c r="M38" s="147" t="s">
        <v>606</v>
      </c>
    </row>
    <row r="39" spans="1:13">
      <c r="A39" s="147">
        <v>28</v>
      </c>
      <c r="B39" s="147">
        <v>1.39711070811085</v>
      </c>
      <c r="C39" s="147">
        <v>2.12153910862469</v>
      </c>
      <c r="D39" s="147">
        <v>2.9999999999999201</v>
      </c>
      <c r="E39" s="147">
        <v>4.4353203352731096</v>
      </c>
      <c r="F39" s="147">
        <v>5.5000000000000302</v>
      </c>
      <c r="G39" s="147">
        <v>0.72442840051383994</v>
      </c>
      <c r="H39" s="147">
        <v>2.3137812266484197</v>
      </c>
      <c r="I39" s="147">
        <v>1.0646796647269205</v>
      </c>
      <c r="J39" s="147">
        <v>3.3799234395193101</v>
      </c>
      <c r="M39" s="147" t="s">
        <v>607</v>
      </c>
    </row>
    <row r="40" spans="1:13">
      <c r="A40" s="147">
        <v>29</v>
      </c>
      <c r="B40" s="147">
        <v>1.3546587088752799</v>
      </c>
      <c r="C40" s="147">
        <v>2.1151513999797902</v>
      </c>
      <c r="D40" s="147">
        <v>2.9776270081748302</v>
      </c>
      <c r="E40" s="147">
        <v>4.4999999999996998</v>
      </c>
      <c r="F40" s="147">
        <v>5.50000000000004</v>
      </c>
      <c r="G40" s="147">
        <v>0.76049269110451023</v>
      </c>
      <c r="H40" s="147">
        <v>2.3848486000199096</v>
      </c>
      <c r="I40" s="147">
        <v>1.0000000000003402</v>
      </c>
      <c r="J40" s="147">
        <v>3.3058922613300599</v>
      </c>
      <c r="M40" s="147" t="s">
        <v>608</v>
      </c>
    </row>
    <row r="41" spans="1:13">
      <c r="M41" s="147" t="s">
        <v>609</v>
      </c>
    </row>
    <row r="42" spans="1:13">
      <c r="M42" s="147" t="s">
        <v>610</v>
      </c>
    </row>
  </sheetData>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E277A-E8CA-4BD0-9992-8A38DF3DE4E5}">
  <dimension ref="B8:AF69"/>
  <sheetViews>
    <sheetView showGridLines="0" zoomScale="51" zoomScaleNormal="80" workbookViewId="0">
      <selection activeCell="L45" sqref="L45"/>
    </sheetView>
  </sheetViews>
  <sheetFormatPr defaultRowHeight="12.75"/>
  <cols>
    <col min="1" max="16384" width="9.140625" style="124"/>
  </cols>
  <sheetData>
    <row r="8" spans="2:32">
      <c r="C8" s="124">
        <v>1999</v>
      </c>
      <c r="D8" s="124">
        <v>2000</v>
      </c>
      <c r="E8" s="124">
        <v>2001</v>
      </c>
      <c r="F8" s="124">
        <v>2002</v>
      </c>
      <c r="G8" s="124">
        <v>2003</v>
      </c>
      <c r="H8" s="124">
        <v>2004</v>
      </c>
      <c r="I8" s="124">
        <v>2005</v>
      </c>
      <c r="J8" s="124">
        <v>2006</v>
      </c>
      <c r="K8" s="124">
        <v>2007</v>
      </c>
      <c r="L8" s="124">
        <v>2008</v>
      </c>
      <c r="M8" s="124">
        <v>2009</v>
      </c>
      <c r="N8" s="124">
        <v>10</v>
      </c>
      <c r="O8" s="124">
        <v>11</v>
      </c>
      <c r="P8" s="124">
        <v>12</v>
      </c>
      <c r="Q8" s="124">
        <v>13</v>
      </c>
      <c r="R8" s="124">
        <v>14</v>
      </c>
      <c r="S8" s="124">
        <v>15</v>
      </c>
      <c r="T8" s="124">
        <v>16</v>
      </c>
      <c r="U8" s="124">
        <v>17</v>
      </c>
      <c r="V8" s="124">
        <v>18</v>
      </c>
      <c r="W8" s="124">
        <v>19</v>
      </c>
      <c r="X8" s="124">
        <v>20</v>
      </c>
      <c r="Y8" s="124">
        <v>21</v>
      </c>
      <c r="Z8" s="124">
        <v>22</v>
      </c>
      <c r="AA8" s="124">
        <v>23</v>
      </c>
    </row>
    <row r="9" spans="2:32">
      <c r="B9" s="159" t="s">
        <v>611</v>
      </c>
      <c r="C9" s="159">
        <v>17.856851637612966</v>
      </c>
      <c r="D9" s="159">
        <v>17.928693366187304</v>
      </c>
      <c r="E9" s="159">
        <v>18.56439483210513</v>
      </c>
      <c r="F9" s="159">
        <v>19.0306038822443</v>
      </c>
      <c r="G9" s="159">
        <v>19.107326768838828</v>
      </c>
      <c r="H9" s="159">
        <v>18.224566769587081</v>
      </c>
      <c r="I9" s="159">
        <v>17.379642389665833</v>
      </c>
      <c r="J9" s="159">
        <v>15.945207424991867</v>
      </c>
      <c r="K9" s="159">
        <v>19.251299182842249</v>
      </c>
      <c r="L9" s="159">
        <v>16.748498382681419</v>
      </c>
      <c r="M9" s="159">
        <v>17.327091308555985</v>
      </c>
      <c r="N9" s="159">
        <v>16.535426494131563</v>
      </c>
      <c r="O9" s="159">
        <v>14.881868435916456</v>
      </c>
      <c r="P9" s="159">
        <v>14.389602538666727</v>
      </c>
      <c r="Q9" s="159">
        <v>14.546442982194533</v>
      </c>
      <c r="R9" s="159">
        <v>14.794795717233766</v>
      </c>
      <c r="S9" s="159">
        <v>15.402479482080352</v>
      </c>
      <c r="T9" s="159">
        <v>16.095159147105303</v>
      </c>
      <c r="U9" s="159">
        <v>16.257292172428766</v>
      </c>
      <c r="V9" s="159">
        <v>16.336712711385655</v>
      </c>
      <c r="W9" s="159">
        <v>16.96140264923179</v>
      </c>
      <c r="X9" s="159">
        <v>20.368573745769481</v>
      </c>
      <c r="Y9" s="159">
        <v>20.317886913794098</v>
      </c>
      <c r="Z9" s="159">
        <v>21.513430261519819</v>
      </c>
      <c r="AA9" s="159">
        <v>22.926421432399582</v>
      </c>
      <c r="AB9" s="159"/>
      <c r="AC9" s="159"/>
      <c r="AD9" s="159"/>
      <c r="AE9" s="159"/>
      <c r="AF9" s="159"/>
    </row>
    <row r="10" spans="2:32">
      <c r="B10" s="159" t="s">
        <v>612</v>
      </c>
      <c r="C10" s="159">
        <v>0.38736841846495262</v>
      </c>
      <c r="D10" s="159">
        <v>0.69940606727336319</v>
      </c>
      <c r="E10" s="159">
        <v>0.94846961314043809</v>
      </c>
      <c r="F10" s="159">
        <v>1.1506125383128498</v>
      </c>
      <c r="G10" s="159">
        <v>1.2723600895408318</v>
      </c>
      <c r="H10" s="159">
        <v>1.2977547311369158</v>
      </c>
      <c r="I10" s="159">
        <v>1.3018394852413608</v>
      </c>
      <c r="J10" s="159">
        <v>1.2714169108622668</v>
      </c>
      <c r="K10" s="159">
        <v>1.1611855429332225</v>
      </c>
      <c r="L10" s="159">
        <v>1.0972511655483994</v>
      </c>
      <c r="M10" s="159">
        <v>1.5791732232046853</v>
      </c>
      <c r="N10" s="159">
        <v>0.97917922465227025</v>
      </c>
      <c r="O10" s="159">
        <v>1.239389519277718</v>
      </c>
      <c r="P10" s="159">
        <v>1.2058504254505766</v>
      </c>
      <c r="Q10" s="159">
        <v>1.4448050187751103</v>
      </c>
      <c r="R10" s="159">
        <v>23.818805310664473</v>
      </c>
      <c r="S10" s="159">
        <v>21.322021887035795</v>
      </c>
      <c r="T10" s="159">
        <v>20.584665190787177</v>
      </c>
      <c r="U10" s="159">
        <v>19.915950870497319</v>
      </c>
      <c r="V10" s="159">
        <v>20.159844842899922</v>
      </c>
      <c r="W10" s="159">
        <v>21.509637045501194</v>
      </c>
      <c r="X10" s="159">
        <v>25.019858909200071</v>
      </c>
      <c r="Y10" s="159">
        <v>26.604822507377072</v>
      </c>
      <c r="Z10" s="159">
        <v>29.158125227136455</v>
      </c>
      <c r="AA10" s="159">
        <v>32.559131410379372</v>
      </c>
      <c r="AB10" s="159"/>
      <c r="AC10" s="159"/>
      <c r="AD10" s="159"/>
      <c r="AE10" s="159"/>
      <c r="AF10" s="159"/>
    </row>
    <row r="11" spans="2:32">
      <c r="B11" s="159" t="s">
        <v>613</v>
      </c>
      <c r="C11" s="159">
        <v>4.0861147099408974</v>
      </c>
      <c r="D11" s="159">
        <v>4.94870933375649</v>
      </c>
      <c r="E11" s="159">
        <v>5.7629484747090203</v>
      </c>
      <c r="F11" s="159">
        <v>6.5375730334488829</v>
      </c>
      <c r="G11" s="159">
        <v>7.3181496666695125</v>
      </c>
      <c r="H11" s="159">
        <v>7.8239146036795191</v>
      </c>
      <c r="I11" s="159">
        <v>8.6723069359202043</v>
      </c>
      <c r="J11" s="159">
        <v>9.4739551939486297</v>
      </c>
      <c r="K11" s="159">
        <v>9.9083772016996363</v>
      </c>
      <c r="L11" s="159">
        <v>10.527582971149261</v>
      </c>
      <c r="M11" s="159">
        <v>15.660758302333562</v>
      </c>
      <c r="N11" s="159">
        <v>16.409679823986615</v>
      </c>
      <c r="O11" s="159">
        <v>17.650347549387551</v>
      </c>
      <c r="P11" s="159">
        <v>18.797609388879302</v>
      </c>
      <c r="Q11" s="159">
        <v>21.044037297561744</v>
      </c>
      <c r="R11" s="159">
        <v>1.3556400995818993</v>
      </c>
      <c r="S11" s="159">
        <v>4.7643223847033767</v>
      </c>
      <c r="T11" s="159">
        <v>14.021077089013982</v>
      </c>
      <c r="U11" s="159">
        <v>18.777377438841615</v>
      </c>
      <c r="V11" s="159">
        <v>20.16271190894221</v>
      </c>
      <c r="W11" s="159">
        <v>21.932566779812017</v>
      </c>
      <c r="X11" s="159">
        <v>24.749035470049179</v>
      </c>
      <c r="Y11" s="159">
        <v>24.913271516198968</v>
      </c>
      <c r="Z11" s="159">
        <v>26.41615231350286</v>
      </c>
      <c r="AA11" s="159">
        <v>28.158136895164237</v>
      </c>
      <c r="AB11" s="159"/>
      <c r="AC11" s="159"/>
      <c r="AD11" s="159"/>
      <c r="AE11" s="159"/>
      <c r="AF11" s="159"/>
    </row>
    <row r="12" spans="2:32">
      <c r="B12" s="159" t="s">
        <v>614</v>
      </c>
      <c r="C12" s="159"/>
      <c r="D12" s="159"/>
      <c r="E12" s="159"/>
      <c r="F12" s="159"/>
      <c r="G12" s="159"/>
      <c r="H12" s="159"/>
      <c r="I12" s="159"/>
      <c r="J12" s="159"/>
      <c r="K12" s="159"/>
      <c r="L12" s="159">
        <v>9.0074542894604193</v>
      </c>
      <c r="M12" s="159">
        <v>9.3779849062150848</v>
      </c>
      <c r="N12" s="159">
        <v>9.9418612544929097</v>
      </c>
      <c r="O12" s="159">
        <v>10.854389567055561</v>
      </c>
      <c r="P12" s="159">
        <v>11.330940310490622</v>
      </c>
      <c r="Q12" s="159">
        <v>11.56531704791055</v>
      </c>
      <c r="R12" s="159">
        <v>11.733039868763463</v>
      </c>
      <c r="S12" s="159">
        <v>11.990090374817107</v>
      </c>
      <c r="T12" s="159">
        <v>11.688612375576446</v>
      </c>
      <c r="U12" s="159">
        <v>11.031295700345119</v>
      </c>
      <c r="V12" s="159">
        <v>10.690898864246478</v>
      </c>
      <c r="W12" s="159">
        <v>10.202479405995955</v>
      </c>
      <c r="X12" s="159">
        <v>9.762194900265964</v>
      </c>
      <c r="Y12" s="159">
        <v>9.6986585024452161</v>
      </c>
      <c r="Z12" s="159">
        <v>9.0495737527142026</v>
      </c>
      <c r="AA12" s="159">
        <v>9.3686478318006472</v>
      </c>
      <c r="AB12" s="159"/>
      <c r="AC12" s="159"/>
      <c r="AD12" s="159"/>
      <c r="AE12" s="159"/>
      <c r="AF12" s="159"/>
    </row>
    <row r="18" spans="8:8" ht="23.25">
      <c r="H18" s="123" t="s">
        <v>19</v>
      </c>
    </row>
    <row r="20" spans="8:8">
      <c r="H20" s="124" t="s">
        <v>615</v>
      </c>
    </row>
    <row r="63" spans="8:8">
      <c r="H63" s="124" t="s">
        <v>604</v>
      </c>
    </row>
    <row r="64" spans="8:8">
      <c r="H64" s="124" t="s">
        <v>605</v>
      </c>
    </row>
    <row r="65" spans="8:8">
      <c r="H65" s="124" t="s">
        <v>606</v>
      </c>
    </row>
    <row r="66" spans="8:8">
      <c r="H66" s="124" t="s">
        <v>607</v>
      </c>
    </row>
    <row r="67" spans="8:8">
      <c r="H67" s="124" t="s">
        <v>608</v>
      </c>
    </row>
    <row r="68" spans="8:8">
      <c r="H68" s="124" t="s">
        <v>609</v>
      </c>
    </row>
    <row r="69" spans="8:8">
      <c r="H69" s="124" t="s">
        <v>610</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E8AC3-7D88-4D6C-84DE-D353EAB488C3}">
  <dimension ref="A2:E48"/>
  <sheetViews>
    <sheetView zoomScale="56" zoomScaleNormal="85" workbookViewId="0">
      <selection activeCell="L45" sqref="L45"/>
    </sheetView>
  </sheetViews>
  <sheetFormatPr defaultRowHeight="12.75"/>
  <cols>
    <col min="1" max="1" width="32.85546875" style="124" customWidth="1"/>
    <col min="2" max="4" width="9.140625" style="124"/>
    <col min="5" max="5" width="125.42578125" style="124" customWidth="1"/>
    <col min="6" max="16384" width="9.140625" style="124"/>
  </cols>
  <sheetData>
    <row r="2" spans="1:5" ht="23.25">
      <c r="E2" s="160" t="s">
        <v>20</v>
      </c>
    </row>
    <row r="3" spans="1:5">
      <c r="E3" s="161" t="s">
        <v>616</v>
      </c>
    </row>
    <row r="7" spans="1:5">
      <c r="A7" s="162"/>
    </row>
    <row r="8" spans="1:5">
      <c r="A8" s="163">
        <v>-0.15881978133155075</v>
      </c>
      <c r="B8" s="124" t="s">
        <v>124</v>
      </c>
    </row>
    <row r="9" spans="1:5">
      <c r="A9" s="163"/>
    </row>
    <row r="10" spans="1:5">
      <c r="A10" s="163">
        <v>-0.46430536287496832</v>
      </c>
      <c r="B10" s="124" t="s">
        <v>617</v>
      </c>
    </row>
    <row r="11" spans="1:5">
      <c r="A11" s="162"/>
    </row>
    <row r="12" spans="1:5">
      <c r="A12" s="162"/>
    </row>
    <row r="13" spans="1:5">
      <c r="A13" s="162"/>
    </row>
    <row r="14" spans="1:5">
      <c r="A14" s="162"/>
    </row>
    <row r="15" spans="1:5">
      <c r="A15" s="162"/>
    </row>
    <row r="16" spans="1:5">
      <c r="A16" s="162"/>
    </row>
    <row r="17" spans="1:1">
      <c r="A17" s="162"/>
    </row>
    <row r="18" spans="1:1">
      <c r="A18" s="162"/>
    </row>
    <row r="19" spans="1:1">
      <c r="A19" s="162"/>
    </row>
    <row r="20" spans="1:1">
      <c r="A20" s="162"/>
    </row>
    <row r="21" spans="1:1">
      <c r="A21" s="162"/>
    </row>
    <row r="22" spans="1:1">
      <c r="A22" s="162"/>
    </row>
    <row r="23" spans="1:1">
      <c r="A23" s="162"/>
    </row>
    <row r="24" spans="1:1">
      <c r="A24" s="162"/>
    </row>
    <row r="25" spans="1:1">
      <c r="A25" s="162"/>
    </row>
    <row r="26" spans="1:1">
      <c r="A26" s="162"/>
    </row>
    <row r="27" spans="1:1">
      <c r="A27" s="162"/>
    </row>
    <row r="28" spans="1:1">
      <c r="A28" s="162"/>
    </row>
    <row r="29" spans="1:1">
      <c r="A29" s="162"/>
    </row>
    <row r="30" spans="1:1">
      <c r="A30" s="162"/>
    </row>
    <row r="31" spans="1:1">
      <c r="A31" s="162"/>
    </row>
    <row r="32" spans="1:1">
      <c r="A32" s="162"/>
    </row>
    <row r="33" spans="1:5">
      <c r="A33" s="162"/>
    </row>
    <row r="34" spans="1:5">
      <c r="A34" s="162"/>
    </row>
    <row r="35" spans="1:5">
      <c r="A35" s="162"/>
    </row>
    <row r="43" spans="1:5">
      <c r="E43" s="161" t="s">
        <v>618</v>
      </c>
    </row>
    <row r="44" spans="1:5">
      <c r="E44" s="161" t="s">
        <v>619</v>
      </c>
    </row>
    <row r="45" spans="1:5">
      <c r="E45" s="161" t="s">
        <v>620</v>
      </c>
    </row>
    <row r="46" spans="1:5">
      <c r="E46" s="161" t="s">
        <v>621</v>
      </c>
    </row>
    <row r="47" spans="1:5">
      <c r="E47" s="161" t="s">
        <v>622</v>
      </c>
    </row>
    <row r="48" spans="1:5">
      <c r="E48" s="161" t="s">
        <v>623</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47814-ADB0-4B92-8917-5563DBBBC7E4}">
  <sheetPr>
    <tabColor rgb="FFFF0000"/>
    <pageSetUpPr fitToPage="1"/>
  </sheetPr>
  <dimension ref="B4:J33"/>
  <sheetViews>
    <sheetView topLeftCell="A8" zoomScale="134" zoomScaleNormal="145" workbookViewId="0">
      <selection activeCell="B25" sqref="B25:J25"/>
    </sheetView>
  </sheetViews>
  <sheetFormatPr defaultColWidth="9.140625" defaultRowHeight="15"/>
  <cols>
    <col min="1" max="1" width="9.140625" style="255"/>
    <col min="2" max="10" width="10.5703125" style="255" customWidth="1"/>
    <col min="11" max="16384" width="9.140625" style="255"/>
  </cols>
  <sheetData>
    <row r="4" spans="2:10" ht="15.75" thickBot="1"/>
    <row r="5" spans="2:10">
      <c r="B5" s="256"/>
      <c r="C5" s="257"/>
      <c r="D5" s="257"/>
      <c r="E5" s="257"/>
      <c r="F5" s="257"/>
      <c r="G5" s="257"/>
      <c r="H5" s="257"/>
      <c r="I5" s="257"/>
      <c r="J5" s="258"/>
    </row>
    <row r="6" spans="2:10">
      <c r="B6" s="259"/>
      <c r="C6" s="260"/>
      <c r="D6" s="260"/>
      <c r="E6" s="260"/>
      <c r="F6" s="260"/>
      <c r="G6" s="260"/>
      <c r="H6" s="260"/>
      <c r="I6" s="260"/>
      <c r="J6" s="261"/>
    </row>
    <row r="7" spans="2:10">
      <c r="B7" s="441" t="s">
        <v>0</v>
      </c>
      <c r="C7" s="442"/>
      <c r="D7" s="442"/>
      <c r="E7" s="442"/>
      <c r="F7" s="442"/>
      <c r="G7" s="442"/>
      <c r="H7" s="442"/>
      <c r="I7" s="442"/>
      <c r="J7" s="443"/>
    </row>
    <row r="8" spans="2:10">
      <c r="B8" s="441" t="s">
        <v>1</v>
      </c>
      <c r="C8" s="442"/>
      <c r="D8" s="442"/>
      <c r="E8" s="442"/>
      <c r="F8" s="442"/>
      <c r="G8" s="442"/>
      <c r="H8" s="442"/>
      <c r="I8" s="442"/>
      <c r="J8" s="443"/>
    </row>
    <row r="9" spans="2:10">
      <c r="B9" s="262"/>
      <c r="C9" s="263"/>
      <c r="D9" s="263"/>
      <c r="E9" s="263"/>
      <c r="F9" s="263"/>
      <c r="G9" s="263"/>
      <c r="H9" s="263"/>
      <c r="I9" s="263"/>
      <c r="J9" s="261"/>
    </row>
    <row r="10" spans="2:10">
      <c r="B10" s="262"/>
      <c r="C10" s="263"/>
      <c r="D10" s="263"/>
      <c r="E10" s="263"/>
      <c r="F10" s="263"/>
      <c r="G10" s="263"/>
      <c r="H10" s="263"/>
      <c r="I10" s="263"/>
      <c r="J10" s="261"/>
    </row>
    <row r="11" spans="2:10">
      <c r="B11" s="262"/>
      <c r="C11" s="263"/>
      <c r="D11" s="263"/>
      <c r="E11" s="263"/>
      <c r="F11" s="263"/>
      <c r="G11" s="263"/>
      <c r="H11" s="263"/>
      <c r="I11" s="263"/>
      <c r="J11" s="261"/>
    </row>
    <row r="12" spans="2:10">
      <c r="B12" s="262"/>
      <c r="C12" s="263"/>
      <c r="D12" s="263"/>
      <c r="E12" s="263"/>
      <c r="F12" s="263"/>
      <c r="G12" s="263"/>
      <c r="H12" s="263"/>
      <c r="I12" s="263"/>
      <c r="J12" s="261"/>
    </row>
    <row r="13" spans="2:10">
      <c r="B13" s="262"/>
      <c r="C13" s="263"/>
      <c r="D13" s="263"/>
      <c r="E13" s="263"/>
      <c r="F13" s="263"/>
      <c r="G13" s="263"/>
      <c r="H13" s="263"/>
      <c r="I13" s="263"/>
      <c r="J13" s="261"/>
    </row>
    <row r="14" spans="2:10">
      <c r="B14" s="262"/>
      <c r="C14" s="263"/>
      <c r="D14" s="263"/>
      <c r="E14" s="263"/>
      <c r="F14" s="263"/>
      <c r="G14" s="263"/>
      <c r="H14" s="263"/>
      <c r="I14" s="263"/>
      <c r="J14" s="261"/>
    </row>
    <row r="15" spans="2:10">
      <c r="B15" s="262"/>
      <c r="C15" s="263"/>
      <c r="D15" s="263"/>
      <c r="E15" s="263"/>
      <c r="F15" s="263"/>
      <c r="G15" s="263"/>
      <c r="H15" s="263"/>
      <c r="I15" s="263"/>
      <c r="J15" s="261"/>
    </row>
    <row r="16" spans="2:10">
      <c r="B16" s="262"/>
      <c r="C16" s="263"/>
      <c r="D16" s="263"/>
      <c r="E16" s="263"/>
      <c r="F16" s="263"/>
      <c r="G16" s="263"/>
      <c r="H16" s="263"/>
      <c r="I16" s="263"/>
      <c r="J16" s="261"/>
    </row>
    <row r="17" spans="2:10">
      <c r="B17" s="262"/>
      <c r="C17" s="263"/>
      <c r="D17" s="263"/>
      <c r="E17" s="263"/>
      <c r="F17" s="263"/>
      <c r="G17" s="263"/>
      <c r="H17" s="263"/>
      <c r="I17" s="263"/>
      <c r="J17" s="261"/>
    </row>
    <row r="18" spans="2:10">
      <c r="B18" s="262"/>
      <c r="C18" s="263"/>
      <c r="D18" s="263"/>
      <c r="E18" s="263"/>
      <c r="F18" s="263"/>
      <c r="G18" s="263"/>
      <c r="H18" s="263"/>
      <c r="I18" s="263"/>
      <c r="J18" s="261"/>
    </row>
    <row r="19" spans="2:10">
      <c r="B19" s="262"/>
      <c r="C19" s="263"/>
      <c r="D19" s="263"/>
      <c r="E19" s="263"/>
      <c r="F19" s="263"/>
      <c r="G19" s="263"/>
      <c r="H19" s="263"/>
      <c r="I19" s="263"/>
      <c r="J19" s="261"/>
    </row>
    <row r="20" spans="2:10">
      <c r="B20" s="262"/>
      <c r="C20" s="263"/>
      <c r="D20" s="263"/>
      <c r="E20" s="263"/>
      <c r="F20" s="263"/>
      <c r="G20" s="263"/>
      <c r="H20" s="263"/>
      <c r="I20" s="263"/>
      <c r="J20" s="261"/>
    </row>
    <row r="21" spans="2:10">
      <c r="B21" s="262"/>
      <c r="C21" s="263"/>
      <c r="D21" s="263"/>
      <c r="E21" s="263"/>
      <c r="F21" s="263"/>
      <c r="G21" s="263"/>
      <c r="H21" s="263"/>
      <c r="I21" s="263"/>
      <c r="J21" s="261"/>
    </row>
    <row r="22" spans="2:10">
      <c r="B22" s="262"/>
      <c r="C22" s="263"/>
      <c r="D22" s="263"/>
      <c r="E22" s="263"/>
      <c r="F22" s="263"/>
      <c r="G22" s="263"/>
      <c r="H22" s="263"/>
      <c r="I22" s="263"/>
      <c r="J22" s="261"/>
    </row>
    <row r="23" spans="2:10">
      <c r="B23" s="441" t="s">
        <v>83</v>
      </c>
      <c r="C23" s="442"/>
      <c r="D23" s="442"/>
      <c r="E23" s="442"/>
      <c r="F23" s="442"/>
      <c r="G23" s="442"/>
      <c r="H23" s="442"/>
      <c r="I23" s="442"/>
      <c r="J23" s="443"/>
    </row>
    <row r="24" spans="2:10">
      <c r="B24" s="262"/>
      <c r="C24" s="263"/>
      <c r="D24" s="263"/>
      <c r="E24" s="263"/>
      <c r="F24" s="263"/>
      <c r="G24" s="263"/>
      <c r="H24" s="263"/>
      <c r="I24" s="263"/>
      <c r="J24" s="261"/>
    </row>
    <row r="25" spans="2:10" ht="33" customHeight="1">
      <c r="B25" s="444" t="s">
        <v>2</v>
      </c>
      <c r="C25" s="445"/>
      <c r="D25" s="445"/>
      <c r="E25" s="445"/>
      <c r="F25" s="445"/>
      <c r="G25" s="445"/>
      <c r="H25" s="445"/>
      <c r="I25" s="445"/>
      <c r="J25" s="446"/>
    </row>
    <row r="26" spans="2:10">
      <c r="B26" s="441"/>
      <c r="C26" s="442"/>
      <c r="D26" s="442"/>
      <c r="E26" s="442"/>
      <c r="F26" s="442"/>
      <c r="G26" s="442"/>
      <c r="H26" s="442"/>
      <c r="I26" s="442"/>
      <c r="J26" s="443"/>
    </row>
    <row r="27" spans="2:10" ht="30" customHeight="1">
      <c r="B27" s="447" t="s">
        <v>84</v>
      </c>
      <c r="C27" s="448"/>
      <c r="D27" s="448"/>
      <c r="E27" s="448"/>
      <c r="F27" s="448"/>
      <c r="G27" s="448"/>
      <c r="H27" s="448"/>
      <c r="I27" s="448"/>
      <c r="J27" s="449"/>
    </row>
    <row r="28" spans="2:10" ht="13.5" customHeight="1">
      <c r="B28" s="264"/>
      <c r="C28" s="265"/>
      <c r="D28" s="265"/>
      <c r="E28" s="265"/>
      <c r="F28" s="265"/>
      <c r="G28" s="265"/>
      <c r="H28" s="265"/>
      <c r="I28" s="265"/>
      <c r="J28" s="266"/>
    </row>
    <row r="29" spans="2:10" ht="18.75" customHeight="1">
      <c r="B29" s="436" t="s">
        <v>85</v>
      </c>
      <c r="C29" s="437"/>
      <c r="D29" s="437"/>
      <c r="E29" s="437"/>
      <c r="F29" s="437"/>
      <c r="G29" s="437"/>
      <c r="H29" s="437"/>
      <c r="I29" s="437"/>
      <c r="J29" s="438"/>
    </row>
    <row r="30" spans="2:10">
      <c r="B30" s="267"/>
      <c r="C30" s="268"/>
      <c r="D30" s="260"/>
      <c r="E30" s="260"/>
      <c r="F30" s="260"/>
      <c r="G30" s="260"/>
      <c r="H30" s="260"/>
      <c r="I30" s="260"/>
      <c r="J30" s="261"/>
    </row>
    <row r="31" spans="2:10" ht="14.25" customHeight="1">
      <c r="B31" s="439" t="s">
        <v>86</v>
      </c>
      <c r="C31" s="440"/>
      <c r="D31" s="440"/>
      <c r="E31" s="269" t="s">
        <v>87</v>
      </c>
      <c r="F31" s="269"/>
      <c r="G31" s="269"/>
      <c r="H31" s="269"/>
      <c r="I31" s="269"/>
      <c r="J31" s="270"/>
    </row>
    <row r="32" spans="2:10" ht="14.25" customHeight="1">
      <c r="B32" s="271"/>
      <c r="C32" s="272"/>
      <c r="D32" s="272"/>
      <c r="E32" s="272"/>
      <c r="F32" s="272"/>
      <c r="G32" s="272"/>
      <c r="H32" s="272"/>
      <c r="I32" s="272"/>
      <c r="J32" s="273"/>
    </row>
    <row r="33" spans="2:10" ht="15.75" thickBot="1">
      <c r="B33" s="274"/>
      <c r="C33" s="275"/>
      <c r="D33" s="275"/>
      <c r="E33" s="275"/>
      <c r="F33" s="275"/>
      <c r="G33" s="275"/>
      <c r="H33" s="275"/>
      <c r="I33" s="275"/>
      <c r="J33" s="276"/>
    </row>
  </sheetData>
  <mergeCells count="8">
    <mergeCell ref="B29:J29"/>
    <mergeCell ref="B31:D31"/>
    <mergeCell ref="B7:J7"/>
    <mergeCell ref="B8:J8"/>
    <mergeCell ref="B23:J23"/>
    <mergeCell ref="B25:J25"/>
    <mergeCell ref="B26:J26"/>
    <mergeCell ref="B27:J27"/>
  </mergeCells>
  <hyperlinks>
    <hyperlink ref="E31" r:id="rId1" xr:uid="{61AD7A0F-6239-4E63-BED3-301BC6BB8840}"/>
  </hyperlinks>
  <pageMargins left="0.7" right="0.7" top="0.75" bottom="0.75" header="0.3" footer="0.3"/>
  <pageSetup scale="88"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471D-9C02-44C6-A78C-E6FB6D0D55DC}">
  <dimension ref="A1:G115"/>
  <sheetViews>
    <sheetView showGridLines="0" topLeftCell="B1" zoomScale="70" zoomScaleNormal="70" workbookViewId="0">
      <selection activeCell="L45" sqref="L45"/>
    </sheetView>
  </sheetViews>
  <sheetFormatPr defaultRowHeight="12.75"/>
  <cols>
    <col min="1" max="16384" width="9.140625" style="161"/>
  </cols>
  <sheetData>
    <row r="1" spans="1:7">
      <c r="A1" s="161" t="s">
        <v>624</v>
      </c>
      <c r="B1" s="161" t="s">
        <v>592</v>
      </c>
      <c r="D1" s="161" t="s">
        <v>625</v>
      </c>
    </row>
    <row r="2" spans="1:7">
      <c r="A2" s="161" t="s">
        <v>626</v>
      </c>
      <c r="B2" s="164">
        <v>2004</v>
      </c>
      <c r="C2" s="164">
        <v>2004</v>
      </c>
      <c r="D2" s="164">
        <v>0.98590636253356934</v>
      </c>
    </row>
    <row r="3" spans="1:7">
      <c r="A3" s="161" t="s">
        <v>627</v>
      </c>
      <c r="B3" s="164">
        <v>2005</v>
      </c>
      <c r="C3" s="164" t="s">
        <v>178</v>
      </c>
      <c r="D3" s="164">
        <v>1.1212766170501709</v>
      </c>
    </row>
    <row r="4" spans="1:7">
      <c r="A4" s="161" t="s">
        <v>627</v>
      </c>
      <c r="B4" s="164">
        <v>2006</v>
      </c>
      <c r="C4" s="164" t="s">
        <v>603</v>
      </c>
      <c r="D4" s="164">
        <v>0.98290401697158813</v>
      </c>
    </row>
    <row r="5" spans="1:7">
      <c r="A5" s="161" t="s">
        <v>627</v>
      </c>
      <c r="B5" s="164">
        <v>2007</v>
      </c>
      <c r="C5" s="164" t="s">
        <v>183</v>
      </c>
      <c r="D5" s="164">
        <v>1.6606827974319458</v>
      </c>
    </row>
    <row r="6" spans="1:7">
      <c r="A6" s="161" t="s">
        <v>627</v>
      </c>
      <c r="B6" s="164">
        <v>2008</v>
      </c>
      <c r="C6" s="164" t="s">
        <v>184</v>
      </c>
      <c r="D6" s="164">
        <v>2.0277636051177979</v>
      </c>
    </row>
    <row r="7" spans="1:7" ht="23.25">
      <c r="A7" s="161" t="s">
        <v>627</v>
      </c>
      <c r="B7" s="164">
        <v>2009</v>
      </c>
      <c r="C7" s="164" t="s">
        <v>185</v>
      </c>
      <c r="D7" s="164">
        <v>2.719064474105835</v>
      </c>
      <c r="G7" s="160" t="s">
        <v>20</v>
      </c>
    </row>
    <row r="8" spans="1:7">
      <c r="A8" s="161" t="s">
        <v>627</v>
      </c>
      <c r="B8" s="164">
        <v>2010</v>
      </c>
      <c r="C8" s="164" t="s">
        <v>628</v>
      </c>
      <c r="D8" s="164">
        <v>4.0978007316589355</v>
      </c>
      <c r="G8" s="161" t="s">
        <v>629</v>
      </c>
    </row>
    <row r="9" spans="1:7">
      <c r="A9" s="161" t="s">
        <v>627</v>
      </c>
      <c r="B9" s="164">
        <v>2011</v>
      </c>
      <c r="C9" s="164" t="s">
        <v>630</v>
      </c>
      <c r="D9" s="164">
        <v>5.7299647331237793</v>
      </c>
    </row>
    <row r="10" spans="1:7">
      <c r="A10" s="161" t="s">
        <v>627</v>
      </c>
      <c r="B10" s="164">
        <v>2012</v>
      </c>
      <c r="C10" s="164" t="s">
        <v>352</v>
      </c>
      <c r="D10" s="164">
        <v>8.3636322021484375</v>
      </c>
    </row>
    <row r="11" spans="1:7">
      <c r="A11" s="161" t="s">
        <v>627</v>
      </c>
      <c r="B11" s="164">
        <v>2013</v>
      </c>
      <c r="C11" s="164" t="s">
        <v>631</v>
      </c>
      <c r="D11" s="164">
        <v>11.321956634521484</v>
      </c>
    </row>
    <row r="12" spans="1:7">
      <c r="A12" s="161" t="s">
        <v>627</v>
      </c>
      <c r="B12" s="164">
        <v>2014</v>
      </c>
      <c r="C12" s="164" t="s">
        <v>632</v>
      </c>
      <c r="D12" s="164">
        <v>14.256306648254395</v>
      </c>
    </row>
    <row r="13" spans="1:7">
      <c r="A13" s="161" t="s">
        <v>627</v>
      </c>
      <c r="B13" s="164">
        <v>2015</v>
      </c>
      <c r="C13" s="164" t="s">
        <v>389</v>
      </c>
      <c r="D13" s="164">
        <v>15.245944023132324</v>
      </c>
    </row>
    <row r="14" spans="1:7">
      <c r="A14" s="161" t="s">
        <v>627</v>
      </c>
      <c r="B14" s="164">
        <v>2016</v>
      </c>
      <c r="C14" s="164" t="s">
        <v>633</v>
      </c>
      <c r="D14" s="164">
        <v>15.686287879943848</v>
      </c>
    </row>
    <row r="15" spans="1:7">
      <c r="A15" s="161" t="s">
        <v>627</v>
      </c>
      <c r="B15" s="164">
        <v>2017</v>
      </c>
      <c r="C15" s="164" t="s">
        <v>634</v>
      </c>
      <c r="D15" s="164">
        <v>16.200799942016602</v>
      </c>
    </row>
    <row r="16" spans="1:7">
      <c r="A16" s="161" t="s">
        <v>627</v>
      </c>
      <c r="B16" s="164">
        <v>2018</v>
      </c>
      <c r="C16" s="164" t="s">
        <v>635</v>
      </c>
      <c r="D16" s="164">
        <v>18.087734222412109</v>
      </c>
    </row>
    <row r="17" spans="1:4">
      <c r="A17" s="161" t="s">
        <v>627</v>
      </c>
      <c r="B17" s="164">
        <v>2019</v>
      </c>
      <c r="C17" s="164" t="s">
        <v>204</v>
      </c>
      <c r="D17" s="164">
        <v>18.723749160766602</v>
      </c>
    </row>
    <row r="18" spans="1:4">
      <c r="A18" s="161" t="s">
        <v>627</v>
      </c>
      <c r="B18" s="164">
        <v>2020</v>
      </c>
      <c r="C18" s="164" t="s">
        <v>216</v>
      </c>
      <c r="D18" s="164">
        <v>17.744302749633789</v>
      </c>
    </row>
    <row r="19" spans="1:4">
      <c r="A19" s="161" t="s">
        <v>627</v>
      </c>
      <c r="B19" s="164">
        <v>2021</v>
      </c>
      <c r="C19" s="164" t="s">
        <v>229</v>
      </c>
      <c r="D19" s="164">
        <v>18.467794418334961</v>
      </c>
    </row>
    <row r="20" spans="1:4">
      <c r="A20" s="161" t="s">
        <v>627</v>
      </c>
      <c r="B20" s="164">
        <v>2022</v>
      </c>
      <c r="C20" s="164" t="s">
        <v>242</v>
      </c>
      <c r="D20" s="164">
        <v>18.608131408691406</v>
      </c>
    </row>
    <row r="21" spans="1:4">
      <c r="A21" s="161" t="s">
        <v>636</v>
      </c>
      <c r="B21" s="164">
        <v>2004</v>
      </c>
      <c r="C21" s="164"/>
      <c r="D21" s="164">
        <v>4.2153555899858475E-2</v>
      </c>
    </row>
    <row r="22" spans="1:4">
      <c r="A22" s="161" t="s">
        <v>637</v>
      </c>
      <c r="B22" s="164">
        <v>2005</v>
      </c>
      <c r="C22" s="164"/>
      <c r="D22" s="164">
        <v>0.1665533035993576</v>
      </c>
    </row>
    <row r="23" spans="1:4">
      <c r="A23" s="161" t="s">
        <v>637</v>
      </c>
      <c r="B23" s="164">
        <v>2006</v>
      </c>
      <c r="C23" s="164"/>
      <c r="D23" s="164">
        <v>1.2518264055252075</v>
      </c>
    </row>
    <row r="24" spans="1:4">
      <c r="A24" s="161" t="s">
        <v>637</v>
      </c>
      <c r="B24" s="164">
        <v>2007</v>
      </c>
      <c r="C24" s="164"/>
      <c r="D24" s="164">
        <v>2.3288209438323975</v>
      </c>
    </row>
    <row r="25" spans="1:4">
      <c r="A25" s="161" t="s">
        <v>637</v>
      </c>
      <c r="B25" s="164">
        <v>2008</v>
      </c>
      <c r="C25" s="164"/>
      <c r="D25" s="164">
        <v>4.1164131164550781</v>
      </c>
    </row>
    <row r="26" spans="1:4">
      <c r="A26" s="161" t="s">
        <v>637</v>
      </c>
      <c r="B26" s="164">
        <v>2009</v>
      </c>
      <c r="C26" s="164"/>
      <c r="D26" s="164">
        <v>8.156702995300293</v>
      </c>
    </row>
    <row r="27" spans="1:4">
      <c r="A27" s="161" t="s">
        <v>637</v>
      </c>
      <c r="B27" s="164">
        <v>2010</v>
      </c>
      <c r="C27" s="164"/>
      <c r="D27" s="164">
        <v>9.0035696029663086</v>
      </c>
    </row>
    <row r="28" spans="1:4">
      <c r="A28" s="161" t="s">
        <v>637</v>
      </c>
      <c r="B28" s="164">
        <v>2011</v>
      </c>
      <c r="C28" s="164"/>
      <c r="D28" s="164">
        <v>13.460720062255859</v>
      </c>
    </row>
    <row r="29" spans="1:4">
      <c r="A29" s="161" t="s">
        <v>637</v>
      </c>
      <c r="B29" s="164">
        <v>2012</v>
      </c>
      <c r="C29" s="164"/>
      <c r="D29" s="164">
        <v>18.500249862670898</v>
      </c>
    </row>
    <row r="30" spans="1:4">
      <c r="A30" s="161" t="s">
        <v>637</v>
      </c>
      <c r="B30" s="164">
        <v>2013</v>
      </c>
      <c r="C30" s="164"/>
      <c r="D30" s="164">
        <v>24.221246719360352</v>
      </c>
    </row>
    <row r="31" spans="1:4">
      <c r="A31" s="161" t="s">
        <v>637</v>
      </c>
      <c r="B31" s="164">
        <v>2014</v>
      </c>
      <c r="C31" s="164"/>
      <c r="D31" s="164">
        <v>26.637372970581055</v>
      </c>
    </row>
    <row r="32" spans="1:4">
      <c r="A32" s="161" t="s">
        <v>637</v>
      </c>
      <c r="B32" s="164">
        <v>2015</v>
      </c>
      <c r="C32" s="164"/>
      <c r="D32" s="164">
        <v>28.446346282958984</v>
      </c>
    </row>
    <row r="33" spans="1:4">
      <c r="A33" s="161" t="s">
        <v>637</v>
      </c>
      <c r="B33" s="164">
        <v>2016</v>
      </c>
      <c r="C33" s="164"/>
      <c r="D33" s="164">
        <v>28.83221435546875</v>
      </c>
    </row>
    <row r="34" spans="1:4">
      <c r="A34" s="161" t="s">
        <v>637</v>
      </c>
      <c r="B34" s="164">
        <v>2017</v>
      </c>
      <c r="C34" s="164"/>
      <c r="D34" s="164">
        <v>28.030298233032227</v>
      </c>
    </row>
    <row r="35" spans="1:4">
      <c r="A35" s="161" t="s">
        <v>637</v>
      </c>
      <c r="B35" s="164">
        <v>2018</v>
      </c>
      <c r="C35" s="164"/>
      <c r="D35" s="164">
        <v>28.153387069702148</v>
      </c>
    </row>
    <row r="36" spans="1:4">
      <c r="A36" s="161" t="s">
        <v>637</v>
      </c>
      <c r="B36" s="164">
        <v>2019</v>
      </c>
      <c r="C36" s="164"/>
      <c r="D36" s="164">
        <v>28.058660507202148</v>
      </c>
    </row>
    <row r="37" spans="1:4">
      <c r="A37" s="161" t="s">
        <v>637</v>
      </c>
      <c r="B37" s="164">
        <v>2020</v>
      </c>
      <c r="C37" s="164"/>
      <c r="D37" s="164">
        <v>25.824769973754883</v>
      </c>
    </row>
    <row r="38" spans="1:4">
      <c r="A38" s="161" t="s">
        <v>637</v>
      </c>
      <c r="B38" s="164">
        <v>2021</v>
      </c>
      <c r="C38" s="164"/>
      <c r="D38" s="164">
        <v>24.705648422241211</v>
      </c>
    </row>
    <row r="39" spans="1:4">
      <c r="A39" s="161" t="s">
        <v>637</v>
      </c>
      <c r="B39" s="164">
        <v>2022</v>
      </c>
      <c r="C39" s="164"/>
      <c r="D39" s="164">
        <v>20.592433929443359</v>
      </c>
    </row>
    <row r="40" spans="1:4">
      <c r="A40" s="161" t="s">
        <v>638</v>
      </c>
      <c r="B40" s="164">
        <v>2004</v>
      </c>
      <c r="C40" s="164"/>
      <c r="D40" s="164">
        <v>1.338742733001709</v>
      </c>
    </row>
    <row r="41" spans="1:4">
      <c r="A41" s="161" t="s">
        <v>639</v>
      </c>
      <c r="B41" s="164">
        <v>2005</v>
      </c>
      <c r="C41" s="164"/>
      <c r="D41" s="164">
        <v>1.5463147163391113</v>
      </c>
    </row>
    <row r="42" spans="1:4">
      <c r="A42" s="161" t="s">
        <v>639</v>
      </c>
      <c r="B42" s="164">
        <v>2006</v>
      </c>
      <c r="C42" s="164"/>
      <c r="D42" s="164">
        <v>1.1383057832717896</v>
      </c>
    </row>
    <row r="43" spans="1:4">
      <c r="A43" s="161" t="s">
        <v>639</v>
      </c>
      <c r="B43" s="164">
        <v>2007</v>
      </c>
      <c r="C43" s="164"/>
      <c r="D43" s="164">
        <v>0.96593093872070313</v>
      </c>
    </row>
    <row r="44" spans="1:4">
      <c r="A44" s="161" t="s">
        <v>639</v>
      </c>
      <c r="B44" s="164">
        <v>2008</v>
      </c>
      <c r="C44" s="164"/>
      <c r="D44" s="164">
        <v>1.9721168279647827</v>
      </c>
    </row>
    <row r="45" spans="1:4">
      <c r="A45" s="161" t="s">
        <v>639</v>
      </c>
      <c r="B45" s="164">
        <v>2009</v>
      </c>
      <c r="C45" s="164"/>
      <c r="D45" s="164">
        <v>3.6594552993774414</v>
      </c>
    </row>
    <row r="46" spans="1:4">
      <c r="A46" s="161" t="s">
        <v>639</v>
      </c>
      <c r="B46" s="164">
        <v>2010</v>
      </c>
      <c r="C46" s="164"/>
      <c r="D46" s="164">
        <v>3.5342695713043213</v>
      </c>
    </row>
    <row r="47" spans="1:4">
      <c r="A47" s="161" t="s">
        <v>639</v>
      </c>
      <c r="B47" s="164">
        <v>2011</v>
      </c>
      <c r="C47" s="164"/>
      <c r="D47" s="164">
        <v>4.2847113609313965</v>
      </c>
    </row>
    <row r="48" spans="1:4">
      <c r="A48" s="161" t="s">
        <v>639</v>
      </c>
      <c r="B48" s="164">
        <v>2012</v>
      </c>
      <c r="C48" s="164"/>
      <c r="D48" s="164">
        <v>5.5605778694152832</v>
      </c>
    </row>
    <row r="49" spans="1:7">
      <c r="A49" s="161" t="s">
        <v>639</v>
      </c>
      <c r="B49" s="164">
        <v>2013</v>
      </c>
      <c r="C49" s="164"/>
      <c r="D49" s="164">
        <v>6.6128530502319336</v>
      </c>
    </row>
    <row r="50" spans="1:7">
      <c r="A50" s="161" t="s">
        <v>639</v>
      </c>
      <c r="B50" s="164">
        <v>2014</v>
      </c>
      <c r="C50" s="164"/>
      <c r="D50" s="164">
        <v>8.7440624237060547</v>
      </c>
    </row>
    <row r="51" spans="1:7">
      <c r="A51" s="161" t="s">
        <v>639</v>
      </c>
      <c r="B51" s="164">
        <v>2015</v>
      </c>
      <c r="C51" s="164"/>
      <c r="D51" s="164">
        <v>12.623860359191895</v>
      </c>
    </row>
    <row r="52" spans="1:7">
      <c r="A52" s="161" t="s">
        <v>639</v>
      </c>
      <c r="B52" s="164">
        <v>2016</v>
      </c>
      <c r="C52" s="164"/>
      <c r="D52" s="164">
        <v>13.315675735473633</v>
      </c>
    </row>
    <row r="53" spans="1:7">
      <c r="A53" s="161" t="s">
        <v>639</v>
      </c>
      <c r="B53" s="164">
        <v>2017</v>
      </c>
      <c r="C53" s="164"/>
      <c r="D53" s="164">
        <v>14.839642524719238</v>
      </c>
    </row>
    <row r="54" spans="1:7">
      <c r="A54" s="161" t="s">
        <v>639</v>
      </c>
      <c r="B54" s="164">
        <v>2018</v>
      </c>
      <c r="C54" s="164"/>
      <c r="D54" s="164">
        <v>16.875473022460938</v>
      </c>
    </row>
    <row r="55" spans="1:7">
      <c r="A55" s="161" t="s">
        <v>639</v>
      </c>
      <c r="B55" s="164">
        <v>2019</v>
      </c>
      <c r="C55" s="164"/>
      <c r="D55" s="164">
        <v>19.13221549987793</v>
      </c>
    </row>
    <row r="56" spans="1:7">
      <c r="A56" s="161" t="s">
        <v>639</v>
      </c>
      <c r="B56" s="164">
        <v>2020</v>
      </c>
      <c r="C56" s="164"/>
      <c r="D56" s="164">
        <v>19.518718719482422</v>
      </c>
    </row>
    <row r="57" spans="1:7">
      <c r="A57" s="161" t="s">
        <v>639</v>
      </c>
      <c r="B57" s="164">
        <v>2021</v>
      </c>
      <c r="C57" s="164"/>
      <c r="D57" s="164">
        <v>23.748128890991211</v>
      </c>
    </row>
    <row r="58" spans="1:7">
      <c r="A58" s="161" t="s">
        <v>639</v>
      </c>
      <c r="B58" s="164">
        <v>2022</v>
      </c>
      <c r="C58" s="164"/>
      <c r="D58" s="164">
        <v>25.851140975952148</v>
      </c>
    </row>
    <row r="59" spans="1:7">
      <c r="A59" s="161" t="s">
        <v>640</v>
      </c>
      <c r="B59" s="164">
        <v>2004</v>
      </c>
      <c r="C59" s="164"/>
      <c r="D59" s="164">
        <v>0.81896960735321045</v>
      </c>
    </row>
    <row r="60" spans="1:7">
      <c r="A60" s="161" t="s">
        <v>641</v>
      </c>
      <c r="B60" s="164">
        <v>2005</v>
      </c>
      <c r="C60" s="164"/>
      <c r="D60" s="164">
        <v>1.1075073480606079</v>
      </c>
    </row>
    <row r="61" spans="1:7">
      <c r="A61" s="161" t="s">
        <v>641</v>
      </c>
      <c r="B61" s="164">
        <v>2006</v>
      </c>
      <c r="C61" s="164"/>
      <c r="D61" s="164">
        <v>1.1893562078475952</v>
      </c>
    </row>
    <row r="62" spans="1:7">
      <c r="A62" s="161" t="s">
        <v>641</v>
      </c>
      <c r="B62" s="164">
        <v>2007</v>
      </c>
      <c r="C62" s="164"/>
      <c r="D62" s="164">
        <v>1.2887946367263794</v>
      </c>
    </row>
    <row r="63" spans="1:7">
      <c r="A63" s="161" t="s">
        <v>641</v>
      </c>
      <c r="B63" s="164">
        <v>2008</v>
      </c>
      <c r="C63" s="164"/>
      <c r="D63" s="164">
        <v>1.3227430582046509</v>
      </c>
      <c r="G63" s="161" t="s">
        <v>618</v>
      </c>
    </row>
    <row r="64" spans="1:7">
      <c r="A64" s="161" t="s">
        <v>641</v>
      </c>
      <c r="B64" s="164">
        <v>2009</v>
      </c>
      <c r="C64" s="164"/>
      <c r="D64" s="164">
        <v>1.3265650272369385</v>
      </c>
      <c r="G64" s="161" t="s">
        <v>619</v>
      </c>
    </row>
    <row r="65" spans="1:7">
      <c r="A65" s="161" t="s">
        <v>641</v>
      </c>
      <c r="B65" s="164">
        <v>2010</v>
      </c>
      <c r="C65" s="164"/>
      <c r="D65" s="164">
        <v>5.9923534393310547</v>
      </c>
      <c r="G65" s="161" t="s">
        <v>620</v>
      </c>
    </row>
    <row r="66" spans="1:7">
      <c r="A66" s="161" t="s">
        <v>641</v>
      </c>
      <c r="B66" s="164">
        <v>2011</v>
      </c>
      <c r="C66" s="164"/>
      <c r="D66" s="164">
        <v>13.324502944946289</v>
      </c>
      <c r="G66" s="161" t="s">
        <v>621</v>
      </c>
    </row>
    <row r="67" spans="1:7">
      <c r="A67" s="161" t="s">
        <v>641</v>
      </c>
      <c r="B67" s="164">
        <v>2012</v>
      </c>
      <c r="C67" s="164"/>
      <c r="D67" s="164">
        <v>15.667497634887695</v>
      </c>
      <c r="G67" s="161" t="s">
        <v>622</v>
      </c>
    </row>
    <row r="68" spans="1:7">
      <c r="A68" s="161" t="s">
        <v>641</v>
      </c>
      <c r="B68" s="164">
        <v>2013</v>
      </c>
      <c r="C68" s="164"/>
      <c r="D68" s="164">
        <v>23.291479110717773</v>
      </c>
      <c r="G68" s="161" t="s">
        <v>623</v>
      </c>
    </row>
    <row r="69" spans="1:7">
      <c r="A69" s="161" t="s">
        <v>641</v>
      </c>
      <c r="B69" s="164">
        <v>2014</v>
      </c>
      <c r="C69" s="164"/>
      <c r="D69" s="164">
        <v>23.786355972290039</v>
      </c>
    </row>
    <row r="70" spans="1:7">
      <c r="A70" s="161" t="s">
        <v>641</v>
      </c>
      <c r="B70" s="164">
        <v>2015</v>
      </c>
      <c r="C70" s="164"/>
      <c r="D70" s="164">
        <v>32.198619842529297</v>
      </c>
    </row>
    <row r="71" spans="1:7">
      <c r="A71" s="161" t="s">
        <v>641</v>
      </c>
      <c r="B71" s="164">
        <v>2016</v>
      </c>
      <c r="C71" s="164"/>
      <c r="D71" s="164">
        <v>38.9197998046875</v>
      </c>
    </row>
    <row r="72" spans="1:7">
      <c r="A72" s="161" t="s">
        <v>641</v>
      </c>
      <c r="B72" s="164">
        <v>2017</v>
      </c>
      <c r="C72" s="164"/>
      <c r="D72" s="164">
        <v>40.921592712402344</v>
      </c>
    </row>
    <row r="73" spans="1:7">
      <c r="A73" s="161" t="s">
        <v>641</v>
      </c>
      <c r="B73" s="164">
        <v>2018</v>
      </c>
      <c r="C73" s="164"/>
      <c r="D73" s="164">
        <v>41.364635467529297</v>
      </c>
    </row>
    <row r="74" spans="1:7">
      <c r="A74" s="161" t="s">
        <v>641</v>
      </c>
      <c r="B74" s="164">
        <v>2019</v>
      </c>
      <c r="C74" s="164"/>
      <c r="D74" s="164">
        <v>40.261848449707031</v>
      </c>
    </row>
    <row r="75" spans="1:7">
      <c r="A75" s="161" t="s">
        <v>641</v>
      </c>
      <c r="B75" s="164">
        <v>2020</v>
      </c>
      <c r="C75" s="164"/>
      <c r="D75" s="164">
        <v>35.606582641601563</v>
      </c>
    </row>
    <row r="76" spans="1:7">
      <c r="A76" s="161" t="s">
        <v>641</v>
      </c>
      <c r="B76" s="164">
        <v>2021</v>
      </c>
      <c r="C76" s="164"/>
      <c r="D76" s="164">
        <v>34.937671661376953</v>
      </c>
    </row>
    <row r="77" spans="1:7">
      <c r="A77" s="161" t="s">
        <v>641</v>
      </c>
      <c r="B77" s="164">
        <v>2022</v>
      </c>
      <c r="C77" s="164"/>
      <c r="D77" s="164">
        <v>33.470138549804688</v>
      </c>
    </row>
    <row r="78" spans="1:7">
      <c r="A78" s="161" t="s">
        <v>642</v>
      </c>
      <c r="B78" s="164">
        <v>2004</v>
      </c>
      <c r="C78" s="164"/>
      <c r="D78" s="164">
        <v>2.9161698818206787</v>
      </c>
    </row>
    <row r="79" spans="1:7">
      <c r="A79" s="161" t="s">
        <v>643</v>
      </c>
      <c r="B79" s="164">
        <v>2005</v>
      </c>
      <c r="C79" s="164"/>
      <c r="D79" s="164">
        <v>3.3833444118499756</v>
      </c>
    </row>
    <row r="80" spans="1:7">
      <c r="A80" s="161" t="s">
        <v>643</v>
      </c>
      <c r="B80" s="164">
        <v>2006</v>
      </c>
      <c r="C80" s="164"/>
      <c r="D80" s="164">
        <v>4.6635160446166992</v>
      </c>
    </row>
    <row r="81" spans="1:4">
      <c r="A81" s="161" t="s">
        <v>643</v>
      </c>
      <c r="B81" s="164">
        <v>2007</v>
      </c>
      <c r="C81" s="164"/>
      <c r="D81" s="164">
        <v>4.6700119972229004</v>
      </c>
    </row>
    <row r="82" spans="1:4">
      <c r="A82" s="161" t="s">
        <v>643</v>
      </c>
      <c r="B82" s="164">
        <v>2008</v>
      </c>
      <c r="C82" s="164"/>
      <c r="D82" s="164">
        <v>5.0838170051574707</v>
      </c>
    </row>
    <row r="83" spans="1:4">
      <c r="A83" s="161" t="s">
        <v>643</v>
      </c>
      <c r="B83" s="164">
        <v>2009</v>
      </c>
      <c r="C83" s="164"/>
      <c r="D83" s="164">
        <v>7.5108475685119629</v>
      </c>
    </row>
    <row r="84" spans="1:4">
      <c r="A84" s="161" t="s">
        <v>643</v>
      </c>
      <c r="B84" s="164">
        <v>2010</v>
      </c>
      <c r="C84" s="164"/>
      <c r="D84" s="164">
        <v>9.1732082366943359</v>
      </c>
    </row>
    <row r="85" spans="1:4">
      <c r="A85" s="161" t="s">
        <v>643</v>
      </c>
      <c r="B85" s="164">
        <v>2011</v>
      </c>
      <c r="C85" s="164"/>
      <c r="D85" s="164">
        <v>9.0023193359375</v>
      </c>
    </row>
    <row r="86" spans="1:4">
      <c r="A86" s="161" t="s">
        <v>643</v>
      </c>
      <c r="B86" s="164">
        <v>2012</v>
      </c>
      <c r="C86" s="164"/>
      <c r="D86" s="164">
        <v>9.8199234008789063</v>
      </c>
    </row>
    <row r="87" spans="1:4">
      <c r="A87" s="161" t="s">
        <v>643</v>
      </c>
      <c r="B87" s="164">
        <v>2013</v>
      </c>
      <c r="C87" s="164"/>
      <c r="D87" s="164">
        <v>11.611564636230469</v>
      </c>
    </row>
    <row r="88" spans="1:4">
      <c r="A88" s="161" t="s">
        <v>643</v>
      </c>
      <c r="B88" s="164">
        <v>2014</v>
      </c>
      <c r="C88" s="164"/>
      <c r="D88" s="164">
        <v>13.745759963989258</v>
      </c>
    </row>
    <row r="89" spans="1:4">
      <c r="A89" s="161" t="s">
        <v>643</v>
      </c>
      <c r="B89" s="164">
        <v>2015</v>
      </c>
      <c r="C89" s="164"/>
      <c r="D89" s="164">
        <v>12.369632720947266</v>
      </c>
    </row>
    <row r="90" spans="1:4">
      <c r="A90" s="161" t="s">
        <v>643</v>
      </c>
      <c r="B90" s="164">
        <v>2016</v>
      </c>
      <c r="C90" s="164"/>
      <c r="D90" s="164">
        <v>13.909824371337891</v>
      </c>
    </row>
    <row r="91" spans="1:4">
      <c r="A91" s="161" t="s">
        <v>643</v>
      </c>
      <c r="B91" s="164">
        <v>2017</v>
      </c>
      <c r="C91" s="164"/>
      <c r="D91" s="164">
        <v>15.869848251342773</v>
      </c>
    </row>
    <row r="92" spans="1:4">
      <c r="A92" s="161" t="s">
        <v>643</v>
      </c>
      <c r="B92" s="164">
        <v>2018</v>
      </c>
      <c r="C92" s="164"/>
      <c r="D92" s="164">
        <v>20.924648284912109</v>
      </c>
    </row>
    <row r="93" spans="1:4">
      <c r="A93" s="161" t="s">
        <v>643</v>
      </c>
      <c r="B93" s="164">
        <v>2019</v>
      </c>
      <c r="C93" s="164"/>
      <c r="D93" s="164">
        <v>23.167140960693359</v>
      </c>
    </row>
    <row r="94" spans="1:4">
      <c r="A94" s="161" t="s">
        <v>643</v>
      </c>
      <c r="B94" s="164">
        <v>2020</v>
      </c>
      <c r="C94" s="164"/>
      <c r="D94" s="164">
        <v>22.63715934753418</v>
      </c>
    </row>
    <row r="95" spans="1:4">
      <c r="A95" s="161" t="s">
        <v>643</v>
      </c>
      <c r="B95" s="164">
        <v>2021</v>
      </c>
      <c r="C95" s="164"/>
      <c r="D95" s="164">
        <v>26.80035400390625</v>
      </c>
    </row>
    <row r="96" spans="1:4">
      <c r="A96" s="161" t="s">
        <v>643</v>
      </c>
      <c r="B96" s="164">
        <v>2022</v>
      </c>
      <c r="C96" s="164"/>
      <c r="D96" s="164">
        <v>25.795257568359375</v>
      </c>
    </row>
    <row r="97" spans="1:4">
      <c r="A97" s="161" t="s">
        <v>644</v>
      </c>
      <c r="B97" s="164">
        <v>2004</v>
      </c>
      <c r="C97" s="164"/>
      <c r="D97" s="164">
        <v>2.2015411853790283</v>
      </c>
    </row>
    <row r="98" spans="1:4">
      <c r="A98" s="161" t="s">
        <v>645</v>
      </c>
      <c r="B98" s="164">
        <v>2005</v>
      </c>
      <c r="C98" s="164"/>
      <c r="D98" s="164">
        <v>3.4224545955657959</v>
      </c>
    </row>
    <row r="99" spans="1:4">
      <c r="A99" s="161" t="s">
        <v>645</v>
      </c>
      <c r="B99" s="164">
        <v>2006</v>
      </c>
      <c r="C99" s="164"/>
      <c r="D99" s="164">
        <v>7.2987942695617676</v>
      </c>
    </row>
    <row r="100" spans="1:4">
      <c r="A100" s="161" t="s">
        <v>645</v>
      </c>
      <c r="B100" s="164">
        <v>2007</v>
      </c>
      <c r="C100" s="164"/>
      <c r="D100" s="164">
        <v>9.4075927734375</v>
      </c>
    </row>
    <row r="101" spans="1:4">
      <c r="A101" s="161" t="s">
        <v>645</v>
      </c>
      <c r="B101" s="164">
        <v>2008</v>
      </c>
      <c r="C101" s="164"/>
      <c r="D101" s="164">
        <v>12.700600624084473</v>
      </c>
    </row>
    <row r="102" spans="1:4">
      <c r="A102" s="161" t="s">
        <v>645</v>
      </c>
      <c r="B102" s="164">
        <v>2009</v>
      </c>
      <c r="C102" s="164"/>
      <c r="D102" s="164">
        <v>13.742016792297363</v>
      </c>
    </row>
    <row r="103" spans="1:4">
      <c r="A103" s="161" t="s">
        <v>645</v>
      </c>
      <c r="B103" s="164">
        <v>2010</v>
      </c>
      <c r="C103" s="164"/>
      <c r="D103" s="164">
        <v>22.011003494262695</v>
      </c>
    </row>
    <row r="104" spans="1:4">
      <c r="A104" s="161" t="s">
        <v>645</v>
      </c>
      <c r="B104" s="164">
        <v>2011</v>
      </c>
      <c r="C104" s="164"/>
      <c r="D104" s="164">
        <v>27.774646759033203</v>
      </c>
    </row>
    <row r="105" spans="1:4">
      <c r="A105" s="161" t="s">
        <v>645</v>
      </c>
      <c r="B105" s="164">
        <v>2012</v>
      </c>
      <c r="C105" s="164"/>
      <c r="D105" s="164">
        <v>36.667537689208984</v>
      </c>
    </row>
    <row r="106" spans="1:4">
      <c r="A106" s="161" t="s">
        <v>645</v>
      </c>
      <c r="B106" s="164">
        <v>2013</v>
      </c>
      <c r="C106" s="164"/>
      <c r="D106" s="164">
        <v>43.921588897705078</v>
      </c>
    </row>
    <row r="107" spans="1:4">
      <c r="A107" s="161" t="s">
        <v>645</v>
      </c>
      <c r="B107" s="164">
        <v>2014</v>
      </c>
      <c r="C107" s="164"/>
      <c r="D107" s="164">
        <v>50.963417053222656</v>
      </c>
    </row>
    <row r="108" spans="1:4">
      <c r="A108" s="161" t="s">
        <v>645</v>
      </c>
      <c r="B108" s="164">
        <v>2015</v>
      </c>
      <c r="C108" s="164"/>
      <c r="D108" s="164">
        <v>54.273689270019531</v>
      </c>
    </row>
    <row r="109" spans="1:4">
      <c r="A109" s="161" t="s">
        <v>645</v>
      </c>
      <c r="B109" s="164">
        <v>2016</v>
      </c>
      <c r="C109" s="164"/>
      <c r="D109" s="164">
        <v>57.93218994140625</v>
      </c>
    </row>
    <row r="110" spans="1:4">
      <c r="A110" s="161" t="s">
        <v>645</v>
      </c>
      <c r="B110" s="164">
        <v>2017</v>
      </c>
      <c r="C110" s="164"/>
      <c r="D110" s="164">
        <v>59.850387573242188</v>
      </c>
    </row>
    <row r="111" spans="1:4">
      <c r="A111" s="161" t="s">
        <v>645</v>
      </c>
      <c r="B111" s="164">
        <v>2018</v>
      </c>
      <c r="C111" s="164"/>
      <c r="D111" s="164">
        <v>62.14666748046875</v>
      </c>
    </row>
    <row r="112" spans="1:4">
      <c r="A112" s="161" t="s">
        <v>645</v>
      </c>
      <c r="B112" s="164">
        <v>2019</v>
      </c>
      <c r="C112" s="164"/>
      <c r="D112" s="164">
        <v>63.668830871582031</v>
      </c>
    </row>
    <row r="113" spans="1:4">
      <c r="A113" s="161" t="s">
        <v>645</v>
      </c>
      <c r="B113" s="164">
        <v>2020</v>
      </c>
      <c r="C113" s="164"/>
      <c r="D113" s="164">
        <v>61.862556457519531</v>
      </c>
    </row>
    <row r="114" spans="1:4">
      <c r="A114" s="161" t="s">
        <v>645</v>
      </c>
      <c r="B114" s="164">
        <v>2021</v>
      </c>
      <c r="C114" s="164"/>
      <c r="D114" s="164">
        <v>60.831546783447266</v>
      </c>
    </row>
    <row r="115" spans="1:4">
      <c r="A115" s="161" t="s">
        <v>645</v>
      </c>
      <c r="B115" s="164">
        <v>2022</v>
      </c>
      <c r="C115" s="164"/>
      <c r="D115" s="164">
        <v>60.468147277832031</v>
      </c>
    </row>
  </sheetData>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1773B-6FE9-455C-B187-853702B8DEBD}">
  <dimension ref="A1:Y58"/>
  <sheetViews>
    <sheetView topLeftCell="A2" zoomScale="55" zoomScaleNormal="55" workbookViewId="0">
      <selection activeCell="L45" sqref="L45"/>
    </sheetView>
  </sheetViews>
  <sheetFormatPr defaultRowHeight="18.75"/>
  <cols>
    <col min="1" max="1" width="2.42578125" style="149" customWidth="1"/>
    <col min="2" max="2" width="6.140625" style="149" bestFit="1" customWidth="1"/>
    <col min="3" max="3" width="2.42578125" style="149" customWidth="1"/>
    <col min="4" max="4" width="8.42578125" style="149" bestFit="1" customWidth="1"/>
    <col min="5" max="5" width="7.85546875" style="150" customWidth="1"/>
    <col min="6" max="6" width="7.85546875" style="149" customWidth="1"/>
    <col min="7" max="7" width="7.85546875" style="150" customWidth="1"/>
    <col min="8" max="8" width="9.140625" style="149"/>
    <col min="9" max="10" width="12" style="149" customWidth="1"/>
    <col min="11" max="14" width="11.5703125" style="149" customWidth="1"/>
    <col min="15" max="16384" width="9.140625" style="149"/>
  </cols>
  <sheetData>
    <row r="1" spans="1:24" ht="23.25">
      <c r="X1" s="165" t="s">
        <v>21</v>
      </c>
    </row>
    <row r="2" spans="1:24" ht="23.25">
      <c r="M2" s="166"/>
      <c r="N2" s="166"/>
      <c r="X2" s="167" t="s">
        <v>646</v>
      </c>
    </row>
    <row r="3" spans="1:24" ht="23.25">
      <c r="K3" s="149" t="s">
        <v>647</v>
      </c>
      <c r="L3" s="149" t="s">
        <v>647</v>
      </c>
      <c r="Q3" s="149" t="s">
        <v>648</v>
      </c>
      <c r="X3" s="165"/>
    </row>
    <row r="4" spans="1:24" ht="20.25">
      <c r="I4" s="149" t="s">
        <v>649</v>
      </c>
      <c r="J4" s="149" t="s">
        <v>649</v>
      </c>
      <c r="K4" s="149" t="s">
        <v>650</v>
      </c>
      <c r="L4" s="149" t="s">
        <v>650</v>
      </c>
      <c r="M4" s="149" t="s">
        <v>651</v>
      </c>
      <c r="N4" s="149" t="s">
        <v>651</v>
      </c>
      <c r="X4" s="168" t="s">
        <v>652</v>
      </c>
    </row>
    <row r="5" spans="1:24">
      <c r="I5" s="149" t="s">
        <v>653</v>
      </c>
      <c r="J5" s="169" t="s">
        <v>598</v>
      </c>
      <c r="K5" s="149" t="s">
        <v>650</v>
      </c>
      <c r="L5" s="149" t="s">
        <v>647</v>
      </c>
      <c r="M5" s="149" t="s">
        <v>650</v>
      </c>
      <c r="N5" s="149" t="s">
        <v>647</v>
      </c>
      <c r="O5" s="149" t="s">
        <v>654</v>
      </c>
      <c r="P5" s="149" t="s">
        <v>655</v>
      </c>
      <c r="Q5" s="149" t="s">
        <v>121</v>
      </c>
      <c r="R5" s="149" t="s">
        <v>656</v>
      </c>
      <c r="X5" s="170"/>
    </row>
    <row r="6" spans="1:24" hidden="1">
      <c r="A6" s="171" t="s">
        <v>657</v>
      </c>
      <c r="B6" s="171" t="s">
        <v>148</v>
      </c>
      <c r="C6" s="171">
        <v>1999</v>
      </c>
      <c r="D6" s="171"/>
      <c r="E6" s="172"/>
      <c r="F6" s="171"/>
      <c r="G6" s="172"/>
      <c r="H6" s="173">
        <v>1999</v>
      </c>
      <c r="I6" s="171">
        <v>0</v>
      </c>
      <c r="J6" s="171">
        <v>0</v>
      </c>
      <c r="K6" s="171">
        <v>-1.1145554</v>
      </c>
      <c r="L6" s="171">
        <v>3.2475578000000001</v>
      </c>
      <c r="M6" s="171">
        <v>0</v>
      </c>
      <c r="N6" s="171">
        <v>0</v>
      </c>
      <c r="O6" s="171">
        <v>1.8462262</v>
      </c>
      <c r="P6" s="171">
        <v>7.2896379999999997E-2</v>
      </c>
      <c r="Q6" s="171">
        <v>0</v>
      </c>
      <c r="R6" s="171"/>
      <c r="S6" s="171"/>
      <c r="T6" s="171"/>
      <c r="X6" s="170"/>
    </row>
    <row r="7" spans="1:24" s="171" customFormat="1">
      <c r="A7" s="171" t="s">
        <v>658</v>
      </c>
      <c r="B7" s="171" t="s">
        <v>148</v>
      </c>
      <c r="C7" s="171">
        <v>2000</v>
      </c>
      <c r="E7" s="172"/>
      <c r="G7" s="172"/>
      <c r="H7" s="173">
        <v>2000</v>
      </c>
      <c r="I7" s="171">
        <v>0</v>
      </c>
      <c r="J7" s="171">
        <v>0</v>
      </c>
      <c r="K7" s="171">
        <v>-0.87289041000000001</v>
      </c>
      <c r="L7" s="171">
        <v>4.3675876000000002</v>
      </c>
      <c r="M7" s="171">
        <v>0</v>
      </c>
      <c r="N7" s="171">
        <v>0</v>
      </c>
      <c r="O7" s="171">
        <v>1.9263558000000001</v>
      </c>
      <c r="P7" s="171">
        <v>0.13857924999999999</v>
      </c>
      <c r="Q7" s="171">
        <v>0</v>
      </c>
      <c r="V7" s="174"/>
      <c r="W7" s="174"/>
      <c r="X7" s="170"/>
    </row>
    <row r="8" spans="1:24" s="171" customFormat="1">
      <c r="A8" s="171" t="s">
        <v>659</v>
      </c>
      <c r="B8" s="171" t="s">
        <v>148</v>
      </c>
      <c r="C8" s="171">
        <v>2001</v>
      </c>
      <c r="E8" s="172"/>
      <c r="G8" s="172"/>
      <c r="I8" s="171">
        <v>0</v>
      </c>
      <c r="J8" s="171">
        <v>0</v>
      </c>
      <c r="K8" s="171">
        <v>-1.0716055</v>
      </c>
      <c r="L8" s="171">
        <v>3.1626816</v>
      </c>
      <c r="M8" s="171">
        <v>0</v>
      </c>
      <c r="N8" s="171">
        <v>0</v>
      </c>
      <c r="O8" s="171">
        <v>1.1631644999999999</v>
      </c>
      <c r="P8" s="171">
        <v>-0.12276794000000001</v>
      </c>
      <c r="Q8" s="171">
        <v>1.7690827</v>
      </c>
      <c r="V8" s="174"/>
      <c r="W8" s="174"/>
      <c r="X8" s="170"/>
    </row>
    <row r="9" spans="1:24" s="171" customFormat="1">
      <c r="A9" s="171" t="s">
        <v>660</v>
      </c>
      <c r="B9" s="171" t="s">
        <v>148</v>
      </c>
      <c r="C9" s="171">
        <v>2002</v>
      </c>
      <c r="E9" s="172"/>
      <c r="G9" s="172"/>
      <c r="I9" s="171">
        <v>0</v>
      </c>
      <c r="J9" s="171">
        <v>0</v>
      </c>
      <c r="K9" s="171">
        <v>-1.2526887</v>
      </c>
      <c r="L9" s="171">
        <v>1.946496</v>
      </c>
      <c r="M9" s="171">
        <v>0</v>
      </c>
      <c r="N9" s="171">
        <v>0</v>
      </c>
      <c r="O9" s="171">
        <v>-0.27596746</v>
      </c>
      <c r="P9" s="171">
        <v>-1.0903912</v>
      </c>
      <c r="Q9" s="171">
        <v>-1.7174332999999999</v>
      </c>
      <c r="V9" s="174"/>
      <c r="W9" s="174"/>
      <c r="X9" s="170"/>
    </row>
    <row r="10" spans="1:24" s="171" customFormat="1">
      <c r="A10" s="171" t="s">
        <v>661</v>
      </c>
      <c r="B10" s="171" t="s">
        <v>148</v>
      </c>
      <c r="C10" s="171">
        <v>2003</v>
      </c>
      <c r="E10" s="172"/>
      <c r="G10" s="172"/>
      <c r="I10" s="171">
        <v>0</v>
      </c>
      <c r="J10" s="171">
        <v>0</v>
      </c>
      <c r="K10" s="171">
        <v>-1.5099965</v>
      </c>
      <c r="L10" s="171">
        <v>1.5234166</v>
      </c>
      <c r="M10" s="171">
        <v>0</v>
      </c>
      <c r="N10" s="171">
        <v>0</v>
      </c>
      <c r="O10" s="171">
        <v>-0.53826638000000004</v>
      </c>
      <c r="P10" s="171">
        <v>-1.4972102</v>
      </c>
      <c r="Q10" s="171">
        <v>-2.8115516</v>
      </c>
      <c r="V10" s="174"/>
      <c r="W10" s="174"/>
      <c r="X10" s="170"/>
    </row>
    <row r="11" spans="1:24" s="171" customFormat="1">
      <c r="A11" s="171" t="s">
        <v>662</v>
      </c>
      <c r="B11" s="171" t="s">
        <v>148</v>
      </c>
      <c r="C11" s="171">
        <v>2004</v>
      </c>
      <c r="E11" s="172"/>
      <c r="G11" s="172"/>
      <c r="I11" s="171">
        <v>0</v>
      </c>
      <c r="J11" s="171">
        <v>0</v>
      </c>
      <c r="K11" s="171">
        <v>-1.374806</v>
      </c>
      <c r="L11" s="171">
        <v>2.1146137999999999</v>
      </c>
      <c r="M11" s="171">
        <v>0</v>
      </c>
      <c r="N11" s="171">
        <v>0</v>
      </c>
      <c r="O11" s="171">
        <v>-9.0121409999999999E-2</v>
      </c>
      <c r="P11" s="171">
        <v>-0.82878397000000004</v>
      </c>
      <c r="Q11" s="171">
        <v>-2.3507644000000001</v>
      </c>
      <c r="V11" s="174"/>
      <c r="W11" s="174"/>
      <c r="X11" s="170"/>
    </row>
    <row r="12" spans="1:24" s="171" customFormat="1">
      <c r="A12" s="171" t="s">
        <v>663</v>
      </c>
      <c r="B12" s="171" t="s">
        <v>148</v>
      </c>
      <c r="C12" s="171">
        <v>2005</v>
      </c>
      <c r="E12" s="172"/>
      <c r="G12" s="172"/>
      <c r="H12" s="171" t="s">
        <v>178</v>
      </c>
      <c r="I12" s="171">
        <v>0</v>
      </c>
      <c r="J12" s="171">
        <v>0</v>
      </c>
      <c r="K12" s="171">
        <v>-0.85848628000000005</v>
      </c>
      <c r="L12" s="171">
        <v>2.5383331999999998</v>
      </c>
      <c r="M12" s="171">
        <v>0</v>
      </c>
      <c r="N12" s="171">
        <v>0</v>
      </c>
      <c r="O12" s="171">
        <v>0.64581193000000003</v>
      </c>
      <c r="P12" s="171">
        <v>-0.33257793000000002</v>
      </c>
      <c r="Q12" s="171">
        <v>-1.0837627999999999</v>
      </c>
      <c r="V12" s="174"/>
      <c r="W12" s="174"/>
      <c r="X12" s="170"/>
    </row>
    <row r="13" spans="1:24" s="171" customFormat="1">
      <c r="A13" s="171" t="s">
        <v>664</v>
      </c>
      <c r="B13" s="171" t="s">
        <v>148</v>
      </c>
      <c r="C13" s="171">
        <v>2006</v>
      </c>
      <c r="E13" s="172"/>
      <c r="G13" s="172"/>
      <c r="I13" s="171">
        <v>0</v>
      </c>
      <c r="J13" s="171">
        <v>0</v>
      </c>
      <c r="K13" s="171">
        <v>-6.6937769999999994E-2</v>
      </c>
      <c r="L13" s="171">
        <v>3.2750683</v>
      </c>
      <c r="M13" s="171">
        <v>0</v>
      </c>
      <c r="N13" s="171">
        <v>0</v>
      </c>
      <c r="O13" s="171">
        <v>1.4247543</v>
      </c>
      <c r="P13" s="171">
        <v>0.60094913000000005</v>
      </c>
      <c r="Q13" s="171">
        <v>-7.379339E-2</v>
      </c>
      <c r="V13" s="174"/>
      <c r="W13" s="174"/>
      <c r="X13" s="170"/>
    </row>
    <row r="14" spans="1:24" s="171" customFormat="1">
      <c r="A14" s="171" t="s">
        <v>665</v>
      </c>
      <c r="B14" s="171" t="s">
        <v>148</v>
      </c>
      <c r="C14" s="171">
        <v>2007</v>
      </c>
      <c r="E14" s="172"/>
      <c r="G14" s="172"/>
      <c r="I14" s="171">
        <v>0</v>
      </c>
      <c r="J14" s="171">
        <v>0</v>
      </c>
      <c r="K14" s="171">
        <v>0</v>
      </c>
      <c r="L14" s="171">
        <v>0</v>
      </c>
      <c r="M14" s="171">
        <v>0.38918918000000002</v>
      </c>
      <c r="N14" s="171">
        <v>3.4646770199999999</v>
      </c>
      <c r="O14" s="171">
        <v>2.0750695000000001</v>
      </c>
      <c r="P14" s="171">
        <v>1.1718284999999999</v>
      </c>
      <c r="Q14" s="171">
        <v>-0.84702142999999996</v>
      </c>
      <c r="V14" s="174"/>
      <c r="W14" s="174"/>
      <c r="X14" s="170"/>
    </row>
    <row r="15" spans="1:24" s="171" customFormat="1">
      <c r="A15" s="171" t="s">
        <v>666</v>
      </c>
      <c r="B15" s="171" t="s">
        <v>148</v>
      </c>
      <c r="C15" s="171">
        <v>2008</v>
      </c>
      <c r="E15" s="172"/>
      <c r="G15" s="172"/>
      <c r="I15" s="171">
        <v>0</v>
      </c>
      <c r="J15" s="171">
        <v>0</v>
      </c>
      <c r="K15" s="171">
        <v>-2.6209999000000002</v>
      </c>
      <c r="L15" s="171">
        <v>2.1876278</v>
      </c>
      <c r="M15" s="171">
        <v>0</v>
      </c>
      <c r="N15" s="171">
        <v>0</v>
      </c>
      <c r="O15" s="171">
        <v>-0.11376806</v>
      </c>
      <c r="P15" s="171">
        <v>-0.34977562000000001</v>
      </c>
      <c r="Q15" s="171">
        <v>-4.5890056000000001</v>
      </c>
      <c r="V15" s="174"/>
      <c r="W15" s="174"/>
      <c r="X15" s="170"/>
    </row>
    <row r="16" spans="1:24" s="171" customFormat="1">
      <c r="A16" s="171" t="s">
        <v>667</v>
      </c>
      <c r="B16" s="171" t="s">
        <v>148</v>
      </c>
      <c r="C16" s="171">
        <v>2009</v>
      </c>
      <c r="E16" s="172"/>
      <c r="G16" s="172"/>
      <c r="I16" s="171">
        <v>-0.84228084999999997</v>
      </c>
      <c r="J16" s="171">
        <v>-5.1228218500000002</v>
      </c>
      <c r="K16" s="171">
        <v>0</v>
      </c>
      <c r="L16" s="171">
        <v>0</v>
      </c>
      <c r="M16" s="171">
        <v>0</v>
      </c>
      <c r="N16" s="171">
        <v>0</v>
      </c>
      <c r="O16" s="171">
        <v>-3.1415510000000002</v>
      </c>
      <c r="P16" s="171">
        <v>-4.6521717999999996</v>
      </c>
      <c r="Q16" s="171">
        <v>-11.288034</v>
      </c>
      <c r="V16" s="174"/>
      <c r="W16" s="174"/>
      <c r="X16" s="170"/>
    </row>
    <row r="17" spans="1:25" s="171" customFormat="1">
      <c r="A17" s="171" t="s">
        <v>668</v>
      </c>
      <c r="B17" s="171" t="s">
        <v>148</v>
      </c>
      <c r="C17" s="171">
        <v>2010</v>
      </c>
      <c r="E17" s="172"/>
      <c r="G17" s="172"/>
      <c r="H17" s="171" t="s">
        <v>628</v>
      </c>
      <c r="I17" s="171">
        <v>-0.38910143000000003</v>
      </c>
      <c r="J17" s="171">
        <v>-4.5635568700000002</v>
      </c>
      <c r="K17" s="171">
        <v>0</v>
      </c>
      <c r="L17" s="171">
        <v>0</v>
      </c>
      <c r="M17" s="171">
        <v>0</v>
      </c>
      <c r="N17" s="171">
        <v>0</v>
      </c>
      <c r="O17" s="171">
        <v>-3.1680020999999998</v>
      </c>
      <c r="P17" s="171">
        <v>-4.3121254999999996</v>
      </c>
      <c r="Q17" s="171">
        <v>-8.9656570999999996</v>
      </c>
      <c r="V17" s="174"/>
      <c r="W17" s="174"/>
      <c r="X17" s="170"/>
    </row>
    <row r="18" spans="1:25" s="171" customFormat="1">
      <c r="A18" s="171" t="s">
        <v>669</v>
      </c>
      <c r="B18" s="171" t="s">
        <v>148</v>
      </c>
      <c r="C18" s="171">
        <v>2011</v>
      </c>
      <c r="E18" s="172"/>
      <c r="G18" s="172"/>
      <c r="I18" s="171">
        <v>0</v>
      </c>
      <c r="J18" s="171">
        <v>0</v>
      </c>
      <c r="K18" s="171">
        <v>-4.1223128999999998</v>
      </c>
      <c r="L18" s="171">
        <v>0.23361016000000001</v>
      </c>
      <c r="M18" s="171">
        <v>0</v>
      </c>
      <c r="N18" s="171">
        <v>0</v>
      </c>
      <c r="O18" s="171">
        <v>-2.2442416999999999</v>
      </c>
      <c r="P18" s="171">
        <v>-2.8702147999999998</v>
      </c>
      <c r="Q18" s="171">
        <v>-7.4196885000000004</v>
      </c>
      <c r="V18" s="174"/>
      <c r="W18" s="174"/>
      <c r="X18" s="170"/>
    </row>
    <row r="19" spans="1:25" s="171" customFormat="1">
      <c r="A19" s="171" t="s">
        <v>670</v>
      </c>
      <c r="B19" s="171" t="s">
        <v>148</v>
      </c>
      <c r="C19" s="171">
        <v>2012</v>
      </c>
      <c r="E19" s="172"/>
      <c r="G19" s="172"/>
      <c r="I19" s="171">
        <v>0</v>
      </c>
      <c r="J19" s="171">
        <v>0</v>
      </c>
      <c r="K19" s="171">
        <v>-2.7969311000000001</v>
      </c>
      <c r="L19" s="171">
        <v>0.30423449000000002</v>
      </c>
      <c r="M19" s="171">
        <v>0</v>
      </c>
      <c r="N19" s="171">
        <v>0</v>
      </c>
      <c r="O19" s="171">
        <v>-1.4288917000000001</v>
      </c>
      <c r="P19" s="171">
        <v>-2.4628453000000001</v>
      </c>
      <c r="Q19" s="171">
        <v>-5.9047923999999998</v>
      </c>
      <c r="V19" s="174"/>
      <c r="W19" s="174"/>
      <c r="X19" s="170"/>
    </row>
    <row r="20" spans="1:25" s="171" customFormat="1">
      <c r="A20" s="171" t="s">
        <v>671</v>
      </c>
      <c r="B20" s="171" t="s">
        <v>148</v>
      </c>
      <c r="C20" s="171">
        <v>2013</v>
      </c>
      <c r="E20" s="172"/>
      <c r="G20" s="172"/>
      <c r="I20" s="171">
        <v>0</v>
      </c>
      <c r="J20" s="171">
        <v>0</v>
      </c>
      <c r="K20" s="171">
        <v>-1.9934037</v>
      </c>
      <c r="L20" s="171">
        <v>0.31025487000000002</v>
      </c>
      <c r="M20" s="171">
        <v>0</v>
      </c>
      <c r="N20" s="171">
        <v>0</v>
      </c>
      <c r="O20" s="171">
        <v>-0.80273022999999999</v>
      </c>
      <c r="P20" s="171">
        <v>-1.7544398999999999</v>
      </c>
      <c r="Q20" s="171">
        <v>-2.5841324000000001</v>
      </c>
      <c r="V20" s="174"/>
      <c r="W20" s="174"/>
      <c r="X20" s="170"/>
    </row>
    <row r="21" spans="1:25" s="171" customFormat="1">
      <c r="A21" s="171" t="s">
        <v>672</v>
      </c>
      <c r="B21" s="171" t="s">
        <v>148</v>
      </c>
      <c r="C21" s="171">
        <v>2014</v>
      </c>
      <c r="E21" s="172"/>
      <c r="G21" s="172"/>
      <c r="I21" s="171">
        <v>0</v>
      </c>
      <c r="J21" s="171">
        <v>0</v>
      </c>
      <c r="K21" s="171">
        <v>-1.4296985</v>
      </c>
      <c r="L21" s="171">
        <v>1.1655674</v>
      </c>
      <c r="M21" s="171">
        <v>0</v>
      </c>
      <c r="N21" s="171">
        <v>0</v>
      </c>
      <c r="O21" s="171">
        <v>-0.19763834</v>
      </c>
      <c r="P21" s="171">
        <v>-1.1118937</v>
      </c>
      <c r="Q21" s="171">
        <v>-2.0563007</v>
      </c>
      <c r="V21" s="174"/>
      <c r="W21" s="174"/>
      <c r="X21" s="170"/>
    </row>
    <row r="22" spans="1:25" s="171" customFormat="1">
      <c r="A22" s="171" t="s">
        <v>673</v>
      </c>
      <c r="B22" s="171" t="s">
        <v>148</v>
      </c>
      <c r="C22" s="171">
        <v>2015</v>
      </c>
      <c r="E22" s="172"/>
      <c r="G22" s="172"/>
      <c r="H22" s="171" t="s">
        <v>389</v>
      </c>
      <c r="I22" s="171">
        <v>0</v>
      </c>
      <c r="J22" s="171">
        <v>0</v>
      </c>
      <c r="K22" s="171">
        <v>-0.5917924</v>
      </c>
      <c r="L22" s="171">
        <v>1.0055719000000001</v>
      </c>
      <c r="M22" s="171">
        <v>0</v>
      </c>
      <c r="N22" s="171">
        <v>0</v>
      </c>
      <c r="O22" s="171">
        <v>0.25292524999999999</v>
      </c>
      <c r="P22" s="171">
        <v>-0.66832053999999996</v>
      </c>
      <c r="Q22" s="171">
        <v>-1.6927247999999999</v>
      </c>
      <c r="V22" s="174"/>
      <c r="W22" s="174"/>
      <c r="X22" s="170"/>
    </row>
    <row r="23" spans="1:25" s="171" customFormat="1">
      <c r="A23" s="171" t="s">
        <v>674</v>
      </c>
      <c r="B23" s="171" t="s">
        <v>148</v>
      </c>
      <c r="C23" s="171">
        <v>2016</v>
      </c>
      <c r="E23" s="172"/>
      <c r="G23" s="172"/>
      <c r="I23" s="171">
        <v>0</v>
      </c>
      <c r="J23" s="171">
        <v>0</v>
      </c>
      <c r="K23" s="171">
        <v>0</v>
      </c>
      <c r="L23" s="171">
        <v>0</v>
      </c>
      <c r="M23" s="171">
        <v>0.12326341</v>
      </c>
      <c r="N23" s="171">
        <v>1.6452128899999998</v>
      </c>
      <c r="O23" s="171">
        <v>0.94653922000000001</v>
      </c>
      <c r="P23" s="171">
        <v>-0.28304341</v>
      </c>
      <c r="Q23" s="171">
        <v>-2.3740036</v>
      </c>
      <c r="V23" s="174"/>
      <c r="W23" s="174"/>
      <c r="X23" s="170"/>
    </row>
    <row r="24" spans="1:25" s="171" customFormat="1">
      <c r="A24" s="171" t="s">
        <v>675</v>
      </c>
      <c r="B24" s="171" t="s">
        <v>148</v>
      </c>
      <c r="C24" s="171">
        <v>2017</v>
      </c>
      <c r="E24" s="172"/>
      <c r="G24" s="172"/>
      <c r="I24" s="171">
        <v>0</v>
      </c>
      <c r="J24" s="171">
        <v>0</v>
      </c>
      <c r="K24" s="171">
        <v>0</v>
      </c>
      <c r="L24" s="171">
        <v>0</v>
      </c>
      <c r="M24" s="171">
        <v>0.23361313</v>
      </c>
      <c r="N24" s="171">
        <v>1.93072837</v>
      </c>
      <c r="O24" s="171">
        <v>1.3353025999999999</v>
      </c>
      <c r="P24" s="171">
        <v>0.24524472</v>
      </c>
      <c r="Q24" s="171">
        <v>-2.7812166999999999</v>
      </c>
      <c r="V24" s="174"/>
      <c r="W24" s="174"/>
      <c r="X24" s="170"/>
    </row>
    <row r="25" spans="1:25" s="171" customFormat="1">
      <c r="A25" s="171" t="s">
        <v>676</v>
      </c>
      <c r="B25" s="171" t="s">
        <v>148</v>
      </c>
      <c r="C25" s="171">
        <v>2018</v>
      </c>
      <c r="E25" s="172"/>
      <c r="G25" s="172"/>
      <c r="I25" s="171">
        <v>0</v>
      </c>
      <c r="J25" s="171">
        <v>0</v>
      </c>
      <c r="K25" s="171">
        <v>-0.40228964</v>
      </c>
      <c r="L25" s="171">
        <v>2.2821370999999999</v>
      </c>
      <c r="M25" s="171">
        <v>0</v>
      </c>
      <c r="N25" s="171">
        <v>0</v>
      </c>
      <c r="O25" s="171">
        <v>1.3792628</v>
      </c>
      <c r="P25" s="171">
        <v>0.53939808</v>
      </c>
      <c r="Q25" s="171">
        <v>-3.1010928</v>
      </c>
      <c r="V25" s="174"/>
      <c r="W25" s="174"/>
      <c r="X25" s="170"/>
    </row>
    <row r="26" spans="1:25" s="171" customFormat="1">
      <c r="A26" s="171" t="s">
        <v>677</v>
      </c>
      <c r="B26" s="171" t="s">
        <v>148</v>
      </c>
      <c r="C26" s="171">
        <v>2019</v>
      </c>
      <c r="E26" s="172"/>
      <c r="G26" s="172"/>
      <c r="I26" s="171">
        <v>0</v>
      </c>
      <c r="J26" s="171">
        <v>0</v>
      </c>
      <c r="K26" s="171">
        <v>-0.27012007999999998</v>
      </c>
      <c r="L26" s="171">
        <v>2.2003853000000002</v>
      </c>
      <c r="M26" s="171">
        <v>0</v>
      </c>
      <c r="N26" s="171">
        <v>0</v>
      </c>
      <c r="O26" s="171">
        <v>0.78886325999999996</v>
      </c>
      <c r="P26" s="171">
        <v>-0.18685205999999999</v>
      </c>
      <c r="Q26" s="171">
        <v>-3.5321912000000002</v>
      </c>
      <c r="V26" s="174"/>
      <c r="W26" s="174"/>
      <c r="X26" s="170"/>
    </row>
    <row r="27" spans="1:25" s="171" customFormat="1">
      <c r="A27" s="171" t="s">
        <v>678</v>
      </c>
      <c r="B27" s="171" t="s">
        <v>148</v>
      </c>
      <c r="C27" s="171">
        <v>2020</v>
      </c>
      <c r="E27" s="172"/>
      <c r="G27" s="172"/>
      <c r="H27" s="171" t="s">
        <v>216</v>
      </c>
      <c r="I27" s="171">
        <v>-3.6747396000000001</v>
      </c>
      <c r="J27" s="171">
        <v>-4.1443686999999994</v>
      </c>
      <c r="K27" s="171">
        <v>0</v>
      </c>
      <c r="L27" s="171">
        <v>0</v>
      </c>
      <c r="M27" s="171">
        <v>0</v>
      </c>
      <c r="N27" s="171">
        <v>0</v>
      </c>
      <c r="O27" s="171">
        <v>-5.4979930000000001</v>
      </c>
      <c r="P27" s="171">
        <v>-6.8404029</v>
      </c>
      <c r="Q27" s="171">
        <v>-11.893687</v>
      </c>
      <c r="V27" s="174"/>
      <c r="W27" s="174"/>
      <c r="X27" s="170"/>
    </row>
    <row r="28" spans="1:25" s="171" customFormat="1">
      <c r="A28" s="171" t="s">
        <v>679</v>
      </c>
      <c r="B28" s="171" t="s">
        <v>148</v>
      </c>
      <c r="C28" s="171">
        <v>2021</v>
      </c>
      <c r="E28" s="172"/>
      <c r="G28" s="172"/>
      <c r="I28" s="171">
        <v>-0.59406744</v>
      </c>
      <c r="J28" s="171">
        <v>-4.4136350599999998</v>
      </c>
      <c r="K28" s="171">
        <v>0</v>
      </c>
      <c r="L28" s="171">
        <v>0</v>
      </c>
      <c r="M28" s="171">
        <v>0</v>
      </c>
      <c r="N28" s="171">
        <v>0</v>
      </c>
      <c r="O28" s="171">
        <v>-3.1321156000000001</v>
      </c>
      <c r="P28" s="171">
        <v>-3.6622324000000002</v>
      </c>
      <c r="Q28" s="171">
        <v>-8.8105518000000007</v>
      </c>
      <c r="V28" s="174"/>
      <c r="W28" s="174"/>
      <c r="X28" s="170"/>
    </row>
    <row r="29" spans="1:25" s="171" customFormat="1">
      <c r="A29" s="171" t="s">
        <v>680</v>
      </c>
      <c r="B29" s="171" t="s">
        <v>148</v>
      </c>
      <c r="C29" s="171">
        <v>2022</v>
      </c>
      <c r="E29" s="172"/>
      <c r="G29" s="172"/>
      <c r="I29" s="171">
        <v>0</v>
      </c>
      <c r="J29" s="171">
        <v>0</v>
      </c>
      <c r="K29" s="171">
        <v>-2.6558988000000001</v>
      </c>
      <c r="L29" s="171">
        <v>1.3246757</v>
      </c>
      <c r="M29" s="171">
        <v>0</v>
      </c>
      <c r="N29" s="171">
        <v>0</v>
      </c>
      <c r="O29" s="171">
        <v>-0.94192518999999997</v>
      </c>
      <c r="P29" s="171">
        <v>-1.3748241999999999</v>
      </c>
      <c r="Q29" s="171">
        <v>-1.2637536</v>
      </c>
      <c r="V29" s="174"/>
      <c r="W29" s="174"/>
      <c r="X29" s="170"/>
    </row>
    <row r="30" spans="1:25" s="172" customFormat="1">
      <c r="A30" s="172" t="s">
        <v>681</v>
      </c>
      <c r="B30" s="172" t="s">
        <v>148</v>
      </c>
      <c r="C30" s="172">
        <v>2023</v>
      </c>
      <c r="H30" s="173"/>
      <c r="I30" s="172">
        <v>0</v>
      </c>
      <c r="J30" s="172">
        <v>0</v>
      </c>
      <c r="K30" s="172">
        <v>-2.7556921000000001</v>
      </c>
      <c r="L30" s="172">
        <v>0.51762461000000004</v>
      </c>
      <c r="M30" s="172">
        <v>0</v>
      </c>
      <c r="N30" s="172">
        <v>0</v>
      </c>
      <c r="O30" s="172">
        <v>-1.5293241</v>
      </c>
      <c r="P30" s="172">
        <v>-2.0870991999999999</v>
      </c>
      <c r="Q30" s="172">
        <v>-5.7726246999999997</v>
      </c>
      <c r="V30" s="175"/>
      <c r="W30" s="174"/>
      <c r="X30" s="170"/>
      <c r="Y30" s="171"/>
    </row>
    <row r="31" spans="1:25" s="171" customFormat="1">
      <c r="A31" s="171" t="s">
        <v>682</v>
      </c>
      <c r="B31" s="171" t="s">
        <v>148</v>
      </c>
      <c r="C31" s="171">
        <v>2024</v>
      </c>
      <c r="E31" s="172"/>
      <c r="G31" s="172"/>
      <c r="I31" s="171">
        <v>0</v>
      </c>
      <c r="J31" s="171">
        <v>0</v>
      </c>
      <c r="M31" s="171">
        <v>0</v>
      </c>
      <c r="N31" s="171">
        <v>0</v>
      </c>
      <c r="O31" s="171">
        <v>-0.95826420000000001</v>
      </c>
      <c r="P31" s="171">
        <v>-1.6588932999999999</v>
      </c>
      <c r="Q31" s="171">
        <v>-3.2843966999999998</v>
      </c>
      <c r="R31" s="171">
        <v>-2.5609630999999999</v>
      </c>
      <c r="S31" s="171">
        <v>0.15313294</v>
      </c>
      <c r="V31" s="174"/>
      <c r="W31" s="174"/>
      <c r="X31" s="170"/>
    </row>
    <row r="32" spans="1:25" s="171" customFormat="1">
      <c r="A32" s="171" t="s">
        <v>683</v>
      </c>
      <c r="B32" s="171" t="s">
        <v>148</v>
      </c>
      <c r="C32" s="171">
        <v>2025</v>
      </c>
      <c r="E32" s="172"/>
      <c r="G32" s="172"/>
      <c r="H32" s="171" t="s">
        <v>684</v>
      </c>
      <c r="I32" s="171">
        <v>0</v>
      </c>
      <c r="J32" s="171">
        <v>0</v>
      </c>
      <c r="M32" s="171">
        <v>0</v>
      </c>
      <c r="N32" s="171">
        <v>0</v>
      </c>
      <c r="O32" s="171">
        <v>-0.60600653000000004</v>
      </c>
      <c r="P32" s="171">
        <v>-0.83205973</v>
      </c>
      <c r="Q32" s="171">
        <v>-3.6883485999999999</v>
      </c>
      <c r="R32" s="171">
        <v>-2.1425578000000001</v>
      </c>
      <c r="S32" s="171">
        <v>0.30912030000000001</v>
      </c>
      <c r="V32" s="174"/>
      <c r="W32" s="174"/>
      <c r="X32" s="170"/>
    </row>
    <row r="33" spans="1:24" s="171" customFormat="1">
      <c r="A33" s="171" t="s">
        <v>685</v>
      </c>
      <c r="B33" s="171" t="s">
        <v>148</v>
      </c>
      <c r="C33" s="171">
        <v>2026</v>
      </c>
      <c r="E33" s="172"/>
      <c r="G33" s="172"/>
      <c r="I33" s="171">
        <v>0</v>
      </c>
      <c r="J33" s="171">
        <v>0</v>
      </c>
      <c r="M33" s="171">
        <v>0</v>
      </c>
      <c r="N33" s="171">
        <v>0</v>
      </c>
      <c r="O33" s="171">
        <v>-0.32197417</v>
      </c>
      <c r="P33" s="171">
        <v>-0.57028250000000003</v>
      </c>
      <c r="Q33" s="171">
        <v>-3.1693810999999998</v>
      </c>
      <c r="R33" s="171">
        <v>-1.8531299000000001</v>
      </c>
      <c r="S33" s="171">
        <v>0.46264695</v>
      </c>
      <c r="V33" s="174"/>
      <c r="W33" s="174"/>
      <c r="X33" s="170"/>
    </row>
    <row r="34" spans="1:24" s="171" customFormat="1">
      <c r="A34" s="171" t="s">
        <v>686</v>
      </c>
      <c r="B34" s="171" t="s">
        <v>148</v>
      </c>
      <c r="C34" s="171">
        <v>2027</v>
      </c>
      <c r="E34" s="172"/>
      <c r="G34" s="172"/>
      <c r="I34" s="171">
        <v>0</v>
      </c>
      <c r="J34" s="171">
        <v>0</v>
      </c>
      <c r="M34" s="171">
        <v>0</v>
      </c>
      <c r="N34" s="171">
        <v>0</v>
      </c>
      <c r="O34" s="171">
        <v>-0.19000118999999999</v>
      </c>
      <c r="P34" s="171">
        <v>-0.44601879</v>
      </c>
      <c r="Q34" s="171">
        <v>-2.9170848</v>
      </c>
      <c r="R34" s="171">
        <v>-1.2967165</v>
      </c>
      <c r="S34" s="171">
        <v>0.69594721999999998</v>
      </c>
      <c r="V34" s="174"/>
      <c r="W34" s="174"/>
      <c r="X34" s="170"/>
    </row>
    <row r="35" spans="1:24" s="171" customFormat="1">
      <c r="A35" s="171" t="s">
        <v>687</v>
      </c>
      <c r="B35" s="171" t="s">
        <v>148</v>
      </c>
      <c r="C35" s="171">
        <v>2028</v>
      </c>
      <c r="E35" s="172"/>
      <c r="G35" s="172"/>
      <c r="I35" s="171">
        <v>0</v>
      </c>
      <c r="J35" s="171">
        <v>0</v>
      </c>
      <c r="M35" s="171">
        <v>0</v>
      </c>
      <c r="N35" s="171">
        <v>0</v>
      </c>
      <c r="O35" s="171">
        <v>0.12912355</v>
      </c>
      <c r="P35" s="171">
        <v>-0.33372866000000001</v>
      </c>
      <c r="Q35" s="171">
        <v>-3.0930944</v>
      </c>
      <c r="R35" s="171">
        <v>-1.1253668999999999</v>
      </c>
      <c r="S35" s="171">
        <v>1.2063816000000001</v>
      </c>
      <c r="V35" s="174"/>
      <c r="W35" s="174"/>
      <c r="X35" s="170"/>
    </row>
    <row r="36" spans="1:24" s="171" customFormat="1">
      <c r="A36" s="171" t="s">
        <v>688</v>
      </c>
      <c r="B36" s="171" t="s">
        <v>148</v>
      </c>
      <c r="C36" s="171">
        <v>2029</v>
      </c>
      <c r="E36" s="172"/>
      <c r="G36" s="172"/>
      <c r="H36" s="171" t="s">
        <v>689</v>
      </c>
      <c r="I36" s="171">
        <v>0</v>
      </c>
      <c r="J36" s="171">
        <v>0</v>
      </c>
      <c r="M36" s="171">
        <v>0</v>
      </c>
      <c r="N36" s="171">
        <v>0</v>
      </c>
      <c r="O36" s="171">
        <v>0.13293102000000001</v>
      </c>
      <c r="P36" s="171">
        <v>-0.29658554999999998</v>
      </c>
      <c r="Q36" s="171">
        <v>-2.5692718999999999</v>
      </c>
      <c r="R36" s="171">
        <v>-0.98165891999999999</v>
      </c>
      <c r="S36" s="171">
        <v>1.1963877000000001</v>
      </c>
      <c r="V36" s="174"/>
      <c r="W36" s="174"/>
      <c r="X36" s="170"/>
    </row>
    <row r="37" spans="1:24">
      <c r="X37" s="170"/>
    </row>
    <row r="38" spans="1:24">
      <c r="X38" s="170"/>
    </row>
    <row r="39" spans="1:24">
      <c r="X39" s="170"/>
    </row>
    <row r="40" spans="1:24">
      <c r="X40" s="170"/>
    </row>
    <row r="41" spans="1:24">
      <c r="X41" s="170"/>
    </row>
    <row r="42" spans="1:24">
      <c r="X42" s="170"/>
    </row>
    <row r="43" spans="1:24">
      <c r="X43" s="170"/>
    </row>
    <row r="44" spans="1:24">
      <c r="X44" s="170"/>
    </row>
    <row r="45" spans="1:24">
      <c r="X45" s="170"/>
    </row>
    <row r="46" spans="1:24">
      <c r="X46" s="170"/>
    </row>
    <row r="47" spans="1:24">
      <c r="X47" s="170"/>
    </row>
    <row r="48" spans="1:24">
      <c r="X48" s="170"/>
    </row>
    <row r="49" spans="24:24">
      <c r="X49" s="170"/>
    </row>
    <row r="50" spans="24:24">
      <c r="X50" s="170"/>
    </row>
    <row r="51" spans="24:24">
      <c r="X51" s="170"/>
    </row>
    <row r="52" spans="24:24">
      <c r="X52" s="170"/>
    </row>
    <row r="53" spans="24:24">
      <c r="X53" s="170"/>
    </row>
    <row r="54" spans="24:24">
      <c r="X54" s="170"/>
    </row>
    <row r="55" spans="24:24">
      <c r="X55" s="170" t="s">
        <v>690</v>
      </c>
    </row>
    <row r="56" spans="24:24">
      <c r="X56" s="170" t="s">
        <v>691</v>
      </c>
    </row>
    <row r="57" spans="24:24">
      <c r="X57" s="170" t="s">
        <v>692</v>
      </c>
    </row>
    <row r="58" spans="24:24">
      <c r="X58" s="176"/>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1DBFF-FA97-4B4D-B0E0-81973144A0EA}">
  <dimension ref="A1:X58"/>
  <sheetViews>
    <sheetView topLeftCell="G4" zoomScale="55" zoomScaleNormal="55" workbookViewId="0">
      <selection activeCell="L45" sqref="L45"/>
    </sheetView>
  </sheetViews>
  <sheetFormatPr defaultRowHeight="18.75"/>
  <cols>
    <col min="1" max="1" width="2.42578125" style="149" customWidth="1"/>
    <col min="2" max="2" width="6.140625" style="149" bestFit="1" customWidth="1"/>
    <col min="3" max="3" width="9.42578125" style="173" customWidth="1"/>
    <col min="4" max="4" width="8.42578125" style="149" bestFit="1" customWidth="1"/>
    <col min="5" max="5" width="7.85546875" style="150" customWidth="1"/>
    <col min="6" max="6" width="7.85546875" style="149" customWidth="1"/>
    <col min="7" max="7" width="7.85546875" style="150" customWidth="1"/>
    <col min="8" max="8" width="9.140625" style="149"/>
    <col min="9" max="10" width="12" style="149" customWidth="1"/>
    <col min="11" max="14" width="11.5703125" style="149" customWidth="1"/>
    <col min="15" max="16384" width="9.140625" style="149"/>
  </cols>
  <sheetData>
    <row r="1" spans="1:24" ht="23.25">
      <c r="X1" s="165" t="s">
        <v>21</v>
      </c>
    </row>
    <row r="2" spans="1:24" ht="23.25">
      <c r="M2" s="166"/>
      <c r="N2" s="166"/>
      <c r="X2" s="167" t="s">
        <v>646</v>
      </c>
    </row>
    <row r="3" spans="1:24" ht="23.25">
      <c r="K3" s="149" t="s">
        <v>647</v>
      </c>
      <c r="L3" s="149" t="s">
        <v>647</v>
      </c>
      <c r="Q3" s="149" t="s">
        <v>648</v>
      </c>
      <c r="X3" s="165"/>
    </row>
    <row r="4" spans="1:24" ht="20.25">
      <c r="I4" s="149" t="s">
        <v>649</v>
      </c>
      <c r="J4" s="149" t="s">
        <v>649</v>
      </c>
      <c r="K4" s="149" t="s">
        <v>650</v>
      </c>
      <c r="L4" s="149" t="s">
        <v>650</v>
      </c>
      <c r="M4" s="149" t="s">
        <v>651</v>
      </c>
      <c r="N4" s="149" t="s">
        <v>651</v>
      </c>
      <c r="X4" s="168" t="s">
        <v>693</v>
      </c>
    </row>
    <row r="5" spans="1:24">
      <c r="I5" s="149" t="s">
        <v>653</v>
      </c>
      <c r="J5" s="169" t="s">
        <v>598</v>
      </c>
      <c r="K5" s="149" t="s">
        <v>650</v>
      </c>
      <c r="L5" s="149" t="s">
        <v>647</v>
      </c>
      <c r="M5" s="149" t="s">
        <v>650</v>
      </c>
      <c r="N5" s="149" t="s">
        <v>647</v>
      </c>
      <c r="O5" s="149" t="s">
        <v>300</v>
      </c>
      <c r="P5" s="149" t="s">
        <v>694</v>
      </c>
      <c r="Q5" s="149" t="s">
        <v>127</v>
      </c>
      <c r="R5" s="149" t="s">
        <v>656</v>
      </c>
      <c r="X5" s="170"/>
    </row>
    <row r="6" spans="1:24" hidden="1">
      <c r="A6" s="171" t="s">
        <v>657</v>
      </c>
      <c r="B6" s="171" t="s">
        <v>148</v>
      </c>
      <c r="D6" s="171"/>
      <c r="E6" s="172"/>
      <c r="F6" s="171"/>
      <c r="G6" s="172"/>
      <c r="H6" s="173">
        <v>1999</v>
      </c>
      <c r="I6" s="171">
        <v>0</v>
      </c>
      <c r="J6" s="171">
        <v>0</v>
      </c>
      <c r="K6" s="171">
        <v>-1.1145554</v>
      </c>
      <c r="L6" s="171">
        <v>3.2475578000000001</v>
      </c>
      <c r="M6" s="171">
        <v>0</v>
      </c>
      <c r="N6" s="171">
        <v>0</v>
      </c>
      <c r="O6" s="171">
        <v>1.8462262</v>
      </c>
      <c r="P6" s="171">
        <v>7.2896379999999997E-2</v>
      </c>
      <c r="Q6" s="171">
        <v>0</v>
      </c>
      <c r="R6" s="171"/>
      <c r="S6" s="171"/>
      <c r="T6" s="171" t="s">
        <v>133</v>
      </c>
      <c r="U6" s="171"/>
      <c r="X6" s="170"/>
    </row>
    <row r="7" spans="1:24" s="171" customFormat="1">
      <c r="A7" s="171" t="s">
        <v>695</v>
      </c>
      <c r="B7" s="171" t="s">
        <v>151</v>
      </c>
      <c r="C7" s="173"/>
      <c r="E7" s="172"/>
      <c r="G7" s="172"/>
      <c r="H7" s="173">
        <v>2000</v>
      </c>
      <c r="I7" s="171">
        <v>0</v>
      </c>
      <c r="J7" s="171">
        <v>0</v>
      </c>
      <c r="K7" s="171">
        <v>-0.97865816000000005</v>
      </c>
      <c r="L7" s="171">
        <v>4.0483169999999999</v>
      </c>
      <c r="M7" s="171">
        <v>0</v>
      </c>
      <c r="N7" s="171">
        <v>0</v>
      </c>
      <c r="O7" s="171">
        <v>0.77919391000000005</v>
      </c>
      <c r="P7" s="171">
        <v>2.1965530000000002</v>
      </c>
      <c r="Q7" s="171">
        <v>-2.1136192</v>
      </c>
      <c r="T7" s="171" t="s">
        <v>150</v>
      </c>
      <c r="W7" s="174"/>
      <c r="X7" s="170"/>
    </row>
    <row r="8" spans="1:24" s="171" customFormat="1">
      <c r="A8" s="171" t="s">
        <v>696</v>
      </c>
      <c r="B8" s="171" t="s">
        <v>151</v>
      </c>
      <c r="C8" s="173"/>
      <c r="E8" s="172"/>
      <c r="G8" s="172"/>
      <c r="I8" s="171">
        <v>0</v>
      </c>
      <c r="J8" s="171">
        <v>0</v>
      </c>
      <c r="K8" s="171">
        <v>-2.2163485999999999</v>
      </c>
      <c r="L8" s="171">
        <v>2.6288768999999998</v>
      </c>
      <c r="M8" s="171">
        <v>0</v>
      </c>
      <c r="N8" s="171">
        <v>0</v>
      </c>
      <c r="O8" s="171">
        <v>0.21628132999999999</v>
      </c>
      <c r="P8" s="171">
        <v>0.92337513999999998</v>
      </c>
      <c r="Q8" s="171">
        <v>-1.8720905999999999</v>
      </c>
      <c r="T8" s="171" t="s">
        <v>150</v>
      </c>
      <c r="W8" s="174"/>
      <c r="X8" s="170"/>
    </row>
    <row r="9" spans="1:24" s="171" customFormat="1">
      <c r="A9" s="171" t="s">
        <v>697</v>
      </c>
      <c r="B9" s="171" t="s">
        <v>151</v>
      </c>
      <c r="C9" s="173"/>
      <c r="E9" s="172"/>
      <c r="G9" s="172"/>
      <c r="I9" s="171">
        <v>0</v>
      </c>
      <c r="J9" s="171">
        <v>0</v>
      </c>
      <c r="K9" s="171">
        <v>-2.5742012000000001</v>
      </c>
      <c r="L9" s="171">
        <v>2.2077338000000002</v>
      </c>
      <c r="M9" s="171">
        <v>0</v>
      </c>
      <c r="N9" s="171">
        <v>0</v>
      </c>
      <c r="O9" s="171">
        <v>-0.46321182999999999</v>
      </c>
      <c r="P9" s="171">
        <v>0.17423541000000001</v>
      </c>
      <c r="Q9" s="171">
        <v>-2.3242702999999998</v>
      </c>
      <c r="T9" s="171" t="s">
        <v>150</v>
      </c>
      <c r="W9" s="174"/>
      <c r="X9" s="170"/>
    </row>
    <row r="10" spans="1:24" s="171" customFormat="1">
      <c r="A10" s="171" t="s">
        <v>698</v>
      </c>
      <c r="B10" s="171" t="s">
        <v>151</v>
      </c>
      <c r="C10" s="173"/>
      <c r="E10" s="172"/>
      <c r="G10" s="172"/>
      <c r="I10" s="171">
        <v>0</v>
      </c>
      <c r="J10" s="171">
        <v>0</v>
      </c>
      <c r="K10" s="171">
        <v>-1.2321617</v>
      </c>
      <c r="L10" s="171">
        <v>3.0707566000000002</v>
      </c>
      <c r="M10" s="171">
        <v>0</v>
      </c>
      <c r="N10" s="171">
        <v>0</v>
      </c>
      <c r="O10" s="171">
        <v>0.79992236999999999</v>
      </c>
      <c r="P10" s="171">
        <v>0.89589651000000003</v>
      </c>
      <c r="Q10" s="171">
        <v>-1.6914952000000001</v>
      </c>
      <c r="T10" s="171" t="s">
        <v>150</v>
      </c>
      <c r="W10" s="174"/>
      <c r="X10" s="170"/>
    </row>
    <row r="11" spans="1:24" s="171" customFormat="1">
      <c r="A11" s="171" t="s">
        <v>699</v>
      </c>
      <c r="B11" s="171" t="s">
        <v>151</v>
      </c>
      <c r="C11" s="173"/>
      <c r="E11" s="172"/>
      <c r="G11" s="172"/>
      <c r="I11" s="171">
        <v>0</v>
      </c>
      <c r="J11" s="171">
        <v>0</v>
      </c>
      <c r="K11" s="171">
        <v>-1.0326217</v>
      </c>
      <c r="L11" s="171">
        <v>3.6450984000000002</v>
      </c>
      <c r="M11" s="171">
        <v>0</v>
      </c>
      <c r="N11" s="171">
        <v>0</v>
      </c>
      <c r="O11" s="171">
        <v>1.2286995999999999</v>
      </c>
      <c r="P11" s="171">
        <v>2.0932932000000002</v>
      </c>
      <c r="Q11" s="171">
        <v>-1.0414203</v>
      </c>
      <c r="T11" s="171" t="s">
        <v>150</v>
      </c>
      <c r="W11" s="174"/>
      <c r="X11" s="170"/>
    </row>
    <row r="12" spans="1:24" s="171" customFormat="1">
      <c r="A12" s="171" t="s">
        <v>700</v>
      </c>
      <c r="B12" s="171" t="s">
        <v>151</v>
      </c>
      <c r="C12" s="173"/>
      <c r="E12" s="172"/>
      <c r="G12" s="172"/>
      <c r="H12" s="171" t="s">
        <v>178</v>
      </c>
      <c r="I12" s="171">
        <v>0</v>
      </c>
      <c r="J12" s="171">
        <v>0</v>
      </c>
      <c r="K12" s="171">
        <v>-1.2939654</v>
      </c>
      <c r="L12" s="171">
        <v>4.3335368000000001</v>
      </c>
      <c r="M12" s="171">
        <v>0</v>
      </c>
      <c r="N12" s="171">
        <v>0</v>
      </c>
      <c r="O12" s="171">
        <v>1.7575449000000001</v>
      </c>
      <c r="P12" s="171">
        <v>3.8214114000000001</v>
      </c>
      <c r="Q12" s="171">
        <v>-0.96717668000000001</v>
      </c>
      <c r="T12" s="171" t="s">
        <v>150</v>
      </c>
      <c r="W12" s="174"/>
      <c r="X12" s="170"/>
    </row>
    <row r="13" spans="1:24" s="171" customFormat="1">
      <c r="A13" s="171" t="s">
        <v>701</v>
      </c>
      <c r="B13" s="171" t="s">
        <v>151</v>
      </c>
      <c r="C13" s="173"/>
      <c r="E13" s="172"/>
      <c r="G13" s="172"/>
      <c r="I13" s="171">
        <v>0</v>
      </c>
      <c r="J13" s="171">
        <v>0</v>
      </c>
      <c r="K13" s="171">
        <v>-0.54146203000000004</v>
      </c>
      <c r="L13" s="171">
        <v>4.8826777999999997</v>
      </c>
      <c r="M13" s="171">
        <v>0</v>
      </c>
      <c r="N13" s="171">
        <v>0</v>
      </c>
      <c r="O13" s="171">
        <v>2.6260924999999999</v>
      </c>
      <c r="P13" s="171">
        <v>4.0070816000000002</v>
      </c>
      <c r="Q13" s="171">
        <v>-0.69952521000000001</v>
      </c>
      <c r="T13" s="171" t="s">
        <v>150</v>
      </c>
      <c r="W13" s="174"/>
      <c r="X13" s="170"/>
    </row>
    <row r="14" spans="1:24" s="171" customFormat="1">
      <c r="A14" s="171" t="s">
        <v>702</v>
      </c>
      <c r="B14" s="171" t="s">
        <v>151</v>
      </c>
      <c r="C14" s="173"/>
      <c r="E14" s="172"/>
      <c r="G14" s="172"/>
      <c r="I14" s="171">
        <v>0</v>
      </c>
      <c r="J14" s="171">
        <v>0</v>
      </c>
      <c r="K14" s="171">
        <v>-0.53507278000000003</v>
      </c>
      <c r="L14" s="171">
        <v>5.0524543</v>
      </c>
      <c r="M14" s="171">
        <v>0</v>
      </c>
      <c r="N14" s="171">
        <v>0</v>
      </c>
      <c r="O14" s="171">
        <v>1.7789199</v>
      </c>
      <c r="P14" s="171">
        <v>3.1582498999999999</v>
      </c>
      <c r="Q14" s="171">
        <v>0.44818213000000001</v>
      </c>
      <c r="T14" s="171" t="s">
        <v>150</v>
      </c>
      <c r="W14" s="174"/>
      <c r="X14" s="170"/>
    </row>
    <row r="15" spans="1:24" s="171" customFormat="1">
      <c r="A15" s="171" t="s">
        <v>703</v>
      </c>
      <c r="B15" s="171" t="s">
        <v>151</v>
      </c>
      <c r="C15" s="173"/>
      <c r="E15" s="172"/>
      <c r="G15" s="172"/>
      <c r="I15" s="171">
        <v>0</v>
      </c>
      <c r="J15" s="171">
        <v>0</v>
      </c>
      <c r="K15" s="171">
        <v>-1.5285329999999999</v>
      </c>
      <c r="L15" s="171">
        <v>4.0465213999999996</v>
      </c>
      <c r="M15" s="171">
        <v>0</v>
      </c>
      <c r="N15" s="171">
        <v>0</v>
      </c>
      <c r="O15" s="171">
        <v>1.5132011999999999</v>
      </c>
      <c r="P15" s="171">
        <v>2.9591037999999998</v>
      </c>
      <c r="Q15" s="171">
        <v>0.38554497999999998</v>
      </c>
      <c r="T15" s="171" t="s">
        <v>150</v>
      </c>
      <c r="W15" s="174"/>
      <c r="X15" s="170"/>
    </row>
    <row r="16" spans="1:24" s="171" customFormat="1">
      <c r="A16" s="171" t="s">
        <v>704</v>
      </c>
      <c r="B16" s="171" t="s">
        <v>151</v>
      </c>
      <c r="C16" s="173"/>
      <c r="E16" s="172"/>
      <c r="G16" s="172"/>
      <c r="I16" s="171">
        <v>0</v>
      </c>
      <c r="J16" s="171">
        <v>0</v>
      </c>
      <c r="K16" s="171">
        <v>-5.0065160999999998</v>
      </c>
      <c r="L16" s="171">
        <v>0.52429616000000001</v>
      </c>
      <c r="M16" s="171">
        <v>0</v>
      </c>
      <c r="N16" s="171">
        <v>0</v>
      </c>
      <c r="O16" s="171">
        <v>-1.4585832999999999</v>
      </c>
      <c r="P16" s="171">
        <v>-2.3324064</v>
      </c>
      <c r="Q16" s="171">
        <v>-1.3218487999999999</v>
      </c>
      <c r="T16" s="171" t="s">
        <v>150</v>
      </c>
      <c r="W16" s="174"/>
      <c r="X16" s="170"/>
    </row>
    <row r="17" spans="1:24" s="171" customFormat="1">
      <c r="A17" s="171" t="s">
        <v>705</v>
      </c>
      <c r="B17" s="171" t="s">
        <v>151</v>
      </c>
      <c r="C17" s="173"/>
      <c r="E17" s="172"/>
      <c r="G17" s="172"/>
      <c r="H17" s="171" t="s">
        <v>628</v>
      </c>
      <c r="I17" s="171">
        <v>0</v>
      </c>
      <c r="J17" s="171">
        <v>0</v>
      </c>
      <c r="K17" s="171">
        <v>-3.078748</v>
      </c>
      <c r="L17" s="171">
        <v>1.1168483</v>
      </c>
      <c r="M17" s="171">
        <v>0</v>
      </c>
      <c r="N17" s="171">
        <v>0</v>
      </c>
      <c r="O17" s="171">
        <v>-0.97794464000000003</v>
      </c>
      <c r="P17" s="171">
        <v>-0.69517898</v>
      </c>
      <c r="Q17" s="171">
        <v>8.9481770000000002E-2</v>
      </c>
      <c r="T17" s="171" t="s">
        <v>150</v>
      </c>
      <c r="W17" s="174"/>
      <c r="X17" s="170"/>
    </row>
    <row r="18" spans="1:24" s="171" customFormat="1">
      <c r="A18" s="171" t="s">
        <v>706</v>
      </c>
      <c r="B18" s="171" t="s">
        <v>151</v>
      </c>
      <c r="C18" s="173"/>
      <c r="E18" s="172"/>
      <c r="G18" s="172"/>
      <c r="I18" s="171">
        <v>0</v>
      </c>
      <c r="J18" s="171">
        <v>0</v>
      </c>
      <c r="K18" s="171">
        <v>-2.2562115999999999</v>
      </c>
      <c r="L18" s="171">
        <v>1.9552331000000001</v>
      </c>
      <c r="M18" s="171">
        <v>0</v>
      </c>
      <c r="N18" s="171">
        <v>0</v>
      </c>
      <c r="O18" s="171">
        <v>-0.78521328999999995</v>
      </c>
      <c r="P18" s="171">
        <v>0.99629526999999996</v>
      </c>
      <c r="Q18" s="171">
        <v>0.39436956000000001</v>
      </c>
      <c r="T18" s="171" t="s">
        <v>150</v>
      </c>
      <c r="W18" s="174"/>
      <c r="X18" s="170"/>
    </row>
    <row r="19" spans="1:24" s="171" customFormat="1">
      <c r="A19" s="171" t="s">
        <v>707</v>
      </c>
      <c r="B19" s="171" t="s">
        <v>151</v>
      </c>
      <c r="C19" s="173"/>
      <c r="E19" s="172"/>
      <c r="G19" s="172"/>
      <c r="I19" s="171">
        <v>0</v>
      </c>
      <c r="J19" s="171">
        <v>0</v>
      </c>
      <c r="K19" s="171">
        <v>-2.4636928999999999</v>
      </c>
      <c r="L19" s="171">
        <v>1.8601885</v>
      </c>
      <c r="M19" s="171">
        <v>0</v>
      </c>
      <c r="N19" s="171">
        <v>0</v>
      </c>
      <c r="O19" s="171">
        <v>-0.52502932000000002</v>
      </c>
      <c r="P19" s="171">
        <v>0.96389586999999999</v>
      </c>
      <c r="Q19" s="171">
        <v>0.18725422999999999</v>
      </c>
      <c r="T19" s="171" t="s">
        <v>150</v>
      </c>
      <c r="W19" s="174"/>
      <c r="X19" s="170"/>
    </row>
    <row r="20" spans="1:24" s="171" customFormat="1">
      <c r="A20" s="171" t="s">
        <v>708</v>
      </c>
      <c r="B20" s="171" t="s">
        <v>151</v>
      </c>
      <c r="C20" s="173"/>
      <c r="E20" s="172"/>
      <c r="G20" s="172"/>
      <c r="I20" s="171">
        <v>0</v>
      </c>
      <c r="J20" s="171">
        <v>0</v>
      </c>
      <c r="K20" s="171">
        <v>-2.6396844000000002</v>
      </c>
      <c r="L20" s="171">
        <v>1.0563026</v>
      </c>
      <c r="M20" s="171">
        <v>0</v>
      </c>
      <c r="N20" s="171">
        <v>0</v>
      </c>
      <c r="O20" s="171">
        <v>-0.83241268000000002</v>
      </c>
      <c r="P20" s="171">
        <v>0.16009771</v>
      </c>
      <c r="Q20" s="171">
        <v>-0.32366466999999999</v>
      </c>
      <c r="T20" s="171" t="s">
        <v>150</v>
      </c>
      <c r="W20" s="174"/>
      <c r="X20" s="170"/>
    </row>
    <row r="21" spans="1:24" s="171" customFormat="1">
      <c r="A21" s="171" t="s">
        <v>709</v>
      </c>
      <c r="B21" s="171" t="s">
        <v>151</v>
      </c>
      <c r="C21" s="173"/>
      <c r="E21" s="172"/>
      <c r="G21" s="172"/>
      <c r="I21" s="171">
        <v>0</v>
      </c>
      <c r="J21" s="171">
        <v>0</v>
      </c>
      <c r="K21" s="171">
        <v>-2.9674247</v>
      </c>
      <c r="L21" s="171">
        <v>0.33969704000000001</v>
      </c>
      <c r="M21" s="171">
        <v>0</v>
      </c>
      <c r="N21" s="171">
        <v>0</v>
      </c>
      <c r="O21" s="171">
        <v>-1.0741639999999999</v>
      </c>
      <c r="P21" s="171">
        <v>-1.0477466</v>
      </c>
      <c r="Q21" s="171">
        <v>-0.12827859</v>
      </c>
      <c r="T21" s="171" t="s">
        <v>150</v>
      </c>
      <c r="W21" s="174"/>
      <c r="X21" s="170"/>
    </row>
    <row r="22" spans="1:24" s="171" customFormat="1">
      <c r="A22" s="171" t="s">
        <v>710</v>
      </c>
      <c r="B22" s="171" t="s">
        <v>151</v>
      </c>
      <c r="C22" s="173"/>
      <c r="E22" s="172"/>
      <c r="G22" s="172"/>
      <c r="H22" s="171" t="s">
        <v>389</v>
      </c>
      <c r="I22" s="171">
        <v>-2.6008839999999998E-2</v>
      </c>
      <c r="J22" s="171">
        <v>-4.2393475599999997</v>
      </c>
      <c r="K22" s="171">
        <v>0</v>
      </c>
      <c r="L22" s="171">
        <v>0</v>
      </c>
      <c r="M22" s="171">
        <v>0</v>
      </c>
      <c r="N22" s="171">
        <v>0</v>
      </c>
      <c r="O22" s="171">
        <v>-1.4213339</v>
      </c>
      <c r="P22" s="171">
        <v>-2.5440933000000001</v>
      </c>
      <c r="Q22" s="171">
        <v>-2.0307954000000001</v>
      </c>
      <c r="T22" s="171" t="s">
        <v>150</v>
      </c>
      <c r="W22" s="174"/>
      <c r="X22" s="170"/>
    </row>
    <row r="23" spans="1:24" s="171" customFormat="1">
      <c r="A23" s="171" t="s">
        <v>711</v>
      </c>
      <c r="B23" s="171" t="s">
        <v>151</v>
      </c>
      <c r="C23" s="173"/>
      <c r="E23" s="172"/>
      <c r="G23" s="172"/>
      <c r="I23" s="171">
        <v>0</v>
      </c>
      <c r="J23" s="171">
        <v>0</v>
      </c>
      <c r="K23" s="171">
        <v>-4.0176664000000004</v>
      </c>
      <c r="L23" s="171">
        <v>0.92084060000000001</v>
      </c>
      <c r="M23" s="171">
        <v>0</v>
      </c>
      <c r="N23" s="171">
        <v>0</v>
      </c>
      <c r="O23" s="171">
        <v>-0.76329022000000002</v>
      </c>
      <c r="P23" s="171">
        <v>-2.7150458999999998</v>
      </c>
      <c r="Q23" s="171">
        <v>-2.7116072999999998</v>
      </c>
      <c r="T23" s="171" t="s">
        <v>150</v>
      </c>
      <c r="W23" s="174"/>
      <c r="X23" s="170"/>
    </row>
    <row r="24" spans="1:24" s="171" customFormat="1">
      <c r="A24" s="171" t="s">
        <v>712</v>
      </c>
      <c r="B24" s="171" t="s">
        <v>151</v>
      </c>
      <c r="C24" s="173"/>
      <c r="E24" s="172"/>
      <c r="G24" s="172"/>
      <c r="I24" s="171">
        <v>0</v>
      </c>
      <c r="J24" s="171">
        <v>0</v>
      </c>
      <c r="K24" s="171">
        <v>-2.3806778</v>
      </c>
      <c r="L24" s="171">
        <v>0.67376084000000003</v>
      </c>
      <c r="M24" s="171">
        <v>0</v>
      </c>
      <c r="N24" s="171">
        <v>0</v>
      </c>
      <c r="O24" s="171">
        <v>-0.64317849000000005</v>
      </c>
      <c r="P24" s="171">
        <v>-1.6322840000000001</v>
      </c>
      <c r="Q24" s="171">
        <v>-2.6467527999999998</v>
      </c>
      <c r="T24" s="171" t="s">
        <v>150</v>
      </c>
      <c r="W24" s="174"/>
      <c r="X24" s="170"/>
    </row>
    <row r="25" spans="1:24" s="171" customFormat="1">
      <c r="A25" s="171" t="s">
        <v>713</v>
      </c>
      <c r="B25" s="171" t="s">
        <v>151</v>
      </c>
      <c r="C25" s="173"/>
      <c r="E25" s="172"/>
      <c r="G25" s="172"/>
      <c r="I25" s="171">
        <v>0</v>
      </c>
      <c r="J25" s="171">
        <v>0</v>
      </c>
      <c r="K25" s="171">
        <v>-1.7854506999999999</v>
      </c>
      <c r="L25" s="171">
        <v>1.9267962999999999</v>
      </c>
      <c r="M25" s="171">
        <v>0</v>
      </c>
      <c r="N25" s="171">
        <v>0</v>
      </c>
      <c r="O25" s="171">
        <v>0.10866186</v>
      </c>
      <c r="P25" s="171">
        <v>-0.34607251</v>
      </c>
      <c r="Q25" s="171">
        <v>-3.4751360999999998</v>
      </c>
      <c r="T25" s="171" t="s">
        <v>150</v>
      </c>
      <c r="W25" s="174"/>
      <c r="X25" s="170"/>
    </row>
    <row r="26" spans="1:24" s="171" customFormat="1">
      <c r="A26" s="171" t="s">
        <v>714</v>
      </c>
      <c r="B26" s="171" t="s">
        <v>151</v>
      </c>
      <c r="C26" s="173"/>
      <c r="E26" s="172"/>
      <c r="G26" s="172"/>
      <c r="I26" s="171">
        <v>0</v>
      </c>
      <c r="J26" s="171">
        <v>0</v>
      </c>
      <c r="K26" s="171">
        <v>-2.4930119999999998</v>
      </c>
      <c r="L26" s="171">
        <v>1.4305388000000001</v>
      </c>
      <c r="M26" s="171">
        <v>0</v>
      </c>
      <c r="N26" s="171">
        <v>0</v>
      </c>
      <c r="O26" s="171">
        <v>-0.49014139000000001</v>
      </c>
      <c r="P26" s="171">
        <v>-0.68896369999999996</v>
      </c>
      <c r="Q26" s="171">
        <v>-5.2497093000000001</v>
      </c>
      <c r="T26" s="171" t="s">
        <v>150</v>
      </c>
      <c r="W26" s="174"/>
      <c r="X26" s="170"/>
    </row>
    <row r="27" spans="1:24" s="171" customFormat="1">
      <c r="A27" s="171" t="s">
        <v>715</v>
      </c>
      <c r="B27" s="171" t="s">
        <v>151</v>
      </c>
      <c r="C27" s="173"/>
      <c r="E27" s="172"/>
      <c r="G27" s="172"/>
      <c r="H27" s="171" t="s">
        <v>216</v>
      </c>
      <c r="I27" s="171">
        <v>-2.7399643</v>
      </c>
      <c r="J27" s="171">
        <v>-4.8724854999999998</v>
      </c>
      <c r="K27" s="171">
        <v>0</v>
      </c>
      <c r="L27" s="171">
        <v>0</v>
      </c>
      <c r="M27" s="171">
        <v>0</v>
      </c>
      <c r="N27" s="171">
        <v>0</v>
      </c>
      <c r="O27" s="171">
        <v>-4.7215838000000003</v>
      </c>
      <c r="P27" s="171">
        <v>-5.3246447999999997</v>
      </c>
      <c r="Q27" s="171">
        <v>-8.7613760000000003</v>
      </c>
      <c r="T27" s="171" t="s">
        <v>150</v>
      </c>
      <c r="W27" s="174"/>
      <c r="X27" s="170"/>
    </row>
    <row r="28" spans="1:24" s="171" customFormat="1">
      <c r="A28" s="171" t="s">
        <v>716</v>
      </c>
      <c r="B28" s="171" t="s">
        <v>151</v>
      </c>
      <c r="C28" s="173"/>
      <c r="E28" s="172"/>
      <c r="G28" s="172"/>
      <c r="I28" s="171">
        <v>-1.337468E-2</v>
      </c>
      <c r="J28" s="171">
        <v>-4.6418879200000003</v>
      </c>
      <c r="K28" s="171">
        <v>0</v>
      </c>
      <c r="L28" s="171">
        <v>0</v>
      </c>
      <c r="M28" s="171">
        <v>0</v>
      </c>
      <c r="N28" s="171">
        <v>0</v>
      </c>
      <c r="O28" s="171">
        <v>-1.9311008999999999</v>
      </c>
      <c r="P28" s="171">
        <v>-1.4988653999999999</v>
      </c>
      <c r="Q28" s="171">
        <v>-5.1328437999999998</v>
      </c>
      <c r="T28" s="171" t="s">
        <v>150</v>
      </c>
      <c r="W28" s="174"/>
      <c r="X28" s="170"/>
    </row>
    <row r="29" spans="1:24" s="171" customFormat="1">
      <c r="A29" s="171" t="s">
        <v>717</v>
      </c>
      <c r="B29" s="171" t="s">
        <v>151</v>
      </c>
      <c r="C29" s="173"/>
      <c r="E29" s="172"/>
      <c r="G29" s="172"/>
      <c r="I29" s="171">
        <v>0</v>
      </c>
      <c r="J29" s="171">
        <v>0</v>
      </c>
      <c r="K29" s="171">
        <v>-2.7107847</v>
      </c>
      <c r="L29" s="171">
        <v>1.8329263</v>
      </c>
      <c r="M29" s="171">
        <v>0</v>
      </c>
      <c r="N29" s="171">
        <v>0</v>
      </c>
      <c r="O29" s="171">
        <v>-0.38904541999999998</v>
      </c>
      <c r="P29" s="171">
        <v>-0.29121794000000001</v>
      </c>
      <c r="Q29" s="171">
        <v>-6.5631842000000002</v>
      </c>
      <c r="T29" s="171" t="s">
        <v>150</v>
      </c>
      <c r="W29" s="174"/>
      <c r="X29" s="170"/>
    </row>
    <row r="30" spans="1:24" s="171" customFormat="1">
      <c r="A30" s="171" t="s">
        <v>718</v>
      </c>
      <c r="B30" s="171" t="s">
        <v>151</v>
      </c>
      <c r="C30" s="173"/>
      <c r="E30" s="172"/>
      <c r="G30" s="172"/>
      <c r="H30" s="173"/>
      <c r="I30" s="171">
        <v>0</v>
      </c>
      <c r="J30" s="171">
        <v>0</v>
      </c>
      <c r="K30" s="171">
        <v>-2.4163484999999998</v>
      </c>
      <c r="L30" s="171">
        <v>1.3014296000000001</v>
      </c>
      <c r="M30" s="171">
        <v>0</v>
      </c>
      <c r="N30" s="171">
        <v>0</v>
      </c>
      <c r="O30" s="171">
        <v>-0.38291761000000002</v>
      </c>
      <c r="P30" s="171">
        <v>-1.3446437</v>
      </c>
      <c r="Q30" s="171">
        <v>-6.1260564999999998</v>
      </c>
      <c r="T30" s="171" t="s">
        <v>150</v>
      </c>
      <c r="W30" s="174"/>
      <c r="X30" s="170"/>
    </row>
    <row r="31" spans="1:24" s="171" customFormat="1">
      <c r="A31" s="171" t="s">
        <v>719</v>
      </c>
      <c r="B31" s="171" t="s">
        <v>151</v>
      </c>
      <c r="C31" s="173"/>
      <c r="E31" s="172"/>
      <c r="G31" s="172"/>
      <c r="I31" s="171">
        <v>0</v>
      </c>
      <c r="J31" s="171">
        <v>0</v>
      </c>
      <c r="M31" s="171">
        <v>0</v>
      </c>
      <c r="N31" s="171">
        <v>0</v>
      </c>
      <c r="O31" s="171">
        <v>-0.81864802000000003</v>
      </c>
      <c r="P31" s="171">
        <v>-1.2189515</v>
      </c>
      <c r="Q31" s="171">
        <v>-6.2682441999999998</v>
      </c>
      <c r="R31" s="171">
        <v>-1.8987008000000001</v>
      </c>
      <c r="S31" s="171">
        <v>0.92624803</v>
      </c>
      <c r="T31" s="171" t="s">
        <v>150</v>
      </c>
      <c r="W31" s="174"/>
      <c r="X31" s="170"/>
    </row>
    <row r="32" spans="1:24" s="171" customFormat="1">
      <c r="A32" s="171" t="s">
        <v>720</v>
      </c>
      <c r="B32" s="171" t="s">
        <v>151</v>
      </c>
      <c r="C32" s="173"/>
      <c r="E32" s="172"/>
      <c r="G32" s="172"/>
      <c r="H32" s="171" t="s">
        <v>684</v>
      </c>
      <c r="I32" s="171">
        <v>0</v>
      </c>
      <c r="J32" s="171">
        <v>0</v>
      </c>
      <c r="M32" s="171">
        <v>0</v>
      </c>
      <c r="N32" s="171">
        <v>0</v>
      </c>
      <c r="O32" s="171">
        <v>-0.46240374000000001</v>
      </c>
      <c r="P32" s="171">
        <v>-0.64167485999999996</v>
      </c>
      <c r="Q32" s="171">
        <v>-6.3295158000000002</v>
      </c>
      <c r="R32" s="171">
        <v>-1.276659</v>
      </c>
      <c r="S32" s="171">
        <v>0.96096857000000002</v>
      </c>
      <c r="T32" s="171" t="s">
        <v>150</v>
      </c>
      <c r="W32" s="174"/>
      <c r="X32" s="170"/>
    </row>
    <row r="33" spans="1:24" s="171" customFormat="1">
      <c r="A33" s="171" t="s">
        <v>721</v>
      </c>
      <c r="B33" s="171" t="s">
        <v>151</v>
      </c>
      <c r="C33" s="173"/>
      <c r="E33" s="172"/>
      <c r="G33" s="172"/>
      <c r="I33" s="171">
        <v>0</v>
      </c>
      <c r="J33" s="171">
        <v>0</v>
      </c>
      <c r="M33" s="171">
        <v>0</v>
      </c>
      <c r="N33" s="171">
        <v>0</v>
      </c>
      <c r="O33" s="171">
        <v>-0.27544933999999999</v>
      </c>
      <c r="P33" s="171">
        <v>-0.42008520999999999</v>
      </c>
      <c r="Q33" s="171">
        <v>-6.3235098000000001</v>
      </c>
      <c r="R33" s="171">
        <v>-1.1517409999999999</v>
      </c>
      <c r="S33" s="171">
        <v>1.1794385999999999</v>
      </c>
      <c r="T33" s="171" t="s">
        <v>150</v>
      </c>
      <c r="W33" s="174"/>
      <c r="X33" s="170"/>
    </row>
    <row r="34" spans="1:24" s="171" customFormat="1">
      <c r="A34" s="171" t="s">
        <v>722</v>
      </c>
      <c r="B34" s="171" t="s">
        <v>151</v>
      </c>
      <c r="C34" s="173"/>
      <c r="E34" s="172"/>
      <c r="G34" s="172"/>
      <c r="I34" s="171">
        <v>0</v>
      </c>
      <c r="J34" s="171">
        <v>0</v>
      </c>
      <c r="M34" s="171">
        <v>0</v>
      </c>
      <c r="N34" s="171">
        <v>0</v>
      </c>
      <c r="O34" s="171">
        <v>-7.8013109999999997E-2</v>
      </c>
      <c r="P34" s="171">
        <v>-0.35879523000000002</v>
      </c>
      <c r="Q34" s="171">
        <v>-6.1005118999999999</v>
      </c>
      <c r="R34" s="171">
        <v>-1.1398857</v>
      </c>
      <c r="S34" s="171">
        <v>1.3862627000000001</v>
      </c>
      <c r="T34" s="171" t="s">
        <v>150</v>
      </c>
      <c r="W34" s="174"/>
      <c r="X34" s="170"/>
    </row>
    <row r="35" spans="1:24" s="171" customFormat="1">
      <c r="A35" s="171" t="s">
        <v>723</v>
      </c>
      <c r="B35" s="171" t="s">
        <v>151</v>
      </c>
      <c r="C35" s="173"/>
      <c r="E35" s="172"/>
      <c r="G35" s="172"/>
      <c r="I35" s="171">
        <v>0</v>
      </c>
      <c r="J35" s="171">
        <v>0</v>
      </c>
      <c r="M35" s="171">
        <v>0</v>
      </c>
      <c r="N35" s="171">
        <v>0</v>
      </c>
      <c r="O35" s="171">
        <v>1.1545399999999999E-3</v>
      </c>
      <c r="P35" s="171">
        <v>-0.32038190999999999</v>
      </c>
      <c r="Q35" s="171">
        <v>-5.9031194999999999</v>
      </c>
      <c r="R35" s="171">
        <v>-1.1018428</v>
      </c>
      <c r="S35" s="171">
        <v>1.2410490000000001</v>
      </c>
      <c r="T35" s="171" t="s">
        <v>150</v>
      </c>
      <c r="W35" s="174"/>
      <c r="X35" s="170"/>
    </row>
    <row r="36" spans="1:24" s="171" customFormat="1">
      <c r="A36" s="171" t="s">
        <v>724</v>
      </c>
      <c r="B36" s="171" t="s">
        <v>151</v>
      </c>
      <c r="C36" s="173"/>
      <c r="E36" s="172"/>
      <c r="G36" s="172"/>
      <c r="H36" s="171" t="s">
        <v>689</v>
      </c>
      <c r="I36" s="171">
        <v>0</v>
      </c>
      <c r="J36" s="171">
        <v>0</v>
      </c>
      <c r="M36" s="171">
        <v>0</v>
      </c>
      <c r="N36" s="171">
        <v>0</v>
      </c>
      <c r="O36" s="171">
        <v>0.18325204</v>
      </c>
      <c r="P36" s="171">
        <v>-0.28436914000000002</v>
      </c>
      <c r="Q36" s="171">
        <v>-5.7682995000000004</v>
      </c>
      <c r="R36" s="171">
        <v>-1.4509974000000001</v>
      </c>
      <c r="S36" s="171">
        <v>1.3091988999999999</v>
      </c>
      <c r="T36" s="171" t="s">
        <v>150</v>
      </c>
      <c r="W36" s="174"/>
      <c r="X36" s="170"/>
    </row>
    <row r="37" spans="1:24">
      <c r="X37" s="170"/>
    </row>
    <row r="38" spans="1:24">
      <c r="X38" s="170"/>
    </row>
    <row r="39" spans="1:24">
      <c r="X39" s="170"/>
    </row>
    <row r="40" spans="1:24">
      <c r="X40" s="170"/>
    </row>
    <row r="41" spans="1:24">
      <c r="X41" s="170"/>
    </row>
    <row r="42" spans="1:24">
      <c r="X42" s="170"/>
    </row>
    <row r="43" spans="1:24">
      <c r="X43" s="170"/>
    </row>
    <row r="44" spans="1:24">
      <c r="X44" s="170"/>
    </row>
    <row r="45" spans="1:24">
      <c r="X45" s="170"/>
    </row>
    <row r="46" spans="1:24">
      <c r="X46" s="170"/>
    </row>
    <row r="47" spans="1:24">
      <c r="X47" s="170"/>
    </row>
    <row r="48" spans="1:24">
      <c r="X48" s="170"/>
    </row>
    <row r="49" spans="24:24">
      <c r="X49" s="170"/>
    </row>
    <row r="50" spans="24:24">
      <c r="X50" s="170"/>
    </row>
    <row r="51" spans="24:24">
      <c r="X51" s="170"/>
    </row>
    <row r="52" spans="24:24">
      <c r="X52" s="170"/>
    </row>
    <row r="53" spans="24:24">
      <c r="X53" s="170"/>
    </row>
    <row r="54" spans="24:24">
      <c r="X54" s="170"/>
    </row>
    <row r="55" spans="24:24">
      <c r="X55" s="170" t="s">
        <v>690</v>
      </c>
    </row>
    <row r="56" spans="24:24">
      <c r="X56" s="170" t="s">
        <v>691</v>
      </c>
    </row>
    <row r="57" spans="24:24">
      <c r="X57" s="170" t="s">
        <v>692</v>
      </c>
    </row>
    <row r="58" spans="24:24">
      <c r="X58" s="176"/>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8D768-59CB-4662-BCC5-8BCA0B76636A}">
  <dimension ref="A1:AC60"/>
  <sheetViews>
    <sheetView topLeftCell="O7" zoomScale="55" zoomScaleNormal="55" workbookViewId="0">
      <selection activeCell="L45" sqref="L45"/>
    </sheetView>
  </sheetViews>
  <sheetFormatPr defaultRowHeight="18.75"/>
  <cols>
    <col min="1" max="1" width="2.42578125" style="149" customWidth="1"/>
    <col min="2" max="2" width="6.140625" style="149" bestFit="1" customWidth="1"/>
    <col min="3" max="3" width="2.42578125" style="149" customWidth="1"/>
    <col min="4" max="4" width="8.42578125" style="149" bestFit="1" customWidth="1"/>
    <col min="5" max="5" width="7.85546875" style="150" customWidth="1"/>
    <col min="6" max="6" width="7.85546875" style="149" customWidth="1"/>
    <col min="7" max="7" width="7.85546875" style="150" customWidth="1"/>
    <col min="8" max="8" width="9.140625" style="149"/>
    <col min="9" max="10" width="12" style="149" customWidth="1"/>
    <col min="11" max="14" width="11.5703125" style="149" customWidth="1"/>
    <col min="15" max="16384" width="9.140625" style="149"/>
  </cols>
  <sheetData>
    <row r="1" spans="1:29" ht="23.25">
      <c r="AB1" s="165" t="s">
        <v>21</v>
      </c>
      <c r="AC1" s="170"/>
    </row>
    <row r="2" spans="1:29" ht="23.25">
      <c r="M2" s="166"/>
      <c r="N2" s="166"/>
      <c r="AB2" s="167" t="s">
        <v>646</v>
      </c>
      <c r="AC2" s="170"/>
    </row>
    <row r="3" spans="1:29" ht="23.25">
      <c r="K3" s="149" t="s">
        <v>647</v>
      </c>
      <c r="L3" s="149" t="s">
        <v>647</v>
      </c>
      <c r="AB3" s="165"/>
      <c r="AC3" s="170"/>
    </row>
    <row r="4" spans="1:29" ht="20.25">
      <c r="I4" s="149" t="s">
        <v>649</v>
      </c>
      <c r="J4" s="149" t="s">
        <v>649</v>
      </c>
      <c r="K4" s="149" t="s">
        <v>650</v>
      </c>
      <c r="L4" s="149" t="s">
        <v>650</v>
      </c>
      <c r="M4" s="149" t="s">
        <v>651</v>
      </c>
      <c r="N4" s="149" t="s">
        <v>651</v>
      </c>
      <c r="AB4" s="168" t="s">
        <v>725</v>
      </c>
      <c r="AC4" s="170"/>
    </row>
    <row r="5" spans="1:29">
      <c r="I5" s="149" t="s">
        <v>653</v>
      </c>
      <c r="J5" s="169" t="s">
        <v>598</v>
      </c>
      <c r="K5" s="149" t="s">
        <v>650</v>
      </c>
      <c r="L5" s="149" t="s">
        <v>647</v>
      </c>
      <c r="M5" s="149" t="s">
        <v>650</v>
      </c>
      <c r="N5" s="149" t="s">
        <v>647</v>
      </c>
      <c r="O5" s="149" t="s">
        <v>300</v>
      </c>
      <c r="P5" s="149" t="s">
        <v>726</v>
      </c>
      <c r="R5" s="149" t="s">
        <v>656</v>
      </c>
      <c r="AB5" s="170"/>
      <c r="AC5" s="170"/>
    </row>
    <row r="6" spans="1:29" hidden="1">
      <c r="A6" s="171" t="s">
        <v>657</v>
      </c>
      <c r="B6" s="171" t="s">
        <v>148</v>
      </c>
      <c r="C6" s="171">
        <v>1999</v>
      </c>
      <c r="D6" s="171"/>
      <c r="E6" s="172"/>
      <c r="F6" s="171"/>
      <c r="G6" s="172"/>
      <c r="H6" s="173">
        <v>1999</v>
      </c>
      <c r="I6" s="171">
        <v>0</v>
      </c>
      <c r="J6" s="171">
        <v>0</v>
      </c>
      <c r="K6" s="171">
        <v>-1.1145554</v>
      </c>
      <c r="L6" s="171">
        <v>3.2475578000000001</v>
      </c>
      <c r="M6" s="171">
        <v>0</v>
      </c>
      <c r="N6" s="171">
        <v>0</v>
      </c>
      <c r="O6" s="171">
        <v>1.8462262</v>
      </c>
      <c r="P6" s="171">
        <v>7.2896379999999997E-2</v>
      </c>
      <c r="Q6" s="171"/>
      <c r="R6" s="171"/>
      <c r="S6" s="171"/>
      <c r="T6" s="171"/>
      <c r="AB6" s="170"/>
      <c r="AC6" s="170"/>
    </row>
    <row r="7" spans="1:29" s="171" customFormat="1">
      <c r="A7" s="171" t="s">
        <v>727</v>
      </c>
      <c r="B7" s="171" t="s">
        <v>153</v>
      </c>
      <c r="C7" s="171">
        <v>2000</v>
      </c>
      <c r="E7" s="172"/>
      <c r="G7" s="172"/>
      <c r="H7" s="173">
        <v>2000</v>
      </c>
      <c r="I7" s="171">
        <v>0</v>
      </c>
      <c r="J7" s="171">
        <v>0</v>
      </c>
      <c r="K7" s="171">
        <v>-2.2395160000000001</v>
      </c>
      <c r="L7" s="171">
        <v>1.8244598999999999</v>
      </c>
      <c r="M7" s="171">
        <v>0</v>
      </c>
      <c r="N7" s="171">
        <v>0</v>
      </c>
      <c r="O7" s="171">
        <v>-0.69298788</v>
      </c>
      <c r="P7" s="171">
        <v>1.3553485000000001</v>
      </c>
      <c r="V7" s="174"/>
      <c r="W7" s="174"/>
      <c r="AB7" s="170"/>
      <c r="AC7" s="170"/>
    </row>
    <row r="8" spans="1:29" s="171" customFormat="1">
      <c r="A8" s="171" t="s">
        <v>728</v>
      </c>
      <c r="B8" s="171" t="s">
        <v>153</v>
      </c>
      <c r="C8" s="171">
        <v>2001</v>
      </c>
      <c r="E8" s="172"/>
      <c r="G8" s="172"/>
      <c r="I8" s="171">
        <v>0</v>
      </c>
      <c r="J8" s="171">
        <v>0</v>
      </c>
      <c r="K8" s="171">
        <v>-2.8890269000000002</v>
      </c>
      <c r="L8" s="171">
        <v>0.50881926</v>
      </c>
      <c r="M8" s="171">
        <v>0</v>
      </c>
      <c r="N8" s="171">
        <v>0</v>
      </c>
      <c r="O8" s="171">
        <v>-1.4720175</v>
      </c>
      <c r="P8" s="171">
        <v>-0.45057109000000001</v>
      </c>
      <c r="V8" s="174"/>
      <c r="W8" s="174"/>
      <c r="AB8" s="170"/>
      <c r="AC8" s="170"/>
    </row>
    <row r="9" spans="1:29" s="171" customFormat="1">
      <c r="A9" s="171" t="s">
        <v>729</v>
      </c>
      <c r="B9" s="171" t="s">
        <v>153</v>
      </c>
      <c r="C9" s="171">
        <v>2002</v>
      </c>
      <c r="E9" s="172"/>
      <c r="G9" s="172"/>
      <c r="I9" s="171">
        <v>0</v>
      </c>
      <c r="J9" s="171">
        <v>0</v>
      </c>
      <c r="K9" s="171">
        <v>-2.9436686000000001</v>
      </c>
      <c r="L9" s="171">
        <v>0.38492072999999999</v>
      </c>
      <c r="M9" s="171">
        <v>0</v>
      </c>
      <c r="N9" s="171">
        <v>0</v>
      </c>
      <c r="O9" s="171">
        <v>-1.4120953000000001</v>
      </c>
      <c r="P9" s="171">
        <v>9.094431E-2</v>
      </c>
      <c r="V9" s="174"/>
      <c r="W9" s="174"/>
      <c r="AB9" s="170"/>
      <c r="AC9" s="170"/>
    </row>
    <row r="10" spans="1:29" s="171" customFormat="1">
      <c r="A10" s="171" t="s">
        <v>730</v>
      </c>
      <c r="B10" s="171" t="s">
        <v>153</v>
      </c>
      <c r="C10" s="171">
        <v>2003</v>
      </c>
      <c r="E10" s="172"/>
      <c r="G10" s="172"/>
      <c r="I10" s="171">
        <v>0</v>
      </c>
      <c r="J10" s="171">
        <v>0</v>
      </c>
      <c r="K10" s="171">
        <v>-3.4187894000000001</v>
      </c>
      <c r="L10" s="171">
        <v>0.79446693999999995</v>
      </c>
      <c r="M10" s="171">
        <v>0</v>
      </c>
      <c r="N10" s="171">
        <v>0</v>
      </c>
      <c r="O10" s="171">
        <v>-1.0665285</v>
      </c>
      <c r="P10" s="171">
        <v>2.13081E-2</v>
      </c>
      <c r="V10" s="174"/>
      <c r="W10" s="174"/>
      <c r="AB10" s="170"/>
      <c r="AC10" s="170"/>
    </row>
    <row r="11" spans="1:29" s="171" customFormat="1">
      <c r="A11" s="171" t="s">
        <v>731</v>
      </c>
      <c r="B11" s="171" t="s">
        <v>153</v>
      </c>
      <c r="C11" s="171">
        <v>2004</v>
      </c>
      <c r="E11" s="172"/>
      <c r="G11" s="172"/>
      <c r="I11" s="171">
        <v>0</v>
      </c>
      <c r="J11" s="171">
        <v>0</v>
      </c>
      <c r="K11" s="171">
        <v>-2.4308817</v>
      </c>
      <c r="L11" s="171">
        <v>1.3364393000000001</v>
      </c>
      <c r="M11" s="171">
        <v>0</v>
      </c>
      <c r="N11" s="171">
        <v>0</v>
      </c>
      <c r="O11" s="171">
        <v>-0.93013126000000002</v>
      </c>
      <c r="P11" s="171">
        <v>1.4213146999999999</v>
      </c>
      <c r="V11" s="174"/>
      <c r="W11" s="174"/>
      <c r="AB11" s="170"/>
      <c r="AC11" s="170"/>
    </row>
    <row r="12" spans="1:29" s="171" customFormat="1">
      <c r="A12" s="171" t="s">
        <v>732</v>
      </c>
      <c r="B12" s="171" t="s">
        <v>153</v>
      </c>
      <c r="C12" s="171">
        <v>2005</v>
      </c>
      <c r="E12" s="172"/>
      <c r="G12" s="172"/>
      <c r="H12" s="171" t="s">
        <v>178</v>
      </c>
      <c r="I12" s="171">
        <v>0</v>
      </c>
      <c r="J12" s="171">
        <v>0</v>
      </c>
      <c r="K12" s="171">
        <v>-2.2828548999999998</v>
      </c>
      <c r="L12" s="171">
        <v>0.98993291000000005</v>
      </c>
      <c r="M12" s="171">
        <v>0</v>
      </c>
      <c r="N12" s="171">
        <v>0</v>
      </c>
      <c r="O12" s="171">
        <v>-0.37101463000000001</v>
      </c>
      <c r="P12" s="171">
        <v>1.6206092999999999</v>
      </c>
      <c r="V12" s="174"/>
      <c r="W12" s="174"/>
      <c r="AB12" s="170"/>
      <c r="AC12" s="170"/>
    </row>
    <row r="13" spans="1:29" s="171" customFormat="1">
      <c r="A13" s="171" t="s">
        <v>733</v>
      </c>
      <c r="B13" s="171" t="s">
        <v>153</v>
      </c>
      <c r="C13" s="171">
        <v>2006</v>
      </c>
      <c r="E13" s="172"/>
      <c r="G13" s="172"/>
      <c r="I13" s="171">
        <v>0</v>
      </c>
      <c r="J13" s="171">
        <v>0</v>
      </c>
      <c r="K13" s="171">
        <v>-1.1485574999999999</v>
      </c>
      <c r="L13" s="171">
        <v>3.8847162000000002</v>
      </c>
      <c r="M13" s="171">
        <v>0</v>
      </c>
      <c r="N13" s="171">
        <v>0</v>
      </c>
      <c r="O13" s="171">
        <v>0.59638555000000004</v>
      </c>
      <c r="P13" s="171">
        <v>4.5991419000000002</v>
      </c>
      <c r="V13" s="174"/>
      <c r="W13" s="174"/>
      <c r="AB13" s="170"/>
      <c r="AC13" s="170"/>
    </row>
    <row r="14" spans="1:29" s="171" customFormat="1">
      <c r="A14" s="171" t="s">
        <v>734</v>
      </c>
      <c r="B14" s="171" t="s">
        <v>153</v>
      </c>
      <c r="C14" s="171">
        <v>2007</v>
      </c>
      <c r="E14" s="172"/>
      <c r="G14" s="172"/>
      <c r="I14" s="171">
        <v>0</v>
      </c>
      <c r="J14" s="171">
        <v>0</v>
      </c>
      <c r="K14" s="171">
        <v>-1.6626190999999999</v>
      </c>
      <c r="L14" s="171">
        <v>1.9706824000000001</v>
      </c>
      <c r="M14" s="171">
        <v>0</v>
      </c>
      <c r="N14" s="171">
        <v>0</v>
      </c>
      <c r="O14" s="171">
        <v>-0.44044221</v>
      </c>
      <c r="P14" s="171">
        <v>-0.234874</v>
      </c>
      <c r="V14" s="174"/>
      <c r="W14" s="174"/>
      <c r="AB14" s="170"/>
      <c r="AC14" s="170"/>
    </row>
    <row r="15" spans="1:29" s="171" customFormat="1">
      <c r="A15" s="171" t="s">
        <v>735</v>
      </c>
      <c r="B15" s="171" t="s">
        <v>153</v>
      </c>
      <c r="C15" s="171">
        <v>2008</v>
      </c>
      <c r="E15" s="172"/>
      <c r="G15" s="172"/>
      <c r="I15" s="171">
        <v>0</v>
      </c>
      <c r="J15" s="171">
        <v>0</v>
      </c>
      <c r="K15" s="171">
        <v>-1.6184130999999999</v>
      </c>
      <c r="L15" s="171">
        <v>1.2753836999999999</v>
      </c>
      <c r="M15" s="171">
        <v>0</v>
      </c>
      <c r="N15" s="171">
        <v>0</v>
      </c>
      <c r="O15" s="171">
        <v>-6.757763E-2</v>
      </c>
      <c r="P15" s="171">
        <v>1.9221174999999999</v>
      </c>
      <c r="V15" s="174"/>
      <c r="W15" s="174"/>
      <c r="AB15" s="170"/>
      <c r="AC15" s="170"/>
    </row>
    <row r="16" spans="1:29" s="171" customFormat="1">
      <c r="A16" s="171" t="s">
        <v>736</v>
      </c>
      <c r="B16" s="171" t="s">
        <v>153</v>
      </c>
      <c r="C16" s="171">
        <v>2009</v>
      </c>
      <c r="E16" s="172"/>
      <c r="G16" s="172"/>
      <c r="I16" s="171">
        <v>-2.9589150000000002E-2</v>
      </c>
      <c r="J16" s="171">
        <v>-3.7662745499999999</v>
      </c>
      <c r="K16" s="171">
        <v>0</v>
      </c>
      <c r="L16" s="171">
        <v>0</v>
      </c>
      <c r="M16" s="171">
        <v>0</v>
      </c>
      <c r="N16" s="171">
        <v>0</v>
      </c>
      <c r="O16" s="171">
        <v>-1.821245</v>
      </c>
      <c r="P16" s="171">
        <v>-2.5739787999999999</v>
      </c>
      <c r="V16" s="174"/>
      <c r="W16" s="174"/>
      <c r="AB16" s="170"/>
      <c r="AC16" s="170"/>
    </row>
    <row r="17" spans="1:29" s="171" customFormat="1">
      <c r="A17" s="171" t="s">
        <v>737</v>
      </c>
      <c r="B17" s="171" t="s">
        <v>153</v>
      </c>
      <c r="C17" s="171">
        <v>2010</v>
      </c>
      <c r="E17" s="172"/>
      <c r="G17" s="172"/>
      <c r="H17" s="171" t="s">
        <v>628</v>
      </c>
      <c r="I17" s="171">
        <v>0</v>
      </c>
      <c r="J17" s="171">
        <v>0</v>
      </c>
      <c r="K17" s="171">
        <v>-3.3172307999999999</v>
      </c>
      <c r="L17" s="171">
        <v>6.4224450000000002E-2</v>
      </c>
      <c r="M17" s="171">
        <v>0</v>
      </c>
      <c r="N17" s="171">
        <v>0</v>
      </c>
      <c r="O17" s="171">
        <v>-1.0219993999999999</v>
      </c>
      <c r="P17" s="171">
        <v>-1.7171536000000001</v>
      </c>
      <c r="V17" s="174"/>
      <c r="W17" s="174"/>
      <c r="AB17" s="170"/>
      <c r="AC17" s="170"/>
    </row>
    <row r="18" spans="1:29" s="171" customFormat="1">
      <c r="A18" s="171" t="s">
        <v>738</v>
      </c>
      <c r="B18" s="171" t="s">
        <v>153</v>
      </c>
      <c r="C18" s="171">
        <v>2011</v>
      </c>
      <c r="E18" s="172"/>
      <c r="G18" s="172"/>
      <c r="I18" s="171">
        <v>-0.26718751000000002</v>
      </c>
      <c r="J18" s="171">
        <v>-2.31902849</v>
      </c>
      <c r="K18" s="171">
        <v>0</v>
      </c>
      <c r="L18" s="171">
        <v>0</v>
      </c>
      <c r="M18" s="171">
        <v>0</v>
      </c>
      <c r="N18" s="171">
        <v>0</v>
      </c>
      <c r="O18" s="171">
        <v>-1.3153146</v>
      </c>
      <c r="P18" s="171">
        <v>-0.24052912000000001</v>
      </c>
      <c r="V18" s="174"/>
      <c r="W18" s="174"/>
      <c r="AB18" s="170"/>
      <c r="AC18" s="170"/>
    </row>
    <row r="19" spans="1:29" s="171" customFormat="1">
      <c r="A19" s="171" t="s">
        <v>739</v>
      </c>
      <c r="B19" s="171" t="s">
        <v>153</v>
      </c>
      <c r="C19" s="171">
        <v>2012</v>
      </c>
      <c r="E19" s="172"/>
      <c r="G19" s="172"/>
      <c r="I19" s="171">
        <v>0</v>
      </c>
      <c r="J19" s="171">
        <v>0</v>
      </c>
      <c r="K19" s="171">
        <v>-2.9891857000000002</v>
      </c>
      <c r="L19" s="171">
        <v>0.19129067999999999</v>
      </c>
      <c r="M19" s="171">
        <v>0</v>
      </c>
      <c r="N19" s="171">
        <v>0</v>
      </c>
      <c r="O19" s="171">
        <v>-1.2724173000000001</v>
      </c>
      <c r="P19" s="171">
        <v>-0.55098407999999999</v>
      </c>
      <c r="V19" s="174"/>
      <c r="W19" s="174"/>
      <c r="AB19" s="170"/>
      <c r="AC19" s="170"/>
    </row>
    <row r="20" spans="1:29" s="171" customFormat="1">
      <c r="A20" s="171" t="s">
        <v>740</v>
      </c>
      <c r="B20" s="171" t="s">
        <v>153</v>
      </c>
      <c r="C20" s="171">
        <v>2013</v>
      </c>
      <c r="E20" s="172"/>
      <c r="G20" s="172"/>
      <c r="I20" s="171">
        <v>-0.45846504999999999</v>
      </c>
      <c r="J20" s="171">
        <v>-2.5628015500000001</v>
      </c>
      <c r="K20" s="171">
        <v>0</v>
      </c>
      <c r="L20" s="171">
        <v>0</v>
      </c>
      <c r="M20" s="171">
        <v>0</v>
      </c>
      <c r="N20" s="171">
        <v>0</v>
      </c>
      <c r="O20" s="171">
        <v>-1.6851309000000001</v>
      </c>
      <c r="P20" s="171">
        <v>-1.8065479</v>
      </c>
      <c r="V20" s="174"/>
      <c r="W20" s="174"/>
      <c r="AB20" s="170"/>
      <c r="AC20" s="170"/>
    </row>
    <row r="21" spans="1:29" s="171" customFormat="1">
      <c r="A21" s="171" t="s">
        <v>741</v>
      </c>
      <c r="B21" s="171" t="s">
        <v>153</v>
      </c>
      <c r="C21" s="171">
        <v>2014</v>
      </c>
      <c r="E21" s="172"/>
      <c r="G21" s="172"/>
      <c r="I21" s="171">
        <v>-0.26753179999999999</v>
      </c>
      <c r="J21" s="171">
        <v>-3.1420952999999998</v>
      </c>
      <c r="K21" s="171">
        <v>0</v>
      </c>
      <c r="L21" s="171">
        <v>0</v>
      </c>
      <c r="M21" s="171">
        <v>0</v>
      </c>
      <c r="N21" s="171">
        <v>0</v>
      </c>
      <c r="O21" s="171">
        <v>-1.9017964999999999</v>
      </c>
      <c r="P21" s="171">
        <v>-1.6043394</v>
      </c>
      <c r="V21" s="174"/>
      <c r="W21" s="174"/>
      <c r="AB21" s="170"/>
      <c r="AC21" s="170"/>
    </row>
    <row r="22" spans="1:29" s="171" customFormat="1">
      <c r="A22" s="171" t="s">
        <v>742</v>
      </c>
      <c r="B22" s="171" t="s">
        <v>153</v>
      </c>
      <c r="C22" s="171">
        <v>2015</v>
      </c>
      <c r="E22" s="172"/>
      <c r="G22" s="172"/>
      <c r="H22" s="171" t="s">
        <v>389</v>
      </c>
      <c r="I22" s="171">
        <v>-0.77872306999999996</v>
      </c>
      <c r="J22" s="171">
        <v>-3.09991693</v>
      </c>
      <c r="K22" s="171">
        <v>0</v>
      </c>
      <c r="L22" s="171">
        <v>0</v>
      </c>
      <c r="M22" s="171">
        <v>0</v>
      </c>
      <c r="N22" s="171">
        <v>0</v>
      </c>
      <c r="O22" s="171">
        <v>-1.6562309</v>
      </c>
      <c r="P22" s="171">
        <v>-2.3032875000000002</v>
      </c>
      <c r="V22" s="174"/>
      <c r="W22" s="174"/>
      <c r="AB22" s="170"/>
      <c r="AC22" s="170"/>
    </row>
    <row r="23" spans="1:29" s="171" customFormat="1">
      <c r="A23" s="171" t="s">
        <v>743</v>
      </c>
      <c r="B23" s="171" t="s">
        <v>153</v>
      </c>
      <c r="C23" s="171">
        <v>2016</v>
      </c>
      <c r="E23" s="172"/>
      <c r="G23" s="172"/>
      <c r="I23" s="171">
        <v>-0.21688909000000001</v>
      </c>
      <c r="J23" s="171">
        <v>-3.94749931</v>
      </c>
      <c r="K23" s="171">
        <v>0</v>
      </c>
      <c r="L23" s="171">
        <v>0</v>
      </c>
      <c r="M23" s="171">
        <v>0</v>
      </c>
      <c r="N23" s="171">
        <v>0</v>
      </c>
      <c r="O23" s="171">
        <v>-2.0340585</v>
      </c>
      <c r="P23" s="171">
        <v>-2.3387460999999998</v>
      </c>
      <c r="V23" s="174"/>
      <c r="W23" s="174"/>
      <c r="AB23" s="170"/>
      <c r="AC23" s="170"/>
    </row>
    <row r="24" spans="1:29" s="171" customFormat="1">
      <c r="A24" s="171" t="s">
        <v>744</v>
      </c>
      <c r="B24" s="171" t="s">
        <v>153</v>
      </c>
      <c r="C24" s="171">
        <v>2017</v>
      </c>
      <c r="E24" s="172"/>
      <c r="G24" s="172"/>
      <c r="I24" s="171">
        <v>-3.0182759999999999E-2</v>
      </c>
      <c r="J24" s="171">
        <v>-3.5958231399999998</v>
      </c>
      <c r="K24" s="171">
        <v>0</v>
      </c>
      <c r="L24" s="171">
        <v>0</v>
      </c>
      <c r="M24" s="171">
        <v>0</v>
      </c>
      <c r="N24" s="171">
        <v>0</v>
      </c>
      <c r="O24" s="171">
        <v>-1.5025748999999999</v>
      </c>
      <c r="P24" s="171">
        <v>-2.5138804000000001</v>
      </c>
      <c r="V24" s="174"/>
      <c r="W24" s="174"/>
      <c r="AB24" s="170"/>
      <c r="AC24" s="170"/>
    </row>
    <row r="25" spans="1:29" s="171" customFormat="1">
      <c r="A25" s="171" t="s">
        <v>745</v>
      </c>
      <c r="B25" s="171" t="s">
        <v>153</v>
      </c>
      <c r="C25" s="171">
        <v>2018</v>
      </c>
      <c r="E25" s="172"/>
      <c r="G25" s="172"/>
      <c r="I25" s="171">
        <v>-0.15128099</v>
      </c>
      <c r="J25" s="171">
        <v>-2.64152371</v>
      </c>
      <c r="K25" s="171">
        <v>0</v>
      </c>
      <c r="L25" s="171">
        <v>0</v>
      </c>
      <c r="M25" s="171">
        <v>0</v>
      </c>
      <c r="N25" s="171">
        <v>0</v>
      </c>
      <c r="O25" s="171">
        <v>-1.3681410000000001</v>
      </c>
      <c r="P25" s="171">
        <v>-2.0277691</v>
      </c>
      <c r="V25" s="174"/>
      <c r="W25" s="174"/>
      <c r="AB25" s="170"/>
      <c r="AC25" s="170"/>
    </row>
    <row r="26" spans="1:29" s="171" customFormat="1">
      <c r="A26" s="171" t="s">
        <v>746</v>
      </c>
      <c r="B26" s="171" t="s">
        <v>153</v>
      </c>
      <c r="C26" s="171">
        <v>2019</v>
      </c>
      <c r="E26" s="172"/>
      <c r="G26" s="172"/>
      <c r="I26" s="171">
        <v>0</v>
      </c>
      <c r="J26" s="171">
        <v>0</v>
      </c>
      <c r="K26" s="171">
        <v>-2.5706530999999999</v>
      </c>
      <c r="L26" s="171">
        <v>0.60293854000000002</v>
      </c>
      <c r="M26" s="171">
        <v>0</v>
      </c>
      <c r="N26" s="171">
        <v>0</v>
      </c>
      <c r="O26" s="171">
        <v>-1.112096</v>
      </c>
      <c r="P26" s="171">
        <v>-2.3307110999999998</v>
      </c>
      <c r="V26" s="174"/>
      <c r="W26" s="174"/>
      <c r="AB26" s="170"/>
      <c r="AC26" s="170"/>
    </row>
    <row r="27" spans="1:29" s="171" customFormat="1">
      <c r="A27" s="171" t="s">
        <v>747</v>
      </c>
      <c r="B27" s="171" t="s">
        <v>153</v>
      </c>
      <c r="C27" s="171">
        <v>2020</v>
      </c>
      <c r="E27" s="172"/>
      <c r="G27" s="172"/>
      <c r="H27" s="171" t="s">
        <v>216</v>
      </c>
      <c r="I27" s="171">
        <v>-1.8624411000000001</v>
      </c>
      <c r="J27" s="171">
        <v>-2.3461924999999999</v>
      </c>
      <c r="K27" s="171">
        <v>0</v>
      </c>
      <c r="L27" s="171">
        <v>0</v>
      </c>
      <c r="M27" s="171">
        <v>0</v>
      </c>
      <c r="N27" s="171">
        <v>0</v>
      </c>
      <c r="O27" s="171">
        <v>-3.0010981000000001</v>
      </c>
      <c r="P27" s="171">
        <v>-3.5181201</v>
      </c>
      <c r="V27" s="174"/>
      <c r="W27" s="174"/>
      <c r="AB27" s="170"/>
      <c r="AC27" s="170"/>
    </row>
    <row r="28" spans="1:29" s="171" customFormat="1">
      <c r="A28" s="171" t="s">
        <v>748</v>
      </c>
      <c r="B28" s="171" t="s">
        <v>153</v>
      </c>
      <c r="C28" s="171">
        <v>2021</v>
      </c>
      <c r="E28" s="172"/>
      <c r="G28" s="172"/>
      <c r="I28" s="171">
        <v>-1.3758010000000001</v>
      </c>
      <c r="J28" s="171">
        <v>-3.0814630000000003</v>
      </c>
      <c r="K28" s="171">
        <v>0</v>
      </c>
      <c r="L28" s="171">
        <v>0</v>
      </c>
      <c r="M28" s="171">
        <v>0</v>
      </c>
      <c r="N28" s="171">
        <v>0</v>
      </c>
      <c r="O28" s="171">
        <v>-2.4937320000000001</v>
      </c>
      <c r="P28" s="171">
        <v>-2.6599487000000002</v>
      </c>
      <c r="V28" s="174"/>
      <c r="W28" s="174"/>
      <c r="AB28" s="170"/>
      <c r="AC28" s="170"/>
    </row>
    <row r="29" spans="1:29" s="171" customFormat="1">
      <c r="A29" s="171" t="s">
        <v>749</v>
      </c>
      <c r="B29" s="171" t="s">
        <v>153</v>
      </c>
      <c r="C29" s="171">
        <v>2022</v>
      </c>
      <c r="E29" s="172"/>
      <c r="G29" s="172"/>
      <c r="I29" s="171">
        <v>-0.98891207000000003</v>
      </c>
      <c r="J29" s="171">
        <v>-3.4016392300000002</v>
      </c>
      <c r="K29" s="171">
        <v>0</v>
      </c>
      <c r="L29" s="171">
        <v>0</v>
      </c>
      <c r="M29" s="171">
        <v>0</v>
      </c>
      <c r="N29" s="171">
        <v>0</v>
      </c>
      <c r="O29" s="171">
        <v>-2.8114018000000001</v>
      </c>
      <c r="P29" s="171">
        <v>-2.3814025000000001</v>
      </c>
      <c r="V29" s="174"/>
      <c r="W29" s="174"/>
      <c r="AB29" s="170"/>
      <c r="AC29" s="170"/>
    </row>
    <row r="30" spans="1:29" s="171" customFormat="1">
      <c r="A30" s="171" t="s">
        <v>750</v>
      </c>
      <c r="B30" s="171" t="s">
        <v>153</v>
      </c>
      <c r="C30" s="171">
        <v>2023</v>
      </c>
      <c r="E30" s="172"/>
      <c r="G30" s="172"/>
      <c r="H30" s="173"/>
      <c r="I30" s="171">
        <v>-0.15945669000000001</v>
      </c>
      <c r="J30" s="171">
        <v>-3.30014721</v>
      </c>
      <c r="K30" s="171">
        <v>0</v>
      </c>
      <c r="L30" s="171">
        <v>0</v>
      </c>
      <c r="M30" s="171">
        <v>0</v>
      </c>
      <c r="N30" s="171">
        <v>0</v>
      </c>
      <c r="O30" s="171">
        <v>-1.9294910999999999</v>
      </c>
      <c r="P30" s="171">
        <v>-1.8439315000000001</v>
      </c>
      <c r="V30" s="174"/>
      <c r="W30" s="174"/>
      <c r="AB30" s="170"/>
      <c r="AC30" s="170"/>
    </row>
    <row r="31" spans="1:29" s="171" customFormat="1">
      <c r="A31" s="171" t="s">
        <v>751</v>
      </c>
      <c r="B31" s="171" t="s">
        <v>153</v>
      </c>
      <c r="C31" s="171">
        <v>2024</v>
      </c>
      <c r="E31" s="172"/>
      <c r="G31" s="172"/>
      <c r="I31" s="171">
        <v>0</v>
      </c>
      <c r="J31" s="171">
        <v>0</v>
      </c>
      <c r="M31" s="171">
        <v>0</v>
      </c>
      <c r="N31" s="171">
        <v>0</v>
      </c>
      <c r="O31" s="171">
        <v>-1.4572501</v>
      </c>
      <c r="P31" s="171">
        <v>-1.5246306000000001</v>
      </c>
      <c r="R31" s="171">
        <v>-2.9331290999999999</v>
      </c>
      <c r="S31" s="171">
        <v>0.26523269999999999</v>
      </c>
      <c r="V31" s="174"/>
      <c r="W31" s="174"/>
      <c r="AB31" s="170"/>
      <c r="AC31" s="170"/>
    </row>
    <row r="32" spans="1:29" s="171" customFormat="1">
      <c r="A32" s="171" t="s">
        <v>752</v>
      </c>
      <c r="B32" s="171" t="s">
        <v>153</v>
      </c>
      <c r="C32" s="171">
        <v>2025</v>
      </c>
      <c r="E32" s="172"/>
      <c r="G32" s="172"/>
      <c r="H32" s="171" t="s">
        <v>684</v>
      </c>
      <c r="I32" s="171">
        <v>-8.6334549999999996E-2</v>
      </c>
      <c r="J32" s="171">
        <v>-1.8649461500000002</v>
      </c>
      <c r="M32" s="171">
        <v>0</v>
      </c>
      <c r="N32" s="171">
        <v>0</v>
      </c>
      <c r="O32" s="171">
        <v>-0.85693774</v>
      </c>
      <c r="P32" s="171">
        <v>-1.1450619</v>
      </c>
      <c r="R32" s="171">
        <v>0</v>
      </c>
      <c r="S32" s="171">
        <v>0</v>
      </c>
      <c r="V32" s="174"/>
      <c r="W32" s="174"/>
      <c r="AB32" s="170"/>
      <c r="AC32" s="170"/>
    </row>
    <row r="33" spans="1:29" s="171" customFormat="1">
      <c r="A33" s="171" t="s">
        <v>753</v>
      </c>
      <c r="B33" s="171" t="s">
        <v>153</v>
      </c>
      <c r="C33" s="171">
        <v>2026</v>
      </c>
      <c r="E33" s="172"/>
      <c r="G33" s="172"/>
      <c r="I33" s="171">
        <v>0</v>
      </c>
      <c r="J33" s="171">
        <v>0</v>
      </c>
      <c r="M33" s="171">
        <v>0</v>
      </c>
      <c r="N33" s="171">
        <v>0</v>
      </c>
      <c r="O33" s="171">
        <v>-0.73141997999999997</v>
      </c>
      <c r="P33" s="171">
        <v>-1.0964753</v>
      </c>
      <c r="R33" s="171">
        <v>-1.8480664</v>
      </c>
      <c r="S33" s="171">
        <v>0.48868232</v>
      </c>
      <c r="V33" s="174"/>
      <c r="W33" s="174"/>
      <c r="AB33" s="170"/>
      <c r="AC33" s="170"/>
    </row>
    <row r="34" spans="1:29" s="171" customFormat="1">
      <c r="A34" s="171" t="s">
        <v>754</v>
      </c>
      <c r="B34" s="171" t="s">
        <v>153</v>
      </c>
      <c r="C34" s="171">
        <v>2027</v>
      </c>
      <c r="E34" s="172"/>
      <c r="G34" s="172"/>
      <c r="I34" s="171">
        <v>0</v>
      </c>
      <c r="J34" s="171">
        <v>0</v>
      </c>
      <c r="M34" s="171">
        <v>0</v>
      </c>
      <c r="N34" s="171">
        <v>0</v>
      </c>
      <c r="O34" s="171">
        <v>-0.69034909</v>
      </c>
      <c r="P34" s="171">
        <v>-1.0244895000000001</v>
      </c>
      <c r="R34" s="171">
        <v>-1.6589593</v>
      </c>
      <c r="S34" s="171">
        <v>0.34082843000000002</v>
      </c>
      <c r="V34" s="174"/>
      <c r="W34" s="174"/>
      <c r="AB34" s="170"/>
      <c r="AC34" s="170"/>
    </row>
    <row r="35" spans="1:29" s="171" customFormat="1">
      <c r="A35" s="171" t="s">
        <v>755</v>
      </c>
      <c r="B35" s="171" t="s">
        <v>153</v>
      </c>
      <c r="C35" s="171">
        <v>2028</v>
      </c>
      <c r="E35" s="172"/>
      <c r="G35" s="172"/>
      <c r="I35" s="171">
        <v>0</v>
      </c>
      <c r="J35" s="171">
        <v>0</v>
      </c>
      <c r="M35" s="171">
        <v>0</v>
      </c>
      <c r="N35" s="171">
        <v>0</v>
      </c>
      <c r="O35" s="171">
        <v>-0.79442957999999997</v>
      </c>
      <c r="P35" s="171">
        <v>-1.0327484</v>
      </c>
      <c r="R35" s="171">
        <v>-1.6597032</v>
      </c>
      <c r="S35" s="171">
        <v>0.26680345</v>
      </c>
      <c r="V35" s="174"/>
      <c r="W35" s="174"/>
      <c r="AB35" s="170"/>
      <c r="AC35" s="170"/>
    </row>
    <row r="36" spans="1:29" s="171" customFormat="1">
      <c r="A36" s="171" t="s">
        <v>756</v>
      </c>
      <c r="B36" s="171" t="s">
        <v>153</v>
      </c>
      <c r="C36" s="171">
        <v>2029</v>
      </c>
      <c r="E36" s="172"/>
      <c r="G36" s="172"/>
      <c r="H36" s="171" t="s">
        <v>689</v>
      </c>
      <c r="I36" s="171">
        <v>-7.2803010000000001E-2</v>
      </c>
      <c r="J36" s="171">
        <v>-1.5715174900000002</v>
      </c>
      <c r="M36" s="171">
        <v>0</v>
      </c>
      <c r="N36" s="171">
        <v>0</v>
      </c>
      <c r="O36" s="171">
        <v>-0.71054740000000005</v>
      </c>
      <c r="P36" s="171">
        <v>-1.0107729999999999</v>
      </c>
      <c r="R36" s="171">
        <v>0</v>
      </c>
      <c r="S36" s="171">
        <v>0</v>
      </c>
      <c r="V36" s="174"/>
      <c r="W36" s="174"/>
      <c r="AB36" s="170"/>
      <c r="AC36" s="170"/>
    </row>
    <row r="37" spans="1:29">
      <c r="AB37" s="170"/>
      <c r="AC37" s="170"/>
    </row>
    <row r="38" spans="1:29">
      <c r="AB38" s="170"/>
      <c r="AC38" s="170"/>
    </row>
    <row r="39" spans="1:29">
      <c r="AB39" s="170"/>
      <c r="AC39" s="170"/>
    </row>
    <row r="40" spans="1:29">
      <c r="AB40" s="170"/>
      <c r="AC40" s="170"/>
    </row>
    <row r="41" spans="1:29">
      <c r="AB41" s="170"/>
      <c r="AC41" s="170"/>
    </row>
    <row r="42" spans="1:29">
      <c r="AB42" s="170"/>
      <c r="AC42" s="170"/>
    </row>
    <row r="43" spans="1:29">
      <c r="AB43" s="170"/>
      <c r="AC43" s="170"/>
    </row>
    <row r="44" spans="1:29">
      <c r="AB44" s="170"/>
      <c r="AC44" s="170"/>
    </row>
    <row r="45" spans="1:29">
      <c r="AB45" s="170"/>
      <c r="AC45" s="170"/>
    </row>
    <row r="46" spans="1:29">
      <c r="AB46" s="170"/>
      <c r="AC46" s="170"/>
    </row>
    <row r="47" spans="1:29">
      <c r="AB47" s="170"/>
      <c r="AC47" s="170"/>
    </row>
    <row r="48" spans="1:29">
      <c r="AB48" s="170"/>
      <c r="AC48" s="170"/>
    </row>
    <row r="49" spans="28:29">
      <c r="AB49" s="170"/>
      <c r="AC49" s="170"/>
    </row>
    <row r="50" spans="28:29">
      <c r="AB50" s="170"/>
      <c r="AC50" s="170"/>
    </row>
    <row r="51" spans="28:29">
      <c r="AB51" s="170"/>
      <c r="AC51" s="170"/>
    </row>
    <row r="52" spans="28:29">
      <c r="AB52" s="170"/>
      <c r="AC52" s="170"/>
    </row>
    <row r="53" spans="28:29">
      <c r="AB53" s="170"/>
      <c r="AC53" s="170"/>
    </row>
    <row r="54" spans="28:29">
      <c r="AB54" s="170"/>
      <c r="AC54" s="170"/>
    </row>
    <row r="55" spans="28:29">
      <c r="AB55" s="170" t="s">
        <v>690</v>
      </c>
      <c r="AC55" s="170"/>
    </row>
    <row r="56" spans="28:29">
      <c r="AB56" s="170" t="s">
        <v>691</v>
      </c>
      <c r="AC56" s="170"/>
    </row>
    <row r="57" spans="28:29">
      <c r="AB57" s="170" t="s">
        <v>692</v>
      </c>
      <c r="AC57" s="170"/>
    </row>
    <row r="58" spans="28:29">
      <c r="AB58" s="176"/>
      <c r="AC58" s="176"/>
    </row>
    <row r="59" spans="28:29">
      <c r="AB59" s="176"/>
      <c r="AC59" s="176"/>
    </row>
    <row r="60" spans="28:29">
      <c r="AB60" s="176"/>
      <c r="AC60" s="176"/>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9CE40-4D96-492A-9F53-B0C3A4F1D281}">
  <dimension ref="B2:BD110"/>
  <sheetViews>
    <sheetView topLeftCell="A55" zoomScale="58" zoomScaleNormal="60" workbookViewId="0">
      <selection activeCell="L45" sqref="L45"/>
    </sheetView>
  </sheetViews>
  <sheetFormatPr defaultRowHeight="12.75"/>
  <cols>
    <col min="1" max="3" width="9.140625" style="176"/>
    <col min="4" max="4" width="15.5703125" style="176" bestFit="1" customWidth="1"/>
    <col min="5" max="5" width="14.42578125" style="176" customWidth="1"/>
    <col min="6" max="7" width="9.140625" style="176"/>
    <col min="8" max="27" width="9.140625" style="176" customWidth="1"/>
    <col min="28" max="16384" width="9.140625" style="176"/>
  </cols>
  <sheetData>
    <row r="2" spans="2:56">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row>
    <row r="3" spans="2:56">
      <c r="X3" s="178"/>
      <c r="Y3" s="178"/>
      <c r="Z3" s="178"/>
      <c r="AA3" s="178"/>
      <c r="AB3" s="178"/>
      <c r="AC3" s="178"/>
      <c r="AD3" s="178"/>
      <c r="AE3" s="178"/>
      <c r="AF3" s="178"/>
    </row>
    <row r="4" spans="2:56">
      <c r="AC4" s="178"/>
      <c r="AD4" s="178"/>
      <c r="AE4" s="178"/>
      <c r="AF4" s="178"/>
    </row>
    <row r="5" spans="2:56">
      <c r="S5" s="178"/>
      <c r="T5" s="178"/>
      <c r="U5" s="178"/>
      <c r="V5" s="178"/>
      <c r="W5" s="178"/>
      <c r="X5" s="178"/>
      <c r="Y5" s="178"/>
      <c r="Z5" s="178"/>
    </row>
    <row r="6" spans="2:56">
      <c r="S6" s="178"/>
      <c r="T6" s="178"/>
      <c r="U6" s="178"/>
      <c r="V6" s="178"/>
      <c r="W6" s="178"/>
      <c r="X6" s="178"/>
      <c r="Y6" s="178"/>
      <c r="Z6" s="178"/>
    </row>
    <row r="10" spans="2:56">
      <c r="D10" s="176" t="s">
        <v>655</v>
      </c>
      <c r="E10" s="176" t="s">
        <v>757</v>
      </c>
      <c r="F10" s="176" t="s">
        <v>758</v>
      </c>
      <c r="G10" s="176" t="s">
        <v>121</v>
      </c>
      <c r="H10" s="176" t="s">
        <v>759</v>
      </c>
      <c r="I10" s="176" t="s">
        <v>638</v>
      </c>
      <c r="J10" s="176" t="s">
        <v>655</v>
      </c>
      <c r="K10" s="176" t="s">
        <v>757</v>
      </c>
      <c r="L10" s="176" t="s">
        <v>758</v>
      </c>
      <c r="M10" s="176" t="s">
        <v>121</v>
      </c>
      <c r="N10" s="176" t="s">
        <v>759</v>
      </c>
      <c r="O10" s="176" t="s">
        <v>638</v>
      </c>
    </row>
    <row r="11" spans="2:56">
      <c r="B11" s="176" t="s">
        <v>592</v>
      </c>
    </row>
    <row r="12" spans="2:56" hidden="1">
      <c r="B12" s="176">
        <v>1996</v>
      </c>
      <c r="D12" s="176">
        <v>62.980495209715798</v>
      </c>
      <c r="E12" s="176">
        <v>39.257104264544203</v>
      </c>
      <c r="F12" s="176" t="e">
        <v>#N/A</v>
      </c>
      <c r="G12" s="176" t="e">
        <v>#N/A</v>
      </c>
      <c r="H12" s="176" t="e">
        <v>#N/A</v>
      </c>
      <c r="I12" s="176" t="e">
        <v>#N/A</v>
      </c>
    </row>
    <row r="13" spans="2:56" hidden="1">
      <c r="B13" s="176">
        <v>1997</v>
      </c>
      <c r="D13" s="176">
        <v>64.061296152316103</v>
      </c>
      <c r="E13" s="176">
        <v>39.930788559740002</v>
      </c>
      <c r="F13" s="176" t="e">
        <v>#N/A</v>
      </c>
      <c r="G13" s="176" t="e">
        <v>#N/A</v>
      </c>
      <c r="H13" s="176" t="e">
        <v>#N/A</v>
      </c>
      <c r="I13" s="176" t="e">
        <v>#N/A</v>
      </c>
    </row>
    <row r="14" spans="2:56" hidden="1">
      <c r="B14" s="176">
        <v>1998</v>
      </c>
      <c r="D14" s="176">
        <v>65.222547899894906</v>
      </c>
      <c r="E14" s="176">
        <v>40.654622404469002</v>
      </c>
      <c r="F14" s="176" t="e">
        <v>#N/A</v>
      </c>
      <c r="G14" s="176" t="e">
        <v>#N/A</v>
      </c>
      <c r="H14" s="176" t="e">
        <v>#N/A</v>
      </c>
      <c r="I14" s="176" t="e">
        <v>#N/A</v>
      </c>
    </row>
    <row r="15" spans="2:56" hidden="1">
      <c r="B15" s="176">
        <v>1999</v>
      </c>
      <c r="D15" s="176">
        <v>66.372804880490705</v>
      </c>
      <c r="E15" s="176">
        <v>41.3716020521085</v>
      </c>
      <c r="F15" s="176" t="e">
        <v>#N/A</v>
      </c>
      <c r="G15" s="176" t="e">
        <v>#N/A</v>
      </c>
      <c r="H15" s="176" t="e">
        <v>#N/A</v>
      </c>
      <c r="I15" s="176" t="e">
        <v>#N/A</v>
      </c>
    </row>
    <row r="16" spans="2:56" ht="18.75">
      <c r="B16" s="176">
        <v>2000</v>
      </c>
      <c r="C16" s="176">
        <v>2000</v>
      </c>
      <c r="D16" s="176">
        <v>80.151669999999996</v>
      </c>
      <c r="E16" s="179"/>
      <c r="F16" s="176">
        <v>37.685691236536478</v>
      </c>
      <c r="H16" s="176">
        <v>110.38339679883686</v>
      </c>
      <c r="I16" s="176">
        <v>60.833961405181881</v>
      </c>
    </row>
    <row r="17" spans="2:9">
      <c r="B17" s="176">
        <v>2001</v>
      </c>
      <c r="D17" s="176">
        <v>80.362589999999997</v>
      </c>
      <c r="E17" s="176">
        <v>69.545469999999995</v>
      </c>
      <c r="F17" s="176">
        <v>34.957749305273808</v>
      </c>
      <c r="G17" s="176">
        <v>53.146247020272774</v>
      </c>
      <c r="H17" s="176">
        <v>116.4940918825454</v>
      </c>
      <c r="I17" s="176">
        <v>59.653268427864639</v>
      </c>
    </row>
    <row r="18" spans="2:9">
      <c r="B18" s="176">
        <v>2002</v>
      </c>
      <c r="D18" s="176">
        <v>80.414349999999999</v>
      </c>
      <c r="E18" s="176">
        <v>70.625730000000004</v>
      </c>
      <c r="F18" s="176">
        <v>35.434545956612126</v>
      </c>
      <c r="G18" s="176">
        <v>55.537857646100775</v>
      </c>
      <c r="H18" s="176">
        <v>119.42995159025436</v>
      </c>
      <c r="I18" s="176">
        <v>60.007850372417451</v>
      </c>
    </row>
    <row r="19" spans="2:9">
      <c r="B19" s="176">
        <v>2003</v>
      </c>
      <c r="D19" s="176">
        <v>81.027990000000003</v>
      </c>
      <c r="E19" s="176">
        <v>72.789469999999994</v>
      </c>
      <c r="F19" s="176">
        <v>36.763689131820328</v>
      </c>
      <c r="G19" s="176">
        <v>58.624539015139945</v>
      </c>
      <c r="H19" s="176">
        <v>122.20472448724466</v>
      </c>
      <c r="I19" s="176">
        <v>61.584067411772764</v>
      </c>
    </row>
    <row r="20" spans="2:9">
      <c r="B20" s="176">
        <v>2004</v>
      </c>
      <c r="D20" s="176">
        <v>82.293040000000005</v>
      </c>
      <c r="E20" s="176">
        <v>76.569500000000005</v>
      </c>
      <c r="F20" s="176">
        <v>39.801623574722313</v>
      </c>
      <c r="G20" s="176">
        <v>66.102040774565324</v>
      </c>
      <c r="H20" s="176">
        <v>124.14106352283289</v>
      </c>
      <c r="I20" s="176">
        <v>62.199298693519388</v>
      </c>
    </row>
    <row r="21" spans="2:9">
      <c r="B21" s="176">
        <v>2005</v>
      </c>
      <c r="C21" s="176" t="s">
        <v>178</v>
      </c>
      <c r="D21" s="176">
        <v>82.024550000000005</v>
      </c>
      <c r="E21" s="176">
        <v>76.081209999999999</v>
      </c>
      <c r="F21" s="176">
        <v>41.00035102795426</v>
      </c>
      <c r="G21" s="176">
        <v>65.449513773851152</v>
      </c>
      <c r="H21" s="176">
        <v>123.43534539432692</v>
      </c>
      <c r="I21" s="176">
        <v>62.546939352202578</v>
      </c>
    </row>
    <row r="22" spans="2:9">
      <c r="B22" s="176">
        <v>2006</v>
      </c>
      <c r="D22" s="176">
        <v>78.838359999999994</v>
      </c>
      <c r="E22" s="176">
        <v>73.543899999999994</v>
      </c>
      <c r="F22" s="176">
        <v>42.058357189148651</v>
      </c>
      <c r="G22" s="176">
        <v>64.186079504328447</v>
      </c>
      <c r="H22" s="176">
        <v>118.80816891901365</v>
      </c>
      <c r="I22" s="176">
        <v>61.023572133738845</v>
      </c>
    </row>
    <row r="23" spans="2:9">
      <c r="B23" s="176">
        <v>2007</v>
      </c>
      <c r="D23" s="176">
        <v>74.736649999999997</v>
      </c>
      <c r="E23" s="176">
        <v>71.216549999999998</v>
      </c>
      <c r="F23" s="176">
        <v>43.173897815473801</v>
      </c>
      <c r="G23" s="176">
        <v>64.580499853187561</v>
      </c>
      <c r="H23" s="176">
        <v>112.90065016277109</v>
      </c>
      <c r="I23" s="176">
        <v>59.149322864809591</v>
      </c>
    </row>
    <row r="24" spans="2:9">
      <c r="B24" s="176">
        <v>2008</v>
      </c>
      <c r="D24" s="176">
        <v>80.175749999999994</v>
      </c>
      <c r="E24" s="176">
        <v>77.915880000000001</v>
      </c>
      <c r="F24" s="176">
        <v>50.827371987951807</v>
      </c>
      <c r="G24" s="176">
        <v>73.427787012054964</v>
      </c>
      <c r="H24" s="176">
        <v>122.03034533987548</v>
      </c>
      <c r="I24" s="176">
        <v>63.389187533064565</v>
      </c>
    </row>
    <row r="25" spans="2:9">
      <c r="B25" s="176">
        <v>2009</v>
      </c>
      <c r="D25" s="176">
        <v>93.619280000000003</v>
      </c>
      <c r="E25" s="176">
        <v>91.17604</v>
      </c>
      <c r="F25" s="176">
        <v>64.915011731648079</v>
      </c>
      <c r="G25" s="176">
        <v>86.595425488929791</v>
      </c>
      <c r="H25" s="176">
        <v>138.54235043736193</v>
      </c>
      <c r="I25" s="176">
        <v>73.674740846174515</v>
      </c>
    </row>
    <row r="26" spans="2:9">
      <c r="B26" s="176">
        <v>2010</v>
      </c>
      <c r="C26" s="176" t="s">
        <v>628</v>
      </c>
      <c r="D26" s="176">
        <v>98.819360000000003</v>
      </c>
      <c r="E26" s="176">
        <v>97.551439999999999</v>
      </c>
      <c r="F26" s="176">
        <v>75.860229659824697</v>
      </c>
      <c r="G26" s="176">
        <v>95.156832940449434</v>
      </c>
      <c r="H26" s="176">
        <v>139.38794210095961</v>
      </c>
      <c r="I26" s="176">
        <v>79.015399960668134</v>
      </c>
    </row>
    <row r="27" spans="2:9">
      <c r="B27" s="176">
        <v>2011</v>
      </c>
      <c r="D27" s="176">
        <v>102.5672</v>
      </c>
      <c r="E27" s="176">
        <v>101.53959999999999</v>
      </c>
      <c r="F27" s="176">
        <v>81.425065710728433</v>
      </c>
      <c r="G27" s="176">
        <v>99.493061576405992</v>
      </c>
      <c r="H27" s="176">
        <v>146.48207372843606</v>
      </c>
      <c r="I27" s="176">
        <v>81.009158692573791</v>
      </c>
    </row>
    <row r="28" spans="2:9">
      <c r="B28" s="176">
        <v>2012</v>
      </c>
      <c r="D28" s="176">
        <v>107.1978</v>
      </c>
      <c r="E28" s="176">
        <v>105.7513</v>
      </c>
      <c r="F28" s="176">
        <v>84.482600665804981</v>
      </c>
      <c r="G28" s="176">
        <v>103.05934865063568</v>
      </c>
      <c r="H28" s="176">
        <v>150.38806444585094</v>
      </c>
      <c r="I28" s="176">
        <v>84.689622194035877</v>
      </c>
    </row>
    <row r="29" spans="2:9">
      <c r="B29" s="176">
        <v>2013</v>
      </c>
      <c r="D29" s="176">
        <v>104.1067</v>
      </c>
      <c r="E29" s="176">
        <v>104.1889</v>
      </c>
      <c r="F29" s="176">
        <v>85.316058901031283</v>
      </c>
      <c r="G29" s="176">
        <v>104.33518801825163</v>
      </c>
      <c r="H29" s="176">
        <v>143.04956955085115</v>
      </c>
      <c r="I29" s="176">
        <v>86.62518739661391</v>
      </c>
    </row>
    <row r="30" spans="2:9">
      <c r="B30" s="176">
        <v>2014</v>
      </c>
      <c r="D30" s="176">
        <v>103.35980000000001</v>
      </c>
      <c r="E30" s="176">
        <v>103.6781</v>
      </c>
      <c r="F30" s="176">
        <v>87.094325197018648</v>
      </c>
      <c r="G30" s="176">
        <v>104.2283434494019</v>
      </c>
      <c r="H30" s="176">
        <v>141.59451209206401</v>
      </c>
      <c r="I30" s="176">
        <v>87.304725664435409</v>
      </c>
    </row>
    <row r="31" spans="2:9">
      <c r="B31" s="176">
        <v>2015</v>
      </c>
      <c r="C31" s="176" t="s">
        <v>389</v>
      </c>
      <c r="D31" s="176">
        <v>102.2884</v>
      </c>
      <c r="E31" s="176">
        <v>103.2366</v>
      </c>
      <c r="F31" s="176">
        <v>87.86668691242302</v>
      </c>
      <c r="G31" s="176">
        <v>104.64565181743646</v>
      </c>
      <c r="H31" s="176">
        <v>138.2108974724182</v>
      </c>
      <c r="I31" s="176">
        <v>85.912674258489346</v>
      </c>
    </row>
    <row r="32" spans="2:9">
      <c r="B32" s="176">
        <v>2016</v>
      </c>
      <c r="D32" s="176">
        <v>105.0352</v>
      </c>
      <c r="E32" s="176">
        <v>105.65009999999999</v>
      </c>
      <c r="F32" s="176">
        <v>87.825189730097492</v>
      </c>
      <c r="G32" s="176">
        <v>106.56303410281363</v>
      </c>
      <c r="H32" s="176">
        <v>145.3470574596324</v>
      </c>
      <c r="I32" s="176">
        <v>85.239928079912673</v>
      </c>
    </row>
    <row r="33" spans="2:15">
      <c r="B33" s="176">
        <v>2017</v>
      </c>
      <c r="D33" s="176">
        <v>101.75830000000001</v>
      </c>
      <c r="E33" s="176">
        <v>103.2679</v>
      </c>
      <c r="F33" s="176">
        <v>86.723150548240042</v>
      </c>
      <c r="G33" s="176">
        <v>105.51226538718443</v>
      </c>
      <c r="H33" s="176">
        <v>139.99507549576876</v>
      </c>
      <c r="I33" s="176">
        <v>83.27378199365495</v>
      </c>
    </row>
    <row r="34" spans="2:15">
      <c r="B34" s="176">
        <v>2018</v>
      </c>
      <c r="D34" s="176">
        <v>100.1438</v>
      </c>
      <c r="E34" s="176">
        <v>102.81950000000001</v>
      </c>
      <c r="F34" s="176">
        <v>86.34546978493745</v>
      </c>
      <c r="G34" s="176">
        <v>106.82793451463883</v>
      </c>
      <c r="H34" s="176">
        <v>139.44763761354605</v>
      </c>
      <c r="I34" s="176">
        <v>81.648538512827997</v>
      </c>
    </row>
    <row r="35" spans="2:15">
      <c r="B35" s="176">
        <v>2019</v>
      </c>
      <c r="D35" s="176">
        <v>101.004</v>
      </c>
      <c r="E35" s="176">
        <v>103.9234</v>
      </c>
      <c r="F35" s="176">
        <v>85.657505345981349</v>
      </c>
      <c r="G35" s="176">
        <v>108.0736197459273</v>
      </c>
      <c r="H35" s="176">
        <v>145.07205650436865</v>
      </c>
      <c r="I35" s="176">
        <v>79.954439951417555</v>
      </c>
    </row>
    <row r="36" spans="2:15">
      <c r="B36" s="176">
        <v>2020</v>
      </c>
      <c r="C36" s="176" t="s">
        <v>216</v>
      </c>
      <c r="D36" s="176">
        <v>115.6276</v>
      </c>
      <c r="E36" s="176">
        <v>122.43680000000001</v>
      </c>
      <c r="F36" s="176">
        <v>105.80010911054001</v>
      </c>
      <c r="G36" s="176">
        <v>131.99100967620529</v>
      </c>
      <c r="H36" s="176">
        <v>159.84353814728198</v>
      </c>
      <c r="I36" s="176">
        <v>93.059314950397024</v>
      </c>
    </row>
    <row r="37" spans="2:15">
      <c r="B37" s="176">
        <v>2021</v>
      </c>
      <c r="D37" s="176">
        <v>110.09569999999999</v>
      </c>
      <c r="E37" s="176">
        <v>116.2363</v>
      </c>
      <c r="F37" s="176">
        <v>105.19609873388794</v>
      </c>
      <c r="G37" s="176">
        <v>124.95621565606582</v>
      </c>
      <c r="H37" s="176">
        <v>150.49896776030337</v>
      </c>
      <c r="I37" s="176">
        <v>90.557442335117827</v>
      </c>
    </row>
    <row r="38" spans="2:15">
      <c r="B38" s="176">
        <v>2022</v>
      </c>
      <c r="D38" s="176">
        <v>104.2771</v>
      </c>
      <c r="E38" s="176">
        <v>111.25839999999999</v>
      </c>
      <c r="F38" s="176">
        <v>100.4323257039858</v>
      </c>
      <c r="G38" s="176">
        <v>120.02583504569979</v>
      </c>
      <c r="H38" s="176">
        <v>144.96153394167408</v>
      </c>
      <c r="I38" s="176">
        <v>86.088751126838829</v>
      </c>
    </row>
    <row r="39" spans="2:15">
      <c r="B39" s="176">
        <v>2023</v>
      </c>
      <c r="D39" s="176">
        <v>102.0749</v>
      </c>
      <c r="E39" s="176">
        <v>111.036</v>
      </c>
      <c r="F39" s="176">
        <v>101.0842483979399</v>
      </c>
      <c r="G39" s="176">
        <v>122.14782284604679</v>
      </c>
      <c r="H39" s="176">
        <v>141.37024568502261</v>
      </c>
      <c r="I39" s="176">
        <v>85.354729463594182</v>
      </c>
      <c r="J39" s="176">
        <v>102.0749</v>
      </c>
      <c r="K39" s="176">
        <v>111.036</v>
      </c>
      <c r="L39" s="176">
        <v>101.0842483979399</v>
      </c>
      <c r="M39" s="176">
        <v>122.14782284604679</v>
      </c>
      <c r="N39" s="176">
        <v>141.37024568502261</v>
      </c>
      <c r="O39" s="176">
        <v>85.354729463594182</v>
      </c>
    </row>
    <row r="40" spans="2:15">
      <c r="B40" s="176">
        <v>2024</v>
      </c>
      <c r="J40" s="176">
        <v>101.4198</v>
      </c>
      <c r="K40" s="176">
        <v>111.2804</v>
      </c>
      <c r="L40" s="176">
        <v>104.34655722976558</v>
      </c>
      <c r="M40" s="176">
        <v>123.25550634322771</v>
      </c>
      <c r="N40" s="176">
        <v>139.38302464760335</v>
      </c>
      <c r="O40" s="176">
        <v>85.706861784309694</v>
      </c>
    </row>
    <row r="41" spans="2:15">
      <c r="B41" s="176">
        <v>2025</v>
      </c>
      <c r="C41" s="176" t="s">
        <v>684</v>
      </c>
      <c r="J41" s="176">
        <v>101.0463</v>
      </c>
      <c r="K41" s="176">
        <v>112.5275</v>
      </c>
      <c r="L41" s="176">
        <v>106.40681893796906</v>
      </c>
      <c r="M41" s="176">
        <v>126.55193289906678</v>
      </c>
      <c r="N41" s="176">
        <v>138.54455435994421</v>
      </c>
      <c r="O41" s="176">
        <v>85.618108822908809</v>
      </c>
    </row>
    <row r="42" spans="2:15">
      <c r="B42" s="176">
        <v>2026</v>
      </c>
      <c r="J42" s="176">
        <v>100.7996</v>
      </c>
      <c r="K42" s="176">
        <v>113.4344</v>
      </c>
      <c r="L42" s="176">
        <v>107.33461087436811</v>
      </c>
      <c r="M42" s="176">
        <v>128.89269576130886</v>
      </c>
      <c r="N42" s="176">
        <v>137.86035648220286</v>
      </c>
      <c r="O42" s="176">
        <v>85.615834815046981</v>
      </c>
    </row>
    <row r="43" spans="2:15">
      <c r="B43" s="176">
        <v>2027</v>
      </c>
      <c r="J43" s="176">
        <v>100.4388</v>
      </c>
      <c r="K43" s="176">
        <v>114.0685</v>
      </c>
      <c r="L43" s="176">
        <v>108.27337073011252</v>
      </c>
      <c r="M43" s="176">
        <v>130.70292302323986</v>
      </c>
      <c r="N43" s="176">
        <v>137.03594613831638</v>
      </c>
      <c r="O43" s="176">
        <v>85.541826295508045</v>
      </c>
    </row>
    <row r="44" spans="2:15">
      <c r="B44" s="176">
        <v>2028</v>
      </c>
      <c r="J44" s="176">
        <v>100.28570000000001</v>
      </c>
      <c r="K44" s="176">
        <v>114.8365</v>
      </c>
      <c r="L44" s="176">
        <v>109.23068259050181</v>
      </c>
      <c r="M44" s="176">
        <v>132.57448621040197</v>
      </c>
      <c r="N44" s="176">
        <v>136.62968718659218</v>
      </c>
      <c r="O44" s="176">
        <v>85.579050815337325</v>
      </c>
    </row>
    <row r="45" spans="2:15">
      <c r="B45" s="176">
        <v>2029</v>
      </c>
      <c r="C45" s="176" t="s">
        <v>689</v>
      </c>
      <c r="J45" s="176">
        <v>99.86063</v>
      </c>
      <c r="K45" s="176">
        <v>115.22620000000001</v>
      </c>
      <c r="L45" s="176">
        <v>110.08097228200518</v>
      </c>
      <c r="M45" s="176">
        <v>133.87599515625556</v>
      </c>
      <c r="N45" s="176">
        <v>135.66903666292299</v>
      </c>
      <c r="O45" s="176">
        <v>85.545964666304911</v>
      </c>
    </row>
    <row r="54" spans="2:3" ht="23.25">
      <c r="B54" s="165" t="s">
        <v>21</v>
      </c>
      <c r="C54" s="170"/>
    </row>
    <row r="55" spans="2:3" ht="23.25">
      <c r="B55" s="167" t="s">
        <v>646</v>
      </c>
      <c r="C55" s="170"/>
    </row>
    <row r="56" spans="2:3" ht="23.25">
      <c r="B56" s="165"/>
      <c r="C56" s="170"/>
    </row>
    <row r="57" spans="2:3" ht="20.25">
      <c r="B57" s="168" t="s">
        <v>760</v>
      </c>
      <c r="C57" s="170"/>
    </row>
    <row r="58" spans="2:3" ht="15">
      <c r="B58" s="170"/>
      <c r="C58" s="170"/>
    </row>
    <row r="59" spans="2:3" ht="15">
      <c r="B59" s="170"/>
      <c r="C59" s="170"/>
    </row>
    <row r="60" spans="2:3" ht="15">
      <c r="B60" s="170"/>
      <c r="C60" s="170"/>
    </row>
    <row r="61" spans="2:3" ht="15">
      <c r="B61" s="170"/>
      <c r="C61" s="170"/>
    </row>
    <row r="62" spans="2:3" ht="15">
      <c r="B62" s="170"/>
      <c r="C62" s="170"/>
    </row>
    <row r="63" spans="2:3" ht="15">
      <c r="B63" s="170"/>
      <c r="C63" s="170"/>
    </row>
    <row r="64" spans="2:3" ht="15">
      <c r="B64" s="170"/>
      <c r="C64" s="170"/>
    </row>
    <row r="65" spans="2:3" ht="15">
      <c r="B65" s="170"/>
      <c r="C65" s="170"/>
    </row>
    <row r="66" spans="2:3" ht="15">
      <c r="B66" s="170"/>
      <c r="C66" s="170"/>
    </row>
    <row r="67" spans="2:3" ht="15">
      <c r="B67" s="170"/>
      <c r="C67" s="170"/>
    </row>
    <row r="68" spans="2:3" ht="15">
      <c r="B68" s="170"/>
      <c r="C68" s="170"/>
    </row>
    <row r="69" spans="2:3" ht="15">
      <c r="B69" s="170"/>
      <c r="C69" s="170"/>
    </row>
    <row r="70" spans="2:3" ht="15">
      <c r="B70" s="170"/>
      <c r="C70" s="170"/>
    </row>
    <row r="71" spans="2:3" ht="15">
      <c r="B71" s="170"/>
      <c r="C71" s="170"/>
    </row>
    <row r="72" spans="2:3" ht="15">
      <c r="B72" s="170"/>
      <c r="C72" s="170"/>
    </row>
    <row r="73" spans="2:3" ht="15">
      <c r="B73" s="170"/>
      <c r="C73" s="170"/>
    </row>
    <row r="74" spans="2:3" ht="15">
      <c r="B74" s="170"/>
      <c r="C74" s="170"/>
    </row>
    <row r="75" spans="2:3" ht="15">
      <c r="B75" s="170"/>
      <c r="C75" s="170"/>
    </row>
    <row r="76" spans="2:3" ht="15">
      <c r="B76" s="170"/>
      <c r="C76" s="170"/>
    </row>
    <row r="77" spans="2:3" ht="15">
      <c r="B77" s="170"/>
      <c r="C77" s="170"/>
    </row>
    <row r="78" spans="2:3" ht="15">
      <c r="B78" s="170"/>
      <c r="C78" s="170"/>
    </row>
    <row r="79" spans="2:3" ht="15">
      <c r="B79" s="170"/>
      <c r="C79" s="170"/>
    </row>
    <row r="80" spans="2:3" ht="15">
      <c r="B80" s="170"/>
      <c r="C80" s="170"/>
    </row>
    <row r="81" spans="2:3" ht="15">
      <c r="B81" s="170"/>
      <c r="C81" s="170"/>
    </row>
    <row r="82" spans="2:3" ht="15">
      <c r="B82" s="170"/>
      <c r="C82" s="170"/>
    </row>
    <row r="83" spans="2:3" ht="15">
      <c r="B83" s="170"/>
      <c r="C83" s="170"/>
    </row>
    <row r="84" spans="2:3" ht="15">
      <c r="B84" s="170"/>
      <c r="C84" s="170"/>
    </row>
    <row r="85" spans="2:3" ht="15">
      <c r="B85" s="170"/>
      <c r="C85" s="170"/>
    </row>
    <row r="86" spans="2:3" ht="15">
      <c r="B86" s="170"/>
      <c r="C86" s="170"/>
    </row>
    <row r="87" spans="2:3" ht="15">
      <c r="B87" s="170"/>
      <c r="C87" s="170"/>
    </row>
    <row r="88" spans="2:3" ht="15">
      <c r="B88" s="170"/>
      <c r="C88" s="170"/>
    </row>
    <row r="89" spans="2:3" ht="15">
      <c r="B89" s="170"/>
      <c r="C89" s="170"/>
    </row>
    <row r="90" spans="2:3" ht="15">
      <c r="B90" s="170"/>
      <c r="C90" s="170"/>
    </row>
    <row r="91" spans="2:3" ht="15">
      <c r="B91" s="170"/>
      <c r="C91" s="170"/>
    </row>
    <row r="92" spans="2:3" ht="15">
      <c r="B92" s="170"/>
      <c r="C92" s="170"/>
    </row>
    <row r="93" spans="2:3" ht="15">
      <c r="B93" s="170"/>
      <c r="C93" s="170"/>
    </row>
    <row r="94" spans="2:3" ht="15">
      <c r="B94" s="170"/>
      <c r="C94" s="170"/>
    </row>
    <row r="95" spans="2:3" ht="15">
      <c r="B95" s="170"/>
      <c r="C95" s="170"/>
    </row>
    <row r="96" spans="2:3" ht="15">
      <c r="B96" s="170"/>
      <c r="C96" s="170"/>
    </row>
    <row r="97" spans="2:3" ht="15">
      <c r="B97" s="170"/>
      <c r="C97" s="170"/>
    </row>
    <row r="98" spans="2:3" ht="15">
      <c r="B98" s="170"/>
      <c r="C98" s="170"/>
    </row>
    <row r="99" spans="2:3" ht="15">
      <c r="B99" s="170"/>
      <c r="C99" s="170"/>
    </row>
    <row r="100" spans="2:3" ht="15">
      <c r="B100" s="170"/>
      <c r="C100" s="170"/>
    </row>
    <row r="101" spans="2:3" ht="15">
      <c r="B101" s="170"/>
      <c r="C101" s="170"/>
    </row>
    <row r="102" spans="2:3" ht="15">
      <c r="B102" s="170"/>
      <c r="C102" s="170"/>
    </row>
    <row r="103" spans="2:3" ht="15">
      <c r="B103" s="170"/>
      <c r="C103" s="170"/>
    </row>
    <row r="104" spans="2:3" ht="15">
      <c r="B104" s="170"/>
      <c r="C104" s="170"/>
    </row>
    <row r="105" spans="2:3" ht="15">
      <c r="B105" s="170"/>
      <c r="C105" s="170"/>
    </row>
    <row r="106" spans="2:3" ht="15">
      <c r="B106" s="170"/>
      <c r="C106" s="170"/>
    </row>
    <row r="107" spans="2:3" ht="15">
      <c r="B107" s="170"/>
      <c r="C107" s="170"/>
    </row>
    <row r="108" spans="2:3" ht="15">
      <c r="B108" s="170" t="s">
        <v>690</v>
      </c>
      <c r="C108" s="170"/>
    </row>
    <row r="109" spans="2:3" ht="15">
      <c r="B109" s="170" t="s">
        <v>691</v>
      </c>
      <c r="C109" s="170"/>
    </row>
    <row r="110" spans="2:3" ht="15">
      <c r="B110" s="170" t="s">
        <v>692</v>
      </c>
      <c r="C110" s="170"/>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73BC7-FE52-417A-8F71-A123E9ACAF64}">
  <dimension ref="A3:P100"/>
  <sheetViews>
    <sheetView topLeftCell="A36" zoomScale="50" zoomScaleNormal="50" workbookViewId="0">
      <selection activeCell="L45" sqref="L45"/>
    </sheetView>
  </sheetViews>
  <sheetFormatPr defaultColWidth="9.140625" defaultRowHeight="15"/>
  <cols>
    <col min="1" max="16384" width="9.140625" style="180"/>
  </cols>
  <sheetData>
    <row r="3" spans="1:16">
      <c r="C3" s="180" t="s">
        <v>761</v>
      </c>
      <c r="D3" s="180" t="s">
        <v>761</v>
      </c>
      <c r="E3" s="180" t="s">
        <v>761</v>
      </c>
      <c r="F3" s="180" t="s">
        <v>761</v>
      </c>
      <c r="G3" s="180" t="s">
        <v>761</v>
      </c>
      <c r="H3" s="180" t="s">
        <v>761</v>
      </c>
      <c r="I3" s="180" t="s">
        <v>761</v>
      </c>
      <c r="J3" s="180" t="s">
        <v>761</v>
      </c>
      <c r="K3" s="180" t="s">
        <v>761</v>
      </c>
      <c r="L3" s="180" t="s">
        <v>761</v>
      </c>
      <c r="M3" s="180" t="s">
        <v>761</v>
      </c>
      <c r="N3" s="180" t="s">
        <v>761</v>
      </c>
      <c r="O3" s="180" t="s">
        <v>761</v>
      </c>
      <c r="P3" s="180" t="s">
        <v>761</v>
      </c>
    </row>
    <row r="4" spans="1:16">
      <c r="C4" s="180" t="s">
        <v>762</v>
      </c>
      <c r="D4" s="180" t="s">
        <v>763</v>
      </c>
      <c r="E4" s="180" t="s">
        <v>127</v>
      </c>
      <c r="F4" s="180" t="s">
        <v>764</v>
      </c>
      <c r="G4" s="180" t="s">
        <v>765</v>
      </c>
      <c r="H4" s="180" t="s">
        <v>766</v>
      </c>
      <c r="I4" s="180" t="s">
        <v>767</v>
      </c>
      <c r="J4" s="180" t="s">
        <v>762</v>
      </c>
      <c r="K4" s="180" t="s">
        <v>763</v>
      </c>
      <c r="L4" s="180" t="s">
        <v>127</v>
      </c>
      <c r="M4" s="180" t="s">
        <v>764</v>
      </c>
      <c r="N4" s="180" t="s">
        <v>765</v>
      </c>
      <c r="O4" s="180" t="s">
        <v>766</v>
      </c>
      <c r="P4" s="180" t="s">
        <v>767</v>
      </c>
    </row>
    <row r="5" spans="1:16">
      <c r="C5" s="180" t="s">
        <v>768</v>
      </c>
      <c r="D5" s="180" t="s">
        <v>769</v>
      </c>
      <c r="E5" s="180" t="s">
        <v>127</v>
      </c>
      <c r="F5" s="180" t="s">
        <v>759</v>
      </c>
      <c r="G5" s="180" t="s">
        <v>638</v>
      </c>
      <c r="H5" s="180" t="s">
        <v>642</v>
      </c>
      <c r="I5" s="180" t="s">
        <v>770</v>
      </c>
      <c r="J5" s="180" t="s">
        <v>768</v>
      </c>
      <c r="K5" s="180" t="s">
        <v>769</v>
      </c>
      <c r="L5" s="180" t="s">
        <v>127</v>
      </c>
      <c r="M5" s="180" t="s">
        <v>759</v>
      </c>
      <c r="N5" s="180" t="s">
        <v>638</v>
      </c>
      <c r="O5" s="180" t="s">
        <v>642</v>
      </c>
      <c r="P5" s="180" t="s">
        <v>770</v>
      </c>
    </row>
    <row r="6" spans="1:16">
      <c r="A6" s="180">
        <v>2000</v>
      </c>
      <c r="B6" s="180">
        <v>2000</v>
      </c>
      <c r="C6" s="180">
        <v>45.108040000000003</v>
      </c>
      <c r="D6" s="180">
        <v>49.935110000000002</v>
      </c>
      <c r="E6" s="180">
        <v>22.986706999999999</v>
      </c>
      <c r="F6" s="180">
        <v>43.572569999999999</v>
      </c>
      <c r="G6" s="180">
        <v>48.136690000000002</v>
      </c>
      <c r="H6" s="180">
        <v>47.164299999999997</v>
      </c>
      <c r="I6" s="180">
        <v>44.03631</v>
      </c>
    </row>
    <row r="7" spans="1:16">
      <c r="A7" s="180">
        <v>2001</v>
      </c>
      <c r="C7" s="180">
        <v>46.33522</v>
      </c>
      <c r="D7" s="180">
        <v>51.678069999999998</v>
      </c>
      <c r="E7" s="180">
        <v>24.574619999999999</v>
      </c>
      <c r="F7" s="180">
        <v>43.745730000000002</v>
      </c>
      <c r="G7" s="180">
        <v>54.055259999999997</v>
      </c>
      <c r="H7" s="180">
        <v>50.821390000000001</v>
      </c>
      <c r="I7" s="180">
        <v>46.312530000000002</v>
      </c>
    </row>
    <row r="8" spans="1:16">
      <c r="A8" s="180">
        <v>2002</v>
      </c>
      <c r="C8" s="180">
        <v>49.851010000000002</v>
      </c>
      <c r="D8" s="180">
        <v>56.579770000000003</v>
      </c>
      <c r="E8" s="180">
        <v>25.915545999999999</v>
      </c>
      <c r="F8" s="180">
        <v>44.593110000000003</v>
      </c>
      <c r="G8" s="180">
        <v>54.22063</v>
      </c>
      <c r="H8" s="180">
        <v>57.273339999999997</v>
      </c>
      <c r="I8" s="180">
        <v>56.641979999999997</v>
      </c>
    </row>
    <row r="9" spans="1:16">
      <c r="A9" s="180">
        <v>2003</v>
      </c>
      <c r="C9" s="180">
        <v>48.246639999999999</v>
      </c>
      <c r="D9" s="180">
        <v>54.279960000000003</v>
      </c>
      <c r="E9" s="180">
        <v>26.800321</v>
      </c>
      <c r="F9" s="180">
        <v>45.054119999999998</v>
      </c>
      <c r="G9" s="180">
        <v>53.468640000000001</v>
      </c>
      <c r="H9" s="180">
        <v>51.865870000000001</v>
      </c>
      <c r="I9" s="180">
        <v>57.216459999999998</v>
      </c>
    </row>
    <row r="10" spans="1:16">
      <c r="A10" s="180">
        <v>2004</v>
      </c>
      <c r="C10" s="180">
        <v>45.695509999999999</v>
      </c>
      <c r="D10" s="180">
        <v>51.03922</v>
      </c>
      <c r="E10" s="180">
        <v>26.393225999999999</v>
      </c>
      <c r="F10" s="180">
        <v>43.983829999999998</v>
      </c>
      <c r="G10" s="180">
        <v>49.457470000000001</v>
      </c>
      <c r="H10" s="180">
        <v>53.319830000000003</v>
      </c>
      <c r="I10" s="180">
        <v>53.365830000000003</v>
      </c>
    </row>
    <row r="11" spans="1:16">
      <c r="A11" s="180">
        <v>2005</v>
      </c>
      <c r="B11" s="180" t="s">
        <v>178</v>
      </c>
      <c r="C11" s="180">
        <v>41.131</v>
      </c>
      <c r="D11" s="180">
        <v>45.13926</v>
      </c>
      <c r="E11" s="180">
        <v>26.311661000000001</v>
      </c>
      <c r="F11" s="180">
        <v>42.185809999999996</v>
      </c>
      <c r="G11" s="180">
        <v>46.160110000000003</v>
      </c>
      <c r="H11" s="180">
        <v>40.968710000000002</v>
      </c>
      <c r="I11" s="180">
        <v>49.304009999999998</v>
      </c>
    </row>
    <row r="12" spans="1:16">
      <c r="A12" s="180">
        <v>2006</v>
      </c>
      <c r="C12" s="180">
        <v>37.09937</v>
      </c>
      <c r="D12" s="180">
        <v>40.280799999999999</v>
      </c>
      <c r="E12" s="180">
        <v>25.567920000000001</v>
      </c>
      <c r="F12" s="180">
        <v>39.33473</v>
      </c>
      <c r="G12" s="180">
        <v>42.593969999999999</v>
      </c>
      <c r="H12" s="180">
        <v>33.052799999999998</v>
      </c>
      <c r="I12" s="180">
        <v>46.67624</v>
      </c>
    </row>
    <row r="13" spans="1:16">
      <c r="A13" s="180">
        <v>2007</v>
      </c>
      <c r="C13" s="180">
        <v>35.855899999999998</v>
      </c>
      <c r="D13" s="180">
        <v>37.811599999999999</v>
      </c>
      <c r="E13" s="180">
        <v>29.164339999999999</v>
      </c>
      <c r="F13" s="180">
        <v>40.813380000000002</v>
      </c>
      <c r="G13" s="180">
        <v>38.22916</v>
      </c>
      <c r="H13" s="180">
        <v>28.652349999999998</v>
      </c>
      <c r="I13" s="180">
        <v>45.49915</v>
      </c>
    </row>
    <row r="14" spans="1:16">
      <c r="A14" s="180">
        <v>2008</v>
      </c>
      <c r="C14" s="180">
        <v>33.70102</v>
      </c>
      <c r="D14" s="180">
        <v>35.797919999999998</v>
      </c>
      <c r="E14" s="180">
        <v>27.158798000000001</v>
      </c>
      <c r="F14" s="180">
        <v>36.896140000000003</v>
      </c>
      <c r="G14" s="180">
        <v>39.35651</v>
      </c>
      <c r="H14" s="180">
        <v>24.117270000000001</v>
      </c>
      <c r="I14" s="180">
        <v>45.493749999999999</v>
      </c>
    </row>
    <row r="15" spans="1:16">
      <c r="A15" s="180">
        <v>2009</v>
      </c>
      <c r="C15" s="180">
        <v>39.025539999999999</v>
      </c>
      <c r="D15" s="180">
        <v>40.786940000000001</v>
      </c>
      <c r="E15" s="180">
        <v>34.567022999999999</v>
      </c>
      <c r="F15" s="180">
        <v>41.851019999999998</v>
      </c>
      <c r="G15" s="180">
        <v>44.416550000000001</v>
      </c>
      <c r="H15" s="180">
        <v>30.157430000000002</v>
      </c>
      <c r="I15" s="180">
        <v>48.544640000000001</v>
      </c>
    </row>
    <row r="16" spans="1:16">
      <c r="A16" s="180">
        <v>2010</v>
      </c>
      <c r="B16" s="180" t="s">
        <v>628</v>
      </c>
      <c r="C16" s="180">
        <v>37.957659999999997</v>
      </c>
      <c r="D16" s="180">
        <v>39.516330000000004</v>
      </c>
      <c r="E16" s="180">
        <v>33.924286000000002</v>
      </c>
      <c r="F16" s="180">
        <v>40.539059999999999</v>
      </c>
      <c r="G16" s="180">
        <v>45.412230000000001</v>
      </c>
      <c r="H16" s="180">
        <v>26.941960000000002</v>
      </c>
      <c r="I16" s="180">
        <v>47.592399999999998</v>
      </c>
    </row>
    <row r="17" spans="1:16">
      <c r="A17" s="180">
        <v>2011</v>
      </c>
      <c r="C17" s="180">
        <v>37.160310000000003</v>
      </c>
      <c r="D17" s="180">
        <v>38.565480000000001</v>
      </c>
      <c r="E17" s="180">
        <v>33.771605999999998</v>
      </c>
      <c r="F17" s="180">
        <v>39.670229999999997</v>
      </c>
      <c r="G17" s="180">
        <v>44.636780000000002</v>
      </c>
      <c r="H17" s="180">
        <v>25.04494</v>
      </c>
      <c r="I17" s="180">
        <v>47.67465</v>
      </c>
    </row>
    <row r="18" spans="1:16">
      <c r="A18" s="180">
        <v>2012</v>
      </c>
      <c r="C18" s="180">
        <v>37.094070000000002</v>
      </c>
      <c r="D18" s="180">
        <v>38.341799999999999</v>
      </c>
      <c r="E18" s="180">
        <v>34.393062</v>
      </c>
      <c r="F18" s="180">
        <v>39.642629999999997</v>
      </c>
      <c r="G18" s="180">
        <v>43.086880000000001</v>
      </c>
      <c r="H18" s="180">
        <v>25.302810000000001</v>
      </c>
      <c r="I18" s="180">
        <v>47.800040000000003</v>
      </c>
    </row>
    <row r="19" spans="1:16">
      <c r="A19" s="180">
        <v>2013</v>
      </c>
      <c r="C19" s="180">
        <v>38.409120000000001</v>
      </c>
      <c r="D19" s="180">
        <v>39.105229999999999</v>
      </c>
      <c r="E19" s="180">
        <v>37.035285000000002</v>
      </c>
      <c r="F19" s="180">
        <v>41.333500000000001</v>
      </c>
      <c r="G19" s="180">
        <v>43.551290000000002</v>
      </c>
      <c r="H19" s="180">
        <v>25.548359999999999</v>
      </c>
      <c r="I19" s="180">
        <v>48.973219999999998</v>
      </c>
    </row>
    <row r="20" spans="1:16">
      <c r="A20" s="180">
        <v>2014</v>
      </c>
      <c r="C20" s="180">
        <v>40.437890000000003</v>
      </c>
      <c r="D20" s="180">
        <v>40.698549999999997</v>
      </c>
      <c r="E20" s="180">
        <v>39.969240999999997</v>
      </c>
      <c r="F20" s="180">
        <v>43.41572</v>
      </c>
      <c r="G20" s="180">
        <v>41.885480000000001</v>
      </c>
      <c r="H20" s="180">
        <v>25.679300000000001</v>
      </c>
      <c r="I20" s="180">
        <v>50.944780000000002</v>
      </c>
    </row>
    <row r="21" spans="1:16">
      <c r="A21" s="180">
        <v>2015</v>
      </c>
      <c r="B21" s="180" t="s">
        <v>389</v>
      </c>
      <c r="C21" s="180">
        <v>44.259230000000002</v>
      </c>
      <c r="D21" s="180">
        <v>46.125529999999998</v>
      </c>
      <c r="E21" s="180">
        <v>41.488824000000001</v>
      </c>
      <c r="F21" s="180">
        <v>44.954770000000003</v>
      </c>
      <c r="G21" s="180">
        <v>40.928330000000003</v>
      </c>
      <c r="H21" s="180">
        <v>35.463009999999997</v>
      </c>
      <c r="I21" s="180">
        <v>56.88776</v>
      </c>
    </row>
    <row r="22" spans="1:16">
      <c r="A22" s="180">
        <v>2016</v>
      </c>
      <c r="C22" s="180">
        <v>49.781480000000002</v>
      </c>
      <c r="D22" s="180">
        <v>49.154069999999997</v>
      </c>
      <c r="E22" s="180">
        <v>50.700901000000002</v>
      </c>
      <c r="F22" s="180">
        <v>51.73995</v>
      </c>
      <c r="G22" s="180">
        <v>41.860779999999998</v>
      </c>
      <c r="H22" s="180">
        <v>42.919809999999998</v>
      </c>
      <c r="I22" s="180">
        <v>60.571559999999998</v>
      </c>
    </row>
    <row r="23" spans="1:16">
      <c r="A23" s="180">
        <v>2017</v>
      </c>
      <c r="C23" s="180">
        <v>51.861130000000003</v>
      </c>
      <c r="D23" s="180">
        <v>49.776409999999998</v>
      </c>
      <c r="E23" s="180">
        <v>54.950620000000001</v>
      </c>
      <c r="F23" s="180">
        <v>55.111870000000003</v>
      </c>
      <c r="G23" s="180">
        <v>40.651449999999997</v>
      </c>
      <c r="H23" s="180">
        <v>43.006459999999997</v>
      </c>
      <c r="I23" s="180">
        <v>62.85745</v>
      </c>
    </row>
    <row r="24" spans="1:16">
      <c r="A24" s="180">
        <v>2018</v>
      </c>
      <c r="C24" s="180">
        <v>53.179049999999997</v>
      </c>
      <c r="D24" s="180">
        <v>50.58764</v>
      </c>
      <c r="E24" s="180">
        <v>56.659269000000002</v>
      </c>
      <c r="F24" s="180">
        <v>56.51773</v>
      </c>
      <c r="G24" s="180">
        <v>41.322150000000001</v>
      </c>
      <c r="H24" s="180">
        <v>41.786299999999997</v>
      </c>
      <c r="I24" s="180">
        <v>66.631469999999993</v>
      </c>
    </row>
    <row r="25" spans="1:16">
      <c r="A25" s="180">
        <v>2019</v>
      </c>
      <c r="C25" s="180">
        <v>55.748620000000003</v>
      </c>
      <c r="D25" s="180">
        <v>52.177849999999999</v>
      </c>
      <c r="E25" s="180">
        <v>60.403606000000003</v>
      </c>
      <c r="F25" s="180">
        <v>59.83802</v>
      </c>
      <c r="G25" s="180">
        <v>41.108620000000002</v>
      </c>
      <c r="H25" s="180">
        <v>45.761200000000002</v>
      </c>
      <c r="I25" s="180">
        <v>67.564499999999995</v>
      </c>
    </row>
    <row r="26" spans="1:16">
      <c r="A26" s="180">
        <v>2020</v>
      </c>
      <c r="B26" s="180" t="s">
        <v>216</v>
      </c>
      <c r="C26" s="180">
        <v>65.746179999999995</v>
      </c>
      <c r="D26" s="180">
        <v>61.861060000000002</v>
      </c>
      <c r="E26" s="180">
        <v>70.137467999999998</v>
      </c>
      <c r="F26" s="180">
        <v>70.162859999999995</v>
      </c>
      <c r="G26" s="180">
        <v>50.981000000000002</v>
      </c>
      <c r="H26" s="180">
        <v>56.23348</v>
      </c>
      <c r="I26" s="180">
        <v>76.547150000000002</v>
      </c>
    </row>
    <row r="27" spans="1:16">
      <c r="A27" s="180">
        <v>2021</v>
      </c>
      <c r="C27" s="180">
        <v>64.946860000000001</v>
      </c>
      <c r="D27" s="180">
        <v>58.699979999999996</v>
      </c>
      <c r="E27" s="180">
        <v>71.835981000000004</v>
      </c>
      <c r="F27" s="180">
        <v>71.359039999999993</v>
      </c>
      <c r="G27" s="180">
        <v>50.00414</v>
      </c>
      <c r="H27" s="180">
        <v>53.162730000000003</v>
      </c>
      <c r="I27" s="180">
        <v>70.797839999999994</v>
      </c>
    </row>
    <row r="28" spans="1:16">
      <c r="A28" s="180">
        <v>2022</v>
      </c>
      <c r="C28" s="180">
        <v>65.085430000000002</v>
      </c>
      <c r="D28" s="180">
        <v>55.336590000000001</v>
      </c>
      <c r="E28" s="180">
        <v>77.087708000000006</v>
      </c>
      <c r="F28" s="180">
        <v>74.894559999999998</v>
      </c>
      <c r="G28" s="180">
        <v>43.737400000000001</v>
      </c>
      <c r="H28" s="180">
        <v>45.942860000000003</v>
      </c>
      <c r="I28" s="180">
        <v>68.260980000000004</v>
      </c>
    </row>
    <row r="29" spans="1:16">
      <c r="A29" s="180">
        <v>2023</v>
      </c>
      <c r="C29" s="180">
        <v>69.007009999999994</v>
      </c>
      <c r="D29" s="180">
        <v>57.76643</v>
      </c>
      <c r="E29" s="180">
        <v>83.643690000000007</v>
      </c>
      <c r="F29" s="180">
        <v>79.707970000000003</v>
      </c>
      <c r="G29" s="180">
        <v>42.93235</v>
      </c>
      <c r="H29" s="180">
        <v>44.523299999999999</v>
      </c>
      <c r="I29" s="180">
        <v>74.138819999999996</v>
      </c>
      <c r="J29" s="180">
        <v>69.007009999999994</v>
      </c>
      <c r="K29" s="180">
        <v>57.76643</v>
      </c>
      <c r="L29" s="180">
        <v>83.643690000000007</v>
      </c>
      <c r="M29" s="180">
        <v>79.707970000000003</v>
      </c>
      <c r="N29" s="180">
        <v>42.93235</v>
      </c>
      <c r="O29" s="180">
        <v>44.523299999999999</v>
      </c>
      <c r="P29" s="180">
        <v>74.138819999999996</v>
      </c>
    </row>
    <row r="30" spans="1:16">
      <c r="A30" s="180">
        <v>2024</v>
      </c>
      <c r="J30" s="180">
        <v>69.978030000000004</v>
      </c>
      <c r="K30" s="180">
        <v>55.831440000000001</v>
      </c>
      <c r="L30" s="180">
        <v>88.581079000000003</v>
      </c>
      <c r="M30" s="180">
        <v>83.206119999999999</v>
      </c>
      <c r="N30" s="180">
        <v>45.52657</v>
      </c>
      <c r="O30" s="180">
        <v>43.449590000000001</v>
      </c>
      <c r="P30" s="180">
        <v>65.391109999999998</v>
      </c>
    </row>
    <row r="31" spans="1:16">
      <c r="A31" s="180">
        <v>2025</v>
      </c>
      <c r="B31" s="180" t="s">
        <v>684</v>
      </c>
      <c r="J31" s="180">
        <v>72.225800000000007</v>
      </c>
      <c r="K31" s="180">
        <v>56.201050000000002</v>
      </c>
      <c r="L31" s="180">
        <v>92.994226999999995</v>
      </c>
      <c r="M31" s="180">
        <v>86.248040000000003</v>
      </c>
      <c r="N31" s="180">
        <v>47.00367</v>
      </c>
      <c r="O31" s="180">
        <v>42.557040000000001</v>
      </c>
      <c r="P31" s="180">
        <v>65.467160000000007</v>
      </c>
    </row>
    <row r="32" spans="1:16">
      <c r="A32" s="180">
        <v>2026</v>
      </c>
      <c r="J32" s="180">
        <v>74.592250000000007</v>
      </c>
      <c r="K32" s="180">
        <v>56.85163</v>
      </c>
      <c r="L32" s="180">
        <v>97.479598999999993</v>
      </c>
      <c r="M32" s="180">
        <v>89.228740000000002</v>
      </c>
      <c r="N32" s="180">
        <v>48.304780000000001</v>
      </c>
      <c r="O32" s="180">
        <v>43.098140000000001</v>
      </c>
      <c r="P32" s="180">
        <v>66.304419999999993</v>
      </c>
    </row>
    <row r="33" spans="1:16">
      <c r="A33" s="180">
        <v>2027</v>
      </c>
      <c r="J33" s="180">
        <v>76.554699999999997</v>
      </c>
      <c r="K33" s="180">
        <v>57.068240000000003</v>
      </c>
      <c r="L33" s="180">
        <v>101.76646</v>
      </c>
      <c r="M33" s="180">
        <v>91.952960000000004</v>
      </c>
      <c r="N33" s="180">
        <v>49.222000000000001</v>
      </c>
      <c r="O33" s="180">
        <v>43.519449999999999</v>
      </c>
      <c r="P33" s="180">
        <v>66.14443</v>
      </c>
    </row>
    <row r="34" spans="1:16">
      <c r="A34" s="180">
        <v>2028</v>
      </c>
      <c r="J34" s="180">
        <v>78.499290000000002</v>
      </c>
      <c r="K34" s="180">
        <v>57.279490000000003</v>
      </c>
      <c r="L34" s="180">
        <v>106.01447</v>
      </c>
      <c r="M34" s="180">
        <v>94.544390000000007</v>
      </c>
      <c r="N34" s="180">
        <v>50.152380000000001</v>
      </c>
      <c r="O34" s="180">
        <v>44.228230000000003</v>
      </c>
      <c r="P34" s="180">
        <v>65.974459999999993</v>
      </c>
    </row>
    <row r="35" spans="1:16">
      <c r="A35" s="180">
        <v>2029</v>
      </c>
      <c r="B35" s="180" t="s">
        <v>689</v>
      </c>
      <c r="J35" s="180">
        <v>80.207989999999995</v>
      </c>
      <c r="K35" s="180">
        <v>57.334470000000003</v>
      </c>
      <c r="L35" s="180">
        <v>110.07308</v>
      </c>
      <c r="M35" s="180">
        <v>96.874110000000002</v>
      </c>
      <c r="N35" s="180">
        <v>50.942050000000002</v>
      </c>
      <c r="O35" s="180">
        <v>44.642719999999997</v>
      </c>
      <c r="P35" s="180">
        <v>65.687420000000003</v>
      </c>
    </row>
    <row r="43" spans="1:16" ht="23.25">
      <c r="C43" s="165" t="s">
        <v>21</v>
      </c>
      <c r="D43" s="170"/>
      <c r="E43" s="170"/>
    </row>
    <row r="44" spans="1:16" ht="23.25">
      <c r="C44" s="167" t="s">
        <v>646</v>
      </c>
      <c r="D44" s="170"/>
      <c r="E44" s="170"/>
    </row>
    <row r="45" spans="1:16" ht="23.25">
      <c r="C45" s="165"/>
      <c r="D45" s="170"/>
      <c r="E45" s="170"/>
    </row>
    <row r="46" spans="1:16" ht="20.25">
      <c r="C46" s="168" t="s">
        <v>771</v>
      </c>
      <c r="D46" s="170"/>
      <c r="E46" s="170"/>
    </row>
    <row r="47" spans="1:16">
      <c r="C47" s="170"/>
      <c r="D47" s="170"/>
      <c r="E47" s="170"/>
    </row>
    <row r="48" spans="1:16">
      <c r="C48" s="170"/>
      <c r="D48" s="170"/>
      <c r="E48" s="170"/>
    </row>
    <row r="49" spans="3:5">
      <c r="C49" s="170"/>
      <c r="D49" s="170"/>
      <c r="E49" s="170"/>
    </row>
    <row r="50" spans="3:5">
      <c r="C50" s="170"/>
      <c r="D50" s="170"/>
      <c r="E50" s="170"/>
    </row>
    <row r="51" spans="3:5">
      <c r="C51" s="170"/>
      <c r="D51" s="170"/>
      <c r="E51" s="170"/>
    </row>
    <row r="52" spans="3:5">
      <c r="C52" s="170"/>
      <c r="D52" s="170"/>
      <c r="E52" s="170"/>
    </row>
    <row r="53" spans="3:5">
      <c r="C53" s="170"/>
      <c r="D53" s="170"/>
      <c r="E53" s="170"/>
    </row>
    <row r="54" spans="3:5">
      <c r="C54" s="170"/>
      <c r="D54" s="170"/>
      <c r="E54" s="170"/>
    </row>
    <row r="55" spans="3:5">
      <c r="C55" s="170"/>
      <c r="D55" s="170"/>
      <c r="E55" s="170"/>
    </row>
    <row r="56" spans="3:5">
      <c r="C56" s="170"/>
      <c r="D56" s="170"/>
      <c r="E56" s="170"/>
    </row>
    <row r="57" spans="3:5">
      <c r="C57" s="170"/>
      <c r="D57" s="170"/>
      <c r="E57" s="170"/>
    </row>
    <row r="58" spans="3:5">
      <c r="C58" s="170"/>
      <c r="D58" s="170"/>
      <c r="E58" s="170"/>
    </row>
    <row r="59" spans="3:5">
      <c r="C59" s="170"/>
      <c r="D59" s="170"/>
      <c r="E59" s="170"/>
    </row>
    <row r="60" spans="3:5">
      <c r="C60" s="170"/>
      <c r="D60" s="170"/>
      <c r="E60" s="170"/>
    </row>
    <row r="61" spans="3:5">
      <c r="C61" s="170"/>
      <c r="D61" s="170"/>
      <c r="E61" s="170"/>
    </row>
    <row r="62" spans="3:5">
      <c r="C62" s="170"/>
      <c r="D62" s="170"/>
      <c r="E62" s="170"/>
    </row>
    <row r="63" spans="3:5">
      <c r="C63" s="170"/>
      <c r="D63" s="170"/>
      <c r="E63" s="170"/>
    </row>
    <row r="64" spans="3:5">
      <c r="C64" s="170"/>
      <c r="D64" s="170"/>
      <c r="E64" s="170"/>
    </row>
    <row r="65" spans="3:5">
      <c r="C65" s="170"/>
      <c r="D65" s="170"/>
      <c r="E65" s="170"/>
    </row>
    <row r="66" spans="3:5">
      <c r="C66" s="170"/>
      <c r="D66" s="170"/>
      <c r="E66" s="170"/>
    </row>
    <row r="67" spans="3:5">
      <c r="C67" s="170"/>
      <c r="D67" s="170"/>
      <c r="E67" s="170"/>
    </row>
    <row r="68" spans="3:5">
      <c r="C68" s="170"/>
      <c r="D68" s="170"/>
      <c r="E68" s="170"/>
    </row>
    <row r="69" spans="3:5">
      <c r="C69" s="170"/>
      <c r="D69" s="170"/>
      <c r="E69" s="170"/>
    </row>
    <row r="70" spans="3:5">
      <c r="C70" s="170"/>
      <c r="D70" s="170"/>
      <c r="E70" s="170"/>
    </row>
    <row r="71" spans="3:5">
      <c r="C71" s="170"/>
      <c r="D71" s="170"/>
      <c r="E71" s="170"/>
    </row>
    <row r="72" spans="3:5">
      <c r="C72" s="170"/>
      <c r="D72" s="170"/>
      <c r="E72" s="170"/>
    </row>
    <row r="73" spans="3:5">
      <c r="C73" s="170"/>
      <c r="D73" s="170"/>
      <c r="E73" s="170"/>
    </row>
    <row r="74" spans="3:5">
      <c r="C74" s="170"/>
      <c r="D74" s="170"/>
      <c r="E74" s="170"/>
    </row>
    <row r="75" spans="3:5">
      <c r="C75" s="170"/>
      <c r="D75" s="170"/>
      <c r="E75" s="170"/>
    </row>
    <row r="76" spans="3:5">
      <c r="C76" s="170"/>
      <c r="D76" s="170"/>
      <c r="E76" s="170"/>
    </row>
    <row r="77" spans="3:5">
      <c r="C77" s="170"/>
      <c r="D77" s="170"/>
      <c r="E77" s="170"/>
    </row>
    <row r="78" spans="3:5">
      <c r="C78" s="170"/>
      <c r="D78" s="170"/>
      <c r="E78" s="170"/>
    </row>
    <row r="79" spans="3:5">
      <c r="C79" s="170"/>
      <c r="D79" s="170"/>
      <c r="E79" s="170"/>
    </row>
    <row r="80" spans="3:5">
      <c r="C80" s="170"/>
      <c r="D80" s="170"/>
      <c r="E80" s="170"/>
    </row>
    <row r="81" spans="3:5">
      <c r="C81" s="170"/>
      <c r="D81" s="170"/>
      <c r="E81" s="170"/>
    </row>
    <row r="82" spans="3:5">
      <c r="C82" s="170"/>
      <c r="D82" s="170"/>
      <c r="E82" s="170"/>
    </row>
    <row r="83" spans="3:5">
      <c r="C83" s="170"/>
      <c r="D83" s="170"/>
      <c r="E83" s="170"/>
    </row>
    <row r="84" spans="3:5">
      <c r="C84" s="170"/>
      <c r="D84" s="170"/>
      <c r="E84" s="170"/>
    </row>
    <row r="85" spans="3:5">
      <c r="C85" s="170"/>
      <c r="D85" s="170"/>
      <c r="E85" s="170"/>
    </row>
    <row r="86" spans="3:5">
      <c r="C86" s="170"/>
      <c r="D86" s="170"/>
      <c r="E86" s="170"/>
    </row>
    <row r="87" spans="3:5">
      <c r="C87" s="170"/>
      <c r="D87" s="170"/>
      <c r="E87" s="170"/>
    </row>
    <row r="88" spans="3:5">
      <c r="C88" s="170"/>
      <c r="D88" s="170"/>
      <c r="E88" s="170"/>
    </row>
    <row r="89" spans="3:5">
      <c r="C89" s="170"/>
      <c r="D89" s="170"/>
      <c r="E89" s="170"/>
    </row>
    <row r="90" spans="3:5">
      <c r="C90" s="170"/>
      <c r="D90" s="170"/>
      <c r="E90" s="170"/>
    </row>
    <row r="91" spans="3:5">
      <c r="C91" s="170"/>
      <c r="D91" s="170"/>
      <c r="E91" s="170"/>
    </row>
    <row r="92" spans="3:5">
      <c r="C92" s="170"/>
      <c r="D92" s="170"/>
      <c r="E92" s="170"/>
    </row>
    <row r="93" spans="3:5">
      <c r="C93" s="170"/>
      <c r="D93" s="170"/>
      <c r="E93" s="170"/>
    </row>
    <row r="94" spans="3:5">
      <c r="C94" s="170"/>
      <c r="D94" s="170"/>
      <c r="E94" s="170"/>
    </row>
    <row r="95" spans="3:5">
      <c r="C95" s="170"/>
      <c r="D95" s="170"/>
      <c r="E95" s="170"/>
    </row>
    <row r="96" spans="3:5">
      <c r="C96" s="170"/>
      <c r="D96" s="170"/>
      <c r="E96" s="170"/>
    </row>
    <row r="97" spans="3:5">
      <c r="C97" s="170" t="s">
        <v>690</v>
      </c>
      <c r="D97" s="170"/>
      <c r="E97" s="170"/>
    </row>
    <row r="98" spans="3:5">
      <c r="C98" s="170" t="s">
        <v>691</v>
      </c>
      <c r="D98" s="170"/>
      <c r="E98" s="170"/>
    </row>
    <row r="99" spans="3:5">
      <c r="C99" s="170" t="s">
        <v>692</v>
      </c>
      <c r="D99" s="170"/>
      <c r="E99" s="170"/>
    </row>
    <row r="100" spans="3:5">
      <c r="C100" s="170"/>
      <c r="D100" s="170"/>
      <c r="E100" s="170"/>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25AF9-18C2-4C98-8F66-416318BF197E}">
  <dimension ref="A1:P69"/>
  <sheetViews>
    <sheetView zoomScale="54" zoomScaleNormal="85" workbookViewId="0">
      <pane xSplit="1" ySplit="1" topLeftCell="H8" activePane="bottomRight" state="frozen"/>
      <selection pane="bottomRight" activeCell="L45" sqref="L45"/>
      <selection pane="bottomLeft" activeCell="L45" sqref="L45"/>
      <selection pane="topRight" activeCell="L45" sqref="L45"/>
    </sheetView>
  </sheetViews>
  <sheetFormatPr defaultColWidth="10.85546875" defaultRowHeight="15"/>
  <cols>
    <col min="1" max="16384" width="10.85546875" style="170"/>
  </cols>
  <sheetData>
    <row r="1" spans="1:16">
      <c r="C1" s="170" t="s">
        <v>772</v>
      </c>
      <c r="D1" s="170" t="s">
        <v>773</v>
      </c>
      <c r="E1" s="170" t="s">
        <v>636</v>
      </c>
      <c r="F1" s="170" t="s">
        <v>640</v>
      </c>
      <c r="G1" s="170" t="s">
        <v>774</v>
      </c>
      <c r="H1" s="170" t="s">
        <v>775</v>
      </c>
      <c r="I1" s="170" t="s">
        <v>772</v>
      </c>
      <c r="J1" s="170" t="s">
        <v>773</v>
      </c>
      <c r="K1" s="170" t="s">
        <v>636</v>
      </c>
      <c r="L1" s="170" t="s">
        <v>640</v>
      </c>
      <c r="M1" s="170" t="s">
        <v>774</v>
      </c>
      <c r="N1" s="170" t="s">
        <v>775</v>
      </c>
    </row>
    <row r="2" spans="1:16">
      <c r="C2" s="170" t="s">
        <v>503</v>
      </c>
      <c r="D2" s="170" t="s">
        <v>776</v>
      </c>
      <c r="E2" s="170" t="s">
        <v>776</v>
      </c>
      <c r="F2" s="170" t="s">
        <v>776</v>
      </c>
      <c r="G2" s="170" t="s">
        <v>776</v>
      </c>
      <c r="H2" s="170" t="s">
        <v>776</v>
      </c>
      <c r="I2" s="170" t="s">
        <v>503</v>
      </c>
      <c r="J2" s="170" t="s">
        <v>776</v>
      </c>
      <c r="K2" s="170" t="s">
        <v>776</v>
      </c>
      <c r="L2" s="170" t="s">
        <v>776</v>
      </c>
      <c r="M2" s="170" t="s">
        <v>776</v>
      </c>
      <c r="N2" s="170" t="s">
        <v>776</v>
      </c>
    </row>
    <row r="3" spans="1:16">
      <c r="C3" s="170" t="s">
        <v>726</v>
      </c>
      <c r="D3" s="170" t="s">
        <v>759</v>
      </c>
      <c r="E3" s="170" t="s">
        <v>636</v>
      </c>
      <c r="F3" s="170" t="s">
        <v>770</v>
      </c>
      <c r="G3" s="170" t="s">
        <v>774</v>
      </c>
      <c r="H3" s="170" t="s">
        <v>775</v>
      </c>
      <c r="I3" s="170" t="s">
        <v>726</v>
      </c>
      <c r="J3" s="170" t="s">
        <v>759</v>
      </c>
      <c r="K3" s="170" t="s">
        <v>636</v>
      </c>
      <c r="L3" s="170" t="s">
        <v>770</v>
      </c>
      <c r="M3" s="170" t="s">
        <v>774</v>
      </c>
      <c r="N3" s="170" t="s">
        <v>775</v>
      </c>
    </row>
    <row r="4" spans="1:16">
      <c r="A4" s="170">
        <v>2000</v>
      </c>
      <c r="B4" s="170">
        <v>2000</v>
      </c>
      <c r="C4" s="170">
        <v>78.146619999999999</v>
      </c>
      <c r="D4" s="170">
        <v>82.434809999999999</v>
      </c>
      <c r="E4" s="170">
        <v>43.275910000000003</v>
      </c>
      <c r="F4" s="170">
        <v>61.74859</v>
      </c>
      <c r="G4" s="170">
        <v>43.275910000000003</v>
      </c>
      <c r="H4" s="170">
        <v>79.572100000000006</v>
      </c>
    </row>
    <row r="5" spans="1:16">
      <c r="A5" s="170">
        <v>2001</v>
      </c>
      <c r="C5" s="170">
        <v>75.463070000000002</v>
      </c>
      <c r="D5" s="170">
        <v>107.3147</v>
      </c>
      <c r="E5" s="170">
        <v>56.338839999999998</v>
      </c>
      <c r="F5" s="170">
        <v>58.772799999999997</v>
      </c>
      <c r="G5" s="170">
        <v>56.338839999999998</v>
      </c>
      <c r="H5" s="170">
        <v>72.001239999999996</v>
      </c>
    </row>
    <row r="6" spans="1:16">
      <c r="A6" s="170">
        <v>2002</v>
      </c>
      <c r="C6" s="170">
        <v>71.070580000000007</v>
      </c>
      <c r="D6" s="170">
        <v>87.939490000000006</v>
      </c>
      <c r="E6" s="170">
        <v>56.074129999999997</v>
      </c>
      <c r="F6" s="170">
        <v>66.60745</v>
      </c>
      <c r="G6" s="170">
        <v>56.074129999999997</v>
      </c>
      <c r="H6" s="170">
        <v>63.06841</v>
      </c>
    </row>
    <row r="7" spans="1:16">
      <c r="A7" s="170">
        <v>2003</v>
      </c>
      <c r="C7" s="170">
        <v>61.543329999999997</v>
      </c>
      <c r="D7" s="170">
        <v>49.021349999999998</v>
      </c>
      <c r="E7" s="170">
        <v>46.818939999999998</v>
      </c>
      <c r="F7" s="170">
        <v>71.913929999999993</v>
      </c>
      <c r="G7" s="170">
        <v>46.818939999999998</v>
      </c>
      <c r="H7" s="170">
        <v>59.284230000000001</v>
      </c>
    </row>
    <row r="8" spans="1:16">
      <c r="A8" s="170">
        <v>2004</v>
      </c>
      <c r="C8" s="170">
        <v>55.587029999999999</v>
      </c>
      <c r="D8" s="170">
        <v>47.455269999999999</v>
      </c>
      <c r="E8" s="170">
        <v>38.311279999999996</v>
      </c>
      <c r="F8" s="170">
        <v>58.498559999999998</v>
      </c>
      <c r="G8" s="170">
        <v>38.311279999999996</v>
      </c>
      <c r="H8" s="170">
        <v>53.43967</v>
      </c>
    </row>
    <row r="9" spans="1:16">
      <c r="A9" s="170">
        <v>2005</v>
      </c>
      <c r="B9" s="170" t="s">
        <v>178</v>
      </c>
      <c r="C9" s="170">
        <v>45.484690000000001</v>
      </c>
      <c r="D9" s="170">
        <v>45.226210000000002</v>
      </c>
      <c r="E9" s="170">
        <v>31.688099999999999</v>
      </c>
      <c r="F9" s="170">
        <v>50.595759999999999</v>
      </c>
      <c r="G9" s="170">
        <v>31.688099999999999</v>
      </c>
      <c r="H9" s="170">
        <v>41.199939999999998</v>
      </c>
    </row>
    <row r="10" spans="1:16">
      <c r="A10" s="170">
        <v>2006</v>
      </c>
      <c r="C10" s="170">
        <v>33.187820000000002</v>
      </c>
      <c r="D10" s="170">
        <v>42.55189</v>
      </c>
      <c r="E10" s="170">
        <v>23.676069999999999</v>
      </c>
      <c r="F10" s="170">
        <v>40.313949999999998</v>
      </c>
      <c r="G10" s="170">
        <v>23.676069999999999</v>
      </c>
      <c r="H10" s="170">
        <v>28.089880000000001</v>
      </c>
    </row>
    <row r="11" spans="1:16">
      <c r="A11" s="170">
        <v>2007</v>
      </c>
      <c r="C11" s="170">
        <v>28.761389999999999</v>
      </c>
      <c r="D11" s="170">
        <v>39.42313</v>
      </c>
      <c r="E11" s="170">
        <v>18.5212</v>
      </c>
      <c r="F11" s="170">
        <v>25.902560000000001</v>
      </c>
      <c r="G11" s="170">
        <v>18.5212</v>
      </c>
      <c r="H11" s="170">
        <v>23.906880000000001</v>
      </c>
    </row>
    <row r="12" spans="1:16">
      <c r="A12" s="170">
        <v>2008</v>
      </c>
      <c r="C12" s="170">
        <v>27.012180000000001</v>
      </c>
      <c r="D12" s="170">
        <v>36.853140000000003</v>
      </c>
      <c r="E12" s="170">
        <v>16.101790000000001</v>
      </c>
      <c r="F12" s="170">
        <v>26.973790000000001</v>
      </c>
      <c r="G12" s="170">
        <v>16.101790000000001</v>
      </c>
      <c r="H12" s="170">
        <v>22.3978</v>
      </c>
    </row>
    <row r="13" spans="1:16" ht="23.25">
      <c r="A13" s="170">
        <v>2009</v>
      </c>
      <c r="C13" s="170">
        <v>28.678850000000001</v>
      </c>
      <c r="D13" s="170">
        <v>36.461869999999998</v>
      </c>
      <c r="E13" s="170">
        <v>16.507899999999999</v>
      </c>
      <c r="F13" s="170">
        <v>23.5855</v>
      </c>
      <c r="G13" s="170">
        <v>16.507899999999999</v>
      </c>
      <c r="H13" s="170">
        <v>23.664269999999998</v>
      </c>
      <c r="P13" s="165" t="s">
        <v>21</v>
      </c>
    </row>
    <row r="14" spans="1:16" ht="23.25">
      <c r="A14" s="170">
        <v>2010</v>
      </c>
      <c r="B14" s="170" t="s">
        <v>628</v>
      </c>
      <c r="C14" s="170">
        <v>26.815809999999999</v>
      </c>
      <c r="D14" s="170">
        <v>33.675899999999999</v>
      </c>
      <c r="E14" s="170">
        <v>14.895440000000001</v>
      </c>
      <c r="F14" s="170">
        <v>24.817489999999999</v>
      </c>
      <c r="G14" s="170">
        <v>14.895440000000001</v>
      </c>
      <c r="H14" s="170">
        <v>21.677050000000001</v>
      </c>
      <c r="P14" s="167" t="s">
        <v>646</v>
      </c>
    </row>
    <row r="15" spans="1:16" ht="23.25">
      <c r="A15" s="170">
        <v>2011</v>
      </c>
      <c r="C15" s="170">
        <v>28.269179999999999</v>
      </c>
      <c r="D15" s="170">
        <v>32.988849999999999</v>
      </c>
      <c r="E15" s="170">
        <v>13.850849999999999</v>
      </c>
      <c r="F15" s="170">
        <v>24.8919</v>
      </c>
      <c r="G15" s="170">
        <v>13.850849999999999</v>
      </c>
      <c r="H15" s="170">
        <v>24.415620000000001</v>
      </c>
      <c r="P15" s="165"/>
    </row>
    <row r="16" spans="1:16" ht="20.25">
      <c r="A16" s="170">
        <v>2012</v>
      </c>
      <c r="C16" s="170">
        <v>28.589220000000001</v>
      </c>
      <c r="D16" s="170">
        <v>33.03922</v>
      </c>
      <c r="E16" s="170">
        <v>14.47476</v>
      </c>
      <c r="F16" s="170">
        <v>26.303699999999999</v>
      </c>
      <c r="G16" s="170">
        <v>14.47476</v>
      </c>
      <c r="H16" s="170">
        <v>24.071269999999998</v>
      </c>
      <c r="P16" s="168" t="s">
        <v>777</v>
      </c>
    </row>
    <row r="17" spans="1:14">
      <c r="A17" s="170">
        <v>2013</v>
      </c>
      <c r="C17" s="170">
        <v>29.409009999999999</v>
      </c>
      <c r="D17" s="170">
        <v>32.413939999999997</v>
      </c>
      <c r="E17" s="170">
        <v>13.552339999999999</v>
      </c>
      <c r="F17" s="170">
        <v>31.119019999999999</v>
      </c>
      <c r="G17" s="170">
        <v>13.552339999999999</v>
      </c>
      <c r="H17" s="170">
        <v>25.93451</v>
      </c>
    </row>
    <row r="18" spans="1:14">
      <c r="A18" s="170">
        <v>2014</v>
      </c>
      <c r="C18" s="170">
        <v>29.453009999999999</v>
      </c>
      <c r="D18" s="170">
        <v>30.488109999999999</v>
      </c>
      <c r="E18" s="170">
        <v>13.84764</v>
      </c>
      <c r="F18" s="170">
        <v>29.076350000000001</v>
      </c>
      <c r="G18" s="170">
        <v>13.84764</v>
      </c>
      <c r="H18" s="170">
        <v>27.33297</v>
      </c>
    </row>
    <row r="19" spans="1:14">
      <c r="A19" s="170">
        <v>2015</v>
      </c>
      <c r="B19" s="170" t="s">
        <v>389</v>
      </c>
      <c r="C19" s="170">
        <v>33.949689999999997</v>
      </c>
      <c r="D19" s="170">
        <v>30.263480000000001</v>
      </c>
      <c r="E19" s="170">
        <v>17.689150000000001</v>
      </c>
      <c r="F19" s="170">
        <v>31.441089999999999</v>
      </c>
      <c r="G19" s="170">
        <v>17.689150000000001</v>
      </c>
      <c r="H19" s="170">
        <v>32.846539999999997</v>
      </c>
    </row>
    <row r="20" spans="1:14">
      <c r="A20" s="170">
        <v>2016</v>
      </c>
      <c r="C20" s="170">
        <v>37.198419999999999</v>
      </c>
      <c r="D20" s="170">
        <v>30.289380000000001</v>
      </c>
      <c r="E20" s="170">
        <v>15.954269999999999</v>
      </c>
      <c r="F20" s="170">
        <v>32.820439999999998</v>
      </c>
      <c r="G20" s="170">
        <v>15.954269999999999</v>
      </c>
      <c r="H20" s="170">
        <v>37.007739999999998</v>
      </c>
    </row>
    <row r="21" spans="1:14">
      <c r="A21" s="170">
        <v>2017</v>
      </c>
      <c r="C21" s="170">
        <v>40.110680000000002</v>
      </c>
      <c r="D21" s="170">
        <v>30.853570000000001</v>
      </c>
      <c r="E21" s="170">
        <v>26.910039999999999</v>
      </c>
      <c r="F21" s="170">
        <v>33.862189999999998</v>
      </c>
      <c r="G21" s="170">
        <v>26.910039999999999</v>
      </c>
      <c r="H21" s="170">
        <v>39.796779999999998</v>
      </c>
    </row>
    <row r="22" spans="1:14">
      <c r="A22" s="170">
        <v>2018</v>
      </c>
      <c r="C22" s="170">
        <v>41.147089999999999</v>
      </c>
      <c r="D22" s="170">
        <v>32.268839999999997</v>
      </c>
      <c r="E22" s="170">
        <v>27.413989999999998</v>
      </c>
      <c r="F22" s="170">
        <v>35.559510000000003</v>
      </c>
      <c r="G22" s="170">
        <v>27.413989999999998</v>
      </c>
      <c r="H22" s="170">
        <v>41.552770000000002</v>
      </c>
    </row>
    <row r="23" spans="1:14">
      <c r="A23" s="170">
        <v>2019</v>
      </c>
      <c r="C23" s="170">
        <v>42.85089</v>
      </c>
      <c r="D23" s="170">
        <v>34.044899999999998</v>
      </c>
      <c r="E23" s="170">
        <v>31.935220000000001</v>
      </c>
      <c r="F23" s="170">
        <v>37.868639999999999</v>
      </c>
      <c r="G23" s="170">
        <v>31.935220000000001</v>
      </c>
      <c r="H23" s="170">
        <v>43.041719999999998</v>
      </c>
    </row>
    <row r="24" spans="1:14">
      <c r="A24" s="170">
        <v>2020</v>
      </c>
      <c r="B24" s="170" t="s">
        <v>216</v>
      </c>
      <c r="C24" s="170">
        <v>49.231810000000003</v>
      </c>
      <c r="D24" s="170">
        <v>37.554380000000002</v>
      </c>
      <c r="E24" s="170">
        <v>40.918759999999999</v>
      </c>
      <c r="F24" s="170">
        <v>42.581119999999999</v>
      </c>
      <c r="G24" s="170">
        <v>40.918759999999999</v>
      </c>
      <c r="H24" s="170">
        <v>49.196489999999997</v>
      </c>
    </row>
    <row r="25" spans="1:14">
      <c r="A25" s="170">
        <v>2021</v>
      </c>
      <c r="C25" s="170">
        <v>49.024050000000003</v>
      </c>
      <c r="D25" s="170">
        <v>41.093159999999997</v>
      </c>
      <c r="E25" s="170">
        <v>37.548229999999997</v>
      </c>
      <c r="F25" s="170">
        <v>42.259329999999999</v>
      </c>
      <c r="G25" s="170">
        <v>37.548229999999997</v>
      </c>
      <c r="H25" s="170">
        <v>50.244520000000001</v>
      </c>
    </row>
    <row r="26" spans="1:14">
      <c r="A26" s="170">
        <v>2022</v>
      </c>
      <c r="C26" s="170">
        <v>50.313029999999998</v>
      </c>
      <c r="D26" s="170">
        <v>42.638829999999999</v>
      </c>
      <c r="E26" s="170">
        <v>35.380899999999997</v>
      </c>
      <c r="F26" s="170">
        <v>41.993850000000002</v>
      </c>
      <c r="G26" s="170">
        <v>35.380899999999997</v>
      </c>
      <c r="H26" s="170">
        <v>52.41816</v>
      </c>
    </row>
    <row r="27" spans="1:14">
      <c r="A27" s="170">
        <v>2023</v>
      </c>
      <c r="C27" s="170">
        <v>53.049019999999999</v>
      </c>
      <c r="D27" s="170">
        <v>43.569470000000003</v>
      </c>
      <c r="E27" s="170">
        <v>36.910080000000001</v>
      </c>
      <c r="F27" s="170">
        <v>38.333660000000002</v>
      </c>
      <c r="G27" s="170">
        <v>36.910080000000001</v>
      </c>
      <c r="H27" s="170">
        <v>54.552819999999997</v>
      </c>
      <c r="I27" s="170">
        <v>53.049019999999999</v>
      </c>
      <c r="J27" s="170">
        <v>43.569470000000003</v>
      </c>
      <c r="K27" s="170">
        <v>36.910080000000001</v>
      </c>
      <c r="L27" s="170">
        <v>38.333660000000002</v>
      </c>
      <c r="M27" s="170">
        <v>36.910080000000001</v>
      </c>
      <c r="N27" s="170">
        <v>54.552819999999997</v>
      </c>
    </row>
    <row r="28" spans="1:14">
      <c r="A28" s="170">
        <v>2024</v>
      </c>
      <c r="I28" s="170">
        <v>50.905500000000004</v>
      </c>
      <c r="J28" s="170">
        <v>44.600459999999998</v>
      </c>
      <c r="K28" s="170">
        <v>36.77261</v>
      </c>
      <c r="L28" s="170">
        <v>34.411929999999998</v>
      </c>
      <c r="M28" s="170">
        <v>36.77261</v>
      </c>
      <c r="N28" s="170">
        <v>51.568939999999998</v>
      </c>
    </row>
    <row r="29" spans="1:14">
      <c r="A29" s="170">
        <v>2025</v>
      </c>
      <c r="B29" s="170" t="s">
        <v>684</v>
      </c>
      <c r="I29" s="170">
        <v>49.145820000000001</v>
      </c>
      <c r="J29" s="170">
        <v>44.749040000000001</v>
      </c>
      <c r="K29" s="170">
        <v>35.556739999999998</v>
      </c>
      <c r="L29" s="170">
        <v>34.216250000000002</v>
      </c>
      <c r="M29" s="170">
        <v>35.556739999999998</v>
      </c>
      <c r="N29" s="170">
        <v>49.332380000000001</v>
      </c>
    </row>
    <row r="30" spans="1:14">
      <c r="A30" s="170">
        <v>2026</v>
      </c>
      <c r="I30" s="170">
        <v>48.179580000000001</v>
      </c>
      <c r="J30" s="170">
        <v>44.930100000000003</v>
      </c>
      <c r="K30" s="170">
        <v>34.354210000000002</v>
      </c>
      <c r="L30" s="170">
        <v>34.096089999999997</v>
      </c>
      <c r="M30" s="170">
        <v>34.354210000000002</v>
      </c>
      <c r="N30" s="170">
        <v>47.739640000000001</v>
      </c>
    </row>
    <row r="31" spans="1:14">
      <c r="A31" s="170">
        <v>2027</v>
      </c>
      <c r="I31" s="170">
        <v>46.608040000000003</v>
      </c>
      <c r="J31" s="170">
        <v>44.842820000000003</v>
      </c>
      <c r="K31" s="170">
        <v>33.319499999999998</v>
      </c>
      <c r="L31" s="170">
        <v>34.047699999999999</v>
      </c>
      <c r="M31" s="170">
        <v>33.319499999999998</v>
      </c>
      <c r="N31" s="170">
        <v>45.981589999999997</v>
      </c>
    </row>
    <row r="32" spans="1:14">
      <c r="A32" s="170">
        <v>2028</v>
      </c>
      <c r="I32" s="170">
        <v>45.61083</v>
      </c>
      <c r="J32" s="170">
        <v>44.895620000000001</v>
      </c>
      <c r="K32" s="170">
        <v>32.759929999999997</v>
      </c>
      <c r="L32" s="170">
        <v>33.854559999999999</v>
      </c>
      <c r="M32" s="170">
        <v>32.759929999999997</v>
      </c>
      <c r="N32" s="170">
        <v>44.431849999999997</v>
      </c>
    </row>
    <row r="33" spans="1:14">
      <c r="A33" s="170">
        <v>2029</v>
      </c>
      <c r="B33" s="170" t="s">
        <v>689</v>
      </c>
      <c r="I33" s="170">
        <v>44.540860000000002</v>
      </c>
      <c r="J33" s="170">
        <v>44.94558</v>
      </c>
      <c r="K33" s="170">
        <v>32.37753</v>
      </c>
      <c r="L33" s="170">
        <v>32.198169999999998</v>
      </c>
      <c r="M33" s="170">
        <v>32.37753</v>
      </c>
      <c r="N33" s="170">
        <v>42.778289999999998</v>
      </c>
    </row>
    <row r="67" spans="16:16">
      <c r="P67" s="170" t="s">
        <v>690</v>
      </c>
    </row>
    <row r="68" spans="16:16">
      <c r="P68" s="170" t="s">
        <v>691</v>
      </c>
    </row>
    <row r="69" spans="16:16">
      <c r="P69" s="170" t="s">
        <v>692</v>
      </c>
    </row>
  </sheetData>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0A75F-41BC-4248-B134-42FD0CBC0EE8}">
  <dimension ref="A1:I55"/>
  <sheetViews>
    <sheetView zoomScale="67" zoomScaleNormal="60" workbookViewId="0">
      <selection activeCell="L45" sqref="L45"/>
    </sheetView>
  </sheetViews>
  <sheetFormatPr defaultRowHeight="12.75"/>
  <cols>
    <col min="1" max="16384" width="9.140625" style="1"/>
  </cols>
  <sheetData>
    <row r="1" spans="1:9">
      <c r="A1" s="1" t="s">
        <v>592</v>
      </c>
      <c r="B1" s="1" t="s">
        <v>778</v>
      </c>
      <c r="C1" s="1" t="s">
        <v>779</v>
      </c>
      <c r="D1" s="1" t="s">
        <v>780</v>
      </c>
      <c r="E1" s="1" t="s">
        <v>318</v>
      </c>
      <c r="F1" s="1" t="s">
        <v>781</v>
      </c>
      <c r="G1" s="1" t="s">
        <v>782</v>
      </c>
    </row>
    <row r="2" spans="1:9">
      <c r="A2" s="3">
        <v>2019</v>
      </c>
      <c r="B2" s="3">
        <v>-4.9916720390319824</v>
      </c>
      <c r="C2" s="3">
        <v>-1.8386315107345581</v>
      </c>
      <c r="D2" s="3">
        <v>-9.1103086471557617</v>
      </c>
      <c r="E2" s="3">
        <v>9.0688848495483398</v>
      </c>
      <c r="F2" s="3">
        <v>-20.017824172973633</v>
      </c>
      <c r="G2" s="3">
        <v>-11.032994270324707</v>
      </c>
    </row>
    <row r="3" spans="1:9" ht="23.25">
      <c r="A3" s="3">
        <v>20</v>
      </c>
      <c r="B3" s="3">
        <v>-1.2987910509109497</v>
      </c>
      <c r="C3" s="3">
        <v>1.1697945594787598</v>
      </c>
      <c r="D3" s="3">
        <v>-5.9817571640014648</v>
      </c>
      <c r="E3" s="3">
        <v>11.897122383117676</v>
      </c>
      <c r="F3" s="3">
        <v>-16.709085464477539</v>
      </c>
      <c r="G3" s="3">
        <v>-13.412943840026855</v>
      </c>
      <c r="I3" s="181" t="s">
        <v>22</v>
      </c>
    </row>
    <row r="4" spans="1:9" ht="20.25">
      <c r="A4" s="3">
        <v>21</v>
      </c>
      <c r="B4" s="3">
        <v>-6.5426154136657715</v>
      </c>
      <c r="C4" s="3">
        <v>-4.0536031723022461</v>
      </c>
      <c r="D4" s="3">
        <v>-12.112619400024414</v>
      </c>
      <c r="E4" s="3">
        <v>8.0349216461181641</v>
      </c>
      <c r="F4" s="3">
        <v>-24.201143264770508</v>
      </c>
      <c r="G4" s="3">
        <v>-16.008831024169922</v>
      </c>
      <c r="I4" s="182" t="s">
        <v>783</v>
      </c>
    </row>
    <row r="5" spans="1:9">
      <c r="A5" s="3">
        <v>22</v>
      </c>
      <c r="B5" s="3">
        <v>-10.260708808898926</v>
      </c>
      <c r="C5" s="3">
        <v>-7.0911598205566406</v>
      </c>
      <c r="D5" s="3">
        <v>-15.434499740600586</v>
      </c>
      <c r="E5" s="3">
        <v>5.4238500595092773</v>
      </c>
      <c r="F5" s="3">
        <v>-27.949508666992188</v>
      </c>
      <c r="G5" s="3">
        <v>-16.228521347045898</v>
      </c>
    </row>
    <row r="6" spans="1:9">
      <c r="A6" s="3">
        <v>23</v>
      </c>
      <c r="B6" s="3">
        <v>-8.6067037582397461</v>
      </c>
      <c r="C6" s="3">
        <v>-4.988431453704834</v>
      </c>
      <c r="D6" s="3">
        <v>-18.639188766479492</v>
      </c>
      <c r="E6" s="3">
        <v>15.487703323364258</v>
      </c>
      <c r="F6" s="3">
        <v>-39.115325927734375</v>
      </c>
      <c r="G6" s="3">
        <v>-24.317155838012695</v>
      </c>
    </row>
    <row r="8" spans="1:9">
      <c r="C8" s="1" t="s">
        <v>784</v>
      </c>
      <c r="D8" s="1" t="s">
        <v>785</v>
      </c>
      <c r="F8" s="1" t="s">
        <v>786</v>
      </c>
      <c r="G8" s="1" t="s">
        <v>787</v>
      </c>
    </row>
    <row r="9" spans="1:9">
      <c r="B9" s="3">
        <v>2019</v>
      </c>
      <c r="C9" s="3">
        <v>-3.1530405282974243</v>
      </c>
      <c r="D9" s="3">
        <v>-4.1186366081237793</v>
      </c>
      <c r="F9" s="13">
        <v>10.907516360282898</v>
      </c>
      <c r="G9" s="13">
        <v>10.907515525817871</v>
      </c>
    </row>
    <row r="10" spans="1:9">
      <c r="B10" s="3">
        <v>20</v>
      </c>
      <c r="C10" s="3">
        <v>-2.4685856103897095</v>
      </c>
      <c r="D10" s="3">
        <v>-4.6829661130905151</v>
      </c>
      <c r="F10" s="13">
        <v>10.727327823638916</v>
      </c>
      <c r="G10" s="13">
        <v>10.727328300476074</v>
      </c>
    </row>
    <row r="11" spans="1:9">
      <c r="B11" s="3">
        <v>21</v>
      </c>
      <c r="C11" s="3">
        <v>-2.4890122413635254</v>
      </c>
      <c r="D11" s="3">
        <v>-5.5700039863586426</v>
      </c>
      <c r="F11" s="13">
        <v>12.08852481842041</v>
      </c>
      <c r="G11" s="13">
        <v>12.088523864746094</v>
      </c>
    </row>
    <row r="12" spans="1:9">
      <c r="B12" s="3">
        <v>22</v>
      </c>
      <c r="C12" s="3">
        <v>-3.1695489883422852</v>
      </c>
      <c r="D12" s="3">
        <v>-5.1737909317016602</v>
      </c>
      <c r="F12" s="13">
        <v>12.515009880065918</v>
      </c>
      <c r="G12" s="13">
        <v>12.515008926391602</v>
      </c>
    </row>
    <row r="13" spans="1:9">
      <c r="B13" s="3">
        <v>23</v>
      </c>
      <c r="C13" s="3">
        <v>-3.6182723045349121</v>
      </c>
      <c r="D13" s="3">
        <v>-10.032485008239746</v>
      </c>
      <c r="F13" s="13">
        <v>20.476134777069092</v>
      </c>
      <c r="G13" s="13">
        <v>20.476137161254883</v>
      </c>
    </row>
    <row r="14" spans="1:9">
      <c r="F14" s="13"/>
      <c r="G14" s="13"/>
    </row>
    <row r="51" spans="9:9">
      <c r="I51" s="1" t="s">
        <v>179</v>
      </c>
    </row>
    <row r="52" spans="9:9">
      <c r="I52" s="1" t="s">
        <v>788</v>
      </c>
    </row>
    <row r="53" spans="9:9">
      <c r="I53" s="1" t="s">
        <v>789</v>
      </c>
    </row>
    <row r="54" spans="9:9">
      <c r="I54" s="1" t="s">
        <v>790</v>
      </c>
    </row>
    <row r="55" spans="9:9">
      <c r="I55" s="1" t="s">
        <v>791</v>
      </c>
    </row>
  </sheetData>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69627-3643-4670-8909-0C495D4E90E8}">
  <dimension ref="A1:J47"/>
  <sheetViews>
    <sheetView zoomScale="57" zoomScaleNormal="80" workbookViewId="0">
      <selection activeCell="L45" sqref="L45"/>
    </sheetView>
  </sheetViews>
  <sheetFormatPr defaultRowHeight="12.75"/>
  <cols>
    <col min="1" max="1" width="19.42578125" style="1" customWidth="1"/>
    <col min="2" max="2" width="12.7109375" style="1" customWidth="1"/>
    <col min="3" max="3" width="17.5703125" style="1" customWidth="1"/>
    <col min="4" max="8" width="9.140625" style="1"/>
    <col min="9" max="9" width="2.42578125" style="1" customWidth="1"/>
    <col min="10" max="10" width="90.42578125" style="1" customWidth="1"/>
    <col min="11" max="16384" width="9.140625" style="1"/>
  </cols>
  <sheetData>
    <row r="1" spans="1:10">
      <c r="A1" s="1" t="s">
        <v>792</v>
      </c>
      <c r="B1" s="1" t="s">
        <v>793</v>
      </c>
      <c r="C1" s="1" t="s">
        <v>794</v>
      </c>
      <c r="D1" s="1" t="s">
        <v>795</v>
      </c>
      <c r="E1" s="1" t="s">
        <v>796</v>
      </c>
      <c r="F1" s="1" t="s">
        <v>797</v>
      </c>
      <c r="G1" s="1" t="s">
        <v>798</v>
      </c>
      <c r="H1" s="1" t="s">
        <v>799</v>
      </c>
    </row>
    <row r="2" spans="1:10">
      <c r="A2" s="1" t="s">
        <v>800</v>
      </c>
      <c r="B2" s="4">
        <v>0.33213812112808228</v>
      </c>
      <c r="C2" s="4">
        <v>0.50794076919555664</v>
      </c>
      <c r="D2" s="4">
        <v>7.8167736530303955E-2</v>
      </c>
      <c r="E2" s="4">
        <v>2.9535112902522101E-2</v>
      </c>
      <c r="F2" s="4">
        <v>0.5861085057258606</v>
      </c>
      <c r="G2" s="4">
        <v>4.8632621765136386E-2</v>
      </c>
      <c r="H2" s="4">
        <v>0.63474112749099698</v>
      </c>
    </row>
    <row r="3" spans="1:10">
      <c r="B3" s="4"/>
      <c r="C3" s="4"/>
      <c r="D3" s="4"/>
      <c r="E3" s="4"/>
      <c r="F3" s="4"/>
      <c r="G3" s="4"/>
      <c r="H3" s="4"/>
    </row>
    <row r="4" spans="1:10" ht="26.25">
      <c r="A4" s="1" t="s">
        <v>801</v>
      </c>
      <c r="B4" s="4">
        <v>0.40917733311653137</v>
      </c>
      <c r="C4" s="4">
        <v>0.62509580701589584</v>
      </c>
      <c r="D4" s="4">
        <v>9.6629418432712555E-2</v>
      </c>
      <c r="E4" s="4">
        <v>3.6779817193746567E-2</v>
      </c>
      <c r="F4" s="4">
        <v>0.7217252254486084</v>
      </c>
      <c r="G4" s="4">
        <v>5.984961986541748E-2</v>
      </c>
      <c r="H4" s="4">
        <v>0.78157484531402588</v>
      </c>
      <c r="J4" s="183" t="s">
        <v>23</v>
      </c>
    </row>
    <row r="5" spans="1:10">
      <c r="C5" s="4"/>
      <c r="G5" s="4"/>
    </row>
    <row r="6" spans="1:10">
      <c r="C6" s="4"/>
      <c r="G6" s="4"/>
    </row>
    <row r="7" spans="1:10">
      <c r="C7" s="4"/>
      <c r="G7" s="4"/>
    </row>
    <row r="8" spans="1:10">
      <c r="C8" s="4"/>
      <c r="G8" s="4"/>
    </row>
    <row r="9" spans="1:10">
      <c r="C9" s="4"/>
      <c r="G9" s="4"/>
    </row>
    <row r="10" spans="1:10">
      <c r="C10" s="4"/>
      <c r="G10" s="4"/>
    </row>
    <row r="11" spans="1:10">
      <c r="C11" s="4"/>
      <c r="D11" s="4"/>
    </row>
    <row r="12" spans="1:10">
      <c r="C12" s="4"/>
      <c r="D12" s="4"/>
    </row>
    <row r="13" spans="1:10">
      <c r="C13" s="4"/>
      <c r="D13" s="4"/>
    </row>
    <row r="14" spans="1:10">
      <c r="C14" s="4"/>
      <c r="D14" s="4"/>
    </row>
    <row r="15" spans="1:10">
      <c r="C15" s="4"/>
      <c r="D15" s="4"/>
    </row>
    <row r="46" spans="10:10" ht="14.25">
      <c r="J46" s="184"/>
    </row>
    <row r="47" spans="10:10" ht="114">
      <c r="J47" s="185" t="s">
        <v>802</v>
      </c>
    </row>
  </sheetData>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020DC-420C-4F9B-A122-CCC6C01A241E}">
  <dimension ref="A1:V48"/>
  <sheetViews>
    <sheetView zoomScale="70" zoomScaleNormal="70" workbookViewId="0">
      <selection activeCell="L45" sqref="L45"/>
    </sheetView>
  </sheetViews>
  <sheetFormatPr defaultRowHeight="12.75"/>
  <cols>
    <col min="1" max="1" width="17.5703125" style="1" bestFit="1" customWidth="1"/>
    <col min="2" max="2" width="14.28515625" style="1" bestFit="1" customWidth="1"/>
    <col min="3" max="6" width="9.140625" style="1"/>
    <col min="7" max="7" width="8.7109375" style="1" customWidth="1"/>
    <col min="8" max="8" width="9.140625" style="1"/>
    <col min="9" max="9" width="3.42578125" style="1" customWidth="1"/>
    <col min="10" max="21" width="9.140625" style="1"/>
    <col min="22" max="22" width="3.5703125" style="1" customWidth="1"/>
    <col min="23" max="16384" width="9.140625" style="1"/>
  </cols>
  <sheetData>
    <row r="1" spans="1:22">
      <c r="A1" s="1" t="s">
        <v>792</v>
      </c>
      <c r="B1" s="1" t="s">
        <v>793</v>
      </c>
      <c r="C1" s="1" t="s">
        <v>797</v>
      </c>
      <c r="D1" s="1" t="s">
        <v>795</v>
      </c>
      <c r="E1" s="1" t="s">
        <v>799</v>
      </c>
      <c r="F1" s="1" t="s">
        <v>796</v>
      </c>
    </row>
    <row r="2" spans="1:22" ht="25.5" hidden="1">
      <c r="A2" s="186" t="s">
        <v>803</v>
      </c>
      <c r="B2" s="4">
        <v>0.33213812112808228</v>
      </c>
      <c r="C2" s="4">
        <v>0.5861085057258606</v>
      </c>
      <c r="D2" s="4">
        <v>7.8167736530303955E-2</v>
      </c>
      <c r="E2" s="4">
        <v>0.63474112749099731</v>
      </c>
      <c r="F2" s="4">
        <v>2.9535112902522087E-2</v>
      </c>
      <c r="G2" s="4"/>
      <c r="H2" s="187"/>
    </row>
    <row r="3" spans="1:22" hidden="1">
      <c r="B3" s="4"/>
      <c r="C3" s="4"/>
      <c r="D3" s="4"/>
      <c r="E3" s="4"/>
      <c r="F3" s="4"/>
      <c r="G3" s="4"/>
      <c r="H3" s="187"/>
    </row>
    <row r="4" spans="1:22" ht="25.5">
      <c r="A4" s="186" t="s">
        <v>804</v>
      </c>
      <c r="B4" s="4">
        <v>0.3056386411190033</v>
      </c>
      <c r="C4" s="4">
        <v>0.55072939395904541</v>
      </c>
      <c r="D4" s="4">
        <v>6.0547832399606705E-2</v>
      </c>
      <c r="E4" s="4">
        <v>0.59766167402267456</v>
      </c>
      <c r="F4" s="4">
        <v>1.3615553267300129E-2</v>
      </c>
      <c r="G4" s="4"/>
      <c r="H4" s="187"/>
    </row>
    <row r="5" spans="1:22">
      <c r="B5" s="4"/>
      <c r="C5" s="4"/>
      <c r="D5" s="4"/>
      <c r="E5" s="4"/>
      <c r="F5" s="4"/>
      <c r="G5" s="4"/>
      <c r="H5" s="187"/>
    </row>
    <row r="6" spans="1:22" ht="26.25">
      <c r="A6" s="186" t="s">
        <v>805</v>
      </c>
      <c r="B6" s="4">
        <v>0.20960573852062225</v>
      </c>
      <c r="C6" s="4">
        <v>0.10022507607936859</v>
      </c>
      <c r="D6" s="4">
        <v>0.31898641586303711</v>
      </c>
      <c r="E6" s="4">
        <v>7.9279839992523193E-2</v>
      </c>
      <c r="F6" s="4">
        <v>0.33993163704872131</v>
      </c>
      <c r="G6" s="4"/>
      <c r="H6" s="117"/>
      <c r="I6" s="183" t="s">
        <v>23</v>
      </c>
      <c r="J6" s="117"/>
      <c r="K6" s="117"/>
      <c r="L6" s="117"/>
      <c r="M6" s="117"/>
      <c r="N6" s="117"/>
      <c r="O6" s="117"/>
      <c r="P6" s="117"/>
      <c r="Q6" s="117"/>
      <c r="R6" s="117"/>
      <c r="S6" s="117"/>
      <c r="T6" s="117"/>
      <c r="U6" s="117"/>
      <c r="V6" s="117"/>
    </row>
    <row r="7" spans="1:22" ht="9.6" customHeight="1">
      <c r="B7" s="4"/>
      <c r="C7" s="4"/>
      <c r="D7" s="4"/>
      <c r="E7" s="4"/>
      <c r="F7" s="4"/>
      <c r="G7" s="4"/>
      <c r="H7" s="117"/>
      <c r="I7" s="188"/>
      <c r="J7" s="117"/>
      <c r="K7" s="117"/>
      <c r="L7" s="117"/>
      <c r="M7" s="117"/>
      <c r="N7" s="117"/>
      <c r="O7" s="117"/>
      <c r="P7" s="117"/>
      <c r="Q7" s="117"/>
      <c r="R7" s="117"/>
      <c r="S7" s="117"/>
      <c r="T7" s="117"/>
      <c r="U7" s="117"/>
      <c r="V7" s="117"/>
    </row>
    <row r="8" spans="1:22" ht="25.5">
      <c r="A8" s="186" t="s">
        <v>806</v>
      </c>
      <c r="B8" s="4">
        <v>-0.14476445317268372</v>
      </c>
      <c r="C8" s="4">
        <v>-0.24131208658218384</v>
      </c>
      <c r="D8" s="4">
        <v>-4.8216827213764191E-2</v>
      </c>
      <c r="E8" s="4">
        <v>-0.25979992747306824</v>
      </c>
      <c r="F8" s="4">
        <v>-2.9728982597589493E-2</v>
      </c>
      <c r="G8" s="4"/>
      <c r="H8" s="117"/>
      <c r="I8" s="117"/>
      <c r="J8" s="117"/>
      <c r="K8" s="117"/>
      <c r="L8" s="117"/>
      <c r="M8" s="117"/>
      <c r="N8" s="117"/>
      <c r="O8" s="117"/>
      <c r="P8" s="117"/>
      <c r="Q8" s="117"/>
      <c r="R8" s="117"/>
      <c r="S8" s="117"/>
      <c r="T8" s="117"/>
      <c r="U8" s="117"/>
      <c r="V8" s="117"/>
    </row>
    <row r="9" spans="1:22">
      <c r="H9" s="117"/>
      <c r="I9" s="117"/>
      <c r="J9" s="117"/>
      <c r="K9" s="117"/>
      <c r="L9" s="117"/>
      <c r="M9" s="117"/>
      <c r="N9" s="117"/>
      <c r="O9" s="117"/>
      <c r="P9" s="117"/>
      <c r="Q9" s="117"/>
      <c r="R9" s="117"/>
      <c r="S9" s="117"/>
      <c r="T9" s="117"/>
      <c r="U9" s="117"/>
      <c r="V9" s="117"/>
    </row>
    <row r="10" spans="1:22" ht="17.25" customHeight="1">
      <c r="B10" s="1" t="s">
        <v>807</v>
      </c>
      <c r="C10" s="1" t="s">
        <v>808</v>
      </c>
      <c r="D10" s="1" t="s">
        <v>794</v>
      </c>
      <c r="E10" s="1" t="s">
        <v>809</v>
      </c>
      <c r="H10" s="117"/>
      <c r="I10" s="117"/>
      <c r="J10" s="117"/>
      <c r="K10" s="117"/>
      <c r="L10" s="117"/>
      <c r="M10" s="117"/>
      <c r="N10" s="117"/>
      <c r="O10" s="117"/>
      <c r="P10" s="117"/>
      <c r="Q10" s="117"/>
      <c r="R10" s="117"/>
      <c r="S10" s="117"/>
      <c r="T10" s="117"/>
      <c r="U10" s="117"/>
      <c r="V10" s="117"/>
    </row>
    <row r="11" spans="1:22" hidden="1">
      <c r="B11" s="187">
        <v>2.9535112902522087E-2</v>
      </c>
      <c r="C11" s="187">
        <v>4.8632623627781868E-2</v>
      </c>
      <c r="D11" s="187">
        <v>0.50794076919555664</v>
      </c>
      <c r="E11" s="187">
        <v>4.8632621765136719E-2</v>
      </c>
      <c r="F11" s="187"/>
      <c r="H11" s="117"/>
      <c r="I11" s="117"/>
      <c r="J11" s="117"/>
      <c r="K11" s="117"/>
      <c r="L11" s="117"/>
      <c r="M11" s="117"/>
      <c r="N11" s="117"/>
      <c r="O11" s="117"/>
      <c r="P11" s="117"/>
      <c r="Q11" s="117"/>
      <c r="R11" s="117"/>
      <c r="S11" s="117"/>
      <c r="T11" s="117"/>
      <c r="U11" s="117"/>
      <c r="V11" s="117"/>
    </row>
    <row r="12" spans="1:22" hidden="1">
      <c r="B12" s="187"/>
      <c r="C12" s="187"/>
      <c r="D12" s="187"/>
      <c r="E12" s="187"/>
      <c r="F12" s="187"/>
      <c r="H12" s="117"/>
      <c r="I12" s="117"/>
      <c r="J12" s="117"/>
      <c r="K12" s="117"/>
      <c r="L12" s="117"/>
      <c r="M12" s="117"/>
      <c r="N12" s="117"/>
      <c r="O12" s="117"/>
      <c r="P12" s="117"/>
      <c r="Q12" s="117"/>
      <c r="R12" s="117"/>
      <c r="S12" s="117"/>
      <c r="T12" s="117"/>
      <c r="U12" s="117"/>
      <c r="V12" s="117"/>
    </row>
    <row r="13" spans="1:22">
      <c r="B13" s="187">
        <v>1.3615553267300129E-2</v>
      </c>
      <c r="C13" s="187">
        <v>4.6932279132306576E-2</v>
      </c>
      <c r="D13" s="187">
        <v>0.49018156155943871</v>
      </c>
      <c r="E13" s="187">
        <v>4.693228006362915E-2</v>
      </c>
      <c r="F13" s="187"/>
      <c r="H13" s="117"/>
      <c r="I13" s="117"/>
      <c r="J13" s="117"/>
      <c r="K13" s="117"/>
      <c r="L13" s="117"/>
      <c r="M13" s="117"/>
      <c r="N13" s="117"/>
      <c r="O13" s="117"/>
      <c r="P13" s="117"/>
      <c r="Q13" s="117"/>
      <c r="R13" s="117"/>
      <c r="S13" s="117"/>
      <c r="T13" s="117"/>
      <c r="U13" s="117"/>
      <c r="V13" s="117"/>
    </row>
    <row r="14" spans="1:22">
      <c r="B14" s="187"/>
      <c r="C14" s="187"/>
      <c r="D14" s="187"/>
      <c r="E14" s="187"/>
      <c r="F14" s="187"/>
      <c r="H14" s="117"/>
      <c r="I14" s="117"/>
      <c r="J14" s="117"/>
      <c r="K14" s="117"/>
      <c r="L14" s="117"/>
      <c r="M14" s="117"/>
      <c r="N14" s="117"/>
      <c r="O14" s="117"/>
      <c r="P14" s="117"/>
      <c r="Q14" s="117"/>
      <c r="R14" s="117"/>
      <c r="S14" s="117"/>
      <c r="T14" s="117"/>
      <c r="U14" s="117"/>
      <c r="V14" s="117"/>
    </row>
    <row r="15" spans="1:22">
      <c r="B15" s="187">
        <v>7.9279839992523193E-2</v>
      </c>
      <c r="C15" s="187">
        <v>2.0945236086845398E-2</v>
      </c>
      <c r="D15" s="187">
        <v>0.21876133978366852</v>
      </c>
      <c r="E15" s="187">
        <v>2.0945221185684204E-2</v>
      </c>
      <c r="F15" s="187"/>
      <c r="H15" s="117"/>
      <c r="I15" s="117"/>
      <c r="J15" s="117"/>
      <c r="K15" s="117"/>
      <c r="L15" s="117"/>
      <c r="M15" s="117"/>
      <c r="N15" s="117"/>
      <c r="O15" s="117"/>
      <c r="P15" s="117"/>
      <c r="Q15" s="117"/>
      <c r="R15" s="117"/>
      <c r="S15" s="117"/>
      <c r="T15" s="117"/>
      <c r="U15" s="117"/>
      <c r="V15" s="117"/>
    </row>
    <row r="16" spans="1:22">
      <c r="B16" s="187"/>
      <c r="C16" s="187"/>
      <c r="D16" s="187"/>
      <c r="E16" s="187"/>
      <c r="F16" s="187"/>
      <c r="H16" s="117"/>
      <c r="I16" s="117"/>
      <c r="J16" s="117"/>
      <c r="K16" s="117"/>
      <c r="L16" s="117"/>
      <c r="M16" s="117"/>
      <c r="N16" s="117"/>
      <c r="O16" s="117"/>
      <c r="P16" s="117"/>
      <c r="Q16" s="117"/>
      <c r="R16" s="117"/>
      <c r="S16" s="117"/>
      <c r="T16" s="117"/>
      <c r="U16" s="117"/>
      <c r="V16" s="117"/>
    </row>
    <row r="17" spans="2:22">
      <c r="B17" s="187">
        <v>-2.9728982597589493E-2</v>
      </c>
      <c r="C17" s="187">
        <v>-1.8487844616174698E-2</v>
      </c>
      <c r="D17" s="187">
        <v>-0.19309525936841965</v>
      </c>
      <c r="E17" s="187">
        <v>-1.8487840890884399E-2</v>
      </c>
      <c r="H17" s="117"/>
      <c r="I17" s="117"/>
      <c r="J17" s="117"/>
      <c r="K17" s="117"/>
      <c r="L17" s="117"/>
      <c r="M17" s="117"/>
      <c r="N17" s="117"/>
      <c r="O17" s="117"/>
      <c r="P17" s="117"/>
      <c r="Q17" s="117"/>
      <c r="R17" s="117"/>
      <c r="S17" s="117"/>
      <c r="T17" s="117"/>
      <c r="U17" s="117"/>
      <c r="V17" s="117"/>
    </row>
    <row r="18" spans="2:22" ht="15">
      <c r="B18" s="189"/>
      <c r="C18" s="4"/>
      <c r="D18" s="4"/>
      <c r="H18" s="117"/>
      <c r="I18" s="117"/>
      <c r="J18" s="117"/>
      <c r="K18" s="117"/>
      <c r="L18" s="117"/>
      <c r="M18" s="117"/>
      <c r="N18" s="117"/>
      <c r="O18" s="117"/>
      <c r="P18" s="117"/>
      <c r="Q18" s="117"/>
      <c r="R18" s="117"/>
      <c r="S18" s="117"/>
      <c r="T18" s="117"/>
      <c r="U18" s="117"/>
      <c r="V18" s="117"/>
    </row>
    <row r="19" spans="2:22">
      <c r="C19" s="4"/>
      <c r="D19" s="4"/>
      <c r="H19" s="117"/>
      <c r="I19" s="117"/>
      <c r="J19" s="117"/>
      <c r="K19" s="117"/>
      <c r="L19" s="117"/>
      <c r="M19" s="117"/>
      <c r="N19" s="117"/>
      <c r="O19" s="117"/>
      <c r="P19" s="117"/>
      <c r="Q19" s="117"/>
      <c r="R19" s="117"/>
      <c r="S19" s="117"/>
      <c r="T19" s="117"/>
      <c r="U19" s="117"/>
      <c r="V19" s="117"/>
    </row>
    <row r="20" spans="2:22">
      <c r="C20" s="4"/>
      <c r="D20" s="4"/>
      <c r="H20" s="117"/>
      <c r="I20" s="117"/>
      <c r="J20" s="117"/>
      <c r="K20" s="117"/>
      <c r="L20" s="117"/>
      <c r="M20" s="117"/>
      <c r="N20" s="117"/>
      <c r="O20" s="117"/>
      <c r="P20" s="117"/>
      <c r="Q20" s="117"/>
      <c r="R20" s="117"/>
      <c r="S20" s="117"/>
      <c r="T20" s="117"/>
      <c r="U20" s="117"/>
      <c r="V20" s="117"/>
    </row>
    <row r="21" spans="2:22">
      <c r="C21" s="4"/>
      <c r="D21" s="4"/>
      <c r="H21" s="117"/>
      <c r="I21" s="117"/>
      <c r="J21" s="117"/>
      <c r="K21" s="117"/>
      <c r="L21" s="117"/>
      <c r="M21" s="117"/>
      <c r="N21" s="117"/>
      <c r="O21" s="117"/>
      <c r="P21" s="117"/>
      <c r="Q21" s="117"/>
      <c r="R21" s="117"/>
      <c r="S21" s="117"/>
      <c r="T21" s="117"/>
      <c r="U21" s="117"/>
      <c r="V21" s="117"/>
    </row>
    <row r="22" spans="2:22">
      <c r="H22" s="117"/>
      <c r="I22" s="117"/>
      <c r="J22" s="117"/>
      <c r="K22" s="117"/>
      <c r="L22" s="117"/>
      <c r="M22" s="117"/>
      <c r="N22" s="117"/>
      <c r="O22" s="117"/>
      <c r="P22" s="117"/>
      <c r="Q22" s="117"/>
      <c r="R22" s="117"/>
      <c r="S22" s="117"/>
      <c r="T22" s="117"/>
      <c r="U22" s="117"/>
      <c r="V22" s="117"/>
    </row>
    <row r="23" spans="2:22">
      <c r="H23" s="117"/>
      <c r="I23" s="117"/>
      <c r="J23" s="117"/>
      <c r="K23" s="117"/>
      <c r="L23" s="117"/>
      <c r="M23" s="117"/>
      <c r="N23" s="117"/>
      <c r="O23" s="117"/>
      <c r="P23" s="117"/>
      <c r="Q23" s="117"/>
      <c r="R23" s="117"/>
      <c r="S23" s="117"/>
      <c r="T23" s="117"/>
      <c r="U23" s="117"/>
      <c r="V23" s="117"/>
    </row>
    <row r="24" spans="2:22">
      <c r="H24" s="117"/>
      <c r="I24" s="117"/>
      <c r="J24" s="117"/>
      <c r="K24" s="117"/>
      <c r="L24" s="117"/>
      <c r="M24" s="117"/>
      <c r="N24" s="117"/>
      <c r="O24" s="117"/>
      <c r="P24" s="117"/>
      <c r="Q24" s="117"/>
      <c r="R24" s="117"/>
      <c r="S24" s="117"/>
      <c r="T24" s="117"/>
      <c r="U24" s="117"/>
      <c r="V24" s="117"/>
    </row>
    <row r="25" spans="2:22">
      <c r="H25" s="117"/>
      <c r="I25" s="117"/>
      <c r="J25" s="117"/>
      <c r="K25" s="117"/>
      <c r="L25" s="117"/>
      <c r="M25" s="117"/>
      <c r="N25" s="117"/>
      <c r="O25" s="117"/>
      <c r="P25" s="117"/>
      <c r="Q25" s="117"/>
      <c r="R25" s="117"/>
      <c r="S25" s="117"/>
      <c r="T25" s="117"/>
      <c r="U25" s="117"/>
      <c r="V25" s="117"/>
    </row>
    <row r="26" spans="2:22">
      <c r="H26" s="117"/>
      <c r="I26" s="117"/>
      <c r="J26" s="117"/>
      <c r="K26" s="117"/>
      <c r="L26" s="117"/>
      <c r="M26" s="117"/>
      <c r="N26" s="117"/>
      <c r="O26" s="117"/>
      <c r="P26" s="117"/>
      <c r="Q26" s="117"/>
      <c r="R26" s="117"/>
      <c r="S26" s="117"/>
      <c r="T26" s="117"/>
      <c r="U26" s="117"/>
      <c r="V26" s="117"/>
    </row>
    <row r="27" spans="2:22">
      <c r="H27" s="117"/>
      <c r="I27" s="117"/>
      <c r="J27" s="117"/>
      <c r="K27" s="117"/>
      <c r="L27" s="117"/>
      <c r="M27" s="117"/>
      <c r="N27" s="117"/>
      <c r="O27" s="117"/>
      <c r="P27" s="117"/>
      <c r="Q27" s="117"/>
      <c r="R27" s="117"/>
      <c r="S27" s="117"/>
      <c r="T27" s="117"/>
      <c r="U27" s="117"/>
      <c r="V27" s="117"/>
    </row>
    <row r="28" spans="2:22">
      <c r="H28" s="117"/>
      <c r="I28" s="117"/>
      <c r="J28" s="117"/>
      <c r="K28" s="117"/>
      <c r="L28" s="117"/>
      <c r="M28" s="117"/>
      <c r="N28" s="117"/>
      <c r="O28" s="117"/>
      <c r="P28" s="117"/>
      <c r="Q28" s="117"/>
      <c r="R28" s="117"/>
      <c r="S28" s="117"/>
      <c r="T28" s="117"/>
      <c r="U28" s="117"/>
      <c r="V28" s="117"/>
    </row>
    <row r="29" spans="2:22">
      <c r="H29" s="117"/>
      <c r="I29" s="117"/>
      <c r="J29" s="117"/>
      <c r="K29" s="117"/>
      <c r="L29" s="117"/>
      <c r="M29" s="117"/>
      <c r="N29" s="117"/>
      <c r="O29" s="117"/>
      <c r="P29" s="117"/>
      <c r="Q29" s="117"/>
      <c r="R29" s="117"/>
      <c r="S29" s="117"/>
      <c r="T29" s="117"/>
      <c r="U29" s="117"/>
      <c r="V29" s="117"/>
    </row>
    <row r="30" spans="2:22">
      <c r="H30" s="117"/>
      <c r="I30" s="117"/>
      <c r="J30" s="117"/>
      <c r="K30" s="117"/>
      <c r="L30" s="117"/>
      <c r="M30" s="117"/>
      <c r="N30" s="117"/>
      <c r="O30" s="117"/>
      <c r="P30" s="117"/>
      <c r="Q30" s="117"/>
      <c r="R30" s="117"/>
      <c r="S30" s="117"/>
      <c r="T30" s="117"/>
      <c r="U30" s="117"/>
      <c r="V30" s="117"/>
    </row>
    <row r="31" spans="2:22">
      <c r="H31" s="117"/>
      <c r="I31" s="117"/>
      <c r="J31" s="117"/>
      <c r="K31" s="117"/>
      <c r="L31" s="117"/>
      <c r="M31" s="117"/>
      <c r="N31" s="117"/>
      <c r="O31" s="117"/>
      <c r="P31" s="117"/>
      <c r="Q31" s="117"/>
      <c r="R31" s="117"/>
      <c r="S31" s="117"/>
      <c r="T31" s="117"/>
      <c r="U31" s="117"/>
      <c r="V31" s="117"/>
    </row>
    <row r="32" spans="2:22">
      <c r="H32" s="117"/>
      <c r="I32" s="117"/>
      <c r="J32" s="117"/>
      <c r="K32" s="117"/>
      <c r="L32" s="117"/>
      <c r="M32" s="117"/>
      <c r="N32" s="117"/>
      <c r="O32" s="117"/>
      <c r="P32" s="117"/>
      <c r="Q32" s="117"/>
      <c r="R32" s="117"/>
      <c r="S32" s="117"/>
      <c r="T32" s="117"/>
      <c r="U32" s="117"/>
      <c r="V32" s="117"/>
    </row>
    <row r="33" spans="8:22">
      <c r="H33" s="117"/>
      <c r="I33" s="117"/>
      <c r="J33" s="117"/>
      <c r="K33" s="117"/>
      <c r="L33" s="117"/>
      <c r="M33" s="117"/>
      <c r="N33" s="117"/>
      <c r="O33" s="117"/>
      <c r="P33" s="117"/>
      <c r="Q33" s="117"/>
      <c r="R33" s="117"/>
      <c r="S33" s="117"/>
      <c r="T33" s="117"/>
      <c r="U33" s="117"/>
      <c r="V33" s="117"/>
    </row>
    <row r="34" spans="8:22">
      <c r="H34" s="117"/>
      <c r="I34" s="117"/>
      <c r="J34" s="117"/>
      <c r="K34" s="117"/>
      <c r="L34" s="117"/>
      <c r="M34" s="117"/>
      <c r="N34" s="117"/>
      <c r="O34" s="117"/>
      <c r="P34" s="117"/>
      <c r="Q34" s="117"/>
      <c r="R34" s="117"/>
      <c r="S34" s="117"/>
      <c r="T34" s="117"/>
      <c r="U34" s="117"/>
      <c r="V34" s="117"/>
    </row>
    <row r="35" spans="8:22">
      <c r="H35" s="117"/>
      <c r="I35" s="117"/>
      <c r="J35" s="117"/>
      <c r="K35" s="117"/>
      <c r="L35" s="117"/>
      <c r="M35" s="117"/>
      <c r="N35" s="117"/>
      <c r="O35" s="117"/>
      <c r="P35" s="117"/>
      <c r="Q35" s="117"/>
      <c r="R35" s="117"/>
      <c r="S35" s="117"/>
      <c r="T35" s="117"/>
      <c r="U35" s="117"/>
      <c r="V35" s="117"/>
    </row>
    <row r="36" spans="8:22">
      <c r="H36" s="117"/>
      <c r="I36" s="117"/>
      <c r="J36" s="117"/>
      <c r="K36" s="117"/>
      <c r="L36" s="117"/>
      <c r="M36" s="117"/>
      <c r="N36" s="117"/>
      <c r="O36" s="117"/>
      <c r="P36" s="117"/>
      <c r="Q36" s="117"/>
      <c r="R36" s="117"/>
      <c r="S36" s="117"/>
      <c r="T36" s="117"/>
      <c r="U36" s="117"/>
      <c r="V36" s="117"/>
    </row>
    <row r="37" spans="8:22">
      <c r="H37" s="117"/>
      <c r="I37" s="117"/>
      <c r="J37" s="117"/>
      <c r="K37" s="117"/>
      <c r="L37" s="117"/>
      <c r="M37" s="117"/>
      <c r="N37" s="117"/>
      <c r="O37" s="117"/>
      <c r="P37" s="117"/>
      <c r="Q37" s="117"/>
      <c r="R37" s="117"/>
      <c r="S37" s="117"/>
      <c r="T37" s="117"/>
      <c r="U37" s="117"/>
      <c r="V37" s="117"/>
    </row>
    <row r="38" spans="8:22">
      <c r="H38" s="117"/>
      <c r="I38" s="117"/>
      <c r="J38" s="117"/>
      <c r="K38" s="117"/>
      <c r="L38" s="117"/>
      <c r="M38" s="117"/>
      <c r="N38" s="117"/>
      <c r="O38" s="117"/>
      <c r="P38" s="117"/>
      <c r="Q38" s="117"/>
      <c r="R38" s="117"/>
      <c r="S38" s="117"/>
      <c r="T38" s="117"/>
      <c r="U38" s="117"/>
      <c r="V38" s="117"/>
    </row>
    <row r="39" spans="8:22">
      <c r="H39" s="117"/>
      <c r="I39" s="117"/>
      <c r="J39" s="117"/>
      <c r="K39" s="117"/>
      <c r="L39" s="117"/>
      <c r="M39" s="117"/>
      <c r="N39" s="117"/>
      <c r="O39" s="117"/>
      <c r="P39" s="117"/>
      <c r="Q39" s="117"/>
      <c r="R39" s="117"/>
      <c r="S39" s="117"/>
      <c r="T39" s="117"/>
      <c r="U39" s="117"/>
      <c r="V39" s="117"/>
    </row>
    <row r="40" spans="8:22">
      <c r="H40" s="117"/>
      <c r="I40" s="117"/>
      <c r="J40" s="117"/>
      <c r="K40" s="117"/>
      <c r="L40" s="117"/>
      <c r="M40" s="117"/>
      <c r="N40" s="117"/>
      <c r="O40" s="117"/>
      <c r="P40" s="117"/>
      <c r="Q40" s="117"/>
      <c r="R40" s="117"/>
      <c r="S40" s="117"/>
      <c r="T40" s="117"/>
      <c r="U40" s="117"/>
      <c r="V40" s="117"/>
    </row>
    <row r="41" spans="8:22">
      <c r="H41" s="117"/>
      <c r="I41" s="117"/>
      <c r="J41" s="117"/>
      <c r="K41" s="117"/>
      <c r="L41" s="117"/>
      <c r="M41" s="117"/>
      <c r="N41" s="117"/>
      <c r="O41" s="117"/>
      <c r="P41" s="117"/>
      <c r="Q41" s="117"/>
      <c r="R41" s="117"/>
      <c r="S41" s="117"/>
      <c r="T41" s="117"/>
      <c r="U41" s="117"/>
      <c r="V41" s="117"/>
    </row>
    <row r="42" spans="8:22" ht="14.25" customHeight="1">
      <c r="H42" s="117"/>
      <c r="I42" s="117"/>
      <c r="J42" s="117"/>
      <c r="K42" s="452" t="s">
        <v>802</v>
      </c>
      <c r="L42" s="452"/>
      <c r="M42" s="452"/>
      <c r="N42" s="452"/>
      <c r="O42" s="452"/>
      <c r="P42" s="452"/>
      <c r="Q42" s="452"/>
      <c r="R42" s="452"/>
      <c r="S42" s="452"/>
      <c r="T42" s="452"/>
      <c r="U42" s="117"/>
      <c r="V42" s="117"/>
    </row>
    <row r="43" spans="8:22" ht="12.75" customHeight="1">
      <c r="H43" s="117"/>
      <c r="I43" s="117"/>
      <c r="J43" s="117"/>
      <c r="K43" s="452"/>
      <c r="L43" s="452"/>
      <c r="M43" s="452"/>
      <c r="N43" s="452"/>
      <c r="O43" s="452"/>
      <c r="P43" s="452"/>
      <c r="Q43" s="452"/>
      <c r="R43" s="452"/>
      <c r="S43" s="452"/>
      <c r="T43" s="452"/>
      <c r="U43" s="117"/>
      <c r="V43" s="117"/>
    </row>
    <row r="44" spans="8:22" ht="12.75" customHeight="1">
      <c r="H44" s="117"/>
      <c r="I44" s="117"/>
      <c r="J44" s="117"/>
      <c r="K44" s="452"/>
      <c r="L44" s="452"/>
      <c r="M44" s="452"/>
      <c r="N44" s="452"/>
      <c r="O44" s="452"/>
      <c r="P44" s="452"/>
      <c r="Q44" s="452"/>
      <c r="R44" s="452"/>
      <c r="S44" s="452"/>
      <c r="T44" s="452"/>
      <c r="U44" s="117"/>
      <c r="V44" s="117"/>
    </row>
    <row r="45" spans="8:22" ht="12.75" customHeight="1">
      <c r="H45" s="117"/>
      <c r="I45" s="117"/>
      <c r="J45" s="117"/>
      <c r="K45" s="452"/>
      <c r="L45" s="452"/>
      <c r="M45" s="452"/>
      <c r="N45" s="452"/>
      <c r="O45" s="452"/>
      <c r="P45" s="452"/>
      <c r="Q45" s="452"/>
      <c r="R45" s="452"/>
      <c r="S45" s="452"/>
      <c r="T45" s="452"/>
      <c r="U45" s="117"/>
      <c r="V45" s="117"/>
    </row>
    <row r="46" spans="8:22" ht="12.75" customHeight="1">
      <c r="H46" s="117"/>
      <c r="I46" s="117"/>
      <c r="J46" s="117"/>
      <c r="K46" s="452"/>
      <c r="L46" s="452"/>
      <c r="M46" s="452"/>
      <c r="N46" s="452"/>
      <c r="O46" s="452"/>
      <c r="P46" s="452"/>
      <c r="Q46" s="452"/>
      <c r="R46" s="452"/>
      <c r="S46" s="452"/>
      <c r="T46" s="452"/>
      <c r="U46" s="117"/>
      <c r="V46" s="117"/>
    </row>
    <row r="47" spans="8:22" ht="53.25" customHeight="1">
      <c r="H47" s="117"/>
      <c r="I47" s="117"/>
      <c r="J47" s="117"/>
      <c r="K47" s="452"/>
      <c r="L47" s="452"/>
      <c r="M47" s="452"/>
      <c r="N47" s="452"/>
      <c r="O47" s="452"/>
      <c r="P47" s="452"/>
      <c r="Q47" s="452"/>
      <c r="R47" s="452"/>
      <c r="S47" s="452"/>
      <c r="T47" s="452"/>
      <c r="U47" s="117"/>
      <c r="V47" s="117"/>
    </row>
    <row r="48" spans="8:22">
      <c r="H48" s="117"/>
      <c r="I48" s="117"/>
      <c r="J48" s="117"/>
      <c r="K48" s="117"/>
      <c r="L48" s="117"/>
      <c r="M48" s="117"/>
      <c r="N48" s="117"/>
      <c r="O48" s="117"/>
      <c r="P48" s="117"/>
      <c r="Q48" s="117"/>
      <c r="R48" s="117"/>
      <c r="S48" s="117"/>
      <c r="T48" s="117"/>
      <c r="U48" s="117"/>
      <c r="V48" s="117"/>
    </row>
  </sheetData>
  <mergeCells count="1">
    <mergeCell ref="K42:T4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55AD7-BF20-4471-BED7-D84940C9830C}">
  <dimension ref="A7:Q59"/>
  <sheetViews>
    <sheetView showGridLines="0" zoomScale="49" zoomScaleNormal="49" workbookViewId="0">
      <selection activeCell="AP6" sqref="AP6:BS72"/>
    </sheetView>
  </sheetViews>
  <sheetFormatPr defaultRowHeight="12.75"/>
  <cols>
    <col min="1" max="16384" width="9.140625" style="124"/>
  </cols>
  <sheetData>
    <row r="7" spans="17:17" ht="23.25">
      <c r="Q7" s="123" t="s">
        <v>8</v>
      </c>
    </row>
    <row r="10" spans="17:17">
      <c r="Q10" s="124" t="s">
        <v>88</v>
      </c>
    </row>
    <row r="17" spans="3:15">
      <c r="G17" s="124" t="s">
        <v>89</v>
      </c>
      <c r="H17" s="124" t="s">
        <v>90</v>
      </c>
      <c r="I17" s="124" t="s">
        <v>91</v>
      </c>
      <c r="J17" s="124" t="s">
        <v>92</v>
      </c>
      <c r="K17" s="124" t="s">
        <v>93</v>
      </c>
      <c r="L17" s="124" t="s">
        <v>94</v>
      </c>
    </row>
    <row r="18" spans="3:15">
      <c r="G18" s="124" t="s">
        <v>95</v>
      </c>
      <c r="H18" s="124" t="s">
        <v>95</v>
      </c>
      <c r="I18" s="124" t="s">
        <v>95</v>
      </c>
      <c r="J18" s="124" t="s">
        <v>95</v>
      </c>
      <c r="K18" s="124" t="s">
        <v>95</v>
      </c>
      <c r="L18" s="124" t="s">
        <v>95</v>
      </c>
    </row>
    <row r="19" spans="3:15">
      <c r="G19" s="124" t="s">
        <v>96</v>
      </c>
      <c r="H19" s="124" t="s">
        <v>96</v>
      </c>
      <c r="I19" s="124" t="s">
        <v>96</v>
      </c>
      <c r="J19" s="124" t="s">
        <v>96</v>
      </c>
      <c r="K19" s="124" t="s">
        <v>96</v>
      </c>
      <c r="L19" s="124" t="s">
        <v>96</v>
      </c>
    </row>
    <row r="20" spans="3:15">
      <c r="G20" s="124" t="s">
        <v>97</v>
      </c>
      <c r="H20" s="124" t="s">
        <v>98</v>
      </c>
      <c r="I20" s="124" t="s">
        <v>99</v>
      </c>
      <c r="J20" s="124" t="s">
        <v>100</v>
      </c>
      <c r="K20" s="124" t="s">
        <v>101</v>
      </c>
      <c r="L20" s="124" t="s">
        <v>102</v>
      </c>
    </row>
    <row r="21" spans="3:15" ht="63.75">
      <c r="G21" s="125" t="s">
        <v>103</v>
      </c>
      <c r="H21" s="125" t="s">
        <v>104</v>
      </c>
      <c r="I21" s="125" t="s">
        <v>105</v>
      </c>
      <c r="J21" s="125" t="s">
        <v>106</v>
      </c>
      <c r="K21" s="125" t="s">
        <v>107</v>
      </c>
      <c r="L21" s="125" t="s">
        <v>108</v>
      </c>
      <c r="M21" s="125" t="s">
        <v>109</v>
      </c>
      <c r="N21" s="125" t="s">
        <v>110</v>
      </c>
      <c r="O21" s="125"/>
    </row>
    <row r="22" spans="3:15">
      <c r="C22" s="124" t="s">
        <v>111</v>
      </c>
      <c r="D22" s="124" t="s">
        <v>112</v>
      </c>
      <c r="F22" s="124">
        <v>2020</v>
      </c>
      <c r="G22" s="126">
        <v>54.716980000000007</v>
      </c>
      <c r="H22" s="126">
        <v>37.735849999999999</v>
      </c>
      <c r="I22" s="126">
        <v>5.66038</v>
      </c>
      <c r="J22" s="126">
        <v>1.88679</v>
      </c>
      <c r="K22" s="126">
        <v>0</v>
      </c>
      <c r="L22" s="126">
        <v>0</v>
      </c>
      <c r="M22" s="126"/>
      <c r="N22" s="126"/>
    </row>
    <row r="23" spans="3:15">
      <c r="C23" s="124" t="s">
        <v>111</v>
      </c>
      <c r="D23" s="124" t="s">
        <v>112</v>
      </c>
      <c r="F23" s="124">
        <v>21</v>
      </c>
      <c r="G23" s="126">
        <v>1.9230799999999999</v>
      </c>
      <c r="H23" s="126">
        <v>21.153849999999998</v>
      </c>
      <c r="I23" s="126">
        <v>7.6923099999999991</v>
      </c>
      <c r="J23" s="126">
        <v>3.8461500000000002</v>
      </c>
      <c r="K23" s="126">
        <v>42.307690000000001</v>
      </c>
      <c r="L23" s="126">
        <v>23.076920000000001</v>
      </c>
      <c r="M23" s="126"/>
      <c r="N23" s="126"/>
    </row>
    <row r="24" spans="3:15">
      <c r="C24" s="124" t="s">
        <v>111</v>
      </c>
      <c r="D24" s="124" t="s">
        <v>112</v>
      </c>
      <c r="F24" s="124">
        <v>22</v>
      </c>
      <c r="G24" s="126">
        <v>3.8461500000000002</v>
      </c>
      <c r="H24" s="126">
        <v>1.9230799999999999</v>
      </c>
      <c r="I24" s="126">
        <v>26.923079999999999</v>
      </c>
      <c r="J24" s="126">
        <v>1.9230799999999999</v>
      </c>
      <c r="K24" s="126">
        <v>0</v>
      </c>
      <c r="L24" s="126">
        <v>65.384609999999995</v>
      </c>
      <c r="M24" s="126"/>
      <c r="N24" s="126"/>
    </row>
    <row r="25" spans="3:15">
      <c r="C25" s="124" t="s">
        <v>111</v>
      </c>
      <c r="D25" s="124" t="s">
        <v>112</v>
      </c>
      <c r="F25" s="124">
        <v>23</v>
      </c>
      <c r="G25" s="126">
        <v>9.61538</v>
      </c>
      <c r="H25" s="126">
        <v>0</v>
      </c>
      <c r="I25" s="126">
        <v>40.384609999999995</v>
      </c>
      <c r="J25" s="126">
        <v>3.8461500000000002</v>
      </c>
      <c r="K25" s="126">
        <v>1.9230799999999999</v>
      </c>
      <c r="L25" s="126">
        <v>44.23077</v>
      </c>
      <c r="M25" s="126"/>
      <c r="N25" s="126"/>
    </row>
    <row r="26" spans="3:15">
      <c r="C26" s="124" t="s">
        <v>111</v>
      </c>
      <c r="D26" s="124" t="s">
        <v>112</v>
      </c>
      <c r="F26" s="124">
        <v>24</v>
      </c>
      <c r="G26" s="126"/>
      <c r="H26" s="126"/>
      <c r="I26" s="126"/>
      <c r="J26" s="126"/>
      <c r="K26" s="126"/>
      <c r="L26" s="126"/>
      <c r="M26" s="126">
        <v>28.571429999999999</v>
      </c>
      <c r="N26" s="126">
        <v>71.428570000000008</v>
      </c>
    </row>
    <row r="54" spans="1:17" ht="15.75">
      <c r="A54" s="127"/>
    </row>
    <row r="55" spans="1:17">
      <c r="Q55" s="124" t="s">
        <v>113</v>
      </c>
    </row>
    <row r="56" spans="1:17">
      <c r="Q56" s="124" t="s">
        <v>114</v>
      </c>
    </row>
    <row r="57" spans="1:17">
      <c r="Q57" s="124" t="s">
        <v>115</v>
      </c>
    </row>
    <row r="58" spans="1:17">
      <c r="Q58" s="124" t="s">
        <v>116</v>
      </c>
    </row>
    <row r="59" spans="1:17">
      <c r="Q59" s="124" t="s">
        <v>117</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6AFE-9BB1-4461-971D-60BFEB1F2B8F}">
  <dimension ref="A1:I33"/>
  <sheetViews>
    <sheetView showGridLines="0" zoomScale="43" zoomScaleNormal="70" workbookViewId="0">
      <selection activeCell="L45" sqref="L45"/>
    </sheetView>
  </sheetViews>
  <sheetFormatPr defaultRowHeight="12.75"/>
  <cols>
    <col min="1" max="1" width="19.85546875" style="1" bestFit="1" customWidth="1"/>
    <col min="2" max="2" width="9.140625" style="1"/>
    <col min="3" max="3" width="9.140625" style="1" bestFit="1" customWidth="1"/>
    <col min="4" max="4" width="9.140625" style="1" customWidth="1"/>
    <col min="5" max="7" width="9.140625" style="1"/>
    <col min="8" max="8" width="3.28515625" style="1" customWidth="1"/>
    <col min="9" max="26" width="9.140625" style="1"/>
    <col min="27" max="27" width="2.42578125" style="1" customWidth="1"/>
    <col min="28" max="16384" width="9.140625" style="1"/>
  </cols>
  <sheetData>
    <row r="1" spans="1:9">
      <c r="A1" s="1" t="s">
        <v>810</v>
      </c>
      <c r="B1" s="1" t="s">
        <v>811</v>
      </c>
      <c r="C1" s="1" t="s">
        <v>812</v>
      </c>
      <c r="E1" s="1" t="s">
        <v>813</v>
      </c>
      <c r="F1" s="1" t="s">
        <v>814</v>
      </c>
    </row>
    <row r="2" spans="1:9">
      <c r="A2" s="1" t="s">
        <v>124</v>
      </c>
      <c r="B2" s="3">
        <v>1</v>
      </c>
      <c r="C2" s="190">
        <v>21916</v>
      </c>
      <c r="D2" s="190" t="s">
        <v>815</v>
      </c>
      <c r="E2" s="3">
        <v>11.09381103515625</v>
      </c>
      <c r="F2" s="3">
        <v>3.4163134098052979</v>
      </c>
      <c r="G2" s="3"/>
    </row>
    <row r="3" spans="1:9">
      <c r="A3" s="1" t="s">
        <v>124</v>
      </c>
      <c r="B3" s="3">
        <v>1</v>
      </c>
      <c r="C3" s="190">
        <v>23377</v>
      </c>
      <c r="D3" s="190" t="s">
        <v>816</v>
      </c>
      <c r="E3" s="3">
        <v>11.779677391052246</v>
      </c>
      <c r="F3" s="3">
        <v>2.5900843143463135</v>
      </c>
      <c r="G3" s="3"/>
    </row>
    <row r="4" spans="1:9" ht="23.25">
      <c r="A4" s="1" t="s">
        <v>124</v>
      </c>
      <c r="B4" s="3">
        <v>1</v>
      </c>
      <c r="C4" s="190">
        <v>24838</v>
      </c>
      <c r="D4" s="190" t="s">
        <v>817</v>
      </c>
      <c r="E4" s="3">
        <v>10.641663551330566</v>
      </c>
      <c r="F4" s="3">
        <v>2.5991790294647217</v>
      </c>
      <c r="G4" s="3"/>
      <c r="I4" s="181" t="s">
        <v>24</v>
      </c>
    </row>
    <row r="5" spans="1:9">
      <c r="A5" s="1" t="s">
        <v>124</v>
      </c>
      <c r="B5" s="3">
        <v>1</v>
      </c>
      <c r="C5" s="190">
        <v>26299</v>
      </c>
      <c r="D5" s="190" t="s">
        <v>818</v>
      </c>
      <c r="E5" s="3">
        <v>10.566142082214355</v>
      </c>
      <c r="F5" s="3">
        <v>3.570389986038208</v>
      </c>
      <c r="G5" s="3"/>
      <c r="I5" s="1" t="s">
        <v>819</v>
      </c>
    </row>
    <row r="6" spans="1:9">
      <c r="A6" s="1" t="s">
        <v>124</v>
      </c>
      <c r="B6" s="3">
        <v>1</v>
      </c>
      <c r="C6" s="190">
        <v>27760</v>
      </c>
      <c r="D6" s="190" t="s">
        <v>820</v>
      </c>
      <c r="E6" s="3">
        <v>10.390915870666504</v>
      </c>
      <c r="F6" s="3">
        <v>3.1226804256439209</v>
      </c>
      <c r="G6" s="3"/>
    </row>
    <row r="7" spans="1:9">
      <c r="A7" s="1" t="s">
        <v>124</v>
      </c>
      <c r="B7" s="3">
        <v>1</v>
      </c>
      <c r="C7" s="190">
        <v>29221</v>
      </c>
      <c r="D7" s="190" t="s">
        <v>821</v>
      </c>
      <c r="E7" s="3">
        <v>9.8754348754882813</v>
      </c>
      <c r="F7" s="3">
        <v>4.2256054878234863</v>
      </c>
      <c r="G7" s="3"/>
    </row>
    <row r="8" spans="1:9">
      <c r="A8" s="1" t="s">
        <v>124</v>
      </c>
      <c r="B8" s="3">
        <v>1</v>
      </c>
      <c r="C8" s="190">
        <v>30682</v>
      </c>
      <c r="D8" s="190" t="s">
        <v>822</v>
      </c>
      <c r="E8" s="3">
        <v>10.773670196533203</v>
      </c>
      <c r="F8" s="3">
        <v>3.56907057762146</v>
      </c>
      <c r="G8" s="3"/>
    </row>
    <row r="9" spans="1:9">
      <c r="A9" s="1" t="s">
        <v>124</v>
      </c>
      <c r="B9" s="3">
        <v>1</v>
      </c>
      <c r="C9" s="190">
        <v>32143</v>
      </c>
      <c r="D9" s="190" t="s">
        <v>823</v>
      </c>
      <c r="E9" s="3">
        <v>10.830885887145996</v>
      </c>
      <c r="F9" s="3">
        <v>2.4683265686035156</v>
      </c>
      <c r="G9" s="3"/>
    </row>
    <row r="10" spans="1:9">
      <c r="A10" s="1" t="s">
        <v>124</v>
      </c>
      <c r="B10" s="3">
        <v>1</v>
      </c>
      <c r="C10" s="190">
        <v>33604</v>
      </c>
      <c r="D10" s="190" t="s">
        <v>824</v>
      </c>
      <c r="E10" s="3">
        <v>11.171333312988281</v>
      </c>
      <c r="F10" s="3">
        <v>3.1306829452514648</v>
      </c>
      <c r="G10" s="3"/>
    </row>
    <row r="11" spans="1:9">
      <c r="A11" s="1" t="s">
        <v>124</v>
      </c>
      <c r="B11" s="3">
        <v>1</v>
      </c>
      <c r="C11" s="190">
        <v>35065</v>
      </c>
      <c r="D11" s="190" t="s">
        <v>825</v>
      </c>
      <c r="E11" s="3">
        <v>13.094804763793945</v>
      </c>
      <c r="F11" s="3">
        <v>2.9242813587188721</v>
      </c>
      <c r="G11" s="3"/>
    </row>
    <row r="12" spans="1:9">
      <c r="A12" s="1" t="s">
        <v>124</v>
      </c>
      <c r="B12" s="3">
        <v>1</v>
      </c>
      <c r="C12" s="190">
        <v>36526</v>
      </c>
      <c r="D12" s="190" t="s">
        <v>826</v>
      </c>
      <c r="E12" s="3">
        <v>15.181795120239258</v>
      </c>
      <c r="F12" s="3">
        <v>2.067131519317627</v>
      </c>
      <c r="G12" s="3"/>
    </row>
    <row r="13" spans="1:9">
      <c r="A13" s="1" t="s">
        <v>124</v>
      </c>
      <c r="B13" s="3">
        <v>1</v>
      </c>
      <c r="C13" s="190">
        <v>37987</v>
      </c>
      <c r="D13" s="190" t="s">
        <v>602</v>
      </c>
      <c r="E13" s="3">
        <v>16.617679595947266</v>
      </c>
      <c r="F13" s="3">
        <v>1.7642018795013428</v>
      </c>
      <c r="G13" s="3"/>
    </row>
    <row r="14" spans="1:9">
      <c r="A14" s="1" t="s">
        <v>124</v>
      </c>
      <c r="B14" s="3">
        <v>1</v>
      </c>
      <c r="C14" s="190">
        <v>39448</v>
      </c>
      <c r="D14" s="190" t="s">
        <v>184</v>
      </c>
      <c r="E14" s="3">
        <v>14.19191837310791</v>
      </c>
      <c r="F14" s="3">
        <v>2.8065173625946045</v>
      </c>
      <c r="G14" s="3"/>
    </row>
    <row r="15" spans="1:9">
      <c r="A15" s="1" t="s">
        <v>124</v>
      </c>
      <c r="B15" s="3">
        <v>1</v>
      </c>
      <c r="C15" s="190">
        <v>40909</v>
      </c>
      <c r="D15" s="190" t="s">
        <v>352</v>
      </c>
      <c r="E15" s="3">
        <v>15.695596694946289</v>
      </c>
      <c r="F15" s="3">
        <v>2.8387596607208252</v>
      </c>
      <c r="G15" s="3"/>
    </row>
    <row r="16" spans="1:9">
      <c r="A16" s="1" t="s">
        <v>124</v>
      </c>
      <c r="B16" s="3">
        <v>1</v>
      </c>
      <c r="C16" s="190">
        <v>42370</v>
      </c>
      <c r="D16" s="190" t="s">
        <v>633</v>
      </c>
      <c r="E16" s="3">
        <v>16.65667724609375</v>
      </c>
      <c r="F16" s="3">
        <v>1.8230359554290771</v>
      </c>
      <c r="G16" s="3"/>
    </row>
    <row r="17" spans="1:7">
      <c r="A17" s="1" t="s">
        <v>124</v>
      </c>
      <c r="B17" s="3">
        <v>1</v>
      </c>
      <c r="C17" s="190">
        <v>43831</v>
      </c>
      <c r="D17" s="190" t="s">
        <v>216</v>
      </c>
      <c r="E17" s="3">
        <v>18.709272384643555</v>
      </c>
      <c r="F17" s="3">
        <v>1.3130819797515869</v>
      </c>
      <c r="G17" s="3"/>
    </row>
    <row r="18" spans="1:7">
      <c r="A18" s="1" t="s">
        <v>827</v>
      </c>
      <c r="B18" s="3">
        <v>0</v>
      </c>
      <c r="C18" s="190">
        <v>21916</v>
      </c>
      <c r="D18" s="190"/>
      <c r="E18" s="3"/>
      <c r="F18" s="3"/>
      <c r="G18" s="3"/>
    </row>
    <row r="19" spans="1:7">
      <c r="A19" s="1" t="s">
        <v>827</v>
      </c>
      <c r="B19" s="3">
        <v>0</v>
      </c>
      <c r="C19" s="190">
        <v>23377</v>
      </c>
      <c r="D19" s="190"/>
      <c r="E19" s="3"/>
      <c r="F19" s="3"/>
      <c r="G19" s="3"/>
    </row>
    <row r="20" spans="1:7">
      <c r="A20" s="1" t="s">
        <v>827</v>
      </c>
      <c r="B20" s="3">
        <v>0</v>
      </c>
      <c r="C20" s="190">
        <v>24838</v>
      </c>
      <c r="D20" s="190"/>
      <c r="E20" s="3"/>
      <c r="F20" s="3"/>
      <c r="G20" s="3"/>
    </row>
    <row r="21" spans="1:7">
      <c r="A21" s="1" t="s">
        <v>827</v>
      </c>
      <c r="B21" s="3">
        <v>0</v>
      </c>
      <c r="C21" s="190">
        <v>26299</v>
      </c>
      <c r="D21" s="190"/>
      <c r="E21" s="3"/>
      <c r="F21" s="3"/>
      <c r="G21" s="3"/>
    </row>
    <row r="22" spans="1:7">
      <c r="A22" s="1" t="s">
        <v>827</v>
      </c>
      <c r="B22" s="3">
        <v>0</v>
      </c>
      <c r="C22" s="190">
        <v>27760</v>
      </c>
      <c r="D22" s="190"/>
      <c r="E22" s="3"/>
      <c r="F22" s="3"/>
      <c r="G22" s="3"/>
    </row>
    <row r="23" spans="1:7">
      <c r="A23" s="1" t="s">
        <v>827</v>
      </c>
      <c r="B23" s="3">
        <v>0</v>
      </c>
      <c r="C23" s="190">
        <v>29221</v>
      </c>
      <c r="D23" s="190"/>
      <c r="E23" s="3"/>
      <c r="F23" s="3"/>
      <c r="G23" s="3"/>
    </row>
    <row r="24" spans="1:7">
      <c r="A24" s="1" t="s">
        <v>827</v>
      </c>
      <c r="B24" s="3">
        <v>0</v>
      </c>
      <c r="C24" s="190">
        <v>30682</v>
      </c>
      <c r="D24" s="190"/>
      <c r="E24" s="3"/>
      <c r="F24" s="3"/>
      <c r="G24" s="3"/>
    </row>
    <row r="25" spans="1:7">
      <c r="A25" s="1" t="s">
        <v>827</v>
      </c>
      <c r="B25" s="3">
        <v>0</v>
      </c>
      <c r="C25" s="190">
        <v>32143</v>
      </c>
      <c r="D25" s="190"/>
      <c r="E25" s="3">
        <v>8.370387077331543</v>
      </c>
      <c r="F25" s="3">
        <v>2.4009294509887695</v>
      </c>
      <c r="G25" s="3"/>
    </row>
    <row r="26" spans="1:7">
      <c r="A26" s="1" t="s">
        <v>827</v>
      </c>
      <c r="B26" s="3">
        <v>0</v>
      </c>
      <c r="C26" s="190">
        <v>33604</v>
      </c>
      <c r="D26" s="190"/>
      <c r="E26" s="3">
        <v>9.5753450393676758</v>
      </c>
      <c r="F26" s="3">
        <v>2.2520930767059326</v>
      </c>
      <c r="G26" s="3"/>
    </row>
    <row r="27" spans="1:7">
      <c r="A27" s="1" t="s">
        <v>827</v>
      </c>
      <c r="B27" s="3">
        <v>0</v>
      </c>
      <c r="C27" s="190">
        <v>35065</v>
      </c>
      <c r="D27" s="190"/>
      <c r="E27" s="3">
        <v>12.67705249786377</v>
      </c>
      <c r="F27" s="3">
        <v>2.7011613845825195</v>
      </c>
      <c r="G27" s="3"/>
    </row>
    <row r="28" spans="1:7">
      <c r="A28" s="1" t="s">
        <v>827</v>
      </c>
      <c r="B28" s="3">
        <v>0</v>
      </c>
      <c r="C28" s="190">
        <v>36526</v>
      </c>
      <c r="D28" s="190"/>
      <c r="E28" s="3">
        <v>11.836616516113281</v>
      </c>
      <c r="F28" s="3">
        <v>2.0720968246459961</v>
      </c>
      <c r="G28" s="3"/>
    </row>
    <row r="29" spans="1:7">
      <c r="A29" s="1" t="s">
        <v>827</v>
      </c>
      <c r="B29" s="3">
        <v>0</v>
      </c>
      <c r="C29" s="190">
        <v>37987</v>
      </c>
      <c r="D29" s="190"/>
      <c r="E29" s="3">
        <v>14.873334884643555</v>
      </c>
      <c r="F29" s="3">
        <v>1.9234569072723389</v>
      </c>
      <c r="G29" s="3"/>
    </row>
    <row r="30" spans="1:7">
      <c r="A30" s="1" t="s">
        <v>827</v>
      </c>
      <c r="B30" s="3">
        <v>0</v>
      </c>
      <c r="C30" s="190">
        <v>39448</v>
      </c>
      <c r="D30" s="190"/>
      <c r="E30" s="3">
        <v>15.542169570922852</v>
      </c>
      <c r="F30" s="3">
        <v>1.1900931596755981</v>
      </c>
      <c r="G30" s="3"/>
    </row>
    <row r="31" spans="1:7">
      <c r="A31" s="1" t="s">
        <v>827</v>
      </c>
      <c r="B31" s="3">
        <v>0</v>
      </c>
      <c r="C31" s="190">
        <v>40909</v>
      </c>
      <c r="D31" s="190"/>
      <c r="E31" s="3">
        <v>16.327985763549805</v>
      </c>
      <c r="F31" s="3">
        <v>1.633150577545166</v>
      </c>
      <c r="G31" s="3"/>
    </row>
    <row r="32" spans="1:7">
      <c r="A32" s="1" t="s">
        <v>827</v>
      </c>
      <c r="B32" s="3">
        <v>0</v>
      </c>
      <c r="C32" s="190">
        <v>42370</v>
      </c>
      <c r="D32" s="190"/>
      <c r="E32" s="3">
        <v>16.00584602355957</v>
      </c>
      <c r="F32" s="3">
        <v>1.6882586479187012</v>
      </c>
      <c r="G32" s="3"/>
    </row>
    <row r="33" spans="1:7">
      <c r="A33" s="1" t="s">
        <v>827</v>
      </c>
      <c r="B33" s="3">
        <v>0</v>
      </c>
      <c r="C33" s="190">
        <v>43831</v>
      </c>
      <c r="D33" s="190"/>
      <c r="E33" s="3">
        <v>15.642746925354004</v>
      </c>
      <c r="F33" s="3">
        <v>1.3735378980636597</v>
      </c>
      <c r="G33" s="3"/>
    </row>
  </sheetData>
  <pageMargins left="0.75" right="0.75" top="1" bottom="1" header="0.5" footer="0.5"/>
  <pageSetup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2A7D2-58FD-4260-AFAD-5E9E8AEF2016}">
  <dimension ref="A1:O18"/>
  <sheetViews>
    <sheetView showGridLines="0" topLeftCell="D1" zoomScale="60" zoomScaleNormal="60" workbookViewId="0">
      <selection activeCell="L45" sqref="L45"/>
    </sheetView>
  </sheetViews>
  <sheetFormatPr defaultRowHeight="12.75"/>
  <cols>
    <col min="1" max="15" width="9.140625" style="1"/>
    <col min="16" max="16" width="2.85546875" style="1" customWidth="1"/>
    <col min="17" max="16384" width="9.140625" style="1"/>
  </cols>
  <sheetData>
    <row r="1" spans="1:15">
      <c r="A1" s="1" t="s">
        <v>828</v>
      </c>
      <c r="B1" s="1" t="s">
        <v>812</v>
      </c>
      <c r="D1" s="1" t="s">
        <v>829</v>
      </c>
      <c r="E1" s="1" t="s">
        <v>830</v>
      </c>
      <c r="F1" s="1" t="s">
        <v>831</v>
      </c>
      <c r="G1" s="1" t="s">
        <v>832</v>
      </c>
      <c r="H1" s="1" t="s">
        <v>833</v>
      </c>
      <c r="I1" s="1" t="s">
        <v>772</v>
      </c>
    </row>
    <row r="2" spans="1:15">
      <c r="A2" s="1" t="s">
        <v>125</v>
      </c>
      <c r="B2" s="190">
        <v>21916</v>
      </c>
      <c r="C2" s="190" t="str">
        <f>TEXT(B2,"yyyy")</f>
        <v>1960</v>
      </c>
      <c r="D2" s="3">
        <v>11.09381103515625</v>
      </c>
      <c r="E2" s="3">
        <v>16.033212661743164</v>
      </c>
      <c r="F2" s="3">
        <v>18.374309539794922</v>
      </c>
      <c r="G2" s="3">
        <v>19.165327072143555</v>
      </c>
      <c r="H2" s="3">
        <v>22.772659301757813</v>
      </c>
      <c r="I2" s="3">
        <v>22.772659301757813</v>
      </c>
    </row>
    <row r="3" spans="1:15">
      <c r="A3" s="1" t="s">
        <v>125</v>
      </c>
      <c r="B3" s="190">
        <v>23377</v>
      </c>
      <c r="C3" s="190" t="str">
        <f>TEXT(B3,"yy")</f>
        <v>64</v>
      </c>
      <c r="D3" s="3">
        <v>11.779677391052246</v>
      </c>
      <c r="E3" s="3">
        <v>16.86646842956543</v>
      </c>
      <c r="F3" s="3">
        <v>19.149465560913086</v>
      </c>
      <c r="G3" s="3">
        <v>20.356374740600586</v>
      </c>
      <c r="H3" s="3">
        <v>22.430641174316406</v>
      </c>
      <c r="I3" s="3">
        <v>22.430641174316406</v>
      </c>
    </row>
    <row r="4" spans="1:15">
      <c r="A4" s="1" t="s">
        <v>125</v>
      </c>
      <c r="B4" s="190">
        <v>24838</v>
      </c>
      <c r="C4" s="190" t="str">
        <f t="shared" ref="C4:C17" si="0">TEXT(B4,"yy")</f>
        <v>68</v>
      </c>
      <c r="D4" s="3">
        <v>10.641663551330566</v>
      </c>
      <c r="E4" s="3">
        <v>15.04890251159668</v>
      </c>
      <c r="F4" s="3">
        <v>16.968393325805664</v>
      </c>
      <c r="G4" s="3">
        <v>19.31907844543457</v>
      </c>
      <c r="H4" s="3">
        <v>21.866325378417969</v>
      </c>
      <c r="I4" s="3">
        <v>21.866325378417969</v>
      </c>
    </row>
    <row r="5" spans="1:15" ht="23.25">
      <c r="A5" s="1" t="s">
        <v>125</v>
      </c>
      <c r="B5" s="190">
        <v>26299</v>
      </c>
      <c r="C5" s="190" t="str">
        <f t="shared" si="0"/>
        <v>72</v>
      </c>
      <c r="D5" s="3">
        <v>10.566142082214355</v>
      </c>
      <c r="E5" s="3">
        <v>13.864921569824219</v>
      </c>
      <c r="F5" s="3">
        <v>15.528017044067383</v>
      </c>
      <c r="G5" s="3">
        <v>18.798076629638672</v>
      </c>
      <c r="H5" s="3">
        <v>21.149410247802734</v>
      </c>
      <c r="I5" s="3">
        <v>21.149410247802734</v>
      </c>
      <c r="O5" s="181" t="s">
        <v>24</v>
      </c>
    </row>
    <row r="6" spans="1:15">
      <c r="A6" s="1" t="s">
        <v>125</v>
      </c>
      <c r="B6" s="190">
        <v>27760</v>
      </c>
      <c r="C6" s="190" t="str">
        <f t="shared" si="0"/>
        <v>76</v>
      </c>
      <c r="D6" s="3">
        <v>10.390915870666504</v>
      </c>
      <c r="E6" s="3">
        <v>14.262968063354492</v>
      </c>
      <c r="F6" s="3">
        <v>15.592972755432129</v>
      </c>
      <c r="G6" s="3">
        <v>19.107555389404297</v>
      </c>
      <c r="H6" s="3">
        <v>21.781291961669922</v>
      </c>
      <c r="I6" s="3">
        <v>21.781291961669922</v>
      </c>
      <c r="O6" s="1" t="s">
        <v>834</v>
      </c>
    </row>
    <row r="7" spans="1:15">
      <c r="A7" s="1" t="s">
        <v>125</v>
      </c>
      <c r="B7" s="190">
        <v>29221</v>
      </c>
      <c r="C7" s="190" t="str">
        <f t="shared" si="0"/>
        <v>80</v>
      </c>
      <c r="D7" s="3">
        <v>9.8754348754882813</v>
      </c>
      <c r="E7" s="3">
        <v>14.812739372253418</v>
      </c>
      <c r="F7" s="3">
        <v>16.286920547485352</v>
      </c>
      <c r="G7" s="3">
        <v>20.481548309326172</v>
      </c>
      <c r="H7" s="3">
        <v>23.076568603515625</v>
      </c>
      <c r="I7" s="3">
        <v>23.076568603515625</v>
      </c>
    </row>
    <row r="8" spans="1:15">
      <c r="A8" s="1" t="s">
        <v>125</v>
      </c>
      <c r="B8" s="190">
        <v>30682</v>
      </c>
      <c r="C8" s="190" t="str">
        <f t="shared" si="0"/>
        <v>84</v>
      </c>
      <c r="D8" s="3">
        <v>10.773670196533203</v>
      </c>
      <c r="E8" s="3">
        <v>15.189347267150879</v>
      </c>
      <c r="F8" s="3">
        <v>16.963275909423828</v>
      </c>
      <c r="G8" s="3">
        <v>22.100788116455078</v>
      </c>
      <c r="H8" s="3">
        <v>24.908975601196289</v>
      </c>
      <c r="I8" s="3">
        <v>24.908975601196289</v>
      </c>
    </row>
    <row r="9" spans="1:15">
      <c r="A9" s="1" t="s">
        <v>125</v>
      </c>
      <c r="B9" s="190">
        <v>32143</v>
      </c>
      <c r="C9" s="190" t="str">
        <f t="shared" si="0"/>
        <v>88</v>
      </c>
      <c r="D9" s="3">
        <v>10.830885887145996</v>
      </c>
      <c r="E9" s="3">
        <v>14.655940055847168</v>
      </c>
      <c r="F9" s="3">
        <v>16.2064208984375</v>
      </c>
      <c r="G9" s="3">
        <v>24.097644805908203</v>
      </c>
      <c r="H9" s="3">
        <v>26.488386154174805</v>
      </c>
      <c r="I9" s="3">
        <v>26.488386154174805</v>
      </c>
    </row>
    <row r="10" spans="1:15">
      <c r="A10" s="1" t="s">
        <v>125</v>
      </c>
      <c r="B10" s="190">
        <v>33604</v>
      </c>
      <c r="C10" s="190" t="str">
        <f t="shared" si="0"/>
        <v>92</v>
      </c>
      <c r="D10" s="3">
        <v>11.171333312988281</v>
      </c>
      <c r="E10" s="3">
        <v>15.243354797363281</v>
      </c>
      <c r="F10" s="3">
        <v>16.315174102783203</v>
      </c>
      <c r="G10" s="3">
        <v>21.68885612487793</v>
      </c>
      <c r="H10" s="3">
        <v>25.018205642700195</v>
      </c>
      <c r="I10" s="3">
        <v>25.018205642700195</v>
      </c>
    </row>
    <row r="11" spans="1:15">
      <c r="A11" s="1" t="s">
        <v>125</v>
      </c>
      <c r="B11" s="190">
        <v>35065</v>
      </c>
      <c r="C11" s="190" t="str">
        <f t="shared" si="0"/>
        <v>96</v>
      </c>
      <c r="D11" s="3">
        <v>13.094804763793945</v>
      </c>
      <c r="E11" s="3">
        <v>17.593805313110352</v>
      </c>
      <c r="F11" s="3">
        <v>19.388738632202148</v>
      </c>
      <c r="G11" s="3">
        <v>24.319610595703125</v>
      </c>
      <c r="H11" s="3">
        <v>27.084354400634766</v>
      </c>
      <c r="I11" s="3">
        <v>27.084354400634766</v>
      </c>
    </row>
    <row r="12" spans="1:15">
      <c r="A12" s="1" t="s">
        <v>125</v>
      </c>
      <c r="B12" s="190">
        <v>36526</v>
      </c>
      <c r="C12" s="191">
        <v>2000</v>
      </c>
      <c r="D12" s="3">
        <v>15.181795120239258</v>
      </c>
      <c r="E12" s="3">
        <v>20.510082244873047</v>
      </c>
      <c r="F12" s="3">
        <v>22.036943435668945</v>
      </c>
      <c r="G12" s="3">
        <v>27.095516204833984</v>
      </c>
      <c r="H12" s="3">
        <v>29.81024169921875</v>
      </c>
      <c r="I12" s="3">
        <v>29.81024169921875</v>
      </c>
    </row>
    <row r="13" spans="1:15">
      <c r="A13" s="1" t="s">
        <v>125</v>
      </c>
      <c r="B13" s="190">
        <v>37987</v>
      </c>
      <c r="C13" s="190" t="str">
        <f t="shared" si="0"/>
        <v>04</v>
      </c>
      <c r="D13" s="3">
        <v>16.617679595947266</v>
      </c>
      <c r="E13" s="3">
        <v>22.727060317993164</v>
      </c>
      <c r="F13" s="3">
        <v>24.261165618896484</v>
      </c>
      <c r="G13" s="3">
        <v>30.348642349243164</v>
      </c>
      <c r="H13" s="3">
        <v>32.851528167724609</v>
      </c>
      <c r="I13" s="3">
        <v>32.851528167724609</v>
      </c>
    </row>
    <row r="14" spans="1:15">
      <c r="A14" s="1" t="s">
        <v>125</v>
      </c>
      <c r="B14" s="190">
        <v>39448</v>
      </c>
      <c r="C14" s="190" t="str">
        <f t="shared" si="0"/>
        <v>08</v>
      </c>
      <c r="D14" s="3">
        <v>14.19191837310791</v>
      </c>
      <c r="E14" s="3">
        <v>19.670631408691406</v>
      </c>
      <c r="F14" s="3">
        <v>20.868762969970703</v>
      </c>
      <c r="G14" s="3">
        <v>27.007686614990234</v>
      </c>
      <c r="H14" s="3">
        <v>29.958492279052734</v>
      </c>
      <c r="I14" s="3">
        <v>29.958492279052734</v>
      </c>
    </row>
    <row r="15" spans="1:15">
      <c r="A15" s="1" t="s">
        <v>125</v>
      </c>
      <c r="B15" s="190">
        <v>40909</v>
      </c>
      <c r="C15" s="190" t="str">
        <f t="shared" si="0"/>
        <v>12</v>
      </c>
      <c r="D15" s="3">
        <v>15.695596694946289</v>
      </c>
      <c r="E15" s="3">
        <v>21.259420394897461</v>
      </c>
      <c r="F15" s="3">
        <v>22.980613708496094</v>
      </c>
      <c r="G15" s="3">
        <v>29.257951736450195</v>
      </c>
      <c r="H15" s="3">
        <v>32.137729644775391</v>
      </c>
      <c r="I15" s="3">
        <v>32.137729644775391</v>
      </c>
    </row>
    <row r="16" spans="1:15">
      <c r="A16" s="1" t="s">
        <v>125</v>
      </c>
      <c r="B16" s="190">
        <v>42370</v>
      </c>
      <c r="C16" s="190" t="str">
        <f t="shared" si="0"/>
        <v>16</v>
      </c>
      <c r="D16" s="3">
        <v>16.65667724609375</v>
      </c>
      <c r="E16" s="3">
        <v>23.38081169128418</v>
      </c>
      <c r="F16" s="3">
        <v>25.34712028503418</v>
      </c>
      <c r="G16" s="3">
        <v>33.849983215332031</v>
      </c>
      <c r="H16" s="3">
        <v>36.483646392822266</v>
      </c>
      <c r="I16" s="3">
        <v>36.483646392822266</v>
      </c>
    </row>
    <row r="17" spans="1:9">
      <c r="A17" s="1" t="s">
        <v>125</v>
      </c>
      <c r="B17" s="190">
        <v>43831</v>
      </c>
      <c r="C17" s="190" t="str">
        <f t="shared" si="0"/>
        <v>20</v>
      </c>
      <c r="D17" s="3">
        <v>18.709272384643555</v>
      </c>
      <c r="E17" s="3">
        <v>24.688240051269531</v>
      </c>
      <c r="F17" s="3">
        <v>26.945819854736328</v>
      </c>
      <c r="G17" s="3">
        <v>36.226066589355469</v>
      </c>
      <c r="H17" s="3">
        <v>38.988548278808594</v>
      </c>
      <c r="I17" s="3">
        <v>38.988548278808594</v>
      </c>
    </row>
    <row r="18" spans="1:9">
      <c r="B18" s="3"/>
      <c r="C18" s="3"/>
      <c r="D18" s="3"/>
      <c r="E18" s="3"/>
      <c r="F18" s="3"/>
      <c r="G18" s="3"/>
      <c r="H18" s="3"/>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C7950-6AC4-46C0-B4BF-AE63B3CED6AF}">
  <dimension ref="A1:P18"/>
  <sheetViews>
    <sheetView zoomScale="60" zoomScaleNormal="73" workbookViewId="0">
      <selection activeCell="L45" sqref="L45"/>
    </sheetView>
  </sheetViews>
  <sheetFormatPr defaultRowHeight="12.75"/>
  <cols>
    <col min="1" max="1" width="4.140625" style="124" customWidth="1"/>
    <col min="2" max="2" width="34.5703125" style="124" bestFit="1" customWidth="1"/>
    <col min="3" max="3" width="4.85546875" style="124" customWidth="1"/>
    <col min="4" max="4" width="1.28515625" style="129" customWidth="1"/>
    <col min="5" max="5" width="4.85546875" style="192" customWidth="1"/>
    <col min="6" max="6" width="1.28515625" style="192" customWidth="1"/>
    <col min="7" max="7" width="4.85546875" style="124" customWidth="1"/>
    <col min="8" max="8" width="1.28515625" style="129" customWidth="1"/>
    <col min="9" max="9" width="4.85546875" style="192" customWidth="1"/>
    <col min="10" max="10" width="1.28515625" style="192" customWidth="1"/>
    <col min="11" max="11" width="4.85546875" style="124" customWidth="1"/>
    <col min="12" max="12" width="1.28515625" style="129" customWidth="1"/>
    <col min="13" max="13" width="9.28515625" style="192" customWidth="1"/>
    <col min="14" max="14" width="1.28515625" style="124" customWidth="1"/>
    <col min="15" max="15" width="1.85546875" style="124" customWidth="1"/>
    <col min="16" max="16" width="161.28515625" style="124" bestFit="1" customWidth="1"/>
    <col min="17" max="16384" width="9.140625" style="124"/>
  </cols>
  <sheetData>
    <row r="1" spans="1:16">
      <c r="A1" s="124" t="s">
        <v>132</v>
      </c>
    </row>
    <row r="2" spans="1:16" ht="39" customHeight="1">
      <c r="B2" s="193" t="s">
        <v>835</v>
      </c>
      <c r="C2" s="193"/>
      <c r="D2" s="193"/>
      <c r="E2" s="193"/>
      <c r="F2" s="193"/>
      <c r="G2" s="193"/>
      <c r="H2" s="193"/>
      <c r="I2" s="193"/>
      <c r="J2" s="193"/>
      <c r="K2" s="193"/>
      <c r="L2" s="193"/>
      <c r="M2" s="193"/>
      <c r="N2" s="193"/>
    </row>
    <row r="3" spans="1:16" ht="30.6" customHeight="1">
      <c r="B3" s="194"/>
      <c r="C3" s="195" t="s">
        <v>836</v>
      </c>
      <c r="D3" s="196"/>
      <c r="E3" s="196"/>
      <c r="F3" s="196"/>
      <c r="G3" s="196"/>
      <c r="H3" s="196"/>
      <c r="I3" s="196"/>
      <c r="J3" s="196"/>
      <c r="K3" s="196"/>
      <c r="L3" s="196"/>
      <c r="M3" s="196"/>
      <c r="N3" s="197"/>
      <c r="O3" s="129"/>
    </row>
    <row r="4" spans="1:16" ht="54.95" customHeight="1">
      <c r="B4" s="198"/>
      <c r="C4" s="457" t="s">
        <v>837</v>
      </c>
      <c r="D4" s="457"/>
      <c r="E4" s="457"/>
      <c r="F4" s="195"/>
      <c r="G4" s="457" t="s">
        <v>128</v>
      </c>
      <c r="H4" s="457"/>
      <c r="I4" s="457"/>
      <c r="J4" s="195"/>
      <c r="K4" s="457" t="s">
        <v>124</v>
      </c>
      <c r="L4" s="457"/>
      <c r="M4" s="457"/>
      <c r="N4" s="199"/>
      <c r="O4" s="200"/>
      <c r="P4" s="201"/>
    </row>
    <row r="5" spans="1:16" ht="12.6" hidden="1" customHeight="1">
      <c r="B5" s="202" t="s">
        <v>838</v>
      </c>
      <c r="C5" s="203">
        <f>SUM(C7:C12)</f>
        <v>13.754999999999999</v>
      </c>
      <c r="D5" s="203" t="s">
        <v>839</v>
      </c>
      <c r="E5" s="203"/>
      <c r="F5" s="204"/>
      <c r="G5" s="205">
        <f>+SUM(G7:G12)</f>
        <v>8.6857461786270136</v>
      </c>
      <c r="H5" s="206" t="s">
        <v>839</v>
      </c>
      <c r="I5" s="207">
        <f>SUM(G7:G12,I11-G11)</f>
        <v>6.6857461786270136</v>
      </c>
      <c r="J5" s="204"/>
      <c r="K5" s="205">
        <f>+SUM(K7:K12)</f>
        <v>7.4333232212066642</v>
      </c>
      <c r="L5" s="206" t="s">
        <v>839</v>
      </c>
      <c r="M5" s="207">
        <f>SUM(K7:K12,M11-K11)</f>
        <v>5.4333232212066642</v>
      </c>
      <c r="N5" s="208"/>
      <c r="O5" s="208"/>
      <c r="P5" s="209"/>
    </row>
    <row r="6" spans="1:16" ht="12.75" hidden="1" customHeight="1">
      <c r="B6" s="210" t="s">
        <v>840</v>
      </c>
      <c r="C6" s="458">
        <f>+C5-C10-C12</f>
        <v>12.774999999999999</v>
      </c>
      <c r="D6" s="458"/>
      <c r="E6" s="458"/>
      <c r="F6" s="211"/>
      <c r="G6" s="212">
        <f>+G5-G10-G12</f>
        <v>6.125746178627014</v>
      </c>
      <c r="H6" s="213" t="s">
        <v>839</v>
      </c>
      <c r="I6" s="211">
        <f>+I5-G10-G12</f>
        <v>4.125746178627014</v>
      </c>
      <c r="J6" s="211"/>
      <c r="K6" s="212">
        <f>+K5-K10-K12</f>
        <v>3.5533232212066652</v>
      </c>
      <c r="L6" s="213" t="s">
        <v>839</v>
      </c>
      <c r="M6" s="211">
        <f>+M5-K10-K12</f>
        <v>1.5533232212066646</v>
      </c>
      <c r="N6" s="214"/>
      <c r="O6" s="208"/>
      <c r="P6" s="209"/>
    </row>
    <row r="7" spans="1:16">
      <c r="B7" s="124" t="s">
        <v>841</v>
      </c>
      <c r="C7" s="455">
        <v>0</v>
      </c>
      <c r="D7" s="455"/>
      <c r="E7" s="455"/>
      <c r="F7" s="129"/>
      <c r="G7" s="451">
        <v>0.2</v>
      </c>
      <c r="H7" s="451"/>
      <c r="I7" s="451"/>
      <c r="J7" s="129"/>
      <c r="K7" s="451">
        <v>0.8</v>
      </c>
      <c r="L7" s="451"/>
      <c r="M7" s="451"/>
      <c r="N7" s="216"/>
      <c r="O7" s="216"/>
      <c r="P7" s="209"/>
    </row>
    <row r="8" spans="1:16">
      <c r="B8" s="124" t="s">
        <v>831</v>
      </c>
      <c r="C8" s="455">
        <f>MAX(0,[248]sources!E6)</f>
        <v>0</v>
      </c>
      <c r="D8" s="455"/>
      <c r="E8" s="455"/>
      <c r="F8" s="215"/>
      <c r="G8" s="455">
        <f>+[248]sources!E5</f>
        <v>0.32574617862701394</v>
      </c>
      <c r="H8" s="455"/>
      <c r="I8" s="455"/>
      <c r="J8" s="215"/>
      <c r="K8" s="455">
        <f>[248]sources!E4</f>
        <v>0.60332322120666504</v>
      </c>
      <c r="L8" s="455"/>
      <c r="M8" s="455"/>
      <c r="N8" s="216"/>
      <c r="O8" s="216"/>
      <c r="P8" s="209"/>
    </row>
    <row r="9" spans="1:16">
      <c r="B9" s="124" t="s">
        <v>842</v>
      </c>
      <c r="C9" s="455">
        <f>+[248]sources!C13*0.75</f>
        <v>12.075000000000001</v>
      </c>
      <c r="D9" s="455"/>
      <c r="E9" s="455"/>
      <c r="F9" s="129"/>
      <c r="G9" s="451">
        <f>+[248]sources!C12*0.75</f>
        <v>3.5999999999999996</v>
      </c>
      <c r="H9" s="451"/>
      <c r="I9" s="451"/>
      <c r="J9" s="129"/>
      <c r="K9" s="455">
        <f>[248]sources!C11*0.75</f>
        <v>0.15000000000000002</v>
      </c>
      <c r="L9" s="455"/>
      <c r="M9" s="455"/>
      <c r="N9" s="216"/>
      <c r="O9" s="216"/>
    </row>
    <row r="10" spans="1:16" ht="23.25">
      <c r="B10" s="124" t="s">
        <v>843</v>
      </c>
      <c r="C10" s="455">
        <f>+[248]sources!E22</f>
        <v>0.7</v>
      </c>
      <c r="D10" s="455"/>
      <c r="E10" s="455"/>
      <c r="F10" s="129"/>
      <c r="G10" s="455">
        <f>+[248]sources!E21</f>
        <v>2</v>
      </c>
      <c r="H10" s="455"/>
      <c r="I10" s="455"/>
      <c r="J10" s="129"/>
      <c r="K10" s="455">
        <f>+[248]sources!E20</f>
        <v>2.9</v>
      </c>
      <c r="L10" s="455"/>
      <c r="M10" s="455"/>
      <c r="N10" s="216"/>
      <c r="O10" s="216"/>
      <c r="P10" s="123" t="s">
        <v>25</v>
      </c>
    </row>
    <row r="11" spans="1:16" ht="20.25">
      <c r="B11" s="124" t="s">
        <v>844</v>
      </c>
      <c r="C11" s="455">
        <f>+[248]sources!C30</f>
        <v>0.7</v>
      </c>
      <c r="D11" s="455" t="s">
        <v>839</v>
      </c>
      <c r="E11" s="455">
        <v>2</v>
      </c>
      <c r="F11" s="217"/>
      <c r="G11" s="218">
        <v>2</v>
      </c>
      <c r="H11" s="219"/>
      <c r="I11" s="217"/>
      <c r="J11" s="217"/>
      <c r="K11" s="218">
        <v>2</v>
      </c>
      <c r="L11" s="219"/>
      <c r="M11" s="217"/>
      <c r="N11" s="216"/>
      <c r="O11" s="216"/>
      <c r="P11" s="220" t="s">
        <v>646</v>
      </c>
    </row>
    <row r="12" spans="1:16">
      <c r="B12" s="221" t="s">
        <v>845</v>
      </c>
      <c r="C12" s="456">
        <f>+[248]sources!I38</f>
        <v>0.28000000000000025</v>
      </c>
      <c r="D12" s="456"/>
      <c r="E12" s="456"/>
      <c r="F12" s="222"/>
      <c r="G12" s="456">
        <f>+[248]sources!I37</f>
        <v>0.55999999999999983</v>
      </c>
      <c r="H12" s="456"/>
      <c r="I12" s="456"/>
      <c r="J12" s="222"/>
      <c r="K12" s="456">
        <f>+[248]sources!I36</f>
        <v>0.97999999999999976</v>
      </c>
      <c r="L12" s="456"/>
      <c r="M12" s="456"/>
      <c r="N12" s="223"/>
      <c r="O12" s="216"/>
      <c r="P12" s="209"/>
    </row>
    <row r="13" spans="1:16" ht="49.5" customHeight="1">
      <c r="B13" s="453"/>
      <c r="C13" s="453"/>
      <c r="D13" s="453"/>
      <c r="E13" s="453"/>
      <c r="F13" s="453"/>
      <c r="G13" s="453"/>
      <c r="H13" s="453"/>
      <c r="I13" s="453"/>
      <c r="J13" s="453"/>
      <c r="K13" s="453"/>
      <c r="L13" s="453"/>
      <c r="M13" s="453"/>
      <c r="N13" s="453"/>
      <c r="P13" s="209"/>
    </row>
    <row r="14" spans="1:16" ht="141" customHeight="1">
      <c r="B14" s="454" t="s">
        <v>846</v>
      </c>
      <c r="C14" s="454"/>
      <c r="D14" s="454"/>
      <c r="E14" s="454"/>
      <c r="F14" s="454"/>
      <c r="G14" s="454"/>
      <c r="H14" s="454"/>
      <c r="I14" s="454"/>
      <c r="J14" s="454"/>
      <c r="K14" s="454"/>
      <c r="L14" s="454"/>
      <c r="M14" s="454"/>
      <c r="N14" s="454"/>
      <c r="P14" s="209"/>
    </row>
    <row r="15" spans="1:16">
      <c r="C15" s="224"/>
      <c r="D15" s="225"/>
      <c r="E15" s="226"/>
      <c r="F15" s="226"/>
      <c r="G15" s="224"/>
      <c r="H15" s="225"/>
      <c r="I15" s="226"/>
      <c r="J15" s="226"/>
      <c r="K15" s="224"/>
      <c r="L15" s="225"/>
      <c r="M15" s="226"/>
      <c r="N15" s="227"/>
    </row>
    <row r="16" spans="1:16">
      <c r="B16" s="209"/>
      <c r="C16" s="209"/>
      <c r="D16" s="228"/>
      <c r="E16" s="229"/>
      <c r="F16" s="229"/>
      <c r="G16" s="209"/>
      <c r="H16" s="228"/>
      <c r="I16" s="229"/>
      <c r="J16" s="229"/>
      <c r="K16" s="209"/>
      <c r="L16" s="228"/>
      <c r="M16" s="229"/>
      <c r="N16" s="227"/>
      <c r="O16" s="230"/>
      <c r="P16" s="231"/>
    </row>
    <row r="17" spans="2:16">
      <c r="B17" s="209"/>
      <c r="C17" s="209"/>
      <c r="D17" s="228"/>
      <c r="E17" s="229"/>
      <c r="F17" s="229"/>
      <c r="G17" s="209"/>
      <c r="H17" s="228"/>
      <c r="I17" s="229"/>
      <c r="J17" s="229"/>
      <c r="K17" s="209"/>
      <c r="L17" s="228"/>
      <c r="M17" s="229"/>
      <c r="N17" s="227"/>
      <c r="O17" s="230"/>
      <c r="P17" s="209"/>
    </row>
    <row r="18" spans="2:16">
      <c r="B18" s="209"/>
    </row>
  </sheetData>
  <mergeCells count="22">
    <mergeCell ref="C4:E4"/>
    <mergeCell ref="G4:I4"/>
    <mergeCell ref="K4:M4"/>
    <mergeCell ref="C6:E6"/>
    <mergeCell ref="C7:E7"/>
    <mergeCell ref="G7:I7"/>
    <mergeCell ref="K7:M7"/>
    <mergeCell ref="C8:E8"/>
    <mergeCell ref="G8:I8"/>
    <mergeCell ref="K8:M8"/>
    <mergeCell ref="C9:E9"/>
    <mergeCell ref="G9:I9"/>
    <mergeCell ref="K9:M9"/>
    <mergeCell ref="B13:N13"/>
    <mergeCell ref="B14:N14"/>
    <mergeCell ref="C10:E10"/>
    <mergeCell ref="G10:I10"/>
    <mergeCell ref="K10:M10"/>
    <mergeCell ref="C11:E11"/>
    <mergeCell ref="C12:E12"/>
    <mergeCell ref="G12:I12"/>
    <mergeCell ref="K12:M12"/>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F3679-9859-427F-BB66-0B4E38F71814}">
  <dimension ref="A1:L10219"/>
  <sheetViews>
    <sheetView zoomScale="60" zoomScaleNormal="60" workbookViewId="0">
      <selection activeCell="L45" sqref="L45"/>
    </sheetView>
  </sheetViews>
  <sheetFormatPr defaultRowHeight="12.75"/>
  <cols>
    <col min="1" max="1" width="9.140625" style="1"/>
    <col min="2" max="2" width="28.7109375" style="1" bestFit="1" customWidth="1"/>
    <col min="3" max="3" width="27.28515625" style="1" bestFit="1" customWidth="1"/>
    <col min="4" max="5" width="8.7109375" style="232" customWidth="1"/>
    <col min="6" max="16384" width="9.140625" style="1"/>
  </cols>
  <sheetData>
    <row r="1" spans="1:12">
      <c r="B1" s="1" t="s">
        <v>847</v>
      </c>
      <c r="C1" s="1" t="s">
        <v>848</v>
      </c>
    </row>
    <row r="2" spans="1:12">
      <c r="A2" s="3">
        <v>-19.996000289916992</v>
      </c>
      <c r="B2" s="3">
        <v>0</v>
      </c>
      <c r="C2" s="3">
        <v>0</v>
      </c>
    </row>
    <row r="3" spans="1:12" ht="23.25">
      <c r="A3" s="3">
        <v>-19.992000579833984</v>
      </c>
      <c r="B3" s="3">
        <v>0</v>
      </c>
      <c r="C3" s="3">
        <v>0</v>
      </c>
      <c r="L3" s="181" t="s">
        <v>26</v>
      </c>
    </row>
    <row r="4" spans="1:12" ht="20.25">
      <c r="A4" s="3">
        <v>-19.988000869750977</v>
      </c>
      <c r="B4" s="3">
        <v>0</v>
      </c>
      <c r="C4" s="3">
        <v>0</v>
      </c>
      <c r="L4" s="182" t="s">
        <v>849</v>
      </c>
    </row>
    <row r="5" spans="1:12">
      <c r="A5" s="3">
        <v>-19.983999252319336</v>
      </c>
      <c r="B5" s="3">
        <v>0</v>
      </c>
      <c r="C5" s="3">
        <v>0</v>
      </c>
    </row>
    <row r="6" spans="1:12">
      <c r="A6" s="3">
        <v>-19.979999542236328</v>
      </c>
      <c r="B6" s="3">
        <v>0</v>
      </c>
      <c r="C6" s="3">
        <v>0</v>
      </c>
      <c r="L6" s="1" t="s">
        <v>850</v>
      </c>
    </row>
    <row r="7" spans="1:12">
      <c r="A7" s="3">
        <v>-19.97599983215332</v>
      </c>
      <c r="B7" s="3">
        <v>0</v>
      </c>
      <c r="C7" s="3">
        <v>0</v>
      </c>
    </row>
    <row r="8" spans="1:12">
      <c r="A8" s="3">
        <v>-19.972000122070313</v>
      </c>
      <c r="B8" s="3">
        <v>0</v>
      </c>
      <c r="C8" s="3">
        <v>0</v>
      </c>
    </row>
    <row r="9" spans="1:12">
      <c r="A9" s="3">
        <v>-19.968000411987305</v>
      </c>
      <c r="B9" s="3">
        <v>0</v>
      </c>
      <c r="C9" s="3">
        <v>0</v>
      </c>
    </row>
    <row r="10" spans="1:12">
      <c r="A10" s="3">
        <v>-19.964000701904297</v>
      </c>
      <c r="B10" s="3">
        <v>0</v>
      </c>
      <c r="C10" s="3">
        <v>0</v>
      </c>
    </row>
    <row r="11" spans="1:12">
      <c r="A11" s="3">
        <v>-19.959999084472656</v>
      </c>
      <c r="B11" s="3">
        <v>0</v>
      </c>
      <c r="C11" s="3">
        <v>0</v>
      </c>
    </row>
    <row r="12" spans="1:12">
      <c r="A12" s="3">
        <v>-19.955999374389648</v>
      </c>
      <c r="B12" s="3">
        <v>0</v>
      </c>
      <c r="C12" s="3">
        <v>0</v>
      </c>
    </row>
    <row r="13" spans="1:12">
      <c r="A13" s="3">
        <v>-19.951999664306641</v>
      </c>
      <c r="B13" s="3">
        <v>0</v>
      </c>
      <c r="C13" s="3">
        <v>0</v>
      </c>
    </row>
    <row r="14" spans="1:12">
      <c r="A14" s="3">
        <v>-19.947999954223633</v>
      </c>
      <c r="B14" s="3">
        <v>0</v>
      </c>
      <c r="C14" s="3">
        <v>0</v>
      </c>
    </row>
    <row r="15" spans="1:12">
      <c r="A15" s="3">
        <v>-19.944000244140625</v>
      </c>
      <c r="B15" s="3">
        <v>0</v>
      </c>
      <c r="C15" s="3">
        <v>0</v>
      </c>
    </row>
    <row r="16" spans="1:12">
      <c r="A16" s="3">
        <v>-19.940000534057617</v>
      </c>
      <c r="B16" s="3">
        <v>0</v>
      </c>
      <c r="C16" s="3">
        <v>0</v>
      </c>
    </row>
    <row r="17" spans="1:8">
      <c r="A17" s="3">
        <v>-19.936000823974609</v>
      </c>
      <c r="B17" s="3">
        <v>0</v>
      </c>
      <c r="C17" s="3">
        <v>0</v>
      </c>
    </row>
    <row r="18" spans="1:8">
      <c r="A18" s="3">
        <v>-19.931999206542969</v>
      </c>
      <c r="B18" s="3">
        <v>0</v>
      </c>
      <c r="C18" s="3">
        <v>0</v>
      </c>
    </row>
    <row r="19" spans="1:8">
      <c r="A19" s="3">
        <v>-19.927999496459961</v>
      </c>
      <c r="B19" s="3">
        <v>0</v>
      </c>
      <c r="C19" s="3">
        <v>0</v>
      </c>
    </row>
    <row r="20" spans="1:8">
      <c r="A20" s="3">
        <v>-19.923999786376953</v>
      </c>
      <c r="B20" s="3">
        <v>0</v>
      </c>
      <c r="C20" s="3">
        <v>0</v>
      </c>
    </row>
    <row r="21" spans="1:8">
      <c r="A21" s="3">
        <v>-19.920000076293945</v>
      </c>
      <c r="B21" s="3">
        <v>0</v>
      </c>
      <c r="C21" s="3">
        <v>0</v>
      </c>
    </row>
    <row r="22" spans="1:8">
      <c r="A22" s="3">
        <v>-19.916000366210938</v>
      </c>
      <c r="B22" s="3">
        <v>0</v>
      </c>
      <c r="C22" s="3">
        <v>0</v>
      </c>
      <c r="G22" s="3"/>
      <c r="H22" s="3"/>
    </row>
    <row r="23" spans="1:8">
      <c r="A23" s="3">
        <v>-19.91200065612793</v>
      </c>
      <c r="B23" s="3">
        <v>0</v>
      </c>
      <c r="C23" s="3">
        <v>0</v>
      </c>
      <c r="G23" s="3"/>
      <c r="H23" s="3"/>
    </row>
    <row r="24" spans="1:8">
      <c r="A24" s="3">
        <v>-19.908000946044922</v>
      </c>
      <c r="B24" s="3">
        <v>0</v>
      </c>
      <c r="C24" s="3">
        <v>0</v>
      </c>
      <c r="G24" s="3"/>
      <c r="H24" s="3"/>
    </row>
    <row r="25" spans="1:8">
      <c r="A25" s="3">
        <v>-19.903999328613281</v>
      </c>
      <c r="B25" s="3">
        <v>0</v>
      </c>
      <c r="C25" s="3">
        <v>0</v>
      </c>
      <c r="G25" s="3"/>
      <c r="H25" s="3"/>
    </row>
    <row r="26" spans="1:8">
      <c r="A26" s="3">
        <v>-19.899999618530273</v>
      </c>
      <c r="B26" s="3">
        <v>0</v>
      </c>
      <c r="C26" s="3">
        <v>0</v>
      </c>
      <c r="G26" s="3"/>
      <c r="H26" s="3"/>
    </row>
    <row r="27" spans="1:8">
      <c r="A27" s="3">
        <v>-19.895999908447266</v>
      </c>
      <c r="B27" s="3">
        <v>0</v>
      </c>
      <c r="C27" s="3">
        <v>0</v>
      </c>
      <c r="G27" s="3"/>
      <c r="H27" s="3"/>
    </row>
    <row r="28" spans="1:8">
      <c r="A28" s="3">
        <v>-19.892000198364258</v>
      </c>
      <c r="B28" s="3">
        <v>0</v>
      </c>
      <c r="C28" s="3">
        <v>0</v>
      </c>
      <c r="G28" s="3"/>
      <c r="H28" s="3"/>
    </row>
    <row r="29" spans="1:8">
      <c r="A29" s="3">
        <v>-19.88800048828125</v>
      </c>
      <c r="B29" s="3">
        <v>0</v>
      </c>
      <c r="C29" s="3">
        <v>0</v>
      </c>
      <c r="G29" s="3"/>
      <c r="H29" s="3"/>
    </row>
    <row r="30" spans="1:8">
      <c r="A30" s="3">
        <v>-19.884000778198242</v>
      </c>
      <c r="B30" s="3">
        <v>0</v>
      </c>
      <c r="C30" s="3">
        <v>0</v>
      </c>
      <c r="G30" s="3"/>
      <c r="H30" s="3"/>
    </row>
    <row r="31" spans="1:8">
      <c r="A31" s="3">
        <v>-19.879999160766602</v>
      </c>
      <c r="B31" s="3">
        <v>0</v>
      </c>
      <c r="C31" s="3">
        <v>0</v>
      </c>
      <c r="G31" s="3"/>
      <c r="H31" s="3"/>
    </row>
    <row r="32" spans="1:8">
      <c r="A32" s="3">
        <v>-19.875999450683594</v>
      </c>
      <c r="B32" s="3">
        <v>0</v>
      </c>
      <c r="C32" s="3">
        <v>0</v>
      </c>
      <c r="G32" s="3"/>
      <c r="H32" s="3"/>
    </row>
    <row r="33" spans="1:8">
      <c r="A33" s="3">
        <v>-19.871999740600586</v>
      </c>
      <c r="B33" s="3">
        <v>0</v>
      </c>
      <c r="C33" s="3">
        <v>0</v>
      </c>
      <c r="G33" s="3"/>
      <c r="H33" s="3"/>
    </row>
    <row r="34" spans="1:8">
      <c r="A34" s="3">
        <v>-19.868000030517578</v>
      </c>
      <c r="B34" s="3">
        <v>0</v>
      </c>
      <c r="C34" s="3">
        <v>0</v>
      </c>
      <c r="G34" s="3"/>
      <c r="H34" s="3"/>
    </row>
    <row r="35" spans="1:8">
      <c r="A35" s="3">
        <v>-19.86400032043457</v>
      </c>
      <c r="B35" s="3">
        <v>0</v>
      </c>
      <c r="C35" s="3">
        <v>0</v>
      </c>
      <c r="G35" s="3"/>
      <c r="H35" s="3"/>
    </row>
    <row r="36" spans="1:8">
      <c r="A36" s="3">
        <v>-19.860000610351563</v>
      </c>
      <c r="B36" s="3">
        <v>0</v>
      </c>
      <c r="C36" s="3">
        <v>0</v>
      </c>
      <c r="G36" s="3"/>
      <c r="H36" s="3"/>
    </row>
    <row r="37" spans="1:8">
      <c r="A37" s="3">
        <v>-19.856000900268555</v>
      </c>
      <c r="B37" s="3">
        <v>0</v>
      </c>
      <c r="C37" s="3">
        <v>0</v>
      </c>
      <c r="G37" s="3"/>
      <c r="H37" s="3"/>
    </row>
    <row r="38" spans="1:8">
      <c r="A38" s="3">
        <v>-19.851999282836914</v>
      </c>
      <c r="B38" s="3">
        <v>0</v>
      </c>
      <c r="C38" s="3">
        <v>0</v>
      </c>
      <c r="G38" s="3"/>
      <c r="H38" s="3"/>
    </row>
    <row r="39" spans="1:8">
      <c r="A39" s="3">
        <v>-19.847999572753906</v>
      </c>
      <c r="B39" s="3">
        <v>0</v>
      </c>
      <c r="C39" s="3">
        <v>0</v>
      </c>
      <c r="G39" s="3"/>
      <c r="H39" s="3"/>
    </row>
    <row r="40" spans="1:8">
      <c r="A40" s="3">
        <v>-19.843999862670898</v>
      </c>
      <c r="B40" s="3">
        <v>0</v>
      </c>
      <c r="C40" s="3">
        <v>0</v>
      </c>
      <c r="G40" s="3"/>
      <c r="H40" s="3"/>
    </row>
    <row r="41" spans="1:8">
      <c r="A41" s="3">
        <v>-19.840000152587891</v>
      </c>
      <c r="B41" s="3">
        <v>0</v>
      </c>
      <c r="C41" s="3">
        <v>0</v>
      </c>
      <c r="G41" s="3"/>
      <c r="H41" s="3"/>
    </row>
    <row r="42" spans="1:8">
      <c r="A42" s="3">
        <v>-19.836000442504883</v>
      </c>
      <c r="B42" s="3">
        <v>0</v>
      </c>
      <c r="C42" s="3">
        <v>0</v>
      </c>
      <c r="G42" s="3"/>
      <c r="H42" s="3"/>
    </row>
    <row r="43" spans="1:8">
      <c r="A43" s="3">
        <v>-19.832000732421875</v>
      </c>
      <c r="B43" s="3">
        <v>0</v>
      </c>
      <c r="C43" s="3">
        <v>0</v>
      </c>
      <c r="G43" s="3"/>
      <c r="H43" s="3"/>
    </row>
    <row r="44" spans="1:8">
      <c r="A44" s="3">
        <v>-19.827999114990234</v>
      </c>
      <c r="B44" s="3">
        <v>0</v>
      </c>
      <c r="C44" s="3">
        <v>0</v>
      </c>
      <c r="G44" s="3"/>
      <c r="H44" s="3"/>
    </row>
    <row r="45" spans="1:8">
      <c r="A45" s="3">
        <v>-19.823999404907227</v>
      </c>
      <c r="B45" s="3">
        <v>0</v>
      </c>
      <c r="C45" s="3">
        <v>0</v>
      </c>
      <c r="G45" s="3"/>
      <c r="H45" s="3"/>
    </row>
    <row r="46" spans="1:8">
      <c r="A46" s="3">
        <v>-19.819999694824219</v>
      </c>
      <c r="B46" s="3">
        <v>0</v>
      </c>
      <c r="C46" s="3">
        <v>0</v>
      </c>
      <c r="G46" s="3"/>
      <c r="H46" s="3"/>
    </row>
    <row r="47" spans="1:8">
      <c r="A47" s="3">
        <v>-19.815999984741211</v>
      </c>
      <c r="B47" s="3">
        <v>0</v>
      </c>
      <c r="C47" s="3">
        <v>0</v>
      </c>
      <c r="G47" s="3"/>
      <c r="H47" s="3"/>
    </row>
    <row r="48" spans="1:8">
      <c r="A48" s="3">
        <v>-19.812000274658203</v>
      </c>
      <c r="B48" s="3">
        <v>0</v>
      </c>
      <c r="C48" s="3">
        <v>0</v>
      </c>
      <c r="G48" s="3"/>
      <c r="H48" s="3"/>
    </row>
    <row r="49" spans="1:12">
      <c r="A49" s="3">
        <v>-19.808000564575195</v>
      </c>
      <c r="B49" s="3">
        <v>0</v>
      </c>
      <c r="C49" s="3">
        <v>0</v>
      </c>
      <c r="G49" s="3"/>
      <c r="H49" s="3"/>
    </row>
    <row r="50" spans="1:12">
      <c r="A50" s="3">
        <v>-19.804000854492188</v>
      </c>
      <c r="B50" s="3">
        <v>0</v>
      </c>
      <c r="C50" s="3">
        <v>0</v>
      </c>
      <c r="G50" s="3"/>
      <c r="H50" s="3"/>
    </row>
    <row r="51" spans="1:12">
      <c r="A51" s="3">
        <v>-19.799999237060547</v>
      </c>
      <c r="B51" s="3">
        <v>0</v>
      </c>
      <c r="C51" s="3">
        <v>0</v>
      </c>
      <c r="G51" s="3"/>
      <c r="H51" s="3"/>
      <c r="L51" s="161" t="s">
        <v>179</v>
      </c>
    </row>
    <row r="52" spans="1:12">
      <c r="A52" s="3">
        <v>-19.795999526977539</v>
      </c>
      <c r="B52" s="3">
        <v>0</v>
      </c>
      <c r="C52" s="3">
        <v>0</v>
      </c>
      <c r="G52" s="3"/>
      <c r="H52" s="3"/>
      <c r="L52" s="161" t="s">
        <v>851</v>
      </c>
    </row>
    <row r="53" spans="1:12">
      <c r="A53" s="3">
        <v>-19.791999816894531</v>
      </c>
      <c r="B53" s="3">
        <v>0</v>
      </c>
      <c r="C53" s="3">
        <v>0</v>
      </c>
      <c r="G53" s="3"/>
      <c r="H53" s="3"/>
      <c r="L53" s="161" t="s">
        <v>852</v>
      </c>
    </row>
    <row r="54" spans="1:12">
      <c r="A54" s="3">
        <v>-19.788000106811523</v>
      </c>
      <c r="B54" s="3">
        <v>0</v>
      </c>
      <c r="C54" s="3">
        <v>0</v>
      </c>
      <c r="G54" s="3"/>
      <c r="H54" s="3"/>
      <c r="L54" s="161" t="s">
        <v>853</v>
      </c>
    </row>
    <row r="55" spans="1:12">
      <c r="A55" s="3">
        <v>-19.784000396728516</v>
      </c>
      <c r="B55" s="3">
        <v>0</v>
      </c>
      <c r="C55" s="3">
        <v>0</v>
      </c>
      <c r="G55" s="3"/>
      <c r="H55" s="3"/>
      <c r="L55" s="161" t="s">
        <v>854</v>
      </c>
    </row>
    <row r="56" spans="1:12">
      <c r="A56" s="3">
        <v>-19.780000686645508</v>
      </c>
      <c r="B56" s="3">
        <v>0</v>
      </c>
      <c r="C56" s="3">
        <v>0</v>
      </c>
      <c r="G56" s="3"/>
      <c r="H56" s="3"/>
      <c r="L56" s="161" t="s">
        <v>855</v>
      </c>
    </row>
    <row r="57" spans="1:12">
      <c r="A57" s="3">
        <v>-19.775999069213867</v>
      </c>
      <c r="B57" s="3">
        <v>0</v>
      </c>
      <c r="C57" s="3">
        <v>0</v>
      </c>
      <c r="G57" s="3"/>
      <c r="H57" s="3"/>
    </row>
    <row r="58" spans="1:12">
      <c r="A58" s="3">
        <v>-19.771999359130859</v>
      </c>
      <c r="B58" s="3">
        <v>0</v>
      </c>
      <c r="C58" s="3">
        <v>0</v>
      </c>
      <c r="G58" s="3"/>
      <c r="H58" s="3"/>
    </row>
    <row r="59" spans="1:12">
      <c r="A59" s="3">
        <v>-19.767999649047852</v>
      </c>
      <c r="B59" s="3">
        <v>0</v>
      </c>
      <c r="C59" s="3">
        <v>0</v>
      </c>
      <c r="G59" s="3"/>
      <c r="H59" s="3"/>
    </row>
    <row r="60" spans="1:12">
      <c r="A60" s="3">
        <v>-19.763999938964844</v>
      </c>
      <c r="B60" s="3">
        <v>0</v>
      </c>
      <c r="C60" s="3">
        <v>0</v>
      </c>
      <c r="G60" s="3"/>
      <c r="H60" s="3"/>
    </row>
    <row r="61" spans="1:12">
      <c r="A61" s="3">
        <v>-19.760000228881836</v>
      </c>
      <c r="B61" s="3">
        <v>0</v>
      </c>
      <c r="C61" s="3">
        <v>0</v>
      </c>
      <c r="G61" s="3"/>
      <c r="H61" s="3"/>
    </row>
    <row r="62" spans="1:12">
      <c r="A62" s="3">
        <v>-19.756000518798828</v>
      </c>
      <c r="B62" s="3">
        <v>0</v>
      </c>
      <c r="C62" s="3">
        <v>0</v>
      </c>
      <c r="G62" s="3"/>
      <c r="H62" s="3"/>
    </row>
    <row r="63" spans="1:12">
      <c r="A63" s="3">
        <v>-19.75200080871582</v>
      </c>
      <c r="B63" s="3">
        <v>0</v>
      </c>
      <c r="C63" s="3">
        <v>0</v>
      </c>
    </row>
    <row r="64" spans="1:12">
      <c r="A64" s="3">
        <v>-19.74799919128418</v>
      </c>
      <c r="B64" s="3">
        <v>0</v>
      </c>
      <c r="C64" s="3">
        <v>0</v>
      </c>
    </row>
    <row r="65" spans="1:3">
      <c r="A65" s="3">
        <v>-19.743999481201172</v>
      </c>
      <c r="B65" s="3">
        <v>0</v>
      </c>
      <c r="C65" s="3">
        <v>0</v>
      </c>
    </row>
    <row r="66" spans="1:3">
      <c r="A66" s="3">
        <v>-19.739999771118164</v>
      </c>
      <c r="B66" s="3">
        <v>0</v>
      </c>
      <c r="C66" s="3">
        <v>0</v>
      </c>
    </row>
    <row r="67" spans="1:3">
      <c r="A67" s="3">
        <v>-19.736000061035156</v>
      </c>
      <c r="B67" s="3">
        <v>0</v>
      </c>
      <c r="C67" s="3">
        <v>0</v>
      </c>
    </row>
    <row r="68" spans="1:3">
      <c r="A68" s="3">
        <v>-19.732000350952148</v>
      </c>
      <c r="B68" s="3">
        <v>0</v>
      </c>
      <c r="C68" s="3">
        <v>0</v>
      </c>
    </row>
    <row r="69" spans="1:3">
      <c r="A69" s="3">
        <v>-19.728000640869141</v>
      </c>
      <c r="B69" s="3">
        <v>0</v>
      </c>
      <c r="C69" s="3">
        <v>0</v>
      </c>
    </row>
    <row r="70" spans="1:3">
      <c r="A70" s="3">
        <v>-19.724000930786133</v>
      </c>
      <c r="B70" s="3">
        <v>0</v>
      </c>
      <c r="C70" s="3">
        <v>0</v>
      </c>
    </row>
    <row r="71" spans="1:3">
      <c r="A71" s="3">
        <v>-19.719999313354492</v>
      </c>
      <c r="B71" s="3">
        <v>0</v>
      </c>
      <c r="C71" s="3">
        <v>0</v>
      </c>
    </row>
    <row r="72" spans="1:3">
      <c r="A72" s="3">
        <v>-19.715999603271484</v>
      </c>
      <c r="B72" s="3">
        <v>0</v>
      </c>
      <c r="C72" s="3">
        <v>0</v>
      </c>
    </row>
    <row r="73" spans="1:3">
      <c r="A73" s="3">
        <v>-19.711999893188477</v>
      </c>
      <c r="B73" s="3">
        <v>0</v>
      </c>
      <c r="C73" s="3">
        <v>0</v>
      </c>
    </row>
    <row r="74" spans="1:3">
      <c r="A74" s="3">
        <v>-19.708000183105469</v>
      </c>
      <c r="B74" s="3">
        <v>0</v>
      </c>
      <c r="C74" s="3">
        <v>0</v>
      </c>
    </row>
    <row r="75" spans="1:3">
      <c r="A75" s="3">
        <v>-19.704000473022461</v>
      </c>
      <c r="B75" s="3">
        <v>0</v>
      </c>
      <c r="C75" s="3">
        <v>0</v>
      </c>
    </row>
    <row r="76" spans="1:3">
      <c r="A76" s="3">
        <v>-19.700000762939453</v>
      </c>
      <c r="B76" s="3">
        <v>0</v>
      </c>
      <c r="C76" s="3">
        <v>0</v>
      </c>
    </row>
    <row r="77" spans="1:3">
      <c r="A77" s="3">
        <v>-19.695999145507813</v>
      </c>
      <c r="B77" s="3">
        <v>0</v>
      </c>
      <c r="C77" s="3">
        <v>0</v>
      </c>
    </row>
    <row r="78" spans="1:3">
      <c r="A78" s="3">
        <v>-19.691999435424805</v>
      </c>
      <c r="B78" s="3">
        <v>0</v>
      </c>
      <c r="C78" s="3">
        <v>0</v>
      </c>
    </row>
    <row r="79" spans="1:3">
      <c r="A79" s="3">
        <v>-19.687999725341797</v>
      </c>
      <c r="B79" s="3">
        <v>0</v>
      </c>
      <c r="C79" s="3">
        <v>0</v>
      </c>
    </row>
    <row r="80" spans="1:3">
      <c r="A80" s="3">
        <v>-19.684000015258789</v>
      </c>
      <c r="B80" s="3">
        <v>0</v>
      </c>
      <c r="C80" s="3">
        <v>0</v>
      </c>
    </row>
    <row r="81" spans="1:3">
      <c r="A81" s="3">
        <v>-19.680000305175781</v>
      </c>
      <c r="B81" s="3">
        <v>0</v>
      </c>
      <c r="C81" s="3">
        <v>0</v>
      </c>
    </row>
    <row r="82" spans="1:3">
      <c r="A82" s="3">
        <v>-19.676000595092773</v>
      </c>
      <c r="B82" s="3">
        <v>0</v>
      </c>
      <c r="C82" s="3">
        <v>0</v>
      </c>
    </row>
    <row r="83" spans="1:3">
      <c r="A83" s="3">
        <v>-19.672000885009766</v>
      </c>
      <c r="B83" s="3">
        <v>0</v>
      </c>
      <c r="C83" s="3">
        <v>0</v>
      </c>
    </row>
    <row r="84" spans="1:3">
      <c r="A84" s="3">
        <v>-19.667999267578125</v>
      </c>
      <c r="B84" s="3">
        <v>0</v>
      </c>
      <c r="C84" s="3">
        <v>0</v>
      </c>
    </row>
    <row r="85" spans="1:3">
      <c r="A85" s="3">
        <v>-19.663999557495117</v>
      </c>
      <c r="B85" s="3">
        <v>0</v>
      </c>
      <c r="C85" s="3">
        <v>0</v>
      </c>
    </row>
    <row r="86" spans="1:3">
      <c r="A86" s="3">
        <v>-19.659999847412109</v>
      </c>
      <c r="B86" s="3">
        <v>0</v>
      </c>
      <c r="C86" s="3">
        <v>0</v>
      </c>
    </row>
    <row r="87" spans="1:3">
      <c r="A87" s="3">
        <v>-19.656000137329102</v>
      </c>
      <c r="B87" s="3">
        <v>0</v>
      </c>
      <c r="C87" s="3">
        <v>0</v>
      </c>
    </row>
    <row r="88" spans="1:3">
      <c r="A88" s="3">
        <v>-19.652000427246094</v>
      </c>
      <c r="B88" s="3">
        <v>0</v>
      </c>
      <c r="C88" s="3">
        <v>0</v>
      </c>
    </row>
    <row r="89" spans="1:3">
      <c r="A89" s="3">
        <v>-19.648000717163086</v>
      </c>
      <c r="B89" s="3">
        <v>0</v>
      </c>
      <c r="C89" s="3">
        <v>0</v>
      </c>
    </row>
    <row r="90" spans="1:3">
      <c r="A90" s="3">
        <v>-19.643999099731445</v>
      </c>
      <c r="B90" s="3">
        <v>0</v>
      </c>
      <c r="C90" s="3">
        <v>0</v>
      </c>
    </row>
    <row r="91" spans="1:3">
      <c r="A91" s="3">
        <v>-19.639999389648438</v>
      </c>
      <c r="B91" s="3">
        <v>0</v>
      </c>
      <c r="C91" s="3">
        <v>0</v>
      </c>
    </row>
    <row r="92" spans="1:3">
      <c r="A92" s="3">
        <v>-19.63599967956543</v>
      </c>
      <c r="B92" s="3">
        <v>0</v>
      </c>
      <c r="C92" s="3">
        <v>0</v>
      </c>
    </row>
    <row r="93" spans="1:3">
      <c r="A93" s="3">
        <v>-19.631999969482422</v>
      </c>
      <c r="B93" s="3">
        <v>0</v>
      </c>
      <c r="C93" s="3">
        <v>0</v>
      </c>
    </row>
    <row r="94" spans="1:3">
      <c r="A94" s="3">
        <v>-19.628000259399414</v>
      </c>
      <c r="B94" s="3">
        <v>0</v>
      </c>
      <c r="C94" s="3">
        <v>0</v>
      </c>
    </row>
    <row r="95" spans="1:3">
      <c r="A95" s="3">
        <v>-19.624000549316406</v>
      </c>
      <c r="B95" s="3">
        <v>0</v>
      </c>
      <c r="C95" s="3">
        <v>0</v>
      </c>
    </row>
    <row r="96" spans="1:3">
      <c r="A96" s="3">
        <v>-19.620000839233398</v>
      </c>
      <c r="B96" s="3">
        <v>0</v>
      </c>
      <c r="C96" s="3">
        <v>0</v>
      </c>
    </row>
    <row r="97" spans="1:3">
      <c r="A97" s="3">
        <v>-19.615999221801758</v>
      </c>
      <c r="B97" s="3">
        <v>0</v>
      </c>
      <c r="C97" s="3">
        <v>0</v>
      </c>
    </row>
    <row r="98" spans="1:3">
      <c r="A98" s="3">
        <v>-19.61199951171875</v>
      </c>
      <c r="B98" s="3">
        <v>0</v>
      </c>
      <c r="C98" s="3">
        <v>0</v>
      </c>
    </row>
    <row r="99" spans="1:3">
      <c r="A99" s="3">
        <v>-19.610000610351563</v>
      </c>
      <c r="B99" s="3">
        <v>0</v>
      </c>
      <c r="C99" s="3">
        <v>0.86206896230578423</v>
      </c>
    </row>
    <row r="100" spans="1:3">
      <c r="A100" s="3">
        <v>-19.607999801635742</v>
      </c>
      <c r="B100" s="3">
        <v>0</v>
      </c>
      <c r="C100" s="3">
        <v>0.86206896230578423</v>
      </c>
    </row>
    <row r="101" spans="1:3">
      <c r="A101" s="3">
        <v>-19.604000091552734</v>
      </c>
      <c r="B101" s="3">
        <v>0</v>
      </c>
      <c r="C101" s="3">
        <v>0.86206896230578423</v>
      </c>
    </row>
    <row r="102" spans="1:3">
      <c r="A102" s="3">
        <v>-19.600000381469727</v>
      </c>
      <c r="B102" s="3">
        <v>0</v>
      </c>
      <c r="C102" s="3">
        <v>0.86206896230578423</v>
      </c>
    </row>
    <row r="103" spans="1:3">
      <c r="A103" s="3">
        <v>-19.596000671386719</v>
      </c>
      <c r="B103" s="3">
        <v>0</v>
      </c>
      <c r="C103" s="3">
        <v>0.86206896230578423</v>
      </c>
    </row>
    <row r="104" spans="1:3">
      <c r="A104" s="3">
        <v>-19.591999053955078</v>
      </c>
      <c r="B104" s="3">
        <v>0</v>
      </c>
      <c r="C104" s="3">
        <v>0.86206896230578423</v>
      </c>
    </row>
    <row r="105" spans="1:3">
      <c r="A105" s="3">
        <v>-19.58799934387207</v>
      </c>
      <c r="B105" s="3">
        <v>0</v>
      </c>
      <c r="C105" s="3">
        <v>0.86206896230578423</v>
      </c>
    </row>
    <row r="106" spans="1:3">
      <c r="A106" s="3">
        <v>-19.583999633789063</v>
      </c>
      <c r="B106" s="3">
        <v>0</v>
      </c>
      <c r="C106" s="3">
        <v>0.86206896230578423</v>
      </c>
    </row>
    <row r="107" spans="1:3">
      <c r="A107" s="3">
        <v>-19.579999923706055</v>
      </c>
      <c r="B107" s="3">
        <v>0</v>
      </c>
      <c r="C107" s="3">
        <v>0.86206896230578423</v>
      </c>
    </row>
    <row r="108" spans="1:3">
      <c r="A108" s="3">
        <v>-19.576000213623047</v>
      </c>
      <c r="B108" s="3">
        <v>0</v>
      </c>
      <c r="C108" s="3">
        <v>0.86206896230578423</v>
      </c>
    </row>
    <row r="109" spans="1:3">
      <c r="A109" s="3">
        <v>-19.572000503540039</v>
      </c>
      <c r="B109" s="3">
        <v>0</v>
      </c>
      <c r="C109" s="3">
        <v>0.86206896230578423</v>
      </c>
    </row>
    <row r="110" spans="1:3">
      <c r="A110" s="3">
        <v>-19.568000793457031</v>
      </c>
      <c r="B110" s="3">
        <v>0</v>
      </c>
      <c r="C110" s="3">
        <v>0.86206896230578423</v>
      </c>
    </row>
    <row r="111" spans="1:3">
      <c r="A111" s="3">
        <v>-19.563999176025391</v>
      </c>
      <c r="B111" s="3">
        <v>0</v>
      </c>
      <c r="C111" s="3">
        <v>0.86206896230578423</v>
      </c>
    </row>
    <row r="112" spans="1:3">
      <c r="A112" s="3">
        <v>-19.559999465942383</v>
      </c>
      <c r="B112" s="3">
        <v>0</v>
      </c>
      <c r="C112" s="3">
        <v>0.86206896230578423</v>
      </c>
    </row>
    <row r="113" spans="1:3">
      <c r="A113" s="3">
        <v>-19.555999755859375</v>
      </c>
      <c r="B113" s="3">
        <v>0</v>
      </c>
      <c r="C113" s="3">
        <v>0.86206896230578423</v>
      </c>
    </row>
    <row r="114" spans="1:3">
      <c r="A114" s="3">
        <v>-19.552000045776367</v>
      </c>
      <c r="B114" s="3">
        <v>0</v>
      </c>
      <c r="C114" s="3">
        <v>0.86206896230578423</v>
      </c>
    </row>
    <row r="115" spans="1:3">
      <c r="A115" s="3">
        <v>-19.548000335693359</v>
      </c>
      <c r="B115" s="3">
        <v>0</v>
      </c>
      <c r="C115" s="3">
        <v>0.86206896230578423</v>
      </c>
    </row>
    <row r="116" spans="1:3">
      <c r="A116" s="3">
        <v>-19.544000625610352</v>
      </c>
      <c r="B116" s="3">
        <v>0</v>
      </c>
      <c r="C116" s="3">
        <v>0.86206896230578423</v>
      </c>
    </row>
    <row r="117" spans="1:3">
      <c r="A117" s="3">
        <v>-19.540000915527344</v>
      </c>
      <c r="B117" s="3">
        <v>0</v>
      </c>
      <c r="C117" s="3">
        <v>0.86206896230578423</v>
      </c>
    </row>
    <row r="118" spans="1:3">
      <c r="A118" s="3">
        <v>-19.535999298095703</v>
      </c>
      <c r="B118" s="3">
        <v>0</v>
      </c>
      <c r="C118" s="3">
        <v>0.86206896230578423</v>
      </c>
    </row>
    <row r="119" spans="1:3">
      <c r="A119" s="3">
        <v>-19.531999588012695</v>
      </c>
      <c r="B119" s="3">
        <v>0</v>
      </c>
      <c r="C119" s="3">
        <v>0.86206896230578423</v>
      </c>
    </row>
    <row r="120" spans="1:3">
      <c r="A120" s="3">
        <v>-19.527999877929688</v>
      </c>
      <c r="B120" s="3">
        <v>0</v>
      </c>
      <c r="C120" s="3">
        <v>0.86206896230578423</v>
      </c>
    </row>
    <row r="121" spans="1:3">
      <c r="A121" s="3">
        <v>-19.52400016784668</v>
      </c>
      <c r="B121" s="3">
        <v>0</v>
      </c>
      <c r="C121" s="3">
        <v>0.86206896230578423</v>
      </c>
    </row>
    <row r="122" spans="1:3">
      <c r="A122" s="3">
        <v>-19.520000457763672</v>
      </c>
      <c r="B122" s="3">
        <v>0</v>
      </c>
      <c r="C122" s="3">
        <v>0.86206896230578423</v>
      </c>
    </row>
    <row r="123" spans="1:3">
      <c r="A123" s="3">
        <v>-19.516000747680664</v>
      </c>
      <c r="B123" s="3">
        <v>0</v>
      </c>
      <c r="C123" s="3">
        <v>0.86206896230578423</v>
      </c>
    </row>
    <row r="124" spans="1:3">
      <c r="A124" s="3">
        <v>-19.511999130249023</v>
      </c>
      <c r="B124" s="3">
        <v>0</v>
      </c>
      <c r="C124" s="3">
        <v>0.86206896230578423</v>
      </c>
    </row>
    <row r="125" spans="1:3">
      <c r="A125" s="3">
        <v>-19.507999420166016</v>
      </c>
      <c r="B125" s="3">
        <v>0</v>
      </c>
      <c r="C125" s="3">
        <v>0.86206896230578423</v>
      </c>
    </row>
    <row r="126" spans="1:3">
      <c r="A126" s="3">
        <v>-19.503999710083008</v>
      </c>
      <c r="B126" s="3">
        <v>0</v>
      </c>
      <c r="C126" s="3">
        <v>0.86206896230578423</v>
      </c>
    </row>
    <row r="127" spans="1:3">
      <c r="A127" s="3">
        <v>-19.5</v>
      </c>
      <c r="B127" s="3">
        <v>0</v>
      </c>
      <c r="C127" s="3">
        <v>0.86206896230578423</v>
      </c>
    </row>
    <row r="128" spans="1:3">
      <c r="A128" s="3">
        <v>-19.496000289916992</v>
      </c>
      <c r="B128" s="3">
        <v>0</v>
      </c>
      <c r="C128" s="3">
        <v>0.86206896230578423</v>
      </c>
    </row>
    <row r="129" spans="1:3">
      <c r="A129" s="3">
        <v>-19.492000579833984</v>
      </c>
      <c r="B129" s="3">
        <v>0</v>
      </c>
      <c r="C129" s="3">
        <v>0.86206896230578423</v>
      </c>
    </row>
    <row r="130" spans="1:3">
      <c r="A130" s="3">
        <v>-19.488000869750977</v>
      </c>
      <c r="B130" s="3">
        <v>0</v>
      </c>
      <c r="C130" s="3">
        <v>0.86206896230578423</v>
      </c>
    </row>
    <row r="131" spans="1:3">
      <c r="A131" s="3">
        <v>-19.483999252319336</v>
      </c>
      <c r="B131" s="3">
        <v>0</v>
      </c>
      <c r="C131" s="3">
        <v>0.86206896230578423</v>
      </c>
    </row>
    <row r="132" spans="1:3">
      <c r="A132" s="3">
        <v>-19.479999542236328</v>
      </c>
      <c r="B132" s="3">
        <v>0</v>
      </c>
      <c r="C132" s="3">
        <v>0.86206896230578423</v>
      </c>
    </row>
    <row r="133" spans="1:3">
      <c r="A133" s="3">
        <v>-19.47599983215332</v>
      </c>
      <c r="B133" s="3">
        <v>0</v>
      </c>
      <c r="C133" s="3">
        <v>0.86206896230578423</v>
      </c>
    </row>
    <row r="134" spans="1:3">
      <c r="A134" s="3">
        <v>-19.472000122070313</v>
      </c>
      <c r="B134" s="3">
        <v>0</v>
      </c>
      <c r="C134" s="3">
        <v>0.86206896230578423</v>
      </c>
    </row>
    <row r="135" spans="1:3">
      <c r="A135" s="3">
        <v>-19.468000411987305</v>
      </c>
      <c r="B135" s="3">
        <v>0</v>
      </c>
      <c r="C135" s="3">
        <v>0.86206896230578423</v>
      </c>
    </row>
    <row r="136" spans="1:3">
      <c r="A136" s="3">
        <v>-19.464000701904297</v>
      </c>
      <c r="B136" s="3">
        <v>0</v>
      </c>
      <c r="C136" s="3">
        <v>0.86206896230578423</v>
      </c>
    </row>
    <row r="137" spans="1:3">
      <c r="A137" s="3">
        <v>-19.459999084472656</v>
      </c>
      <c r="B137" s="3">
        <v>0</v>
      </c>
      <c r="C137" s="3">
        <v>0.86206896230578423</v>
      </c>
    </row>
    <row r="138" spans="1:3">
      <c r="A138" s="3">
        <v>-19.455999374389648</v>
      </c>
      <c r="B138" s="3">
        <v>0</v>
      </c>
      <c r="C138" s="3">
        <v>0.86206896230578423</v>
      </c>
    </row>
    <row r="139" spans="1:3">
      <c r="A139" s="3">
        <v>-19.451999664306641</v>
      </c>
      <c r="B139" s="3">
        <v>0</v>
      </c>
      <c r="C139" s="3">
        <v>0.86206896230578423</v>
      </c>
    </row>
    <row r="140" spans="1:3">
      <c r="A140" s="3">
        <v>-19.447999954223633</v>
      </c>
      <c r="B140" s="3">
        <v>0</v>
      </c>
      <c r="C140" s="3">
        <v>0.86206896230578423</v>
      </c>
    </row>
    <row r="141" spans="1:3">
      <c r="A141" s="3">
        <v>-19.444000244140625</v>
      </c>
      <c r="B141" s="3">
        <v>0</v>
      </c>
      <c r="C141" s="3">
        <v>0.86206896230578423</v>
      </c>
    </row>
    <row r="142" spans="1:3">
      <c r="A142" s="3">
        <v>-19.440000534057617</v>
      </c>
      <c r="B142" s="3">
        <v>0</v>
      </c>
      <c r="C142" s="3">
        <v>0.86206896230578423</v>
      </c>
    </row>
    <row r="143" spans="1:3">
      <c r="A143" s="3">
        <v>-19.436000823974609</v>
      </c>
      <c r="B143" s="3">
        <v>0</v>
      </c>
      <c r="C143" s="3">
        <v>0.86206896230578423</v>
      </c>
    </row>
    <row r="144" spans="1:3">
      <c r="A144" s="3">
        <v>-19.431999206542969</v>
      </c>
      <c r="B144" s="3">
        <v>0</v>
      </c>
      <c r="C144" s="3">
        <v>0.86206896230578423</v>
      </c>
    </row>
    <row r="145" spans="1:3">
      <c r="A145" s="3">
        <v>-19.427999496459961</v>
      </c>
      <c r="B145" s="3">
        <v>0</v>
      </c>
      <c r="C145" s="3">
        <v>0.86206896230578423</v>
      </c>
    </row>
    <row r="146" spans="1:3">
      <c r="A146" s="3">
        <v>-19.423999786376953</v>
      </c>
      <c r="B146" s="3">
        <v>0</v>
      </c>
      <c r="C146" s="3">
        <v>0.86206896230578423</v>
      </c>
    </row>
    <row r="147" spans="1:3">
      <c r="A147" s="3">
        <v>-19.420000076293945</v>
      </c>
      <c r="B147" s="3">
        <v>0</v>
      </c>
      <c r="C147" s="3">
        <v>0.86206896230578423</v>
      </c>
    </row>
    <row r="148" spans="1:3">
      <c r="A148" s="3">
        <v>-19.416000366210938</v>
      </c>
      <c r="B148" s="3">
        <v>0</v>
      </c>
      <c r="C148" s="3">
        <v>0.86206896230578423</v>
      </c>
    </row>
    <row r="149" spans="1:3">
      <c r="A149" s="3">
        <v>-19.41200065612793</v>
      </c>
      <c r="B149" s="3">
        <v>0</v>
      </c>
      <c r="C149" s="3">
        <v>0.86206896230578423</v>
      </c>
    </row>
    <row r="150" spans="1:3">
      <c r="A150" s="3">
        <v>-19.407999038696289</v>
      </c>
      <c r="B150" s="3">
        <v>0</v>
      </c>
      <c r="C150" s="3">
        <v>0.86206896230578423</v>
      </c>
    </row>
    <row r="151" spans="1:3">
      <c r="A151" s="3">
        <v>-19.403999328613281</v>
      </c>
      <c r="B151" s="3">
        <v>0</v>
      </c>
      <c r="C151" s="3">
        <v>0.86206896230578423</v>
      </c>
    </row>
    <row r="152" spans="1:3">
      <c r="A152" s="3">
        <v>-19.399999618530273</v>
      </c>
      <c r="B152" s="3">
        <v>0</v>
      </c>
      <c r="C152" s="3">
        <v>0.86206896230578423</v>
      </c>
    </row>
    <row r="153" spans="1:3">
      <c r="A153" s="3">
        <v>-19.395999908447266</v>
      </c>
      <c r="B153" s="3">
        <v>0</v>
      </c>
      <c r="C153" s="3">
        <v>0.86206896230578423</v>
      </c>
    </row>
    <row r="154" spans="1:3">
      <c r="A154" s="3">
        <v>-19.392000198364258</v>
      </c>
      <c r="B154" s="3">
        <v>0</v>
      </c>
      <c r="C154" s="3">
        <v>0.86206896230578423</v>
      </c>
    </row>
    <row r="155" spans="1:3">
      <c r="A155" s="3">
        <v>-19.38800048828125</v>
      </c>
      <c r="B155" s="3">
        <v>0</v>
      </c>
      <c r="C155" s="3">
        <v>0.86206896230578423</v>
      </c>
    </row>
    <row r="156" spans="1:3">
      <c r="A156" s="3">
        <v>-19.384000778198242</v>
      </c>
      <c r="B156" s="3">
        <v>0</v>
      </c>
      <c r="C156" s="3">
        <v>0.86206896230578423</v>
      </c>
    </row>
    <row r="157" spans="1:3">
      <c r="A157" s="3">
        <v>-19.379999160766602</v>
      </c>
      <c r="B157" s="3">
        <v>0</v>
      </c>
      <c r="C157" s="3">
        <v>0.86206896230578423</v>
      </c>
    </row>
    <row r="158" spans="1:3">
      <c r="A158" s="3">
        <v>-19.375999450683594</v>
      </c>
      <c r="B158" s="3">
        <v>0</v>
      </c>
      <c r="C158" s="3">
        <v>0.86206896230578423</v>
      </c>
    </row>
    <row r="159" spans="1:3">
      <c r="A159" s="3">
        <v>-19.371999740600586</v>
      </c>
      <c r="B159" s="3">
        <v>0</v>
      </c>
      <c r="C159" s="3">
        <v>0.86206896230578423</v>
      </c>
    </row>
    <row r="160" spans="1:3">
      <c r="A160" s="3">
        <v>-19.368000030517578</v>
      </c>
      <c r="B160" s="3">
        <v>0</v>
      </c>
      <c r="C160" s="3">
        <v>0.86206896230578423</v>
      </c>
    </row>
    <row r="161" spans="1:3">
      <c r="A161" s="3">
        <v>-19.36400032043457</v>
      </c>
      <c r="B161" s="3">
        <v>0</v>
      </c>
      <c r="C161" s="3">
        <v>0.86206896230578423</v>
      </c>
    </row>
    <row r="162" spans="1:3">
      <c r="A162" s="3">
        <v>-19.360000610351563</v>
      </c>
      <c r="B162" s="3">
        <v>0</v>
      </c>
      <c r="C162" s="3">
        <v>0.86206896230578423</v>
      </c>
    </row>
    <row r="163" spans="1:3">
      <c r="A163" s="3">
        <v>-19.356000900268555</v>
      </c>
      <c r="B163" s="3">
        <v>0</v>
      </c>
      <c r="C163" s="3">
        <v>0.86206896230578423</v>
      </c>
    </row>
    <row r="164" spans="1:3">
      <c r="A164" s="3">
        <v>-19.351999282836914</v>
      </c>
      <c r="B164" s="3">
        <v>0</v>
      </c>
      <c r="C164" s="3">
        <v>0.86206896230578423</v>
      </c>
    </row>
    <row r="165" spans="1:3">
      <c r="A165" s="3">
        <v>-19.347999572753906</v>
      </c>
      <c r="B165" s="3">
        <v>0</v>
      </c>
      <c r="C165" s="3">
        <v>0.86206896230578423</v>
      </c>
    </row>
    <row r="166" spans="1:3">
      <c r="A166" s="3">
        <v>-19.343999862670898</v>
      </c>
      <c r="B166" s="3">
        <v>0</v>
      </c>
      <c r="C166" s="3">
        <v>0.86206896230578423</v>
      </c>
    </row>
    <row r="167" spans="1:3">
      <c r="A167" s="3">
        <v>-19.340000152587891</v>
      </c>
      <c r="B167" s="3">
        <v>0</v>
      </c>
      <c r="C167" s="3">
        <v>0.86206896230578423</v>
      </c>
    </row>
    <row r="168" spans="1:3">
      <c r="A168" s="3">
        <v>-19.336000442504883</v>
      </c>
      <c r="B168" s="3">
        <v>0</v>
      </c>
      <c r="C168" s="3">
        <v>0.86206896230578423</v>
      </c>
    </row>
    <row r="169" spans="1:3">
      <c r="A169" s="3">
        <v>-19.332000732421875</v>
      </c>
      <c r="B169" s="3">
        <v>0</v>
      </c>
      <c r="C169" s="3">
        <v>0.86206896230578423</v>
      </c>
    </row>
    <row r="170" spans="1:3">
      <c r="A170" s="3">
        <v>-19.327999114990234</v>
      </c>
      <c r="B170" s="3">
        <v>0</v>
      </c>
      <c r="C170" s="3">
        <v>0.86206896230578423</v>
      </c>
    </row>
    <row r="171" spans="1:3">
      <c r="A171" s="3">
        <v>-19.323999404907227</v>
      </c>
      <c r="B171" s="3">
        <v>0</v>
      </c>
      <c r="C171" s="3">
        <v>0.86206896230578423</v>
      </c>
    </row>
    <row r="172" spans="1:3">
      <c r="A172" s="3">
        <v>-19.319999694824219</v>
      </c>
      <c r="B172" s="3">
        <v>0</v>
      </c>
      <c r="C172" s="3">
        <v>0.86206896230578423</v>
      </c>
    </row>
    <row r="173" spans="1:3">
      <c r="A173" s="3">
        <v>-19.315999984741211</v>
      </c>
      <c r="B173" s="3">
        <v>0</v>
      </c>
      <c r="C173" s="3">
        <v>0.86206896230578423</v>
      </c>
    </row>
    <row r="174" spans="1:3">
      <c r="A174" s="3">
        <v>-19.312000274658203</v>
      </c>
      <c r="B174" s="3">
        <v>0</v>
      </c>
      <c r="C174" s="3">
        <v>0.86206896230578423</v>
      </c>
    </row>
    <row r="175" spans="1:3">
      <c r="A175" s="3">
        <v>-19.308000564575195</v>
      </c>
      <c r="B175" s="3">
        <v>0</v>
      </c>
      <c r="C175" s="3">
        <v>0.86206896230578423</v>
      </c>
    </row>
    <row r="176" spans="1:3">
      <c r="A176" s="3">
        <v>-19.304000854492188</v>
      </c>
      <c r="B176" s="3">
        <v>0</v>
      </c>
      <c r="C176" s="3">
        <v>0.86206896230578423</v>
      </c>
    </row>
    <row r="177" spans="1:3">
      <c r="A177" s="3">
        <v>-19.299999237060547</v>
      </c>
      <c r="B177" s="3">
        <v>0</v>
      </c>
      <c r="C177" s="3">
        <v>0.86206896230578423</v>
      </c>
    </row>
    <row r="178" spans="1:3">
      <c r="A178" s="3">
        <v>-19.295999526977539</v>
      </c>
      <c r="B178" s="3">
        <v>0</v>
      </c>
      <c r="C178" s="3">
        <v>0.86206896230578423</v>
      </c>
    </row>
    <row r="179" spans="1:3">
      <c r="A179" s="3">
        <v>-19.291999816894531</v>
      </c>
      <c r="B179" s="3">
        <v>0</v>
      </c>
      <c r="C179" s="3">
        <v>0.86206896230578423</v>
      </c>
    </row>
    <row r="180" spans="1:3">
      <c r="A180" s="3">
        <v>-19.288000106811523</v>
      </c>
      <c r="B180" s="3">
        <v>0</v>
      </c>
      <c r="C180" s="3">
        <v>0.86206896230578423</v>
      </c>
    </row>
    <row r="181" spans="1:3">
      <c r="A181" s="3">
        <v>-19.284000396728516</v>
      </c>
      <c r="B181" s="3">
        <v>0</v>
      </c>
      <c r="C181" s="3">
        <v>0.86206896230578423</v>
      </c>
    </row>
    <row r="182" spans="1:3">
      <c r="A182" s="3">
        <v>-19.280000686645508</v>
      </c>
      <c r="B182" s="3">
        <v>0</v>
      </c>
      <c r="C182" s="3">
        <v>0.86206896230578423</v>
      </c>
    </row>
    <row r="183" spans="1:3">
      <c r="A183" s="3">
        <v>-19.275999069213867</v>
      </c>
      <c r="B183" s="3">
        <v>0</v>
      </c>
      <c r="C183" s="3">
        <v>0.86206896230578423</v>
      </c>
    </row>
    <row r="184" spans="1:3">
      <c r="A184" s="3">
        <v>-19.271999359130859</v>
      </c>
      <c r="B184" s="3">
        <v>0</v>
      </c>
      <c r="C184" s="3">
        <v>0.86206896230578423</v>
      </c>
    </row>
    <row r="185" spans="1:3">
      <c r="A185" s="3">
        <v>-19.267999649047852</v>
      </c>
      <c r="B185" s="3">
        <v>0</v>
      </c>
      <c r="C185" s="3">
        <v>0.86206896230578423</v>
      </c>
    </row>
    <row r="186" spans="1:3">
      <c r="A186" s="3">
        <v>-19.263999938964844</v>
      </c>
      <c r="B186" s="3">
        <v>0</v>
      </c>
      <c r="C186" s="3">
        <v>0.86206896230578423</v>
      </c>
    </row>
    <row r="187" spans="1:3">
      <c r="A187" s="3">
        <v>-19.260000228881836</v>
      </c>
      <c r="B187" s="3">
        <v>0</v>
      </c>
      <c r="C187" s="3">
        <v>0.86206896230578423</v>
      </c>
    </row>
    <row r="188" spans="1:3">
      <c r="A188" s="3">
        <v>-19.256000518798828</v>
      </c>
      <c r="B188" s="3">
        <v>0</v>
      </c>
      <c r="C188" s="3">
        <v>0.86206896230578423</v>
      </c>
    </row>
    <row r="189" spans="1:3">
      <c r="A189" s="3">
        <v>-19.25200080871582</v>
      </c>
      <c r="B189" s="3">
        <v>0</v>
      </c>
      <c r="C189" s="3">
        <v>0.86206896230578423</v>
      </c>
    </row>
    <row r="190" spans="1:3">
      <c r="A190" s="3">
        <v>-19.24799919128418</v>
      </c>
      <c r="B190" s="3">
        <v>0</v>
      </c>
      <c r="C190" s="3">
        <v>0.86206896230578423</v>
      </c>
    </row>
    <row r="191" spans="1:3">
      <c r="A191" s="3">
        <v>-19.243999481201172</v>
      </c>
      <c r="B191" s="3">
        <v>0</v>
      </c>
      <c r="C191" s="3">
        <v>0.86206896230578423</v>
      </c>
    </row>
    <row r="192" spans="1:3">
      <c r="A192" s="3">
        <v>-19.239999771118164</v>
      </c>
      <c r="B192" s="3">
        <v>0</v>
      </c>
      <c r="C192" s="3">
        <v>0.86206896230578423</v>
      </c>
    </row>
    <row r="193" spans="1:3">
      <c r="A193" s="3">
        <v>-19.236000061035156</v>
      </c>
      <c r="B193" s="3">
        <v>0</v>
      </c>
      <c r="C193" s="3">
        <v>0.86206896230578423</v>
      </c>
    </row>
    <row r="194" spans="1:3">
      <c r="A194" s="3">
        <v>-19.232000350952148</v>
      </c>
      <c r="B194" s="3">
        <v>0</v>
      </c>
      <c r="C194" s="3">
        <v>0.86206896230578423</v>
      </c>
    </row>
    <row r="195" spans="1:3">
      <c r="A195" s="3">
        <v>-19.228000640869141</v>
      </c>
      <c r="B195" s="3">
        <v>0</v>
      </c>
      <c r="C195" s="3">
        <v>0.86206896230578423</v>
      </c>
    </row>
    <row r="196" spans="1:3">
      <c r="A196" s="3">
        <v>-19.2239990234375</v>
      </c>
      <c r="B196" s="3">
        <v>0</v>
      </c>
      <c r="C196" s="3">
        <v>0.86206896230578423</v>
      </c>
    </row>
    <row r="197" spans="1:3">
      <c r="A197" s="3">
        <v>-19.219999313354492</v>
      </c>
      <c r="B197" s="3">
        <v>0</v>
      </c>
      <c r="C197" s="3">
        <v>0.86206896230578423</v>
      </c>
    </row>
    <row r="198" spans="1:3">
      <c r="A198" s="3">
        <v>-19.215999603271484</v>
      </c>
      <c r="B198" s="3">
        <v>0</v>
      </c>
      <c r="C198" s="3">
        <v>0.86206896230578423</v>
      </c>
    </row>
    <row r="199" spans="1:3">
      <c r="A199" s="3">
        <v>-19.211999893188477</v>
      </c>
      <c r="B199" s="3">
        <v>0</v>
      </c>
      <c r="C199" s="3">
        <v>0.86206896230578423</v>
      </c>
    </row>
    <row r="200" spans="1:3">
      <c r="A200" s="3">
        <v>-19.208000183105469</v>
      </c>
      <c r="B200" s="3">
        <v>0</v>
      </c>
      <c r="C200" s="3">
        <v>0.86206896230578423</v>
      </c>
    </row>
    <row r="201" spans="1:3">
      <c r="A201" s="3">
        <v>-19.204000473022461</v>
      </c>
      <c r="B201" s="3">
        <v>0</v>
      </c>
      <c r="C201" s="3">
        <v>0.86206896230578423</v>
      </c>
    </row>
    <row r="202" spans="1:3">
      <c r="A202" s="3">
        <v>-19.200000762939453</v>
      </c>
      <c r="B202" s="3">
        <v>0</v>
      </c>
      <c r="C202" s="3">
        <v>0.86206896230578423</v>
      </c>
    </row>
    <row r="203" spans="1:3">
      <c r="A203" s="3">
        <v>-19.195999145507813</v>
      </c>
      <c r="B203" s="3">
        <v>0</v>
      </c>
      <c r="C203" s="3">
        <v>0.86206896230578423</v>
      </c>
    </row>
    <row r="204" spans="1:3">
      <c r="A204" s="3">
        <v>-19.191999435424805</v>
      </c>
      <c r="B204" s="3">
        <v>0</v>
      </c>
      <c r="C204" s="3">
        <v>0.86206896230578423</v>
      </c>
    </row>
    <row r="205" spans="1:3">
      <c r="A205" s="3">
        <v>-19.187999725341797</v>
      </c>
      <c r="B205" s="3">
        <v>0</v>
      </c>
      <c r="C205" s="3">
        <v>0.86206896230578423</v>
      </c>
    </row>
    <row r="206" spans="1:3">
      <c r="A206" s="3">
        <v>-19.184000015258789</v>
      </c>
      <c r="B206" s="3">
        <v>0</v>
      </c>
      <c r="C206" s="3">
        <v>0.86206896230578423</v>
      </c>
    </row>
    <row r="207" spans="1:3">
      <c r="A207" s="3">
        <v>-19.180000305175781</v>
      </c>
      <c r="B207" s="3">
        <v>0</v>
      </c>
      <c r="C207" s="3">
        <v>0.86206896230578423</v>
      </c>
    </row>
    <row r="208" spans="1:3">
      <c r="A208" s="3">
        <v>-19.176000595092773</v>
      </c>
      <c r="B208" s="3">
        <v>0</v>
      </c>
      <c r="C208" s="3">
        <v>0.86206896230578423</v>
      </c>
    </row>
    <row r="209" spans="1:3">
      <c r="A209" s="3">
        <v>-19.172000885009766</v>
      </c>
      <c r="B209" s="3">
        <v>0</v>
      </c>
      <c r="C209" s="3">
        <v>0.86206896230578423</v>
      </c>
    </row>
    <row r="210" spans="1:3">
      <c r="A210" s="3">
        <v>-19.167999267578125</v>
      </c>
      <c r="B210" s="3">
        <v>0</v>
      </c>
      <c r="C210" s="3">
        <v>0.86206896230578423</v>
      </c>
    </row>
    <row r="211" spans="1:3">
      <c r="A211" s="3">
        <v>-19.163999557495117</v>
      </c>
      <c r="B211" s="3">
        <v>0</v>
      </c>
      <c r="C211" s="3">
        <v>0.86206896230578423</v>
      </c>
    </row>
    <row r="212" spans="1:3">
      <c r="A212" s="3">
        <v>-19.159999847412109</v>
      </c>
      <c r="B212" s="3">
        <v>0</v>
      </c>
      <c r="C212" s="3">
        <v>0.86206896230578423</v>
      </c>
    </row>
    <row r="213" spans="1:3">
      <c r="A213" s="3">
        <v>-19.156000137329102</v>
      </c>
      <c r="B213" s="3">
        <v>0</v>
      </c>
      <c r="C213" s="3">
        <v>0.86206896230578423</v>
      </c>
    </row>
    <row r="214" spans="1:3">
      <c r="A214" s="3">
        <v>-19.152000427246094</v>
      </c>
      <c r="B214" s="3">
        <v>0</v>
      </c>
      <c r="C214" s="3">
        <v>0.86206896230578423</v>
      </c>
    </row>
    <row r="215" spans="1:3">
      <c r="A215" s="3">
        <v>-19.148000717163086</v>
      </c>
      <c r="B215" s="3">
        <v>0</v>
      </c>
      <c r="C215" s="3">
        <v>0.86206896230578423</v>
      </c>
    </row>
    <row r="216" spans="1:3">
      <c r="A216" s="3">
        <v>-19.143999099731445</v>
      </c>
      <c r="B216" s="3">
        <v>0</v>
      </c>
      <c r="C216" s="3">
        <v>0.86206896230578423</v>
      </c>
    </row>
    <row r="217" spans="1:3">
      <c r="A217" s="3">
        <v>-19.139999389648438</v>
      </c>
      <c r="B217" s="3">
        <v>0</v>
      </c>
      <c r="C217" s="3">
        <v>0.86206896230578423</v>
      </c>
    </row>
    <row r="218" spans="1:3">
      <c r="A218" s="3">
        <v>-19.13599967956543</v>
      </c>
      <c r="B218" s="3">
        <v>0</v>
      </c>
      <c r="C218" s="3">
        <v>0.86206896230578423</v>
      </c>
    </row>
    <row r="219" spans="1:3">
      <c r="A219" s="3">
        <v>-19.131999969482422</v>
      </c>
      <c r="B219" s="3">
        <v>0</v>
      </c>
      <c r="C219" s="3">
        <v>0.86206896230578423</v>
      </c>
    </row>
    <row r="220" spans="1:3">
      <c r="A220" s="3">
        <v>-19.128000259399414</v>
      </c>
      <c r="B220" s="3">
        <v>0</v>
      </c>
      <c r="C220" s="3">
        <v>0.86206896230578423</v>
      </c>
    </row>
    <row r="221" spans="1:3">
      <c r="A221" s="3">
        <v>-19.124000549316406</v>
      </c>
      <c r="B221" s="3">
        <v>0</v>
      </c>
      <c r="C221" s="3">
        <v>0.86206896230578423</v>
      </c>
    </row>
    <row r="222" spans="1:3">
      <c r="A222" s="3">
        <v>-19.120000839233398</v>
      </c>
      <c r="B222" s="3">
        <v>0</v>
      </c>
      <c r="C222" s="3">
        <v>0.86206896230578423</v>
      </c>
    </row>
    <row r="223" spans="1:3">
      <c r="A223" s="3">
        <v>-19.115999221801758</v>
      </c>
      <c r="B223" s="3">
        <v>0</v>
      </c>
      <c r="C223" s="3">
        <v>0.86206896230578423</v>
      </c>
    </row>
    <row r="224" spans="1:3">
      <c r="A224" s="3">
        <v>-19.11199951171875</v>
      </c>
      <c r="B224" s="3">
        <v>0</v>
      </c>
      <c r="C224" s="3">
        <v>0.86206896230578423</v>
      </c>
    </row>
    <row r="225" spans="1:3">
      <c r="A225" s="3">
        <v>-19.107999801635742</v>
      </c>
      <c r="B225" s="3">
        <v>0</v>
      </c>
      <c r="C225" s="3">
        <v>0.86206896230578423</v>
      </c>
    </row>
    <row r="226" spans="1:3">
      <c r="A226" s="3">
        <v>-19.104000091552734</v>
      </c>
      <c r="B226" s="3">
        <v>0</v>
      </c>
      <c r="C226" s="3">
        <v>0.86206896230578423</v>
      </c>
    </row>
    <row r="227" spans="1:3">
      <c r="A227" s="3">
        <v>-19.100000381469727</v>
      </c>
      <c r="B227" s="3">
        <v>0</v>
      </c>
      <c r="C227" s="3">
        <v>0.86206896230578423</v>
      </c>
    </row>
    <row r="228" spans="1:3">
      <c r="A228" s="3">
        <v>-19.096000671386719</v>
      </c>
      <c r="B228" s="3">
        <v>0</v>
      </c>
      <c r="C228" s="3">
        <v>0.86206896230578423</v>
      </c>
    </row>
    <row r="229" spans="1:3">
      <c r="A229" s="3">
        <v>-19.091999053955078</v>
      </c>
      <c r="B229" s="3">
        <v>0</v>
      </c>
      <c r="C229" s="3">
        <v>0.86206896230578423</v>
      </c>
    </row>
    <row r="230" spans="1:3">
      <c r="A230" s="3">
        <v>-19.08799934387207</v>
      </c>
      <c r="B230" s="3">
        <v>0</v>
      </c>
      <c r="C230" s="3">
        <v>0.86206896230578423</v>
      </c>
    </row>
    <row r="231" spans="1:3">
      <c r="A231" s="3">
        <v>-19.083999633789063</v>
      </c>
      <c r="B231" s="3">
        <v>0</v>
      </c>
      <c r="C231" s="3">
        <v>0.86206896230578423</v>
      </c>
    </row>
    <row r="232" spans="1:3">
      <c r="A232" s="3">
        <v>-19.079999923706055</v>
      </c>
      <c r="B232" s="3">
        <v>0</v>
      </c>
      <c r="C232" s="3">
        <v>0.86206896230578423</v>
      </c>
    </row>
    <row r="233" spans="1:3">
      <c r="A233" s="3">
        <v>-19.076000213623047</v>
      </c>
      <c r="B233" s="3">
        <v>0</v>
      </c>
      <c r="C233" s="3">
        <v>0.86206896230578423</v>
      </c>
    </row>
    <row r="234" spans="1:3">
      <c r="A234" s="3">
        <v>-19.072000503540039</v>
      </c>
      <c r="B234" s="3">
        <v>0</v>
      </c>
      <c r="C234" s="3">
        <v>0.86206896230578423</v>
      </c>
    </row>
    <row r="235" spans="1:3">
      <c r="A235" s="3">
        <v>-19.068000793457031</v>
      </c>
      <c r="B235" s="3">
        <v>0</v>
      </c>
      <c r="C235" s="3">
        <v>0.86206896230578423</v>
      </c>
    </row>
    <row r="236" spans="1:3">
      <c r="A236" s="3">
        <v>-19.063999176025391</v>
      </c>
      <c r="B236" s="3">
        <v>0</v>
      </c>
      <c r="C236" s="3">
        <v>0.86206896230578423</v>
      </c>
    </row>
    <row r="237" spans="1:3">
      <c r="A237" s="3">
        <v>-19.059999465942383</v>
      </c>
      <c r="B237" s="3">
        <v>0</v>
      </c>
      <c r="C237" s="3">
        <v>0.86206896230578423</v>
      </c>
    </row>
    <row r="238" spans="1:3">
      <c r="A238" s="3">
        <v>-19.055999755859375</v>
      </c>
      <c r="B238" s="3">
        <v>0</v>
      </c>
      <c r="C238" s="3">
        <v>0.86206896230578423</v>
      </c>
    </row>
    <row r="239" spans="1:3">
      <c r="A239" s="3">
        <v>-19.052000045776367</v>
      </c>
      <c r="B239" s="3">
        <v>0</v>
      </c>
      <c r="C239" s="3">
        <v>0.86206896230578423</v>
      </c>
    </row>
    <row r="240" spans="1:3">
      <c r="A240" s="3">
        <v>-19.048000335693359</v>
      </c>
      <c r="B240" s="3">
        <v>0</v>
      </c>
      <c r="C240" s="3">
        <v>0.86206896230578423</v>
      </c>
    </row>
    <row r="241" spans="1:3">
      <c r="A241" s="3">
        <v>-19.044000625610352</v>
      </c>
      <c r="B241" s="3">
        <v>0</v>
      </c>
      <c r="C241" s="3">
        <v>0.86206896230578423</v>
      </c>
    </row>
    <row r="242" spans="1:3">
      <c r="A242" s="3">
        <v>-19.039999008178711</v>
      </c>
      <c r="B242" s="3">
        <v>0</v>
      </c>
      <c r="C242" s="3">
        <v>0.86206896230578423</v>
      </c>
    </row>
    <row r="243" spans="1:3">
      <c r="A243" s="3">
        <v>-19.035999298095703</v>
      </c>
      <c r="B243" s="3">
        <v>0</v>
      </c>
      <c r="C243" s="3">
        <v>0.86206896230578423</v>
      </c>
    </row>
    <row r="244" spans="1:3">
      <c r="A244" s="3">
        <v>-19.031999588012695</v>
      </c>
      <c r="B244" s="3">
        <v>0</v>
      </c>
      <c r="C244" s="3">
        <v>0.86206896230578423</v>
      </c>
    </row>
    <row r="245" spans="1:3">
      <c r="A245" s="3">
        <v>-19.027999877929688</v>
      </c>
      <c r="B245" s="3">
        <v>0</v>
      </c>
      <c r="C245" s="3">
        <v>0.86206896230578423</v>
      </c>
    </row>
    <row r="246" spans="1:3">
      <c r="A246" s="3">
        <v>-19.02400016784668</v>
      </c>
      <c r="B246" s="3">
        <v>0</v>
      </c>
      <c r="C246" s="3">
        <v>0.86206896230578423</v>
      </c>
    </row>
    <row r="247" spans="1:3">
      <c r="A247" s="3">
        <v>-19.020000457763672</v>
      </c>
      <c r="B247" s="3">
        <v>0</v>
      </c>
      <c r="C247" s="3">
        <v>0.86206896230578423</v>
      </c>
    </row>
    <row r="248" spans="1:3">
      <c r="A248" s="3">
        <v>-19.016000747680664</v>
      </c>
      <c r="B248" s="3">
        <v>0</v>
      </c>
      <c r="C248" s="3">
        <v>0.86206896230578423</v>
      </c>
    </row>
    <row r="249" spans="1:3">
      <c r="A249" s="3">
        <v>-19.011999130249023</v>
      </c>
      <c r="B249" s="3">
        <v>0</v>
      </c>
      <c r="C249" s="3">
        <v>0.86206896230578423</v>
      </c>
    </row>
    <row r="250" spans="1:3">
      <c r="A250" s="3">
        <v>-19.007999420166016</v>
      </c>
      <c r="B250" s="3">
        <v>0</v>
      </c>
      <c r="C250" s="3">
        <v>0.86206896230578423</v>
      </c>
    </row>
    <row r="251" spans="1:3">
      <c r="A251" s="3">
        <v>-19.003999710083008</v>
      </c>
      <c r="B251" s="3">
        <v>0</v>
      </c>
      <c r="C251" s="3">
        <v>0.86206896230578423</v>
      </c>
    </row>
    <row r="252" spans="1:3">
      <c r="A252" s="3">
        <v>-19</v>
      </c>
      <c r="B252" s="3">
        <v>0</v>
      </c>
      <c r="C252" s="3">
        <v>0.86206896230578423</v>
      </c>
    </row>
    <row r="253" spans="1:3">
      <c r="A253" s="3">
        <v>-18.996000289916992</v>
      </c>
      <c r="B253" s="3">
        <v>0</v>
      </c>
      <c r="C253" s="3">
        <v>0.86206896230578423</v>
      </c>
    </row>
    <row r="254" spans="1:3">
      <c r="A254" s="3">
        <v>-18.992000579833984</v>
      </c>
      <c r="B254" s="3">
        <v>0</v>
      </c>
      <c r="C254" s="3">
        <v>0.86206896230578423</v>
      </c>
    </row>
    <row r="255" spans="1:3">
      <c r="A255" s="3">
        <v>-18.988000869750977</v>
      </c>
      <c r="B255" s="3">
        <v>0</v>
      </c>
      <c r="C255" s="3">
        <v>0.86206896230578423</v>
      </c>
    </row>
    <row r="256" spans="1:3">
      <c r="A256" s="3">
        <v>-18.983999252319336</v>
      </c>
      <c r="B256" s="3">
        <v>0</v>
      </c>
      <c r="C256" s="3">
        <v>0.86206896230578423</v>
      </c>
    </row>
    <row r="257" spans="1:3">
      <c r="A257" s="3">
        <v>-18.979999542236328</v>
      </c>
      <c r="B257" s="3">
        <v>0</v>
      </c>
      <c r="C257" s="3">
        <v>0.86206896230578423</v>
      </c>
    </row>
    <row r="258" spans="1:3">
      <c r="A258" s="3">
        <v>-18.97599983215332</v>
      </c>
      <c r="B258" s="3">
        <v>0</v>
      </c>
      <c r="C258" s="3">
        <v>0.86206896230578423</v>
      </c>
    </row>
    <row r="259" spans="1:3">
      <c r="A259" s="3">
        <v>-18.972000122070313</v>
      </c>
      <c r="B259" s="3">
        <v>0</v>
      </c>
      <c r="C259" s="3">
        <v>0.86206896230578423</v>
      </c>
    </row>
    <row r="260" spans="1:3">
      <c r="A260" s="3">
        <v>-18.968000411987305</v>
      </c>
      <c r="B260" s="3">
        <v>0</v>
      </c>
      <c r="C260" s="3">
        <v>0.86206896230578423</v>
      </c>
    </row>
    <row r="261" spans="1:3">
      <c r="A261" s="3">
        <v>-18.964000701904297</v>
      </c>
      <c r="B261" s="3">
        <v>0</v>
      </c>
      <c r="C261" s="3">
        <v>0.86206896230578423</v>
      </c>
    </row>
    <row r="262" spans="1:3">
      <c r="A262" s="3">
        <v>-18.959999084472656</v>
      </c>
      <c r="B262" s="3">
        <v>0</v>
      </c>
      <c r="C262" s="3">
        <v>0.86206896230578423</v>
      </c>
    </row>
    <row r="263" spans="1:3">
      <c r="A263" s="3">
        <v>-18.955999374389648</v>
      </c>
      <c r="B263" s="3">
        <v>0</v>
      </c>
      <c r="C263" s="3">
        <v>0.86206896230578423</v>
      </c>
    </row>
    <row r="264" spans="1:3">
      <c r="A264" s="3">
        <v>-18.951999664306641</v>
      </c>
      <c r="B264" s="3">
        <v>0</v>
      </c>
      <c r="C264" s="3">
        <v>0.86206896230578423</v>
      </c>
    </row>
    <row r="265" spans="1:3">
      <c r="A265" s="3">
        <v>-18.947999954223633</v>
      </c>
      <c r="B265" s="3">
        <v>0</v>
      </c>
      <c r="C265" s="3">
        <v>0.86206896230578423</v>
      </c>
    </row>
    <row r="266" spans="1:3">
      <c r="A266" s="3">
        <v>-18.944000244140625</v>
      </c>
      <c r="B266" s="3">
        <v>0</v>
      </c>
      <c r="C266" s="3">
        <v>0.86206896230578423</v>
      </c>
    </row>
    <row r="267" spans="1:3">
      <c r="A267" s="3">
        <v>-18.940000534057617</v>
      </c>
      <c r="B267" s="3">
        <v>0</v>
      </c>
      <c r="C267" s="3">
        <v>0.86206896230578423</v>
      </c>
    </row>
    <row r="268" spans="1:3">
      <c r="A268" s="3">
        <v>-18.936000823974609</v>
      </c>
      <c r="B268" s="3">
        <v>0</v>
      </c>
      <c r="C268" s="3">
        <v>0.86206896230578423</v>
      </c>
    </row>
    <row r="269" spans="1:3">
      <c r="A269" s="3">
        <v>-18.931999206542969</v>
      </c>
      <c r="B269" s="3">
        <v>0</v>
      </c>
      <c r="C269" s="3">
        <v>0.86206896230578423</v>
      </c>
    </row>
    <row r="270" spans="1:3">
      <c r="A270" s="3">
        <v>-18.927999496459961</v>
      </c>
      <c r="B270" s="3">
        <v>0</v>
      </c>
      <c r="C270" s="3">
        <v>0.86206896230578423</v>
      </c>
    </row>
    <row r="271" spans="1:3">
      <c r="A271" s="3">
        <v>-18.923999786376953</v>
      </c>
      <c r="B271" s="3">
        <v>0</v>
      </c>
      <c r="C271" s="3">
        <v>0.86206896230578423</v>
      </c>
    </row>
    <row r="272" spans="1:3">
      <c r="A272" s="3">
        <v>-18.920000076293945</v>
      </c>
      <c r="B272" s="3">
        <v>0</v>
      </c>
      <c r="C272" s="3">
        <v>0.86206896230578423</v>
      </c>
    </row>
    <row r="273" spans="1:3">
      <c r="A273" s="3">
        <v>-18.916000366210938</v>
      </c>
      <c r="B273" s="3">
        <v>0</v>
      </c>
      <c r="C273" s="3">
        <v>0.86206896230578423</v>
      </c>
    </row>
    <row r="274" spans="1:3">
      <c r="A274" s="3">
        <v>-18.91200065612793</v>
      </c>
      <c r="B274" s="3">
        <v>0</v>
      </c>
      <c r="C274" s="3">
        <v>0.86206896230578423</v>
      </c>
    </row>
    <row r="275" spans="1:3">
      <c r="A275" s="3">
        <v>-18.907999038696289</v>
      </c>
      <c r="B275" s="3">
        <v>0</v>
      </c>
      <c r="C275" s="3">
        <v>0.86206896230578423</v>
      </c>
    </row>
    <row r="276" spans="1:3">
      <c r="A276" s="3">
        <v>-18.903999328613281</v>
      </c>
      <c r="B276" s="3">
        <v>0</v>
      </c>
      <c r="C276" s="3">
        <v>0.86206896230578423</v>
      </c>
    </row>
    <row r="277" spans="1:3">
      <c r="A277" s="3">
        <v>-18.899999618530273</v>
      </c>
      <c r="B277" s="3">
        <v>0</v>
      </c>
      <c r="C277" s="3">
        <v>0.86206896230578423</v>
      </c>
    </row>
    <row r="278" spans="1:3">
      <c r="A278" s="3">
        <v>-18.895999908447266</v>
      </c>
      <c r="B278" s="3">
        <v>0</v>
      </c>
      <c r="C278" s="3">
        <v>0.86206896230578423</v>
      </c>
    </row>
    <row r="279" spans="1:3">
      <c r="A279" s="3">
        <v>-18.892000198364258</v>
      </c>
      <c r="B279" s="3">
        <v>0</v>
      </c>
      <c r="C279" s="3">
        <v>0.86206896230578423</v>
      </c>
    </row>
    <row r="280" spans="1:3">
      <c r="A280" s="3">
        <v>-18.88800048828125</v>
      </c>
      <c r="B280" s="3">
        <v>0</v>
      </c>
      <c r="C280" s="3">
        <v>0.86206896230578423</v>
      </c>
    </row>
    <row r="281" spans="1:3">
      <c r="A281" s="3">
        <v>-18.884000778198242</v>
      </c>
      <c r="B281" s="3">
        <v>0</v>
      </c>
      <c r="C281" s="3">
        <v>0.86206896230578423</v>
      </c>
    </row>
    <row r="282" spans="1:3">
      <c r="A282" s="3">
        <v>-18.879999160766602</v>
      </c>
      <c r="B282" s="3">
        <v>0</v>
      </c>
      <c r="C282" s="3">
        <v>0.86206896230578423</v>
      </c>
    </row>
    <row r="283" spans="1:3">
      <c r="A283" s="3">
        <v>-18.875999450683594</v>
      </c>
      <c r="B283" s="3">
        <v>0</v>
      </c>
      <c r="C283" s="3">
        <v>0.86206896230578423</v>
      </c>
    </row>
    <row r="284" spans="1:3">
      <c r="A284" s="3">
        <v>-18.871999740600586</v>
      </c>
      <c r="B284" s="3">
        <v>0</v>
      </c>
      <c r="C284" s="3">
        <v>0.86206896230578423</v>
      </c>
    </row>
    <row r="285" spans="1:3">
      <c r="A285" s="3">
        <v>-18.868000030517578</v>
      </c>
      <c r="B285" s="3">
        <v>0</v>
      </c>
      <c r="C285" s="3">
        <v>0.86206896230578423</v>
      </c>
    </row>
    <row r="286" spans="1:3">
      <c r="A286" s="3">
        <v>-18.86400032043457</v>
      </c>
      <c r="B286" s="3">
        <v>0</v>
      </c>
      <c r="C286" s="3">
        <v>0.86206896230578423</v>
      </c>
    </row>
    <row r="287" spans="1:3">
      <c r="A287" s="3">
        <v>-18.860000610351563</v>
      </c>
      <c r="B287" s="3">
        <v>0</v>
      </c>
      <c r="C287" s="3">
        <v>0.86206896230578423</v>
      </c>
    </row>
    <row r="288" spans="1:3">
      <c r="A288" s="3">
        <v>-18.855998992919922</v>
      </c>
      <c r="B288" s="3">
        <v>0</v>
      </c>
      <c r="C288" s="3">
        <v>0.86206896230578423</v>
      </c>
    </row>
    <row r="289" spans="1:3">
      <c r="A289" s="3">
        <v>-18.851999282836914</v>
      </c>
      <c r="B289" s="3">
        <v>0</v>
      </c>
      <c r="C289" s="3">
        <v>0.86206896230578423</v>
      </c>
    </row>
    <row r="290" spans="1:3">
      <c r="A290" s="3">
        <v>-18.847999572753906</v>
      </c>
      <c r="B290" s="3">
        <v>0</v>
      </c>
      <c r="C290" s="3">
        <v>0.86206896230578423</v>
      </c>
    </row>
    <row r="291" spans="1:3">
      <c r="A291" s="3">
        <v>-18.843999862670898</v>
      </c>
      <c r="B291" s="3">
        <v>0</v>
      </c>
      <c r="C291" s="3">
        <v>0.86206896230578423</v>
      </c>
    </row>
    <row r="292" spans="1:3">
      <c r="A292" s="3">
        <v>-18.840000152587891</v>
      </c>
      <c r="B292" s="3">
        <v>0</v>
      </c>
      <c r="C292" s="3">
        <v>0.86206896230578423</v>
      </c>
    </row>
    <row r="293" spans="1:3">
      <c r="A293" s="3">
        <v>-18.836000442504883</v>
      </c>
      <c r="B293" s="3">
        <v>0</v>
      </c>
      <c r="C293" s="3">
        <v>0.86206896230578423</v>
      </c>
    </row>
    <row r="294" spans="1:3">
      <c r="A294" s="3">
        <v>-18.832000732421875</v>
      </c>
      <c r="B294" s="3">
        <v>0</v>
      </c>
      <c r="C294" s="3">
        <v>0.86206896230578423</v>
      </c>
    </row>
    <row r="295" spans="1:3">
      <c r="A295" s="3">
        <v>-18.827999114990234</v>
      </c>
      <c r="B295" s="3">
        <v>0</v>
      </c>
      <c r="C295" s="3">
        <v>0.86206896230578423</v>
      </c>
    </row>
    <row r="296" spans="1:3">
      <c r="A296" s="3">
        <v>-18.823999404907227</v>
      </c>
      <c r="B296" s="3">
        <v>0</v>
      </c>
      <c r="C296" s="3">
        <v>0.86206896230578423</v>
      </c>
    </row>
    <row r="297" spans="1:3">
      <c r="A297" s="3">
        <v>-18.819999694824219</v>
      </c>
      <c r="B297" s="3">
        <v>0</v>
      </c>
      <c r="C297" s="3">
        <v>0.86206896230578423</v>
      </c>
    </row>
    <row r="298" spans="1:3">
      <c r="A298" s="3">
        <v>-18.815999984741211</v>
      </c>
      <c r="B298" s="3">
        <v>0</v>
      </c>
      <c r="C298" s="3">
        <v>0.86206896230578423</v>
      </c>
    </row>
    <row r="299" spans="1:3">
      <c r="A299" s="3">
        <v>-18.812000274658203</v>
      </c>
      <c r="B299" s="3">
        <v>0</v>
      </c>
      <c r="C299" s="3">
        <v>0.86206896230578423</v>
      </c>
    </row>
    <row r="300" spans="1:3">
      <c r="A300" s="3">
        <v>-18.808000564575195</v>
      </c>
      <c r="B300" s="3">
        <v>0</v>
      </c>
      <c r="C300" s="3">
        <v>0.86206896230578423</v>
      </c>
    </row>
    <row r="301" spans="1:3">
      <c r="A301" s="3">
        <v>-18.804000854492188</v>
      </c>
      <c r="B301" s="3">
        <v>0</v>
      </c>
      <c r="C301" s="3">
        <v>0.86206896230578423</v>
      </c>
    </row>
    <row r="302" spans="1:3">
      <c r="A302" s="3">
        <v>-18.799999237060547</v>
      </c>
      <c r="B302" s="3">
        <v>0</v>
      </c>
      <c r="C302" s="3">
        <v>0.86206896230578423</v>
      </c>
    </row>
    <row r="303" spans="1:3">
      <c r="A303" s="3">
        <v>-18.795999526977539</v>
      </c>
      <c r="B303" s="3">
        <v>0</v>
      </c>
      <c r="C303" s="3">
        <v>0.86206896230578423</v>
      </c>
    </row>
    <row r="304" spans="1:3">
      <c r="A304" s="3">
        <v>-18.791999816894531</v>
      </c>
      <c r="B304" s="3">
        <v>0</v>
      </c>
      <c r="C304" s="3">
        <v>0.86206896230578423</v>
      </c>
    </row>
    <row r="305" spans="1:3">
      <c r="A305" s="3">
        <v>-18.788000106811523</v>
      </c>
      <c r="B305" s="3">
        <v>0</v>
      </c>
      <c r="C305" s="3">
        <v>0.86206896230578423</v>
      </c>
    </row>
    <row r="306" spans="1:3">
      <c r="A306" s="3">
        <v>-18.784000396728516</v>
      </c>
      <c r="B306" s="3">
        <v>0</v>
      </c>
      <c r="C306" s="3">
        <v>0.86206896230578423</v>
      </c>
    </row>
    <row r="307" spans="1:3">
      <c r="A307" s="3">
        <v>-18.780000686645508</v>
      </c>
      <c r="B307" s="3">
        <v>0</v>
      </c>
      <c r="C307" s="3">
        <v>0.86206896230578423</v>
      </c>
    </row>
    <row r="308" spans="1:3">
      <c r="A308" s="3">
        <v>-18.775999069213867</v>
      </c>
      <c r="B308" s="3">
        <v>0</v>
      </c>
      <c r="C308" s="3">
        <v>0.86206896230578423</v>
      </c>
    </row>
    <row r="309" spans="1:3">
      <c r="A309" s="3">
        <v>-18.771999359130859</v>
      </c>
      <c r="B309" s="3">
        <v>0</v>
      </c>
      <c r="C309" s="3">
        <v>0.86206896230578423</v>
      </c>
    </row>
    <row r="310" spans="1:3">
      <c r="A310" s="3">
        <v>-18.767999649047852</v>
      </c>
      <c r="B310" s="3">
        <v>0</v>
      </c>
      <c r="C310" s="3">
        <v>0.86206896230578423</v>
      </c>
    </row>
    <row r="311" spans="1:3">
      <c r="A311" s="3">
        <v>-18.763999938964844</v>
      </c>
      <c r="B311" s="3">
        <v>0</v>
      </c>
      <c r="C311" s="3">
        <v>0.86206896230578423</v>
      </c>
    </row>
    <row r="312" spans="1:3">
      <c r="A312" s="3">
        <v>-18.760000228881836</v>
      </c>
      <c r="B312" s="3">
        <v>0</v>
      </c>
      <c r="C312" s="3">
        <v>0.86206896230578423</v>
      </c>
    </row>
    <row r="313" spans="1:3">
      <c r="A313" s="3">
        <v>-18.756000518798828</v>
      </c>
      <c r="B313" s="3">
        <v>0</v>
      </c>
      <c r="C313" s="3">
        <v>0.86206896230578423</v>
      </c>
    </row>
    <row r="314" spans="1:3">
      <c r="A314" s="3">
        <v>-18.75200080871582</v>
      </c>
      <c r="B314" s="3">
        <v>0</v>
      </c>
      <c r="C314" s="3">
        <v>0.86206896230578423</v>
      </c>
    </row>
    <row r="315" spans="1:3">
      <c r="A315" s="3">
        <v>-18.74799919128418</v>
      </c>
      <c r="B315" s="3">
        <v>0</v>
      </c>
      <c r="C315" s="3">
        <v>0.86206896230578423</v>
      </c>
    </row>
    <row r="316" spans="1:3">
      <c r="A316" s="3">
        <v>-18.743999481201172</v>
      </c>
      <c r="B316" s="3">
        <v>0</v>
      </c>
      <c r="C316" s="3">
        <v>0.86206896230578423</v>
      </c>
    </row>
    <row r="317" spans="1:3">
      <c r="A317" s="3">
        <v>-18.739999771118164</v>
      </c>
      <c r="B317" s="3">
        <v>0</v>
      </c>
      <c r="C317" s="3">
        <v>0.86206896230578423</v>
      </c>
    </row>
    <row r="318" spans="1:3">
      <c r="A318" s="3">
        <v>-18.736000061035156</v>
      </c>
      <c r="B318" s="3">
        <v>0</v>
      </c>
      <c r="C318" s="3">
        <v>0.86206896230578423</v>
      </c>
    </row>
    <row r="319" spans="1:3">
      <c r="A319" s="3">
        <v>-18.732000350952148</v>
      </c>
      <c r="B319" s="3">
        <v>0</v>
      </c>
      <c r="C319" s="3">
        <v>0.86206896230578423</v>
      </c>
    </row>
    <row r="320" spans="1:3">
      <c r="A320" s="3">
        <v>-18.728000640869141</v>
      </c>
      <c r="B320" s="3">
        <v>0</v>
      </c>
      <c r="C320" s="3">
        <v>0.86206896230578423</v>
      </c>
    </row>
    <row r="321" spans="1:3">
      <c r="A321" s="3">
        <v>-18.7239990234375</v>
      </c>
      <c r="B321" s="3">
        <v>0</v>
      </c>
      <c r="C321" s="3">
        <v>0.86206896230578423</v>
      </c>
    </row>
    <row r="322" spans="1:3">
      <c r="A322" s="3">
        <v>-18.719999313354492</v>
      </c>
      <c r="B322" s="3">
        <v>0</v>
      </c>
      <c r="C322" s="3">
        <v>0.86206896230578423</v>
      </c>
    </row>
    <row r="323" spans="1:3">
      <c r="A323" s="3">
        <v>-18.715999603271484</v>
      </c>
      <c r="B323" s="3">
        <v>0</v>
      </c>
      <c r="C323" s="3">
        <v>0.86206896230578423</v>
      </c>
    </row>
    <row r="324" spans="1:3">
      <c r="A324" s="3">
        <v>-18.711999893188477</v>
      </c>
      <c r="B324" s="3">
        <v>0</v>
      </c>
      <c r="C324" s="3">
        <v>0.86206896230578423</v>
      </c>
    </row>
    <row r="325" spans="1:3">
      <c r="A325" s="3">
        <v>-18.708000183105469</v>
      </c>
      <c r="B325" s="3">
        <v>0</v>
      </c>
      <c r="C325" s="3">
        <v>0.86206896230578423</v>
      </c>
    </row>
    <row r="326" spans="1:3">
      <c r="A326" s="3">
        <v>-18.704000473022461</v>
      </c>
      <c r="B326" s="3">
        <v>0</v>
      </c>
      <c r="C326" s="3">
        <v>0.86206896230578423</v>
      </c>
    </row>
    <row r="327" spans="1:3">
      <c r="A327" s="3">
        <v>-18.700000762939453</v>
      </c>
      <c r="B327" s="3">
        <v>0</v>
      </c>
      <c r="C327" s="3">
        <v>0.86206896230578423</v>
      </c>
    </row>
    <row r="328" spans="1:3">
      <c r="A328" s="3">
        <v>-18.695999145507813</v>
      </c>
      <c r="B328" s="3">
        <v>0</v>
      </c>
      <c r="C328" s="3">
        <v>0.86206896230578423</v>
      </c>
    </row>
    <row r="329" spans="1:3">
      <c r="A329" s="3">
        <v>-18.691999435424805</v>
      </c>
      <c r="B329" s="3">
        <v>0</v>
      </c>
      <c r="C329" s="3">
        <v>0.86206896230578423</v>
      </c>
    </row>
    <row r="330" spans="1:3">
      <c r="A330" s="3">
        <v>-18.687999725341797</v>
      </c>
      <c r="B330" s="3">
        <v>0</v>
      </c>
      <c r="C330" s="3">
        <v>0.86206896230578423</v>
      </c>
    </row>
    <row r="331" spans="1:3">
      <c r="A331" s="3">
        <v>-18.684000015258789</v>
      </c>
      <c r="B331" s="3">
        <v>0</v>
      </c>
      <c r="C331" s="3">
        <v>0.86206896230578423</v>
      </c>
    </row>
    <row r="332" spans="1:3">
      <c r="A332" s="3">
        <v>-18.680000305175781</v>
      </c>
      <c r="B332" s="3">
        <v>0</v>
      </c>
      <c r="C332" s="3">
        <v>0.86206896230578423</v>
      </c>
    </row>
    <row r="333" spans="1:3">
      <c r="A333" s="3">
        <v>-18.676000595092773</v>
      </c>
      <c r="B333" s="3">
        <v>0</v>
      </c>
      <c r="C333" s="3">
        <v>0.86206896230578423</v>
      </c>
    </row>
    <row r="334" spans="1:3">
      <c r="A334" s="3">
        <v>-18.672000885009766</v>
      </c>
      <c r="B334" s="3">
        <v>0</v>
      </c>
      <c r="C334" s="3">
        <v>0.86206896230578423</v>
      </c>
    </row>
    <row r="335" spans="1:3">
      <c r="A335" s="3">
        <v>-18.670000076293945</v>
      </c>
      <c r="B335" s="3">
        <v>0</v>
      </c>
      <c r="C335" s="3">
        <v>1.7241379246115685</v>
      </c>
    </row>
    <row r="336" spans="1:3">
      <c r="A336" s="3">
        <v>-18.667999267578125</v>
      </c>
      <c r="B336" s="3">
        <v>0</v>
      </c>
      <c r="C336" s="3">
        <v>1.7241379246115685</v>
      </c>
    </row>
    <row r="337" spans="1:3">
      <c r="A337" s="3">
        <v>-18.663999557495117</v>
      </c>
      <c r="B337" s="3">
        <v>0</v>
      </c>
      <c r="C337" s="3">
        <v>1.7241379246115685</v>
      </c>
    </row>
    <row r="338" spans="1:3">
      <c r="A338" s="3">
        <v>-18.659999847412109</v>
      </c>
      <c r="B338" s="3">
        <v>0</v>
      </c>
      <c r="C338" s="3">
        <v>1.7241379246115685</v>
      </c>
    </row>
    <row r="339" spans="1:3">
      <c r="A339" s="3">
        <v>-18.656000137329102</v>
      </c>
      <c r="B339" s="3">
        <v>0</v>
      </c>
      <c r="C339" s="3">
        <v>1.7241379246115685</v>
      </c>
    </row>
    <row r="340" spans="1:3">
      <c r="A340" s="3">
        <v>-18.652000427246094</v>
      </c>
      <c r="B340" s="3">
        <v>0</v>
      </c>
      <c r="C340" s="3">
        <v>1.7241379246115685</v>
      </c>
    </row>
    <row r="341" spans="1:3">
      <c r="A341" s="3">
        <v>-18.648000717163086</v>
      </c>
      <c r="B341" s="3">
        <v>0</v>
      </c>
      <c r="C341" s="3">
        <v>1.7241379246115685</v>
      </c>
    </row>
    <row r="342" spans="1:3">
      <c r="A342" s="3">
        <v>-18.643999099731445</v>
      </c>
      <c r="B342" s="3">
        <v>0</v>
      </c>
      <c r="C342" s="3">
        <v>1.7241379246115685</v>
      </c>
    </row>
    <row r="343" spans="1:3">
      <c r="A343" s="3">
        <v>-18.639999389648438</v>
      </c>
      <c r="B343" s="3">
        <v>0</v>
      </c>
      <c r="C343" s="3">
        <v>1.7241379246115685</v>
      </c>
    </row>
    <row r="344" spans="1:3">
      <c r="A344" s="3">
        <v>-18.63599967956543</v>
      </c>
      <c r="B344" s="3">
        <v>0</v>
      </c>
      <c r="C344" s="3">
        <v>1.7241379246115685</v>
      </c>
    </row>
    <row r="345" spans="1:3">
      <c r="A345" s="3">
        <v>-18.631999969482422</v>
      </c>
      <c r="B345" s="3">
        <v>0</v>
      </c>
      <c r="C345" s="3">
        <v>1.7241379246115685</v>
      </c>
    </row>
    <row r="346" spans="1:3">
      <c r="A346" s="3">
        <v>-18.628000259399414</v>
      </c>
      <c r="B346" s="3">
        <v>0</v>
      </c>
      <c r="C346" s="3">
        <v>1.7241379246115685</v>
      </c>
    </row>
    <row r="347" spans="1:3">
      <c r="A347" s="3">
        <v>-18.624000549316406</v>
      </c>
      <c r="B347" s="3">
        <v>0</v>
      </c>
      <c r="C347" s="3">
        <v>1.7241379246115685</v>
      </c>
    </row>
    <row r="348" spans="1:3">
      <c r="A348" s="3">
        <v>-18.620000839233398</v>
      </c>
      <c r="B348" s="3">
        <v>0</v>
      </c>
      <c r="C348" s="3">
        <v>1.7241379246115685</v>
      </c>
    </row>
    <row r="349" spans="1:3">
      <c r="A349" s="3">
        <v>-18.615999221801758</v>
      </c>
      <c r="B349" s="3">
        <v>0</v>
      </c>
      <c r="C349" s="3">
        <v>1.7241379246115685</v>
      </c>
    </row>
    <row r="350" spans="1:3">
      <c r="A350" s="3">
        <v>-18.61199951171875</v>
      </c>
      <c r="B350" s="3">
        <v>0</v>
      </c>
      <c r="C350" s="3">
        <v>1.7241379246115685</v>
      </c>
    </row>
    <row r="351" spans="1:3">
      <c r="A351" s="3">
        <v>-18.607999801635742</v>
      </c>
      <c r="B351" s="3">
        <v>0</v>
      </c>
      <c r="C351" s="3">
        <v>1.7241379246115685</v>
      </c>
    </row>
    <row r="352" spans="1:3">
      <c r="A352" s="3">
        <v>-18.604000091552734</v>
      </c>
      <c r="B352" s="3">
        <v>0</v>
      </c>
      <c r="C352" s="3">
        <v>1.7241379246115685</v>
      </c>
    </row>
    <row r="353" spans="1:3">
      <c r="A353" s="3">
        <v>-18.600000381469727</v>
      </c>
      <c r="B353" s="3">
        <v>0</v>
      </c>
      <c r="C353" s="3">
        <v>1.7241379246115685</v>
      </c>
    </row>
    <row r="354" spans="1:3">
      <c r="A354" s="3">
        <v>-18.596000671386719</v>
      </c>
      <c r="B354" s="3">
        <v>0</v>
      </c>
      <c r="C354" s="3">
        <v>1.7241379246115685</v>
      </c>
    </row>
    <row r="355" spans="1:3">
      <c r="A355" s="3">
        <v>-18.591999053955078</v>
      </c>
      <c r="B355" s="3">
        <v>0</v>
      </c>
      <c r="C355" s="3">
        <v>1.7241379246115685</v>
      </c>
    </row>
    <row r="356" spans="1:3">
      <c r="A356" s="3">
        <v>-18.58799934387207</v>
      </c>
      <c r="B356" s="3">
        <v>0</v>
      </c>
      <c r="C356" s="3">
        <v>1.7241379246115685</v>
      </c>
    </row>
    <row r="357" spans="1:3">
      <c r="A357" s="3">
        <v>-18.583999633789063</v>
      </c>
      <c r="B357" s="3">
        <v>0</v>
      </c>
      <c r="C357" s="3">
        <v>1.7241379246115685</v>
      </c>
    </row>
    <row r="358" spans="1:3">
      <c r="A358" s="3">
        <v>-18.579999923706055</v>
      </c>
      <c r="B358" s="3">
        <v>0</v>
      </c>
      <c r="C358" s="3">
        <v>1.7241379246115685</v>
      </c>
    </row>
    <row r="359" spans="1:3">
      <c r="A359" s="3">
        <v>-18.576000213623047</v>
      </c>
      <c r="B359" s="3">
        <v>0</v>
      </c>
      <c r="C359" s="3">
        <v>1.7241379246115685</v>
      </c>
    </row>
    <row r="360" spans="1:3">
      <c r="A360" s="3">
        <v>-18.572000503540039</v>
      </c>
      <c r="B360" s="3">
        <v>0</v>
      </c>
      <c r="C360" s="3">
        <v>1.7241379246115685</v>
      </c>
    </row>
    <row r="361" spans="1:3">
      <c r="A361" s="3">
        <v>-18.568000793457031</v>
      </c>
      <c r="B361" s="3">
        <v>0</v>
      </c>
      <c r="C361" s="3">
        <v>1.7241379246115685</v>
      </c>
    </row>
    <row r="362" spans="1:3">
      <c r="A362" s="3">
        <v>-18.563999176025391</v>
      </c>
      <c r="B362" s="3">
        <v>0</v>
      </c>
      <c r="C362" s="3">
        <v>1.7241379246115685</v>
      </c>
    </row>
    <row r="363" spans="1:3">
      <c r="A363" s="3">
        <v>-18.559999465942383</v>
      </c>
      <c r="B363" s="3">
        <v>0</v>
      </c>
      <c r="C363" s="3">
        <v>1.7241379246115685</v>
      </c>
    </row>
    <row r="364" spans="1:3">
      <c r="A364" s="3">
        <v>-18.555999755859375</v>
      </c>
      <c r="B364" s="3">
        <v>0</v>
      </c>
      <c r="C364" s="3">
        <v>1.7241379246115685</v>
      </c>
    </row>
    <row r="365" spans="1:3">
      <c r="A365" s="3">
        <v>-18.552000045776367</v>
      </c>
      <c r="B365" s="3">
        <v>0</v>
      </c>
      <c r="C365" s="3">
        <v>1.7241379246115685</v>
      </c>
    </row>
    <row r="366" spans="1:3">
      <c r="A366" s="3">
        <v>-18.548000335693359</v>
      </c>
      <c r="B366" s="3">
        <v>0</v>
      </c>
      <c r="C366" s="3">
        <v>1.7241379246115685</v>
      </c>
    </row>
    <row r="367" spans="1:3">
      <c r="A367" s="3">
        <v>-18.544000625610352</v>
      </c>
      <c r="B367" s="3">
        <v>0</v>
      </c>
      <c r="C367" s="3">
        <v>1.7241379246115685</v>
      </c>
    </row>
    <row r="368" spans="1:3">
      <c r="A368" s="3">
        <v>-18.539999008178711</v>
      </c>
      <c r="B368" s="3">
        <v>0</v>
      </c>
      <c r="C368" s="3">
        <v>1.7241379246115685</v>
      </c>
    </row>
    <row r="369" spans="1:3">
      <c r="A369" s="3">
        <v>-18.535999298095703</v>
      </c>
      <c r="B369" s="3">
        <v>0</v>
      </c>
      <c r="C369" s="3">
        <v>1.7241379246115685</v>
      </c>
    </row>
    <row r="370" spans="1:3">
      <c r="A370" s="3">
        <v>-18.531999588012695</v>
      </c>
      <c r="B370" s="3">
        <v>0</v>
      </c>
      <c r="C370" s="3">
        <v>1.7241379246115685</v>
      </c>
    </row>
    <row r="371" spans="1:3">
      <c r="A371" s="3">
        <v>-18.527999877929688</v>
      </c>
      <c r="B371" s="3">
        <v>0</v>
      </c>
      <c r="C371" s="3">
        <v>1.7241379246115685</v>
      </c>
    </row>
    <row r="372" spans="1:3">
      <c r="A372" s="3">
        <v>-18.52400016784668</v>
      </c>
      <c r="B372" s="3">
        <v>0</v>
      </c>
      <c r="C372" s="3">
        <v>1.7241379246115685</v>
      </c>
    </row>
    <row r="373" spans="1:3">
      <c r="A373" s="3">
        <v>-18.520000457763672</v>
      </c>
      <c r="B373" s="3">
        <v>0</v>
      </c>
      <c r="C373" s="3">
        <v>1.7241379246115685</v>
      </c>
    </row>
    <row r="374" spans="1:3">
      <c r="A374" s="3">
        <v>-18.516000747680664</v>
      </c>
      <c r="B374" s="3">
        <v>0</v>
      </c>
      <c r="C374" s="3">
        <v>1.7241379246115685</v>
      </c>
    </row>
    <row r="375" spans="1:3">
      <c r="A375" s="3">
        <v>-18.511999130249023</v>
      </c>
      <c r="B375" s="3">
        <v>0</v>
      </c>
      <c r="C375" s="3">
        <v>1.7241379246115685</v>
      </c>
    </row>
    <row r="376" spans="1:3">
      <c r="A376" s="3">
        <v>-18.507999420166016</v>
      </c>
      <c r="B376" s="3">
        <v>0</v>
      </c>
      <c r="C376" s="3">
        <v>1.7241379246115685</v>
      </c>
    </row>
    <row r="377" spans="1:3">
      <c r="A377" s="3">
        <v>-18.503999710083008</v>
      </c>
      <c r="B377" s="3">
        <v>0</v>
      </c>
      <c r="C377" s="3">
        <v>1.7241379246115685</v>
      </c>
    </row>
    <row r="378" spans="1:3">
      <c r="A378" s="3">
        <v>-18.5</v>
      </c>
      <c r="B378" s="3">
        <v>0</v>
      </c>
      <c r="C378" s="3">
        <v>1.7241379246115685</v>
      </c>
    </row>
    <row r="379" spans="1:3">
      <c r="A379" s="3">
        <v>-18.496000289916992</v>
      </c>
      <c r="B379" s="3">
        <v>0</v>
      </c>
      <c r="C379" s="3">
        <v>1.7241379246115685</v>
      </c>
    </row>
    <row r="380" spans="1:3">
      <c r="A380" s="3">
        <v>-18.492000579833984</v>
      </c>
      <c r="B380" s="3">
        <v>0</v>
      </c>
      <c r="C380" s="3">
        <v>1.7241379246115685</v>
      </c>
    </row>
    <row r="381" spans="1:3">
      <c r="A381" s="3">
        <v>-18.488000869750977</v>
      </c>
      <c r="B381" s="3">
        <v>0</v>
      </c>
      <c r="C381" s="3">
        <v>1.7241379246115685</v>
      </c>
    </row>
    <row r="382" spans="1:3">
      <c r="A382" s="3">
        <v>-18.483999252319336</v>
      </c>
      <c r="B382" s="3">
        <v>0</v>
      </c>
      <c r="C382" s="3">
        <v>1.7241379246115685</v>
      </c>
    </row>
    <row r="383" spans="1:3">
      <c r="A383" s="3">
        <v>-18.479999542236328</v>
      </c>
      <c r="B383" s="3">
        <v>0</v>
      </c>
      <c r="C383" s="3">
        <v>1.7241379246115685</v>
      </c>
    </row>
    <row r="384" spans="1:3">
      <c r="A384" s="3">
        <v>-18.47599983215332</v>
      </c>
      <c r="B384" s="3">
        <v>0</v>
      </c>
      <c r="C384" s="3">
        <v>1.7241379246115685</v>
      </c>
    </row>
    <row r="385" spans="1:3">
      <c r="A385" s="3">
        <v>-18.472000122070313</v>
      </c>
      <c r="B385" s="3">
        <v>0</v>
      </c>
      <c r="C385" s="3">
        <v>1.7241379246115685</v>
      </c>
    </row>
    <row r="386" spans="1:3">
      <c r="A386" s="3">
        <v>-18.468000411987305</v>
      </c>
      <c r="B386" s="3">
        <v>0</v>
      </c>
      <c r="C386" s="3">
        <v>1.7241379246115685</v>
      </c>
    </row>
    <row r="387" spans="1:3">
      <c r="A387" s="3">
        <v>-18.464000701904297</v>
      </c>
      <c r="B387" s="3">
        <v>0</v>
      </c>
      <c r="C387" s="3">
        <v>1.7241379246115685</v>
      </c>
    </row>
    <row r="388" spans="1:3">
      <c r="A388" s="3">
        <v>-18.459999084472656</v>
      </c>
      <c r="B388" s="3">
        <v>0</v>
      </c>
      <c r="C388" s="3">
        <v>1.7241379246115685</v>
      </c>
    </row>
    <row r="389" spans="1:3">
      <c r="A389" s="3">
        <v>-18.455999374389648</v>
      </c>
      <c r="B389" s="3">
        <v>0</v>
      </c>
      <c r="C389" s="3">
        <v>1.7241379246115685</v>
      </c>
    </row>
    <row r="390" spans="1:3">
      <c r="A390" s="3">
        <v>-18.451999664306641</v>
      </c>
      <c r="B390" s="3">
        <v>0</v>
      </c>
      <c r="C390" s="3">
        <v>1.7241379246115685</v>
      </c>
    </row>
    <row r="391" spans="1:3">
      <c r="A391" s="3">
        <v>-18.447999954223633</v>
      </c>
      <c r="B391" s="3">
        <v>0</v>
      </c>
      <c r="C391" s="3">
        <v>1.7241379246115685</v>
      </c>
    </row>
    <row r="392" spans="1:3">
      <c r="A392" s="3">
        <v>-18.444000244140625</v>
      </c>
      <c r="B392" s="3">
        <v>0</v>
      </c>
      <c r="C392" s="3">
        <v>1.7241379246115685</v>
      </c>
    </row>
    <row r="393" spans="1:3">
      <c r="A393" s="3">
        <v>-18.440000534057617</v>
      </c>
      <c r="B393" s="3">
        <v>0</v>
      </c>
      <c r="C393" s="3">
        <v>1.7241379246115685</v>
      </c>
    </row>
    <row r="394" spans="1:3">
      <c r="A394" s="3">
        <v>-18.436000823974609</v>
      </c>
      <c r="B394" s="3">
        <v>0</v>
      </c>
      <c r="C394" s="3">
        <v>1.7241379246115685</v>
      </c>
    </row>
    <row r="395" spans="1:3">
      <c r="A395" s="3">
        <v>-18.431999206542969</v>
      </c>
      <c r="B395" s="3">
        <v>0</v>
      </c>
      <c r="C395" s="3">
        <v>1.7241379246115685</v>
      </c>
    </row>
    <row r="396" spans="1:3">
      <c r="A396" s="3">
        <v>-18.427999496459961</v>
      </c>
      <c r="B396" s="3">
        <v>0</v>
      </c>
      <c r="C396" s="3">
        <v>1.7241379246115685</v>
      </c>
    </row>
    <row r="397" spans="1:3">
      <c r="A397" s="3">
        <v>-18.423999786376953</v>
      </c>
      <c r="B397" s="3">
        <v>0</v>
      </c>
      <c r="C397" s="3">
        <v>1.7241379246115685</v>
      </c>
    </row>
    <row r="398" spans="1:3">
      <c r="A398" s="3">
        <v>-18.420000076293945</v>
      </c>
      <c r="B398" s="3">
        <v>0</v>
      </c>
      <c r="C398" s="3">
        <v>1.7241379246115685</v>
      </c>
    </row>
    <row r="399" spans="1:3">
      <c r="A399" s="3">
        <v>-18.416000366210938</v>
      </c>
      <c r="B399" s="3">
        <v>0</v>
      </c>
      <c r="C399" s="3">
        <v>1.7241379246115685</v>
      </c>
    </row>
    <row r="400" spans="1:3">
      <c r="A400" s="3">
        <v>-18.41200065612793</v>
      </c>
      <c r="B400" s="3">
        <v>0</v>
      </c>
      <c r="C400" s="3">
        <v>1.7241379246115685</v>
      </c>
    </row>
    <row r="401" spans="1:3">
      <c r="A401" s="3">
        <v>-18.407999038696289</v>
      </c>
      <c r="B401" s="3">
        <v>0</v>
      </c>
      <c r="C401" s="3">
        <v>1.7241379246115685</v>
      </c>
    </row>
    <row r="402" spans="1:3">
      <c r="A402" s="3">
        <v>-18.403999328613281</v>
      </c>
      <c r="B402" s="3">
        <v>0</v>
      </c>
      <c r="C402" s="3">
        <v>1.7241379246115685</v>
      </c>
    </row>
    <row r="403" spans="1:3">
      <c r="A403" s="3">
        <v>-18.399999618530273</v>
      </c>
      <c r="B403" s="3">
        <v>0</v>
      </c>
      <c r="C403" s="3">
        <v>1.7241379246115685</v>
      </c>
    </row>
    <row r="404" spans="1:3">
      <c r="A404" s="3">
        <v>-18.395999908447266</v>
      </c>
      <c r="B404" s="3">
        <v>0</v>
      </c>
      <c r="C404" s="3">
        <v>1.7241379246115685</v>
      </c>
    </row>
    <row r="405" spans="1:3">
      <c r="A405" s="3">
        <v>-18.392000198364258</v>
      </c>
      <c r="B405" s="3">
        <v>0</v>
      </c>
      <c r="C405" s="3">
        <v>1.7241379246115685</v>
      </c>
    </row>
    <row r="406" spans="1:3">
      <c r="A406" s="3">
        <v>-18.38800048828125</v>
      </c>
      <c r="B406" s="3">
        <v>0</v>
      </c>
      <c r="C406" s="3">
        <v>1.7241379246115685</v>
      </c>
    </row>
    <row r="407" spans="1:3">
      <c r="A407" s="3">
        <v>-18.384000778198242</v>
      </c>
      <c r="B407" s="3">
        <v>0</v>
      </c>
      <c r="C407" s="3">
        <v>1.7241379246115685</v>
      </c>
    </row>
    <row r="408" spans="1:3">
      <c r="A408" s="3">
        <v>-18.379999160766602</v>
      </c>
      <c r="B408" s="3">
        <v>0</v>
      </c>
      <c r="C408" s="3">
        <v>1.7241379246115685</v>
      </c>
    </row>
    <row r="409" spans="1:3">
      <c r="A409" s="3">
        <v>-18.375999450683594</v>
      </c>
      <c r="B409" s="3">
        <v>0</v>
      </c>
      <c r="C409" s="3">
        <v>1.7241379246115685</v>
      </c>
    </row>
    <row r="410" spans="1:3">
      <c r="A410" s="3">
        <v>-18.371999740600586</v>
      </c>
      <c r="B410" s="3">
        <v>0</v>
      </c>
      <c r="C410" s="3">
        <v>1.7241379246115685</v>
      </c>
    </row>
    <row r="411" spans="1:3">
      <c r="A411" s="3">
        <v>-18.368000030517578</v>
      </c>
      <c r="B411" s="3">
        <v>0</v>
      </c>
      <c r="C411" s="3">
        <v>1.7241379246115685</v>
      </c>
    </row>
    <row r="412" spans="1:3">
      <c r="A412" s="3">
        <v>-18.36400032043457</v>
      </c>
      <c r="B412" s="3">
        <v>0</v>
      </c>
      <c r="C412" s="3">
        <v>1.7241379246115685</v>
      </c>
    </row>
    <row r="413" spans="1:3">
      <c r="A413" s="3">
        <v>-18.360000610351563</v>
      </c>
      <c r="B413" s="3">
        <v>0</v>
      </c>
      <c r="C413" s="3">
        <v>1.7241379246115685</v>
      </c>
    </row>
    <row r="414" spans="1:3">
      <c r="A414" s="3">
        <v>-18.355998992919922</v>
      </c>
      <c r="B414" s="3">
        <v>0</v>
      </c>
      <c r="C414" s="3">
        <v>1.7241379246115685</v>
      </c>
    </row>
    <row r="415" spans="1:3">
      <c r="A415" s="3">
        <v>-18.351999282836914</v>
      </c>
      <c r="B415" s="3">
        <v>0</v>
      </c>
      <c r="C415" s="3">
        <v>1.7241379246115685</v>
      </c>
    </row>
    <row r="416" spans="1:3">
      <c r="A416" s="3">
        <v>-18.347999572753906</v>
      </c>
      <c r="B416" s="3">
        <v>0</v>
      </c>
      <c r="C416" s="3">
        <v>1.7241379246115685</v>
      </c>
    </row>
    <row r="417" spans="1:3">
      <c r="A417" s="3">
        <v>-18.343999862670898</v>
      </c>
      <c r="B417" s="3">
        <v>0</v>
      </c>
      <c r="C417" s="3">
        <v>1.7241379246115685</v>
      </c>
    </row>
    <row r="418" spans="1:3">
      <c r="A418" s="3">
        <v>-18.340000152587891</v>
      </c>
      <c r="B418" s="3">
        <v>0</v>
      </c>
      <c r="C418" s="3">
        <v>1.7241379246115685</v>
      </c>
    </row>
    <row r="419" spans="1:3">
      <c r="A419" s="3">
        <v>-18.336000442504883</v>
      </c>
      <c r="B419" s="3">
        <v>0</v>
      </c>
      <c r="C419" s="3">
        <v>1.7241379246115685</v>
      </c>
    </row>
    <row r="420" spans="1:3">
      <c r="A420" s="3">
        <v>-18.332000732421875</v>
      </c>
      <c r="B420" s="3">
        <v>0</v>
      </c>
      <c r="C420" s="3">
        <v>1.7241379246115685</v>
      </c>
    </row>
    <row r="421" spans="1:3">
      <c r="A421" s="3">
        <v>-18.327999114990234</v>
      </c>
      <c r="B421" s="3">
        <v>0</v>
      </c>
      <c r="C421" s="3">
        <v>1.7241379246115685</v>
      </c>
    </row>
    <row r="422" spans="1:3">
      <c r="A422" s="3">
        <v>-18.323999404907227</v>
      </c>
      <c r="B422" s="3">
        <v>0</v>
      </c>
      <c r="C422" s="3">
        <v>1.7241379246115685</v>
      </c>
    </row>
    <row r="423" spans="1:3">
      <c r="A423" s="3">
        <v>-18.319999694824219</v>
      </c>
      <c r="B423" s="3">
        <v>0</v>
      </c>
      <c r="C423" s="3">
        <v>1.7241379246115685</v>
      </c>
    </row>
    <row r="424" spans="1:3">
      <c r="A424" s="3">
        <v>-18.315999984741211</v>
      </c>
      <c r="B424" s="3">
        <v>0</v>
      </c>
      <c r="C424" s="3">
        <v>1.7241379246115685</v>
      </c>
    </row>
    <row r="425" spans="1:3">
      <c r="A425" s="3">
        <v>-18.312000274658203</v>
      </c>
      <c r="B425" s="3">
        <v>0</v>
      </c>
      <c r="C425" s="3">
        <v>1.7241379246115685</v>
      </c>
    </row>
    <row r="426" spans="1:3">
      <c r="A426" s="3">
        <v>-18.308000564575195</v>
      </c>
      <c r="B426" s="3">
        <v>0</v>
      </c>
      <c r="C426" s="3">
        <v>1.7241379246115685</v>
      </c>
    </row>
    <row r="427" spans="1:3">
      <c r="A427" s="3">
        <v>-18.304000854492188</v>
      </c>
      <c r="B427" s="3">
        <v>0</v>
      </c>
      <c r="C427" s="3">
        <v>1.7241379246115685</v>
      </c>
    </row>
    <row r="428" spans="1:3">
      <c r="A428" s="3">
        <v>-18.299999237060547</v>
      </c>
      <c r="B428" s="3">
        <v>0</v>
      </c>
      <c r="C428" s="3">
        <v>1.7241379246115685</v>
      </c>
    </row>
    <row r="429" spans="1:3">
      <c r="A429" s="3">
        <v>-18.295999526977539</v>
      </c>
      <c r="B429" s="3">
        <v>0</v>
      </c>
      <c r="C429" s="3">
        <v>1.7241379246115685</v>
      </c>
    </row>
    <row r="430" spans="1:3">
      <c r="A430" s="3">
        <v>-18.291999816894531</v>
      </c>
      <c r="B430" s="3">
        <v>0</v>
      </c>
      <c r="C430" s="3">
        <v>1.7241379246115685</v>
      </c>
    </row>
    <row r="431" spans="1:3">
      <c r="A431" s="3">
        <v>-18.288000106811523</v>
      </c>
      <c r="B431" s="3">
        <v>0</v>
      </c>
      <c r="C431" s="3">
        <v>1.7241379246115685</v>
      </c>
    </row>
    <row r="432" spans="1:3">
      <c r="A432" s="3">
        <v>-18.284000396728516</v>
      </c>
      <c r="B432" s="3">
        <v>0</v>
      </c>
      <c r="C432" s="3">
        <v>1.7241379246115685</v>
      </c>
    </row>
    <row r="433" spans="1:3">
      <c r="A433" s="3">
        <v>-18.280000686645508</v>
      </c>
      <c r="B433" s="3">
        <v>0</v>
      </c>
      <c r="C433" s="3">
        <v>1.7241379246115685</v>
      </c>
    </row>
    <row r="434" spans="1:3">
      <c r="A434" s="3">
        <v>-18.275999069213867</v>
      </c>
      <c r="B434" s="3">
        <v>0</v>
      </c>
      <c r="C434" s="3">
        <v>1.7241379246115685</v>
      </c>
    </row>
    <row r="435" spans="1:3">
      <c r="A435" s="3">
        <v>-18.271999359130859</v>
      </c>
      <c r="B435" s="3">
        <v>0</v>
      </c>
      <c r="C435" s="3">
        <v>1.7241379246115685</v>
      </c>
    </row>
    <row r="436" spans="1:3">
      <c r="A436" s="3">
        <v>-18.267999649047852</v>
      </c>
      <c r="B436" s="3">
        <v>0</v>
      </c>
      <c r="C436" s="3">
        <v>1.7241379246115685</v>
      </c>
    </row>
    <row r="437" spans="1:3">
      <c r="A437" s="3">
        <v>-18.263999938964844</v>
      </c>
      <c r="B437" s="3">
        <v>0</v>
      </c>
      <c r="C437" s="3">
        <v>1.7241379246115685</v>
      </c>
    </row>
    <row r="438" spans="1:3">
      <c r="A438" s="3">
        <v>-18.260000228881836</v>
      </c>
      <c r="B438" s="3">
        <v>0</v>
      </c>
      <c r="C438" s="3">
        <v>1.7241379246115685</v>
      </c>
    </row>
    <row r="439" spans="1:3">
      <c r="A439" s="3">
        <v>-18.256000518798828</v>
      </c>
      <c r="B439" s="3">
        <v>0</v>
      </c>
      <c r="C439" s="3">
        <v>1.7241379246115685</v>
      </c>
    </row>
    <row r="440" spans="1:3">
      <c r="A440" s="3">
        <v>-18.25200080871582</v>
      </c>
      <c r="B440" s="3">
        <v>0</v>
      </c>
      <c r="C440" s="3">
        <v>1.7241379246115685</v>
      </c>
    </row>
    <row r="441" spans="1:3">
      <c r="A441" s="3">
        <v>-18.24799919128418</v>
      </c>
      <c r="B441" s="3">
        <v>0</v>
      </c>
      <c r="C441" s="3">
        <v>1.7241379246115685</v>
      </c>
    </row>
    <row r="442" spans="1:3">
      <c r="A442" s="3">
        <v>-18.243999481201172</v>
      </c>
      <c r="B442" s="3">
        <v>0</v>
      </c>
      <c r="C442" s="3">
        <v>1.7241379246115685</v>
      </c>
    </row>
    <row r="443" spans="1:3">
      <c r="A443" s="3">
        <v>-18.239999771118164</v>
      </c>
      <c r="B443" s="3">
        <v>0</v>
      </c>
      <c r="C443" s="3">
        <v>1.7241379246115685</v>
      </c>
    </row>
    <row r="444" spans="1:3">
      <c r="A444" s="3">
        <v>-18.236000061035156</v>
      </c>
      <c r="B444" s="3">
        <v>0</v>
      </c>
      <c r="C444" s="3">
        <v>1.7241379246115685</v>
      </c>
    </row>
    <row r="445" spans="1:3">
      <c r="A445" s="3">
        <v>-18.232000350952148</v>
      </c>
      <c r="B445" s="3">
        <v>0</v>
      </c>
      <c r="C445" s="3">
        <v>1.7241379246115685</v>
      </c>
    </row>
    <row r="446" spans="1:3">
      <c r="A446" s="3">
        <v>-18.228000640869141</v>
      </c>
      <c r="B446" s="3">
        <v>0</v>
      </c>
      <c r="C446" s="3">
        <v>1.7241379246115685</v>
      </c>
    </row>
    <row r="447" spans="1:3">
      <c r="A447" s="3">
        <v>-18.2239990234375</v>
      </c>
      <c r="B447" s="3">
        <v>0</v>
      </c>
      <c r="C447" s="3">
        <v>1.7241379246115685</v>
      </c>
    </row>
    <row r="448" spans="1:3">
      <c r="A448" s="3">
        <v>-18.219999313354492</v>
      </c>
      <c r="B448" s="3">
        <v>0</v>
      </c>
      <c r="C448" s="3">
        <v>1.7241379246115685</v>
      </c>
    </row>
    <row r="449" spans="1:3">
      <c r="A449" s="3">
        <v>-18.215999603271484</v>
      </c>
      <c r="B449" s="3">
        <v>0</v>
      </c>
      <c r="C449" s="3">
        <v>1.7241379246115685</v>
      </c>
    </row>
    <row r="450" spans="1:3">
      <c r="A450" s="3">
        <v>-18.211999893188477</v>
      </c>
      <c r="B450" s="3">
        <v>0</v>
      </c>
      <c r="C450" s="3">
        <v>1.7241379246115685</v>
      </c>
    </row>
    <row r="451" spans="1:3">
      <c r="A451" s="3">
        <v>-18.208000183105469</v>
      </c>
      <c r="B451" s="3">
        <v>0</v>
      </c>
      <c r="C451" s="3">
        <v>1.7241379246115685</v>
      </c>
    </row>
    <row r="452" spans="1:3">
      <c r="A452" s="3">
        <v>-18.204000473022461</v>
      </c>
      <c r="B452" s="3">
        <v>0</v>
      </c>
      <c r="C452" s="3">
        <v>1.7241379246115685</v>
      </c>
    </row>
    <row r="453" spans="1:3">
      <c r="A453" s="3">
        <v>-18.200000762939453</v>
      </c>
      <c r="B453" s="3">
        <v>0</v>
      </c>
      <c r="C453" s="3">
        <v>1.7241379246115685</v>
      </c>
    </row>
    <row r="454" spans="1:3">
      <c r="A454" s="3">
        <v>-18.195999145507813</v>
      </c>
      <c r="B454" s="3">
        <v>0</v>
      </c>
      <c r="C454" s="3">
        <v>1.7241379246115685</v>
      </c>
    </row>
    <row r="455" spans="1:3">
      <c r="A455" s="3">
        <v>-18.191999435424805</v>
      </c>
      <c r="B455" s="3">
        <v>0</v>
      </c>
      <c r="C455" s="3">
        <v>1.7241379246115685</v>
      </c>
    </row>
    <row r="456" spans="1:3">
      <c r="A456" s="3">
        <v>-18.187999725341797</v>
      </c>
      <c r="B456" s="3">
        <v>0</v>
      </c>
      <c r="C456" s="3">
        <v>1.7241379246115685</v>
      </c>
    </row>
    <row r="457" spans="1:3">
      <c r="A457" s="3">
        <v>-18.184000015258789</v>
      </c>
      <c r="B457" s="3">
        <v>0</v>
      </c>
      <c r="C457" s="3">
        <v>1.7241379246115685</v>
      </c>
    </row>
    <row r="458" spans="1:3">
      <c r="A458" s="3">
        <v>-18.180000305175781</v>
      </c>
      <c r="B458" s="3">
        <v>0</v>
      </c>
      <c r="C458" s="3">
        <v>1.7241379246115685</v>
      </c>
    </row>
    <row r="459" spans="1:3">
      <c r="A459" s="3">
        <v>-18.176000595092773</v>
      </c>
      <c r="B459" s="3">
        <v>0</v>
      </c>
      <c r="C459" s="3">
        <v>1.7241379246115685</v>
      </c>
    </row>
    <row r="460" spans="1:3">
      <c r="A460" s="3">
        <v>-18.171998977661133</v>
      </c>
      <c r="B460" s="3">
        <v>0</v>
      </c>
      <c r="C460" s="3">
        <v>1.7241379246115685</v>
      </c>
    </row>
    <row r="461" spans="1:3">
      <c r="A461" s="3">
        <v>-18.167999267578125</v>
      </c>
      <c r="B461" s="3">
        <v>0</v>
      </c>
      <c r="C461" s="3">
        <v>1.7241379246115685</v>
      </c>
    </row>
    <row r="462" spans="1:3">
      <c r="A462" s="3">
        <v>-18.163999557495117</v>
      </c>
      <c r="B462" s="3">
        <v>0</v>
      </c>
      <c r="C462" s="3">
        <v>1.7241379246115685</v>
      </c>
    </row>
    <row r="463" spans="1:3">
      <c r="A463" s="3">
        <v>-18.159999847412109</v>
      </c>
      <c r="B463" s="3">
        <v>0</v>
      </c>
      <c r="C463" s="3">
        <v>1.7241379246115685</v>
      </c>
    </row>
    <row r="464" spans="1:3">
      <c r="A464" s="3">
        <v>-18.156000137329102</v>
      </c>
      <c r="B464" s="3">
        <v>0</v>
      </c>
      <c r="C464" s="3">
        <v>1.7241379246115685</v>
      </c>
    </row>
    <row r="465" spans="1:3">
      <c r="A465" s="3">
        <v>-18.152000427246094</v>
      </c>
      <c r="B465" s="3">
        <v>0</v>
      </c>
      <c r="C465" s="3">
        <v>1.7241379246115685</v>
      </c>
    </row>
    <row r="466" spans="1:3">
      <c r="A466" s="3">
        <v>-18.148000717163086</v>
      </c>
      <c r="B466" s="3">
        <v>0</v>
      </c>
      <c r="C466" s="3">
        <v>1.7241379246115685</v>
      </c>
    </row>
    <row r="467" spans="1:3">
      <c r="A467" s="3">
        <v>-18.143999099731445</v>
      </c>
      <c r="B467" s="3">
        <v>0</v>
      </c>
      <c r="C467" s="3">
        <v>1.7241379246115685</v>
      </c>
    </row>
    <row r="468" spans="1:3">
      <c r="A468" s="3">
        <v>-18.139999389648438</v>
      </c>
      <c r="B468" s="3">
        <v>0</v>
      </c>
      <c r="C468" s="3">
        <v>1.7241379246115685</v>
      </c>
    </row>
    <row r="469" spans="1:3">
      <c r="A469" s="3">
        <v>-18.13599967956543</v>
      </c>
      <c r="B469" s="3">
        <v>0</v>
      </c>
      <c r="C469" s="3">
        <v>1.7241379246115685</v>
      </c>
    </row>
    <row r="470" spans="1:3">
      <c r="A470" s="3">
        <v>-18.131999969482422</v>
      </c>
      <c r="B470" s="3">
        <v>0</v>
      </c>
      <c r="C470" s="3">
        <v>1.7241379246115685</v>
      </c>
    </row>
    <row r="471" spans="1:3">
      <c r="A471" s="3">
        <v>-18.128000259399414</v>
      </c>
      <c r="B471" s="3">
        <v>0</v>
      </c>
      <c r="C471" s="3">
        <v>1.7241379246115685</v>
      </c>
    </row>
    <row r="472" spans="1:3">
      <c r="A472" s="3">
        <v>-18.124000549316406</v>
      </c>
      <c r="B472" s="3">
        <v>0</v>
      </c>
      <c r="C472" s="3">
        <v>1.7241379246115685</v>
      </c>
    </row>
    <row r="473" spans="1:3">
      <c r="A473" s="3">
        <v>-18.120000839233398</v>
      </c>
      <c r="B473" s="3">
        <v>0</v>
      </c>
      <c r="C473" s="3">
        <v>1.7241379246115685</v>
      </c>
    </row>
    <row r="474" spans="1:3">
      <c r="A474" s="3">
        <v>-18.115999221801758</v>
      </c>
      <c r="B474" s="3">
        <v>0</v>
      </c>
      <c r="C474" s="3">
        <v>1.7241379246115685</v>
      </c>
    </row>
    <row r="475" spans="1:3">
      <c r="A475" s="3">
        <v>-18.11199951171875</v>
      </c>
      <c r="B475" s="3">
        <v>0</v>
      </c>
      <c r="C475" s="3">
        <v>1.7241379246115685</v>
      </c>
    </row>
    <row r="476" spans="1:3">
      <c r="A476" s="3">
        <v>-18.107999801635742</v>
      </c>
      <c r="B476" s="3">
        <v>0</v>
      </c>
      <c r="C476" s="3">
        <v>1.7241379246115685</v>
      </c>
    </row>
    <row r="477" spans="1:3">
      <c r="A477" s="3">
        <v>-18.104000091552734</v>
      </c>
      <c r="B477" s="3">
        <v>0</v>
      </c>
      <c r="C477" s="3">
        <v>1.7241379246115685</v>
      </c>
    </row>
    <row r="478" spans="1:3">
      <c r="A478" s="3">
        <v>-18.100000381469727</v>
      </c>
      <c r="B478" s="3">
        <v>0</v>
      </c>
      <c r="C478" s="3">
        <v>1.7241379246115685</v>
      </c>
    </row>
    <row r="479" spans="1:3">
      <c r="A479" s="3">
        <v>-18.096000671386719</v>
      </c>
      <c r="B479" s="3">
        <v>0</v>
      </c>
      <c r="C479" s="3">
        <v>1.7241379246115685</v>
      </c>
    </row>
    <row r="480" spans="1:3">
      <c r="A480" s="3">
        <v>-18.091999053955078</v>
      </c>
      <c r="B480" s="3">
        <v>0</v>
      </c>
      <c r="C480" s="3">
        <v>1.7241379246115685</v>
      </c>
    </row>
    <row r="481" spans="1:3">
      <c r="A481" s="3">
        <v>-18.08799934387207</v>
      </c>
      <c r="B481" s="3">
        <v>0</v>
      </c>
      <c r="C481" s="3">
        <v>1.7241379246115685</v>
      </c>
    </row>
    <row r="482" spans="1:3">
      <c r="A482" s="3">
        <v>-18.083999633789063</v>
      </c>
      <c r="B482" s="3">
        <v>0</v>
      </c>
      <c r="C482" s="3">
        <v>1.7241379246115685</v>
      </c>
    </row>
    <row r="483" spans="1:3">
      <c r="A483" s="3">
        <v>-18.079999923706055</v>
      </c>
      <c r="B483" s="3">
        <v>0</v>
      </c>
      <c r="C483" s="3">
        <v>1.7241379246115685</v>
      </c>
    </row>
    <row r="484" spans="1:3">
      <c r="A484" s="3">
        <v>-18.076000213623047</v>
      </c>
      <c r="B484" s="3">
        <v>0</v>
      </c>
      <c r="C484" s="3">
        <v>1.7241379246115685</v>
      </c>
    </row>
    <row r="485" spans="1:3">
      <c r="A485" s="3">
        <v>-18.072000503540039</v>
      </c>
      <c r="B485" s="3">
        <v>0</v>
      </c>
      <c r="C485" s="3">
        <v>1.7241379246115685</v>
      </c>
    </row>
    <row r="486" spans="1:3">
      <c r="A486" s="3">
        <v>-18.068000793457031</v>
      </c>
      <c r="B486" s="3">
        <v>0</v>
      </c>
      <c r="C486" s="3">
        <v>1.7241379246115685</v>
      </c>
    </row>
    <row r="487" spans="1:3">
      <c r="A487" s="3">
        <v>-18.063999176025391</v>
      </c>
      <c r="B487" s="3">
        <v>0</v>
      </c>
      <c r="C487" s="3">
        <v>1.7241379246115685</v>
      </c>
    </row>
    <row r="488" spans="1:3">
      <c r="A488" s="3">
        <v>-18.059999465942383</v>
      </c>
      <c r="B488" s="3">
        <v>0</v>
      </c>
      <c r="C488" s="3">
        <v>1.7241379246115685</v>
      </c>
    </row>
    <row r="489" spans="1:3">
      <c r="A489" s="3">
        <v>-18.055999755859375</v>
      </c>
      <c r="B489" s="3">
        <v>0</v>
      </c>
      <c r="C489" s="3">
        <v>1.7241379246115685</v>
      </c>
    </row>
    <row r="490" spans="1:3">
      <c r="A490" s="3">
        <v>-18.052000045776367</v>
      </c>
      <c r="B490" s="3">
        <v>0</v>
      </c>
      <c r="C490" s="3">
        <v>1.7241379246115685</v>
      </c>
    </row>
    <row r="491" spans="1:3">
      <c r="A491" s="3">
        <v>-18.048000335693359</v>
      </c>
      <c r="B491" s="3">
        <v>0</v>
      </c>
      <c r="C491" s="3">
        <v>1.7241379246115685</v>
      </c>
    </row>
    <row r="492" spans="1:3">
      <c r="A492" s="3">
        <v>-18.044000625610352</v>
      </c>
      <c r="B492" s="3">
        <v>0</v>
      </c>
      <c r="C492" s="3">
        <v>1.7241379246115685</v>
      </c>
    </row>
    <row r="493" spans="1:3">
      <c r="A493" s="3">
        <v>-18.039999008178711</v>
      </c>
      <c r="B493" s="3">
        <v>0</v>
      </c>
      <c r="C493" s="3">
        <v>1.7241379246115685</v>
      </c>
    </row>
    <row r="494" spans="1:3">
      <c r="A494" s="3">
        <v>-18.035999298095703</v>
      </c>
      <c r="B494" s="3">
        <v>0</v>
      </c>
      <c r="C494" s="3">
        <v>1.7241379246115685</v>
      </c>
    </row>
    <row r="495" spans="1:3">
      <c r="A495" s="3">
        <v>-18.031999588012695</v>
      </c>
      <c r="B495" s="3">
        <v>0</v>
      </c>
      <c r="C495" s="3">
        <v>1.7241379246115685</v>
      </c>
    </row>
    <row r="496" spans="1:3">
      <c r="A496" s="3">
        <v>-18.027999877929688</v>
      </c>
      <c r="B496" s="3">
        <v>0</v>
      </c>
      <c r="C496" s="3">
        <v>1.7241379246115685</v>
      </c>
    </row>
    <row r="497" spans="1:3">
      <c r="A497" s="3">
        <v>-18.02400016784668</v>
      </c>
      <c r="B497" s="3">
        <v>0</v>
      </c>
      <c r="C497" s="3">
        <v>1.7241379246115685</v>
      </c>
    </row>
    <row r="498" spans="1:3">
      <c r="A498" s="3">
        <v>-18.020000457763672</v>
      </c>
      <c r="B498" s="3">
        <v>0</v>
      </c>
      <c r="C498" s="3">
        <v>1.7241379246115685</v>
      </c>
    </row>
    <row r="499" spans="1:3">
      <c r="A499" s="3">
        <v>-18.016000747680664</v>
      </c>
      <c r="B499" s="3">
        <v>0</v>
      </c>
      <c r="C499" s="3">
        <v>1.7241379246115685</v>
      </c>
    </row>
    <row r="500" spans="1:3">
      <c r="A500" s="3">
        <v>-18.011999130249023</v>
      </c>
      <c r="B500" s="3">
        <v>0</v>
      </c>
      <c r="C500" s="3">
        <v>1.7241379246115685</v>
      </c>
    </row>
    <row r="501" spans="1:3">
      <c r="A501" s="3">
        <v>-18.007999420166016</v>
      </c>
      <c r="B501" s="3">
        <v>0</v>
      </c>
      <c r="C501" s="3">
        <v>1.7241379246115685</v>
      </c>
    </row>
    <row r="502" spans="1:3">
      <c r="A502" s="3">
        <v>-18.003999710083008</v>
      </c>
      <c r="B502" s="3">
        <v>0</v>
      </c>
      <c r="C502" s="3">
        <v>1.7241379246115685</v>
      </c>
    </row>
    <row r="503" spans="1:3">
      <c r="A503" s="3">
        <v>-18</v>
      </c>
      <c r="B503" s="3">
        <v>0</v>
      </c>
      <c r="C503" s="3">
        <v>1.7241379246115685</v>
      </c>
    </row>
    <row r="504" spans="1:3">
      <c r="A504" s="3">
        <v>-17.996000289916992</v>
      </c>
      <c r="B504" s="3">
        <v>0</v>
      </c>
      <c r="C504" s="3">
        <v>1.7241379246115685</v>
      </c>
    </row>
    <row r="505" spans="1:3">
      <c r="A505" s="3">
        <v>-17.992000579833984</v>
      </c>
      <c r="B505" s="3">
        <v>0</v>
      </c>
      <c r="C505" s="3">
        <v>1.7241379246115685</v>
      </c>
    </row>
    <row r="506" spans="1:3">
      <c r="A506" s="3">
        <v>-17.987998962402344</v>
      </c>
      <c r="B506" s="3">
        <v>0</v>
      </c>
      <c r="C506" s="3">
        <v>1.7241379246115685</v>
      </c>
    </row>
    <row r="507" spans="1:3">
      <c r="A507" s="3">
        <v>-17.983999252319336</v>
      </c>
      <c r="B507" s="3">
        <v>0</v>
      </c>
      <c r="C507" s="3">
        <v>1.7241379246115685</v>
      </c>
    </row>
    <row r="508" spans="1:3">
      <c r="A508" s="3">
        <v>-17.979999542236328</v>
      </c>
      <c r="B508" s="3">
        <v>0</v>
      </c>
      <c r="C508" s="3">
        <v>1.7241379246115685</v>
      </c>
    </row>
    <row r="509" spans="1:3">
      <c r="A509" s="3">
        <v>-17.97599983215332</v>
      </c>
      <c r="B509" s="3">
        <v>0</v>
      </c>
      <c r="C509" s="3">
        <v>1.7241379246115685</v>
      </c>
    </row>
    <row r="510" spans="1:3">
      <c r="A510" s="3">
        <v>-17.972000122070313</v>
      </c>
      <c r="B510" s="3">
        <v>0</v>
      </c>
      <c r="C510" s="3">
        <v>1.7241379246115685</v>
      </c>
    </row>
    <row r="511" spans="1:3">
      <c r="A511" s="3">
        <v>-17.968000411987305</v>
      </c>
      <c r="B511" s="3">
        <v>0</v>
      </c>
      <c r="C511" s="3">
        <v>1.7241379246115685</v>
      </c>
    </row>
    <row r="512" spans="1:3">
      <c r="A512" s="3">
        <v>-17.964000701904297</v>
      </c>
      <c r="B512" s="3">
        <v>0</v>
      </c>
      <c r="C512" s="3">
        <v>1.7241379246115685</v>
      </c>
    </row>
    <row r="513" spans="1:3">
      <c r="A513" s="3">
        <v>-17.959999084472656</v>
      </c>
      <c r="B513" s="3">
        <v>0</v>
      </c>
      <c r="C513" s="3">
        <v>1.7241379246115685</v>
      </c>
    </row>
    <row r="514" spans="1:3">
      <c r="A514" s="3">
        <v>-17.955999374389648</v>
      </c>
      <c r="B514" s="3">
        <v>0</v>
      </c>
      <c r="C514" s="3">
        <v>1.7241379246115685</v>
      </c>
    </row>
    <row r="515" spans="1:3">
      <c r="A515" s="3">
        <v>-17.951999664306641</v>
      </c>
      <c r="B515" s="3">
        <v>0</v>
      </c>
      <c r="C515" s="3">
        <v>1.7241379246115685</v>
      </c>
    </row>
    <row r="516" spans="1:3">
      <c r="A516" s="3">
        <v>-17.947999954223633</v>
      </c>
      <c r="B516" s="3">
        <v>0</v>
      </c>
      <c r="C516" s="3">
        <v>1.7241379246115685</v>
      </c>
    </row>
    <row r="517" spans="1:3">
      <c r="A517" s="3">
        <v>-17.944000244140625</v>
      </c>
      <c r="B517" s="3">
        <v>0</v>
      </c>
      <c r="C517" s="3">
        <v>1.7241379246115685</v>
      </c>
    </row>
    <row r="518" spans="1:3">
      <c r="A518" s="3">
        <v>-17.940000534057617</v>
      </c>
      <c r="B518" s="3">
        <v>0</v>
      </c>
      <c r="C518" s="3">
        <v>1.7241379246115685</v>
      </c>
    </row>
    <row r="519" spans="1:3">
      <c r="A519" s="3">
        <v>-17.936000823974609</v>
      </c>
      <c r="B519" s="3">
        <v>0</v>
      </c>
      <c r="C519" s="3">
        <v>1.7241379246115685</v>
      </c>
    </row>
    <row r="520" spans="1:3">
      <c r="A520" s="3">
        <v>-17.931999206542969</v>
      </c>
      <c r="B520" s="3">
        <v>0</v>
      </c>
      <c r="C520" s="3">
        <v>1.7241379246115685</v>
      </c>
    </row>
    <row r="521" spans="1:3">
      <c r="A521" s="3">
        <v>-17.927999496459961</v>
      </c>
      <c r="B521" s="3">
        <v>0</v>
      </c>
      <c r="C521" s="3">
        <v>1.7241379246115685</v>
      </c>
    </row>
    <row r="522" spans="1:3">
      <c r="A522" s="3">
        <v>-17.923999786376953</v>
      </c>
      <c r="B522" s="3">
        <v>0</v>
      </c>
      <c r="C522" s="3">
        <v>1.7241379246115685</v>
      </c>
    </row>
    <row r="523" spans="1:3">
      <c r="A523" s="3">
        <v>-17.920000076293945</v>
      </c>
      <c r="B523" s="3">
        <v>0</v>
      </c>
      <c r="C523" s="3">
        <v>1.7241379246115685</v>
      </c>
    </row>
    <row r="524" spans="1:3">
      <c r="A524" s="3">
        <v>-17.916000366210938</v>
      </c>
      <c r="B524" s="3">
        <v>0</v>
      </c>
      <c r="C524" s="3">
        <v>1.7241379246115685</v>
      </c>
    </row>
    <row r="525" spans="1:3">
      <c r="A525" s="3">
        <v>-17.91200065612793</v>
      </c>
      <c r="B525" s="3">
        <v>0</v>
      </c>
      <c r="C525" s="3">
        <v>1.7241379246115685</v>
      </c>
    </row>
    <row r="526" spans="1:3">
      <c r="A526" s="3">
        <v>-17.907999038696289</v>
      </c>
      <c r="B526" s="3">
        <v>0</v>
      </c>
      <c r="C526" s="3">
        <v>1.7241379246115685</v>
      </c>
    </row>
    <row r="527" spans="1:3">
      <c r="A527" s="3">
        <v>-17.903999328613281</v>
      </c>
      <c r="B527" s="3">
        <v>0</v>
      </c>
      <c r="C527" s="3">
        <v>1.7241379246115685</v>
      </c>
    </row>
    <row r="528" spans="1:3">
      <c r="A528" s="3">
        <v>-17.899999618530273</v>
      </c>
      <c r="B528" s="3">
        <v>0</v>
      </c>
      <c r="C528" s="3">
        <v>1.7241379246115685</v>
      </c>
    </row>
    <row r="529" spans="1:3">
      <c r="A529" s="3">
        <v>-17.895999908447266</v>
      </c>
      <c r="B529" s="3">
        <v>0</v>
      </c>
      <c r="C529" s="3">
        <v>1.7241379246115685</v>
      </c>
    </row>
    <row r="530" spans="1:3">
      <c r="A530" s="3">
        <v>-17.892000198364258</v>
      </c>
      <c r="B530" s="3">
        <v>0</v>
      </c>
      <c r="C530" s="3">
        <v>1.7241379246115685</v>
      </c>
    </row>
    <row r="531" spans="1:3">
      <c r="A531" s="3">
        <v>-17.88800048828125</v>
      </c>
      <c r="B531" s="3">
        <v>0</v>
      </c>
      <c r="C531" s="3">
        <v>1.7241379246115685</v>
      </c>
    </row>
    <row r="532" spans="1:3">
      <c r="A532" s="3">
        <v>-17.884000778198242</v>
      </c>
      <c r="B532" s="3">
        <v>0</v>
      </c>
      <c r="C532" s="3">
        <v>1.7241379246115685</v>
      </c>
    </row>
    <row r="533" spans="1:3">
      <c r="A533" s="3">
        <v>-17.879999160766602</v>
      </c>
      <c r="B533" s="3">
        <v>0</v>
      </c>
      <c r="C533" s="3">
        <v>1.7241379246115685</v>
      </c>
    </row>
    <row r="534" spans="1:3">
      <c r="A534" s="3">
        <v>-17.875999450683594</v>
      </c>
      <c r="B534" s="3">
        <v>0</v>
      </c>
      <c r="C534" s="3">
        <v>1.7241379246115685</v>
      </c>
    </row>
    <row r="535" spans="1:3">
      <c r="A535" s="3">
        <v>-17.871999740600586</v>
      </c>
      <c r="B535" s="3">
        <v>0</v>
      </c>
      <c r="C535" s="3">
        <v>1.7241379246115685</v>
      </c>
    </row>
    <row r="536" spans="1:3">
      <c r="A536" s="3">
        <v>-17.868000030517578</v>
      </c>
      <c r="B536" s="3">
        <v>0</v>
      </c>
      <c r="C536" s="3">
        <v>1.7241379246115685</v>
      </c>
    </row>
    <row r="537" spans="1:3">
      <c r="A537" s="3">
        <v>-17.86400032043457</v>
      </c>
      <c r="B537" s="3">
        <v>0</v>
      </c>
      <c r="C537" s="3">
        <v>1.7241379246115685</v>
      </c>
    </row>
    <row r="538" spans="1:3">
      <c r="A538" s="3">
        <v>-17.860000610351563</v>
      </c>
      <c r="B538" s="3">
        <v>0</v>
      </c>
      <c r="C538" s="3">
        <v>1.7241379246115685</v>
      </c>
    </row>
    <row r="539" spans="1:3">
      <c r="A539" s="3">
        <v>-17.855998992919922</v>
      </c>
      <c r="B539" s="3">
        <v>0</v>
      </c>
      <c r="C539" s="3">
        <v>1.7241379246115685</v>
      </c>
    </row>
    <row r="540" spans="1:3">
      <c r="A540" s="3">
        <v>-17.851999282836914</v>
      </c>
      <c r="B540" s="3">
        <v>0</v>
      </c>
      <c r="C540" s="3">
        <v>1.7241379246115685</v>
      </c>
    </row>
    <row r="541" spans="1:3">
      <c r="A541" s="3">
        <v>-17.847999572753906</v>
      </c>
      <c r="B541" s="3">
        <v>0</v>
      </c>
      <c r="C541" s="3">
        <v>1.7241379246115685</v>
      </c>
    </row>
    <row r="542" spans="1:3">
      <c r="A542" s="3">
        <v>-17.843999862670898</v>
      </c>
      <c r="B542" s="3">
        <v>0</v>
      </c>
      <c r="C542" s="3">
        <v>1.7241379246115685</v>
      </c>
    </row>
    <row r="543" spans="1:3">
      <c r="A543" s="3">
        <v>-17.840000152587891</v>
      </c>
      <c r="B543" s="3">
        <v>0</v>
      </c>
      <c r="C543" s="3">
        <v>1.7241379246115685</v>
      </c>
    </row>
    <row r="544" spans="1:3">
      <c r="A544" s="3">
        <v>-17.836000442504883</v>
      </c>
      <c r="B544" s="3">
        <v>0</v>
      </c>
      <c r="C544" s="3">
        <v>1.7241379246115685</v>
      </c>
    </row>
    <row r="545" spans="1:3">
      <c r="A545" s="3">
        <v>-17.832000732421875</v>
      </c>
      <c r="B545" s="3">
        <v>0</v>
      </c>
      <c r="C545" s="3">
        <v>1.7241379246115685</v>
      </c>
    </row>
    <row r="546" spans="1:3">
      <c r="A546" s="3">
        <v>-17.827999114990234</v>
      </c>
      <c r="B546" s="3">
        <v>0</v>
      </c>
      <c r="C546" s="3">
        <v>1.7241379246115685</v>
      </c>
    </row>
    <row r="547" spans="1:3">
      <c r="A547" s="3">
        <v>-17.823999404907227</v>
      </c>
      <c r="B547" s="3">
        <v>0</v>
      </c>
      <c r="C547" s="3">
        <v>1.7241379246115685</v>
      </c>
    </row>
    <row r="548" spans="1:3">
      <c r="A548" s="3">
        <v>-17.819999694824219</v>
      </c>
      <c r="B548" s="3">
        <v>0</v>
      </c>
      <c r="C548" s="3">
        <v>1.7241379246115685</v>
      </c>
    </row>
    <row r="549" spans="1:3">
      <c r="A549" s="3">
        <v>-17.815999984741211</v>
      </c>
      <c r="B549" s="3">
        <v>0</v>
      </c>
      <c r="C549" s="3">
        <v>1.7241379246115685</v>
      </c>
    </row>
    <row r="550" spans="1:3">
      <c r="A550" s="3">
        <v>-17.812000274658203</v>
      </c>
      <c r="B550" s="3">
        <v>0</v>
      </c>
      <c r="C550" s="3">
        <v>1.7241379246115685</v>
      </c>
    </row>
    <row r="551" spans="1:3">
      <c r="A551" s="3">
        <v>-17.808000564575195</v>
      </c>
      <c r="B551" s="3">
        <v>0</v>
      </c>
      <c r="C551" s="3">
        <v>1.7241379246115685</v>
      </c>
    </row>
    <row r="552" spans="1:3">
      <c r="A552" s="3">
        <v>-17.803998947143555</v>
      </c>
      <c r="B552" s="3">
        <v>0</v>
      </c>
      <c r="C552" s="3">
        <v>1.7241379246115685</v>
      </c>
    </row>
    <row r="553" spans="1:3">
      <c r="A553" s="3">
        <v>-17.799999237060547</v>
      </c>
      <c r="B553" s="3">
        <v>0</v>
      </c>
      <c r="C553" s="3">
        <v>1.7241379246115685</v>
      </c>
    </row>
    <row r="554" spans="1:3">
      <c r="A554" s="3">
        <v>-17.795999526977539</v>
      </c>
      <c r="B554" s="3">
        <v>0</v>
      </c>
      <c r="C554" s="3">
        <v>1.7241379246115685</v>
      </c>
    </row>
    <row r="555" spans="1:3">
      <c r="A555" s="3">
        <v>-17.791999816894531</v>
      </c>
      <c r="B555" s="3">
        <v>0</v>
      </c>
      <c r="C555" s="3">
        <v>1.7241379246115685</v>
      </c>
    </row>
    <row r="556" spans="1:3">
      <c r="A556" s="3">
        <v>-17.788000106811523</v>
      </c>
      <c r="B556" s="3">
        <v>0</v>
      </c>
      <c r="C556" s="3">
        <v>1.7241379246115685</v>
      </c>
    </row>
    <row r="557" spans="1:3">
      <c r="A557" s="3">
        <v>-17.784000396728516</v>
      </c>
      <c r="B557" s="3">
        <v>0</v>
      </c>
      <c r="C557" s="3">
        <v>1.7241379246115685</v>
      </c>
    </row>
    <row r="558" spans="1:3">
      <c r="A558" s="3">
        <v>-17.780000686645508</v>
      </c>
      <c r="B558" s="3">
        <v>0</v>
      </c>
      <c r="C558" s="3">
        <v>1.7241379246115685</v>
      </c>
    </row>
    <row r="559" spans="1:3">
      <c r="A559" s="3">
        <v>-17.775999069213867</v>
      </c>
      <c r="B559" s="3">
        <v>0</v>
      </c>
      <c r="C559" s="3">
        <v>1.7241379246115685</v>
      </c>
    </row>
    <row r="560" spans="1:3">
      <c r="A560" s="3">
        <v>-17.771999359130859</v>
      </c>
      <c r="B560" s="3">
        <v>0</v>
      </c>
      <c r="C560" s="3">
        <v>1.7241379246115685</v>
      </c>
    </row>
    <row r="561" spans="1:3">
      <c r="A561" s="3">
        <v>-17.767999649047852</v>
      </c>
      <c r="B561" s="3">
        <v>0</v>
      </c>
      <c r="C561" s="3">
        <v>1.7241379246115685</v>
      </c>
    </row>
    <row r="562" spans="1:3">
      <c r="A562" s="3">
        <v>-17.763999938964844</v>
      </c>
      <c r="B562" s="3">
        <v>0</v>
      </c>
      <c r="C562" s="3">
        <v>1.7241379246115685</v>
      </c>
    </row>
    <row r="563" spans="1:3">
      <c r="A563" s="3">
        <v>-17.760000228881836</v>
      </c>
      <c r="B563" s="3">
        <v>0</v>
      </c>
      <c r="C563" s="3">
        <v>1.7241379246115685</v>
      </c>
    </row>
    <row r="564" spans="1:3">
      <c r="A564" s="3">
        <v>-17.756000518798828</v>
      </c>
      <c r="B564" s="3">
        <v>0</v>
      </c>
      <c r="C564" s="3">
        <v>1.7241379246115685</v>
      </c>
    </row>
    <row r="565" spans="1:3">
      <c r="A565" s="3">
        <v>-17.75200080871582</v>
      </c>
      <c r="B565" s="3">
        <v>0</v>
      </c>
      <c r="C565" s="3">
        <v>1.7241379246115685</v>
      </c>
    </row>
    <row r="566" spans="1:3">
      <c r="A566" s="3">
        <v>-17.74799919128418</v>
      </c>
      <c r="B566" s="3">
        <v>0</v>
      </c>
      <c r="C566" s="3">
        <v>1.7241379246115685</v>
      </c>
    </row>
    <row r="567" spans="1:3">
      <c r="A567" s="3">
        <v>-17.743999481201172</v>
      </c>
      <c r="B567" s="3">
        <v>0</v>
      </c>
      <c r="C567" s="3">
        <v>1.7241379246115685</v>
      </c>
    </row>
    <row r="568" spans="1:3">
      <c r="A568" s="3">
        <v>-17.739999771118164</v>
      </c>
      <c r="B568" s="3">
        <v>0</v>
      </c>
      <c r="C568" s="3">
        <v>1.7241379246115685</v>
      </c>
    </row>
    <row r="569" spans="1:3">
      <c r="A569" s="3">
        <v>-17.736000061035156</v>
      </c>
      <c r="B569" s="3">
        <v>0</v>
      </c>
      <c r="C569" s="3">
        <v>1.7241379246115685</v>
      </c>
    </row>
    <row r="570" spans="1:3">
      <c r="A570" s="3">
        <v>-17.732000350952148</v>
      </c>
      <c r="B570" s="3">
        <v>0</v>
      </c>
      <c r="C570" s="3">
        <v>1.7241379246115685</v>
      </c>
    </row>
    <row r="571" spans="1:3">
      <c r="A571" s="3">
        <v>-17.728000640869141</v>
      </c>
      <c r="B571" s="3">
        <v>0</v>
      </c>
      <c r="C571" s="3">
        <v>1.7241379246115685</v>
      </c>
    </row>
    <row r="572" spans="1:3">
      <c r="A572" s="3">
        <v>-17.7239990234375</v>
      </c>
      <c r="B572" s="3">
        <v>0</v>
      </c>
      <c r="C572" s="3">
        <v>1.7241379246115685</v>
      </c>
    </row>
    <row r="573" spans="1:3">
      <c r="A573" s="3">
        <v>-17.719999313354492</v>
      </c>
      <c r="B573" s="3">
        <v>0</v>
      </c>
      <c r="C573" s="3">
        <v>1.7241379246115685</v>
      </c>
    </row>
    <row r="574" spans="1:3">
      <c r="A574" s="3">
        <v>-17.715999603271484</v>
      </c>
      <c r="B574" s="3">
        <v>0</v>
      </c>
      <c r="C574" s="3">
        <v>1.7241379246115685</v>
      </c>
    </row>
    <row r="575" spans="1:3">
      <c r="A575" s="3">
        <v>-17.711999893188477</v>
      </c>
      <c r="B575" s="3">
        <v>0</v>
      </c>
      <c r="C575" s="3">
        <v>1.7241379246115685</v>
      </c>
    </row>
    <row r="576" spans="1:3">
      <c r="A576" s="3">
        <v>-17.708000183105469</v>
      </c>
      <c r="B576" s="3">
        <v>0</v>
      </c>
      <c r="C576" s="3">
        <v>1.7241379246115685</v>
      </c>
    </row>
    <row r="577" spans="1:3">
      <c r="A577" s="3">
        <v>-17.704000473022461</v>
      </c>
      <c r="B577" s="3">
        <v>0</v>
      </c>
      <c r="C577" s="3">
        <v>1.7241379246115685</v>
      </c>
    </row>
    <row r="578" spans="1:3">
      <c r="A578" s="3">
        <v>-17.700000762939453</v>
      </c>
      <c r="B578" s="3">
        <v>0</v>
      </c>
      <c r="C578" s="3">
        <v>1.7241379246115685</v>
      </c>
    </row>
    <row r="579" spans="1:3">
      <c r="A579" s="3">
        <v>-17.695999145507813</v>
      </c>
      <c r="B579" s="3">
        <v>0</v>
      </c>
      <c r="C579" s="3">
        <v>1.7241379246115685</v>
      </c>
    </row>
    <row r="580" spans="1:3">
      <c r="A580" s="3">
        <v>-17.691999435424805</v>
      </c>
      <c r="B580" s="3">
        <v>0</v>
      </c>
      <c r="C580" s="3">
        <v>1.7241379246115685</v>
      </c>
    </row>
    <row r="581" spans="1:3">
      <c r="A581" s="3">
        <v>-17.687999725341797</v>
      </c>
      <c r="B581" s="3">
        <v>0</v>
      </c>
      <c r="C581" s="3">
        <v>1.7241379246115685</v>
      </c>
    </row>
    <row r="582" spans="1:3">
      <c r="A582" s="3">
        <v>-17.684000015258789</v>
      </c>
      <c r="B582" s="3">
        <v>0</v>
      </c>
      <c r="C582" s="3">
        <v>1.7241379246115685</v>
      </c>
    </row>
    <row r="583" spans="1:3">
      <c r="A583" s="3">
        <v>-17.680000305175781</v>
      </c>
      <c r="B583" s="3">
        <v>0</v>
      </c>
      <c r="C583" s="3">
        <v>1.7241379246115685</v>
      </c>
    </row>
    <row r="584" spans="1:3">
      <c r="A584" s="3">
        <v>-17.676000595092773</v>
      </c>
      <c r="B584" s="3">
        <v>0</v>
      </c>
      <c r="C584" s="3">
        <v>1.7241379246115685</v>
      </c>
    </row>
    <row r="585" spans="1:3">
      <c r="A585" s="3">
        <v>-17.671998977661133</v>
      </c>
      <c r="B585" s="3">
        <v>0</v>
      </c>
      <c r="C585" s="3">
        <v>1.7241379246115685</v>
      </c>
    </row>
    <row r="586" spans="1:3">
      <c r="A586" s="3">
        <v>-17.667999267578125</v>
      </c>
      <c r="B586" s="3">
        <v>0</v>
      </c>
      <c r="C586" s="3">
        <v>1.7241379246115685</v>
      </c>
    </row>
    <row r="587" spans="1:3">
      <c r="A587" s="3">
        <v>-17.663999557495117</v>
      </c>
      <c r="B587" s="3">
        <v>0</v>
      </c>
      <c r="C587" s="3">
        <v>1.7241379246115685</v>
      </c>
    </row>
    <row r="588" spans="1:3">
      <c r="A588" s="3">
        <v>-17.659999847412109</v>
      </c>
      <c r="B588" s="3">
        <v>0</v>
      </c>
      <c r="C588" s="3">
        <v>1.7241379246115685</v>
      </c>
    </row>
    <row r="589" spans="1:3">
      <c r="A589" s="3">
        <v>-17.656000137329102</v>
      </c>
      <c r="B589" s="3">
        <v>0</v>
      </c>
      <c r="C589" s="3">
        <v>1.7241379246115685</v>
      </c>
    </row>
    <row r="590" spans="1:3">
      <c r="A590" s="3">
        <v>-17.652000427246094</v>
      </c>
      <c r="B590" s="3">
        <v>0</v>
      </c>
      <c r="C590" s="3">
        <v>1.7241379246115685</v>
      </c>
    </row>
    <row r="591" spans="1:3">
      <c r="A591" s="3">
        <v>-17.648000717163086</v>
      </c>
      <c r="B591" s="3">
        <v>0</v>
      </c>
      <c r="C591" s="3">
        <v>1.7241379246115685</v>
      </c>
    </row>
    <row r="592" spans="1:3">
      <c r="A592" s="3">
        <v>-17.643999099731445</v>
      </c>
      <c r="B592" s="3">
        <v>0</v>
      </c>
      <c r="C592" s="3">
        <v>1.7241379246115685</v>
      </c>
    </row>
    <row r="593" spans="1:3">
      <c r="A593" s="3">
        <v>-17.639999389648438</v>
      </c>
      <c r="B593" s="3">
        <v>0</v>
      </c>
      <c r="C593" s="3">
        <v>1.7241379246115685</v>
      </c>
    </row>
    <row r="594" spans="1:3">
      <c r="A594" s="3">
        <v>-17.63599967956543</v>
      </c>
      <c r="B594" s="3">
        <v>0</v>
      </c>
      <c r="C594" s="3">
        <v>1.7241379246115685</v>
      </c>
    </row>
    <row r="595" spans="1:3">
      <c r="A595" s="3">
        <v>-17.631999969482422</v>
      </c>
      <c r="B595" s="3">
        <v>0</v>
      </c>
      <c r="C595" s="3">
        <v>1.7241379246115685</v>
      </c>
    </row>
    <row r="596" spans="1:3">
      <c r="A596" s="3">
        <v>-17.628000259399414</v>
      </c>
      <c r="B596" s="3">
        <v>0</v>
      </c>
      <c r="C596" s="3">
        <v>1.7241379246115685</v>
      </c>
    </row>
    <row r="597" spans="1:3">
      <c r="A597" s="3">
        <v>-17.624000549316406</v>
      </c>
      <c r="B597" s="3">
        <v>0</v>
      </c>
      <c r="C597" s="3">
        <v>1.7241379246115685</v>
      </c>
    </row>
    <row r="598" spans="1:3">
      <c r="A598" s="3">
        <v>-17.620000839233398</v>
      </c>
      <c r="B598" s="3">
        <v>0</v>
      </c>
      <c r="C598" s="3">
        <v>1.7241379246115685</v>
      </c>
    </row>
    <row r="599" spans="1:3">
      <c r="A599" s="3">
        <v>-17.615999221801758</v>
      </c>
      <c r="B599" s="3">
        <v>0</v>
      </c>
      <c r="C599" s="3">
        <v>1.7241379246115685</v>
      </c>
    </row>
    <row r="600" spans="1:3">
      <c r="A600" s="3">
        <v>-17.61199951171875</v>
      </c>
      <c r="B600" s="3">
        <v>0</v>
      </c>
      <c r="C600" s="3">
        <v>1.7241379246115685</v>
      </c>
    </row>
    <row r="601" spans="1:3">
      <c r="A601" s="3">
        <v>-17.607999801635742</v>
      </c>
      <c r="B601" s="3">
        <v>0</v>
      </c>
      <c r="C601" s="3">
        <v>1.7241379246115685</v>
      </c>
    </row>
    <row r="602" spans="1:3">
      <c r="A602" s="3">
        <v>-17.604000091552734</v>
      </c>
      <c r="B602" s="3">
        <v>0</v>
      </c>
      <c r="C602" s="3">
        <v>1.7241379246115685</v>
      </c>
    </row>
    <row r="603" spans="1:3">
      <c r="A603" s="3">
        <v>-17.600000381469727</v>
      </c>
      <c r="B603" s="3">
        <v>0</v>
      </c>
      <c r="C603" s="3">
        <v>1.7241379246115685</v>
      </c>
    </row>
    <row r="604" spans="1:3">
      <c r="A604" s="3">
        <v>-17.596000671386719</v>
      </c>
      <c r="B604" s="3">
        <v>0</v>
      </c>
      <c r="C604" s="3">
        <v>1.7241379246115685</v>
      </c>
    </row>
    <row r="605" spans="1:3">
      <c r="A605" s="3">
        <v>-17.591999053955078</v>
      </c>
      <c r="B605" s="3">
        <v>0</v>
      </c>
      <c r="C605" s="3">
        <v>1.7241379246115685</v>
      </c>
    </row>
    <row r="606" spans="1:3">
      <c r="A606" s="3">
        <v>-17.58799934387207</v>
      </c>
      <c r="B606" s="3">
        <v>0</v>
      </c>
      <c r="C606" s="3">
        <v>1.7241379246115685</v>
      </c>
    </row>
    <row r="607" spans="1:3">
      <c r="A607" s="3">
        <v>-17.583999633789063</v>
      </c>
      <c r="B607" s="3">
        <v>0</v>
      </c>
      <c r="C607" s="3">
        <v>1.7241379246115685</v>
      </c>
    </row>
    <row r="608" spans="1:3">
      <c r="A608" s="3">
        <v>-17.579999923706055</v>
      </c>
      <c r="B608" s="3">
        <v>0</v>
      </c>
      <c r="C608" s="3">
        <v>1.7241379246115685</v>
      </c>
    </row>
    <row r="609" spans="1:3">
      <c r="A609" s="3">
        <v>-17.576000213623047</v>
      </c>
      <c r="B609" s="3">
        <v>0</v>
      </c>
      <c r="C609" s="3">
        <v>1.7241379246115685</v>
      </c>
    </row>
    <row r="610" spans="1:3">
      <c r="A610" s="3">
        <v>-17.572000503540039</v>
      </c>
      <c r="B610" s="3">
        <v>0</v>
      </c>
      <c r="C610" s="3">
        <v>1.7241379246115685</v>
      </c>
    </row>
    <row r="611" spans="1:3">
      <c r="A611" s="3">
        <v>-17.568000793457031</v>
      </c>
      <c r="B611" s="3">
        <v>0</v>
      </c>
      <c r="C611" s="3">
        <v>1.7241379246115685</v>
      </c>
    </row>
    <row r="612" spans="1:3">
      <c r="A612" s="3">
        <v>-17.563999176025391</v>
      </c>
      <c r="B612" s="3">
        <v>0</v>
      </c>
      <c r="C612" s="3">
        <v>1.7241379246115685</v>
      </c>
    </row>
    <row r="613" spans="1:3">
      <c r="A613" s="3">
        <v>-17.559999465942383</v>
      </c>
      <c r="B613" s="3">
        <v>0</v>
      </c>
      <c r="C613" s="3">
        <v>1.7241379246115685</v>
      </c>
    </row>
    <row r="614" spans="1:3">
      <c r="A614" s="3">
        <v>-17.555999755859375</v>
      </c>
      <c r="B614" s="3">
        <v>0</v>
      </c>
      <c r="C614" s="3">
        <v>1.7241379246115685</v>
      </c>
    </row>
    <row r="615" spans="1:3">
      <c r="A615" s="3">
        <v>-17.552000045776367</v>
      </c>
      <c r="B615" s="3">
        <v>0</v>
      </c>
      <c r="C615" s="3">
        <v>1.7241379246115685</v>
      </c>
    </row>
    <row r="616" spans="1:3">
      <c r="A616" s="3">
        <v>-17.548000335693359</v>
      </c>
      <c r="B616" s="3">
        <v>0</v>
      </c>
      <c r="C616" s="3">
        <v>1.7241379246115685</v>
      </c>
    </row>
    <row r="617" spans="1:3">
      <c r="A617" s="3">
        <v>-17.544000625610352</v>
      </c>
      <c r="B617" s="3">
        <v>0</v>
      </c>
      <c r="C617" s="3">
        <v>1.7241379246115685</v>
      </c>
    </row>
    <row r="618" spans="1:3">
      <c r="A618" s="3">
        <v>-17.539999008178711</v>
      </c>
      <c r="B618" s="3">
        <v>0</v>
      </c>
      <c r="C618" s="3">
        <v>1.7241379246115685</v>
      </c>
    </row>
    <row r="619" spans="1:3">
      <c r="A619" s="3">
        <v>-17.535999298095703</v>
      </c>
      <c r="B619" s="3">
        <v>0</v>
      </c>
      <c r="C619" s="3">
        <v>1.7241379246115685</v>
      </c>
    </row>
    <row r="620" spans="1:3">
      <c r="A620" s="3">
        <v>-17.531999588012695</v>
      </c>
      <c r="B620" s="3">
        <v>0</v>
      </c>
      <c r="C620" s="3">
        <v>1.7241379246115685</v>
      </c>
    </row>
    <row r="621" spans="1:3">
      <c r="A621" s="3">
        <v>-17.527999877929688</v>
      </c>
      <c r="B621" s="3">
        <v>0</v>
      </c>
      <c r="C621" s="3">
        <v>1.7241379246115685</v>
      </c>
    </row>
    <row r="622" spans="1:3">
      <c r="A622" s="3">
        <v>-17.52400016784668</v>
      </c>
      <c r="B622" s="3">
        <v>0</v>
      </c>
      <c r="C622" s="3">
        <v>1.7241379246115685</v>
      </c>
    </row>
    <row r="623" spans="1:3">
      <c r="A623" s="3">
        <v>-17.520000457763672</v>
      </c>
      <c r="B623" s="3">
        <v>0</v>
      </c>
      <c r="C623" s="3">
        <v>1.7241379246115685</v>
      </c>
    </row>
    <row r="624" spans="1:3">
      <c r="A624" s="3">
        <v>-17.516000747680664</v>
      </c>
      <c r="B624" s="3">
        <v>0</v>
      </c>
      <c r="C624" s="3">
        <v>1.7241379246115685</v>
      </c>
    </row>
    <row r="625" spans="1:3">
      <c r="A625" s="3">
        <v>-17.511999130249023</v>
      </c>
      <c r="B625" s="3">
        <v>0</v>
      </c>
      <c r="C625" s="3">
        <v>1.7241379246115685</v>
      </c>
    </row>
    <row r="626" spans="1:3">
      <c r="A626" s="3">
        <v>-17.507999420166016</v>
      </c>
      <c r="B626" s="3">
        <v>0</v>
      </c>
      <c r="C626" s="3">
        <v>1.7241379246115685</v>
      </c>
    </row>
    <row r="627" spans="1:3">
      <c r="A627" s="3">
        <v>-17.503999710083008</v>
      </c>
      <c r="B627" s="3">
        <v>0</v>
      </c>
      <c r="C627" s="3">
        <v>1.7241379246115685</v>
      </c>
    </row>
    <row r="628" spans="1:3">
      <c r="A628" s="3">
        <v>-17.5</v>
      </c>
      <c r="B628" s="3">
        <v>0</v>
      </c>
      <c r="C628" s="3">
        <v>1.7241379246115685</v>
      </c>
    </row>
    <row r="629" spans="1:3">
      <c r="A629" s="3">
        <v>-17.496000289916992</v>
      </c>
      <c r="B629" s="3">
        <v>0</v>
      </c>
      <c r="C629" s="3">
        <v>1.7241379246115685</v>
      </c>
    </row>
    <row r="630" spans="1:3">
      <c r="A630" s="3">
        <v>-17.492000579833984</v>
      </c>
      <c r="B630" s="3">
        <v>0</v>
      </c>
      <c r="C630" s="3">
        <v>1.7241379246115685</v>
      </c>
    </row>
    <row r="631" spans="1:3">
      <c r="A631" s="3">
        <v>-17.487998962402344</v>
      </c>
      <c r="B631" s="3">
        <v>0</v>
      </c>
      <c r="C631" s="3">
        <v>1.7241379246115685</v>
      </c>
    </row>
    <row r="632" spans="1:3">
      <c r="A632" s="3">
        <v>-17.483999252319336</v>
      </c>
      <c r="B632" s="3">
        <v>0</v>
      </c>
      <c r="C632" s="3">
        <v>1.7241379246115685</v>
      </c>
    </row>
    <row r="633" spans="1:3">
      <c r="A633" s="3">
        <v>-17.479999542236328</v>
      </c>
      <c r="B633" s="3">
        <v>0</v>
      </c>
      <c r="C633" s="3">
        <v>1.7241379246115685</v>
      </c>
    </row>
    <row r="634" spans="1:3">
      <c r="A634" s="3">
        <v>-17.47599983215332</v>
      </c>
      <c r="B634" s="3">
        <v>0</v>
      </c>
      <c r="C634" s="3">
        <v>1.7241379246115685</v>
      </c>
    </row>
    <row r="635" spans="1:3">
      <c r="A635" s="3">
        <v>-17.472000122070313</v>
      </c>
      <c r="B635" s="3">
        <v>0</v>
      </c>
      <c r="C635" s="3">
        <v>1.7241379246115685</v>
      </c>
    </row>
    <row r="636" spans="1:3">
      <c r="A636" s="3">
        <v>-17.468000411987305</v>
      </c>
      <c r="B636" s="3">
        <v>0</v>
      </c>
      <c r="C636" s="3">
        <v>1.7241379246115685</v>
      </c>
    </row>
    <row r="637" spans="1:3">
      <c r="A637" s="3">
        <v>-17.464000701904297</v>
      </c>
      <c r="B637" s="3">
        <v>0</v>
      </c>
      <c r="C637" s="3">
        <v>1.7241379246115685</v>
      </c>
    </row>
    <row r="638" spans="1:3">
      <c r="A638" s="3">
        <v>-17.459999084472656</v>
      </c>
      <c r="B638" s="3">
        <v>0</v>
      </c>
      <c r="C638" s="3">
        <v>1.7241379246115685</v>
      </c>
    </row>
    <row r="639" spans="1:3">
      <c r="A639" s="3">
        <v>-17.455999374389648</v>
      </c>
      <c r="B639" s="3">
        <v>0</v>
      </c>
      <c r="C639" s="3">
        <v>1.7241379246115685</v>
      </c>
    </row>
    <row r="640" spans="1:3">
      <c r="A640" s="3">
        <v>-17.451999664306641</v>
      </c>
      <c r="B640" s="3">
        <v>0</v>
      </c>
      <c r="C640" s="3">
        <v>1.7241379246115685</v>
      </c>
    </row>
    <row r="641" spans="1:3">
      <c r="A641" s="3">
        <v>-17.447999954223633</v>
      </c>
      <c r="B641" s="3">
        <v>0</v>
      </c>
      <c r="C641" s="3">
        <v>1.7241379246115685</v>
      </c>
    </row>
    <row r="642" spans="1:3">
      <c r="A642" s="3">
        <v>-17.444000244140625</v>
      </c>
      <c r="B642" s="3">
        <v>0</v>
      </c>
      <c r="C642" s="3">
        <v>1.7241379246115685</v>
      </c>
    </row>
    <row r="643" spans="1:3">
      <c r="A643" s="3">
        <v>-17.440000534057617</v>
      </c>
      <c r="B643" s="3">
        <v>0</v>
      </c>
      <c r="C643" s="3">
        <v>1.7241379246115685</v>
      </c>
    </row>
    <row r="644" spans="1:3">
      <c r="A644" s="3">
        <v>-17.436000823974609</v>
      </c>
      <c r="B644" s="3">
        <v>0</v>
      </c>
      <c r="C644" s="3">
        <v>1.7241379246115685</v>
      </c>
    </row>
    <row r="645" spans="1:3">
      <c r="A645" s="3">
        <v>-17.431999206542969</v>
      </c>
      <c r="B645" s="3">
        <v>0</v>
      </c>
      <c r="C645" s="3">
        <v>1.7241379246115685</v>
      </c>
    </row>
    <row r="646" spans="1:3">
      <c r="A646" s="3">
        <v>-17.427999496459961</v>
      </c>
      <c r="B646" s="3">
        <v>0</v>
      </c>
      <c r="C646" s="3">
        <v>1.7241379246115685</v>
      </c>
    </row>
    <row r="647" spans="1:3">
      <c r="A647" s="3">
        <v>-17.423999786376953</v>
      </c>
      <c r="B647" s="3">
        <v>0</v>
      </c>
      <c r="C647" s="3">
        <v>1.7241379246115685</v>
      </c>
    </row>
    <row r="648" spans="1:3">
      <c r="A648" s="3">
        <v>-17.420000076293945</v>
      </c>
      <c r="B648" s="3">
        <v>0</v>
      </c>
      <c r="C648" s="3">
        <v>1.7241379246115685</v>
      </c>
    </row>
    <row r="649" spans="1:3">
      <c r="A649" s="3">
        <v>-17.416000366210938</v>
      </c>
      <c r="B649" s="3">
        <v>0</v>
      </c>
      <c r="C649" s="3">
        <v>1.7241379246115685</v>
      </c>
    </row>
    <row r="650" spans="1:3">
      <c r="A650" s="3">
        <v>-17.41200065612793</v>
      </c>
      <c r="B650" s="3">
        <v>0</v>
      </c>
      <c r="C650" s="3">
        <v>1.7241379246115685</v>
      </c>
    </row>
    <row r="651" spans="1:3">
      <c r="A651" s="3">
        <v>-17.407999038696289</v>
      </c>
      <c r="B651" s="3">
        <v>0</v>
      </c>
      <c r="C651" s="3">
        <v>1.7241379246115685</v>
      </c>
    </row>
    <row r="652" spans="1:3">
      <c r="A652" s="3">
        <v>-17.403999328613281</v>
      </c>
      <c r="B652" s="3">
        <v>0</v>
      </c>
      <c r="C652" s="3">
        <v>1.7241379246115685</v>
      </c>
    </row>
    <row r="653" spans="1:3">
      <c r="A653" s="3">
        <v>-17.399999618530273</v>
      </c>
      <c r="B653" s="3">
        <v>0</v>
      </c>
      <c r="C653" s="3">
        <v>1.7241379246115685</v>
      </c>
    </row>
    <row r="654" spans="1:3">
      <c r="A654" s="3">
        <v>-17.395999908447266</v>
      </c>
      <c r="B654" s="3">
        <v>0</v>
      </c>
      <c r="C654" s="3">
        <v>1.7241379246115685</v>
      </c>
    </row>
    <row r="655" spans="1:3">
      <c r="A655" s="3">
        <v>-17.392000198364258</v>
      </c>
      <c r="B655" s="3">
        <v>0</v>
      </c>
      <c r="C655" s="3">
        <v>1.7241379246115685</v>
      </c>
    </row>
    <row r="656" spans="1:3">
      <c r="A656" s="3">
        <v>-17.38800048828125</v>
      </c>
      <c r="B656" s="3">
        <v>0</v>
      </c>
      <c r="C656" s="3">
        <v>1.7241379246115685</v>
      </c>
    </row>
    <row r="657" spans="1:3">
      <c r="A657" s="3">
        <v>-17.384000778198242</v>
      </c>
      <c r="B657" s="3">
        <v>0</v>
      </c>
      <c r="C657" s="3">
        <v>1.7241379246115685</v>
      </c>
    </row>
    <row r="658" spans="1:3">
      <c r="A658" s="3">
        <v>-17.379999160766602</v>
      </c>
      <c r="B658" s="3">
        <v>0</v>
      </c>
      <c r="C658" s="3">
        <v>1.7241379246115685</v>
      </c>
    </row>
    <row r="659" spans="1:3">
      <c r="A659" s="3">
        <v>-17.375999450683594</v>
      </c>
      <c r="B659" s="3">
        <v>0</v>
      </c>
      <c r="C659" s="3">
        <v>1.7241379246115685</v>
      </c>
    </row>
    <row r="660" spans="1:3">
      <c r="A660" s="3">
        <v>-17.371999740600586</v>
      </c>
      <c r="B660" s="3">
        <v>0</v>
      </c>
      <c r="C660" s="3">
        <v>1.7241379246115685</v>
      </c>
    </row>
    <row r="661" spans="1:3">
      <c r="A661" s="3">
        <v>-17.368000030517578</v>
      </c>
      <c r="B661" s="3">
        <v>0</v>
      </c>
      <c r="C661" s="3">
        <v>1.7241379246115685</v>
      </c>
    </row>
    <row r="662" spans="1:3">
      <c r="A662" s="3">
        <v>-17.36400032043457</v>
      </c>
      <c r="B662" s="3">
        <v>0</v>
      </c>
      <c r="C662" s="3">
        <v>1.7241379246115685</v>
      </c>
    </row>
    <row r="663" spans="1:3">
      <c r="A663" s="3">
        <v>-17.360000610351563</v>
      </c>
      <c r="B663" s="3">
        <v>0</v>
      </c>
      <c r="C663" s="3">
        <v>1.7241379246115685</v>
      </c>
    </row>
    <row r="664" spans="1:3">
      <c r="A664" s="3">
        <v>-17.355998992919922</v>
      </c>
      <c r="B664" s="3">
        <v>0</v>
      </c>
      <c r="C664" s="3">
        <v>1.7241379246115685</v>
      </c>
    </row>
    <row r="665" spans="1:3">
      <c r="A665" s="3">
        <v>-17.351999282836914</v>
      </c>
      <c r="B665" s="3">
        <v>0</v>
      </c>
      <c r="C665" s="3">
        <v>1.7241379246115685</v>
      </c>
    </row>
    <row r="666" spans="1:3">
      <c r="A666" s="3">
        <v>-17.347999572753906</v>
      </c>
      <c r="B666" s="3">
        <v>0</v>
      </c>
      <c r="C666" s="3">
        <v>1.7241379246115685</v>
      </c>
    </row>
    <row r="667" spans="1:3">
      <c r="A667" s="3">
        <v>-17.343999862670898</v>
      </c>
      <c r="B667" s="3">
        <v>0</v>
      </c>
      <c r="C667" s="3">
        <v>1.7241379246115685</v>
      </c>
    </row>
    <row r="668" spans="1:3">
      <c r="A668" s="3">
        <v>-17.340000152587891</v>
      </c>
      <c r="B668" s="3">
        <v>0</v>
      </c>
      <c r="C668" s="3">
        <v>1.7241379246115685</v>
      </c>
    </row>
    <row r="669" spans="1:3">
      <c r="A669" s="3">
        <v>-17.336000442504883</v>
      </c>
      <c r="B669" s="3">
        <v>0</v>
      </c>
      <c r="C669" s="3">
        <v>1.7241379246115685</v>
      </c>
    </row>
    <row r="670" spans="1:3">
      <c r="A670" s="3">
        <v>-17.332000732421875</v>
      </c>
      <c r="B670" s="3">
        <v>0</v>
      </c>
      <c r="C670" s="3">
        <v>1.7241379246115685</v>
      </c>
    </row>
    <row r="671" spans="1:3">
      <c r="A671" s="3">
        <v>-17.327999114990234</v>
      </c>
      <c r="B671" s="3">
        <v>0</v>
      </c>
      <c r="C671" s="3">
        <v>1.7241379246115685</v>
      </c>
    </row>
    <row r="672" spans="1:3">
      <c r="A672" s="3">
        <v>-17.323999404907227</v>
      </c>
      <c r="B672" s="3">
        <v>0</v>
      </c>
      <c r="C672" s="3">
        <v>1.7241379246115685</v>
      </c>
    </row>
    <row r="673" spans="1:3">
      <c r="A673" s="3">
        <v>-17.319999694824219</v>
      </c>
      <c r="B673" s="3">
        <v>0</v>
      </c>
      <c r="C673" s="3">
        <v>1.7241379246115685</v>
      </c>
    </row>
    <row r="674" spans="1:3">
      <c r="A674" s="3">
        <v>-17.315999984741211</v>
      </c>
      <c r="B674" s="3">
        <v>0</v>
      </c>
      <c r="C674" s="3">
        <v>1.7241379246115685</v>
      </c>
    </row>
    <row r="675" spans="1:3">
      <c r="A675" s="3">
        <v>-17.312000274658203</v>
      </c>
      <c r="B675" s="3">
        <v>0</v>
      </c>
      <c r="C675" s="3">
        <v>1.7241379246115685</v>
      </c>
    </row>
    <row r="676" spans="1:3">
      <c r="A676" s="3">
        <v>-17.308000564575195</v>
      </c>
      <c r="B676" s="3">
        <v>0</v>
      </c>
      <c r="C676" s="3">
        <v>1.7241379246115685</v>
      </c>
    </row>
    <row r="677" spans="1:3">
      <c r="A677" s="3">
        <v>-17.303998947143555</v>
      </c>
      <c r="B677" s="3">
        <v>0</v>
      </c>
      <c r="C677" s="3">
        <v>1.7241379246115685</v>
      </c>
    </row>
    <row r="678" spans="1:3">
      <c r="A678" s="3">
        <v>-17.299999237060547</v>
      </c>
      <c r="B678" s="3">
        <v>0</v>
      </c>
      <c r="C678" s="3">
        <v>1.7241379246115685</v>
      </c>
    </row>
    <row r="679" spans="1:3">
      <c r="A679" s="3">
        <v>-17.295999526977539</v>
      </c>
      <c r="B679" s="3">
        <v>0</v>
      </c>
      <c r="C679" s="3">
        <v>1.7241379246115685</v>
      </c>
    </row>
    <row r="680" spans="1:3">
      <c r="A680" s="3">
        <v>-17.291999816894531</v>
      </c>
      <c r="B680" s="3">
        <v>0</v>
      </c>
      <c r="C680" s="3">
        <v>1.7241379246115685</v>
      </c>
    </row>
    <row r="681" spans="1:3">
      <c r="A681" s="3">
        <v>-17.288000106811523</v>
      </c>
      <c r="B681" s="3">
        <v>0</v>
      </c>
      <c r="C681" s="3">
        <v>1.7241379246115685</v>
      </c>
    </row>
    <row r="682" spans="1:3">
      <c r="A682" s="3">
        <v>-17.284000396728516</v>
      </c>
      <c r="B682" s="3">
        <v>0</v>
      </c>
      <c r="C682" s="3">
        <v>1.7241379246115685</v>
      </c>
    </row>
    <row r="683" spans="1:3">
      <c r="A683" s="3">
        <v>-17.280000686645508</v>
      </c>
      <c r="B683" s="3">
        <v>0</v>
      </c>
      <c r="C683" s="3">
        <v>1.7241379246115685</v>
      </c>
    </row>
    <row r="684" spans="1:3">
      <c r="A684" s="3">
        <v>-17.275999069213867</v>
      </c>
      <c r="B684" s="3">
        <v>0</v>
      </c>
      <c r="C684" s="3">
        <v>1.7241379246115685</v>
      </c>
    </row>
    <row r="685" spans="1:3">
      <c r="A685" s="3">
        <v>-17.271999359130859</v>
      </c>
      <c r="B685" s="3">
        <v>0</v>
      </c>
      <c r="C685" s="3">
        <v>1.7241379246115685</v>
      </c>
    </row>
    <row r="686" spans="1:3">
      <c r="A686" s="3">
        <v>-17.267999649047852</v>
      </c>
      <c r="B686" s="3">
        <v>0</v>
      </c>
      <c r="C686" s="3">
        <v>1.7241379246115685</v>
      </c>
    </row>
    <row r="687" spans="1:3">
      <c r="A687" s="3">
        <v>-17.263999938964844</v>
      </c>
      <c r="B687" s="3">
        <v>0</v>
      </c>
      <c r="C687" s="3">
        <v>1.7241379246115685</v>
      </c>
    </row>
    <row r="688" spans="1:3">
      <c r="A688" s="3">
        <v>-17.260000228881836</v>
      </c>
      <c r="B688" s="3">
        <v>0</v>
      </c>
      <c r="C688" s="3">
        <v>1.7241379246115685</v>
      </c>
    </row>
    <row r="689" spans="1:3">
      <c r="A689" s="3">
        <v>-17.256000518798828</v>
      </c>
      <c r="B689" s="3">
        <v>0</v>
      </c>
      <c r="C689" s="3">
        <v>1.7241379246115685</v>
      </c>
    </row>
    <row r="690" spans="1:3">
      <c r="A690" s="3">
        <v>-17.25200080871582</v>
      </c>
      <c r="B690" s="3">
        <v>0</v>
      </c>
      <c r="C690" s="3">
        <v>1.7241379246115685</v>
      </c>
    </row>
    <row r="691" spans="1:3">
      <c r="A691" s="3">
        <v>-17.24799919128418</v>
      </c>
      <c r="B691" s="3">
        <v>0</v>
      </c>
      <c r="C691" s="3">
        <v>1.7241379246115685</v>
      </c>
    </row>
    <row r="692" spans="1:3">
      <c r="A692" s="3">
        <v>-17.243999481201172</v>
      </c>
      <c r="B692" s="3">
        <v>0</v>
      </c>
      <c r="C692" s="3">
        <v>1.7241379246115685</v>
      </c>
    </row>
    <row r="693" spans="1:3">
      <c r="A693" s="3">
        <v>-17.239999771118164</v>
      </c>
      <c r="B693" s="3">
        <v>0</v>
      </c>
      <c r="C693" s="3">
        <v>1.7241379246115685</v>
      </c>
    </row>
    <row r="694" spans="1:3">
      <c r="A694" s="3">
        <v>-17.236000061035156</v>
      </c>
      <c r="B694" s="3">
        <v>0</v>
      </c>
      <c r="C694" s="3">
        <v>1.7241379246115685</v>
      </c>
    </row>
    <row r="695" spans="1:3">
      <c r="A695" s="3">
        <v>-17.232000350952148</v>
      </c>
      <c r="B695" s="3">
        <v>0</v>
      </c>
      <c r="C695" s="3">
        <v>1.7241379246115685</v>
      </c>
    </row>
    <row r="696" spans="1:3">
      <c r="A696" s="3">
        <v>-17.229999542236328</v>
      </c>
      <c r="B696" s="3">
        <v>0.83333337679505348</v>
      </c>
      <c r="C696" s="3">
        <v>1.7241379246115685</v>
      </c>
    </row>
    <row r="697" spans="1:3">
      <c r="A697" s="3">
        <v>-17.228000640869141</v>
      </c>
      <c r="B697" s="3">
        <v>0.83333337679505348</v>
      </c>
      <c r="C697" s="3">
        <v>1.7241379246115685</v>
      </c>
    </row>
    <row r="698" spans="1:3">
      <c r="A698" s="3">
        <v>-17.2239990234375</v>
      </c>
      <c r="B698" s="3">
        <v>0.83333337679505348</v>
      </c>
      <c r="C698" s="3">
        <v>1.7241379246115685</v>
      </c>
    </row>
    <row r="699" spans="1:3">
      <c r="A699" s="3">
        <v>-17.219999313354492</v>
      </c>
      <c r="B699" s="3">
        <v>0.83333337679505348</v>
      </c>
      <c r="C699" s="3">
        <v>1.7241379246115685</v>
      </c>
    </row>
    <row r="700" spans="1:3">
      <c r="A700" s="3">
        <v>-17.215999603271484</v>
      </c>
      <c r="B700" s="3">
        <v>0.83333337679505348</v>
      </c>
      <c r="C700" s="3">
        <v>1.7241379246115685</v>
      </c>
    </row>
    <row r="701" spans="1:3">
      <c r="A701" s="3">
        <v>-17.211999893188477</v>
      </c>
      <c r="B701" s="3">
        <v>0.83333337679505348</v>
      </c>
      <c r="C701" s="3">
        <v>1.7241379246115685</v>
      </c>
    </row>
    <row r="702" spans="1:3">
      <c r="A702" s="3">
        <v>-17.208000183105469</v>
      </c>
      <c r="B702" s="3">
        <v>0.83333337679505348</v>
      </c>
      <c r="C702" s="3">
        <v>1.7241379246115685</v>
      </c>
    </row>
    <row r="703" spans="1:3">
      <c r="A703" s="3">
        <v>-17.204000473022461</v>
      </c>
      <c r="B703" s="3">
        <v>0.83333337679505348</v>
      </c>
      <c r="C703" s="3">
        <v>1.7241379246115685</v>
      </c>
    </row>
    <row r="704" spans="1:3">
      <c r="A704" s="3">
        <v>-17.200000762939453</v>
      </c>
      <c r="B704" s="3">
        <v>0.83333337679505348</v>
      </c>
      <c r="C704" s="3">
        <v>1.7241379246115685</v>
      </c>
    </row>
    <row r="705" spans="1:3">
      <c r="A705" s="3">
        <v>-17.195999145507813</v>
      </c>
      <c r="B705" s="3">
        <v>0.83333337679505348</v>
      </c>
      <c r="C705" s="3">
        <v>1.7241379246115685</v>
      </c>
    </row>
    <row r="706" spans="1:3">
      <c r="A706" s="3">
        <v>-17.191999435424805</v>
      </c>
      <c r="B706" s="3">
        <v>0.83333337679505348</v>
      </c>
      <c r="C706" s="3">
        <v>1.7241379246115685</v>
      </c>
    </row>
    <row r="707" spans="1:3">
      <c r="A707" s="3">
        <v>-17.187999725341797</v>
      </c>
      <c r="B707" s="3">
        <v>0.83333337679505348</v>
      </c>
      <c r="C707" s="3">
        <v>1.7241379246115685</v>
      </c>
    </row>
    <row r="708" spans="1:3">
      <c r="A708" s="3">
        <v>-17.184000015258789</v>
      </c>
      <c r="B708" s="3">
        <v>0.83333337679505348</v>
      </c>
      <c r="C708" s="3">
        <v>1.7241379246115685</v>
      </c>
    </row>
    <row r="709" spans="1:3">
      <c r="A709" s="3">
        <v>-17.180000305175781</v>
      </c>
      <c r="B709" s="3">
        <v>0.83333337679505348</v>
      </c>
      <c r="C709" s="3">
        <v>1.7241379246115685</v>
      </c>
    </row>
    <row r="710" spans="1:3">
      <c r="A710" s="3">
        <v>-17.176000595092773</v>
      </c>
      <c r="B710" s="3">
        <v>0.83333337679505348</v>
      </c>
      <c r="C710" s="3">
        <v>1.7241379246115685</v>
      </c>
    </row>
    <row r="711" spans="1:3">
      <c r="A711" s="3">
        <v>-17.171998977661133</v>
      </c>
      <c r="B711" s="3">
        <v>0.83333337679505348</v>
      </c>
      <c r="C711" s="3">
        <v>1.7241379246115685</v>
      </c>
    </row>
    <row r="712" spans="1:3">
      <c r="A712" s="3">
        <v>-17.167999267578125</v>
      </c>
      <c r="B712" s="3">
        <v>0.83333337679505348</v>
      </c>
      <c r="C712" s="3">
        <v>1.7241379246115685</v>
      </c>
    </row>
    <row r="713" spans="1:3">
      <c r="A713" s="3">
        <v>-17.163999557495117</v>
      </c>
      <c r="B713" s="3">
        <v>0.83333337679505348</v>
      </c>
      <c r="C713" s="3">
        <v>1.7241379246115685</v>
      </c>
    </row>
    <row r="714" spans="1:3">
      <c r="A714" s="3">
        <v>-17.159999847412109</v>
      </c>
      <c r="B714" s="3">
        <v>0.83333337679505348</v>
      </c>
      <c r="C714" s="3">
        <v>1.7241379246115685</v>
      </c>
    </row>
    <row r="715" spans="1:3">
      <c r="A715" s="3">
        <v>-17.156000137329102</v>
      </c>
      <c r="B715" s="3">
        <v>0.83333337679505348</v>
      </c>
      <c r="C715" s="3">
        <v>1.7241379246115685</v>
      </c>
    </row>
    <row r="716" spans="1:3">
      <c r="A716" s="3">
        <v>-17.152000427246094</v>
      </c>
      <c r="B716" s="3">
        <v>0.83333337679505348</v>
      </c>
      <c r="C716" s="3">
        <v>1.7241379246115685</v>
      </c>
    </row>
    <row r="717" spans="1:3">
      <c r="A717" s="3">
        <v>-17.148000717163086</v>
      </c>
      <c r="B717" s="3">
        <v>0.83333337679505348</v>
      </c>
      <c r="C717" s="3">
        <v>1.7241379246115685</v>
      </c>
    </row>
    <row r="718" spans="1:3">
      <c r="A718" s="3">
        <v>-17.143999099731445</v>
      </c>
      <c r="B718" s="3">
        <v>0.83333337679505348</v>
      </c>
      <c r="C718" s="3">
        <v>1.7241379246115685</v>
      </c>
    </row>
    <row r="719" spans="1:3">
      <c r="A719" s="3">
        <v>-17.139999389648438</v>
      </c>
      <c r="B719" s="3">
        <v>0.83333337679505348</v>
      </c>
      <c r="C719" s="3">
        <v>1.7241379246115685</v>
      </c>
    </row>
    <row r="720" spans="1:3">
      <c r="A720" s="3">
        <v>-17.13599967956543</v>
      </c>
      <c r="B720" s="3">
        <v>0.83333337679505348</v>
      </c>
      <c r="C720" s="3">
        <v>1.7241379246115685</v>
      </c>
    </row>
    <row r="721" spans="1:3">
      <c r="A721" s="3">
        <v>-17.131999969482422</v>
      </c>
      <c r="B721" s="3">
        <v>0.83333337679505348</v>
      </c>
      <c r="C721" s="3">
        <v>1.7241379246115685</v>
      </c>
    </row>
    <row r="722" spans="1:3">
      <c r="A722" s="3">
        <v>-17.128000259399414</v>
      </c>
      <c r="B722" s="3">
        <v>0.83333337679505348</v>
      </c>
      <c r="C722" s="3">
        <v>1.7241379246115685</v>
      </c>
    </row>
    <row r="723" spans="1:3">
      <c r="A723" s="3">
        <v>-17.124000549316406</v>
      </c>
      <c r="B723" s="3">
        <v>0.83333337679505348</v>
      </c>
      <c r="C723" s="3">
        <v>1.7241379246115685</v>
      </c>
    </row>
    <row r="724" spans="1:3">
      <c r="A724" s="3">
        <v>-17.119998931884766</v>
      </c>
      <c r="B724" s="3">
        <v>0.83333337679505348</v>
      </c>
      <c r="C724" s="3">
        <v>1.7241379246115685</v>
      </c>
    </row>
    <row r="725" spans="1:3">
      <c r="A725" s="3">
        <v>-17.115999221801758</v>
      </c>
      <c r="B725" s="3">
        <v>0.83333337679505348</v>
      </c>
      <c r="C725" s="3">
        <v>1.7241379246115685</v>
      </c>
    </row>
    <row r="726" spans="1:3">
      <c r="A726" s="3">
        <v>-17.11199951171875</v>
      </c>
      <c r="B726" s="3">
        <v>0.83333337679505348</v>
      </c>
      <c r="C726" s="3">
        <v>1.7241379246115685</v>
      </c>
    </row>
    <row r="727" spans="1:3">
      <c r="A727" s="3">
        <v>-17.107999801635742</v>
      </c>
      <c r="B727" s="3">
        <v>0.83333337679505348</v>
      </c>
      <c r="C727" s="3">
        <v>1.7241379246115685</v>
      </c>
    </row>
    <row r="728" spans="1:3">
      <c r="A728" s="3">
        <v>-17.104000091552734</v>
      </c>
      <c r="B728" s="3">
        <v>0.83333337679505348</v>
      </c>
      <c r="C728" s="3">
        <v>1.7241379246115685</v>
      </c>
    </row>
    <row r="729" spans="1:3">
      <c r="A729" s="3">
        <v>-17.100000381469727</v>
      </c>
      <c r="B729" s="3">
        <v>0.83333337679505348</v>
      </c>
      <c r="C729" s="3">
        <v>1.7241379246115685</v>
      </c>
    </row>
    <row r="730" spans="1:3">
      <c r="A730" s="3">
        <v>-17.096000671386719</v>
      </c>
      <c r="B730" s="3">
        <v>0.83333337679505348</v>
      </c>
      <c r="C730" s="3">
        <v>1.7241379246115685</v>
      </c>
    </row>
    <row r="731" spans="1:3">
      <c r="A731" s="3">
        <v>-17.091999053955078</v>
      </c>
      <c r="B731" s="3">
        <v>0.83333337679505348</v>
      </c>
      <c r="C731" s="3">
        <v>1.7241379246115685</v>
      </c>
    </row>
    <row r="732" spans="1:3">
      <c r="A732" s="3">
        <v>-17.08799934387207</v>
      </c>
      <c r="B732" s="3">
        <v>0.83333337679505348</v>
      </c>
      <c r="C732" s="3">
        <v>1.7241379246115685</v>
      </c>
    </row>
    <row r="733" spans="1:3">
      <c r="A733" s="3">
        <v>-17.083999633789063</v>
      </c>
      <c r="B733" s="3">
        <v>0.83333337679505348</v>
      </c>
      <c r="C733" s="3">
        <v>1.7241379246115685</v>
      </c>
    </row>
    <row r="734" spans="1:3">
      <c r="A734" s="3">
        <v>-17.079999923706055</v>
      </c>
      <c r="B734" s="3">
        <v>0.83333337679505348</v>
      </c>
      <c r="C734" s="3">
        <v>1.7241379246115685</v>
      </c>
    </row>
    <row r="735" spans="1:3">
      <c r="A735" s="3">
        <v>-17.076000213623047</v>
      </c>
      <c r="B735" s="3">
        <v>0.83333337679505348</v>
      </c>
      <c r="C735" s="3">
        <v>1.7241379246115685</v>
      </c>
    </row>
    <row r="736" spans="1:3">
      <c r="A736" s="3">
        <v>-17.072000503540039</v>
      </c>
      <c r="B736" s="3">
        <v>0.83333337679505348</v>
      </c>
      <c r="C736" s="3">
        <v>1.7241379246115685</v>
      </c>
    </row>
    <row r="737" spans="1:3">
      <c r="A737" s="3">
        <v>-17.068000793457031</v>
      </c>
      <c r="B737" s="3">
        <v>0.83333337679505348</v>
      </c>
      <c r="C737" s="3">
        <v>1.7241379246115685</v>
      </c>
    </row>
    <row r="738" spans="1:3">
      <c r="A738" s="3">
        <v>-17.063999176025391</v>
      </c>
      <c r="B738" s="3">
        <v>0.83333337679505348</v>
      </c>
      <c r="C738" s="3">
        <v>1.7241379246115685</v>
      </c>
    </row>
    <row r="739" spans="1:3">
      <c r="A739" s="3">
        <v>-17.059999465942383</v>
      </c>
      <c r="B739" s="3">
        <v>0.83333337679505348</v>
      </c>
      <c r="C739" s="3">
        <v>1.7241379246115685</v>
      </c>
    </row>
    <row r="740" spans="1:3">
      <c r="A740" s="3">
        <v>-17.055999755859375</v>
      </c>
      <c r="B740" s="3">
        <v>0.83333337679505348</v>
      </c>
      <c r="C740" s="3">
        <v>1.7241379246115685</v>
      </c>
    </row>
    <row r="741" spans="1:3">
      <c r="A741" s="3">
        <v>-17.052000045776367</v>
      </c>
      <c r="B741" s="3">
        <v>0.83333337679505348</v>
      </c>
      <c r="C741" s="3">
        <v>1.7241379246115685</v>
      </c>
    </row>
    <row r="742" spans="1:3">
      <c r="A742" s="3">
        <v>-17.048000335693359</v>
      </c>
      <c r="B742" s="3">
        <v>0.83333337679505348</v>
      </c>
      <c r="C742" s="3">
        <v>1.7241379246115685</v>
      </c>
    </row>
    <row r="743" spans="1:3">
      <c r="A743" s="3">
        <v>-17.044000625610352</v>
      </c>
      <c r="B743" s="3">
        <v>0.83333337679505348</v>
      </c>
      <c r="C743" s="3">
        <v>1.7241379246115685</v>
      </c>
    </row>
    <row r="744" spans="1:3">
      <c r="A744" s="3">
        <v>-17.039999008178711</v>
      </c>
      <c r="B744" s="3">
        <v>0.83333337679505348</v>
      </c>
      <c r="C744" s="3">
        <v>1.7241379246115685</v>
      </c>
    </row>
    <row r="745" spans="1:3">
      <c r="A745" s="3">
        <v>-17.035999298095703</v>
      </c>
      <c r="B745" s="3">
        <v>0.83333337679505348</v>
      </c>
      <c r="C745" s="3">
        <v>1.7241379246115685</v>
      </c>
    </row>
    <row r="746" spans="1:3">
      <c r="A746" s="3">
        <v>-17.031999588012695</v>
      </c>
      <c r="B746" s="3">
        <v>0.83333337679505348</v>
      </c>
      <c r="C746" s="3">
        <v>1.7241379246115685</v>
      </c>
    </row>
    <row r="747" spans="1:3">
      <c r="A747" s="3">
        <v>-17.027999877929688</v>
      </c>
      <c r="B747" s="3">
        <v>0.83333337679505348</v>
      </c>
      <c r="C747" s="3">
        <v>1.7241379246115685</v>
      </c>
    </row>
    <row r="748" spans="1:3">
      <c r="A748" s="3">
        <v>-17.02400016784668</v>
      </c>
      <c r="B748" s="3">
        <v>0.83333337679505348</v>
      </c>
      <c r="C748" s="3">
        <v>1.7241379246115685</v>
      </c>
    </row>
    <row r="749" spans="1:3">
      <c r="A749" s="3">
        <v>-17.020000457763672</v>
      </c>
      <c r="B749" s="3">
        <v>0.83333337679505348</v>
      </c>
      <c r="C749" s="3">
        <v>1.7241379246115685</v>
      </c>
    </row>
    <row r="750" spans="1:3">
      <c r="A750" s="3">
        <v>-17.016000747680664</v>
      </c>
      <c r="B750" s="3">
        <v>0.83333337679505348</v>
      </c>
      <c r="C750" s="3">
        <v>1.7241379246115685</v>
      </c>
    </row>
    <row r="751" spans="1:3">
      <c r="A751" s="3">
        <v>-17.011999130249023</v>
      </c>
      <c r="B751" s="3">
        <v>0.83333337679505348</v>
      </c>
      <c r="C751" s="3">
        <v>1.7241379246115685</v>
      </c>
    </row>
    <row r="752" spans="1:3">
      <c r="A752" s="3">
        <v>-17.007999420166016</v>
      </c>
      <c r="B752" s="3">
        <v>0.83333337679505348</v>
      </c>
      <c r="C752" s="3">
        <v>1.7241379246115685</v>
      </c>
    </row>
    <row r="753" spans="1:3">
      <c r="A753" s="3">
        <v>-17.003999710083008</v>
      </c>
      <c r="B753" s="3">
        <v>0.83333337679505348</v>
      </c>
      <c r="C753" s="3">
        <v>1.7241379246115685</v>
      </c>
    </row>
    <row r="754" spans="1:3">
      <c r="A754" s="3">
        <v>-17</v>
      </c>
      <c r="B754" s="3">
        <v>0.83333337679505348</v>
      </c>
      <c r="C754" s="3">
        <v>1.7241379246115685</v>
      </c>
    </row>
    <row r="755" spans="1:3">
      <c r="A755" s="3">
        <v>-16.996000289916992</v>
      </c>
      <c r="B755" s="3">
        <v>0.83333337679505348</v>
      </c>
      <c r="C755" s="3">
        <v>1.7241379246115685</v>
      </c>
    </row>
    <row r="756" spans="1:3">
      <c r="A756" s="3">
        <v>-16.992000579833984</v>
      </c>
      <c r="B756" s="3">
        <v>0.83333337679505348</v>
      </c>
      <c r="C756" s="3">
        <v>1.7241379246115685</v>
      </c>
    </row>
    <row r="757" spans="1:3">
      <c r="A757" s="3">
        <v>-16.987998962402344</v>
      </c>
      <c r="B757" s="3">
        <v>0.83333337679505348</v>
      </c>
      <c r="C757" s="3">
        <v>1.7241379246115685</v>
      </c>
    </row>
    <row r="758" spans="1:3">
      <c r="A758" s="3">
        <v>-16.983999252319336</v>
      </c>
      <c r="B758" s="3">
        <v>0.83333337679505348</v>
      </c>
      <c r="C758" s="3">
        <v>1.7241379246115685</v>
      </c>
    </row>
    <row r="759" spans="1:3">
      <c r="A759" s="3">
        <v>-16.979999542236328</v>
      </c>
      <c r="B759" s="3">
        <v>0.83333337679505348</v>
      </c>
      <c r="C759" s="3">
        <v>1.7241379246115685</v>
      </c>
    </row>
    <row r="760" spans="1:3">
      <c r="A760" s="3">
        <v>-16.97599983215332</v>
      </c>
      <c r="B760" s="3">
        <v>0.83333337679505348</v>
      </c>
      <c r="C760" s="3">
        <v>1.7241379246115685</v>
      </c>
    </row>
    <row r="761" spans="1:3">
      <c r="A761" s="3">
        <v>-16.972000122070313</v>
      </c>
      <c r="B761" s="3">
        <v>0.83333337679505348</v>
      </c>
      <c r="C761" s="3">
        <v>1.7241379246115685</v>
      </c>
    </row>
    <row r="762" spans="1:3">
      <c r="A762" s="3">
        <v>-16.968000411987305</v>
      </c>
      <c r="B762" s="3">
        <v>0.83333337679505348</v>
      </c>
      <c r="C762" s="3">
        <v>1.7241379246115685</v>
      </c>
    </row>
    <row r="763" spans="1:3">
      <c r="A763" s="3">
        <v>-16.964000701904297</v>
      </c>
      <c r="B763" s="3">
        <v>0.83333337679505348</v>
      </c>
      <c r="C763" s="3">
        <v>1.7241379246115685</v>
      </c>
    </row>
    <row r="764" spans="1:3">
      <c r="A764" s="3">
        <v>-16.959999084472656</v>
      </c>
      <c r="B764" s="3">
        <v>0.83333337679505348</v>
      </c>
      <c r="C764" s="3">
        <v>1.7241379246115685</v>
      </c>
    </row>
    <row r="765" spans="1:3">
      <c r="A765" s="3">
        <v>-16.955999374389648</v>
      </c>
      <c r="B765" s="3">
        <v>0.83333337679505348</v>
      </c>
      <c r="C765" s="3">
        <v>1.7241379246115685</v>
      </c>
    </row>
    <row r="766" spans="1:3">
      <c r="A766" s="3">
        <v>-16.951999664306641</v>
      </c>
      <c r="B766" s="3">
        <v>0.83333337679505348</v>
      </c>
      <c r="C766" s="3">
        <v>1.7241379246115685</v>
      </c>
    </row>
    <row r="767" spans="1:3">
      <c r="A767" s="3">
        <v>-16.947999954223633</v>
      </c>
      <c r="B767" s="3">
        <v>0.83333337679505348</v>
      </c>
      <c r="C767" s="3">
        <v>1.7241379246115685</v>
      </c>
    </row>
    <row r="768" spans="1:3">
      <c r="A768" s="3">
        <v>-16.944000244140625</v>
      </c>
      <c r="B768" s="3">
        <v>0.83333337679505348</v>
      </c>
      <c r="C768" s="3">
        <v>1.7241379246115685</v>
      </c>
    </row>
    <row r="769" spans="1:3">
      <c r="A769" s="3">
        <v>-16.940000534057617</v>
      </c>
      <c r="B769" s="3">
        <v>0.83333337679505348</v>
      </c>
      <c r="C769" s="3">
        <v>1.7241379246115685</v>
      </c>
    </row>
    <row r="770" spans="1:3">
      <c r="A770" s="3">
        <v>-16.935998916625977</v>
      </c>
      <c r="B770" s="3">
        <v>0.83333337679505348</v>
      </c>
      <c r="C770" s="3">
        <v>1.7241379246115685</v>
      </c>
    </row>
    <row r="771" spans="1:3">
      <c r="A771" s="3">
        <v>-16.931999206542969</v>
      </c>
      <c r="B771" s="3">
        <v>0.83333337679505348</v>
      </c>
      <c r="C771" s="3">
        <v>1.7241379246115685</v>
      </c>
    </row>
    <row r="772" spans="1:3">
      <c r="A772" s="3">
        <v>-16.927999496459961</v>
      </c>
      <c r="B772" s="3">
        <v>0.83333337679505348</v>
      </c>
      <c r="C772" s="3">
        <v>1.7241379246115685</v>
      </c>
    </row>
    <row r="773" spans="1:3">
      <c r="A773" s="3">
        <v>-16.923999786376953</v>
      </c>
      <c r="B773" s="3">
        <v>0.83333337679505348</v>
      </c>
      <c r="C773" s="3">
        <v>1.7241379246115685</v>
      </c>
    </row>
    <row r="774" spans="1:3">
      <c r="A774" s="3">
        <v>-16.920000076293945</v>
      </c>
      <c r="B774" s="3">
        <v>0.83333337679505348</v>
      </c>
      <c r="C774" s="3">
        <v>1.7241379246115685</v>
      </c>
    </row>
    <row r="775" spans="1:3">
      <c r="A775" s="3">
        <v>-16.916000366210938</v>
      </c>
      <c r="B775" s="3">
        <v>0.83333337679505348</v>
      </c>
      <c r="C775" s="3">
        <v>1.7241379246115685</v>
      </c>
    </row>
    <row r="776" spans="1:3">
      <c r="A776" s="3">
        <v>-16.91200065612793</v>
      </c>
      <c r="B776" s="3">
        <v>0.83333337679505348</v>
      </c>
      <c r="C776" s="3">
        <v>1.7241379246115685</v>
      </c>
    </row>
    <row r="777" spans="1:3">
      <c r="A777" s="3">
        <v>-16.907999038696289</v>
      </c>
      <c r="B777" s="3">
        <v>0.83333337679505348</v>
      </c>
      <c r="C777" s="3">
        <v>1.7241379246115685</v>
      </c>
    </row>
    <row r="778" spans="1:3">
      <c r="A778" s="3">
        <v>-16.903999328613281</v>
      </c>
      <c r="B778" s="3">
        <v>0.83333337679505348</v>
      </c>
      <c r="C778" s="3">
        <v>1.7241379246115685</v>
      </c>
    </row>
    <row r="779" spans="1:3">
      <c r="A779" s="3">
        <v>-16.899999618530273</v>
      </c>
      <c r="B779" s="3">
        <v>0.83333337679505348</v>
      </c>
      <c r="C779" s="3">
        <v>1.7241379246115685</v>
      </c>
    </row>
    <row r="780" spans="1:3">
      <c r="A780" s="3">
        <v>-16.895999908447266</v>
      </c>
      <c r="B780" s="3">
        <v>0.83333337679505348</v>
      </c>
      <c r="C780" s="3">
        <v>1.7241379246115685</v>
      </c>
    </row>
    <row r="781" spans="1:3">
      <c r="A781" s="3">
        <v>-16.892000198364258</v>
      </c>
      <c r="B781" s="3">
        <v>0.83333337679505348</v>
      </c>
      <c r="C781" s="3">
        <v>1.7241379246115685</v>
      </c>
    </row>
    <row r="782" spans="1:3">
      <c r="A782" s="3">
        <v>-16.88800048828125</v>
      </c>
      <c r="B782" s="3">
        <v>0.83333337679505348</v>
      </c>
      <c r="C782" s="3">
        <v>1.7241379246115685</v>
      </c>
    </row>
    <row r="783" spans="1:3">
      <c r="A783" s="3">
        <v>-16.884000778198242</v>
      </c>
      <c r="B783" s="3">
        <v>0.83333337679505348</v>
      </c>
      <c r="C783" s="3">
        <v>1.7241379246115685</v>
      </c>
    </row>
    <row r="784" spans="1:3">
      <c r="A784" s="3">
        <v>-16.879999160766602</v>
      </c>
      <c r="B784" s="3">
        <v>0.83333337679505348</v>
      </c>
      <c r="C784" s="3">
        <v>1.7241379246115685</v>
      </c>
    </row>
    <row r="785" spans="1:3">
      <c r="A785" s="3">
        <v>-16.875999450683594</v>
      </c>
      <c r="B785" s="3">
        <v>0.83333337679505348</v>
      </c>
      <c r="C785" s="3">
        <v>1.7241379246115685</v>
      </c>
    </row>
    <row r="786" spans="1:3">
      <c r="A786" s="3">
        <v>-16.871999740600586</v>
      </c>
      <c r="B786" s="3">
        <v>0.83333337679505348</v>
      </c>
      <c r="C786" s="3">
        <v>1.7241379246115685</v>
      </c>
    </row>
    <row r="787" spans="1:3">
      <c r="A787" s="3">
        <v>-16.868000030517578</v>
      </c>
      <c r="B787" s="3">
        <v>0.83333337679505348</v>
      </c>
      <c r="C787" s="3">
        <v>1.7241379246115685</v>
      </c>
    </row>
    <row r="788" spans="1:3">
      <c r="A788" s="3">
        <v>-16.86400032043457</v>
      </c>
      <c r="B788" s="3">
        <v>0.83333337679505348</v>
      </c>
      <c r="C788" s="3">
        <v>1.7241379246115685</v>
      </c>
    </row>
    <row r="789" spans="1:3">
      <c r="A789" s="3">
        <v>-16.860000610351563</v>
      </c>
      <c r="B789" s="3">
        <v>0.83333337679505348</v>
      </c>
      <c r="C789" s="3">
        <v>1.7241379246115685</v>
      </c>
    </row>
    <row r="790" spans="1:3">
      <c r="A790" s="3">
        <v>-16.855998992919922</v>
      </c>
      <c r="B790" s="3">
        <v>0.83333337679505348</v>
      </c>
      <c r="C790" s="3">
        <v>1.7241379246115685</v>
      </c>
    </row>
    <row r="791" spans="1:3">
      <c r="A791" s="3">
        <v>-16.851999282836914</v>
      </c>
      <c r="B791" s="3">
        <v>0.83333337679505348</v>
      </c>
      <c r="C791" s="3">
        <v>1.7241379246115685</v>
      </c>
    </row>
    <row r="792" spans="1:3">
      <c r="A792" s="3">
        <v>-16.847999572753906</v>
      </c>
      <c r="B792" s="3">
        <v>0.83333337679505348</v>
      </c>
      <c r="C792" s="3">
        <v>1.7241379246115685</v>
      </c>
    </row>
    <row r="793" spans="1:3">
      <c r="A793" s="3">
        <v>-16.843999862670898</v>
      </c>
      <c r="B793" s="3">
        <v>0.83333337679505348</v>
      </c>
      <c r="C793" s="3">
        <v>1.7241379246115685</v>
      </c>
    </row>
    <row r="794" spans="1:3">
      <c r="A794" s="3">
        <v>-16.840000152587891</v>
      </c>
      <c r="B794" s="3">
        <v>0.83333337679505348</v>
      </c>
      <c r="C794" s="3">
        <v>1.7241379246115685</v>
      </c>
    </row>
    <row r="795" spans="1:3">
      <c r="A795" s="3">
        <v>-16.836000442504883</v>
      </c>
      <c r="B795" s="3">
        <v>0.83333337679505348</v>
      </c>
      <c r="C795" s="3">
        <v>1.7241379246115685</v>
      </c>
    </row>
    <row r="796" spans="1:3">
      <c r="A796" s="3">
        <v>-16.832000732421875</v>
      </c>
      <c r="B796" s="3">
        <v>0.83333337679505348</v>
      </c>
      <c r="C796" s="3">
        <v>1.7241379246115685</v>
      </c>
    </row>
    <row r="797" spans="1:3">
      <c r="A797" s="3">
        <v>-16.827999114990234</v>
      </c>
      <c r="B797" s="3">
        <v>0.83333337679505348</v>
      </c>
      <c r="C797" s="3">
        <v>1.7241379246115685</v>
      </c>
    </row>
    <row r="798" spans="1:3">
      <c r="A798" s="3">
        <v>-16.823999404907227</v>
      </c>
      <c r="B798" s="3">
        <v>0.83333337679505348</v>
      </c>
      <c r="C798" s="3">
        <v>1.7241379246115685</v>
      </c>
    </row>
    <row r="799" spans="1:3">
      <c r="A799" s="3">
        <v>-16.819999694824219</v>
      </c>
      <c r="B799" s="3">
        <v>0.83333337679505348</v>
      </c>
      <c r="C799" s="3">
        <v>1.7241379246115685</v>
      </c>
    </row>
    <row r="800" spans="1:3">
      <c r="A800" s="3">
        <v>-16.815999984741211</v>
      </c>
      <c r="B800" s="3">
        <v>0.83333337679505348</v>
      </c>
      <c r="C800" s="3">
        <v>1.7241379246115685</v>
      </c>
    </row>
    <row r="801" spans="1:3">
      <c r="A801" s="3">
        <v>-16.812000274658203</v>
      </c>
      <c r="B801" s="3">
        <v>0.83333337679505348</v>
      </c>
      <c r="C801" s="3">
        <v>1.7241379246115685</v>
      </c>
    </row>
    <row r="802" spans="1:3">
      <c r="A802" s="3">
        <v>-16.808000564575195</v>
      </c>
      <c r="B802" s="3">
        <v>0.83333337679505348</v>
      </c>
      <c r="C802" s="3">
        <v>1.7241379246115685</v>
      </c>
    </row>
    <row r="803" spans="1:3">
      <c r="A803" s="3">
        <v>-16.803998947143555</v>
      </c>
      <c r="B803" s="3">
        <v>0.83333337679505348</v>
      </c>
      <c r="C803" s="3">
        <v>1.7241379246115685</v>
      </c>
    </row>
    <row r="804" spans="1:3">
      <c r="A804" s="3">
        <v>-16.799999237060547</v>
      </c>
      <c r="B804" s="3">
        <v>0.83333337679505348</v>
      </c>
      <c r="C804" s="3">
        <v>1.7241379246115685</v>
      </c>
    </row>
    <row r="805" spans="1:3">
      <c r="A805" s="3">
        <v>-16.795999526977539</v>
      </c>
      <c r="B805" s="3">
        <v>0.83333337679505348</v>
      </c>
      <c r="C805" s="3">
        <v>1.7241379246115685</v>
      </c>
    </row>
    <row r="806" spans="1:3">
      <c r="A806" s="3">
        <v>-16.791999816894531</v>
      </c>
      <c r="B806" s="3">
        <v>0.83333337679505348</v>
      </c>
      <c r="C806" s="3">
        <v>1.7241379246115685</v>
      </c>
    </row>
    <row r="807" spans="1:3">
      <c r="A807" s="3">
        <v>-16.788000106811523</v>
      </c>
      <c r="B807" s="3">
        <v>0.83333337679505348</v>
      </c>
      <c r="C807" s="3">
        <v>1.7241379246115685</v>
      </c>
    </row>
    <row r="808" spans="1:3">
      <c r="A808" s="3">
        <v>-16.784000396728516</v>
      </c>
      <c r="B808" s="3">
        <v>0.83333337679505348</v>
      </c>
      <c r="C808" s="3">
        <v>1.7241379246115685</v>
      </c>
    </row>
    <row r="809" spans="1:3">
      <c r="A809" s="3">
        <v>-16.780000686645508</v>
      </c>
      <c r="B809" s="3">
        <v>0.83333337679505348</v>
      </c>
      <c r="C809" s="3">
        <v>1.7241379246115685</v>
      </c>
    </row>
    <row r="810" spans="1:3">
      <c r="A810" s="3">
        <v>-16.775999069213867</v>
      </c>
      <c r="B810" s="3">
        <v>0.83333337679505348</v>
      </c>
      <c r="C810" s="3">
        <v>1.7241379246115685</v>
      </c>
    </row>
    <row r="811" spans="1:3">
      <c r="A811" s="3">
        <v>-16.771999359130859</v>
      </c>
      <c r="B811" s="3">
        <v>0.83333337679505348</v>
      </c>
      <c r="C811" s="3">
        <v>1.7241379246115685</v>
      </c>
    </row>
    <row r="812" spans="1:3">
      <c r="A812" s="3">
        <v>-16.767999649047852</v>
      </c>
      <c r="B812" s="3">
        <v>0.83333337679505348</v>
      </c>
      <c r="C812" s="3">
        <v>1.7241379246115685</v>
      </c>
    </row>
    <row r="813" spans="1:3">
      <c r="A813" s="3">
        <v>-16.763999938964844</v>
      </c>
      <c r="B813" s="3">
        <v>0.83333337679505348</v>
      </c>
      <c r="C813" s="3">
        <v>1.7241379246115685</v>
      </c>
    </row>
    <row r="814" spans="1:3">
      <c r="A814" s="3">
        <v>-16.760000228881836</v>
      </c>
      <c r="B814" s="3">
        <v>0.83333337679505348</v>
      </c>
      <c r="C814" s="3">
        <v>1.7241379246115685</v>
      </c>
    </row>
    <row r="815" spans="1:3">
      <c r="A815" s="3">
        <v>-16.756000518798828</v>
      </c>
      <c r="B815" s="3">
        <v>0.83333337679505348</v>
      </c>
      <c r="C815" s="3">
        <v>1.7241379246115685</v>
      </c>
    </row>
    <row r="816" spans="1:3">
      <c r="A816" s="3">
        <v>-16.751998901367188</v>
      </c>
      <c r="B816" s="3">
        <v>0.83333337679505348</v>
      </c>
      <c r="C816" s="3">
        <v>1.7241379246115685</v>
      </c>
    </row>
    <row r="817" spans="1:3">
      <c r="A817" s="3">
        <v>-16.74799919128418</v>
      </c>
      <c r="B817" s="3">
        <v>0.83333337679505348</v>
      </c>
      <c r="C817" s="3">
        <v>1.7241379246115685</v>
      </c>
    </row>
    <row r="818" spans="1:3">
      <c r="A818" s="3">
        <v>-16.743999481201172</v>
      </c>
      <c r="B818" s="3">
        <v>0.83333337679505348</v>
      </c>
      <c r="C818" s="3">
        <v>1.7241379246115685</v>
      </c>
    </row>
    <row r="819" spans="1:3">
      <c r="A819" s="3">
        <v>-16.739999771118164</v>
      </c>
      <c r="B819" s="3">
        <v>0.83333337679505348</v>
      </c>
      <c r="C819" s="3">
        <v>1.7241379246115685</v>
      </c>
    </row>
    <row r="820" spans="1:3">
      <c r="A820" s="3">
        <v>-16.736000061035156</v>
      </c>
      <c r="B820" s="3">
        <v>0.83333337679505348</v>
      </c>
      <c r="C820" s="3">
        <v>1.7241379246115685</v>
      </c>
    </row>
    <row r="821" spans="1:3">
      <c r="A821" s="3">
        <v>-16.732000350952148</v>
      </c>
      <c r="B821" s="3">
        <v>0.83333337679505348</v>
      </c>
      <c r="C821" s="3">
        <v>1.7241379246115685</v>
      </c>
    </row>
    <row r="822" spans="1:3">
      <c r="A822" s="3">
        <v>-16.728000640869141</v>
      </c>
      <c r="B822" s="3">
        <v>0.83333337679505348</v>
      </c>
      <c r="C822" s="3">
        <v>1.7241379246115685</v>
      </c>
    </row>
    <row r="823" spans="1:3">
      <c r="A823" s="3">
        <v>-16.7239990234375</v>
      </c>
      <c r="B823" s="3">
        <v>0.83333337679505348</v>
      </c>
      <c r="C823" s="3">
        <v>1.7241379246115685</v>
      </c>
    </row>
    <row r="824" spans="1:3">
      <c r="A824" s="3">
        <v>-16.719999313354492</v>
      </c>
      <c r="B824" s="3">
        <v>0.83333337679505348</v>
      </c>
      <c r="C824" s="3">
        <v>1.7241379246115685</v>
      </c>
    </row>
    <row r="825" spans="1:3">
      <c r="A825" s="3">
        <v>-16.715999603271484</v>
      </c>
      <c r="B825" s="3">
        <v>0.83333337679505348</v>
      </c>
      <c r="C825" s="3">
        <v>1.7241379246115685</v>
      </c>
    </row>
    <row r="826" spans="1:3">
      <c r="A826" s="3">
        <v>-16.711999893188477</v>
      </c>
      <c r="B826" s="3">
        <v>0.83333337679505348</v>
      </c>
      <c r="C826" s="3">
        <v>1.7241379246115685</v>
      </c>
    </row>
    <row r="827" spans="1:3">
      <c r="A827" s="3">
        <v>-16.708000183105469</v>
      </c>
      <c r="B827" s="3">
        <v>0.83333337679505348</v>
      </c>
      <c r="C827" s="3">
        <v>1.7241379246115685</v>
      </c>
    </row>
    <row r="828" spans="1:3">
      <c r="A828" s="3">
        <v>-16.704000473022461</v>
      </c>
      <c r="B828" s="3">
        <v>0.83333337679505348</v>
      </c>
      <c r="C828" s="3">
        <v>1.7241379246115685</v>
      </c>
    </row>
    <row r="829" spans="1:3">
      <c r="A829" s="3">
        <v>-16.700000762939453</v>
      </c>
      <c r="B829" s="3">
        <v>0.83333337679505348</v>
      </c>
      <c r="C829" s="3">
        <v>1.7241379246115685</v>
      </c>
    </row>
    <row r="830" spans="1:3">
      <c r="A830" s="3">
        <v>-16.695999145507813</v>
      </c>
      <c r="B830" s="3">
        <v>0.83333337679505348</v>
      </c>
      <c r="C830" s="3">
        <v>1.7241379246115685</v>
      </c>
    </row>
    <row r="831" spans="1:3">
      <c r="A831" s="3">
        <v>-16.691999435424805</v>
      </c>
      <c r="B831" s="3">
        <v>0.83333337679505348</v>
      </c>
      <c r="C831" s="3">
        <v>1.7241379246115685</v>
      </c>
    </row>
    <row r="832" spans="1:3">
      <c r="A832" s="3">
        <v>-16.687999725341797</v>
      </c>
      <c r="B832" s="3">
        <v>0.83333337679505348</v>
      </c>
      <c r="C832" s="3">
        <v>1.7241379246115685</v>
      </c>
    </row>
    <row r="833" spans="1:3">
      <c r="A833" s="3">
        <v>-16.684000015258789</v>
      </c>
      <c r="B833" s="3">
        <v>0.83333337679505348</v>
      </c>
      <c r="C833" s="3">
        <v>1.7241379246115685</v>
      </c>
    </row>
    <row r="834" spans="1:3">
      <c r="A834" s="3">
        <v>-16.680000305175781</v>
      </c>
      <c r="B834" s="3">
        <v>0.83333337679505348</v>
      </c>
      <c r="C834" s="3">
        <v>1.7241379246115685</v>
      </c>
    </row>
    <row r="835" spans="1:3">
      <c r="A835" s="3">
        <v>-16.676000595092773</v>
      </c>
      <c r="B835" s="3">
        <v>0.83333337679505348</v>
      </c>
      <c r="C835" s="3">
        <v>1.7241379246115685</v>
      </c>
    </row>
    <row r="836" spans="1:3">
      <c r="A836" s="3">
        <v>-16.671998977661133</v>
      </c>
      <c r="B836" s="3">
        <v>0.83333337679505348</v>
      </c>
      <c r="C836" s="3">
        <v>1.7241379246115685</v>
      </c>
    </row>
    <row r="837" spans="1:3">
      <c r="A837" s="3">
        <v>-16.667999267578125</v>
      </c>
      <c r="B837" s="3">
        <v>0.83333337679505348</v>
      </c>
      <c r="C837" s="3">
        <v>1.7241379246115685</v>
      </c>
    </row>
    <row r="838" spans="1:3">
      <c r="A838" s="3">
        <v>-16.663999557495117</v>
      </c>
      <c r="B838" s="3">
        <v>0.83333337679505348</v>
      </c>
      <c r="C838" s="3">
        <v>1.7241379246115685</v>
      </c>
    </row>
    <row r="839" spans="1:3">
      <c r="A839" s="3">
        <v>-16.659999847412109</v>
      </c>
      <c r="B839" s="3">
        <v>0.83333337679505348</v>
      </c>
      <c r="C839" s="3">
        <v>1.7241379246115685</v>
      </c>
    </row>
    <row r="840" spans="1:3">
      <c r="A840" s="3">
        <v>-16.656000137329102</v>
      </c>
      <c r="B840" s="3">
        <v>0.83333337679505348</v>
      </c>
      <c r="C840" s="3">
        <v>1.7241379246115685</v>
      </c>
    </row>
    <row r="841" spans="1:3">
      <c r="A841" s="3">
        <v>-16.652000427246094</v>
      </c>
      <c r="B841" s="3">
        <v>0.83333337679505348</v>
      </c>
      <c r="C841" s="3">
        <v>1.7241379246115685</v>
      </c>
    </row>
    <row r="842" spans="1:3">
      <c r="A842" s="3">
        <v>-16.648000717163086</v>
      </c>
      <c r="B842" s="3">
        <v>0.83333337679505348</v>
      </c>
      <c r="C842" s="3">
        <v>1.7241379246115685</v>
      </c>
    </row>
    <row r="843" spans="1:3">
      <c r="A843" s="3">
        <v>-16.643999099731445</v>
      </c>
      <c r="B843" s="3">
        <v>0.83333337679505348</v>
      </c>
      <c r="C843" s="3">
        <v>1.7241379246115685</v>
      </c>
    </row>
    <row r="844" spans="1:3">
      <c r="A844" s="3">
        <v>-16.639999389648438</v>
      </c>
      <c r="B844" s="3">
        <v>0.83333337679505348</v>
      </c>
      <c r="C844" s="3">
        <v>1.7241379246115685</v>
      </c>
    </row>
    <row r="845" spans="1:3">
      <c r="A845" s="3">
        <v>-16.63599967956543</v>
      </c>
      <c r="B845" s="3">
        <v>0.83333337679505348</v>
      </c>
      <c r="C845" s="3">
        <v>1.7241379246115685</v>
      </c>
    </row>
    <row r="846" spans="1:3">
      <c r="A846" s="3">
        <v>-16.631999969482422</v>
      </c>
      <c r="B846" s="3">
        <v>0.83333337679505348</v>
      </c>
      <c r="C846" s="3">
        <v>1.7241379246115685</v>
      </c>
    </row>
    <row r="847" spans="1:3">
      <c r="A847" s="3">
        <v>-16.628000259399414</v>
      </c>
      <c r="B847" s="3">
        <v>0.83333337679505348</v>
      </c>
      <c r="C847" s="3">
        <v>1.7241379246115685</v>
      </c>
    </row>
    <row r="848" spans="1:3">
      <c r="A848" s="3">
        <v>-16.624000549316406</v>
      </c>
      <c r="B848" s="3">
        <v>0.83333337679505348</v>
      </c>
      <c r="C848" s="3">
        <v>1.7241379246115685</v>
      </c>
    </row>
    <row r="849" spans="1:3">
      <c r="A849" s="3">
        <v>-16.619998931884766</v>
      </c>
      <c r="B849" s="3">
        <v>0.83333337679505348</v>
      </c>
      <c r="C849" s="3">
        <v>1.7241379246115685</v>
      </c>
    </row>
    <row r="850" spans="1:3">
      <c r="A850" s="3">
        <v>-16.615999221801758</v>
      </c>
      <c r="B850" s="3">
        <v>0.83333337679505348</v>
      </c>
      <c r="C850" s="3">
        <v>1.7241379246115685</v>
      </c>
    </row>
    <row r="851" spans="1:3">
      <c r="A851" s="3">
        <v>-16.61199951171875</v>
      </c>
      <c r="B851" s="3">
        <v>0.83333337679505348</v>
      </c>
      <c r="C851" s="3">
        <v>1.7241379246115685</v>
      </c>
    </row>
    <row r="852" spans="1:3">
      <c r="A852" s="3">
        <v>-16.607999801635742</v>
      </c>
      <c r="B852" s="3">
        <v>0.83333337679505348</v>
      </c>
      <c r="C852" s="3">
        <v>1.7241379246115685</v>
      </c>
    </row>
    <row r="853" spans="1:3">
      <c r="A853" s="3">
        <v>-16.604000091552734</v>
      </c>
      <c r="B853" s="3">
        <v>0.83333337679505348</v>
      </c>
      <c r="C853" s="3">
        <v>1.7241379246115685</v>
      </c>
    </row>
    <row r="854" spans="1:3">
      <c r="A854" s="3">
        <v>-16.600000381469727</v>
      </c>
      <c r="B854" s="3">
        <v>0.83333337679505348</v>
      </c>
      <c r="C854" s="3">
        <v>1.7241379246115685</v>
      </c>
    </row>
    <row r="855" spans="1:3">
      <c r="A855" s="3">
        <v>-16.596000671386719</v>
      </c>
      <c r="B855" s="3">
        <v>0.83333337679505348</v>
      </c>
      <c r="C855" s="3">
        <v>1.7241379246115685</v>
      </c>
    </row>
    <row r="856" spans="1:3">
      <c r="A856" s="3">
        <v>-16.591999053955078</v>
      </c>
      <c r="B856" s="3">
        <v>0.83333337679505348</v>
      </c>
      <c r="C856" s="3">
        <v>1.7241379246115685</v>
      </c>
    </row>
    <row r="857" spans="1:3">
      <c r="A857" s="3">
        <v>-16.58799934387207</v>
      </c>
      <c r="B857" s="3">
        <v>0.83333337679505348</v>
      </c>
      <c r="C857" s="3">
        <v>1.7241379246115685</v>
      </c>
    </row>
    <row r="858" spans="1:3">
      <c r="A858" s="3">
        <v>-16.583999633789063</v>
      </c>
      <c r="B858" s="3">
        <v>0.83333337679505348</v>
      </c>
      <c r="C858" s="3">
        <v>1.7241379246115685</v>
      </c>
    </row>
    <row r="859" spans="1:3">
      <c r="A859" s="3">
        <v>-16.579999923706055</v>
      </c>
      <c r="B859" s="3">
        <v>0.83333337679505348</v>
      </c>
      <c r="C859" s="3">
        <v>1.7241379246115685</v>
      </c>
    </row>
    <row r="860" spans="1:3">
      <c r="A860" s="3">
        <v>-16.576000213623047</v>
      </c>
      <c r="B860" s="3">
        <v>0.83333337679505348</v>
      </c>
      <c r="C860" s="3">
        <v>1.7241379246115685</v>
      </c>
    </row>
    <row r="861" spans="1:3">
      <c r="A861" s="3">
        <v>-16.572000503540039</v>
      </c>
      <c r="B861" s="3">
        <v>0.83333337679505348</v>
      </c>
      <c r="C861" s="3">
        <v>1.7241379246115685</v>
      </c>
    </row>
    <row r="862" spans="1:3">
      <c r="A862" s="3">
        <v>-16.567998886108398</v>
      </c>
      <c r="B862" s="3">
        <v>0.83333337679505348</v>
      </c>
      <c r="C862" s="3">
        <v>1.7241379246115685</v>
      </c>
    </row>
    <row r="863" spans="1:3">
      <c r="A863" s="3">
        <v>-16.563999176025391</v>
      </c>
      <c r="B863" s="3">
        <v>0.83333337679505348</v>
      </c>
      <c r="C863" s="3">
        <v>1.7241379246115685</v>
      </c>
    </row>
    <row r="864" spans="1:3">
      <c r="A864" s="3">
        <v>-16.559999465942383</v>
      </c>
      <c r="B864" s="3">
        <v>0.83333337679505348</v>
      </c>
      <c r="C864" s="3">
        <v>1.7241379246115685</v>
      </c>
    </row>
    <row r="865" spans="1:3">
      <c r="A865" s="3">
        <v>-16.555999755859375</v>
      </c>
      <c r="B865" s="3">
        <v>0.83333337679505348</v>
      </c>
      <c r="C865" s="3">
        <v>1.7241379246115685</v>
      </c>
    </row>
    <row r="866" spans="1:3">
      <c r="A866" s="3">
        <v>-16.552000045776367</v>
      </c>
      <c r="B866" s="3">
        <v>0.83333337679505348</v>
      </c>
      <c r="C866" s="3">
        <v>1.7241379246115685</v>
      </c>
    </row>
    <row r="867" spans="1:3">
      <c r="A867" s="3">
        <v>-16.548000335693359</v>
      </c>
      <c r="B867" s="3">
        <v>0.83333337679505348</v>
      </c>
      <c r="C867" s="3">
        <v>1.7241379246115685</v>
      </c>
    </row>
    <row r="868" spans="1:3">
      <c r="A868" s="3">
        <v>-16.544000625610352</v>
      </c>
      <c r="B868" s="3">
        <v>0.83333337679505348</v>
      </c>
      <c r="C868" s="3">
        <v>1.7241379246115685</v>
      </c>
    </row>
    <row r="869" spans="1:3">
      <c r="A869" s="3">
        <v>-16.539999008178711</v>
      </c>
      <c r="B869" s="3">
        <v>0.83333337679505348</v>
      </c>
      <c r="C869" s="3">
        <v>1.7241379246115685</v>
      </c>
    </row>
    <row r="870" spans="1:3">
      <c r="A870" s="3">
        <v>-16.535999298095703</v>
      </c>
      <c r="B870" s="3">
        <v>0.83333337679505348</v>
      </c>
      <c r="C870" s="3">
        <v>1.7241379246115685</v>
      </c>
    </row>
    <row r="871" spans="1:3">
      <c r="A871" s="3">
        <v>-16.531999588012695</v>
      </c>
      <c r="B871" s="3">
        <v>0.83333337679505348</v>
      </c>
      <c r="C871" s="3">
        <v>1.7241379246115685</v>
      </c>
    </row>
    <row r="872" spans="1:3">
      <c r="A872" s="3">
        <v>-16.527999877929688</v>
      </c>
      <c r="B872" s="3">
        <v>0.83333337679505348</v>
      </c>
      <c r="C872" s="3">
        <v>1.7241379246115685</v>
      </c>
    </row>
    <row r="873" spans="1:3">
      <c r="A873" s="3">
        <v>-16.52400016784668</v>
      </c>
      <c r="B873" s="3">
        <v>0.83333337679505348</v>
      </c>
      <c r="C873" s="3">
        <v>1.7241379246115685</v>
      </c>
    </row>
    <row r="874" spans="1:3">
      <c r="A874" s="3">
        <v>-16.520000457763672</v>
      </c>
      <c r="B874" s="3">
        <v>0.83333337679505348</v>
      </c>
      <c r="C874" s="3">
        <v>1.7241379246115685</v>
      </c>
    </row>
    <row r="875" spans="1:3">
      <c r="A875" s="3">
        <v>-16.516000747680664</v>
      </c>
      <c r="B875" s="3">
        <v>0.83333337679505348</v>
      </c>
      <c r="C875" s="3">
        <v>1.7241379246115685</v>
      </c>
    </row>
    <row r="876" spans="1:3">
      <c r="A876" s="3">
        <v>-16.511999130249023</v>
      </c>
      <c r="B876" s="3">
        <v>0.83333337679505348</v>
      </c>
      <c r="C876" s="3">
        <v>1.7241379246115685</v>
      </c>
    </row>
    <row r="877" spans="1:3">
      <c r="A877" s="3">
        <v>-16.507999420166016</v>
      </c>
      <c r="B877" s="3">
        <v>0.83333337679505348</v>
      </c>
      <c r="C877" s="3">
        <v>1.7241379246115685</v>
      </c>
    </row>
    <row r="878" spans="1:3">
      <c r="A878" s="3">
        <v>-16.503999710083008</v>
      </c>
      <c r="B878" s="3">
        <v>0.83333337679505348</v>
      </c>
      <c r="C878" s="3">
        <v>1.7241379246115685</v>
      </c>
    </row>
    <row r="879" spans="1:3">
      <c r="A879" s="3">
        <v>-16.5</v>
      </c>
      <c r="B879" s="3">
        <v>0.83333337679505348</v>
      </c>
      <c r="C879" s="3">
        <v>1.7241379246115685</v>
      </c>
    </row>
    <row r="880" spans="1:3">
      <c r="A880" s="3">
        <v>-16.496000289916992</v>
      </c>
      <c r="B880" s="3">
        <v>0.83333337679505348</v>
      </c>
      <c r="C880" s="3">
        <v>1.7241379246115685</v>
      </c>
    </row>
    <row r="881" spans="1:3">
      <c r="A881" s="3">
        <v>-16.492000579833984</v>
      </c>
      <c r="B881" s="3">
        <v>0.83333337679505348</v>
      </c>
      <c r="C881" s="3">
        <v>1.7241379246115685</v>
      </c>
    </row>
    <row r="882" spans="1:3">
      <c r="A882" s="3">
        <v>-16.487998962402344</v>
      </c>
      <c r="B882" s="3">
        <v>0.83333337679505348</v>
      </c>
      <c r="C882" s="3">
        <v>1.7241379246115685</v>
      </c>
    </row>
    <row r="883" spans="1:3">
      <c r="A883" s="3">
        <v>-16.483999252319336</v>
      </c>
      <c r="B883" s="3">
        <v>0.83333337679505348</v>
      </c>
      <c r="C883" s="3">
        <v>1.7241379246115685</v>
      </c>
    </row>
    <row r="884" spans="1:3">
      <c r="A884" s="3">
        <v>-16.479999542236328</v>
      </c>
      <c r="B884" s="3">
        <v>0.83333337679505348</v>
      </c>
      <c r="C884" s="3">
        <v>1.7241379246115685</v>
      </c>
    </row>
    <row r="885" spans="1:3">
      <c r="A885" s="3">
        <v>-16.47599983215332</v>
      </c>
      <c r="B885" s="3">
        <v>0.83333337679505348</v>
      </c>
      <c r="C885" s="3">
        <v>1.7241379246115685</v>
      </c>
    </row>
    <row r="886" spans="1:3">
      <c r="A886" s="3">
        <v>-16.472000122070313</v>
      </c>
      <c r="B886" s="3">
        <v>0.83333337679505348</v>
      </c>
      <c r="C886" s="3">
        <v>1.7241379246115685</v>
      </c>
    </row>
    <row r="887" spans="1:3">
      <c r="A887" s="3">
        <v>-16.469999313354492</v>
      </c>
      <c r="B887" s="3">
        <v>0.83333337679505348</v>
      </c>
      <c r="C887" s="3">
        <v>2.5862069800496101</v>
      </c>
    </row>
    <row r="888" spans="1:3">
      <c r="A888" s="3">
        <v>-16.468000411987305</v>
      </c>
      <c r="B888" s="3">
        <v>0.83333337679505348</v>
      </c>
      <c r="C888" s="3">
        <v>2.5862069800496101</v>
      </c>
    </row>
    <row r="889" spans="1:3">
      <c r="A889" s="3">
        <v>-16.464000701904297</v>
      </c>
      <c r="B889" s="3">
        <v>0.83333337679505348</v>
      </c>
      <c r="C889" s="3">
        <v>2.5862069800496101</v>
      </c>
    </row>
    <row r="890" spans="1:3">
      <c r="A890" s="3">
        <v>-16.459999084472656</v>
      </c>
      <c r="B890" s="3">
        <v>0.83333337679505348</v>
      </c>
      <c r="C890" s="3">
        <v>2.5862069800496101</v>
      </c>
    </row>
    <row r="891" spans="1:3">
      <c r="A891" s="3">
        <v>-16.455999374389648</v>
      </c>
      <c r="B891" s="3">
        <v>0.83333337679505348</v>
      </c>
      <c r="C891" s="3">
        <v>2.5862069800496101</v>
      </c>
    </row>
    <row r="892" spans="1:3">
      <c r="A892" s="3">
        <v>-16.451999664306641</v>
      </c>
      <c r="B892" s="3">
        <v>0.83333337679505348</v>
      </c>
      <c r="C892" s="3">
        <v>2.5862069800496101</v>
      </c>
    </row>
    <row r="893" spans="1:3">
      <c r="A893" s="3">
        <v>-16.450000762939453</v>
      </c>
      <c r="B893" s="3">
        <v>0.83333337679505348</v>
      </c>
      <c r="C893" s="3">
        <v>3.4482758492231369</v>
      </c>
    </row>
    <row r="894" spans="1:3">
      <c r="A894" s="3">
        <v>-16.447999954223633</v>
      </c>
      <c r="B894" s="3">
        <v>0.83333337679505348</v>
      </c>
      <c r="C894" s="3">
        <v>3.4482758492231369</v>
      </c>
    </row>
    <row r="895" spans="1:3">
      <c r="A895" s="3">
        <v>-16.444000244140625</v>
      </c>
      <c r="B895" s="3">
        <v>0.83333337679505348</v>
      </c>
      <c r="C895" s="3">
        <v>3.4482758492231369</v>
      </c>
    </row>
    <row r="896" spans="1:3">
      <c r="A896" s="3">
        <v>-16.440000534057617</v>
      </c>
      <c r="B896" s="3">
        <v>0.83333337679505348</v>
      </c>
      <c r="C896" s="3">
        <v>3.4482758492231369</v>
      </c>
    </row>
    <row r="897" spans="1:3">
      <c r="A897" s="3">
        <v>-16.435998916625977</v>
      </c>
      <c r="B897" s="3">
        <v>0.83333337679505348</v>
      </c>
      <c r="C897" s="3">
        <v>3.4482758492231369</v>
      </c>
    </row>
    <row r="898" spans="1:3">
      <c r="A898" s="3">
        <v>-16.431999206542969</v>
      </c>
      <c r="B898" s="3">
        <v>0.83333337679505348</v>
      </c>
      <c r="C898" s="3">
        <v>3.4482758492231369</v>
      </c>
    </row>
    <row r="899" spans="1:3">
      <c r="A899" s="3">
        <v>-16.427999496459961</v>
      </c>
      <c r="B899" s="3">
        <v>0.83333337679505348</v>
      </c>
      <c r="C899" s="3">
        <v>3.4482758492231369</v>
      </c>
    </row>
    <row r="900" spans="1:3">
      <c r="A900" s="3">
        <v>-16.423999786376953</v>
      </c>
      <c r="B900" s="3">
        <v>0.83333337679505348</v>
      </c>
      <c r="C900" s="3">
        <v>3.4482758492231369</v>
      </c>
    </row>
    <row r="901" spans="1:3">
      <c r="A901" s="3">
        <v>-16.420000076293945</v>
      </c>
      <c r="B901" s="3">
        <v>0.83333337679505348</v>
      </c>
      <c r="C901" s="3">
        <v>3.4482758492231369</v>
      </c>
    </row>
    <row r="902" spans="1:3">
      <c r="A902" s="3">
        <v>-16.416000366210938</v>
      </c>
      <c r="B902" s="3">
        <v>0.83333337679505348</v>
      </c>
      <c r="C902" s="3">
        <v>3.4482758492231369</v>
      </c>
    </row>
    <row r="903" spans="1:3">
      <c r="A903" s="3">
        <v>-16.41200065612793</v>
      </c>
      <c r="B903" s="3">
        <v>0.83333337679505348</v>
      </c>
      <c r="C903" s="3">
        <v>3.4482758492231369</v>
      </c>
    </row>
    <row r="904" spans="1:3">
      <c r="A904" s="3">
        <v>-16.407999038696289</v>
      </c>
      <c r="B904" s="3">
        <v>0.83333337679505348</v>
      </c>
      <c r="C904" s="3">
        <v>3.4482758492231369</v>
      </c>
    </row>
    <row r="905" spans="1:3">
      <c r="A905" s="3">
        <v>-16.403999328613281</v>
      </c>
      <c r="B905" s="3">
        <v>0.83333337679505348</v>
      </c>
      <c r="C905" s="3">
        <v>3.4482758492231369</v>
      </c>
    </row>
    <row r="906" spans="1:3">
      <c r="A906" s="3">
        <v>-16.399999618530273</v>
      </c>
      <c r="B906" s="3">
        <v>0.83333337679505348</v>
      </c>
      <c r="C906" s="3">
        <v>3.4482758492231369</v>
      </c>
    </row>
    <row r="907" spans="1:3">
      <c r="A907" s="3">
        <v>-16.395999908447266</v>
      </c>
      <c r="B907" s="3">
        <v>0.83333337679505348</v>
      </c>
      <c r="C907" s="3">
        <v>3.4482758492231369</v>
      </c>
    </row>
    <row r="908" spans="1:3">
      <c r="A908" s="3">
        <v>-16.392000198364258</v>
      </c>
      <c r="B908" s="3">
        <v>0.83333337679505348</v>
      </c>
      <c r="C908" s="3">
        <v>3.4482758492231369</v>
      </c>
    </row>
    <row r="909" spans="1:3">
      <c r="A909" s="3">
        <v>-16.38800048828125</v>
      </c>
      <c r="B909" s="3">
        <v>0.83333337679505348</v>
      </c>
      <c r="C909" s="3">
        <v>3.4482758492231369</v>
      </c>
    </row>
    <row r="910" spans="1:3">
      <c r="A910" s="3">
        <v>-16.384000778198242</v>
      </c>
      <c r="B910" s="3">
        <v>0.83333337679505348</v>
      </c>
      <c r="C910" s="3">
        <v>3.4482758492231369</v>
      </c>
    </row>
    <row r="911" spans="1:3">
      <c r="A911" s="3">
        <v>-16.379999160766602</v>
      </c>
      <c r="B911" s="3">
        <v>0.83333337679505348</v>
      </c>
      <c r="C911" s="3">
        <v>3.4482758492231369</v>
      </c>
    </row>
    <row r="912" spans="1:3">
      <c r="A912" s="3">
        <v>-16.375999450683594</v>
      </c>
      <c r="B912" s="3">
        <v>0.83333337679505348</v>
      </c>
      <c r="C912" s="3">
        <v>3.4482758492231369</v>
      </c>
    </row>
    <row r="913" spans="1:3">
      <c r="A913" s="3">
        <v>-16.371999740600586</v>
      </c>
      <c r="B913" s="3">
        <v>0.83333337679505348</v>
      </c>
      <c r="C913" s="3">
        <v>3.4482758492231369</v>
      </c>
    </row>
    <row r="914" spans="1:3">
      <c r="A914" s="3">
        <v>-16.368000030517578</v>
      </c>
      <c r="B914" s="3">
        <v>0.83333337679505348</v>
      </c>
      <c r="C914" s="3">
        <v>3.4482758492231369</v>
      </c>
    </row>
    <row r="915" spans="1:3">
      <c r="A915" s="3">
        <v>-16.36400032043457</v>
      </c>
      <c r="B915" s="3">
        <v>0.83333337679505348</v>
      </c>
      <c r="C915" s="3">
        <v>3.4482758492231369</v>
      </c>
    </row>
    <row r="916" spans="1:3">
      <c r="A916" s="3">
        <v>-16.360000610351563</v>
      </c>
      <c r="B916" s="3">
        <v>0.83333337679505348</v>
      </c>
      <c r="C916" s="3">
        <v>3.4482758492231369</v>
      </c>
    </row>
    <row r="917" spans="1:3">
      <c r="A917" s="3">
        <v>-16.355998992919922</v>
      </c>
      <c r="B917" s="3">
        <v>0.83333337679505348</v>
      </c>
      <c r="C917" s="3">
        <v>3.4482758492231369</v>
      </c>
    </row>
    <row r="918" spans="1:3">
      <c r="A918" s="3">
        <v>-16.351999282836914</v>
      </c>
      <c r="B918" s="3">
        <v>0.83333337679505348</v>
      </c>
      <c r="C918" s="3">
        <v>3.4482758492231369</v>
      </c>
    </row>
    <row r="919" spans="1:3">
      <c r="A919" s="3">
        <v>-16.347999572753906</v>
      </c>
      <c r="B919" s="3">
        <v>0.83333337679505348</v>
      </c>
      <c r="C919" s="3">
        <v>3.4482758492231369</v>
      </c>
    </row>
    <row r="920" spans="1:3">
      <c r="A920" s="3">
        <v>-16.343999862670898</v>
      </c>
      <c r="B920" s="3">
        <v>0.83333337679505348</v>
      </c>
      <c r="C920" s="3">
        <v>3.4482758492231369</v>
      </c>
    </row>
    <row r="921" spans="1:3">
      <c r="A921" s="3">
        <v>-16.340000152587891</v>
      </c>
      <c r="B921" s="3">
        <v>0.83333337679505348</v>
      </c>
      <c r="C921" s="3">
        <v>3.4482758492231369</v>
      </c>
    </row>
    <row r="922" spans="1:3">
      <c r="A922" s="3">
        <v>-16.336000442504883</v>
      </c>
      <c r="B922" s="3">
        <v>0.83333337679505348</v>
      </c>
      <c r="C922" s="3">
        <v>3.4482758492231369</v>
      </c>
    </row>
    <row r="923" spans="1:3">
      <c r="A923" s="3">
        <v>-16.332000732421875</v>
      </c>
      <c r="B923" s="3">
        <v>0.83333337679505348</v>
      </c>
      <c r="C923" s="3">
        <v>3.4482758492231369</v>
      </c>
    </row>
    <row r="924" spans="1:3">
      <c r="A924" s="3">
        <v>-16.327999114990234</v>
      </c>
      <c r="B924" s="3">
        <v>0.83333337679505348</v>
      </c>
      <c r="C924" s="3">
        <v>3.4482758492231369</v>
      </c>
    </row>
    <row r="925" spans="1:3">
      <c r="A925" s="3">
        <v>-16.323999404907227</v>
      </c>
      <c r="B925" s="3">
        <v>0.83333337679505348</v>
      </c>
      <c r="C925" s="3">
        <v>3.4482758492231369</v>
      </c>
    </row>
    <row r="926" spans="1:3">
      <c r="A926" s="3">
        <v>-16.319999694824219</v>
      </c>
      <c r="B926" s="3">
        <v>0.83333337679505348</v>
      </c>
      <c r="C926" s="3">
        <v>3.4482758492231369</v>
      </c>
    </row>
    <row r="927" spans="1:3">
      <c r="A927" s="3">
        <v>-16.315999984741211</v>
      </c>
      <c r="B927" s="3">
        <v>0.83333337679505348</v>
      </c>
      <c r="C927" s="3">
        <v>3.4482758492231369</v>
      </c>
    </row>
    <row r="928" spans="1:3">
      <c r="A928" s="3">
        <v>-16.312000274658203</v>
      </c>
      <c r="B928" s="3">
        <v>0.83333337679505348</v>
      </c>
      <c r="C928" s="3">
        <v>3.4482758492231369</v>
      </c>
    </row>
    <row r="929" spans="1:3">
      <c r="A929" s="3">
        <v>-16.308000564575195</v>
      </c>
      <c r="B929" s="3">
        <v>0.83333337679505348</v>
      </c>
      <c r="C929" s="3">
        <v>3.4482758492231369</v>
      </c>
    </row>
    <row r="930" spans="1:3">
      <c r="A930" s="3">
        <v>-16.303998947143555</v>
      </c>
      <c r="B930" s="3">
        <v>0.83333337679505348</v>
      </c>
      <c r="C930" s="3">
        <v>3.4482758492231369</v>
      </c>
    </row>
    <row r="931" spans="1:3">
      <c r="A931" s="3">
        <v>-16.299999237060547</v>
      </c>
      <c r="B931" s="3">
        <v>0.83333337679505348</v>
      </c>
      <c r="C931" s="3">
        <v>3.4482758492231369</v>
      </c>
    </row>
    <row r="932" spans="1:3">
      <c r="A932" s="3">
        <v>-16.295999526977539</v>
      </c>
      <c r="B932" s="3">
        <v>0.83333337679505348</v>
      </c>
      <c r="C932" s="3">
        <v>3.4482758492231369</v>
      </c>
    </row>
    <row r="933" spans="1:3">
      <c r="A933" s="3">
        <v>-16.291999816894531</v>
      </c>
      <c r="B933" s="3">
        <v>0.83333337679505348</v>
      </c>
      <c r="C933" s="3">
        <v>3.4482758492231369</v>
      </c>
    </row>
    <row r="934" spans="1:3">
      <c r="A934" s="3">
        <v>-16.288000106811523</v>
      </c>
      <c r="B934" s="3">
        <v>0.83333337679505348</v>
      </c>
      <c r="C934" s="3">
        <v>3.4482758492231369</v>
      </c>
    </row>
    <row r="935" spans="1:3">
      <c r="A935" s="3">
        <v>-16.284000396728516</v>
      </c>
      <c r="B935" s="3">
        <v>0.83333337679505348</v>
      </c>
      <c r="C935" s="3">
        <v>3.4482758492231369</v>
      </c>
    </row>
    <row r="936" spans="1:3">
      <c r="A936" s="3">
        <v>-16.280000686645508</v>
      </c>
      <c r="B936" s="3">
        <v>0.83333337679505348</v>
      </c>
      <c r="C936" s="3">
        <v>3.4482758492231369</v>
      </c>
    </row>
    <row r="937" spans="1:3">
      <c r="A937" s="3">
        <v>-16.275999069213867</v>
      </c>
      <c r="B937" s="3">
        <v>0.83333337679505348</v>
      </c>
      <c r="C937" s="3">
        <v>3.4482758492231369</v>
      </c>
    </row>
    <row r="938" spans="1:3">
      <c r="A938" s="3">
        <v>-16.271999359130859</v>
      </c>
      <c r="B938" s="3">
        <v>0.83333337679505348</v>
      </c>
      <c r="C938" s="3">
        <v>3.4482758492231369</v>
      </c>
    </row>
    <row r="939" spans="1:3">
      <c r="A939" s="3">
        <v>-16.267999649047852</v>
      </c>
      <c r="B939" s="3">
        <v>0.83333337679505348</v>
      </c>
      <c r="C939" s="3">
        <v>3.4482758492231369</v>
      </c>
    </row>
    <row r="940" spans="1:3">
      <c r="A940" s="3">
        <v>-16.263999938964844</v>
      </c>
      <c r="B940" s="3">
        <v>0.83333337679505348</v>
      </c>
      <c r="C940" s="3">
        <v>3.4482758492231369</v>
      </c>
    </row>
    <row r="941" spans="1:3">
      <c r="A941" s="3">
        <v>-16.260000228881836</v>
      </c>
      <c r="B941" s="3">
        <v>0.83333337679505348</v>
      </c>
      <c r="C941" s="3">
        <v>3.4482758492231369</v>
      </c>
    </row>
    <row r="942" spans="1:3">
      <c r="A942" s="3">
        <v>-16.256000518798828</v>
      </c>
      <c r="B942" s="3">
        <v>0.83333337679505348</v>
      </c>
      <c r="C942" s="3">
        <v>3.4482758492231369</v>
      </c>
    </row>
    <row r="943" spans="1:3">
      <c r="A943" s="3">
        <v>-16.251998901367188</v>
      </c>
      <c r="B943" s="3">
        <v>0.83333337679505348</v>
      </c>
      <c r="C943" s="3">
        <v>3.4482758492231369</v>
      </c>
    </row>
    <row r="944" spans="1:3">
      <c r="A944" s="3">
        <v>-16.24799919128418</v>
      </c>
      <c r="B944" s="3">
        <v>0.83333337679505348</v>
      </c>
      <c r="C944" s="3">
        <v>3.4482758492231369</v>
      </c>
    </row>
    <row r="945" spans="1:3">
      <c r="A945" s="3">
        <v>-16.243999481201172</v>
      </c>
      <c r="B945" s="3">
        <v>0.83333337679505348</v>
      </c>
      <c r="C945" s="3">
        <v>3.4482758492231369</v>
      </c>
    </row>
    <row r="946" spans="1:3">
      <c r="A946" s="3">
        <v>-16.239999771118164</v>
      </c>
      <c r="B946" s="3">
        <v>0.83333337679505348</v>
      </c>
      <c r="C946" s="3">
        <v>3.4482758492231369</v>
      </c>
    </row>
    <row r="947" spans="1:3">
      <c r="A947" s="3">
        <v>-16.236000061035156</v>
      </c>
      <c r="B947" s="3">
        <v>0.83333337679505348</v>
      </c>
      <c r="C947" s="3">
        <v>3.4482758492231369</v>
      </c>
    </row>
    <row r="948" spans="1:3">
      <c r="A948" s="3">
        <v>-16.232000350952148</v>
      </c>
      <c r="B948" s="3">
        <v>0.83333337679505348</v>
      </c>
      <c r="C948" s="3">
        <v>3.4482758492231369</v>
      </c>
    </row>
    <row r="949" spans="1:3">
      <c r="A949" s="3">
        <v>-16.228000640869141</v>
      </c>
      <c r="B949" s="3">
        <v>0.83333337679505348</v>
      </c>
      <c r="C949" s="3">
        <v>3.4482758492231369</v>
      </c>
    </row>
    <row r="950" spans="1:3">
      <c r="A950" s="3">
        <v>-16.2239990234375</v>
      </c>
      <c r="B950" s="3">
        <v>0.83333337679505348</v>
      </c>
      <c r="C950" s="3">
        <v>3.4482758492231369</v>
      </c>
    </row>
    <row r="951" spans="1:3">
      <c r="A951" s="3">
        <v>-16.219999313354492</v>
      </c>
      <c r="B951" s="3">
        <v>0.83333337679505348</v>
      </c>
      <c r="C951" s="3">
        <v>3.4482758492231369</v>
      </c>
    </row>
    <row r="952" spans="1:3">
      <c r="A952" s="3">
        <v>-16.215999603271484</v>
      </c>
      <c r="B952" s="3">
        <v>0.83333337679505348</v>
      </c>
      <c r="C952" s="3">
        <v>3.4482758492231369</v>
      </c>
    </row>
    <row r="953" spans="1:3">
      <c r="A953" s="3">
        <v>-16.211999893188477</v>
      </c>
      <c r="B953" s="3">
        <v>0.83333337679505348</v>
      </c>
      <c r="C953" s="3">
        <v>3.4482758492231369</v>
      </c>
    </row>
    <row r="954" spans="1:3">
      <c r="A954" s="3">
        <v>-16.208000183105469</v>
      </c>
      <c r="B954" s="3">
        <v>0.83333337679505348</v>
      </c>
      <c r="C954" s="3">
        <v>3.4482758492231369</v>
      </c>
    </row>
    <row r="955" spans="1:3">
      <c r="A955" s="3">
        <v>-16.204000473022461</v>
      </c>
      <c r="B955" s="3">
        <v>0.83333337679505348</v>
      </c>
      <c r="C955" s="3">
        <v>3.4482758492231369</v>
      </c>
    </row>
    <row r="956" spans="1:3">
      <c r="A956" s="3">
        <v>-16.200000762939453</v>
      </c>
      <c r="B956" s="3">
        <v>0.83333337679505348</v>
      </c>
      <c r="C956" s="3">
        <v>3.4482758492231369</v>
      </c>
    </row>
    <row r="957" spans="1:3">
      <c r="A957" s="3">
        <v>-16.195999145507813</v>
      </c>
      <c r="B957" s="3">
        <v>0.83333337679505348</v>
      </c>
      <c r="C957" s="3">
        <v>3.4482758492231369</v>
      </c>
    </row>
    <row r="958" spans="1:3">
      <c r="A958" s="3">
        <v>-16.191999435424805</v>
      </c>
      <c r="B958" s="3">
        <v>0.83333337679505348</v>
      </c>
      <c r="C958" s="3">
        <v>3.4482758492231369</v>
      </c>
    </row>
    <row r="959" spans="1:3">
      <c r="A959" s="3">
        <v>-16.187999725341797</v>
      </c>
      <c r="B959" s="3">
        <v>0.83333337679505348</v>
      </c>
      <c r="C959" s="3">
        <v>3.4482758492231369</v>
      </c>
    </row>
    <row r="960" spans="1:3">
      <c r="A960" s="3">
        <v>-16.184000015258789</v>
      </c>
      <c r="B960" s="3">
        <v>0.83333337679505348</v>
      </c>
      <c r="C960" s="3">
        <v>3.4482758492231369</v>
      </c>
    </row>
    <row r="961" spans="1:3">
      <c r="A961" s="3">
        <v>-16.180000305175781</v>
      </c>
      <c r="B961" s="3">
        <v>0.83333337679505348</v>
      </c>
      <c r="C961" s="3">
        <v>3.4482758492231369</v>
      </c>
    </row>
    <row r="962" spans="1:3">
      <c r="A962" s="3">
        <v>-16.176000595092773</v>
      </c>
      <c r="B962" s="3">
        <v>0.83333337679505348</v>
      </c>
      <c r="C962" s="3">
        <v>3.4482758492231369</v>
      </c>
    </row>
    <row r="963" spans="1:3">
      <c r="A963" s="3">
        <v>-16.171998977661133</v>
      </c>
      <c r="B963" s="3">
        <v>0.83333337679505348</v>
      </c>
      <c r="C963" s="3">
        <v>3.4482758492231369</v>
      </c>
    </row>
    <row r="964" spans="1:3">
      <c r="A964" s="3">
        <v>-16.167999267578125</v>
      </c>
      <c r="B964" s="3">
        <v>0.83333337679505348</v>
      </c>
      <c r="C964" s="3">
        <v>3.4482758492231369</v>
      </c>
    </row>
    <row r="965" spans="1:3">
      <c r="A965" s="3">
        <v>-16.163999557495117</v>
      </c>
      <c r="B965" s="3">
        <v>0.83333337679505348</v>
      </c>
      <c r="C965" s="3">
        <v>3.4482758492231369</v>
      </c>
    </row>
    <row r="966" spans="1:3">
      <c r="A966" s="3">
        <v>-16.159999847412109</v>
      </c>
      <c r="B966" s="3">
        <v>0.83333337679505348</v>
      </c>
      <c r="C966" s="3">
        <v>3.4482758492231369</v>
      </c>
    </row>
    <row r="967" spans="1:3">
      <c r="A967" s="3">
        <v>-16.156000137329102</v>
      </c>
      <c r="B967" s="3">
        <v>0.83333337679505348</v>
      </c>
      <c r="C967" s="3">
        <v>3.4482758492231369</v>
      </c>
    </row>
    <row r="968" spans="1:3">
      <c r="A968" s="3">
        <v>-16.152000427246094</v>
      </c>
      <c r="B968" s="3">
        <v>0.83333337679505348</v>
      </c>
      <c r="C968" s="3">
        <v>3.4482758492231369</v>
      </c>
    </row>
    <row r="969" spans="1:3">
      <c r="A969" s="3">
        <v>-16.148000717163086</v>
      </c>
      <c r="B969" s="3">
        <v>0.83333337679505348</v>
      </c>
      <c r="C969" s="3">
        <v>3.4482758492231369</v>
      </c>
    </row>
    <row r="970" spans="1:3">
      <c r="A970" s="3">
        <v>-16.143999099731445</v>
      </c>
      <c r="B970" s="3">
        <v>0.83333337679505348</v>
      </c>
      <c r="C970" s="3">
        <v>3.4482758492231369</v>
      </c>
    </row>
    <row r="971" spans="1:3">
      <c r="A971" s="3">
        <v>-16.139999389648438</v>
      </c>
      <c r="B971" s="3">
        <v>0.83333337679505348</v>
      </c>
      <c r="C971" s="3">
        <v>3.4482758492231369</v>
      </c>
    </row>
    <row r="972" spans="1:3">
      <c r="A972" s="3">
        <v>-16.13599967956543</v>
      </c>
      <c r="B972" s="3">
        <v>0.83333337679505348</v>
      </c>
      <c r="C972" s="3">
        <v>3.4482758492231369</v>
      </c>
    </row>
    <row r="973" spans="1:3">
      <c r="A973" s="3">
        <v>-16.131999969482422</v>
      </c>
      <c r="B973" s="3">
        <v>0.83333337679505348</v>
      </c>
      <c r="C973" s="3">
        <v>3.4482758492231369</v>
      </c>
    </row>
    <row r="974" spans="1:3">
      <c r="A974" s="3">
        <v>-16.128000259399414</v>
      </c>
      <c r="B974" s="3">
        <v>0.83333337679505348</v>
      </c>
      <c r="C974" s="3">
        <v>3.4482758492231369</v>
      </c>
    </row>
    <row r="975" spans="1:3">
      <c r="A975" s="3">
        <v>-16.124000549316406</v>
      </c>
      <c r="B975" s="3">
        <v>0.83333337679505348</v>
      </c>
      <c r="C975" s="3">
        <v>3.4482758492231369</v>
      </c>
    </row>
    <row r="976" spans="1:3">
      <c r="A976" s="3">
        <v>-16.119998931884766</v>
      </c>
      <c r="B976" s="3">
        <v>0.83333337679505348</v>
      </c>
      <c r="C976" s="3">
        <v>3.4482758492231369</v>
      </c>
    </row>
    <row r="977" spans="1:3">
      <c r="A977" s="3">
        <v>-16.115999221801758</v>
      </c>
      <c r="B977" s="3">
        <v>0.83333337679505348</v>
      </c>
      <c r="C977" s="3">
        <v>3.4482758492231369</v>
      </c>
    </row>
    <row r="978" spans="1:3">
      <c r="A978" s="3">
        <v>-16.11199951171875</v>
      </c>
      <c r="B978" s="3">
        <v>0.83333337679505348</v>
      </c>
      <c r="C978" s="3">
        <v>3.4482758492231369</v>
      </c>
    </row>
    <row r="979" spans="1:3">
      <c r="A979" s="3">
        <v>-16.107999801635742</v>
      </c>
      <c r="B979" s="3">
        <v>0.83333337679505348</v>
      </c>
      <c r="C979" s="3">
        <v>3.4482758492231369</v>
      </c>
    </row>
    <row r="980" spans="1:3">
      <c r="A980" s="3">
        <v>-16.104000091552734</v>
      </c>
      <c r="B980" s="3">
        <v>0.83333337679505348</v>
      </c>
      <c r="C980" s="3">
        <v>3.4482758492231369</v>
      </c>
    </row>
    <row r="981" spans="1:3">
      <c r="A981" s="3">
        <v>-16.100000381469727</v>
      </c>
      <c r="B981" s="3">
        <v>0.83333337679505348</v>
      </c>
      <c r="C981" s="3">
        <v>3.4482758492231369</v>
      </c>
    </row>
    <row r="982" spans="1:3">
      <c r="A982" s="3">
        <v>-16.096000671386719</v>
      </c>
      <c r="B982" s="3">
        <v>0.83333337679505348</v>
      </c>
      <c r="C982" s="3">
        <v>3.4482758492231369</v>
      </c>
    </row>
    <row r="983" spans="1:3">
      <c r="A983" s="3">
        <v>-16.091999053955078</v>
      </c>
      <c r="B983" s="3">
        <v>0.83333337679505348</v>
      </c>
      <c r="C983" s="3">
        <v>3.4482758492231369</v>
      </c>
    </row>
    <row r="984" spans="1:3">
      <c r="A984" s="3">
        <v>-16.08799934387207</v>
      </c>
      <c r="B984" s="3">
        <v>0.83333337679505348</v>
      </c>
      <c r="C984" s="3">
        <v>3.4482758492231369</v>
      </c>
    </row>
    <row r="985" spans="1:3">
      <c r="A985" s="3">
        <v>-16.083999633789063</v>
      </c>
      <c r="B985" s="3">
        <v>0.83333337679505348</v>
      </c>
      <c r="C985" s="3">
        <v>3.4482758492231369</v>
      </c>
    </row>
    <row r="986" spans="1:3">
      <c r="A986" s="3">
        <v>-16.079999923706055</v>
      </c>
      <c r="B986" s="3">
        <v>0.83333337679505348</v>
      </c>
      <c r="C986" s="3">
        <v>3.4482758492231369</v>
      </c>
    </row>
    <row r="987" spans="1:3">
      <c r="A987" s="3">
        <v>-16.076000213623047</v>
      </c>
      <c r="B987" s="3">
        <v>0.83333337679505348</v>
      </c>
      <c r="C987" s="3">
        <v>3.4482758492231369</v>
      </c>
    </row>
    <row r="988" spans="1:3">
      <c r="A988" s="3">
        <v>-16.072000503540039</v>
      </c>
      <c r="B988" s="3">
        <v>0.83333337679505348</v>
      </c>
      <c r="C988" s="3">
        <v>3.4482758492231369</v>
      </c>
    </row>
    <row r="989" spans="1:3">
      <c r="A989" s="3">
        <v>-16.067998886108398</v>
      </c>
      <c r="B989" s="3">
        <v>0.83333337679505348</v>
      </c>
      <c r="C989" s="3">
        <v>3.4482758492231369</v>
      </c>
    </row>
    <row r="990" spans="1:3">
      <c r="A990" s="3">
        <v>-16.063999176025391</v>
      </c>
      <c r="B990" s="3">
        <v>0.83333337679505348</v>
      </c>
      <c r="C990" s="3">
        <v>3.4482758492231369</v>
      </c>
    </row>
    <row r="991" spans="1:3">
      <c r="A991" s="3">
        <v>-16.059999465942383</v>
      </c>
      <c r="B991" s="3">
        <v>0.83333337679505348</v>
      </c>
      <c r="C991" s="3">
        <v>3.4482758492231369</v>
      </c>
    </row>
    <row r="992" spans="1:3">
      <c r="A992" s="3">
        <v>-16.055999755859375</v>
      </c>
      <c r="B992" s="3">
        <v>0.83333337679505348</v>
      </c>
      <c r="C992" s="3">
        <v>3.4482758492231369</v>
      </c>
    </row>
    <row r="993" spans="1:3">
      <c r="A993" s="3">
        <v>-16.052000045776367</v>
      </c>
      <c r="B993" s="3">
        <v>0.83333337679505348</v>
      </c>
      <c r="C993" s="3">
        <v>3.4482758492231369</v>
      </c>
    </row>
    <row r="994" spans="1:3">
      <c r="A994" s="3">
        <v>-16.048000335693359</v>
      </c>
      <c r="B994" s="3">
        <v>0.83333337679505348</v>
      </c>
      <c r="C994" s="3">
        <v>3.4482758492231369</v>
      </c>
    </row>
    <row r="995" spans="1:3">
      <c r="A995" s="3">
        <v>-16.044000625610352</v>
      </c>
      <c r="B995" s="3">
        <v>0.83333337679505348</v>
      </c>
      <c r="C995" s="3">
        <v>3.4482758492231369</v>
      </c>
    </row>
    <row r="996" spans="1:3">
      <c r="A996" s="3">
        <v>-16.039999008178711</v>
      </c>
      <c r="B996" s="3">
        <v>0.83333337679505348</v>
      </c>
      <c r="C996" s="3">
        <v>3.4482758492231369</v>
      </c>
    </row>
    <row r="997" spans="1:3">
      <c r="A997" s="3">
        <v>-16.035999298095703</v>
      </c>
      <c r="B997" s="3">
        <v>0.83333337679505348</v>
      </c>
      <c r="C997" s="3">
        <v>3.4482758492231369</v>
      </c>
    </row>
    <row r="998" spans="1:3">
      <c r="A998" s="3">
        <v>-16.031999588012695</v>
      </c>
      <c r="B998" s="3">
        <v>0.83333337679505348</v>
      </c>
      <c r="C998" s="3">
        <v>3.4482758492231369</v>
      </c>
    </row>
    <row r="999" spans="1:3">
      <c r="A999" s="3">
        <v>-16.027999877929688</v>
      </c>
      <c r="B999" s="3">
        <v>0.83333337679505348</v>
      </c>
      <c r="C999" s="3">
        <v>3.4482758492231369</v>
      </c>
    </row>
    <row r="1000" spans="1:3">
      <c r="A1000" s="3">
        <v>-16.02400016784668</v>
      </c>
      <c r="B1000" s="3">
        <v>0.83333337679505348</v>
      </c>
      <c r="C1000" s="3">
        <v>3.4482758492231369</v>
      </c>
    </row>
    <row r="1001" spans="1:3">
      <c r="A1001" s="3">
        <v>-16.020000457763672</v>
      </c>
      <c r="B1001" s="3">
        <v>0.83333337679505348</v>
      </c>
      <c r="C1001" s="3">
        <v>3.4482758492231369</v>
      </c>
    </row>
    <row r="1002" spans="1:3">
      <c r="A1002" s="3">
        <v>-16.016000747680664</v>
      </c>
      <c r="B1002" s="3">
        <v>0.83333337679505348</v>
      </c>
      <c r="C1002" s="3">
        <v>3.4482758492231369</v>
      </c>
    </row>
    <row r="1003" spans="1:3">
      <c r="A1003" s="3">
        <v>-16.011999130249023</v>
      </c>
      <c r="B1003" s="3">
        <v>0.83333337679505348</v>
      </c>
      <c r="C1003" s="3">
        <v>3.4482758492231369</v>
      </c>
    </row>
    <row r="1004" spans="1:3">
      <c r="A1004" s="3">
        <v>-16.007999420166016</v>
      </c>
      <c r="B1004" s="3">
        <v>0.83333337679505348</v>
      </c>
      <c r="C1004" s="3">
        <v>3.4482758492231369</v>
      </c>
    </row>
    <row r="1005" spans="1:3">
      <c r="A1005" s="3">
        <v>-16.003999710083008</v>
      </c>
      <c r="B1005" s="3">
        <v>0.83333337679505348</v>
      </c>
      <c r="C1005" s="3">
        <v>3.4482758492231369</v>
      </c>
    </row>
    <row r="1006" spans="1:3">
      <c r="A1006" s="3">
        <v>-16</v>
      </c>
      <c r="B1006" s="3">
        <v>0.83333337679505348</v>
      </c>
      <c r="C1006" s="3">
        <v>3.4482758492231369</v>
      </c>
    </row>
    <row r="1007" spans="1:3">
      <c r="A1007" s="3">
        <v>-15.995999336242676</v>
      </c>
      <c r="B1007" s="3">
        <v>0.83333337679505348</v>
      </c>
      <c r="C1007" s="3">
        <v>3.4482758492231369</v>
      </c>
    </row>
    <row r="1008" spans="1:3">
      <c r="A1008" s="3">
        <v>-15.991999626159668</v>
      </c>
      <c r="B1008" s="3">
        <v>0.83333337679505348</v>
      </c>
      <c r="C1008" s="3">
        <v>3.4482758492231369</v>
      </c>
    </row>
    <row r="1009" spans="1:3">
      <c r="A1009" s="3">
        <v>-15.98799991607666</v>
      </c>
      <c r="B1009" s="3">
        <v>0.83333337679505348</v>
      </c>
      <c r="C1009" s="3">
        <v>3.4482758492231369</v>
      </c>
    </row>
    <row r="1010" spans="1:3">
      <c r="A1010" s="3">
        <v>-15.984000205993652</v>
      </c>
      <c r="B1010" s="3">
        <v>0.83333337679505348</v>
      </c>
      <c r="C1010" s="3">
        <v>3.4482758492231369</v>
      </c>
    </row>
    <row r="1011" spans="1:3">
      <c r="A1011" s="3">
        <v>-15.979999542236328</v>
      </c>
      <c r="B1011" s="3">
        <v>0.83333337679505348</v>
      </c>
      <c r="C1011" s="3">
        <v>3.4482758492231369</v>
      </c>
    </row>
    <row r="1012" spans="1:3">
      <c r="A1012" s="3">
        <v>-15.97599983215332</v>
      </c>
      <c r="B1012" s="3">
        <v>0.83333337679505348</v>
      </c>
      <c r="C1012" s="3">
        <v>3.4482758492231369</v>
      </c>
    </row>
    <row r="1013" spans="1:3">
      <c r="A1013" s="3">
        <v>-15.972000122070313</v>
      </c>
      <c r="B1013" s="3">
        <v>0.83333337679505348</v>
      </c>
      <c r="C1013" s="3">
        <v>3.4482758492231369</v>
      </c>
    </row>
    <row r="1014" spans="1:3">
      <c r="A1014" s="3">
        <v>-15.967999458312988</v>
      </c>
      <c r="B1014" s="3">
        <v>0.83333337679505348</v>
      </c>
      <c r="C1014" s="3">
        <v>3.4482758492231369</v>
      </c>
    </row>
    <row r="1015" spans="1:3">
      <c r="A1015" s="3">
        <v>-15.96399974822998</v>
      </c>
      <c r="B1015" s="3">
        <v>0.83333337679505348</v>
      </c>
      <c r="C1015" s="3">
        <v>3.4482758492231369</v>
      </c>
    </row>
    <row r="1016" spans="1:3">
      <c r="A1016" s="3">
        <v>-15.960000038146973</v>
      </c>
      <c r="B1016" s="3">
        <v>0.83333337679505348</v>
      </c>
      <c r="C1016" s="3">
        <v>3.4482758492231369</v>
      </c>
    </row>
    <row r="1017" spans="1:3">
      <c r="A1017" s="3">
        <v>-15.955999374389648</v>
      </c>
      <c r="B1017" s="3">
        <v>0.83333337679505348</v>
      </c>
      <c r="C1017" s="3">
        <v>3.4482758492231369</v>
      </c>
    </row>
    <row r="1018" spans="1:3">
      <c r="A1018" s="3">
        <v>-15.951999664306641</v>
      </c>
      <c r="B1018" s="3">
        <v>0.83333337679505348</v>
      </c>
      <c r="C1018" s="3">
        <v>3.4482758492231369</v>
      </c>
    </row>
    <row r="1019" spans="1:3">
      <c r="A1019" s="3">
        <v>-15.949999809265137</v>
      </c>
      <c r="B1019" s="3">
        <v>0.83333337679505348</v>
      </c>
      <c r="C1019" s="3">
        <v>4.3103449046611786</v>
      </c>
    </row>
    <row r="1020" spans="1:3">
      <c r="A1020" s="3">
        <v>-15.947999954223633</v>
      </c>
      <c r="B1020" s="3">
        <v>0.83333337679505348</v>
      </c>
      <c r="C1020" s="3">
        <v>4.3103449046611786</v>
      </c>
    </row>
    <row r="1021" spans="1:3">
      <c r="A1021" s="3">
        <v>-15.944000244140625</v>
      </c>
      <c r="B1021" s="3">
        <v>0.83333337679505348</v>
      </c>
      <c r="C1021" s="3">
        <v>4.3103449046611786</v>
      </c>
    </row>
    <row r="1022" spans="1:3">
      <c r="A1022" s="3">
        <v>-15.939999580383301</v>
      </c>
      <c r="B1022" s="3">
        <v>0.83333337679505348</v>
      </c>
      <c r="C1022" s="3">
        <v>4.3103449046611786</v>
      </c>
    </row>
    <row r="1023" spans="1:3">
      <c r="A1023" s="3">
        <v>-15.935999870300293</v>
      </c>
      <c r="B1023" s="3">
        <v>0.83333337679505348</v>
      </c>
      <c r="C1023" s="3">
        <v>4.3103449046611786</v>
      </c>
    </row>
    <row r="1024" spans="1:3">
      <c r="A1024" s="3">
        <v>-15.932000160217285</v>
      </c>
      <c r="B1024" s="3">
        <v>0.83333337679505348</v>
      </c>
      <c r="C1024" s="3">
        <v>4.3103449046611786</v>
      </c>
    </row>
    <row r="1025" spans="1:3">
      <c r="A1025" s="3">
        <v>-15.927999496459961</v>
      </c>
      <c r="B1025" s="3">
        <v>0.83333337679505348</v>
      </c>
      <c r="C1025" s="3">
        <v>4.3103449046611786</v>
      </c>
    </row>
    <row r="1026" spans="1:3">
      <c r="A1026" s="3">
        <v>-15.923999786376953</v>
      </c>
      <c r="B1026" s="3">
        <v>0.83333337679505348</v>
      </c>
      <c r="C1026" s="3">
        <v>4.3103449046611786</v>
      </c>
    </row>
    <row r="1027" spans="1:3">
      <c r="A1027" s="3">
        <v>-15.920000076293945</v>
      </c>
      <c r="B1027" s="3">
        <v>0.83333337679505348</v>
      </c>
      <c r="C1027" s="3">
        <v>4.3103449046611786</v>
      </c>
    </row>
    <row r="1028" spans="1:3">
      <c r="A1028" s="3">
        <v>-15.915999412536621</v>
      </c>
      <c r="B1028" s="3">
        <v>0.83333337679505348</v>
      </c>
      <c r="C1028" s="3">
        <v>4.3103449046611786</v>
      </c>
    </row>
    <row r="1029" spans="1:3">
      <c r="A1029" s="3">
        <v>-15.911999702453613</v>
      </c>
      <c r="B1029" s="3">
        <v>0.83333337679505348</v>
      </c>
      <c r="C1029" s="3">
        <v>4.3103449046611786</v>
      </c>
    </row>
    <row r="1030" spans="1:3">
      <c r="A1030" s="3">
        <v>-15.907999992370605</v>
      </c>
      <c r="B1030" s="3">
        <v>0.83333337679505348</v>
      </c>
      <c r="C1030" s="3">
        <v>4.3103449046611786</v>
      </c>
    </row>
    <row r="1031" spans="1:3">
      <c r="A1031" s="3">
        <v>-15.903999328613281</v>
      </c>
      <c r="B1031" s="3">
        <v>0.83333337679505348</v>
      </c>
      <c r="C1031" s="3">
        <v>4.3103449046611786</v>
      </c>
    </row>
    <row r="1032" spans="1:3">
      <c r="A1032" s="3">
        <v>-15.899999618530273</v>
      </c>
      <c r="B1032" s="3">
        <v>0.83333337679505348</v>
      </c>
      <c r="C1032" s="3">
        <v>4.3103449046611786</v>
      </c>
    </row>
    <row r="1033" spans="1:3">
      <c r="A1033" s="3">
        <v>-15.895999908447266</v>
      </c>
      <c r="B1033" s="3">
        <v>0.83333337679505348</v>
      </c>
      <c r="C1033" s="3">
        <v>4.3103449046611786</v>
      </c>
    </row>
    <row r="1034" spans="1:3">
      <c r="A1034" s="3">
        <v>-15.892000198364258</v>
      </c>
      <c r="B1034" s="3">
        <v>0.83333337679505348</v>
      </c>
      <c r="C1034" s="3">
        <v>4.3103449046611786</v>
      </c>
    </row>
    <row r="1035" spans="1:3">
      <c r="A1035" s="3">
        <v>-15.887999534606934</v>
      </c>
      <c r="B1035" s="3">
        <v>0.83333337679505348</v>
      </c>
      <c r="C1035" s="3">
        <v>4.3103449046611786</v>
      </c>
    </row>
    <row r="1036" spans="1:3">
      <c r="A1036" s="3">
        <v>-15.883999824523926</v>
      </c>
      <c r="B1036" s="3">
        <v>0.83333337679505348</v>
      </c>
      <c r="C1036" s="3">
        <v>4.3103449046611786</v>
      </c>
    </row>
    <row r="1037" spans="1:3">
      <c r="A1037" s="3">
        <v>-15.880000114440918</v>
      </c>
      <c r="B1037" s="3">
        <v>0.83333337679505348</v>
      </c>
      <c r="C1037" s="3">
        <v>4.3103449046611786</v>
      </c>
    </row>
    <row r="1038" spans="1:3">
      <c r="A1038" s="3">
        <v>-15.875999450683594</v>
      </c>
      <c r="B1038" s="3">
        <v>0.83333337679505348</v>
      </c>
      <c r="C1038" s="3">
        <v>4.3103449046611786</v>
      </c>
    </row>
    <row r="1039" spans="1:3">
      <c r="A1039" s="3">
        <v>-15.871999740600586</v>
      </c>
      <c r="B1039" s="3">
        <v>0.83333337679505348</v>
      </c>
      <c r="C1039" s="3">
        <v>4.3103449046611786</v>
      </c>
    </row>
    <row r="1040" spans="1:3">
      <c r="A1040" s="3">
        <v>-15.868000030517578</v>
      </c>
      <c r="B1040" s="3">
        <v>0.83333337679505348</v>
      </c>
      <c r="C1040" s="3">
        <v>4.3103449046611786</v>
      </c>
    </row>
    <row r="1041" spans="1:3">
      <c r="A1041" s="3">
        <v>-15.863999366760254</v>
      </c>
      <c r="B1041" s="3">
        <v>0.83333337679505348</v>
      </c>
      <c r="C1041" s="3">
        <v>4.3103449046611786</v>
      </c>
    </row>
    <row r="1042" spans="1:3">
      <c r="A1042" s="3">
        <v>-15.859999656677246</v>
      </c>
      <c r="B1042" s="3">
        <v>0.83333337679505348</v>
      </c>
      <c r="C1042" s="3">
        <v>4.3103449046611786</v>
      </c>
    </row>
    <row r="1043" spans="1:3">
      <c r="A1043" s="3">
        <v>-15.855999946594238</v>
      </c>
      <c r="B1043" s="3">
        <v>0.83333337679505348</v>
      </c>
      <c r="C1043" s="3">
        <v>4.3103449046611786</v>
      </c>
    </row>
    <row r="1044" spans="1:3">
      <c r="A1044" s="3">
        <v>-15.85200023651123</v>
      </c>
      <c r="B1044" s="3">
        <v>0.83333337679505348</v>
      </c>
      <c r="C1044" s="3">
        <v>4.3103449046611786</v>
      </c>
    </row>
    <row r="1045" spans="1:3">
      <c r="A1045" s="3">
        <v>-15.847999572753906</v>
      </c>
      <c r="B1045" s="3">
        <v>0.83333337679505348</v>
      </c>
      <c r="C1045" s="3">
        <v>4.3103449046611786</v>
      </c>
    </row>
    <row r="1046" spans="1:3">
      <c r="A1046" s="3">
        <v>-15.843999862670898</v>
      </c>
      <c r="B1046" s="3">
        <v>0.83333337679505348</v>
      </c>
      <c r="C1046" s="3">
        <v>4.3103449046611786</v>
      </c>
    </row>
    <row r="1047" spans="1:3">
      <c r="A1047" s="3">
        <v>-15.840000152587891</v>
      </c>
      <c r="B1047" s="3">
        <v>0.83333337679505348</v>
      </c>
      <c r="C1047" s="3">
        <v>4.3103449046611786</v>
      </c>
    </row>
    <row r="1048" spans="1:3">
      <c r="A1048" s="3">
        <v>-15.835999488830566</v>
      </c>
      <c r="B1048" s="3">
        <v>0.83333337679505348</v>
      </c>
      <c r="C1048" s="3">
        <v>4.3103449046611786</v>
      </c>
    </row>
    <row r="1049" spans="1:3">
      <c r="A1049" s="3">
        <v>-15.831999778747559</v>
      </c>
      <c r="B1049" s="3">
        <v>0.83333337679505348</v>
      </c>
      <c r="C1049" s="3">
        <v>4.3103449046611786</v>
      </c>
    </row>
    <row r="1050" spans="1:3">
      <c r="A1050" s="3">
        <v>-15.828000068664551</v>
      </c>
      <c r="B1050" s="3">
        <v>0.83333337679505348</v>
      </c>
      <c r="C1050" s="3">
        <v>4.3103449046611786</v>
      </c>
    </row>
    <row r="1051" spans="1:3">
      <c r="A1051" s="3">
        <v>-15.823999404907227</v>
      </c>
      <c r="B1051" s="3">
        <v>0.83333337679505348</v>
      </c>
      <c r="C1051" s="3">
        <v>4.3103449046611786</v>
      </c>
    </row>
    <row r="1052" spans="1:3">
      <c r="A1052" s="3">
        <v>-15.819999694824219</v>
      </c>
      <c r="B1052" s="3">
        <v>0.83333337679505348</v>
      </c>
      <c r="C1052" s="3">
        <v>4.3103449046611786</v>
      </c>
    </row>
    <row r="1053" spans="1:3">
      <c r="A1053" s="3">
        <v>-15.815999984741211</v>
      </c>
      <c r="B1053" s="3">
        <v>0.83333337679505348</v>
      </c>
      <c r="C1053" s="3">
        <v>4.3103449046611786</v>
      </c>
    </row>
    <row r="1054" spans="1:3">
      <c r="A1054" s="3">
        <v>-15.812000274658203</v>
      </c>
      <c r="B1054" s="3">
        <v>0.83333337679505348</v>
      </c>
      <c r="C1054" s="3">
        <v>4.3103449046611786</v>
      </c>
    </row>
    <row r="1055" spans="1:3">
      <c r="A1055" s="3">
        <v>-15.807999610900879</v>
      </c>
      <c r="B1055" s="3">
        <v>0.83333337679505348</v>
      </c>
      <c r="C1055" s="3">
        <v>4.3103449046611786</v>
      </c>
    </row>
    <row r="1056" spans="1:3">
      <c r="A1056" s="3">
        <v>-15.803999900817871</v>
      </c>
      <c r="B1056" s="3">
        <v>0.83333337679505348</v>
      </c>
      <c r="C1056" s="3">
        <v>4.3103449046611786</v>
      </c>
    </row>
    <row r="1057" spans="1:3">
      <c r="A1057" s="3">
        <v>-15.800000190734863</v>
      </c>
      <c r="B1057" s="3">
        <v>0.83333337679505348</v>
      </c>
      <c r="C1057" s="3">
        <v>4.3103449046611786</v>
      </c>
    </row>
    <row r="1058" spans="1:3">
      <c r="A1058" s="3">
        <v>-15.795999526977539</v>
      </c>
      <c r="B1058" s="3">
        <v>0.83333337679505348</v>
      </c>
      <c r="C1058" s="3">
        <v>4.3103449046611786</v>
      </c>
    </row>
    <row r="1059" spans="1:3">
      <c r="A1059" s="3">
        <v>-15.791999816894531</v>
      </c>
      <c r="B1059" s="3">
        <v>0.83333337679505348</v>
      </c>
      <c r="C1059" s="3">
        <v>4.3103449046611786</v>
      </c>
    </row>
    <row r="1060" spans="1:3">
      <c r="A1060" s="3">
        <v>-15.788000106811523</v>
      </c>
      <c r="B1060" s="3">
        <v>0.83333337679505348</v>
      </c>
      <c r="C1060" s="3">
        <v>4.3103449046611786</v>
      </c>
    </row>
    <row r="1061" spans="1:3">
      <c r="A1061" s="3">
        <v>-15.783999443054199</v>
      </c>
      <c r="B1061" s="3">
        <v>0.83333337679505348</v>
      </c>
      <c r="C1061" s="3">
        <v>4.3103449046611786</v>
      </c>
    </row>
    <row r="1062" spans="1:3">
      <c r="A1062" s="3">
        <v>-15.779999732971191</v>
      </c>
      <c r="B1062" s="3">
        <v>0.83333337679505348</v>
      </c>
      <c r="C1062" s="3">
        <v>4.3103449046611786</v>
      </c>
    </row>
    <row r="1063" spans="1:3">
      <c r="A1063" s="3">
        <v>-15.776000022888184</v>
      </c>
      <c r="B1063" s="3">
        <v>0.83333337679505348</v>
      </c>
      <c r="C1063" s="3">
        <v>4.3103449046611786</v>
      </c>
    </row>
    <row r="1064" spans="1:3">
      <c r="A1064" s="3">
        <v>-15.771999359130859</v>
      </c>
      <c r="B1064" s="3">
        <v>0.83333337679505348</v>
      </c>
      <c r="C1064" s="3">
        <v>4.3103449046611786</v>
      </c>
    </row>
    <row r="1065" spans="1:3">
      <c r="A1065" s="3">
        <v>-15.767999649047852</v>
      </c>
      <c r="B1065" s="3">
        <v>0.83333337679505348</v>
      </c>
      <c r="C1065" s="3">
        <v>4.3103449046611786</v>
      </c>
    </row>
    <row r="1066" spans="1:3">
      <c r="A1066" s="3">
        <v>-15.763999938964844</v>
      </c>
      <c r="B1066" s="3">
        <v>0.83333337679505348</v>
      </c>
      <c r="C1066" s="3">
        <v>4.3103449046611786</v>
      </c>
    </row>
    <row r="1067" spans="1:3">
      <c r="A1067" s="3">
        <v>-15.760000228881836</v>
      </c>
      <c r="B1067" s="3">
        <v>0.83333337679505348</v>
      </c>
      <c r="C1067" s="3">
        <v>4.3103449046611786</v>
      </c>
    </row>
    <row r="1068" spans="1:3">
      <c r="A1068" s="3">
        <v>-15.755999565124512</v>
      </c>
      <c r="B1068" s="3">
        <v>0.83333337679505348</v>
      </c>
      <c r="C1068" s="3">
        <v>4.3103449046611786</v>
      </c>
    </row>
    <row r="1069" spans="1:3">
      <c r="A1069" s="3">
        <v>-15.751999855041504</v>
      </c>
      <c r="B1069" s="3">
        <v>0.83333337679505348</v>
      </c>
      <c r="C1069" s="3">
        <v>4.3103449046611786</v>
      </c>
    </row>
    <row r="1070" spans="1:3">
      <c r="A1070" s="3">
        <v>-15.748000144958496</v>
      </c>
      <c r="B1070" s="3">
        <v>0.83333337679505348</v>
      </c>
      <c r="C1070" s="3">
        <v>4.3103449046611786</v>
      </c>
    </row>
    <row r="1071" spans="1:3">
      <c r="A1071" s="3">
        <v>-15.743999481201172</v>
      </c>
      <c r="B1071" s="3">
        <v>0.83333337679505348</v>
      </c>
      <c r="C1071" s="3">
        <v>4.3103449046611786</v>
      </c>
    </row>
    <row r="1072" spans="1:3">
      <c r="A1072" s="3">
        <v>-15.739999771118164</v>
      </c>
      <c r="B1072" s="3">
        <v>0.83333337679505348</v>
      </c>
      <c r="C1072" s="3">
        <v>4.3103449046611786</v>
      </c>
    </row>
    <row r="1073" spans="1:3">
      <c r="A1073" s="3">
        <v>-15.736000061035156</v>
      </c>
      <c r="B1073" s="3">
        <v>0.83333337679505348</v>
      </c>
      <c r="C1073" s="3">
        <v>4.3103449046611786</v>
      </c>
    </row>
    <row r="1074" spans="1:3">
      <c r="A1074" s="3">
        <v>-15.731999397277832</v>
      </c>
      <c r="B1074" s="3">
        <v>0.83333337679505348</v>
      </c>
      <c r="C1074" s="3">
        <v>4.3103449046611786</v>
      </c>
    </row>
    <row r="1075" spans="1:3">
      <c r="A1075" s="3">
        <v>-15.727999687194824</v>
      </c>
      <c r="B1075" s="3">
        <v>0.83333337679505348</v>
      </c>
      <c r="C1075" s="3">
        <v>4.3103449046611786</v>
      </c>
    </row>
    <row r="1076" spans="1:3">
      <c r="A1076" s="3">
        <v>-15.723999977111816</v>
      </c>
      <c r="B1076" s="3">
        <v>0.83333337679505348</v>
      </c>
      <c r="C1076" s="3">
        <v>4.3103449046611786</v>
      </c>
    </row>
    <row r="1077" spans="1:3">
      <c r="A1077" s="3">
        <v>-15.720000267028809</v>
      </c>
      <c r="B1077" s="3">
        <v>0.83333337679505348</v>
      </c>
      <c r="C1077" s="3">
        <v>4.3103449046611786</v>
      </c>
    </row>
    <row r="1078" spans="1:3">
      <c r="A1078" s="3">
        <v>-15.715999603271484</v>
      </c>
      <c r="B1078" s="3">
        <v>0.83333337679505348</v>
      </c>
      <c r="C1078" s="3">
        <v>4.3103449046611786</v>
      </c>
    </row>
    <row r="1079" spans="1:3">
      <c r="A1079" s="3">
        <v>-15.711999893188477</v>
      </c>
      <c r="B1079" s="3">
        <v>0.83333337679505348</v>
      </c>
      <c r="C1079" s="3">
        <v>4.3103449046611786</v>
      </c>
    </row>
    <row r="1080" spans="1:3">
      <c r="A1080" s="3">
        <v>-15.708000183105469</v>
      </c>
      <c r="B1080" s="3">
        <v>0.83333337679505348</v>
      </c>
      <c r="C1080" s="3">
        <v>4.3103449046611786</v>
      </c>
    </row>
    <row r="1081" spans="1:3">
      <c r="A1081" s="3">
        <v>-15.703999519348145</v>
      </c>
      <c r="B1081" s="3">
        <v>0.83333337679505348</v>
      </c>
      <c r="C1081" s="3">
        <v>4.3103449046611786</v>
      </c>
    </row>
    <row r="1082" spans="1:3">
      <c r="A1082" s="3">
        <v>-15.699999809265137</v>
      </c>
      <c r="B1082" s="3">
        <v>0.83333337679505348</v>
      </c>
      <c r="C1082" s="3">
        <v>4.3103449046611786</v>
      </c>
    </row>
    <row r="1083" spans="1:3">
      <c r="A1083" s="3">
        <v>-15.696000099182129</v>
      </c>
      <c r="B1083" s="3">
        <v>0.83333337679505348</v>
      </c>
      <c r="C1083" s="3">
        <v>4.3103449046611786</v>
      </c>
    </row>
    <row r="1084" spans="1:3">
      <c r="A1084" s="3">
        <v>-15.691999435424805</v>
      </c>
      <c r="B1084" s="3">
        <v>0.83333337679505348</v>
      </c>
      <c r="C1084" s="3">
        <v>4.3103449046611786</v>
      </c>
    </row>
    <row r="1085" spans="1:3">
      <c r="A1085" s="3">
        <v>-15.687999725341797</v>
      </c>
      <c r="B1085" s="3">
        <v>0.83333337679505348</v>
      </c>
      <c r="C1085" s="3">
        <v>4.3103449046611786</v>
      </c>
    </row>
    <row r="1086" spans="1:3">
      <c r="A1086" s="3">
        <v>-15.684000015258789</v>
      </c>
      <c r="B1086" s="3">
        <v>0.83333337679505348</v>
      </c>
      <c r="C1086" s="3">
        <v>4.3103449046611786</v>
      </c>
    </row>
    <row r="1087" spans="1:3">
      <c r="A1087" s="3">
        <v>-15.679999351501465</v>
      </c>
      <c r="B1087" s="3">
        <v>0.83333337679505348</v>
      </c>
      <c r="C1087" s="3">
        <v>4.3103449046611786</v>
      </c>
    </row>
    <row r="1088" spans="1:3">
      <c r="A1088" s="3">
        <v>-15.675999641418457</v>
      </c>
      <c r="B1088" s="3">
        <v>0.83333337679505348</v>
      </c>
      <c r="C1088" s="3">
        <v>4.3103449046611786</v>
      </c>
    </row>
    <row r="1089" spans="1:3">
      <c r="A1089" s="3">
        <v>-15.671999931335449</v>
      </c>
      <c r="B1089" s="3">
        <v>0.83333337679505348</v>
      </c>
      <c r="C1089" s="3">
        <v>4.3103449046611786</v>
      </c>
    </row>
    <row r="1090" spans="1:3">
      <c r="A1090" s="3">
        <v>-15.668000221252441</v>
      </c>
      <c r="B1090" s="3">
        <v>0.83333337679505348</v>
      </c>
      <c r="C1090" s="3">
        <v>4.3103449046611786</v>
      </c>
    </row>
    <row r="1091" spans="1:3">
      <c r="A1091" s="3">
        <v>-15.663999557495117</v>
      </c>
      <c r="B1091" s="3">
        <v>0.83333337679505348</v>
      </c>
      <c r="C1091" s="3">
        <v>4.3103449046611786</v>
      </c>
    </row>
    <row r="1092" spans="1:3">
      <c r="A1092" s="3">
        <v>-15.659999847412109</v>
      </c>
      <c r="B1092" s="3">
        <v>0.83333337679505348</v>
      </c>
      <c r="C1092" s="3">
        <v>4.3103449046611786</v>
      </c>
    </row>
    <row r="1093" spans="1:3">
      <c r="A1093" s="3">
        <v>-15.656000137329102</v>
      </c>
      <c r="B1093" s="3">
        <v>0.83333337679505348</v>
      </c>
      <c r="C1093" s="3">
        <v>4.3103449046611786</v>
      </c>
    </row>
    <row r="1094" spans="1:3">
      <c r="A1094" s="3">
        <v>-15.651999473571777</v>
      </c>
      <c r="B1094" s="3">
        <v>0.83333337679505348</v>
      </c>
      <c r="C1094" s="3">
        <v>4.3103449046611786</v>
      </c>
    </row>
    <row r="1095" spans="1:3">
      <c r="A1095" s="3">
        <v>-15.64799976348877</v>
      </c>
      <c r="B1095" s="3">
        <v>0.83333337679505348</v>
      </c>
      <c r="C1095" s="3">
        <v>4.3103449046611786</v>
      </c>
    </row>
    <row r="1096" spans="1:3">
      <c r="A1096" s="3">
        <v>-15.644000053405762</v>
      </c>
      <c r="B1096" s="3">
        <v>0.83333337679505348</v>
      </c>
      <c r="C1096" s="3">
        <v>4.3103449046611786</v>
      </c>
    </row>
    <row r="1097" spans="1:3">
      <c r="A1097" s="3">
        <v>-15.639999389648438</v>
      </c>
      <c r="B1097" s="3">
        <v>0.83333337679505348</v>
      </c>
      <c r="C1097" s="3">
        <v>4.3103449046611786</v>
      </c>
    </row>
    <row r="1098" spans="1:3">
      <c r="A1098" s="3">
        <v>-15.63599967956543</v>
      </c>
      <c r="B1098" s="3">
        <v>0.83333337679505348</v>
      </c>
      <c r="C1098" s="3">
        <v>4.3103449046611786</v>
      </c>
    </row>
    <row r="1099" spans="1:3">
      <c r="A1099" s="3">
        <v>-15.631999969482422</v>
      </c>
      <c r="B1099" s="3">
        <v>0.83333337679505348</v>
      </c>
      <c r="C1099" s="3">
        <v>4.3103449046611786</v>
      </c>
    </row>
    <row r="1100" spans="1:3">
      <c r="A1100" s="3">
        <v>-15.628000259399414</v>
      </c>
      <c r="B1100" s="3">
        <v>0.83333337679505348</v>
      </c>
      <c r="C1100" s="3">
        <v>4.3103449046611786</v>
      </c>
    </row>
    <row r="1101" spans="1:3">
      <c r="A1101" s="3">
        <v>-15.62399959564209</v>
      </c>
      <c r="B1101" s="3">
        <v>0.83333337679505348</v>
      </c>
      <c r="C1101" s="3">
        <v>4.3103449046611786</v>
      </c>
    </row>
    <row r="1102" spans="1:3">
      <c r="A1102" s="3">
        <v>-15.619999885559082</v>
      </c>
      <c r="B1102" s="3">
        <v>0.83333337679505348</v>
      </c>
      <c r="C1102" s="3">
        <v>4.3103449046611786</v>
      </c>
    </row>
    <row r="1103" spans="1:3">
      <c r="A1103" s="3">
        <v>-15.616000175476074</v>
      </c>
      <c r="B1103" s="3">
        <v>0.83333337679505348</v>
      </c>
      <c r="C1103" s="3">
        <v>4.3103449046611786</v>
      </c>
    </row>
    <row r="1104" spans="1:3">
      <c r="A1104" s="3">
        <v>-15.61199951171875</v>
      </c>
      <c r="B1104" s="3">
        <v>0.83333337679505348</v>
      </c>
      <c r="C1104" s="3">
        <v>4.3103449046611786</v>
      </c>
    </row>
    <row r="1105" spans="1:3">
      <c r="A1105" s="3">
        <v>-15.607999801635742</v>
      </c>
      <c r="B1105" s="3">
        <v>0.83333337679505348</v>
      </c>
      <c r="C1105" s="3">
        <v>4.3103449046611786</v>
      </c>
    </row>
    <row r="1106" spans="1:3">
      <c r="A1106" s="3">
        <v>-15.604000091552734</v>
      </c>
      <c r="B1106" s="3">
        <v>0.83333337679505348</v>
      </c>
      <c r="C1106" s="3">
        <v>4.3103449046611786</v>
      </c>
    </row>
    <row r="1107" spans="1:3">
      <c r="A1107" s="3">
        <v>-15.59999942779541</v>
      </c>
      <c r="B1107" s="3">
        <v>0.83333337679505348</v>
      </c>
      <c r="C1107" s="3">
        <v>4.3103449046611786</v>
      </c>
    </row>
    <row r="1108" spans="1:3">
      <c r="A1108" s="3">
        <v>-15.595999717712402</v>
      </c>
      <c r="B1108" s="3">
        <v>0.83333337679505348</v>
      </c>
      <c r="C1108" s="3">
        <v>4.3103449046611786</v>
      </c>
    </row>
    <row r="1109" spans="1:3">
      <c r="A1109" s="3">
        <v>-15.592000007629395</v>
      </c>
      <c r="B1109" s="3">
        <v>0.83333337679505348</v>
      </c>
      <c r="C1109" s="3">
        <v>4.3103449046611786</v>
      </c>
    </row>
    <row r="1110" spans="1:3">
      <c r="A1110" s="3">
        <v>-15.58799934387207</v>
      </c>
      <c r="B1110" s="3">
        <v>0.83333337679505348</v>
      </c>
      <c r="C1110" s="3">
        <v>4.3103449046611786</v>
      </c>
    </row>
    <row r="1111" spans="1:3">
      <c r="A1111" s="3">
        <v>-15.583999633789063</v>
      </c>
      <c r="B1111" s="3">
        <v>0.83333337679505348</v>
      </c>
      <c r="C1111" s="3">
        <v>4.3103449046611786</v>
      </c>
    </row>
    <row r="1112" spans="1:3">
      <c r="A1112" s="3">
        <v>-15.579999923706055</v>
      </c>
      <c r="B1112" s="3">
        <v>0.83333337679505348</v>
      </c>
      <c r="C1112" s="3">
        <v>4.3103449046611786</v>
      </c>
    </row>
    <row r="1113" spans="1:3">
      <c r="A1113" s="3">
        <v>-15.576000213623047</v>
      </c>
      <c r="B1113" s="3">
        <v>0.83333337679505348</v>
      </c>
      <c r="C1113" s="3">
        <v>4.3103449046611786</v>
      </c>
    </row>
    <row r="1114" spans="1:3">
      <c r="A1114" s="3">
        <v>-15.571999549865723</v>
      </c>
      <c r="B1114" s="3">
        <v>0.83333337679505348</v>
      </c>
      <c r="C1114" s="3">
        <v>4.3103449046611786</v>
      </c>
    </row>
    <row r="1115" spans="1:3">
      <c r="A1115" s="3">
        <v>-15.567999839782715</v>
      </c>
      <c r="B1115" s="3">
        <v>0.83333337679505348</v>
      </c>
      <c r="C1115" s="3">
        <v>4.3103449046611786</v>
      </c>
    </row>
    <row r="1116" spans="1:3">
      <c r="A1116" s="3">
        <v>-15.564000129699707</v>
      </c>
      <c r="B1116" s="3">
        <v>0.83333337679505348</v>
      </c>
      <c r="C1116" s="3">
        <v>4.3103449046611786</v>
      </c>
    </row>
    <row r="1117" spans="1:3">
      <c r="A1117" s="3">
        <v>-15.559999465942383</v>
      </c>
      <c r="B1117" s="3">
        <v>0.83333337679505348</v>
      </c>
      <c r="C1117" s="3">
        <v>4.3103449046611786</v>
      </c>
    </row>
    <row r="1118" spans="1:3">
      <c r="A1118" s="3">
        <v>-15.555999755859375</v>
      </c>
      <c r="B1118" s="3">
        <v>0.83333337679505348</v>
      </c>
      <c r="C1118" s="3">
        <v>4.3103449046611786</v>
      </c>
    </row>
    <row r="1119" spans="1:3">
      <c r="A1119" s="3">
        <v>-15.552000045776367</v>
      </c>
      <c r="B1119" s="3">
        <v>0.83333337679505348</v>
      </c>
      <c r="C1119" s="3">
        <v>4.3103449046611786</v>
      </c>
    </row>
    <row r="1120" spans="1:3">
      <c r="A1120" s="3">
        <v>-15.547999382019043</v>
      </c>
      <c r="B1120" s="3">
        <v>0.83333337679505348</v>
      </c>
      <c r="C1120" s="3">
        <v>4.3103449046611786</v>
      </c>
    </row>
    <row r="1121" spans="1:3">
      <c r="A1121" s="3">
        <v>-15.543999671936035</v>
      </c>
      <c r="B1121" s="3">
        <v>0.83333337679505348</v>
      </c>
      <c r="C1121" s="3">
        <v>4.3103449046611786</v>
      </c>
    </row>
    <row r="1122" spans="1:3">
      <c r="A1122" s="3">
        <v>-15.539999961853027</v>
      </c>
      <c r="B1122" s="3">
        <v>0.83333337679505348</v>
      </c>
      <c r="C1122" s="3">
        <v>4.3103449046611786</v>
      </c>
    </row>
    <row r="1123" spans="1:3">
      <c r="A1123" s="3">
        <v>-15.53600025177002</v>
      </c>
      <c r="B1123" s="3">
        <v>0.83333337679505348</v>
      </c>
      <c r="C1123" s="3">
        <v>4.3103449046611786</v>
      </c>
    </row>
    <row r="1124" spans="1:3">
      <c r="A1124" s="3">
        <v>-15.531999588012695</v>
      </c>
      <c r="B1124" s="3">
        <v>0.83333337679505348</v>
      </c>
      <c r="C1124" s="3">
        <v>4.3103449046611786</v>
      </c>
    </row>
    <row r="1125" spans="1:3">
      <c r="A1125" s="3">
        <v>-15.527999877929688</v>
      </c>
      <c r="B1125" s="3">
        <v>0.83333337679505348</v>
      </c>
      <c r="C1125" s="3">
        <v>4.3103449046611786</v>
      </c>
    </row>
    <row r="1126" spans="1:3">
      <c r="A1126" s="3">
        <v>-15.52400016784668</v>
      </c>
      <c r="B1126" s="3">
        <v>0.83333337679505348</v>
      </c>
      <c r="C1126" s="3">
        <v>4.3103449046611786</v>
      </c>
    </row>
    <row r="1127" spans="1:3">
      <c r="A1127" s="3">
        <v>-15.519999504089355</v>
      </c>
      <c r="B1127" s="3">
        <v>0.83333337679505348</v>
      </c>
      <c r="C1127" s="3">
        <v>4.3103449046611786</v>
      </c>
    </row>
    <row r="1128" spans="1:3">
      <c r="A1128" s="3">
        <v>-15.515999794006348</v>
      </c>
      <c r="B1128" s="3">
        <v>0.83333337679505348</v>
      </c>
      <c r="C1128" s="3">
        <v>4.3103449046611786</v>
      </c>
    </row>
    <row r="1129" spans="1:3">
      <c r="A1129" s="3">
        <v>-15.51200008392334</v>
      </c>
      <c r="B1129" s="3">
        <v>0.83333337679505348</v>
      </c>
      <c r="C1129" s="3">
        <v>4.3103449046611786</v>
      </c>
    </row>
    <row r="1130" spans="1:3">
      <c r="A1130" s="3">
        <v>-15.507999420166016</v>
      </c>
      <c r="B1130" s="3">
        <v>0.83333337679505348</v>
      </c>
      <c r="C1130" s="3">
        <v>4.3103449046611786</v>
      </c>
    </row>
    <row r="1131" spans="1:3">
      <c r="A1131" s="3">
        <v>-15.503999710083008</v>
      </c>
      <c r="B1131" s="3">
        <v>0.83333337679505348</v>
      </c>
      <c r="C1131" s="3">
        <v>4.3103449046611786</v>
      </c>
    </row>
    <row r="1132" spans="1:3">
      <c r="A1132" s="3">
        <v>-15.5</v>
      </c>
      <c r="B1132" s="3">
        <v>0.83333337679505348</v>
      </c>
      <c r="C1132" s="3">
        <v>4.3103449046611786</v>
      </c>
    </row>
    <row r="1133" spans="1:3">
      <c r="A1133" s="3">
        <v>-15.495999336242676</v>
      </c>
      <c r="B1133" s="3">
        <v>0.83333337679505348</v>
      </c>
      <c r="C1133" s="3">
        <v>4.3103449046611786</v>
      </c>
    </row>
    <row r="1134" spans="1:3">
      <c r="A1134" s="3">
        <v>-15.491999626159668</v>
      </c>
      <c r="B1134" s="3">
        <v>0.83333337679505348</v>
      </c>
      <c r="C1134" s="3">
        <v>4.3103449046611786</v>
      </c>
    </row>
    <row r="1135" spans="1:3">
      <c r="A1135" s="3">
        <v>-15.48799991607666</v>
      </c>
      <c r="B1135" s="3">
        <v>0.83333337679505348</v>
      </c>
      <c r="C1135" s="3">
        <v>4.3103449046611786</v>
      </c>
    </row>
    <row r="1136" spans="1:3">
      <c r="A1136" s="3">
        <v>-15.484000205993652</v>
      </c>
      <c r="B1136" s="3">
        <v>0.83333337679505348</v>
      </c>
      <c r="C1136" s="3">
        <v>4.3103449046611786</v>
      </c>
    </row>
    <row r="1137" spans="1:3">
      <c r="A1137" s="3">
        <v>-15.479999542236328</v>
      </c>
      <c r="B1137" s="3">
        <v>0.83333337679505348</v>
      </c>
      <c r="C1137" s="3">
        <v>4.3103449046611786</v>
      </c>
    </row>
    <row r="1138" spans="1:3">
      <c r="A1138" s="3">
        <v>-15.47599983215332</v>
      </c>
      <c r="B1138" s="3">
        <v>0.83333337679505348</v>
      </c>
      <c r="C1138" s="3">
        <v>4.3103449046611786</v>
      </c>
    </row>
    <row r="1139" spans="1:3">
      <c r="A1139" s="3">
        <v>-15.472000122070313</v>
      </c>
      <c r="B1139" s="3">
        <v>0.83333337679505348</v>
      </c>
      <c r="C1139" s="3">
        <v>4.3103449046611786</v>
      </c>
    </row>
    <row r="1140" spans="1:3">
      <c r="A1140" s="3">
        <v>-15.467999458312988</v>
      </c>
      <c r="B1140" s="3">
        <v>0.83333337679505348</v>
      </c>
      <c r="C1140" s="3">
        <v>4.3103449046611786</v>
      </c>
    </row>
    <row r="1141" spans="1:3">
      <c r="A1141" s="3">
        <v>-15.46399974822998</v>
      </c>
      <c r="B1141" s="3">
        <v>0.83333337679505348</v>
      </c>
      <c r="C1141" s="3">
        <v>4.3103449046611786</v>
      </c>
    </row>
    <row r="1142" spans="1:3">
      <c r="A1142" s="3">
        <v>-15.460000038146973</v>
      </c>
      <c r="B1142" s="3">
        <v>0.83333337679505348</v>
      </c>
      <c r="C1142" s="3">
        <v>4.3103449046611786</v>
      </c>
    </row>
    <row r="1143" spans="1:3">
      <c r="A1143" s="3">
        <v>-15.455999374389648</v>
      </c>
      <c r="B1143" s="3">
        <v>0.83333337679505348</v>
      </c>
      <c r="C1143" s="3">
        <v>4.3103449046611786</v>
      </c>
    </row>
    <row r="1144" spans="1:3">
      <c r="A1144" s="3">
        <v>-15.451999664306641</v>
      </c>
      <c r="B1144" s="3">
        <v>0.83333337679505348</v>
      </c>
      <c r="C1144" s="3">
        <v>4.3103449046611786</v>
      </c>
    </row>
    <row r="1145" spans="1:3">
      <c r="A1145" s="3">
        <v>-15.447999954223633</v>
      </c>
      <c r="B1145" s="3">
        <v>0.83333337679505348</v>
      </c>
      <c r="C1145" s="3">
        <v>4.3103449046611786</v>
      </c>
    </row>
    <row r="1146" spans="1:3">
      <c r="A1146" s="3">
        <v>-15.444000244140625</v>
      </c>
      <c r="B1146" s="3">
        <v>0.83333337679505348</v>
      </c>
      <c r="C1146" s="3">
        <v>4.3103449046611786</v>
      </c>
    </row>
    <row r="1147" spans="1:3">
      <c r="A1147" s="3">
        <v>-15.439999580383301</v>
      </c>
      <c r="B1147" s="3">
        <v>0.83333337679505348</v>
      </c>
      <c r="C1147" s="3">
        <v>4.3103449046611786</v>
      </c>
    </row>
    <row r="1148" spans="1:3">
      <c r="A1148" s="3">
        <v>-15.435999870300293</v>
      </c>
      <c r="B1148" s="3">
        <v>0.83333337679505348</v>
      </c>
      <c r="C1148" s="3">
        <v>4.3103449046611786</v>
      </c>
    </row>
    <row r="1149" spans="1:3">
      <c r="A1149" s="3">
        <v>-15.432000160217285</v>
      </c>
      <c r="B1149" s="3">
        <v>0.83333337679505348</v>
      </c>
      <c r="C1149" s="3">
        <v>4.3103449046611786</v>
      </c>
    </row>
    <row r="1150" spans="1:3">
      <c r="A1150" s="3">
        <v>-15.427999496459961</v>
      </c>
      <c r="B1150" s="3">
        <v>0.83333337679505348</v>
      </c>
      <c r="C1150" s="3">
        <v>4.3103449046611786</v>
      </c>
    </row>
    <row r="1151" spans="1:3">
      <c r="A1151" s="3">
        <v>-15.423999786376953</v>
      </c>
      <c r="B1151" s="3">
        <v>0.83333337679505348</v>
      </c>
      <c r="C1151" s="3">
        <v>4.3103449046611786</v>
      </c>
    </row>
    <row r="1152" spans="1:3">
      <c r="A1152" s="3">
        <v>-15.420000076293945</v>
      </c>
      <c r="B1152" s="3">
        <v>0.83333337679505348</v>
      </c>
      <c r="C1152" s="3">
        <v>4.3103449046611786</v>
      </c>
    </row>
    <row r="1153" spans="1:3">
      <c r="A1153" s="3">
        <v>-15.415999412536621</v>
      </c>
      <c r="B1153" s="3">
        <v>0.83333337679505348</v>
      </c>
      <c r="C1153" s="3">
        <v>4.3103449046611786</v>
      </c>
    </row>
    <row r="1154" spans="1:3">
      <c r="A1154" s="3">
        <v>-15.411999702453613</v>
      </c>
      <c r="B1154" s="3">
        <v>0.83333337679505348</v>
      </c>
      <c r="C1154" s="3">
        <v>4.3103449046611786</v>
      </c>
    </row>
    <row r="1155" spans="1:3">
      <c r="A1155" s="3">
        <v>-15.407999992370605</v>
      </c>
      <c r="B1155" s="3">
        <v>0.83333337679505348</v>
      </c>
      <c r="C1155" s="3">
        <v>4.3103449046611786</v>
      </c>
    </row>
    <row r="1156" spans="1:3">
      <c r="A1156" s="3">
        <v>-15.403999328613281</v>
      </c>
      <c r="B1156" s="3">
        <v>0.83333337679505348</v>
      </c>
      <c r="C1156" s="3">
        <v>4.3103449046611786</v>
      </c>
    </row>
    <row r="1157" spans="1:3">
      <c r="A1157" s="3">
        <v>-15.399999618530273</v>
      </c>
      <c r="B1157" s="3">
        <v>0.83333337679505348</v>
      </c>
      <c r="C1157" s="3">
        <v>4.3103449046611786</v>
      </c>
    </row>
    <row r="1158" spans="1:3">
      <c r="A1158" s="3">
        <v>-15.395999908447266</v>
      </c>
      <c r="B1158" s="3">
        <v>0.83333337679505348</v>
      </c>
      <c r="C1158" s="3">
        <v>4.3103449046611786</v>
      </c>
    </row>
    <row r="1159" spans="1:3">
      <c r="A1159" s="3">
        <v>-15.392000198364258</v>
      </c>
      <c r="B1159" s="3">
        <v>0.83333337679505348</v>
      </c>
      <c r="C1159" s="3">
        <v>4.3103449046611786</v>
      </c>
    </row>
    <row r="1160" spans="1:3">
      <c r="A1160" s="3">
        <v>-15.387999534606934</v>
      </c>
      <c r="B1160" s="3">
        <v>0.83333337679505348</v>
      </c>
      <c r="C1160" s="3">
        <v>4.3103449046611786</v>
      </c>
    </row>
    <row r="1161" spans="1:3">
      <c r="A1161" s="3">
        <v>-15.383999824523926</v>
      </c>
      <c r="B1161" s="3">
        <v>0.83333337679505348</v>
      </c>
      <c r="C1161" s="3">
        <v>4.3103449046611786</v>
      </c>
    </row>
    <row r="1162" spans="1:3">
      <c r="A1162" s="3">
        <v>-15.380000114440918</v>
      </c>
      <c r="B1162" s="3">
        <v>0.83333337679505348</v>
      </c>
      <c r="C1162" s="3">
        <v>4.3103449046611786</v>
      </c>
    </row>
    <row r="1163" spans="1:3">
      <c r="A1163" s="3">
        <v>-15.375999450683594</v>
      </c>
      <c r="B1163" s="3">
        <v>0.83333337679505348</v>
      </c>
      <c r="C1163" s="3">
        <v>4.3103449046611786</v>
      </c>
    </row>
    <row r="1164" spans="1:3">
      <c r="A1164" s="3">
        <v>-15.371999740600586</v>
      </c>
      <c r="B1164" s="3">
        <v>0.83333337679505348</v>
      </c>
      <c r="C1164" s="3">
        <v>4.3103449046611786</v>
      </c>
    </row>
    <row r="1165" spans="1:3">
      <c r="A1165" s="3">
        <v>-15.368000030517578</v>
      </c>
      <c r="B1165" s="3">
        <v>0.83333337679505348</v>
      </c>
      <c r="C1165" s="3">
        <v>4.3103449046611786</v>
      </c>
    </row>
    <row r="1166" spans="1:3">
      <c r="A1166" s="3">
        <v>-15.363999366760254</v>
      </c>
      <c r="B1166" s="3">
        <v>0.83333337679505348</v>
      </c>
      <c r="C1166" s="3">
        <v>4.3103449046611786</v>
      </c>
    </row>
    <row r="1167" spans="1:3">
      <c r="A1167" s="3">
        <v>-15.359999656677246</v>
      </c>
      <c r="B1167" s="3">
        <v>0.83333337679505348</v>
      </c>
      <c r="C1167" s="3">
        <v>4.3103449046611786</v>
      </c>
    </row>
    <row r="1168" spans="1:3">
      <c r="A1168" s="3">
        <v>-15.355999946594238</v>
      </c>
      <c r="B1168" s="3">
        <v>0.83333337679505348</v>
      </c>
      <c r="C1168" s="3">
        <v>4.3103449046611786</v>
      </c>
    </row>
    <row r="1169" spans="1:3">
      <c r="A1169" s="3">
        <v>-15.35200023651123</v>
      </c>
      <c r="B1169" s="3">
        <v>0.83333337679505348</v>
      </c>
      <c r="C1169" s="3">
        <v>4.3103449046611786</v>
      </c>
    </row>
    <row r="1170" spans="1:3">
      <c r="A1170" s="3">
        <v>-15.347999572753906</v>
      </c>
      <c r="B1170" s="3">
        <v>0.83333337679505348</v>
      </c>
      <c r="C1170" s="3">
        <v>4.3103449046611786</v>
      </c>
    </row>
    <row r="1171" spans="1:3">
      <c r="A1171" s="3">
        <v>-15.343999862670898</v>
      </c>
      <c r="B1171" s="3">
        <v>0.83333337679505348</v>
      </c>
      <c r="C1171" s="3">
        <v>4.3103449046611786</v>
      </c>
    </row>
    <row r="1172" spans="1:3">
      <c r="A1172" s="3">
        <v>-15.340000152587891</v>
      </c>
      <c r="B1172" s="3">
        <v>0.83333337679505348</v>
      </c>
      <c r="C1172" s="3">
        <v>5.1724139600992203</v>
      </c>
    </row>
    <row r="1173" spans="1:3">
      <c r="A1173" s="3">
        <v>-15.335999488830566</v>
      </c>
      <c r="B1173" s="3">
        <v>0.83333337679505348</v>
      </c>
      <c r="C1173" s="3">
        <v>5.1724139600992203</v>
      </c>
    </row>
    <row r="1174" spans="1:3">
      <c r="A1174" s="3">
        <v>-15.331999778747559</v>
      </c>
      <c r="B1174" s="3">
        <v>0.83333337679505348</v>
      </c>
      <c r="C1174" s="3">
        <v>5.1724139600992203</v>
      </c>
    </row>
    <row r="1175" spans="1:3">
      <c r="A1175" s="3">
        <v>-15.328000068664551</v>
      </c>
      <c r="B1175" s="3">
        <v>0.83333337679505348</v>
      </c>
      <c r="C1175" s="3">
        <v>5.1724139600992203</v>
      </c>
    </row>
    <row r="1176" spans="1:3">
      <c r="A1176" s="3">
        <v>-15.323999404907227</v>
      </c>
      <c r="B1176" s="3">
        <v>0.83333337679505348</v>
      </c>
      <c r="C1176" s="3">
        <v>5.1724139600992203</v>
      </c>
    </row>
    <row r="1177" spans="1:3">
      <c r="A1177" s="3">
        <v>-15.319999694824219</v>
      </c>
      <c r="B1177" s="3">
        <v>0.83333337679505348</v>
      </c>
      <c r="C1177" s="3">
        <v>5.1724139600992203</v>
      </c>
    </row>
    <row r="1178" spans="1:3">
      <c r="A1178" s="3">
        <v>-15.315999984741211</v>
      </c>
      <c r="B1178" s="3">
        <v>0.83333337679505348</v>
      </c>
      <c r="C1178" s="3">
        <v>5.1724139600992203</v>
      </c>
    </row>
    <row r="1179" spans="1:3">
      <c r="A1179" s="3">
        <v>-15.311999320983887</v>
      </c>
      <c r="B1179" s="3">
        <v>0.83333337679505348</v>
      </c>
      <c r="C1179" s="3">
        <v>5.1724139600992203</v>
      </c>
    </row>
    <row r="1180" spans="1:3">
      <c r="A1180" s="3">
        <v>-15.307999610900879</v>
      </c>
      <c r="B1180" s="3">
        <v>0.83333337679505348</v>
      </c>
      <c r="C1180" s="3">
        <v>5.1724139600992203</v>
      </c>
    </row>
    <row r="1181" spans="1:3">
      <c r="A1181" s="3">
        <v>-15.303999900817871</v>
      </c>
      <c r="B1181" s="3">
        <v>0.83333337679505348</v>
      </c>
      <c r="C1181" s="3">
        <v>5.1724139600992203</v>
      </c>
    </row>
    <row r="1182" spans="1:3">
      <c r="A1182" s="3">
        <v>-15.300000190734863</v>
      </c>
      <c r="B1182" s="3">
        <v>0.83333337679505348</v>
      </c>
      <c r="C1182" s="3">
        <v>5.1724139600992203</v>
      </c>
    </row>
    <row r="1183" spans="1:3">
      <c r="A1183" s="3">
        <v>-15.295999526977539</v>
      </c>
      <c r="B1183" s="3">
        <v>0.83333337679505348</v>
      </c>
      <c r="C1183" s="3">
        <v>5.1724139600992203</v>
      </c>
    </row>
    <row r="1184" spans="1:3">
      <c r="A1184" s="3">
        <v>-15.291999816894531</v>
      </c>
      <c r="B1184" s="3">
        <v>0.83333337679505348</v>
      </c>
      <c r="C1184" s="3">
        <v>5.1724139600992203</v>
      </c>
    </row>
    <row r="1185" spans="1:3">
      <c r="A1185" s="3">
        <v>-15.288000106811523</v>
      </c>
      <c r="B1185" s="3">
        <v>0.83333337679505348</v>
      </c>
      <c r="C1185" s="3">
        <v>5.1724139600992203</v>
      </c>
    </row>
    <row r="1186" spans="1:3">
      <c r="A1186" s="3">
        <v>-15.283999443054199</v>
      </c>
      <c r="B1186" s="3">
        <v>0.83333337679505348</v>
      </c>
      <c r="C1186" s="3">
        <v>5.1724139600992203</v>
      </c>
    </row>
    <row r="1187" spans="1:3">
      <c r="A1187" s="3">
        <v>-15.279999732971191</v>
      </c>
      <c r="B1187" s="3">
        <v>0.83333337679505348</v>
      </c>
      <c r="C1187" s="3">
        <v>5.1724139600992203</v>
      </c>
    </row>
    <row r="1188" spans="1:3">
      <c r="A1188" s="3">
        <v>-15.276000022888184</v>
      </c>
      <c r="B1188" s="3">
        <v>0.83333337679505348</v>
      </c>
      <c r="C1188" s="3">
        <v>5.1724139600992203</v>
      </c>
    </row>
    <row r="1189" spans="1:3">
      <c r="A1189" s="3">
        <v>-15.271999359130859</v>
      </c>
      <c r="B1189" s="3">
        <v>0.83333337679505348</v>
      </c>
      <c r="C1189" s="3">
        <v>5.1724139600992203</v>
      </c>
    </row>
    <row r="1190" spans="1:3">
      <c r="A1190" s="3">
        <v>-15.267999649047852</v>
      </c>
      <c r="B1190" s="3">
        <v>0.83333337679505348</v>
      </c>
      <c r="C1190" s="3">
        <v>5.1724139600992203</v>
      </c>
    </row>
    <row r="1191" spans="1:3">
      <c r="A1191" s="3">
        <v>-15.263999938964844</v>
      </c>
      <c r="B1191" s="3">
        <v>0.83333337679505348</v>
      </c>
      <c r="C1191" s="3">
        <v>5.1724139600992203</v>
      </c>
    </row>
    <row r="1192" spans="1:3">
      <c r="A1192" s="3">
        <v>-15.260000228881836</v>
      </c>
      <c r="B1192" s="3">
        <v>0.83333337679505348</v>
      </c>
      <c r="C1192" s="3">
        <v>5.1724139600992203</v>
      </c>
    </row>
    <row r="1193" spans="1:3">
      <c r="A1193" s="3">
        <v>-15.255999565124512</v>
      </c>
      <c r="B1193" s="3">
        <v>0.83333337679505348</v>
      </c>
      <c r="C1193" s="3">
        <v>5.1724139600992203</v>
      </c>
    </row>
    <row r="1194" spans="1:3">
      <c r="A1194" s="3">
        <v>-15.251999855041504</v>
      </c>
      <c r="B1194" s="3">
        <v>0.83333337679505348</v>
      </c>
      <c r="C1194" s="3">
        <v>5.1724139600992203</v>
      </c>
    </row>
    <row r="1195" spans="1:3">
      <c r="A1195" s="3">
        <v>-15.248000144958496</v>
      </c>
      <c r="B1195" s="3">
        <v>0.83333337679505348</v>
      </c>
      <c r="C1195" s="3">
        <v>5.1724139600992203</v>
      </c>
    </row>
    <row r="1196" spans="1:3">
      <c r="A1196" s="3">
        <v>-15.243999481201172</v>
      </c>
      <c r="B1196" s="3">
        <v>0.83333337679505348</v>
      </c>
      <c r="C1196" s="3">
        <v>5.1724139600992203</v>
      </c>
    </row>
    <row r="1197" spans="1:3">
      <c r="A1197" s="3">
        <v>-15.239999771118164</v>
      </c>
      <c r="B1197" s="3">
        <v>0.83333337679505348</v>
      </c>
      <c r="C1197" s="3">
        <v>5.1724139600992203</v>
      </c>
    </row>
    <row r="1198" spans="1:3">
      <c r="A1198" s="3">
        <v>-15.236000061035156</v>
      </c>
      <c r="B1198" s="3">
        <v>0.83333337679505348</v>
      </c>
      <c r="C1198" s="3">
        <v>5.1724139600992203</v>
      </c>
    </row>
    <row r="1199" spans="1:3">
      <c r="A1199" s="3">
        <v>-15.231999397277832</v>
      </c>
      <c r="B1199" s="3">
        <v>0.83333337679505348</v>
      </c>
      <c r="C1199" s="3">
        <v>5.1724139600992203</v>
      </c>
    </row>
    <row r="1200" spans="1:3">
      <c r="A1200" s="3">
        <v>-15.227999687194824</v>
      </c>
      <c r="B1200" s="3">
        <v>0.83333337679505348</v>
      </c>
      <c r="C1200" s="3">
        <v>5.1724139600992203</v>
      </c>
    </row>
    <row r="1201" spans="1:3">
      <c r="A1201" s="3">
        <v>-15.223999977111816</v>
      </c>
      <c r="B1201" s="3">
        <v>0.83333337679505348</v>
      </c>
      <c r="C1201" s="3">
        <v>5.1724139600992203</v>
      </c>
    </row>
    <row r="1202" spans="1:3">
      <c r="A1202" s="3">
        <v>-15.219999313354492</v>
      </c>
      <c r="B1202" s="3">
        <v>0.83333337679505348</v>
      </c>
      <c r="C1202" s="3">
        <v>5.1724139600992203</v>
      </c>
    </row>
    <row r="1203" spans="1:3">
      <c r="A1203" s="3">
        <v>-15.215999603271484</v>
      </c>
      <c r="B1203" s="3">
        <v>0.83333337679505348</v>
      </c>
      <c r="C1203" s="3">
        <v>5.1724139600992203</v>
      </c>
    </row>
    <row r="1204" spans="1:3">
      <c r="A1204" s="3">
        <v>-15.211999893188477</v>
      </c>
      <c r="B1204" s="3">
        <v>0.83333337679505348</v>
      </c>
      <c r="C1204" s="3">
        <v>5.1724139600992203</v>
      </c>
    </row>
    <row r="1205" spans="1:3">
      <c r="A1205" s="3">
        <v>-15.208000183105469</v>
      </c>
      <c r="B1205" s="3">
        <v>0.83333337679505348</v>
      </c>
      <c r="C1205" s="3">
        <v>5.1724139600992203</v>
      </c>
    </row>
    <row r="1206" spans="1:3">
      <c r="A1206" s="3">
        <v>-15.203999519348145</v>
      </c>
      <c r="B1206" s="3">
        <v>0.83333337679505348</v>
      </c>
      <c r="C1206" s="3">
        <v>5.1724139600992203</v>
      </c>
    </row>
    <row r="1207" spans="1:3">
      <c r="A1207" s="3">
        <v>-15.199999809265137</v>
      </c>
      <c r="B1207" s="3">
        <v>0.83333337679505348</v>
      </c>
      <c r="C1207" s="3">
        <v>5.1724139600992203</v>
      </c>
    </row>
    <row r="1208" spans="1:3">
      <c r="A1208" s="3">
        <v>-15.196000099182129</v>
      </c>
      <c r="B1208" s="3">
        <v>0.83333337679505348</v>
      </c>
      <c r="C1208" s="3">
        <v>5.1724139600992203</v>
      </c>
    </row>
    <row r="1209" spans="1:3">
      <c r="A1209" s="3">
        <v>-15.191999435424805</v>
      </c>
      <c r="B1209" s="3">
        <v>0.83333337679505348</v>
      </c>
      <c r="C1209" s="3">
        <v>5.1724139600992203</v>
      </c>
    </row>
    <row r="1210" spans="1:3">
      <c r="A1210" s="3">
        <v>-15.187999725341797</v>
      </c>
      <c r="B1210" s="3">
        <v>0.83333337679505348</v>
      </c>
      <c r="C1210" s="3">
        <v>5.1724139600992203</v>
      </c>
    </row>
    <row r="1211" spans="1:3">
      <c r="A1211" s="3">
        <v>-15.184000015258789</v>
      </c>
      <c r="B1211" s="3">
        <v>0.83333337679505348</v>
      </c>
      <c r="C1211" s="3">
        <v>5.1724139600992203</v>
      </c>
    </row>
    <row r="1212" spans="1:3">
      <c r="A1212" s="3">
        <v>-15.179999351501465</v>
      </c>
      <c r="B1212" s="3">
        <v>0.83333337679505348</v>
      </c>
      <c r="C1212" s="3">
        <v>5.1724139600992203</v>
      </c>
    </row>
    <row r="1213" spans="1:3">
      <c r="A1213" s="3">
        <v>-15.175999641418457</v>
      </c>
      <c r="B1213" s="3">
        <v>0.83333337679505348</v>
      </c>
      <c r="C1213" s="3">
        <v>5.1724139600992203</v>
      </c>
    </row>
    <row r="1214" spans="1:3">
      <c r="A1214" s="3">
        <v>-15.171999931335449</v>
      </c>
      <c r="B1214" s="3">
        <v>0.83333337679505348</v>
      </c>
      <c r="C1214" s="3">
        <v>5.1724139600992203</v>
      </c>
    </row>
    <row r="1215" spans="1:3">
      <c r="A1215" s="3">
        <v>-15.168000221252441</v>
      </c>
      <c r="B1215" s="3">
        <v>0.83333337679505348</v>
      </c>
      <c r="C1215" s="3">
        <v>5.1724139600992203</v>
      </c>
    </row>
    <row r="1216" spans="1:3">
      <c r="A1216" s="3">
        <v>-15.163999557495117</v>
      </c>
      <c r="B1216" s="3">
        <v>0.83333337679505348</v>
      </c>
      <c r="C1216" s="3">
        <v>5.1724139600992203</v>
      </c>
    </row>
    <row r="1217" spans="1:3">
      <c r="A1217" s="3">
        <v>-15.159999847412109</v>
      </c>
      <c r="B1217" s="3">
        <v>0.83333337679505348</v>
      </c>
      <c r="C1217" s="3">
        <v>5.1724139600992203</v>
      </c>
    </row>
    <row r="1218" spans="1:3">
      <c r="A1218" s="3">
        <v>-15.156000137329102</v>
      </c>
      <c r="B1218" s="3">
        <v>0.83333337679505348</v>
      </c>
      <c r="C1218" s="3">
        <v>5.1724139600992203</v>
      </c>
    </row>
    <row r="1219" spans="1:3">
      <c r="A1219" s="3">
        <v>-15.151999473571777</v>
      </c>
      <c r="B1219" s="3">
        <v>0.83333337679505348</v>
      </c>
      <c r="C1219" s="3">
        <v>5.1724139600992203</v>
      </c>
    </row>
    <row r="1220" spans="1:3">
      <c r="A1220" s="3">
        <v>-15.14799976348877</v>
      </c>
      <c r="B1220" s="3">
        <v>0.83333337679505348</v>
      </c>
      <c r="C1220" s="3">
        <v>5.1724139600992203</v>
      </c>
    </row>
    <row r="1221" spans="1:3">
      <c r="A1221" s="3">
        <v>-15.144000053405762</v>
      </c>
      <c r="B1221" s="3">
        <v>0.83333337679505348</v>
      </c>
      <c r="C1221" s="3">
        <v>5.1724139600992203</v>
      </c>
    </row>
    <row r="1222" spans="1:3">
      <c r="A1222" s="3">
        <v>-15.139999389648438</v>
      </c>
      <c r="B1222" s="3">
        <v>0.83333337679505348</v>
      </c>
      <c r="C1222" s="3">
        <v>5.1724139600992203</v>
      </c>
    </row>
    <row r="1223" spans="1:3">
      <c r="A1223" s="3">
        <v>-15.13599967956543</v>
      </c>
      <c r="B1223" s="3">
        <v>0.83333337679505348</v>
      </c>
      <c r="C1223" s="3">
        <v>5.1724139600992203</v>
      </c>
    </row>
    <row r="1224" spans="1:3">
      <c r="A1224" s="3">
        <v>-15.131999969482422</v>
      </c>
      <c r="B1224" s="3">
        <v>0.83333337679505348</v>
      </c>
      <c r="C1224" s="3">
        <v>5.1724139600992203</v>
      </c>
    </row>
    <row r="1225" spans="1:3">
      <c r="A1225" s="3">
        <v>-15.130000114440918</v>
      </c>
      <c r="B1225" s="3">
        <v>0.83333337679505348</v>
      </c>
      <c r="C1225" s="3">
        <v>6.0344826430082321</v>
      </c>
    </row>
    <row r="1226" spans="1:3">
      <c r="A1226" s="3">
        <v>-15.127999305725098</v>
      </c>
      <c r="B1226" s="3">
        <v>0.83333337679505348</v>
      </c>
      <c r="C1226" s="3">
        <v>6.0344826430082321</v>
      </c>
    </row>
    <row r="1227" spans="1:3">
      <c r="A1227" s="3">
        <v>-15.12399959564209</v>
      </c>
      <c r="B1227" s="3">
        <v>0.83333337679505348</v>
      </c>
      <c r="C1227" s="3">
        <v>6.0344826430082321</v>
      </c>
    </row>
    <row r="1228" spans="1:3">
      <c r="A1228" s="3">
        <v>-15.119999885559082</v>
      </c>
      <c r="B1228" s="3">
        <v>0.83333337679505348</v>
      </c>
      <c r="C1228" s="3">
        <v>6.0344826430082321</v>
      </c>
    </row>
    <row r="1229" spans="1:3">
      <c r="A1229" s="3">
        <v>-15.116000175476074</v>
      </c>
      <c r="B1229" s="3">
        <v>0.83333337679505348</v>
      </c>
      <c r="C1229" s="3">
        <v>6.0344826430082321</v>
      </c>
    </row>
    <row r="1230" spans="1:3">
      <c r="A1230" s="3">
        <v>-15.11199951171875</v>
      </c>
      <c r="B1230" s="3">
        <v>0.83333337679505348</v>
      </c>
      <c r="C1230" s="3">
        <v>6.0344826430082321</v>
      </c>
    </row>
    <row r="1231" spans="1:3">
      <c r="A1231" s="3">
        <v>-15.107999801635742</v>
      </c>
      <c r="B1231" s="3">
        <v>0.83333337679505348</v>
      </c>
      <c r="C1231" s="3">
        <v>6.0344826430082321</v>
      </c>
    </row>
    <row r="1232" spans="1:3">
      <c r="A1232" s="3">
        <v>-15.104000091552734</v>
      </c>
      <c r="B1232" s="3">
        <v>0.83333337679505348</v>
      </c>
      <c r="C1232" s="3">
        <v>6.0344826430082321</v>
      </c>
    </row>
    <row r="1233" spans="1:3">
      <c r="A1233" s="3">
        <v>-15.09999942779541</v>
      </c>
      <c r="B1233" s="3">
        <v>0.83333337679505348</v>
      </c>
      <c r="C1233" s="3">
        <v>6.0344826430082321</v>
      </c>
    </row>
    <row r="1234" spans="1:3">
      <c r="A1234" s="3">
        <v>-15.095999717712402</v>
      </c>
      <c r="B1234" s="3">
        <v>0.83333337679505348</v>
      </c>
      <c r="C1234" s="3">
        <v>6.0344826430082321</v>
      </c>
    </row>
    <row r="1235" spans="1:3">
      <c r="A1235" s="3">
        <v>-15.092000007629395</v>
      </c>
      <c r="B1235" s="3">
        <v>0.83333337679505348</v>
      </c>
      <c r="C1235" s="3">
        <v>6.0344826430082321</v>
      </c>
    </row>
    <row r="1236" spans="1:3">
      <c r="A1236" s="3">
        <v>-15.08799934387207</v>
      </c>
      <c r="B1236" s="3">
        <v>0.83333337679505348</v>
      </c>
      <c r="C1236" s="3">
        <v>6.0344826430082321</v>
      </c>
    </row>
    <row r="1237" spans="1:3">
      <c r="A1237" s="3">
        <v>-15.083999633789063</v>
      </c>
      <c r="B1237" s="3">
        <v>0.83333337679505348</v>
      </c>
      <c r="C1237" s="3">
        <v>6.0344826430082321</v>
      </c>
    </row>
    <row r="1238" spans="1:3">
      <c r="A1238" s="3">
        <v>-15.079999923706055</v>
      </c>
      <c r="B1238" s="3">
        <v>0.83333337679505348</v>
      </c>
      <c r="C1238" s="3">
        <v>6.0344826430082321</v>
      </c>
    </row>
    <row r="1239" spans="1:3">
      <c r="A1239" s="3">
        <v>-15.076000213623047</v>
      </c>
      <c r="B1239" s="3">
        <v>0.83333337679505348</v>
      </c>
      <c r="C1239" s="3">
        <v>6.0344826430082321</v>
      </c>
    </row>
    <row r="1240" spans="1:3">
      <c r="A1240" s="3">
        <v>-15.071999549865723</v>
      </c>
      <c r="B1240" s="3">
        <v>0.83333337679505348</v>
      </c>
      <c r="C1240" s="3">
        <v>6.0344826430082321</v>
      </c>
    </row>
    <row r="1241" spans="1:3">
      <c r="A1241" s="3">
        <v>-15.067999839782715</v>
      </c>
      <c r="B1241" s="3">
        <v>0.83333337679505348</v>
      </c>
      <c r="C1241" s="3">
        <v>6.0344826430082321</v>
      </c>
    </row>
    <row r="1242" spans="1:3">
      <c r="A1242" s="3">
        <v>-15.064000129699707</v>
      </c>
      <c r="B1242" s="3">
        <v>0.83333337679505348</v>
      </c>
      <c r="C1242" s="3">
        <v>6.0344826430082321</v>
      </c>
    </row>
    <row r="1243" spans="1:3">
      <c r="A1243" s="3">
        <v>-15.059999465942383</v>
      </c>
      <c r="B1243" s="3">
        <v>0.83333337679505348</v>
      </c>
      <c r="C1243" s="3">
        <v>6.0344826430082321</v>
      </c>
    </row>
    <row r="1244" spans="1:3">
      <c r="A1244" s="3">
        <v>-15.055999755859375</v>
      </c>
      <c r="B1244" s="3">
        <v>0.83333337679505348</v>
      </c>
      <c r="C1244" s="3">
        <v>6.0344826430082321</v>
      </c>
    </row>
    <row r="1245" spans="1:3">
      <c r="A1245" s="3">
        <v>-15.052000045776367</v>
      </c>
      <c r="B1245" s="3">
        <v>0.83333337679505348</v>
      </c>
      <c r="C1245" s="3">
        <v>6.0344826430082321</v>
      </c>
    </row>
    <row r="1246" spans="1:3">
      <c r="A1246" s="3">
        <v>-15.047999382019043</v>
      </c>
      <c r="B1246" s="3">
        <v>0.83333337679505348</v>
      </c>
      <c r="C1246" s="3">
        <v>6.0344826430082321</v>
      </c>
    </row>
    <row r="1247" spans="1:3">
      <c r="A1247" s="3">
        <v>-15.043999671936035</v>
      </c>
      <c r="B1247" s="3">
        <v>0.83333337679505348</v>
      </c>
      <c r="C1247" s="3">
        <v>6.0344826430082321</v>
      </c>
    </row>
    <row r="1248" spans="1:3">
      <c r="A1248" s="3">
        <v>-15.039999961853027</v>
      </c>
      <c r="B1248" s="3">
        <v>0.83333337679505348</v>
      </c>
      <c r="C1248" s="3">
        <v>6.0344826430082321</v>
      </c>
    </row>
    <row r="1249" spans="1:3">
      <c r="A1249" s="3">
        <v>-15.035999298095703</v>
      </c>
      <c r="B1249" s="3">
        <v>0.83333337679505348</v>
      </c>
      <c r="C1249" s="3">
        <v>6.0344826430082321</v>
      </c>
    </row>
    <row r="1250" spans="1:3">
      <c r="A1250" s="3">
        <v>-15.031999588012695</v>
      </c>
      <c r="B1250" s="3">
        <v>0.83333337679505348</v>
      </c>
      <c r="C1250" s="3">
        <v>6.0344826430082321</v>
      </c>
    </row>
    <row r="1251" spans="1:3">
      <c r="A1251" s="3">
        <v>-15.027999877929688</v>
      </c>
      <c r="B1251" s="3">
        <v>0.83333337679505348</v>
      </c>
      <c r="C1251" s="3">
        <v>6.0344826430082321</v>
      </c>
    </row>
    <row r="1252" spans="1:3">
      <c r="A1252" s="3">
        <v>-15.02400016784668</v>
      </c>
      <c r="B1252" s="3">
        <v>0.83333337679505348</v>
      </c>
      <c r="C1252" s="3">
        <v>6.0344826430082321</v>
      </c>
    </row>
    <row r="1253" spans="1:3">
      <c r="A1253" s="3">
        <v>-15.019999504089355</v>
      </c>
      <c r="B1253" s="3">
        <v>0.83333337679505348</v>
      </c>
      <c r="C1253" s="3">
        <v>6.0344826430082321</v>
      </c>
    </row>
    <row r="1254" spans="1:3">
      <c r="A1254" s="3">
        <v>-15.015999794006348</v>
      </c>
      <c r="B1254" s="3">
        <v>0.83333337679505348</v>
      </c>
      <c r="C1254" s="3">
        <v>6.0344826430082321</v>
      </c>
    </row>
    <row r="1255" spans="1:3">
      <c r="A1255" s="3">
        <v>-15.01200008392334</v>
      </c>
      <c r="B1255" s="3">
        <v>0.83333337679505348</v>
      </c>
      <c r="C1255" s="3">
        <v>6.0344826430082321</v>
      </c>
    </row>
    <row r="1256" spans="1:3">
      <c r="A1256" s="3">
        <v>-15.007999420166016</v>
      </c>
      <c r="B1256" s="3">
        <v>0.83333337679505348</v>
      </c>
      <c r="C1256" s="3">
        <v>6.0344826430082321</v>
      </c>
    </row>
    <row r="1257" spans="1:3">
      <c r="A1257" s="3">
        <v>-15.003999710083008</v>
      </c>
      <c r="B1257" s="3">
        <v>0.83333337679505348</v>
      </c>
      <c r="C1257" s="3">
        <v>6.0344826430082321</v>
      </c>
    </row>
    <row r="1258" spans="1:3">
      <c r="A1258" s="3">
        <v>-15</v>
      </c>
      <c r="B1258" s="3">
        <v>0.83333337679505348</v>
      </c>
      <c r="C1258" s="3">
        <v>6.8965516984462738</v>
      </c>
    </row>
    <row r="1259" spans="1:3">
      <c r="A1259" s="3">
        <v>-14.995999336242676</v>
      </c>
      <c r="B1259" s="3">
        <v>0.83333337679505348</v>
      </c>
      <c r="C1259" s="3">
        <v>6.8965516984462738</v>
      </c>
    </row>
    <row r="1260" spans="1:3">
      <c r="A1260" s="3">
        <v>-14.991999626159668</v>
      </c>
      <c r="B1260" s="3">
        <v>0.83333337679505348</v>
      </c>
      <c r="C1260" s="3">
        <v>6.8965516984462738</v>
      </c>
    </row>
    <row r="1261" spans="1:3">
      <c r="A1261" s="3">
        <v>-14.98799991607666</v>
      </c>
      <c r="B1261" s="3">
        <v>0.83333337679505348</v>
      </c>
      <c r="C1261" s="3">
        <v>6.8965516984462738</v>
      </c>
    </row>
    <row r="1262" spans="1:3">
      <c r="A1262" s="3">
        <v>-14.984000205993652</v>
      </c>
      <c r="B1262" s="3">
        <v>0.83333337679505348</v>
      </c>
      <c r="C1262" s="3">
        <v>6.8965516984462738</v>
      </c>
    </row>
    <row r="1263" spans="1:3">
      <c r="A1263" s="3">
        <v>-14.979999542236328</v>
      </c>
      <c r="B1263" s="3">
        <v>0.83333337679505348</v>
      </c>
      <c r="C1263" s="3">
        <v>6.8965516984462738</v>
      </c>
    </row>
    <row r="1264" spans="1:3">
      <c r="A1264" s="3">
        <v>-14.97599983215332</v>
      </c>
      <c r="B1264" s="3">
        <v>0.83333337679505348</v>
      </c>
      <c r="C1264" s="3">
        <v>6.8965516984462738</v>
      </c>
    </row>
    <row r="1265" spans="1:3">
      <c r="A1265" s="3">
        <v>-14.972000122070313</v>
      </c>
      <c r="B1265" s="3">
        <v>0.83333337679505348</v>
      </c>
      <c r="C1265" s="3">
        <v>6.8965516984462738</v>
      </c>
    </row>
    <row r="1266" spans="1:3">
      <c r="A1266" s="3">
        <v>-14.967999458312988</v>
      </c>
      <c r="B1266" s="3">
        <v>0.83333337679505348</v>
      </c>
      <c r="C1266" s="3">
        <v>6.8965516984462738</v>
      </c>
    </row>
    <row r="1267" spans="1:3">
      <c r="A1267" s="3">
        <v>-14.96399974822998</v>
      </c>
      <c r="B1267" s="3">
        <v>0.83333337679505348</v>
      </c>
      <c r="C1267" s="3">
        <v>6.8965516984462738</v>
      </c>
    </row>
    <row r="1268" spans="1:3">
      <c r="A1268" s="3">
        <v>-14.960000038146973</v>
      </c>
      <c r="B1268" s="3">
        <v>0.83333337679505348</v>
      </c>
      <c r="C1268" s="3">
        <v>6.8965516984462738</v>
      </c>
    </row>
    <row r="1269" spans="1:3">
      <c r="A1269" s="3">
        <v>-14.955999374389648</v>
      </c>
      <c r="B1269" s="3">
        <v>0.83333337679505348</v>
      </c>
      <c r="C1269" s="3">
        <v>6.8965516984462738</v>
      </c>
    </row>
    <row r="1270" spans="1:3">
      <c r="A1270" s="3">
        <v>-14.951999664306641</v>
      </c>
      <c r="B1270" s="3">
        <v>0.83333337679505348</v>
      </c>
      <c r="C1270" s="3">
        <v>6.8965516984462738</v>
      </c>
    </row>
    <row r="1271" spans="1:3">
      <c r="A1271" s="3">
        <v>-14.947999954223633</v>
      </c>
      <c r="B1271" s="3">
        <v>0.83333337679505348</v>
      </c>
      <c r="C1271" s="3">
        <v>6.8965516984462738</v>
      </c>
    </row>
    <row r="1272" spans="1:3">
      <c r="A1272" s="3">
        <v>-14.943999290466309</v>
      </c>
      <c r="B1272" s="3">
        <v>0.83333337679505348</v>
      </c>
      <c r="C1272" s="3">
        <v>6.8965516984462738</v>
      </c>
    </row>
    <row r="1273" spans="1:3">
      <c r="A1273" s="3">
        <v>-14.939999580383301</v>
      </c>
      <c r="B1273" s="3">
        <v>0.83333337679505348</v>
      </c>
      <c r="C1273" s="3">
        <v>6.8965516984462738</v>
      </c>
    </row>
    <row r="1274" spans="1:3">
      <c r="A1274" s="3">
        <v>-14.935999870300293</v>
      </c>
      <c r="B1274" s="3">
        <v>0.83333337679505348</v>
      </c>
      <c r="C1274" s="3">
        <v>6.8965516984462738</v>
      </c>
    </row>
    <row r="1275" spans="1:3">
      <c r="A1275" s="3">
        <v>-14.932000160217285</v>
      </c>
      <c r="B1275" s="3">
        <v>0.83333337679505348</v>
      </c>
      <c r="C1275" s="3">
        <v>6.8965516984462738</v>
      </c>
    </row>
    <row r="1276" spans="1:3">
      <c r="A1276" s="3">
        <v>-14.927999496459961</v>
      </c>
      <c r="B1276" s="3">
        <v>0.83333337679505348</v>
      </c>
      <c r="C1276" s="3">
        <v>6.8965516984462738</v>
      </c>
    </row>
    <row r="1277" spans="1:3">
      <c r="A1277" s="3">
        <v>-14.923999786376953</v>
      </c>
      <c r="B1277" s="3">
        <v>0.83333337679505348</v>
      </c>
      <c r="C1277" s="3">
        <v>6.8965516984462738</v>
      </c>
    </row>
    <row r="1278" spans="1:3">
      <c r="A1278" s="3">
        <v>-14.920000076293945</v>
      </c>
      <c r="B1278" s="3">
        <v>0.83333337679505348</v>
      </c>
      <c r="C1278" s="3">
        <v>6.8965516984462738</v>
      </c>
    </row>
    <row r="1279" spans="1:3">
      <c r="A1279" s="3">
        <v>-14.915999412536621</v>
      </c>
      <c r="B1279" s="3">
        <v>0.83333337679505348</v>
      </c>
      <c r="C1279" s="3">
        <v>6.8965516984462738</v>
      </c>
    </row>
    <row r="1280" spans="1:3">
      <c r="A1280" s="3">
        <v>-14.911999702453613</v>
      </c>
      <c r="B1280" s="3">
        <v>0.83333337679505348</v>
      </c>
      <c r="C1280" s="3">
        <v>6.8965516984462738</v>
      </c>
    </row>
    <row r="1281" spans="1:3">
      <c r="A1281" s="3">
        <v>-14.907999992370605</v>
      </c>
      <c r="B1281" s="3">
        <v>0.83333337679505348</v>
      </c>
      <c r="C1281" s="3">
        <v>6.8965516984462738</v>
      </c>
    </row>
    <row r="1282" spans="1:3">
      <c r="A1282" s="3">
        <v>-14.903999328613281</v>
      </c>
      <c r="B1282" s="3">
        <v>0.83333337679505348</v>
      </c>
      <c r="C1282" s="3">
        <v>6.8965516984462738</v>
      </c>
    </row>
    <row r="1283" spans="1:3">
      <c r="A1283" s="3">
        <v>-14.899999618530273</v>
      </c>
      <c r="B1283" s="3">
        <v>0.83333337679505348</v>
      </c>
      <c r="C1283" s="3">
        <v>6.8965516984462738</v>
      </c>
    </row>
    <row r="1284" spans="1:3">
      <c r="A1284" s="3">
        <v>-14.895999908447266</v>
      </c>
      <c r="B1284" s="3">
        <v>0.83333337679505348</v>
      </c>
      <c r="C1284" s="3">
        <v>6.8965516984462738</v>
      </c>
    </row>
    <row r="1285" spans="1:3">
      <c r="A1285" s="3">
        <v>-14.892000198364258</v>
      </c>
      <c r="B1285" s="3">
        <v>0.83333337679505348</v>
      </c>
      <c r="C1285" s="3">
        <v>6.8965516984462738</v>
      </c>
    </row>
    <row r="1286" spans="1:3">
      <c r="A1286" s="3">
        <v>-14.887999534606934</v>
      </c>
      <c r="B1286" s="3">
        <v>0.83333337679505348</v>
      </c>
      <c r="C1286" s="3">
        <v>6.8965516984462738</v>
      </c>
    </row>
    <row r="1287" spans="1:3">
      <c r="A1287" s="3">
        <v>-14.883999824523926</v>
      </c>
      <c r="B1287" s="3">
        <v>0.83333337679505348</v>
      </c>
      <c r="C1287" s="3">
        <v>6.8965516984462738</v>
      </c>
    </row>
    <row r="1288" spans="1:3">
      <c r="A1288" s="3">
        <v>-14.880000114440918</v>
      </c>
      <c r="B1288" s="3">
        <v>0.83333337679505348</v>
      </c>
      <c r="C1288" s="3">
        <v>6.8965516984462738</v>
      </c>
    </row>
    <row r="1289" spans="1:3">
      <c r="A1289" s="3">
        <v>-14.875999450683594</v>
      </c>
      <c r="B1289" s="3">
        <v>0.83333337679505348</v>
      </c>
      <c r="C1289" s="3">
        <v>6.8965516984462738</v>
      </c>
    </row>
    <row r="1290" spans="1:3">
      <c r="A1290" s="3">
        <v>-14.871999740600586</v>
      </c>
      <c r="B1290" s="3">
        <v>0.83333337679505348</v>
      </c>
      <c r="C1290" s="3">
        <v>6.8965516984462738</v>
      </c>
    </row>
    <row r="1291" spans="1:3">
      <c r="A1291" s="3">
        <v>-14.868000030517578</v>
      </c>
      <c r="B1291" s="3">
        <v>0.83333337679505348</v>
      </c>
      <c r="C1291" s="3">
        <v>6.8965516984462738</v>
      </c>
    </row>
    <row r="1292" spans="1:3">
      <c r="A1292" s="3">
        <v>-14.863999366760254</v>
      </c>
      <c r="B1292" s="3">
        <v>0.83333337679505348</v>
      </c>
      <c r="C1292" s="3">
        <v>6.8965516984462738</v>
      </c>
    </row>
    <row r="1293" spans="1:3">
      <c r="A1293" s="3">
        <v>-14.859999656677246</v>
      </c>
      <c r="B1293" s="3">
        <v>0.83333337679505348</v>
      </c>
      <c r="C1293" s="3">
        <v>6.8965516984462738</v>
      </c>
    </row>
    <row r="1294" spans="1:3">
      <c r="A1294" s="3">
        <v>-14.855999946594238</v>
      </c>
      <c r="B1294" s="3">
        <v>0.83333337679505348</v>
      </c>
      <c r="C1294" s="3">
        <v>6.8965516984462738</v>
      </c>
    </row>
    <row r="1295" spans="1:3">
      <c r="A1295" s="3">
        <v>-14.851999282836914</v>
      </c>
      <c r="B1295" s="3">
        <v>0.83333337679505348</v>
      </c>
      <c r="C1295" s="3">
        <v>6.8965516984462738</v>
      </c>
    </row>
    <row r="1296" spans="1:3">
      <c r="A1296" s="3">
        <v>-14.847999572753906</v>
      </c>
      <c r="B1296" s="3">
        <v>0.83333337679505348</v>
      </c>
      <c r="C1296" s="3">
        <v>6.8965516984462738</v>
      </c>
    </row>
    <row r="1297" spans="1:3">
      <c r="A1297" s="3">
        <v>-14.843999862670898</v>
      </c>
      <c r="B1297" s="3">
        <v>0.83333337679505348</v>
      </c>
      <c r="C1297" s="3">
        <v>6.8965516984462738</v>
      </c>
    </row>
    <row r="1298" spans="1:3">
      <c r="A1298" s="3">
        <v>-14.840000152587891</v>
      </c>
      <c r="B1298" s="3">
        <v>0.83333337679505348</v>
      </c>
      <c r="C1298" s="3">
        <v>6.8965516984462738</v>
      </c>
    </row>
    <row r="1299" spans="1:3">
      <c r="A1299" s="3">
        <v>-14.835999488830566</v>
      </c>
      <c r="B1299" s="3">
        <v>0.83333337679505348</v>
      </c>
      <c r="C1299" s="3">
        <v>6.8965516984462738</v>
      </c>
    </row>
    <row r="1300" spans="1:3">
      <c r="A1300" s="3">
        <v>-14.831999778747559</v>
      </c>
      <c r="B1300" s="3">
        <v>0.83333337679505348</v>
      </c>
      <c r="C1300" s="3">
        <v>6.8965516984462738</v>
      </c>
    </row>
    <row r="1301" spans="1:3">
      <c r="A1301" s="3">
        <v>-14.828000068664551</v>
      </c>
      <c r="B1301" s="3">
        <v>0.83333337679505348</v>
      </c>
      <c r="C1301" s="3">
        <v>6.8965516984462738</v>
      </c>
    </row>
    <row r="1302" spans="1:3">
      <c r="A1302" s="3">
        <v>-14.823999404907227</v>
      </c>
      <c r="B1302" s="3">
        <v>0.83333337679505348</v>
      </c>
      <c r="C1302" s="3">
        <v>6.8965516984462738</v>
      </c>
    </row>
    <row r="1303" spans="1:3">
      <c r="A1303" s="3">
        <v>-14.819999694824219</v>
      </c>
      <c r="B1303" s="3">
        <v>0.83333337679505348</v>
      </c>
      <c r="C1303" s="3">
        <v>6.8965516984462738</v>
      </c>
    </row>
    <row r="1304" spans="1:3">
      <c r="A1304" s="3">
        <v>-14.815999984741211</v>
      </c>
      <c r="B1304" s="3">
        <v>0.83333337679505348</v>
      </c>
      <c r="C1304" s="3">
        <v>6.8965516984462738</v>
      </c>
    </row>
    <row r="1305" spans="1:3">
      <c r="A1305" s="3">
        <v>-14.811999320983887</v>
      </c>
      <c r="B1305" s="3">
        <v>0.83333337679505348</v>
      </c>
      <c r="C1305" s="3">
        <v>6.8965516984462738</v>
      </c>
    </row>
    <row r="1306" spans="1:3">
      <c r="A1306" s="3">
        <v>-14.807999610900879</v>
      </c>
      <c r="B1306" s="3">
        <v>0.83333337679505348</v>
      </c>
      <c r="C1306" s="3">
        <v>6.8965516984462738</v>
      </c>
    </row>
    <row r="1307" spans="1:3">
      <c r="A1307" s="3">
        <v>-14.803999900817871</v>
      </c>
      <c r="B1307" s="3">
        <v>0.83333337679505348</v>
      </c>
      <c r="C1307" s="3">
        <v>6.8965516984462738</v>
      </c>
    </row>
    <row r="1308" spans="1:3">
      <c r="A1308" s="3">
        <v>-14.800000190734863</v>
      </c>
      <c r="B1308" s="3">
        <v>0.83333337679505348</v>
      </c>
      <c r="C1308" s="3">
        <v>6.8965516984462738</v>
      </c>
    </row>
    <row r="1309" spans="1:3">
      <c r="A1309" s="3">
        <v>-14.795999526977539</v>
      </c>
      <c r="B1309" s="3">
        <v>0.83333337679505348</v>
      </c>
      <c r="C1309" s="3">
        <v>6.8965516984462738</v>
      </c>
    </row>
    <row r="1310" spans="1:3">
      <c r="A1310" s="3">
        <v>-14.791999816894531</v>
      </c>
      <c r="B1310" s="3">
        <v>0.83333337679505348</v>
      </c>
      <c r="C1310" s="3">
        <v>6.8965516984462738</v>
      </c>
    </row>
    <row r="1311" spans="1:3">
      <c r="A1311" s="3">
        <v>-14.788000106811523</v>
      </c>
      <c r="B1311" s="3">
        <v>0.83333337679505348</v>
      </c>
      <c r="C1311" s="3">
        <v>6.8965516984462738</v>
      </c>
    </row>
    <row r="1312" spans="1:3">
      <c r="A1312" s="3">
        <v>-14.783999443054199</v>
      </c>
      <c r="B1312" s="3">
        <v>0.83333337679505348</v>
      </c>
      <c r="C1312" s="3">
        <v>6.8965516984462738</v>
      </c>
    </row>
    <row r="1313" spans="1:3">
      <c r="A1313" s="3">
        <v>-14.779999732971191</v>
      </c>
      <c r="B1313" s="3">
        <v>0.83333337679505348</v>
      </c>
      <c r="C1313" s="3">
        <v>6.8965516984462738</v>
      </c>
    </row>
    <row r="1314" spans="1:3">
      <c r="A1314" s="3">
        <v>-14.776000022888184</v>
      </c>
      <c r="B1314" s="3">
        <v>0.83333337679505348</v>
      </c>
      <c r="C1314" s="3">
        <v>6.8965516984462738</v>
      </c>
    </row>
    <row r="1315" spans="1:3">
      <c r="A1315" s="3">
        <v>-14.771999359130859</v>
      </c>
      <c r="B1315" s="3">
        <v>0.83333337679505348</v>
      </c>
      <c r="C1315" s="3">
        <v>6.8965516984462738</v>
      </c>
    </row>
    <row r="1316" spans="1:3">
      <c r="A1316" s="3">
        <v>-14.767999649047852</v>
      </c>
      <c r="B1316" s="3">
        <v>0.83333337679505348</v>
      </c>
      <c r="C1316" s="3">
        <v>6.8965516984462738</v>
      </c>
    </row>
    <row r="1317" spans="1:3">
      <c r="A1317" s="3">
        <v>-14.763999938964844</v>
      </c>
      <c r="B1317" s="3">
        <v>0.83333337679505348</v>
      </c>
      <c r="C1317" s="3">
        <v>6.8965516984462738</v>
      </c>
    </row>
    <row r="1318" spans="1:3">
      <c r="A1318" s="3">
        <v>-14.75999927520752</v>
      </c>
      <c r="B1318" s="3">
        <v>0.83333337679505348</v>
      </c>
      <c r="C1318" s="3">
        <v>6.8965516984462738</v>
      </c>
    </row>
    <row r="1319" spans="1:3">
      <c r="A1319" s="3">
        <v>-14.755999565124512</v>
      </c>
      <c r="B1319" s="3">
        <v>0.83333337679505348</v>
      </c>
      <c r="C1319" s="3">
        <v>6.8965516984462738</v>
      </c>
    </row>
    <row r="1320" spans="1:3">
      <c r="A1320" s="3">
        <v>-14.751999855041504</v>
      </c>
      <c r="B1320" s="3">
        <v>0.83333337679505348</v>
      </c>
      <c r="C1320" s="3">
        <v>6.8965516984462738</v>
      </c>
    </row>
    <row r="1321" spans="1:3">
      <c r="A1321" s="3">
        <v>-14.748000144958496</v>
      </c>
      <c r="B1321" s="3">
        <v>0.83333337679505348</v>
      </c>
      <c r="C1321" s="3">
        <v>6.8965516984462738</v>
      </c>
    </row>
    <row r="1322" spans="1:3">
      <c r="A1322" s="3">
        <v>-14.743999481201172</v>
      </c>
      <c r="B1322" s="3">
        <v>0.83333337679505348</v>
      </c>
      <c r="C1322" s="3">
        <v>6.8965516984462738</v>
      </c>
    </row>
    <row r="1323" spans="1:3">
      <c r="A1323" s="3">
        <v>-14.739999771118164</v>
      </c>
      <c r="B1323" s="3">
        <v>0.83333337679505348</v>
      </c>
      <c r="C1323" s="3">
        <v>6.8965516984462738</v>
      </c>
    </row>
    <row r="1324" spans="1:3">
      <c r="A1324" s="3">
        <v>-14.736000061035156</v>
      </c>
      <c r="B1324" s="3">
        <v>0.83333337679505348</v>
      </c>
      <c r="C1324" s="3">
        <v>6.8965516984462738</v>
      </c>
    </row>
    <row r="1325" spans="1:3">
      <c r="A1325" s="3">
        <v>-14.731999397277832</v>
      </c>
      <c r="B1325" s="3">
        <v>0.83333337679505348</v>
      </c>
      <c r="C1325" s="3">
        <v>6.8965516984462738</v>
      </c>
    </row>
    <row r="1326" spans="1:3">
      <c r="A1326" s="3">
        <v>-14.727999687194824</v>
      </c>
      <c r="B1326" s="3">
        <v>0.83333337679505348</v>
      </c>
      <c r="C1326" s="3">
        <v>6.8965516984462738</v>
      </c>
    </row>
    <row r="1327" spans="1:3">
      <c r="A1327" s="3">
        <v>-14.723999977111816</v>
      </c>
      <c r="B1327" s="3">
        <v>0.83333337679505348</v>
      </c>
      <c r="C1327" s="3">
        <v>6.8965516984462738</v>
      </c>
    </row>
    <row r="1328" spans="1:3">
      <c r="A1328" s="3">
        <v>-14.719999313354492</v>
      </c>
      <c r="B1328" s="3">
        <v>0.83333337679505348</v>
      </c>
      <c r="C1328" s="3">
        <v>6.8965516984462738</v>
      </c>
    </row>
    <row r="1329" spans="1:3">
      <c r="A1329" s="3">
        <v>-14.715999603271484</v>
      </c>
      <c r="B1329" s="3">
        <v>0.83333337679505348</v>
      </c>
      <c r="C1329" s="3">
        <v>6.8965516984462738</v>
      </c>
    </row>
    <row r="1330" spans="1:3">
      <c r="A1330" s="3">
        <v>-14.711999893188477</v>
      </c>
      <c r="B1330" s="3">
        <v>0.83333337679505348</v>
      </c>
      <c r="C1330" s="3">
        <v>6.8965516984462738</v>
      </c>
    </row>
    <row r="1331" spans="1:3">
      <c r="A1331" s="3">
        <v>-14.708000183105469</v>
      </c>
      <c r="B1331" s="3">
        <v>0.83333337679505348</v>
      </c>
      <c r="C1331" s="3">
        <v>6.8965516984462738</v>
      </c>
    </row>
    <row r="1332" spans="1:3">
      <c r="A1332" s="3">
        <v>-14.703999519348145</v>
      </c>
      <c r="B1332" s="3">
        <v>0.83333337679505348</v>
      </c>
      <c r="C1332" s="3">
        <v>6.8965516984462738</v>
      </c>
    </row>
    <row r="1333" spans="1:3">
      <c r="A1333" s="3">
        <v>-14.699999809265137</v>
      </c>
      <c r="B1333" s="3">
        <v>0.83333337679505348</v>
      </c>
      <c r="C1333" s="3">
        <v>6.8965516984462738</v>
      </c>
    </row>
    <row r="1334" spans="1:3">
      <c r="A1334" s="3">
        <v>-14.696000099182129</v>
      </c>
      <c r="B1334" s="3">
        <v>0.83333337679505348</v>
      </c>
      <c r="C1334" s="3">
        <v>6.8965516984462738</v>
      </c>
    </row>
    <row r="1335" spans="1:3">
      <c r="A1335" s="3">
        <v>-14.691999435424805</v>
      </c>
      <c r="B1335" s="3">
        <v>0.83333337679505348</v>
      </c>
      <c r="C1335" s="3">
        <v>6.8965516984462738</v>
      </c>
    </row>
    <row r="1336" spans="1:3">
      <c r="A1336" s="3">
        <v>-14.687999725341797</v>
      </c>
      <c r="B1336" s="3">
        <v>0.83333337679505348</v>
      </c>
      <c r="C1336" s="3">
        <v>6.8965516984462738</v>
      </c>
    </row>
    <row r="1337" spans="1:3">
      <c r="A1337" s="3">
        <v>-14.684000015258789</v>
      </c>
      <c r="B1337" s="3">
        <v>0.83333337679505348</v>
      </c>
      <c r="C1337" s="3">
        <v>6.8965516984462738</v>
      </c>
    </row>
    <row r="1338" spans="1:3">
      <c r="A1338" s="3">
        <v>-14.679999351501465</v>
      </c>
      <c r="B1338" s="3">
        <v>0.83333337679505348</v>
      </c>
      <c r="C1338" s="3">
        <v>6.8965516984462738</v>
      </c>
    </row>
    <row r="1339" spans="1:3">
      <c r="A1339" s="3">
        <v>-14.675999641418457</v>
      </c>
      <c r="B1339" s="3">
        <v>0.83333337679505348</v>
      </c>
      <c r="C1339" s="3">
        <v>6.8965516984462738</v>
      </c>
    </row>
    <row r="1340" spans="1:3">
      <c r="A1340" s="3">
        <v>-14.671999931335449</v>
      </c>
      <c r="B1340" s="3">
        <v>0.83333337679505348</v>
      </c>
      <c r="C1340" s="3">
        <v>6.8965516984462738</v>
      </c>
    </row>
    <row r="1341" spans="1:3">
      <c r="A1341" s="3">
        <v>-14.668000221252441</v>
      </c>
      <c r="B1341" s="3">
        <v>0.83333337679505348</v>
      </c>
      <c r="C1341" s="3">
        <v>6.8965516984462738</v>
      </c>
    </row>
    <row r="1342" spans="1:3">
      <c r="A1342" s="3">
        <v>-14.663999557495117</v>
      </c>
      <c r="B1342" s="3">
        <v>0.83333337679505348</v>
      </c>
      <c r="C1342" s="3">
        <v>6.8965516984462738</v>
      </c>
    </row>
    <row r="1343" spans="1:3">
      <c r="A1343" s="3">
        <v>-14.659999847412109</v>
      </c>
      <c r="B1343" s="3">
        <v>0.83333337679505348</v>
      </c>
      <c r="C1343" s="3">
        <v>6.8965516984462738</v>
      </c>
    </row>
    <row r="1344" spans="1:3">
      <c r="A1344" s="3">
        <v>-14.656000137329102</v>
      </c>
      <c r="B1344" s="3">
        <v>0.83333337679505348</v>
      </c>
      <c r="C1344" s="3">
        <v>6.8965516984462738</v>
      </c>
    </row>
    <row r="1345" spans="1:3">
      <c r="A1345" s="3">
        <v>-14.651999473571777</v>
      </c>
      <c r="B1345" s="3">
        <v>0.83333337679505348</v>
      </c>
      <c r="C1345" s="3">
        <v>6.8965516984462738</v>
      </c>
    </row>
    <row r="1346" spans="1:3">
      <c r="A1346" s="3">
        <v>-14.649999618530273</v>
      </c>
      <c r="B1346" s="3">
        <v>0.83333337679505348</v>
      </c>
      <c r="C1346" s="3">
        <v>7.7586203813552856</v>
      </c>
    </row>
    <row r="1347" spans="1:3">
      <c r="A1347" s="3">
        <v>-14.64799976348877</v>
      </c>
      <c r="B1347" s="3">
        <v>0.83333337679505348</v>
      </c>
      <c r="C1347" s="3">
        <v>7.7586203813552856</v>
      </c>
    </row>
    <row r="1348" spans="1:3">
      <c r="A1348" s="3">
        <v>-14.644000053405762</v>
      </c>
      <c r="B1348" s="3">
        <v>0.83333337679505348</v>
      </c>
      <c r="C1348" s="3">
        <v>7.7586203813552856</v>
      </c>
    </row>
    <row r="1349" spans="1:3">
      <c r="A1349" s="3">
        <v>-14.639999389648438</v>
      </c>
      <c r="B1349" s="3">
        <v>0.83333337679505348</v>
      </c>
      <c r="C1349" s="3">
        <v>7.7586203813552856</v>
      </c>
    </row>
    <row r="1350" spans="1:3">
      <c r="A1350" s="3">
        <v>-14.63599967956543</v>
      </c>
      <c r="B1350" s="3">
        <v>0.83333337679505348</v>
      </c>
      <c r="C1350" s="3">
        <v>7.7586203813552856</v>
      </c>
    </row>
    <row r="1351" spans="1:3">
      <c r="A1351" s="3">
        <v>-14.631999969482422</v>
      </c>
      <c r="B1351" s="3">
        <v>0.83333337679505348</v>
      </c>
      <c r="C1351" s="3">
        <v>7.7586203813552856</v>
      </c>
    </row>
    <row r="1352" spans="1:3">
      <c r="A1352" s="3">
        <v>-14.627999305725098</v>
      </c>
      <c r="B1352" s="3">
        <v>0.83333337679505348</v>
      </c>
      <c r="C1352" s="3">
        <v>7.7586203813552856</v>
      </c>
    </row>
    <row r="1353" spans="1:3">
      <c r="A1353" s="3">
        <v>-14.62399959564209</v>
      </c>
      <c r="B1353" s="3">
        <v>0.83333337679505348</v>
      </c>
      <c r="C1353" s="3">
        <v>7.7586203813552856</v>
      </c>
    </row>
    <row r="1354" spans="1:3">
      <c r="A1354" s="3">
        <v>-14.619999885559082</v>
      </c>
      <c r="B1354" s="3">
        <v>0.83333337679505348</v>
      </c>
      <c r="C1354" s="3">
        <v>7.7586203813552856</v>
      </c>
    </row>
    <row r="1355" spans="1:3">
      <c r="A1355" s="3">
        <v>-14.616000175476074</v>
      </c>
      <c r="B1355" s="3">
        <v>0.83333337679505348</v>
      </c>
      <c r="C1355" s="3">
        <v>7.7586203813552856</v>
      </c>
    </row>
    <row r="1356" spans="1:3">
      <c r="A1356" s="3">
        <v>-14.61199951171875</v>
      </c>
      <c r="B1356" s="3">
        <v>0.83333337679505348</v>
      </c>
      <c r="C1356" s="3">
        <v>7.7586203813552856</v>
      </c>
    </row>
    <row r="1357" spans="1:3">
      <c r="A1357" s="3">
        <v>-14.607999801635742</v>
      </c>
      <c r="B1357" s="3">
        <v>0.83333337679505348</v>
      </c>
      <c r="C1357" s="3">
        <v>7.7586203813552856</v>
      </c>
    </row>
    <row r="1358" spans="1:3">
      <c r="A1358" s="3">
        <v>-14.604000091552734</v>
      </c>
      <c r="B1358" s="3">
        <v>0.83333337679505348</v>
      </c>
      <c r="C1358" s="3">
        <v>7.7586203813552856</v>
      </c>
    </row>
    <row r="1359" spans="1:3">
      <c r="A1359" s="3">
        <v>-14.59999942779541</v>
      </c>
      <c r="B1359" s="3">
        <v>0.83333337679505348</v>
      </c>
      <c r="C1359" s="3">
        <v>7.7586203813552856</v>
      </c>
    </row>
    <row r="1360" spans="1:3">
      <c r="A1360" s="3">
        <v>-14.595999717712402</v>
      </c>
      <c r="B1360" s="3">
        <v>0.83333337679505348</v>
      </c>
      <c r="C1360" s="3">
        <v>7.7586203813552856</v>
      </c>
    </row>
    <row r="1361" spans="1:3">
      <c r="A1361" s="3">
        <v>-14.592000007629395</v>
      </c>
      <c r="B1361" s="3">
        <v>0.83333337679505348</v>
      </c>
      <c r="C1361" s="3">
        <v>7.7586203813552856</v>
      </c>
    </row>
    <row r="1362" spans="1:3">
      <c r="A1362" s="3">
        <v>-14.58799934387207</v>
      </c>
      <c r="B1362" s="3">
        <v>0.83333337679505348</v>
      </c>
      <c r="C1362" s="3">
        <v>7.7586203813552856</v>
      </c>
    </row>
    <row r="1363" spans="1:3">
      <c r="A1363" s="3">
        <v>-14.583999633789063</v>
      </c>
      <c r="B1363" s="3">
        <v>0.83333337679505348</v>
      </c>
      <c r="C1363" s="3">
        <v>7.7586203813552856</v>
      </c>
    </row>
    <row r="1364" spans="1:3">
      <c r="A1364" s="3">
        <v>-14.579999923706055</v>
      </c>
      <c r="B1364" s="3">
        <v>0.83333337679505348</v>
      </c>
      <c r="C1364" s="3">
        <v>7.7586203813552856</v>
      </c>
    </row>
    <row r="1365" spans="1:3">
      <c r="A1365" s="3">
        <v>-14.576000213623047</v>
      </c>
      <c r="B1365" s="3">
        <v>0.83333337679505348</v>
      </c>
      <c r="C1365" s="3">
        <v>7.7586203813552856</v>
      </c>
    </row>
    <row r="1366" spans="1:3">
      <c r="A1366" s="3">
        <v>-14.571999549865723</v>
      </c>
      <c r="B1366" s="3">
        <v>0.83333337679505348</v>
      </c>
      <c r="C1366" s="3">
        <v>7.7586203813552856</v>
      </c>
    </row>
    <row r="1367" spans="1:3">
      <c r="A1367" s="3">
        <v>-14.567999839782715</v>
      </c>
      <c r="B1367" s="3">
        <v>0.83333337679505348</v>
      </c>
      <c r="C1367" s="3">
        <v>7.7586203813552856</v>
      </c>
    </row>
    <row r="1368" spans="1:3">
      <c r="A1368" s="3">
        <v>-14.564000129699707</v>
      </c>
      <c r="B1368" s="3">
        <v>0.83333337679505348</v>
      </c>
      <c r="C1368" s="3">
        <v>7.7586203813552856</v>
      </c>
    </row>
    <row r="1369" spans="1:3">
      <c r="A1369" s="3">
        <v>-14.559999465942383</v>
      </c>
      <c r="B1369" s="3">
        <v>0.83333337679505348</v>
      </c>
      <c r="C1369" s="3">
        <v>7.7586203813552856</v>
      </c>
    </row>
    <row r="1370" spans="1:3">
      <c r="A1370" s="3">
        <v>-14.555999755859375</v>
      </c>
      <c r="B1370" s="3">
        <v>0.83333337679505348</v>
      </c>
      <c r="C1370" s="3">
        <v>7.7586203813552856</v>
      </c>
    </row>
    <row r="1371" spans="1:3">
      <c r="A1371" s="3">
        <v>-14.552000045776367</v>
      </c>
      <c r="B1371" s="3">
        <v>0.83333337679505348</v>
      </c>
      <c r="C1371" s="3">
        <v>7.7586203813552856</v>
      </c>
    </row>
    <row r="1372" spans="1:3">
      <c r="A1372" s="3">
        <v>-14.547999382019043</v>
      </c>
      <c r="B1372" s="3">
        <v>0.83333337679505348</v>
      </c>
      <c r="C1372" s="3">
        <v>7.7586203813552856</v>
      </c>
    </row>
    <row r="1373" spans="1:3">
      <c r="A1373" s="3">
        <v>-14.543999671936035</v>
      </c>
      <c r="B1373" s="3">
        <v>0.83333337679505348</v>
      </c>
      <c r="C1373" s="3">
        <v>7.7586203813552856</v>
      </c>
    </row>
    <row r="1374" spans="1:3">
      <c r="A1374" s="3">
        <v>-14.539999961853027</v>
      </c>
      <c r="B1374" s="3">
        <v>0.83333337679505348</v>
      </c>
      <c r="C1374" s="3">
        <v>7.7586203813552856</v>
      </c>
    </row>
    <row r="1375" spans="1:3">
      <c r="A1375" s="3">
        <v>-14.535999298095703</v>
      </c>
      <c r="B1375" s="3">
        <v>0.83333337679505348</v>
      </c>
      <c r="C1375" s="3">
        <v>7.7586203813552856</v>
      </c>
    </row>
    <row r="1376" spans="1:3">
      <c r="A1376" s="3">
        <v>-14.531999588012695</v>
      </c>
      <c r="B1376" s="3">
        <v>0.83333337679505348</v>
      </c>
      <c r="C1376" s="3">
        <v>7.7586203813552856</v>
      </c>
    </row>
    <row r="1377" spans="1:3">
      <c r="A1377" s="3">
        <v>-14.527999877929688</v>
      </c>
      <c r="B1377" s="3">
        <v>0.83333337679505348</v>
      </c>
      <c r="C1377" s="3">
        <v>7.7586203813552856</v>
      </c>
    </row>
    <row r="1378" spans="1:3">
      <c r="A1378" s="3">
        <v>-14.52400016784668</v>
      </c>
      <c r="B1378" s="3">
        <v>0.83333337679505348</v>
      </c>
      <c r="C1378" s="3">
        <v>7.7586203813552856</v>
      </c>
    </row>
    <row r="1379" spans="1:3">
      <c r="A1379" s="3">
        <v>-14.519999504089355</v>
      </c>
      <c r="B1379" s="3">
        <v>0.83333337679505348</v>
      </c>
      <c r="C1379" s="3">
        <v>7.7586203813552856</v>
      </c>
    </row>
    <row r="1380" spans="1:3">
      <c r="A1380" s="3">
        <v>-14.515999794006348</v>
      </c>
      <c r="B1380" s="3">
        <v>0.83333337679505348</v>
      </c>
      <c r="C1380" s="3">
        <v>7.7586203813552856</v>
      </c>
    </row>
    <row r="1381" spans="1:3">
      <c r="A1381" s="3">
        <v>-14.51200008392334</v>
      </c>
      <c r="B1381" s="3">
        <v>0.83333337679505348</v>
      </c>
      <c r="C1381" s="3">
        <v>7.7586203813552856</v>
      </c>
    </row>
    <row r="1382" spans="1:3">
      <c r="A1382" s="3">
        <v>-14.507999420166016</v>
      </c>
      <c r="B1382" s="3">
        <v>0.83333337679505348</v>
      </c>
      <c r="C1382" s="3">
        <v>7.7586203813552856</v>
      </c>
    </row>
    <row r="1383" spans="1:3">
      <c r="A1383" s="3">
        <v>-14.503999710083008</v>
      </c>
      <c r="B1383" s="3">
        <v>0.83333337679505348</v>
      </c>
      <c r="C1383" s="3">
        <v>7.7586203813552856</v>
      </c>
    </row>
    <row r="1384" spans="1:3">
      <c r="A1384" s="3">
        <v>-14.5</v>
      </c>
      <c r="B1384" s="3">
        <v>0.83333337679505348</v>
      </c>
      <c r="C1384" s="3">
        <v>7.7586203813552856</v>
      </c>
    </row>
    <row r="1385" spans="1:3">
      <c r="A1385" s="3">
        <v>-14.495999336242676</v>
      </c>
      <c r="B1385" s="3">
        <v>0.83333337679505348</v>
      </c>
      <c r="C1385" s="3">
        <v>7.7586203813552856</v>
      </c>
    </row>
    <row r="1386" spans="1:3">
      <c r="A1386" s="3">
        <v>-14.491999626159668</v>
      </c>
      <c r="B1386" s="3">
        <v>0.83333337679505348</v>
      </c>
      <c r="C1386" s="3">
        <v>7.7586203813552856</v>
      </c>
    </row>
    <row r="1387" spans="1:3">
      <c r="A1387" s="3">
        <v>-14.48799991607666</v>
      </c>
      <c r="B1387" s="3">
        <v>0.83333337679505348</v>
      </c>
      <c r="C1387" s="3">
        <v>7.7586203813552856</v>
      </c>
    </row>
    <row r="1388" spans="1:3">
      <c r="A1388" s="3">
        <v>-14.484000205993652</v>
      </c>
      <c r="B1388" s="3">
        <v>0.83333337679505348</v>
      </c>
      <c r="C1388" s="3">
        <v>7.7586203813552856</v>
      </c>
    </row>
    <row r="1389" spans="1:3">
      <c r="A1389" s="3">
        <v>-14.479999542236328</v>
      </c>
      <c r="B1389" s="3">
        <v>0.83333337679505348</v>
      </c>
      <c r="C1389" s="3">
        <v>7.7586203813552856</v>
      </c>
    </row>
    <row r="1390" spans="1:3">
      <c r="A1390" s="3">
        <v>-14.47599983215332</v>
      </c>
      <c r="B1390" s="3">
        <v>0.83333337679505348</v>
      </c>
      <c r="C1390" s="3">
        <v>7.7586203813552856</v>
      </c>
    </row>
    <row r="1391" spans="1:3">
      <c r="A1391" s="3">
        <v>-14.472000122070313</v>
      </c>
      <c r="B1391" s="3">
        <v>0.83333337679505348</v>
      </c>
      <c r="C1391" s="3">
        <v>7.7586203813552856</v>
      </c>
    </row>
    <row r="1392" spans="1:3">
      <c r="A1392" s="3">
        <v>-14.467999458312988</v>
      </c>
      <c r="B1392" s="3">
        <v>0.83333337679505348</v>
      </c>
      <c r="C1392" s="3">
        <v>7.7586203813552856</v>
      </c>
    </row>
    <row r="1393" spans="1:3">
      <c r="A1393" s="3">
        <v>-14.46399974822998</v>
      </c>
      <c r="B1393" s="3">
        <v>0.83333337679505348</v>
      </c>
      <c r="C1393" s="3">
        <v>7.7586203813552856</v>
      </c>
    </row>
    <row r="1394" spans="1:3">
      <c r="A1394" s="3">
        <v>-14.460000038146973</v>
      </c>
      <c r="B1394" s="3">
        <v>0.83333337679505348</v>
      </c>
      <c r="C1394" s="3">
        <v>7.7586203813552856</v>
      </c>
    </row>
    <row r="1395" spans="1:3">
      <c r="A1395" s="3">
        <v>-14.455999374389648</v>
      </c>
      <c r="B1395" s="3">
        <v>0.83333337679505348</v>
      </c>
      <c r="C1395" s="3">
        <v>7.7586203813552856</v>
      </c>
    </row>
    <row r="1396" spans="1:3">
      <c r="A1396" s="3">
        <v>-14.451999664306641</v>
      </c>
      <c r="B1396" s="3">
        <v>0.83333337679505348</v>
      </c>
      <c r="C1396" s="3">
        <v>7.7586203813552856</v>
      </c>
    </row>
    <row r="1397" spans="1:3">
      <c r="A1397" s="3">
        <v>-14.447999954223633</v>
      </c>
      <c r="B1397" s="3">
        <v>0.83333337679505348</v>
      </c>
      <c r="C1397" s="3">
        <v>7.7586203813552856</v>
      </c>
    </row>
    <row r="1398" spans="1:3">
      <c r="A1398" s="3">
        <v>-14.443999290466309</v>
      </c>
      <c r="B1398" s="3">
        <v>0.83333337679505348</v>
      </c>
      <c r="C1398" s="3">
        <v>7.7586203813552856</v>
      </c>
    </row>
    <row r="1399" spans="1:3">
      <c r="A1399" s="3">
        <v>-14.439999580383301</v>
      </c>
      <c r="B1399" s="3">
        <v>0.83333337679505348</v>
      </c>
      <c r="C1399" s="3">
        <v>7.7586203813552856</v>
      </c>
    </row>
    <row r="1400" spans="1:3">
      <c r="A1400" s="3">
        <v>-14.435999870300293</v>
      </c>
      <c r="B1400" s="3">
        <v>0.83333337679505348</v>
      </c>
      <c r="C1400" s="3">
        <v>7.7586203813552856</v>
      </c>
    </row>
    <row r="1401" spans="1:3">
      <c r="A1401" s="3">
        <v>-14.432000160217285</v>
      </c>
      <c r="B1401" s="3">
        <v>0.83333337679505348</v>
      </c>
      <c r="C1401" s="3">
        <v>7.7586203813552856</v>
      </c>
    </row>
    <row r="1402" spans="1:3">
      <c r="A1402" s="3">
        <v>-14.427999496459961</v>
      </c>
      <c r="B1402" s="3">
        <v>0.83333337679505348</v>
      </c>
      <c r="C1402" s="3">
        <v>7.7586203813552856</v>
      </c>
    </row>
    <row r="1403" spans="1:3">
      <c r="A1403" s="3">
        <v>-14.423999786376953</v>
      </c>
      <c r="B1403" s="3">
        <v>0.83333337679505348</v>
      </c>
      <c r="C1403" s="3">
        <v>7.7586203813552856</v>
      </c>
    </row>
    <row r="1404" spans="1:3">
      <c r="A1404" s="3">
        <v>-14.420000076293945</v>
      </c>
      <c r="B1404" s="3">
        <v>0.83333337679505348</v>
      </c>
      <c r="C1404" s="3">
        <v>7.7586203813552856</v>
      </c>
    </row>
    <row r="1405" spans="1:3">
      <c r="A1405" s="3">
        <v>-14.415999412536621</v>
      </c>
      <c r="B1405" s="3">
        <v>0.83333337679505348</v>
      </c>
      <c r="C1405" s="3">
        <v>7.7586203813552856</v>
      </c>
    </row>
    <row r="1406" spans="1:3">
      <c r="A1406" s="3">
        <v>-14.411999702453613</v>
      </c>
      <c r="B1406" s="3">
        <v>0.83333337679505348</v>
      </c>
      <c r="C1406" s="3">
        <v>7.7586203813552856</v>
      </c>
    </row>
    <row r="1407" spans="1:3">
      <c r="A1407" s="3">
        <v>-14.407999992370605</v>
      </c>
      <c r="B1407" s="3">
        <v>0.83333337679505348</v>
      </c>
      <c r="C1407" s="3">
        <v>7.7586203813552856</v>
      </c>
    </row>
    <row r="1408" spans="1:3">
      <c r="A1408" s="3">
        <v>-14.403999328613281</v>
      </c>
      <c r="B1408" s="3">
        <v>0.83333337679505348</v>
      </c>
      <c r="C1408" s="3">
        <v>7.7586203813552856</v>
      </c>
    </row>
    <row r="1409" spans="1:3">
      <c r="A1409" s="3">
        <v>-14.399999618530273</v>
      </c>
      <c r="B1409" s="3">
        <v>0.83333337679505348</v>
      </c>
      <c r="C1409" s="3">
        <v>7.7586203813552856</v>
      </c>
    </row>
    <row r="1410" spans="1:3">
      <c r="A1410" s="3">
        <v>-14.395999908447266</v>
      </c>
      <c r="B1410" s="3">
        <v>0.83333337679505348</v>
      </c>
      <c r="C1410" s="3">
        <v>7.7586203813552856</v>
      </c>
    </row>
    <row r="1411" spans="1:3">
      <c r="A1411" s="3">
        <v>-14.392000198364258</v>
      </c>
      <c r="B1411" s="3">
        <v>0.83333337679505348</v>
      </c>
      <c r="C1411" s="3">
        <v>7.7586203813552856</v>
      </c>
    </row>
    <row r="1412" spans="1:3">
      <c r="A1412" s="3">
        <v>-14.387999534606934</v>
      </c>
      <c r="B1412" s="3">
        <v>0.83333337679505348</v>
      </c>
      <c r="C1412" s="3">
        <v>7.7586203813552856</v>
      </c>
    </row>
    <row r="1413" spans="1:3">
      <c r="A1413" s="3">
        <v>-14.383999824523926</v>
      </c>
      <c r="B1413" s="3">
        <v>0.83333337679505348</v>
      </c>
      <c r="C1413" s="3">
        <v>7.7586203813552856</v>
      </c>
    </row>
    <row r="1414" spans="1:3">
      <c r="A1414" s="3">
        <v>-14.380000114440918</v>
      </c>
      <c r="B1414" s="3">
        <v>0.83333337679505348</v>
      </c>
      <c r="C1414" s="3">
        <v>7.7586203813552856</v>
      </c>
    </row>
    <row r="1415" spans="1:3">
      <c r="A1415" s="3">
        <v>-14.375999450683594</v>
      </c>
      <c r="B1415" s="3">
        <v>0.83333337679505348</v>
      </c>
      <c r="C1415" s="3">
        <v>7.7586203813552856</v>
      </c>
    </row>
    <row r="1416" spans="1:3">
      <c r="A1416" s="3">
        <v>-14.371999740600586</v>
      </c>
      <c r="B1416" s="3">
        <v>0.83333337679505348</v>
      </c>
      <c r="C1416" s="3">
        <v>7.7586203813552856</v>
      </c>
    </row>
    <row r="1417" spans="1:3">
      <c r="A1417" s="3">
        <v>-14.368000030517578</v>
      </c>
      <c r="B1417" s="3">
        <v>0.83333337679505348</v>
      </c>
      <c r="C1417" s="3">
        <v>7.7586203813552856</v>
      </c>
    </row>
    <row r="1418" spans="1:3">
      <c r="A1418" s="3">
        <v>-14.363999366760254</v>
      </c>
      <c r="B1418" s="3">
        <v>0.83333337679505348</v>
      </c>
      <c r="C1418" s="3">
        <v>7.7586203813552856</v>
      </c>
    </row>
    <row r="1419" spans="1:3">
      <c r="A1419" s="3">
        <v>-14.359999656677246</v>
      </c>
      <c r="B1419" s="3">
        <v>0.83333337679505348</v>
      </c>
      <c r="C1419" s="3">
        <v>7.7586203813552856</v>
      </c>
    </row>
    <row r="1420" spans="1:3">
      <c r="A1420" s="3">
        <v>-14.355999946594238</v>
      </c>
      <c r="B1420" s="3">
        <v>0.83333337679505348</v>
      </c>
      <c r="C1420" s="3">
        <v>7.7586203813552856</v>
      </c>
    </row>
    <row r="1421" spans="1:3">
      <c r="A1421" s="3">
        <v>-14.351999282836914</v>
      </c>
      <c r="B1421" s="3">
        <v>0.83333337679505348</v>
      </c>
      <c r="C1421" s="3">
        <v>7.7586203813552856</v>
      </c>
    </row>
    <row r="1422" spans="1:3">
      <c r="A1422" s="3">
        <v>-14.347999572753906</v>
      </c>
      <c r="B1422" s="3">
        <v>0.83333337679505348</v>
      </c>
      <c r="C1422" s="3">
        <v>7.7586203813552856</v>
      </c>
    </row>
    <row r="1423" spans="1:3">
      <c r="A1423" s="3">
        <v>-14.343999862670898</v>
      </c>
      <c r="B1423" s="3">
        <v>0.83333337679505348</v>
      </c>
      <c r="C1423" s="3">
        <v>7.7586203813552856</v>
      </c>
    </row>
    <row r="1424" spans="1:3">
      <c r="A1424" s="3">
        <v>-14.340000152587891</v>
      </c>
      <c r="B1424" s="3">
        <v>0.83333337679505348</v>
      </c>
      <c r="C1424" s="3">
        <v>7.7586203813552856</v>
      </c>
    </row>
    <row r="1425" spans="1:3">
      <c r="A1425" s="3">
        <v>-14.335999488830566</v>
      </c>
      <c r="B1425" s="3">
        <v>0.83333337679505348</v>
      </c>
      <c r="C1425" s="3">
        <v>7.7586203813552856</v>
      </c>
    </row>
    <row r="1426" spans="1:3">
      <c r="A1426" s="3">
        <v>-14.331999778747559</v>
      </c>
      <c r="B1426" s="3">
        <v>0.83333337679505348</v>
      </c>
      <c r="C1426" s="3">
        <v>7.7586203813552856</v>
      </c>
    </row>
    <row r="1427" spans="1:3">
      <c r="A1427" s="3">
        <v>-14.328000068664551</v>
      </c>
      <c r="B1427" s="3">
        <v>0.83333337679505348</v>
      </c>
      <c r="C1427" s="3">
        <v>7.7586203813552856</v>
      </c>
    </row>
    <row r="1428" spans="1:3">
      <c r="A1428" s="3">
        <v>-14.323999404907227</v>
      </c>
      <c r="B1428" s="3">
        <v>0.83333337679505348</v>
      </c>
      <c r="C1428" s="3">
        <v>7.7586203813552856</v>
      </c>
    </row>
    <row r="1429" spans="1:3">
      <c r="A1429" s="3">
        <v>-14.319999694824219</v>
      </c>
      <c r="B1429" s="3">
        <v>0.83333337679505348</v>
      </c>
      <c r="C1429" s="3">
        <v>7.7586203813552856</v>
      </c>
    </row>
    <row r="1430" spans="1:3">
      <c r="A1430" s="3">
        <v>-14.315999984741211</v>
      </c>
      <c r="B1430" s="3">
        <v>0.83333337679505348</v>
      </c>
      <c r="C1430" s="3">
        <v>7.7586203813552856</v>
      </c>
    </row>
    <row r="1431" spans="1:3">
      <c r="A1431" s="3">
        <v>-14.311999320983887</v>
      </c>
      <c r="B1431" s="3">
        <v>0.83333337679505348</v>
      </c>
      <c r="C1431" s="3">
        <v>7.7586203813552856</v>
      </c>
    </row>
    <row r="1432" spans="1:3">
      <c r="A1432" s="3">
        <v>-14.307999610900879</v>
      </c>
      <c r="B1432" s="3">
        <v>0.83333337679505348</v>
      </c>
      <c r="C1432" s="3">
        <v>7.7586203813552856</v>
      </c>
    </row>
    <row r="1433" spans="1:3">
      <c r="A1433" s="3">
        <v>-14.303999900817871</v>
      </c>
      <c r="B1433" s="3">
        <v>0.83333337679505348</v>
      </c>
      <c r="C1433" s="3">
        <v>7.7586203813552856</v>
      </c>
    </row>
    <row r="1434" spans="1:3">
      <c r="A1434" s="3">
        <v>-14.300000190734863</v>
      </c>
      <c r="B1434" s="3">
        <v>0.83333337679505348</v>
      </c>
      <c r="C1434" s="3">
        <v>7.7586203813552856</v>
      </c>
    </row>
    <row r="1435" spans="1:3">
      <c r="A1435" s="3">
        <v>-14.295999526977539</v>
      </c>
      <c r="B1435" s="3">
        <v>0.83333337679505348</v>
      </c>
      <c r="C1435" s="3">
        <v>7.7586203813552856</v>
      </c>
    </row>
    <row r="1436" spans="1:3">
      <c r="A1436" s="3">
        <v>-14.291999816894531</v>
      </c>
      <c r="B1436" s="3">
        <v>0.83333337679505348</v>
      </c>
      <c r="C1436" s="3">
        <v>7.7586203813552856</v>
      </c>
    </row>
    <row r="1437" spans="1:3">
      <c r="A1437" s="3">
        <v>-14.288000106811523</v>
      </c>
      <c r="B1437" s="3">
        <v>0.83333337679505348</v>
      </c>
      <c r="C1437" s="3">
        <v>7.7586203813552856</v>
      </c>
    </row>
    <row r="1438" spans="1:3">
      <c r="A1438" s="3">
        <v>-14.283999443054199</v>
      </c>
      <c r="B1438" s="3">
        <v>0.83333337679505348</v>
      </c>
      <c r="C1438" s="3">
        <v>7.7586203813552856</v>
      </c>
    </row>
    <row r="1439" spans="1:3">
      <c r="A1439" s="3">
        <v>-14.279999732971191</v>
      </c>
      <c r="B1439" s="3">
        <v>0.83333337679505348</v>
      </c>
      <c r="C1439" s="3">
        <v>7.7586203813552856</v>
      </c>
    </row>
    <row r="1440" spans="1:3">
      <c r="A1440" s="3">
        <v>-14.276000022888184</v>
      </c>
      <c r="B1440" s="3">
        <v>0.83333337679505348</v>
      </c>
      <c r="C1440" s="3">
        <v>7.7586203813552856</v>
      </c>
    </row>
    <row r="1441" spans="1:3">
      <c r="A1441" s="3">
        <v>-14.271999359130859</v>
      </c>
      <c r="B1441" s="3">
        <v>0.83333337679505348</v>
      </c>
      <c r="C1441" s="3">
        <v>7.7586203813552856</v>
      </c>
    </row>
    <row r="1442" spans="1:3">
      <c r="A1442" s="3">
        <v>-14.267999649047852</v>
      </c>
      <c r="B1442" s="3">
        <v>0.83333337679505348</v>
      </c>
      <c r="C1442" s="3">
        <v>7.7586203813552856</v>
      </c>
    </row>
    <row r="1443" spans="1:3">
      <c r="A1443" s="3">
        <v>-14.263999938964844</v>
      </c>
      <c r="B1443" s="3">
        <v>0.83333337679505348</v>
      </c>
      <c r="C1443" s="3">
        <v>7.7586203813552856</v>
      </c>
    </row>
    <row r="1444" spans="1:3">
      <c r="A1444" s="3">
        <v>-14.25999927520752</v>
      </c>
      <c r="B1444" s="3">
        <v>0.83333337679505348</v>
      </c>
      <c r="C1444" s="3">
        <v>7.7586203813552856</v>
      </c>
    </row>
    <row r="1445" spans="1:3">
      <c r="A1445" s="3">
        <v>-14.255999565124512</v>
      </c>
      <c r="B1445" s="3">
        <v>0.83333337679505348</v>
      </c>
      <c r="C1445" s="3">
        <v>7.7586203813552856</v>
      </c>
    </row>
    <row r="1446" spans="1:3">
      <c r="A1446" s="3">
        <v>-14.251999855041504</v>
      </c>
      <c r="B1446" s="3">
        <v>0.83333337679505348</v>
      </c>
      <c r="C1446" s="3">
        <v>7.7586203813552856</v>
      </c>
    </row>
    <row r="1447" spans="1:3">
      <c r="A1447" s="3">
        <v>-14.248000144958496</v>
      </c>
      <c r="B1447" s="3">
        <v>0.83333337679505348</v>
      </c>
      <c r="C1447" s="3">
        <v>7.7586203813552856</v>
      </c>
    </row>
    <row r="1448" spans="1:3">
      <c r="A1448" s="3">
        <v>-14.243999481201172</v>
      </c>
      <c r="B1448" s="3">
        <v>0.83333337679505348</v>
      </c>
      <c r="C1448" s="3">
        <v>7.7586203813552856</v>
      </c>
    </row>
    <row r="1449" spans="1:3">
      <c r="A1449" s="3">
        <v>-14.239999771118164</v>
      </c>
      <c r="B1449" s="3">
        <v>0.83333337679505348</v>
      </c>
      <c r="C1449" s="3">
        <v>7.7586203813552856</v>
      </c>
    </row>
    <row r="1450" spans="1:3">
      <c r="A1450" s="3">
        <v>-14.236000061035156</v>
      </c>
      <c r="B1450" s="3">
        <v>0.83333337679505348</v>
      </c>
      <c r="C1450" s="3">
        <v>7.7586203813552856</v>
      </c>
    </row>
    <row r="1451" spans="1:3">
      <c r="A1451" s="3">
        <v>-14.231999397277832</v>
      </c>
      <c r="B1451" s="3">
        <v>0.83333337679505348</v>
      </c>
      <c r="C1451" s="3">
        <v>7.7586203813552856</v>
      </c>
    </row>
    <row r="1452" spans="1:3">
      <c r="A1452" s="3">
        <v>-14.227999687194824</v>
      </c>
      <c r="B1452" s="3">
        <v>0.83333337679505348</v>
      </c>
      <c r="C1452" s="3">
        <v>7.7586203813552856</v>
      </c>
    </row>
    <row r="1453" spans="1:3">
      <c r="A1453" s="3">
        <v>-14.223999977111816</v>
      </c>
      <c r="B1453" s="3">
        <v>0.83333337679505348</v>
      </c>
      <c r="C1453" s="3">
        <v>7.7586203813552856</v>
      </c>
    </row>
    <row r="1454" spans="1:3">
      <c r="A1454" s="3">
        <v>-14.219999313354492</v>
      </c>
      <c r="B1454" s="3">
        <v>0.83333337679505348</v>
      </c>
      <c r="C1454" s="3">
        <v>7.7586203813552856</v>
      </c>
    </row>
    <row r="1455" spans="1:3">
      <c r="A1455" s="3">
        <v>-14.215999603271484</v>
      </c>
      <c r="B1455" s="3">
        <v>0.83333337679505348</v>
      </c>
      <c r="C1455" s="3">
        <v>7.7586203813552856</v>
      </c>
    </row>
    <row r="1456" spans="1:3">
      <c r="A1456" s="3">
        <v>-14.211999893188477</v>
      </c>
      <c r="B1456" s="3">
        <v>0.83333337679505348</v>
      </c>
      <c r="C1456" s="3">
        <v>7.7586203813552856</v>
      </c>
    </row>
    <row r="1457" spans="1:3">
      <c r="A1457" s="3">
        <v>-14.208000183105469</v>
      </c>
      <c r="B1457" s="3">
        <v>0.83333337679505348</v>
      </c>
      <c r="C1457" s="3">
        <v>7.7586203813552856</v>
      </c>
    </row>
    <row r="1458" spans="1:3">
      <c r="A1458" s="3">
        <v>-14.203999519348145</v>
      </c>
      <c r="B1458" s="3">
        <v>0.83333337679505348</v>
      </c>
      <c r="C1458" s="3">
        <v>7.7586203813552856</v>
      </c>
    </row>
    <row r="1459" spans="1:3">
      <c r="A1459" s="3">
        <v>-14.199999809265137</v>
      </c>
      <c r="B1459" s="3">
        <v>0.83333337679505348</v>
      </c>
      <c r="C1459" s="3">
        <v>7.7586203813552856</v>
      </c>
    </row>
    <row r="1460" spans="1:3">
      <c r="A1460" s="3">
        <v>-14.196000099182129</v>
      </c>
      <c r="B1460" s="3">
        <v>0.83333337679505348</v>
      </c>
      <c r="C1460" s="3">
        <v>7.7586203813552856</v>
      </c>
    </row>
    <row r="1461" spans="1:3">
      <c r="A1461" s="3">
        <v>-14.191999435424805</v>
      </c>
      <c r="B1461" s="3">
        <v>0.83333337679505348</v>
      </c>
      <c r="C1461" s="3">
        <v>7.7586203813552856</v>
      </c>
    </row>
    <row r="1462" spans="1:3">
      <c r="A1462" s="3">
        <v>-14.187999725341797</v>
      </c>
      <c r="B1462" s="3">
        <v>0.83333337679505348</v>
      </c>
      <c r="C1462" s="3">
        <v>7.7586203813552856</v>
      </c>
    </row>
    <row r="1463" spans="1:3">
      <c r="A1463" s="3">
        <v>-14.184000015258789</v>
      </c>
      <c r="B1463" s="3">
        <v>0.83333337679505348</v>
      </c>
      <c r="C1463" s="3">
        <v>7.7586203813552856</v>
      </c>
    </row>
    <row r="1464" spans="1:3">
      <c r="A1464" s="3">
        <v>-14.179999351501465</v>
      </c>
      <c r="B1464" s="3">
        <v>0.83333337679505348</v>
      </c>
      <c r="C1464" s="3">
        <v>7.7586203813552856</v>
      </c>
    </row>
    <row r="1465" spans="1:3">
      <c r="A1465" s="3">
        <v>-14.175999641418457</v>
      </c>
      <c r="B1465" s="3">
        <v>0.83333337679505348</v>
      </c>
      <c r="C1465" s="3">
        <v>7.7586203813552856</v>
      </c>
    </row>
    <row r="1466" spans="1:3">
      <c r="A1466" s="3">
        <v>-14.171999931335449</v>
      </c>
      <c r="B1466" s="3">
        <v>0.83333337679505348</v>
      </c>
      <c r="C1466" s="3">
        <v>7.7586203813552856</v>
      </c>
    </row>
    <row r="1467" spans="1:3">
      <c r="A1467" s="3">
        <v>-14.167999267578125</v>
      </c>
      <c r="B1467" s="3">
        <v>0.83333337679505348</v>
      </c>
      <c r="C1467" s="3">
        <v>7.7586203813552856</v>
      </c>
    </row>
    <row r="1468" spans="1:3">
      <c r="A1468" s="3">
        <v>-14.163999557495117</v>
      </c>
      <c r="B1468" s="3">
        <v>0.83333337679505348</v>
      </c>
      <c r="C1468" s="3">
        <v>7.7586203813552856</v>
      </c>
    </row>
    <row r="1469" spans="1:3">
      <c r="A1469" s="3">
        <v>-14.159999847412109</v>
      </c>
      <c r="B1469" s="3">
        <v>0.83333337679505348</v>
      </c>
      <c r="C1469" s="3">
        <v>7.7586203813552856</v>
      </c>
    </row>
    <row r="1470" spans="1:3">
      <c r="A1470" s="3">
        <v>-14.156000137329102</v>
      </c>
      <c r="B1470" s="3">
        <v>0.83333337679505348</v>
      </c>
      <c r="C1470" s="3">
        <v>7.7586203813552856</v>
      </c>
    </row>
    <row r="1471" spans="1:3">
      <c r="A1471" s="3">
        <v>-14.151999473571777</v>
      </c>
      <c r="B1471" s="3">
        <v>0.83333337679505348</v>
      </c>
      <c r="C1471" s="3">
        <v>7.7586203813552856</v>
      </c>
    </row>
    <row r="1472" spans="1:3">
      <c r="A1472" s="3">
        <v>-14.14799976348877</v>
      </c>
      <c r="B1472" s="3">
        <v>0.83333337679505348</v>
      </c>
      <c r="C1472" s="3">
        <v>7.7586203813552856</v>
      </c>
    </row>
    <row r="1473" spans="1:3">
      <c r="A1473" s="3">
        <v>-14.144000053405762</v>
      </c>
      <c r="B1473" s="3">
        <v>0.83333337679505348</v>
      </c>
      <c r="C1473" s="3">
        <v>7.7586203813552856</v>
      </c>
    </row>
    <row r="1474" spans="1:3">
      <c r="A1474" s="3">
        <v>-14.139999389648438</v>
      </c>
      <c r="B1474" s="3">
        <v>0.83333337679505348</v>
      </c>
      <c r="C1474" s="3">
        <v>7.7586203813552856</v>
      </c>
    </row>
    <row r="1475" spans="1:3">
      <c r="A1475" s="3">
        <v>-14.13599967956543</v>
      </c>
      <c r="B1475" s="3">
        <v>0.83333337679505348</v>
      </c>
      <c r="C1475" s="3">
        <v>7.7586203813552856</v>
      </c>
    </row>
    <row r="1476" spans="1:3">
      <c r="A1476" s="3">
        <v>-14.131999969482422</v>
      </c>
      <c r="B1476" s="3">
        <v>0.83333337679505348</v>
      </c>
      <c r="C1476" s="3">
        <v>7.7586203813552856</v>
      </c>
    </row>
    <row r="1477" spans="1:3">
      <c r="A1477" s="3">
        <v>-14.127999305725098</v>
      </c>
      <c r="B1477" s="3">
        <v>0.83333337679505348</v>
      </c>
      <c r="C1477" s="3">
        <v>7.7586203813552856</v>
      </c>
    </row>
    <row r="1478" spans="1:3">
      <c r="A1478" s="3">
        <v>-14.12399959564209</v>
      </c>
      <c r="B1478" s="3">
        <v>0.83333337679505348</v>
      </c>
      <c r="C1478" s="3">
        <v>7.7586203813552856</v>
      </c>
    </row>
    <row r="1479" spans="1:3">
      <c r="A1479" s="3">
        <v>-14.119999885559082</v>
      </c>
      <c r="B1479" s="3">
        <v>0.83333337679505348</v>
      </c>
      <c r="C1479" s="3">
        <v>7.7586203813552856</v>
      </c>
    </row>
    <row r="1480" spans="1:3">
      <c r="A1480" s="3">
        <v>-14.116000175476074</v>
      </c>
      <c r="B1480" s="3">
        <v>0.83333337679505348</v>
      </c>
      <c r="C1480" s="3">
        <v>7.7586203813552856</v>
      </c>
    </row>
    <row r="1481" spans="1:3">
      <c r="A1481" s="3">
        <v>-14.11199951171875</v>
      </c>
      <c r="B1481" s="3">
        <v>0.83333337679505348</v>
      </c>
      <c r="C1481" s="3">
        <v>7.7586203813552856</v>
      </c>
    </row>
    <row r="1482" spans="1:3">
      <c r="A1482" s="3">
        <v>-14.107999801635742</v>
      </c>
      <c r="B1482" s="3">
        <v>0.83333337679505348</v>
      </c>
      <c r="C1482" s="3">
        <v>7.7586203813552856</v>
      </c>
    </row>
    <row r="1483" spans="1:3">
      <c r="A1483" s="3">
        <v>-14.104000091552734</v>
      </c>
      <c r="B1483" s="3">
        <v>0.83333337679505348</v>
      </c>
      <c r="C1483" s="3">
        <v>7.7586203813552856</v>
      </c>
    </row>
    <row r="1484" spans="1:3">
      <c r="A1484" s="3">
        <v>-14.09999942779541</v>
      </c>
      <c r="B1484" s="3">
        <v>0.83333337679505348</v>
      </c>
      <c r="C1484" s="3">
        <v>7.7586203813552856</v>
      </c>
    </row>
    <row r="1485" spans="1:3">
      <c r="A1485" s="3">
        <v>-14.095999717712402</v>
      </c>
      <c r="B1485" s="3">
        <v>0.83333337679505348</v>
      </c>
      <c r="C1485" s="3">
        <v>7.7586203813552856</v>
      </c>
    </row>
    <row r="1486" spans="1:3">
      <c r="A1486" s="3">
        <v>-14.092000007629395</v>
      </c>
      <c r="B1486" s="3">
        <v>0.83333337679505348</v>
      </c>
      <c r="C1486" s="3">
        <v>7.7586203813552856</v>
      </c>
    </row>
    <row r="1487" spans="1:3">
      <c r="A1487" s="3">
        <v>-14.08799934387207</v>
      </c>
      <c r="B1487" s="3">
        <v>0.83333337679505348</v>
      </c>
      <c r="C1487" s="3">
        <v>7.7586203813552856</v>
      </c>
    </row>
    <row r="1488" spans="1:3">
      <c r="A1488" s="3">
        <v>-14.083999633789063</v>
      </c>
      <c r="B1488" s="3">
        <v>0.83333337679505348</v>
      </c>
      <c r="C1488" s="3">
        <v>7.7586203813552856</v>
      </c>
    </row>
    <row r="1489" spans="1:3">
      <c r="A1489" s="3">
        <v>-14.079999923706055</v>
      </c>
      <c r="B1489" s="3">
        <v>0.83333337679505348</v>
      </c>
      <c r="C1489" s="3">
        <v>7.7586203813552856</v>
      </c>
    </row>
    <row r="1490" spans="1:3">
      <c r="A1490" s="3">
        <v>-14.07599925994873</v>
      </c>
      <c r="B1490" s="3">
        <v>0.83333337679505348</v>
      </c>
      <c r="C1490" s="3">
        <v>7.7586203813552856</v>
      </c>
    </row>
    <row r="1491" spans="1:3">
      <c r="A1491" s="3">
        <v>-14.071999549865723</v>
      </c>
      <c r="B1491" s="3">
        <v>0.83333337679505348</v>
      </c>
      <c r="C1491" s="3">
        <v>7.7586203813552856</v>
      </c>
    </row>
    <row r="1492" spans="1:3">
      <c r="A1492" s="3">
        <v>-14.067999839782715</v>
      </c>
      <c r="B1492" s="3">
        <v>0.83333337679505348</v>
      </c>
      <c r="C1492" s="3">
        <v>7.7586203813552856</v>
      </c>
    </row>
    <row r="1493" spans="1:3">
      <c r="A1493" s="3">
        <v>-14.064000129699707</v>
      </c>
      <c r="B1493" s="3">
        <v>0.83333337679505348</v>
      </c>
      <c r="C1493" s="3">
        <v>7.7586203813552856</v>
      </c>
    </row>
    <row r="1494" spans="1:3">
      <c r="A1494" s="3">
        <v>-14.059999465942383</v>
      </c>
      <c r="B1494" s="3">
        <v>0.83333337679505348</v>
      </c>
      <c r="C1494" s="3">
        <v>7.7586203813552856</v>
      </c>
    </row>
    <row r="1495" spans="1:3">
      <c r="A1495" s="3">
        <v>-14.055999755859375</v>
      </c>
      <c r="B1495" s="3">
        <v>0.83333337679505348</v>
      </c>
      <c r="C1495" s="3">
        <v>7.7586203813552856</v>
      </c>
    </row>
    <row r="1496" spans="1:3">
      <c r="A1496" s="3">
        <v>-14.052000045776367</v>
      </c>
      <c r="B1496" s="3">
        <v>0.83333337679505348</v>
      </c>
      <c r="C1496" s="3">
        <v>7.7586203813552856</v>
      </c>
    </row>
    <row r="1497" spans="1:3">
      <c r="A1497" s="3">
        <v>-14.050000190734863</v>
      </c>
      <c r="B1497" s="3">
        <v>0.83333337679505348</v>
      </c>
      <c r="C1497" s="3">
        <v>8.6206898093223572</v>
      </c>
    </row>
    <row r="1498" spans="1:3">
      <c r="A1498" s="3">
        <v>-14.047999382019043</v>
      </c>
      <c r="B1498" s="3">
        <v>0.83333337679505348</v>
      </c>
      <c r="C1498" s="3">
        <v>8.6206898093223572</v>
      </c>
    </row>
    <row r="1499" spans="1:3">
      <c r="A1499" s="3">
        <v>-14.043999671936035</v>
      </c>
      <c r="B1499" s="3">
        <v>0.83333337679505348</v>
      </c>
      <c r="C1499" s="3">
        <v>8.6206898093223572</v>
      </c>
    </row>
    <row r="1500" spans="1:3">
      <c r="A1500" s="3">
        <v>-14.039999961853027</v>
      </c>
      <c r="B1500" s="3">
        <v>0.83333337679505348</v>
      </c>
      <c r="C1500" s="3">
        <v>8.6206898093223572</v>
      </c>
    </row>
    <row r="1501" spans="1:3">
      <c r="A1501" s="3">
        <v>-14.035999298095703</v>
      </c>
      <c r="B1501" s="3">
        <v>0.83333337679505348</v>
      </c>
      <c r="C1501" s="3">
        <v>8.6206898093223572</v>
      </c>
    </row>
    <row r="1502" spans="1:3">
      <c r="A1502" s="3">
        <v>-14.031999588012695</v>
      </c>
      <c r="B1502" s="3">
        <v>0.83333337679505348</v>
      </c>
      <c r="C1502" s="3">
        <v>8.6206898093223572</v>
      </c>
    </row>
    <row r="1503" spans="1:3">
      <c r="A1503" s="3">
        <v>-14.027999877929688</v>
      </c>
      <c r="B1503" s="3">
        <v>0.83333337679505348</v>
      </c>
      <c r="C1503" s="3">
        <v>8.6206898093223572</v>
      </c>
    </row>
    <row r="1504" spans="1:3">
      <c r="A1504" s="3">
        <v>-14.02400016784668</v>
      </c>
      <c r="B1504" s="3">
        <v>0.83333337679505348</v>
      </c>
      <c r="C1504" s="3">
        <v>8.6206898093223572</v>
      </c>
    </row>
    <row r="1505" spans="1:3">
      <c r="A1505" s="3">
        <v>-14.019999504089355</v>
      </c>
      <c r="B1505" s="3">
        <v>0.83333337679505348</v>
      </c>
      <c r="C1505" s="3">
        <v>8.6206898093223572</v>
      </c>
    </row>
    <row r="1506" spans="1:3">
      <c r="A1506" s="3">
        <v>-14.015999794006348</v>
      </c>
      <c r="B1506" s="3">
        <v>0.83333337679505348</v>
      </c>
      <c r="C1506" s="3">
        <v>8.6206898093223572</v>
      </c>
    </row>
    <row r="1507" spans="1:3">
      <c r="A1507" s="3">
        <v>-14.01200008392334</v>
      </c>
      <c r="B1507" s="3">
        <v>0.83333337679505348</v>
      </c>
      <c r="C1507" s="3">
        <v>8.6206898093223572</v>
      </c>
    </row>
    <row r="1508" spans="1:3">
      <c r="A1508" s="3">
        <v>-14.007999420166016</v>
      </c>
      <c r="B1508" s="3">
        <v>0.83333337679505348</v>
      </c>
      <c r="C1508" s="3">
        <v>8.6206898093223572</v>
      </c>
    </row>
    <row r="1509" spans="1:3">
      <c r="A1509" s="3">
        <v>-14.003999710083008</v>
      </c>
      <c r="B1509" s="3">
        <v>0.83333337679505348</v>
      </c>
      <c r="C1509" s="3">
        <v>8.6206898093223572</v>
      </c>
    </row>
    <row r="1510" spans="1:3">
      <c r="A1510" s="3">
        <v>-14</v>
      </c>
      <c r="B1510" s="3">
        <v>0.83333337679505348</v>
      </c>
      <c r="C1510" s="3">
        <v>8.6206898093223572</v>
      </c>
    </row>
    <row r="1511" spans="1:3">
      <c r="A1511" s="3">
        <v>-13.995999336242676</v>
      </c>
      <c r="B1511" s="3">
        <v>0.83333337679505348</v>
      </c>
      <c r="C1511" s="3">
        <v>8.6206898093223572</v>
      </c>
    </row>
    <row r="1512" spans="1:3">
      <c r="A1512" s="3">
        <v>-13.991999626159668</v>
      </c>
      <c r="B1512" s="3">
        <v>0.83333337679505348</v>
      </c>
      <c r="C1512" s="3">
        <v>8.6206898093223572</v>
      </c>
    </row>
    <row r="1513" spans="1:3">
      <c r="A1513" s="3">
        <v>-13.98799991607666</v>
      </c>
      <c r="B1513" s="3">
        <v>0.83333337679505348</v>
      </c>
      <c r="C1513" s="3">
        <v>8.6206898093223572</v>
      </c>
    </row>
    <row r="1514" spans="1:3">
      <c r="A1514" s="3">
        <v>-13.983999252319336</v>
      </c>
      <c r="B1514" s="3">
        <v>0.83333337679505348</v>
      </c>
      <c r="C1514" s="3">
        <v>8.6206898093223572</v>
      </c>
    </row>
    <row r="1515" spans="1:3">
      <c r="A1515" s="3">
        <v>-13.979999542236328</v>
      </c>
      <c r="B1515" s="3">
        <v>0.83333337679505348</v>
      </c>
      <c r="C1515" s="3">
        <v>8.6206898093223572</v>
      </c>
    </row>
    <row r="1516" spans="1:3">
      <c r="A1516" s="3">
        <v>-13.97599983215332</v>
      </c>
      <c r="B1516" s="3">
        <v>0.83333337679505348</v>
      </c>
      <c r="C1516" s="3">
        <v>8.6206898093223572</v>
      </c>
    </row>
    <row r="1517" spans="1:3">
      <c r="A1517" s="3">
        <v>-13.972000122070313</v>
      </c>
      <c r="B1517" s="3">
        <v>0.83333337679505348</v>
      </c>
      <c r="C1517" s="3">
        <v>8.6206898093223572</v>
      </c>
    </row>
    <row r="1518" spans="1:3">
      <c r="A1518" s="3">
        <v>-13.967999458312988</v>
      </c>
      <c r="B1518" s="3">
        <v>0.83333337679505348</v>
      </c>
      <c r="C1518" s="3">
        <v>8.6206898093223572</v>
      </c>
    </row>
    <row r="1519" spans="1:3">
      <c r="A1519" s="3">
        <v>-13.96399974822998</v>
      </c>
      <c r="B1519" s="3">
        <v>0.83333337679505348</v>
      </c>
      <c r="C1519" s="3">
        <v>8.6206898093223572</v>
      </c>
    </row>
    <row r="1520" spans="1:3">
      <c r="A1520" s="3">
        <v>-13.960000038146973</v>
      </c>
      <c r="B1520" s="3">
        <v>0.83333337679505348</v>
      </c>
      <c r="C1520" s="3">
        <v>8.6206898093223572</v>
      </c>
    </row>
    <row r="1521" spans="1:3">
      <c r="A1521" s="3">
        <v>-13.955999374389648</v>
      </c>
      <c r="B1521" s="3">
        <v>0.83333337679505348</v>
      </c>
      <c r="C1521" s="3">
        <v>8.6206898093223572</v>
      </c>
    </row>
    <row r="1522" spans="1:3">
      <c r="A1522" s="3">
        <v>-13.951999664306641</v>
      </c>
      <c r="B1522" s="3">
        <v>0.83333337679505348</v>
      </c>
      <c r="C1522" s="3">
        <v>8.6206898093223572</v>
      </c>
    </row>
    <row r="1523" spans="1:3">
      <c r="A1523" s="3">
        <v>-13.947999954223633</v>
      </c>
      <c r="B1523" s="3">
        <v>0.83333337679505348</v>
      </c>
      <c r="C1523" s="3">
        <v>8.6206898093223572</v>
      </c>
    </row>
    <row r="1524" spans="1:3">
      <c r="A1524" s="3">
        <v>-13.943999290466309</v>
      </c>
      <c r="B1524" s="3">
        <v>0.83333337679505348</v>
      </c>
      <c r="C1524" s="3">
        <v>8.6206898093223572</v>
      </c>
    </row>
    <row r="1525" spans="1:3">
      <c r="A1525" s="3">
        <v>-13.939999580383301</v>
      </c>
      <c r="B1525" s="3">
        <v>0.83333337679505348</v>
      </c>
      <c r="C1525" s="3">
        <v>8.6206898093223572</v>
      </c>
    </row>
    <row r="1526" spans="1:3">
      <c r="A1526" s="3">
        <v>-13.935999870300293</v>
      </c>
      <c r="B1526" s="3">
        <v>0.83333337679505348</v>
      </c>
      <c r="C1526" s="3">
        <v>8.6206898093223572</v>
      </c>
    </row>
    <row r="1527" spans="1:3">
      <c r="A1527" s="3">
        <v>-13.932000160217285</v>
      </c>
      <c r="B1527" s="3">
        <v>0.83333337679505348</v>
      </c>
      <c r="C1527" s="3">
        <v>8.6206898093223572</v>
      </c>
    </row>
    <row r="1528" spans="1:3">
      <c r="A1528" s="3">
        <v>-13.927999496459961</v>
      </c>
      <c r="B1528" s="3">
        <v>0.83333337679505348</v>
      </c>
      <c r="C1528" s="3">
        <v>8.6206898093223572</v>
      </c>
    </row>
    <row r="1529" spans="1:3">
      <c r="A1529" s="3">
        <v>-13.923999786376953</v>
      </c>
      <c r="B1529" s="3">
        <v>0.83333337679505348</v>
      </c>
      <c r="C1529" s="3">
        <v>8.6206898093223572</v>
      </c>
    </row>
    <row r="1530" spans="1:3">
      <c r="A1530" s="3">
        <v>-13.920000076293945</v>
      </c>
      <c r="B1530" s="3">
        <v>0.83333337679505348</v>
      </c>
      <c r="C1530" s="3">
        <v>8.6206898093223572</v>
      </c>
    </row>
    <row r="1531" spans="1:3">
      <c r="A1531" s="3">
        <v>-13.915999412536621</v>
      </c>
      <c r="B1531" s="3">
        <v>0.83333337679505348</v>
      </c>
      <c r="C1531" s="3">
        <v>8.6206898093223572</v>
      </c>
    </row>
    <row r="1532" spans="1:3">
      <c r="A1532" s="3">
        <v>-13.911999702453613</v>
      </c>
      <c r="B1532" s="3">
        <v>0.83333337679505348</v>
      </c>
      <c r="C1532" s="3">
        <v>8.6206898093223572</v>
      </c>
    </row>
    <row r="1533" spans="1:3">
      <c r="A1533" s="3">
        <v>-13.907999992370605</v>
      </c>
      <c r="B1533" s="3">
        <v>0.83333337679505348</v>
      </c>
      <c r="C1533" s="3">
        <v>8.6206898093223572</v>
      </c>
    </row>
    <row r="1534" spans="1:3">
      <c r="A1534" s="3">
        <v>-13.903999328613281</v>
      </c>
      <c r="B1534" s="3">
        <v>0.83333337679505348</v>
      </c>
      <c r="C1534" s="3">
        <v>8.6206898093223572</v>
      </c>
    </row>
    <row r="1535" spans="1:3">
      <c r="A1535" s="3">
        <v>-13.899999618530273</v>
      </c>
      <c r="B1535" s="3">
        <v>0.83333337679505348</v>
      </c>
      <c r="C1535" s="3">
        <v>8.6206898093223572</v>
      </c>
    </row>
    <row r="1536" spans="1:3">
      <c r="A1536" s="3">
        <v>-13.895999908447266</v>
      </c>
      <c r="B1536" s="3">
        <v>0.83333337679505348</v>
      </c>
      <c r="C1536" s="3">
        <v>8.6206898093223572</v>
      </c>
    </row>
    <row r="1537" spans="1:3">
      <c r="A1537" s="3">
        <v>-13.891999244689941</v>
      </c>
      <c r="B1537" s="3">
        <v>0.83333337679505348</v>
      </c>
      <c r="C1537" s="3">
        <v>8.6206898093223572</v>
      </c>
    </row>
    <row r="1538" spans="1:3">
      <c r="A1538" s="3">
        <v>-13.887999534606934</v>
      </c>
      <c r="B1538" s="3">
        <v>0.83333337679505348</v>
      </c>
      <c r="C1538" s="3">
        <v>8.6206898093223572</v>
      </c>
    </row>
    <row r="1539" spans="1:3">
      <c r="A1539" s="3">
        <v>-13.883999824523926</v>
      </c>
      <c r="B1539" s="3">
        <v>0.83333337679505348</v>
      </c>
      <c r="C1539" s="3">
        <v>8.6206898093223572</v>
      </c>
    </row>
    <row r="1540" spans="1:3">
      <c r="A1540" s="3">
        <v>-13.880000114440918</v>
      </c>
      <c r="B1540" s="3">
        <v>0.83333337679505348</v>
      </c>
      <c r="C1540" s="3">
        <v>8.6206898093223572</v>
      </c>
    </row>
    <row r="1541" spans="1:3">
      <c r="A1541" s="3">
        <v>-13.875999450683594</v>
      </c>
      <c r="B1541" s="3">
        <v>0.83333337679505348</v>
      </c>
      <c r="C1541" s="3">
        <v>8.6206898093223572</v>
      </c>
    </row>
    <row r="1542" spans="1:3">
      <c r="A1542" s="3">
        <v>-13.871999740600586</v>
      </c>
      <c r="B1542" s="3">
        <v>0.83333337679505348</v>
      </c>
      <c r="C1542" s="3">
        <v>8.6206898093223572</v>
      </c>
    </row>
    <row r="1543" spans="1:3">
      <c r="A1543" s="3">
        <v>-13.868000030517578</v>
      </c>
      <c r="B1543" s="3">
        <v>0.83333337679505348</v>
      </c>
      <c r="C1543" s="3">
        <v>8.6206898093223572</v>
      </c>
    </row>
    <row r="1544" spans="1:3">
      <c r="A1544" s="3">
        <v>-13.863999366760254</v>
      </c>
      <c r="B1544" s="3">
        <v>0.83333337679505348</v>
      </c>
      <c r="C1544" s="3">
        <v>8.6206898093223572</v>
      </c>
    </row>
    <row r="1545" spans="1:3">
      <c r="A1545" s="3">
        <v>-13.859999656677246</v>
      </c>
      <c r="B1545" s="3">
        <v>0.83333337679505348</v>
      </c>
      <c r="C1545" s="3">
        <v>8.6206898093223572</v>
      </c>
    </row>
    <row r="1546" spans="1:3">
      <c r="A1546" s="3">
        <v>-13.855999946594238</v>
      </c>
      <c r="B1546" s="3">
        <v>0.83333337679505348</v>
      </c>
      <c r="C1546" s="3">
        <v>8.6206898093223572</v>
      </c>
    </row>
    <row r="1547" spans="1:3">
      <c r="A1547" s="3">
        <v>-13.851999282836914</v>
      </c>
      <c r="B1547" s="3">
        <v>0.83333337679505348</v>
      </c>
      <c r="C1547" s="3">
        <v>8.6206898093223572</v>
      </c>
    </row>
    <row r="1548" spans="1:3">
      <c r="A1548" s="3">
        <v>-13.847999572753906</v>
      </c>
      <c r="B1548" s="3">
        <v>0.83333337679505348</v>
      </c>
      <c r="C1548" s="3">
        <v>8.6206898093223572</v>
      </c>
    </row>
    <row r="1549" spans="1:3">
      <c r="A1549" s="3">
        <v>-13.843999862670898</v>
      </c>
      <c r="B1549" s="3">
        <v>0.83333337679505348</v>
      </c>
      <c r="C1549" s="3">
        <v>8.6206898093223572</v>
      </c>
    </row>
    <row r="1550" spans="1:3">
      <c r="A1550" s="3">
        <v>-13.840000152587891</v>
      </c>
      <c r="B1550" s="3">
        <v>0.83333337679505348</v>
      </c>
      <c r="C1550" s="3">
        <v>8.6206898093223572</v>
      </c>
    </row>
    <row r="1551" spans="1:3">
      <c r="A1551" s="3">
        <v>-13.835999488830566</v>
      </c>
      <c r="B1551" s="3">
        <v>0.83333337679505348</v>
      </c>
      <c r="C1551" s="3">
        <v>8.6206898093223572</v>
      </c>
    </row>
    <row r="1552" spans="1:3">
      <c r="A1552" s="3">
        <v>-13.831999778747559</v>
      </c>
      <c r="B1552" s="3">
        <v>0.83333337679505348</v>
      </c>
      <c r="C1552" s="3">
        <v>8.6206898093223572</v>
      </c>
    </row>
    <row r="1553" spans="1:3">
      <c r="A1553" s="3">
        <v>-13.828000068664551</v>
      </c>
      <c r="B1553" s="3">
        <v>0.83333337679505348</v>
      </c>
      <c r="C1553" s="3">
        <v>8.6206898093223572</v>
      </c>
    </row>
    <row r="1554" spans="1:3">
      <c r="A1554" s="3">
        <v>-13.823999404907227</v>
      </c>
      <c r="B1554" s="3">
        <v>0.83333337679505348</v>
      </c>
      <c r="C1554" s="3">
        <v>8.6206898093223572</v>
      </c>
    </row>
    <row r="1555" spans="1:3">
      <c r="A1555" s="3">
        <v>-13.819999694824219</v>
      </c>
      <c r="B1555" s="3">
        <v>0.83333337679505348</v>
      </c>
      <c r="C1555" s="3">
        <v>8.6206898093223572</v>
      </c>
    </row>
    <row r="1556" spans="1:3">
      <c r="A1556" s="3">
        <v>-13.815999984741211</v>
      </c>
      <c r="B1556" s="3">
        <v>0.83333337679505348</v>
      </c>
      <c r="C1556" s="3">
        <v>8.6206898093223572</v>
      </c>
    </row>
    <row r="1557" spans="1:3">
      <c r="A1557" s="3">
        <v>-13.811999320983887</v>
      </c>
      <c r="B1557" s="3">
        <v>0.83333337679505348</v>
      </c>
      <c r="C1557" s="3">
        <v>8.6206898093223572</v>
      </c>
    </row>
    <row r="1558" spans="1:3">
      <c r="A1558" s="3">
        <v>-13.807999610900879</v>
      </c>
      <c r="B1558" s="3">
        <v>0.83333337679505348</v>
      </c>
      <c r="C1558" s="3">
        <v>8.6206898093223572</v>
      </c>
    </row>
    <row r="1559" spans="1:3">
      <c r="A1559" s="3">
        <v>-13.803999900817871</v>
      </c>
      <c r="B1559" s="3">
        <v>0.83333337679505348</v>
      </c>
      <c r="C1559" s="3">
        <v>8.6206898093223572</v>
      </c>
    </row>
    <row r="1560" spans="1:3">
      <c r="A1560" s="3">
        <v>-13.799999237060547</v>
      </c>
      <c r="B1560" s="3">
        <v>0.83333337679505348</v>
      </c>
      <c r="C1560" s="3">
        <v>8.6206898093223572</v>
      </c>
    </row>
    <row r="1561" spans="1:3">
      <c r="A1561" s="3">
        <v>-13.795999526977539</v>
      </c>
      <c r="B1561" s="3">
        <v>0.83333337679505348</v>
      </c>
      <c r="C1561" s="3">
        <v>8.6206898093223572</v>
      </c>
    </row>
    <row r="1562" spans="1:3">
      <c r="A1562" s="3">
        <v>-13.791999816894531</v>
      </c>
      <c r="B1562" s="3">
        <v>0.83333337679505348</v>
      </c>
      <c r="C1562" s="3">
        <v>8.6206898093223572</v>
      </c>
    </row>
    <row r="1563" spans="1:3">
      <c r="A1563" s="3">
        <v>-13.788000106811523</v>
      </c>
      <c r="B1563" s="3">
        <v>0.83333337679505348</v>
      </c>
      <c r="C1563" s="3">
        <v>8.6206898093223572</v>
      </c>
    </row>
    <row r="1564" spans="1:3">
      <c r="A1564" s="3">
        <v>-13.783999443054199</v>
      </c>
      <c r="B1564" s="3">
        <v>0.83333337679505348</v>
      </c>
      <c r="C1564" s="3">
        <v>8.6206898093223572</v>
      </c>
    </row>
    <row r="1565" spans="1:3">
      <c r="A1565" s="3">
        <v>-13.779999732971191</v>
      </c>
      <c r="B1565" s="3">
        <v>0.83333337679505348</v>
      </c>
      <c r="C1565" s="3">
        <v>8.6206898093223572</v>
      </c>
    </row>
    <row r="1566" spans="1:3">
      <c r="A1566" s="3">
        <v>-13.776000022888184</v>
      </c>
      <c r="B1566" s="3">
        <v>0.83333337679505348</v>
      </c>
      <c r="C1566" s="3">
        <v>8.6206898093223572</v>
      </c>
    </row>
    <row r="1567" spans="1:3">
      <c r="A1567" s="3">
        <v>-13.771999359130859</v>
      </c>
      <c r="B1567" s="3">
        <v>0.83333337679505348</v>
      </c>
      <c r="C1567" s="3">
        <v>8.6206898093223572</v>
      </c>
    </row>
    <row r="1568" spans="1:3">
      <c r="A1568" s="3">
        <v>-13.767999649047852</v>
      </c>
      <c r="B1568" s="3">
        <v>0.83333337679505348</v>
      </c>
      <c r="C1568" s="3">
        <v>8.6206898093223572</v>
      </c>
    </row>
    <row r="1569" spans="1:3">
      <c r="A1569" s="3">
        <v>-13.763999938964844</v>
      </c>
      <c r="B1569" s="3">
        <v>0.83333337679505348</v>
      </c>
      <c r="C1569" s="3">
        <v>8.6206898093223572</v>
      </c>
    </row>
    <row r="1570" spans="1:3">
      <c r="A1570" s="3">
        <v>-13.75999927520752</v>
      </c>
      <c r="B1570" s="3">
        <v>0.83333337679505348</v>
      </c>
      <c r="C1570" s="3">
        <v>8.6206898093223572</v>
      </c>
    </row>
    <row r="1571" spans="1:3">
      <c r="A1571" s="3">
        <v>-13.755999565124512</v>
      </c>
      <c r="B1571" s="3">
        <v>0.83333337679505348</v>
      </c>
      <c r="C1571" s="3">
        <v>8.6206898093223572</v>
      </c>
    </row>
    <row r="1572" spans="1:3">
      <c r="A1572" s="3">
        <v>-13.751999855041504</v>
      </c>
      <c r="B1572" s="3">
        <v>0.83333337679505348</v>
      </c>
      <c r="C1572" s="3">
        <v>8.6206898093223572</v>
      </c>
    </row>
    <row r="1573" spans="1:3">
      <c r="A1573" s="3">
        <v>-13.748000144958496</v>
      </c>
      <c r="B1573" s="3">
        <v>0.83333337679505348</v>
      </c>
      <c r="C1573" s="3">
        <v>8.6206898093223572</v>
      </c>
    </row>
    <row r="1574" spans="1:3">
      <c r="A1574" s="3">
        <v>-13.743999481201172</v>
      </c>
      <c r="B1574" s="3">
        <v>0.83333337679505348</v>
      </c>
      <c r="C1574" s="3">
        <v>8.6206898093223572</v>
      </c>
    </row>
    <row r="1575" spans="1:3">
      <c r="A1575" s="3">
        <v>-13.739999771118164</v>
      </c>
      <c r="B1575" s="3">
        <v>0.83333337679505348</v>
      </c>
      <c r="C1575" s="3">
        <v>8.6206898093223572</v>
      </c>
    </row>
    <row r="1576" spans="1:3">
      <c r="A1576" s="3">
        <v>-13.736000061035156</v>
      </c>
      <c r="B1576" s="3">
        <v>0.83333337679505348</v>
      </c>
      <c r="C1576" s="3">
        <v>8.6206898093223572</v>
      </c>
    </row>
    <row r="1577" spans="1:3">
      <c r="A1577" s="3">
        <v>-13.731999397277832</v>
      </c>
      <c r="B1577" s="3">
        <v>0.83333337679505348</v>
      </c>
      <c r="C1577" s="3">
        <v>8.6206898093223572</v>
      </c>
    </row>
    <row r="1578" spans="1:3">
      <c r="A1578" s="3">
        <v>-13.727999687194824</v>
      </c>
      <c r="B1578" s="3">
        <v>0.83333337679505348</v>
      </c>
      <c r="C1578" s="3">
        <v>8.6206898093223572</v>
      </c>
    </row>
    <row r="1579" spans="1:3">
      <c r="A1579" s="3">
        <v>-13.723999977111816</v>
      </c>
      <c r="B1579" s="3">
        <v>0.83333337679505348</v>
      </c>
      <c r="C1579" s="3">
        <v>8.6206898093223572</v>
      </c>
    </row>
    <row r="1580" spans="1:3">
      <c r="A1580" s="3">
        <v>-13.719999313354492</v>
      </c>
      <c r="B1580" s="3">
        <v>0.83333337679505348</v>
      </c>
      <c r="C1580" s="3">
        <v>8.6206898093223572</v>
      </c>
    </row>
    <row r="1581" spans="1:3">
      <c r="A1581" s="3">
        <v>-13.715999603271484</v>
      </c>
      <c r="B1581" s="3">
        <v>0.83333337679505348</v>
      </c>
      <c r="C1581" s="3">
        <v>8.6206898093223572</v>
      </c>
    </row>
    <row r="1582" spans="1:3">
      <c r="A1582" s="3">
        <v>-13.711999893188477</v>
      </c>
      <c r="B1582" s="3">
        <v>0.83333337679505348</v>
      </c>
      <c r="C1582" s="3">
        <v>8.6206898093223572</v>
      </c>
    </row>
    <row r="1583" spans="1:3">
      <c r="A1583" s="3">
        <v>-13.707999229431152</v>
      </c>
      <c r="B1583" s="3">
        <v>0.83333337679505348</v>
      </c>
      <c r="C1583" s="3">
        <v>8.6206898093223572</v>
      </c>
    </row>
    <row r="1584" spans="1:3">
      <c r="A1584" s="3">
        <v>-13.703999519348145</v>
      </c>
      <c r="B1584" s="3">
        <v>0.83333337679505348</v>
      </c>
      <c r="C1584" s="3">
        <v>8.6206898093223572</v>
      </c>
    </row>
    <row r="1585" spans="1:3">
      <c r="A1585" s="3">
        <v>-13.699999809265137</v>
      </c>
      <c r="B1585" s="3">
        <v>0.83333337679505348</v>
      </c>
      <c r="C1585" s="3">
        <v>8.6206898093223572</v>
      </c>
    </row>
    <row r="1586" spans="1:3">
      <c r="A1586" s="3">
        <v>-13.696000099182129</v>
      </c>
      <c r="B1586" s="3">
        <v>0.83333337679505348</v>
      </c>
      <c r="C1586" s="3">
        <v>8.6206898093223572</v>
      </c>
    </row>
    <row r="1587" spans="1:3">
      <c r="A1587" s="3">
        <v>-13.691999435424805</v>
      </c>
      <c r="B1587" s="3">
        <v>0.83333337679505348</v>
      </c>
      <c r="C1587" s="3">
        <v>8.6206898093223572</v>
      </c>
    </row>
    <row r="1588" spans="1:3">
      <c r="A1588" s="3">
        <v>-13.687999725341797</v>
      </c>
      <c r="B1588" s="3">
        <v>0.83333337679505348</v>
      </c>
      <c r="C1588" s="3">
        <v>8.6206898093223572</v>
      </c>
    </row>
    <row r="1589" spans="1:3">
      <c r="A1589" s="3">
        <v>-13.684000015258789</v>
      </c>
      <c r="B1589" s="3">
        <v>0.83333337679505348</v>
      </c>
      <c r="C1589" s="3">
        <v>8.6206898093223572</v>
      </c>
    </row>
    <row r="1590" spans="1:3">
      <c r="A1590" s="3">
        <v>-13.679999351501465</v>
      </c>
      <c r="B1590" s="3">
        <v>0.83333337679505348</v>
      </c>
      <c r="C1590" s="3">
        <v>8.6206898093223572</v>
      </c>
    </row>
    <row r="1591" spans="1:3">
      <c r="A1591" s="3">
        <v>-13.675999641418457</v>
      </c>
      <c r="B1591" s="3">
        <v>0.83333337679505348</v>
      </c>
      <c r="C1591" s="3">
        <v>8.6206898093223572</v>
      </c>
    </row>
    <row r="1592" spans="1:3">
      <c r="A1592" s="3">
        <v>-13.671999931335449</v>
      </c>
      <c r="B1592" s="3">
        <v>0.83333337679505348</v>
      </c>
      <c r="C1592" s="3">
        <v>8.6206898093223572</v>
      </c>
    </row>
    <row r="1593" spans="1:3">
      <c r="A1593" s="3">
        <v>-13.667999267578125</v>
      </c>
      <c r="B1593" s="3">
        <v>0.83333337679505348</v>
      </c>
      <c r="C1593" s="3">
        <v>8.6206898093223572</v>
      </c>
    </row>
    <row r="1594" spans="1:3">
      <c r="A1594" s="3">
        <v>-13.663999557495117</v>
      </c>
      <c r="B1594" s="3">
        <v>0.83333337679505348</v>
      </c>
      <c r="C1594" s="3">
        <v>8.6206898093223572</v>
      </c>
    </row>
    <row r="1595" spans="1:3">
      <c r="A1595" s="3">
        <v>-13.659999847412109</v>
      </c>
      <c r="B1595" s="3">
        <v>0.83333337679505348</v>
      </c>
      <c r="C1595" s="3">
        <v>8.6206898093223572</v>
      </c>
    </row>
    <row r="1596" spans="1:3">
      <c r="A1596" s="3">
        <v>-13.656000137329102</v>
      </c>
      <c r="B1596" s="3">
        <v>0.83333337679505348</v>
      </c>
      <c r="C1596" s="3">
        <v>8.6206898093223572</v>
      </c>
    </row>
    <row r="1597" spans="1:3">
      <c r="A1597" s="3">
        <v>-13.651999473571777</v>
      </c>
      <c r="B1597" s="3">
        <v>0.83333337679505348</v>
      </c>
      <c r="C1597" s="3">
        <v>8.6206898093223572</v>
      </c>
    </row>
    <row r="1598" spans="1:3">
      <c r="A1598" s="3">
        <v>-13.64799976348877</v>
      </c>
      <c r="B1598" s="3">
        <v>0.83333337679505348</v>
      </c>
      <c r="C1598" s="3">
        <v>8.6206898093223572</v>
      </c>
    </row>
    <row r="1599" spans="1:3">
      <c r="A1599" s="3">
        <v>-13.644000053405762</v>
      </c>
      <c r="B1599" s="3">
        <v>0.83333337679505348</v>
      </c>
      <c r="C1599" s="3">
        <v>8.6206898093223572</v>
      </c>
    </row>
    <row r="1600" spans="1:3">
      <c r="A1600" s="3">
        <v>-13.639999389648438</v>
      </c>
      <c r="B1600" s="3">
        <v>0.83333337679505348</v>
      </c>
      <c r="C1600" s="3">
        <v>8.6206898093223572</v>
      </c>
    </row>
    <row r="1601" spans="1:3">
      <c r="A1601" s="3">
        <v>-13.63599967956543</v>
      </c>
      <c r="B1601" s="3">
        <v>0.83333337679505348</v>
      </c>
      <c r="C1601" s="3">
        <v>8.6206898093223572</v>
      </c>
    </row>
    <row r="1602" spans="1:3">
      <c r="A1602" s="3">
        <v>-13.631999969482422</v>
      </c>
      <c r="B1602" s="3">
        <v>0.83333337679505348</v>
      </c>
      <c r="C1602" s="3">
        <v>8.6206898093223572</v>
      </c>
    </row>
    <row r="1603" spans="1:3">
      <c r="A1603" s="3">
        <v>-13.627999305725098</v>
      </c>
      <c r="B1603" s="3">
        <v>0.83333337679505348</v>
      </c>
      <c r="C1603" s="3">
        <v>8.6206898093223572</v>
      </c>
    </row>
    <row r="1604" spans="1:3">
      <c r="A1604" s="3">
        <v>-13.62399959564209</v>
      </c>
      <c r="B1604" s="3">
        <v>0.83333337679505348</v>
      </c>
      <c r="C1604" s="3">
        <v>8.6206898093223572</v>
      </c>
    </row>
    <row r="1605" spans="1:3">
      <c r="A1605" s="3">
        <v>-13.619999885559082</v>
      </c>
      <c r="B1605" s="3">
        <v>0.83333337679505348</v>
      </c>
      <c r="C1605" s="3">
        <v>8.6206898093223572</v>
      </c>
    </row>
    <row r="1606" spans="1:3">
      <c r="A1606" s="3">
        <v>-13.615999221801758</v>
      </c>
      <c r="B1606" s="3">
        <v>0.83333337679505348</v>
      </c>
      <c r="C1606" s="3">
        <v>8.6206898093223572</v>
      </c>
    </row>
    <row r="1607" spans="1:3">
      <c r="A1607" s="3">
        <v>-13.61199951171875</v>
      </c>
      <c r="B1607" s="3">
        <v>0.83333337679505348</v>
      </c>
      <c r="C1607" s="3">
        <v>8.6206898093223572</v>
      </c>
    </row>
    <row r="1608" spans="1:3">
      <c r="A1608" s="3">
        <v>-13.607999801635742</v>
      </c>
      <c r="B1608" s="3">
        <v>0.83333337679505348</v>
      </c>
      <c r="C1608" s="3">
        <v>8.6206898093223572</v>
      </c>
    </row>
    <row r="1609" spans="1:3">
      <c r="A1609" s="3">
        <v>-13.604000091552734</v>
      </c>
      <c r="B1609" s="3">
        <v>0.83333337679505348</v>
      </c>
      <c r="C1609" s="3">
        <v>8.6206898093223572</v>
      </c>
    </row>
    <row r="1610" spans="1:3">
      <c r="A1610" s="3">
        <v>-13.59999942779541</v>
      </c>
      <c r="B1610" s="3">
        <v>0.83333337679505348</v>
      </c>
      <c r="C1610" s="3">
        <v>8.6206898093223572</v>
      </c>
    </row>
    <row r="1611" spans="1:3">
      <c r="A1611" s="3">
        <v>-13.595999717712402</v>
      </c>
      <c r="B1611" s="3">
        <v>0.83333337679505348</v>
      </c>
      <c r="C1611" s="3">
        <v>8.6206898093223572</v>
      </c>
    </row>
    <row r="1612" spans="1:3">
      <c r="A1612" s="3">
        <v>-13.592000007629395</v>
      </c>
      <c r="B1612" s="3">
        <v>0.83333337679505348</v>
      </c>
      <c r="C1612" s="3">
        <v>8.6206898093223572</v>
      </c>
    </row>
    <row r="1613" spans="1:3">
      <c r="A1613" s="3">
        <v>-13.58799934387207</v>
      </c>
      <c r="B1613" s="3">
        <v>0.83333337679505348</v>
      </c>
      <c r="C1613" s="3">
        <v>8.6206898093223572</v>
      </c>
    </row>
    <row r="1614" spans="1:3">
      <c r="A1614" s="3">
        <v>-13.583999633789063</v>
      </c>
      <c r="B1614" s="3">
        <v>0.83333337679505348</v>
      </c>
      <c r="C1614" s="3">
        <v>8.6206898093223572</v>
      </c>
    </row>
    <row r="1615" spans="1:3">
      <c r="A1615" s="3">
        <v>-13.579999923706055</v>
      </c>
      <c r="B1615" s="3">
        <v>0.83333337679505348</v>
      </c>
      <c r="C1615" s="3">
        <v>8.6206898093223572</v>
      </c>
    </row>
    <row r="1616" spans="1:3">
      <c r="A1616" s="3">
        <v>-13.57599925994873</v>
      </c>
      <c r="B1616" s="3">
        <v>0.83333337679505348</v>
      </c>
      <c r="C1616" s="3">
        <v>8.6206898093223572</v>
      </c>
    </row>
    <row r="1617" spans="1:3">
      <c r="A1617" s="3">
        <v>-13.571999549865723</v>
      </c>
      <c r="B1617" s="3">
        <v>0.83333337679505348</v>
      </c>
      <c r="C1617" s="3">
        <v>8.6206898093223572</v>
      </c>
    </row>
    <row r="1618" spans="1:3">
      <c r="A1618" s="3">
        <v>-13.567999839782715</v>
      </c>
      <c r="B1618" s="3">
        <v>0.83333337679505348</v>
      </c>
      <c r="C1618" s="3">
        <v>8.6206898093223572</v>
      </c>
    </row>
    <row r="1619" spans="1:3">
      <c r="A1619" s="3">
        <v>-13.564000129699707</v>
      </c>
      <c r="B1619" s="3">
        <v>0.83333337679505348</v>
      </c>
      <c r="C1619" s="3">
        <v>8.6206898093223572</v>
      </c>
    </row>
    <row r="1620" spans="1:3">
      <c r="A1620" s="3">
        <v>-13.559999465942383</v>
      </c>
      <c r="B1620" s="3">
        <v>0.83333337679505348</v>
      </c>
      <c r="C1620" s="3">
        <v>8.6206898093223572</v>
      </c>
    </row>
    <row r="1621" spans="1:3">
      <c r="A1621" s="3">
        <v>-13.555999755859375</v>
      </c>
      <c r="B1621" s="3">
        <v>0.83333337679505348</v>
      </c>
      <c r="C1621" s="3">
        <v>8.6206898093223572</v>
      </c>
    </row>
    <row r="1622" spans="1:3">
      <c r="A1622" s="3">
        <v>-13.552000045776367</v>
      </c>
      <c r="B1622" s="3">
        <v>0.83333337679505348</v>
      </c>
      <c r="C1622" s="3">
        <v>8.6206898093223572</v>
      </c>
    </row>
    <row r="1623" spans="1:3">
      <c r="A1623" s="3">
        <v>-13.547999382019043</v>
      </c>
      <c r="B1623" s="3">
        <v>0.83333337679505348</v>
      </c>
      <c r="C1623" s="3">
        <v>8.6206898093223572</v>
      </c>
    </row>
    <row r="1624" spans="1:3">
      <c r="A1624" s="3">
        <v>-13.543999671936035</v>
      </c>
      <c r="B1624" s="3">
        <v>0.83333337679505348</v>
      </c>
      <c r="C1624" s="3">
        <v>8.6206898093223572</v>
      </c>
    </row>
    <row r="1625" spans="1:3">
      <c r="A1625" s="3">
        <v>-13.539999961853027</v>
      </c>
      <c r="B1625" s="3">
        <v>0.83333337679505348</v>
      </c>
      <c r="C1625" s="3">
        <v>8.6206898093223572</v>
      </c>
    </row>
    <row r="1626" spans="1:3">
      <c r="A1626" s="3">
        <v>-13.535999298095703</v>
      </c>
      <c r="B1626" s="3">
        <v>0.83333337679505348</v>
      </c>
      <c r="C1626" s="3">
        <v>8.6206898093223572</v>
      </c>
    </row>
    <row r="1627" spans="1:3">
      <c r="A1627" s="3">
        <v>-13.531999588012695</v>
      </c>
      <c r="B1627" s="3">
        <v>0.83333337679505348</v>
      </c>
      <c r="C1627" s="3">
        <v>8.6206898093223572</v>
      </c>
    </row>
    <row r="1628" spans="1:3">
      <c r="A1628" s="3">
        <v>-13.527999877929688</v>
      </c>
      <c r="B1628" s="3">
        <v>0.83333337679505348</v>
      </c>
      <c r="C1628" s="3">
        <v>8.6206898093223572</v>
      </c>
    </row>
    <row r="1629" spans="1:3">
      <c r="A1629" s="3">
        <v>-13.52400016784668</v>
      </c>
      <c r="B1629" s="3">
        <v>0.83333337679505348</v>
      </c>
      <c r="C1629" s="3">
        <v>8.6206898093223572</v>
      </c>
    </row>
    <row r="1630" spans="1:3">
      <c r="A1630" s="3">
        <v>-13.519999504089355</v>
      </c>
      <c r="B1630" s="3">
        <v>0.83333337679505348</v>
      </c>
      <c r="C1630" s="3">
        <v>8.6206898093223572</v>
      </c>
    </row>
    <row r="1631" spans="1:3">
      <c r="A1631" s="3">
        <v>-13.515999794006348</v>
      </c>
      <c r="B1631" s="3">
        <v>0.83333337679505348</v>
      </c>
      <c r="C1631" s="3">
        <v>8.6206898093223572</v>
      </c>
    </row>
    <row r="1632" spans="1:3">
      <c r="A1632" s="3">
        <v>-13.51200008392334</v>
      </c>
      <c r="B1632" s="3">
        <v>0.83333337679505348</v>
      </c>
      <c r="C1632" s="3">
        <v>8.6206898093223572</v>
      </c>
    </row>
    <row r="1633" spans="1:3">
      <c r="A1633" s="3">
        <v>-13.507999420166016</v>
      </c>
      <c r="B1633" s="3">
        <v>0.83333337679505348</v>
      </c>
      <c r="C1633" s="3">
        <v>8.6206898093223572</v>
      </c>
    </row>
    <row r="1634" spans="1:3">
      <c r="A1634" s="3">
        <v>-13.503999710083008</v>
      </c>
      <c r="B1634" s="3">
        <v>0.83333337679505348</v>
      </c>
      <c r="C1634" s="3">
        <v>8.6206898093223572</v>
      </c>
    </row>
    <row r="1635" spans="1:3">
      <c r="A1635" s="3">
        <v>-13.5</v>
      </c>
      <c r="B1635" s="3">
        <v>0.83333337679505348</v>
      </c>
      <c r="C1635" s="3">
        <v>8.6206898093223572</v>
      </c>
    </row>
    <row r="1636" spans="1:3">
      <c r="A1636" s="3">
        <v>-13.495999336242676</v>
      </c>
      <c r="B1636" s="3">
        <v>0.83333337679505348</v>
      </c>
      <c r="C1636" s="3">
        <v>8.6206898093223572</v>
      </c>
    </row>
    <row r="1637" spans="1:3">
      <c r="A1637" s="3">
        <v>-13.491999626159668</v>
      </c>
      <c r="B1637" s="3">
        <v>0.83333337679505348</v>
      </c>
      <c r="C1637" s="3">
        <v>8.6206898093223572</v>
      </c>
    </row>
    <row r="1638" spans="1:3">
      <c r="A1638" s="3">
        <v>-13.48799991607666</v>
      </c>
      <c r="B1638" s="3">
        <v>0.83333337679505348</v>
      </c>
      <c r="C1638" s="3">
        <v>8.6206898093223572</v>
      </c>
    </row>
    <row r="1639" spans="1:3">
      <c r="A1639" s="3">
        <v>-13.483999252319336</v>
      </c>
      <c r="B1639" s="3">
        <v>0.83333337679505348</v>
      </c>
      <c r="C1639" s="3">
        <v>8.6206898093223572</v>
      </c>
    </row>
    <row r="1640" spans="1:3">
      <c r="A1640" s="3">
        <v>-13.479999542236328</v>
      </c>
      <c r="B1640" s="3">
        <v>0.83333337679505348</v>
      </c>
      <c r="C1640" s="3">
        <v>8.6206898093223572</v>
      </c>
    </row>
    <row r="1641" spans="1:3">
      <c r="A1641" s="3">
        <v>-13.47599983215332</v>
      </c>
      <c r="B1641" s="3">
        <v>0.83333337679505348</v>
      </c>
      <c r="C1641" s="3">
        <v>8.6206898093223572</v>
      </c>
    </row>
    <row r="1642" spans="1:3">
      <c r="A1642" s="3">
        <v>-13.472000122070313</v>
      </c>
      <c r="B1642" s="3">
        <v>0.83333337679505348</v>
      </c>
      <c r="C1642" s="3">
        <v>8.6206898093223572</v>
      </c>
    </row>
    <row r="1643" spans="1:3">
      <c r="A1643" s="3">
        <v>-13.467999458312988</v>
      </c>
      <c r="B1643" s="3">
        <v>0.83333337679505348</v>
      </c>
      <c r="C1643" s="3">
        <v>8.6206898093223572</v>
      </c>
    </row>
    <row r="1644" spans="1:3">
      <c r="A1644" s="3">
        <v>-13.46399974822998</v>
      </c>
      <c r="B1644" s="3">
        <v>0.83333337679505348</v>
      </c>
      <c r="C1644" s="3">
        <v>8.6206898093223572</v>
      </c>
    </row>
    <row r="1645" spans="1:3">
      <c r="A1645" s="3">
        <v>-13.460000038146973</v>
      </c>
      <c r="B1645" s="3">
        <v>0.83333337679505348</v>
      </c>
      <c r="C1645" s="3">
        <v>8.6206898093223572</v>
      </c>
    </row>
    <row r="1646" spans="1:3">
      <c r="A1646" s="3">
        <v>-13.455999374389648</v>
      </c>
      <c r="B1646" s="3">
        <v>0.83333337679505348</v>
      </c>
      <c r="C1646" s="3">
        <v>8.6206898093223572</v>
      </c>
    </row>
    <row r="1647" spans="1:3">
      <c r="A1647" s="3">
        <v>-13.451999664306641</v>
      </c>
      <c r="B1647" s="3">
        <v>0.83333337679505348</v>
      </c>
      <c r="C1647" s="3">
        <v>8.6206898093223572</v>
      </c>
    </row>
    <row r="1648" spans="1:3">
      <c r="A1648" s="3">
        <v>-13.447999954223633</v>
      </c>
      <c r="B1648" s="3">
        <v>0.83333337679505348</v>
      </c>
      <c r="C1648" s="3">
        <v>8.6206898093223572</v>
      </c>
    </row>
    <row r="1649" spans="1:3">
      <c r="A1649" s="3">
        <v>-13.443999290466309</v>
      </c>
      <c r="B1649" s="3">
        <v>0.83333337679505348</v>
      </c>
      <c r="C1649" s="3">
        <v>8.6206898093223572</v>
      </c>
    </row>
    <row r="1650" spans="1:3">
      <c r="A1650" s="3">
        <v>-13.439999580383301</v>
      </c>
      <c r="B1650" s="3">
        <v>0.83333337679505348</v>
      </c>
      <c r="C1650" s="3">
        <v>8.6206898093223572</v>
      </c>
    </row>
    <row r="1651" spans="1:3">
      <c r="A1651" s="3">
        <v>-13.435999870300293</v>
      </c>
      <c r="B1651" s="3">
        <v>0.83333337679505348</v>
      </c>
      <c r="C1651" s="3">
        <v>8.6206898093223572</v>
      </c>
    </row>
    <row r="1652" spans="1:3">
      <c r="A1652" s="3">
        <v>-13.432000160217285</v>
      </c>
      <c r="B1652" s="3">
        <v>0.83333337679505348</v>
      </c>
      <c r="C1652" s="3">
        <v>8.6206898093223572</v>
      </c>
    </row>
    <row r="1653" spans="1:3">
      <c r="A1653" s="3">
        <v>-13.427999496459961</v>
      </c>
      <c r="B1653" s="3">
        <v>0.83333337679505348</v>
      </c>
      <c r="C1653" s="3">
        <v>8.6206898093223572</v>
      </c>
    </row>
    <row r="1654" spans="1:3">
      <c r="A1654" s="3">
        <v>-13.423999786376953</v>
      </c>
      <c r="B1654" s="3">
        <v>0.83333337679505348</v>
      </c>
      <c r="C1654" s="3">
        <v>8.6206898093223572</v>
      </c>
    </row>
    <row r="1655" spans="1:3">
      <c r="A1655" s="3">
        <v>-13.420000076293945</v>
      </c>
      <c r="B1655" s="3">
        <v>0.83333337679505348</v>
      </c>
      <c r="C1655" s="3">
        <v>8.6206898093223572</v>
      </c>
    </row>
    <row r="1656" spans="1:3">
      <c r="A1656" s="3">
        <v>-13.415999412536621</v>
      </c>
      <c r="B1656" s="3">
        <v>0.83333337679505348</v>
      </c>
      <c r="C1656" s="3">
        <v>8.6206898093223572</v>
      </c>
    </row>
    <row r="1657" spans="1:3">
      <c r="A1657" s="3">
        <v>-13.411999702453613</v>
      </c>
      <c r="B1657" s="3">
        <v>0.83333337679505348</v>
      </c>
      <c r="C1657" s="3">
        <v>8.6206898093223572</v>
      </c>
    </row>
    <row r="1658" spans="1:3">
      <c r="A1658" s="3">
        <v>-13.407999992370605</v>
      </c>
      <c r="B1658" s="3">
        <v>0.83333337679505348</v>
      </c>
      <c r="C1658" s="3">
        <v>8.6206898093223572</v>
      </c>
    </row>
    <row r="1659" spans="1:3">
      <c r="A1659" s="3">
        <v>-13.403999328613281</v>
      </c>
      <c r="B1659" s="3">
        <v>0.83333337679505348</v>
      </c>
      <c r="C1659" s="3">
        <v>8.6206898093223572</v>
      </c>
    </row>
    <row r="1660" spans="1:3">
      <c r="A1660" s="3">
        <v>-13.399999618530273</v>
      </c>
      <c r="B1660" s="3">
        <v>0.83333337679505348</v>
      </c>
      <c r="C1660" s="3">
        <v>8.6206898093223572</v>
      </c>
    </row>
    <row r="1661" spans="1:3">
      <c r="A1661" s="3">
        <v>-13.395999908447266</v>
      </c>
      <c r="B1661" s="3">
        <v>0.83333337679505348</v>
      </c>
      <c r="C1661" s="3">
        <v>8.6206898093223572</v>
      </c>
    </row>
    <row r="1662" spans="1:3">
      <c r="A1662" s="3">
        <v>-13.391999244689941</v>
      </c>
      <c r="B1662" s="3">
        <v>0.83333337679505348</v>
      </c>
      <c r="C1662" s="3">
        <v>8.6206898093223572</v>
      </c>
    </row>
    <row r="1663" spans="1:3">
      <c r="A1663" s="3">
        <v>-13.387999534606934</v>
      </c>
      <c r="B1663" s="3">
        <v>0.83333337679505348</v>
      </c>
      <c r="C1663" s="3">
        <v>8.6206898093223572</v>
      </c>
    </row>
    <row r="1664" spans="1:3">
      <c r="A1664" s="3">
        <v>-13.383999824523926</v>
      </c>
      <c r="B1664" s="3">
        <v>0.83333337679505348</v>
      </c>
      <c r="C1664" s="3">
        <v>8.6206898093223572</v>
      </c>
    </row>
    <row r="1665" spans="1:3">
      <c r="A1665" s="3">
        <v>-13.380000114440918</v>
      </c>
      <c r="B1665" s="3">
        <v>0.83333337679505348</v>
      </c>
      <c r="C1665" s="3">
        <v>8.6206898093223572</v>
      </c>
    </row>
    <row r="1666" spans="1:3">
      <c r="A1666" s="3">
        <v>-13.375999450683594</v>
      </c>
      <c r="B1666" s="3">
        <v>0.83333337679505348</v>
      </c>
      <c r="C1666" s="3">
        <v>8.6206898093223572</v>
      </c>
    </row>
    <row r="1667" spans="1:3">
      <c r="A1667" s="3">
        <v>-13.371999740600586</v>
      </c>
      <c r="B1667" s="3">
        <v>0.83333337679505348</v>
      </c>
      <c r="C1667" s="3">
        <v>8.6206898093223572</v>
      </c>
    </row>
    <row r="1668" spans="1:3">
      <c r="A1668" s="3">
        <v>-13.368000030517578</v>
      </c>
      <c r="B1668" s="3">
        <v>0.83333337679505348</v>
      </c>
      <c r="C1668" s="3">
        <v>8.6206898093223572</v>
      </c>
    </row>
    <row r="1669" spans="1:3">
      <c r="A1669" s="3">
        <v>-13.363999366760254</v>
      </c>
      <c r="B1669" s="3">
        <v>0.83333337679505348</v>
      </c>
      <c r="C1669" s="3">
        <v>8.6206898093223572</v>
      </c>
    </row>
    <row r="1670" spans="1:3">
      <c r="A1670" s="3">
        <v>-13.359999656677246</v>
      </c>
      <c r="B1670" s="3">
        <v>0.83333337679505348</v>
      </c>
      <c r="C1670" s="3">
        <v>8.6206898093223572</v>
      </c>
    </row>
    <row r="1671" spans="1:3">
      <c r="A1671" s="3">
        <v>-13.355999946594238</v>
      </c>
      <c r="B1671" s="3">
        <v>0.83333337679505348</v>
      </c>
      <c r="C1671" s="3">
        <v>8.6206898093223572</v>
      </c>
    </row>
    <row r="1672" spans="1:3">
      <c r="A1672" s="3">
        <v>-13.351999282836914</v>
      </c>
      <c r="B1672" s="3">
        <v>0.83333337679505348</v>
      </c>
      <c r="C1672" s="3">
        <v>8.6206898093223572</v>
      </c>
    </row>
    <row r="1673" spans="1:3">
      <c r="A1673" s="3">
        <v>-13.347999572753906</v>
      </c>
      <c r="B1673" s="3">
        <v>0.83333337679505348</v>
      </c>
      <c r="C1673" s="3">
        <v>8.6206898093223572</v>
      </c>
    </row>
    <row r="1674" spans="1:3">
      <c r="A1674" s="3">
        <v>-13.343999862670898</v>
      </c>
      <c r="B1674" s="3">
        <v>0.83333337679505348</v>
      </c>
      <c r="C1674" s="3">
        <v>8.6206898093223572</v>
      </c>
    </row>
    <row r="1675" spans="1:3">
      <c r="A1675" s="3">
        <v>-13.340000152587891</v>
      </c>
      <c r="B1675" s="3">
        <v>0.83333337679505348</v>
      </c>
      <c r="C1675" s="3">
        <v>8.6206898093223572</v>
      </c>
    </row>
    <row r="1676" spans="1:3">
      <c r="A1676" s="3">
        <v>-13.335999488830566</v>
      </c>
      <c r="B1676" s="3">
        <v>0.83333337679505348</v>
      </c>
      <c r="C1676" s="3">
        <v>8.6206898093223572</v>
      </c>
    </row>
    <row r="1677" spans="1:3">
      <c r="A1677" s="3">
        <v>-13.331999778747559</v>
      </c>
      <c r="B1677" s="3">
        <v>0.83333337679505348</v>
      </c>
      <c r="C1677" s="3">
        <v>8.6206898093223572</v>
      </c>
    </row>
    <row r="1678" spans="1:3">
      <c r="A1678" s="3">
        <v>-13.328000068664551</v>
      </c>
      <c r="B1678" s="3">
        <v>0.83333337679505348</v>
      </c>
      <c r="C1678" s="3">
        <v>8.6206898093223572</v>
      </c>
    </row>
    <row r="1679" spans="1:3">
      <c r="A1679" s="3">
        <v>-13.323999404907227</v>
      </c>
      <c r="B1679" s="3">
        <v>0.83333337679505348</v>
      </c>
      <c r="C1679" s="3">
        <v>8.6206898093223572</v>
      </c>
    </row>
    <row r="1680" spans="1:3">
      <c r="A1680" s="3">
        <v>-13.319999694824219</v>
      </c>
      <c r="B1680" s="3">
        <v>0.83333337679505348</v>
      </c>
      <c r="C1680" s="3">
        <v>8.6206898093223572</v>
      </c>
    </row>
    <row r="1681" spans="1:3">
      <c r="A1681" s="3">
        <v>-13.315999984741211</v>
      </c>
      <c r="B1681" s="3">
        <v>0.83333337679505348</v>
      </c>
      <c r="C1681" s="3">
        <v>8.6206898093223572</v>
      </c>
    </row>
    <row r="1682" spans="1:3">
      <c r="A1682" s="3">
        <v>-13.311999320983887</v>
      </c>
      <c r="B1682" s="3">
        <v>0.83333337679505348</v>
      </c>
      <c r="C1682" s="3">
        <v>8.6206898093223572</v>
      </c>
    </row>
    <row r="1683" spans="1:3">
      <c r="A1683" s="3">
        <v>-13.307999610900879</v>
      </c>
      <c r="B1683" s="3">
        <v>0.83333337679505348</v>
      </c>
      <c r="C1683" s="3">
        <v>8.6206898093223572</v>
      </c>
    </row>
    <row r="1684" spans="1:3">
      <c r="A1684" s="3">
        <v>-13.303999900817871</v>
      </c>
      <c r="B1684" s="3">
        <v>0.83333337679505348</v>
      </c>
      <c r="C1684" s="3">
        <v>8.6206898093223572</v>
      </c>
    </row>
    <row r="1685" spans="1:3">
      <c r="A1685" s="3">
        <v>-13.299999237060547</v>
      </c>
      <c r="B1685" s="3">
        <v>0.83333337679505348</v>
      </c>
      <c r="C1685" s="3">
        <v>8.6206898093223572</v>
      </c>
    </row>
    <row r="1686" spans="1:3">
      <c r="A1686" s="3">
        <v>-13.295999526977539</v>
      </c>
      <c r="B1686" s="3">
        <v>0.83333337679505348</v>
      </c>
      <c r="C1686" s="3">
        <v>8.6206898093223572</v>
      </c>
    </row>
    <row r="1687" spans="1:3">
      <c r="A1687" s="3">
        <v>-13.291999816894531</v>
      </c>
      <c r="B1687" s="3">
        <v>0.83333337679505348</v>
      </c>
      <c r="C1687" s="3">
        <v>8.6206898093223572</v>
      </c>
    </row>
    <row r="1688" spans="1:3">
      <c r="A1688" s="3">
        <v>-13.288000106811523</v>
      </c>
      <c r="B1688" s="3">
        <v>0.83333337679505348</v>
      </c>
      <c r="C1688" s="3">
        <v>8.6206898093223572</v>
      </c>
    </row>
    <row r="1689" spans="1:3">
      <c r="A1689" s="3">
        <v>-13.283999443054199</v>
      </c>
      <c r="B1689" s="3">
        <v>0.83333337679505348</v>
      </c>
      <c r="C1689" s="3">
        <v>8.6206898093223572</v>
      </c>
    </row>
    <row r="1690" spans="1:3">
      <c r="A1690" s="3">
        <v>-13.279999732971191</v>
      </c>
      <c r="B1690" s="3">
        <v>0.83333337679505348</v>
      </c>
      <c r="C1690" s="3">
        <v>8.6206898093223572</v>
      </c>
    </row>
    <row r="1691" spans="1:3">
      <c r="A1691" s="3">
        <v>-13.276000022888184</v>
      </c>
      <c r="B1691" s="3">
        <v>0.83333337679505348</v>
      </c>
      <c r="C1691" s="3">
        <v>8.6206898093223572</v>
      </c>
    </row>
    <row r="1692" spans="1:3">
      <c r="A1692" s="3">
        <v>-13.271999359130859</v>
      </c>
      <c r="B1692" s="3">
        <v>0.83333337679505348</v>
      </c>
      <c r="C1692" s="3">
        <v>8.6206898093223572</v>
      </c>
    </row>
    <row r="1693" spans="1:3">
      <c r="A1693" s="3">
        <v>-13.267999649047852</v>
      </c>
      <c r="B1693" s="3">
        <v>0.83333337679505348</v>
      </c>
      <c r="C1693" s="3">
        <v>8.6206898093223572</v>
      </c>
    </row>
    <row r="1694" spans="1:3">
      <c r="A1694" s="3">
        <v>-13.263999938964844</v>
      </c>
      <c r="B1694" s="3">
        <v>0.83333337679505348</v>
      </c>
      <c r="C1694" s="3">
        <v>8.6206898093223572</v>
      </c>
    </row>
    <row r="1695" spans="1:3">
      <c r="A1695" s="3">
        <v>-13.25999927520752</v>
      </c>
      <c r="B1695" s="3">
        <v>0.83333337679505348</v>
      </c>
      <c r="C1695" s="3">
        <v>8.6206898093223572</v>
      </c>
    </row>
    <row r="1696" spans="1:3">
      <c r="A1696" s="3">
        <v>-13.255999565124512</v>
      </c>
      <c r="B1696" s="3">
        <v>0.83333337679505348</v>
      </c>
      <c r="C1696" s="3">
        <v>8.6206898093223572</v>
      </c>
    </row>
    <row r="1697" spans="1:3">
      <c r="A1697" s="3">
        <v>-13.251999855041504</v>
      </c>
      <c r="B1697" s="3">
        <v>0.83333337679505348</v>
      </c>
      <c r="C1697" s="3">
        <v>8.6206898093223572</v>
      </c>
    </row>
    <row r="1698" spans="1:3">
      <c r="A1698" s="3">
        <v>-13.248000144958496</v>
      </c>
      <c r="B1698" s="3">
        <v>0.83333337679505348</v>
      </c>
      <c r="C1698" s="3">
        <v>8.6206898093223572</v>
      </c>
    </row>
    <row r="1699" spans="1:3">
      <c r="A1699" s="3">
        <v>-13.243999481201172</v>
      </c>
      <c r="B1699" s="3">
        <v>0.83333337679505348</v>
      </c>
      <c r="C1699" s="3">
        <v>8.6206898093223572</v>
      </c>
    </row>
    <row r="1700" spans="1:3">
      <c r="A1700" s="3">
        <v>-13.239999771118164</v>
      </c>
      <c r="B1700" s="3">
        <v>0.83333337679505348</v>
      </c>
      <c r="C1700" s="3">
        <v>8.6206898093223572</v>
      </c>
    </row>
    <row r="1701" spans="1:3">
      <c r="A1701" s="3">
        <v>-13.236000061035156</v>
      </c>
      <c r="B1701" s="3">
        <v>0.83333337679505348</v>
      </c>
      <c r="C1701" s="3">
        <v>8.6206898093223572</v>
      </c>
    </row>
    <row r="1702" spans="1:3">
      <c r="A1702" s="3">
        <v>-13.231999397277832</v>
      </c>
      <c r="B1702" s="3">
        <v>0.83333337679505348</v>
      </c>
      <c r="C1702" s="3">
        <v>8.6206898093223572</v>
      </c>
    </row>
    <row r="1703" spans="1:3">
      <c r="A1703" s="3">
        <v>-13.227999687194824</v>
      </c>
      <c r="B1703" s="3">
        <v>0.83333337679505348</v>
      </c>
      <c r="C1703" s="3">
        <v>8.6206898093223572</v>
      </c>
    </row>
    <row r="1704" spans="1:3">
      <c r="A1704" s="3">
        <v>-13.223999977111816</v>
      </c>
      <c r="B1704" s="3">
        <v>0.83333337679505348</v>
      </c>
      <c r="C1704" s="3">
        <v>8.6206898093223572</v>
      </c>
    </row>
    <row r="1705" spans="1:3">
      <c r="A1705" s="3">
        <v>-13.219999313354492</v>
      </c>
      <c r="B1705" s="3">
        <v>0.83333337679505348</v>
      </c>
      <c r="C1705" s="3">
        <v>8.6206898093223572</v>
      </c>
    </row>
    <row r="1706" spans="1:3">
      <c r="A1706" s="3">
        <v>-13.215999603271484</v>
      </c>
      <c r="B1706" s="3">
        <v>0.83333337679505348</v>
      </c>
      <c r="C1706" s="3">
        <v>8.6206898093223572</v>
      </c>
    </row>
    <row r="1707" spans="1:3">
      <c r="A1707" s="3">
        <v>-13.211999893188477</v>
      </c>
      <c r="B1707" s="3">
        <v>0.83333337679505348</v>
      </c>
      <c r="C1707" s="3">
        <v>8.6206898093223572</v>
      </c>
    </row>
    <row r="1708" spans="1:3">
      <c r="A1708" s="3">
        <v>-13.207999229431152</v>
      </c>
      <c r="B1708" s="3">
        <v>0.83333337679505348</v>
      </c>
      <c r="C1708" s="3">
        <v>8.6206898093223572</v>
      </c>
    </row>
    <row r="1709" spans="1:3">
      <c r="A1709" s="3">
        <v>-13.203999519348145</v>
      </c>
      <c r="B1709" s="3">
        <v>0.83333337679505348</v>
      </c>
      <c r="C1709" s="3">
        <v>8.6206898093223572</v>
      </c>
    </row>
    <row r="1710" spans="1:3">
      <c r="A1710" s="3">
        <v>-13.199999809265137</v>
      </c>
      <c r="B1710" s="3">
        <v>0.83333337679505348</v>
      </c>
      <c r="C1710" s="3">
        <v>9.482758492231369</v>
      </c>
    </row>
    <row r="1711" spans="1:3">
      <c r="A1711" s="3">
        <v>-13.196000099182129</v>
      </c>
      <c r="B1711" s="3">
        <v>0.83333337679505348</v>
      </c>
      <c r="C1711" s="3">
        <v>9.482758492231369</v>
      </c>
    </row>
    <row r="1712" spans="1:3">
      <c r="A1712" s="3">
        <v>-13.191999435424805</v>
      </c>
      <c r="B1712" s="3">
        <v>0.83333337679505348</v>
      </c>
      <c r="C1712" s="3">
        <v>9.482758492231369</v>
      </c>
    </row>
    <row r="1713" spans="1:3">
      <c r="A1713" s="3">
        <v>-13.187999725341797</v>
      </c>
      <c r="B1713" s="3">
        <v>0.83333337679505348</v>
      </c>
      <c r="C1713" s="3">
        <v>9.482758492231369</v>
      </c>
    </row>
    <row r="1714" spans="1:3">
      <c r="A1714" s="3">
        <v>-13.184000015258789</v>
      </c>
      <c r="B1714" s="3">
        <v>0.83333337679505348</v>
      </c>
      <c r="C1714" s="3">
        <v>9.482758492231369</v>
      </c>
    </row>
    <row r="1715" spans="1:3">
      <c r="A1715" s="3">
        <v>-13.179999351501465</v>
      </c>
      <c r="B1715" s="3">
        <v>0.83333337679505348</v>
      </c>
      <c r="C1715" s="3">
        <v>9.482758492231369</v>
      </c>
    </row>
    <row r="1716" spans="1:3">
      <c r="A1716" s="3">
        <v>-13.175999641418457</v>
      </c>
      <c r="B1716" s="3">
        <v>0.83333337679505348</v>
      </c>
      <c r="C1716" s="3">
        <v>9.482758492231369</v>
      </c>
    </row>
    <row r="1717" spans="1:3">
      <c r="A1717" s="3">
        <v>-13.171999931335449</v>
      </c>
      <c r="B1717" s="3">
        <v>0.83333337679505348</v>
      </c>
      <c r="C1717" s="3">
        <v>9.482758492231369</v>
      </c>
    </row>
    <row r="1718" spans="1:3">
      <c r="A1718" s="3">
        <v>-13.167999267578125</v>
      </c>
      <c r="B1718" s="3">
        <v>0.83333337679505348</v>
      </c>
      <c r="C1718" s="3">
        <v>9.482758492231369</v>
      </c>
    </row>
    <row r="1719" spans="1:3">
      <c r="A1719" s="3">
        <v>-13.163999557495117</v>
      </c>
      <c r="B1719" s="3">
        <v>0.83333337679505348</v>
      </c>
      <c r="C1719" s="3">
        <v>9.482758492231369</v>
      </c>
    </row>
    <row r="1720" spans="1:3">
      <c r="A1720" s="3">
        <v>-13.159999847412109</v>
      </c>
      <c r="B1720" s="3">
        <v>0.83333337679505348</v>
      </c>
      <c r="C1720" s="3">
        <v>9.482758492231369</v>
      </c>
    </row>
    <row r="1721" spans="1:3">
      <c r="A1721" s="3">
        <v>-13.156000137329102</v>
      </c>
      <c r="B1721" s="3">
        <v>0.83333337679505348</v>
      </c>
      <c r="C1721" s="3">
        <v>9.482758492231369</v>
      </c>
    </row>
    <row r="1722" spans="1:3">
      <c r="A1722" s="3">
        <v>-13.151999473571777</v>
      </c>
      <c r="B1722" s="3">
        <v>0.83333337679505348</v>
      </c>
      <c r="C1722" s="3">
        <v>9.482758492231369</v>
      </c>
    </row>
    <row r="1723" spans="1:3">
      <c r="A1723" s="3">
        <v>-13.14799976348877</v>
      </c>
      <c r="B1723" s="3">
        <v>0.83333337679505348</v>
      </c>
      <c r="C1723" s="3">
        <v>9.482758492231369</v>
      </c>
    </row>
    <row r="1724" spans="1:3">
      <c r="A1724" s="3">
        <v>-13.144000053405762</v>
      </c>
      <c r="B1724" s="3">
        <v>0.83333337679505348</v>
      </c>
      <c r="C1724" s="3">
        <v>9.482758492231369</v>
      </c>
    </row>
    <row r="1725" spans="1:3">
      <c r="A1725" s="3">
        <v>-13.139999389648438</v>
      </c>
      <c r="B1725" s="3">
        <v>0.83333337679505348</v>
      </c>
      <c r="C1725" s="3">
        <v>9.482758492231369</v>
      </c>
    </row>
    <row r="1726" spans="1:3">
      <c r="A1726" s="3">
        <v>-13.13599967956543</v>
      </c>
      <c r="B1726" s="3">
        <v>0.83333337679505348</v>
      </c>
      <c r="C1726" s="3">
        <v>9.482758492231369</v>
      </c>
    </row>
    <row r="1727" spans="1:3">
      <c r="A1727" s="3">
        <v>-13.131999969482422</v>
      </c>
      <c r="B1727" s="3">
        <v>0.83333337679505348</v>
      </c>
      <c r="C1727" s="3">
        <v>9.482758492231369</v>
      </c>
    </row>
    <row r="1728" spans="1:3">
      <c r="A1728" s="3">
        <v>-13.127999305725098</v>
      </c>
      <c r="B1728" s="3">
        <v>0.83333337679505348</v>
      </c>
      <c r="C1728" s="3">
        <v>9.482758492231369</v>
      </c>
    </row>
    <row r="1729" spans="1:3">
      <c r="A1729" s="3">
        <v>-13.12399959564209</v>
      </c>
      <c r="B1729" s="3">
        <v>0.83333337679505348</v>
      </c>
      <c r="C1729" s="3">
        <v>9.482758492231369</v>
      </c>
    </row>
    <row r="1730" spans="1:3">
      <c r="A1730" s="3">
        <v>-13.119999885559082</v>
      </c>
      <c r="B1730" s="3">
        <v>0.83333337679505348</v>
      </c>
      <c r="C1730" s="3">
        <v>9.482758492231369</v>
      </c>
    </row>
    <row r="1731" spans="1:3">
      <c r="A1731" s="3">
        <v>-13.115999221801758</v>
      </c>
      <c r="B1731" s="3">
        <v>0.83333337679505348</v>
      </c>
      <c r="C1731" s="3">
        <v>9.482758492231369</v>
      </c>
    </row>
    <row r="1732" spans="1:3">
      <c r="A1732" s="3">
        <v>-13.11199951171875</v>
      </c>
      <c r="B1732" s="3">
        <v>0.83333337679505348</v>
      </c>
      <c r="C1732" s="3">
        <v>9.482758492231369</v>
      </c>
    </row>
    <row r="1733" spans="1:3">
      <c r="A1733" s="3">
        <v>-13.107999801635742</v>
      </c>
      <c r="B1733" s="3">
        <v>0.83333337679505348</v>
      </c>
      <c r="C1733" s="3">
        <v>9.482758492231369</v>
      </c>
    </row>
    <row r="1734" spans="1:3">
      <c r="A1734" s="3">
        <v>-13.104000091552734</v>
      </c>
      <c r="B1734" s="3">
        <v>0.83333337679505348</v>
      </c>
      <c r="C1734" s="3">
        <v>9.482758492231369</v>
      </c>
    </row>
    <row r="1735" spans="1:3">
      <c r="A1735" s="3">
        <v>-13.09999942779541</v>
      </c>
      <c r="B1735" s="3">
        <v>0.83333337679505348</v>
      </c>
      <c r="C1735" s="3">
        <v>9.482758492231369</v>
      </c>
    </row>
    <row r="1736" spans="1:3">
      <c r="A1736" s="3">
        <v>-13.095999717712402</v>
      </c>
      <c r="B1736" s="3">
        <v>0.83333337679505348</v>
      </c>
      <c r="C1736" s="3">
        <v>9.482758492231369</v>
      </c>
    </row>
    <row r="1737" spans="1:3">
      <c r="A1737" s="3">
        <v>-13.092000007629395</v>
      </c>
      <c r="B1737" s="3">
        <v>0.83333337679505348</v>
      </c>
      <c r="C1737" s="3">
        <v>9.482758492231369</v>
      </c>
    </row>
    <row r="1738" spans="1:3">
      <c r="A1738" s="3">
        <v>-13.08799934387207</v>
      </c>
      <c r="B1738" s="3">
        <v>0.83333337679505348</v>
      </c>
      <c r="C1738" s="3">
        <v>9.482758492231369</v>
      </c>
    </row>
    <row r="1739" spans="1:3">
      <c r="A1739" s="3">
        <v>-13.083999633789063</v>
      </c>
      <c r="B1739" s="3">
        <v>0.83333337679505348</v>
      </c>
      <c r="C1739" s="3">
        <v>9.482758492231369</v>
      </c>
    </row>
    <row r="1740" spans="1:3">
      <c r="A1740" s="3">
        <v>-13.079999923706055</v>
      </c>
      <c r="B1740" s="3">
        <v>0.83333337679505348</v>
      </c>
      <c r="C1740" s="3">
        <v>9.482758492231369</v>
      </c>
    </row>
    <row r="1741" spans="1:3">
      <c r="A1741" s="3">
        <v>-13.07599925994873</v>
      </c>
      <c r="B1741" s="3">
        <v>0.83333337679505348</v>
      </c>
      <c r="C1741" s="3">
        <v>9.482758492231369</v>
      </c>
    </row>
    <row r="1742" spans="1:3">
      <c r="A1742" s="3">
        <v>-13.071999549865723</v>
      </c>
      <c r="B1742" s="3">
        <v>0.83333337679505348</v>
      </c>
      <c r="C1742" s="3">
        <v>9.482758492231369</v>
      </c>
    </row>
    <row r="1743" spans="1:3">
      <c r="A1743" s="3">
        <v>-13.067999839782715</v>
      </c>
      <c r="B1743" s="3">
        <v>0.83333337679505348</v>
      </c>
      <c r="C1743" s="3">
        <v>9.482758492231369</v>
      </c>
    </row>
    <row r="1744" spans="1:3">
      <c r="A1744" s="3">
        <v>-13.064000129699707</v>
      </c>
      <c r="B1744" s="3">
        <v>0.83333337679505348</v>
      </c>
      <c r="C1744" s="3">
        <v>9.482758492231369</v>
      </c>
    </row>
    <row r="1745" spans="1:3">
      <c r="A1745" s="3">
        <v>-13.059999465942383</v>
      </c>
      <c r="B1745" s="3">
        <v>0.83333337679505348</v>
      </c>
      <c r="C1745" s="3">
        <v>9.482758492231369</v>
      </c>
    </row>
    <row r="1746" spans="1:3">
      <c r="A1746" s="3">
        <v>-13.055999755859375</v>
      </c>
      <c r="B1746" s="3">
        <v>0.83333337679505348</v>
      </c>
      <c r="C1746" s="3">
        <v>9.482758492231369</v>
      </c>
    </row>
    <row r="1747" spans="1:3">
      <c r="A1747" s="3">
        <v>-13.052000045776367</v>
      </c>
      <c r="B1747" s="3">
        <v>0.83333337679505348</v>
      </c>
      <c r="C1747" s="3">
        <v>9.482758492231369</v>
      </c>
    </row>
    <row r="1748" spans="1:3">
      <c r="A1748" s="3">
        <v>-13.047999382019043</v>
      </c>
      <c r="B1748" s="3">
        <v>0.83333337679505348</v>
      </c>
      <c r="C1748" s="3">
        <v>9.482758492231369</v>
      </c>
    </row>
    <row r="1749" spans="1:3">
      <c r="A1749" s="3">
        <v>-13.043999671936035</v>
      </c>
      <c r="B1749" s="3">
        <v>0.83333337679505348</v>
      </c>
      <c r="C1749" s="3">
        <v>9.482758492231369</v>
      </c>
    </row>
    <row r="1750" spans="1:3">
      <c r="A1750" s="3">
        <v>-13.039999961853027</v>
      </c>
      <c r="B1750" s="3">
        <v>0.83333337679505348</v>
      </c>
      <c r="C1750" s="3">
        <v>9.482758492231369</v>
      </c>
    </row>
    <row r="1751" spans="1:3">
      <c r="A1751" s="3">
        <v>-13.035999298095703</v>
      </c>
      <c r="B1751" s="3">
        <v>0.83333337679505348</v>
      </c>
      <c r="C1751" s="3">
        <v>9.482758492231369</v>
      </c>
    </row>
    <row r="1752" spans="1:3">
      <c r="A1752" s="3">
        <v>-13.031999588012695</v>
      </c>
      <c r="B1752" s="3">
        <v>0.83333337679505348</v>
      </c>
      <c r="C1752" s="3">
        <v>9.482758492231369</v>
      </c>
    </row>
    <row r="1753" spans="1:3">
      <c r="A1753" s="3">
        <v>-13.027999877929688</v>
      </c>
      <c r="B1753" s="3">
        <v>0.83333337679505348</v>
      </c>
      <c r="C1753" s="3">
        <v>9.482758492231369</v>
      </c>
    </row>
    <row r="1754" spans="1:3">
      <c r="A1754" s="3">
        <v>-13.023999214172363</v>
      </c>
      <c r="B1754" s="3">
        <v>0.83333337679505348</v>
      </c>
      <c r="C1754" s="3">
        <v>9.482758492231369</v>
      </c>
    </row>
    <row r="1755" spans="1:3">
      <c r="A1755" s="3">
        <v>-13.019999504089355</v>
      </c>
      <c r="B1755" s="3">
        <v>0.83333337679505348</v>
      </c>
      <c r="C1755" s="3">
        <v>9.482758492231369</v>
      </c>
    </row>
    <row r="1756" spans="1:3">
      <c r="A1756" s="3">
        <v>-13.015999794006348</v>
      </c>
      <c r="B1756" s="3">
        <v>0.83333337679505348</v>
      </c>
      <c r="C1756" s="3">
        <v>9.482758492231369</v>
      </c>
    </row>
    <row r="1757" spans="1:3">
      <c r="A1757" s="3">
        <v>-13.01200008392334</v>
      </c>
      <c r="B1757" s="3">
        <v>0.83333337679505348</v>
      </c>
      <c r="C1757" s="3">
        <v>9.482758492231369</v>
      </c>
    </row>
    <row r="1758" spans="1:3">
      <c r="A1758" s="3">
        <v>-13.007999420166016</v>
      </c>
      <c r="B1758" s="3">
        <v>0.83333337679505348</v>
      </c>
      <c r="C1758" s="3">
        <v>9.482758492231369</v>
      </c>
    </row>
    <row r="1759" spans="1:3">
      <c r="A1759" s="3">
        <v>-13.003999710083008</v>
      </c>
      <c r="B1759" s="3">
        <v>0.83333337679505348</v>
      </c>
      <c r="C1759" s="3">
        <v>9.482758492231369</v>
      </c>
    </row>
    <row r="1760" spans="1:3">
      <c r="A1760" s="3">
        <v>-13</v>
      </c>
      <c r="B1760" s="3">
        <v>0.83333337679505348</v>
      </c>
      <c r="C1760" s="3">
        <v>9.482758492231369</v>
      </c>
    </row>
    <row r="1761" spans="1:3">
      <c r="A1761" s="3">
        <v>-12.995999336242676</v>
      </c>
      <c r="B1761" s="3">
        <v>0.83333337679505348</v>
      </c>
      <c r="C1761" s="3">
        <v>9.482758492231369</v>
      </c>
    </row>
    <row r="1762" spans="1:3">
      <c r="A1762" s="3">
        <v>-12.991999626159668</v>
      </c>
      <c r="B1762" s="3">
        <v>0.83333337679505348</v>
      </c>
      <c r="C1762" s="3">
        <v>9.482758492231369</v>
      </c>
    </row>
    <row r="1763" spans="1:3">
      <c r="A1763" s="3">
        <v>-12.98799991607666</v>
      </c>
      <c r="B1763" s="3">
        <v>0.83333337679505348</v>
      </c>
      <c r="C1763" s="3">
        <v>9.482758492231369</v>
      </c>
    </row>
    <row r="1764" spans="1:3">
      <c r="A1764" s="3">
        <v>-12.983999252319336</v>
      </c>
      <c r="B1764" s="3">
        <v>0.83333337679505348</v>
      </c>
      <c r="C1764" s="3">
        <v>9.482758492231369</v>
      </c>
    </row>
    <row r="1765" spans="1:3">
      <c r="A1765" s="3">
        <v>-12.979999542236328</v>
      </c>
      <c r="B1765" s="3">
        <v>0.83333337679505348</v>
      </c>
      <c r="C1765" s="3">
        <v>9.482758492231369</v>
      </c>
    </row>
    <row r="1766" spans="1:3">
      <c r="A1766" s="3">
        <v>-12.97599983215332</v>
      </c>
      <c r="B1766" s="3">
        <v>0.83333337679505348</v>
      </c>
      <c r="C1766" s="3">
        <v>9.482758492231369</v>
      </c>
    </row>
    <row r="1767" spans="1:3">
      <c r="A1767" s="3">
        <v>-12.972000122070313</v>
      </c>
      <c r="B1767" s="3">
        <v>0.83333337679505348</v>
      </c>
      <c r="C1767" s="3">
        <v>9.482758492231369</v>
      </c>
    </row>
    <row r="1768" spans="1:3">
      <c r="A1768" s="3">
        <v>-12.967999458312988</v>
      </c>
      <c r="B1768" s="3">
        <v>0.83333337679505348</v>
      </c>
      <c r="C1768" s="3">
        <v>9.482758492231369</v>
      </c>
    </row>
    <row r="1769" spans="1:3">
      <c r="A1769" s="3">
        <v>-12.96399974822998</v>
      </c>
      <c r="B1769" s="3">
        <v>0.83333337679505348</v>
      </c>
      <c r="C1769" s="3">
        <v>9.482758492231369</v>
      </c>
    </row>
    <row r="1770" spans="1:3">
      <c r="A1770" s="3">
        <v>-12.960000038146973</v>
      </c>
      <c r="B1770" s="3">
        <v>0.83333337679505348</v>
      </c>
      <c r="C1770" s="3">
        <v>9.482758492231369</v>
      </c>
    </row>
    <row r="1771" spans="1:3">
      <c r="A1771" s="3">
        <v>-12.955999374389648</v>
      </c>
      <c r="B1771" s="3">
        <v>0.83333337679505348</v>
      </c>
      <c r="C1771" s="3">
        <v>9.482758492231369</v>
      </c>
    </row>
    <row r="1772" spans="1:3">
      <c r="A1772" s="3">
        <v>-12.951999664306641</v>
      </c>
      <c r="B1772" s="3">
        <v>0.83333337679505348</v>
      </c>
      <c r="C1772" s="3">
        <v>9.482758492231369</v>
      </c>
    </row>
    <row r="1773" spans="1:3">
      <c r="A1773" s="3">
        <v>-12.947999954223633</v>
      </c>
      <c r="B1773" s="3">
        <v>0.83333337679505348</v>
      </c>
      <c r="C1773" s="3">
        <v>9.482758492231369</v>
      </c>
    </row>
    <row r="1774" spans="1:3">
      <c r="A1774" s="3">
        <v>-12.943999290466309</v>
      </c>
      <c r="B1774" s="3">
        <v>0.83333337679505348</v>
      </c>
      <c r="C1774" s="3">
        <v>9.482758492231369</v>
      </c>
    </row>
    <row r="1775" spans="1:3">
      <c r="A1775" s="3">
        <v>-12.939999580383301</v>
      </c>
      <c r="B1775" s="3">
        <v>0.83333337679505348</v>
      </c>
      <c r="C1775" s="3">
        <v>9.482758492231369</v>
      </c>
    </row>
    <row r="1776" spans="1:3">
      <c r="A1776" s="3">
        <v>-12.935999870300293</v>
      </c>
      <c r="B1776" s="3">
        <v>0.83333337679505348</v>
      </c>
      <c r="C1776" s="3">
        <v>9.482758492231369</v>
      </c>
    </row>
    <row r="1777" spans="1:3">
      <c r="A1777" s="3">
        <v>-12.931999206542969</v>
      </c>
      <c r="B1777" s="3">
        <v>0.83333337679505348</v>
      </c>
      <c r="C1777" s="3">
        <v>9.482758492231369</v>
      </c>
    </row>
    <row r="1778" spans="1:3">
      <c r="A1778" s="3">
        <v>-12.927999496459961</v>
      </c>
      <c r="B1778" s="3">
        <v>0.83333337679505348</v>
      </c>
      <c r="C1778" s="3">
        <v>9.482758492231369</v>
      </c>
    </row>
    <row r="1779" spans="1:3">
      <c r="A1779" s="3">
        <v>-12.923999786376953</v>
      </c>
      <c r="B1779" s="3">
        <v>0.83333337679505348</v>
      </c>
      <c r="C1779" s="3">
        <v>9.482758492231369</v>
      </c>
    </row>
    <row r="1780" spans="1:3">
      <c r="A1780" s="3">
        <v>-12.920000076293945</v>
      </c>
      <c r="B1780" s="3">
        <v>0.83333337679505348</v>
      </c>
      <c r="C1780" s="3">
        <v>9.482758492231369</v>
      </c>
    </row>
    <row r="1781" spans="1:3">
      <c r="A1781" s="3">
        <v>-12.915999412536621</v>
      </c>
      <c r="B1781" s="3">
        <v>0.83333337679505348</v>
      </c>
      <c r="C1781" s="3">
        <v>9.482758492231369</v>
      </c>
    </row>
    <row r="1782" spans="1:3">
      <c r="A1782" s="3">
        <v>-12.911999702453613</v>
      </c>
      <c r="B1782" s="3">
        <v>0.83333337679505348</v>
      </c>
      <c r="C1782" s="3">
        <v>9.482758492231369</v>
      </c>
    </row>
    <row r="1783" spans="1:3">
      <c r="A1783" s="3">
        <v>-12.907999992370605</v>
      </c>
      <c r="B1783" s="3">
        <v>0.83333337679505348</v>
      </c>
      <c r="C1783" s="3">
        <v>9.482758492231369</v>
      </c>
    </row>
    <row r="1784" spans="1:3">
      <c r="A1784" s="3">
        <v>-12.903999328613281</v>
      </c>
      <c r="B1784" s="3">
        <v>0.83333337679505348</v>
      </c>
      <c r="C1784" s="3">
        <v>9.482758492231369</v>
      </c>
    </row>
    <row r="1785" spans="1:3">
      <c r="A1785" s="3">
        <v>-12.899999618530273</v>
      </c>
      <c r="B1785" s="3">
        <v>0.83333337679505348</v>
      </c>
      <c r="C1785" s="3">
        <v>9.482758492231369</v>
      </c>
    </row>
    <row r="1786" spans="1:3">
      <c r="A1786" s="3">
        <v>-12.895999908447266</v>
      </c>
      <c r="B1786" s="3">
        <v>0.83333337679505348</v>
      </c>
      <c r="C1786" s="3">
        <v>9.482758492231369</v>
      </c>
    </row>
    <row r="1787" spans="1:3">
      <c r="A1787" s="3">
        <v>-12.891999244689941</v>
      </c>
      <c r="B1787" s="3">
        <v>0.83333337679505348</v>
      </c>
      <c r="C1787" s="3">
        <v>9.482758492231369</v>
      </c>
    </row>
    <row r="1788" spans="1:3">
      <c r="A1788" s="3">
        <v>-12.890000343322754</v>
      </c>
      <c r="B1788" s="3">
        <v>1.666666753590107</v>
      </c>
      <c r="C1788" s="3">
        <v>9.482758492231369</v>
      </c>
    </row>
    <row r="1789" spans="1:3">
      <c r="A1789" s="3">
        <v>-12.887999534606934</v>
      </c>
      <c r="B1789" s="3">
        <v>1.666666753590107</v>
      </c>
      <c r="C1789" s="3">
        <v>9.482758492231369</v>
      </c>
    </row>
    <row r="1790" spans="1:3">
      <c r="A1790" s="3">
        <v>-12.883999824523926</v>
      </c>
      <c r="B1790" s="3">
        <v>1.666666753590107</v>
      </c>
      <c r="C1790" s="3">
        <v>9.482758492231369</v>
      </c>
    </row>
    <row r="1791" spans="1:3">
      <c r="A1791" s="3">
        <v>-12.880000114440918</v>
      </c>
      <c r="B1791" s="3">
        <v>1.666666753590107</v>
      </c>
      <c r="C1791" s="3">
        <v>9.482758492231369</v>
      </c>
    </row>
    <row r="1792" spans="1:3">
      <c r="A1792" s="3">
        <v>-12.875999450683594</v>
      </c>
      <c r="B1792" s="3">
        <v>1.666666753590107</v>
      </c>
      <c r="C1792" s="3">
        <v>9.482758492231369</v>
      </c>
    </row>
    <row r="1793" spans="1:3">
      <c r="A1793" s="3">
        <v>-12.871999740600586</v>
      </c>
      <c r="B1793" s="3">
        <v>1.666666753590107</v>
      </c>
      <c r="C1793" s="3">
        <v>9.482758492231369</v>
      </c>
    </row>
    <row r="1794" spans="1:3">
      <c r="A1794" s="3">
        <v>-12.868000030517578</v>
      </c>
      <c r="B1794" s="3">
        <v>1.666666753590107</v>
      </c>
      <c r="C1794" s="3">
        <v>9.482758492231369</v>
      </c>
    </row>
    <row r="1795" spans="1:3">
      <c r="A1795" s="3">
        <v>-12.863999366760254</v>
      </c>
      <c r="B1795" s="3">
        <v>1.666666753590107</v>
      </c>
      <c r="C1795" s="3">
        <v>9.482758492231369</v>
      </c>
    </row>
    <row r="1796" spans="1:3">
      <c r="A1796" s="3">
        <v>-12.859999656677246</v>
      </c>
      <c r="B1796" s="3">
        <v>1.666666753590107</v>
      </c>
      <c r="C1796" s="3">
        <v>9.482758492231369</v>
      </c>
    </row>
    <row r="1797" spans="1:3">
      <c r="A1797" s="3">
        <v>-12.855999946594238</v>
      </c>
      <c r="B1797" s="3">
        <v>1.666666753590107</v>
      </c>
      <c r="C1797" s="3">
        <v>9.482758492231369</v>
      </c>
    </row>
    <row r="1798" spans="1:3">
      <c r="A1798" s="3">
        <v>-12.851999282836914</v>
      </c>
      <c r="B1798" s="3">
        <v>1.666666753590107</v>
      </c>
      <c r="C1798" s="3">
        <v>9.482758492231369</v>
      </c>
    </row>
    <row r="1799" spans="1:3">
      <c r="A1799" s="3">
        <v>-12.847999572753906</v>
      </c>
      <c r="B1799" s="3">
        <v>1.666666753590107</v>
      </c>
      <c r="C1799" s="3">
        <v>9.482758492231369</v>
      </c>
    </row>
    <row r="1800" spans="1:3">
      <c r="A1800" s="3">
        <v>-12.843999862670898</v>
      </c>
      <c r="B1800" s="3">
        <v>1.666666753590107</v>
      </c>
      <c r="C1800" s="3">
        <v>9.482758492231369</v>
      </c>
    </row>
    <row r="1801" spans="1:3">
      <c r="A1801" s="3">
        <v>-12.839999198913574</v>
      </c>
      <c r="B1801" s="3">
        <v>1.666666753590107</v>
      </c>
      <c r="C1801" s="3">
        <v>9.482758492231369</v>
      </c>
    </row>
    <row r="1802" spans="1:3">
      <c r="A1802" s="3">
        <v>-12.835999488830566</v>
      </c>
      <c r="B1802" s="3">
        <v>1.666666753590107</v>
      </c>
      <c r="C1802" s="3">
        <v>9.482758492231369</v>
      </c>
    </row>
    <row r="1803" spans="1:3">
      <c r="A1803" s="3">
        <v>-12.831999778747559</v>
      </c>
      <c r="B1803" s="3">
        <v>1.666666753590107</v>
      </c>
      <c r="C1803" s="3">
        <v>9.482758492231369</v>
      </c>
    </row>
    <row r="1804" spans="1:3">
      <c r="A1804" s="3">
        <v>-12.828000068664551</v>
      </c>
      <c r="B1804" s="3">
        <v>1.666666753590107</v>
      </c>
      <c r="C1804" s="3">
        <v>9.482758492231369</v>
      </c>
    </row>
    <row r="1805" spans="1:3">
      <c r="A1805" s="3">
        <v>-12.823999404907227</v>
      </c>
      <c r="B1805" s="3">
        <v>1.666666753590107</v>
      </c>
      <c r="C1805" s="3">
        <v>9.482758492231369</v>
      </c>
    </row>
    <row r="1806" spans="1:3">
      <c r="A1806" s="3">
        <v>-12.819999694824219</v>
      </c>
      <c r="B1806" s="3">
        <v>1.666666753590107</v>
      </c>
      <c r="C1806" s="3">
        <v>9.482758492231369</v>
      </c>
    </row>
    <row r="1807" spans="1:3">
      <c r="A1807" s="3">
        <v>-12.815999984741211</v>
      </c>
      <c r="B1807" s="3">
        <v>1.666666753590107</v>
      </c>
      <c r="C1807" s="3">
        <v>9.482758492231369</v>
      </c>
    </row>
    <row r="1808" spans="1:3">
      <c r="A1808" s="3">
        <v>-12.811999320983887</v>
      </c>
      <c r="B1808" s="3">
        <v>1.666666753590107</v>
      </c>
      <c r="C1808" s="3">
        <v>9.482758492231369</v>
      </c>
    </row>
    <row r="1809" spans="1:3">
      <c r="A1809" s="3">
        <v>-12.807999610900879</v>
      </c>
      <c r="B1809" s="3">
        <v>1.666666753590107</v>
      </c>
      <c r="C1809" s="3">
        <v>9.482758492231369</v>
      </c>
    </row>
    <row r="1810" spans="1:3">
      <c r="A1810" s="3">
        <v>-12.803999900817871</v>
      </c>
      <c r="B1810" s="3">
        <v>1.666666753590107</v>
      </c>
      <c r="C1810" s="3">
        <v>9.482758492231369</v>
      </c>
    </row>
    <row r="1811" spans="1:3">
      <c r="A1811" s="3">
        <v>-12.799999237060547</v>
      </c>
      <c r="B1811" s="3">
        <v>1.666666753590107</v>
      </c>
      <c r="C1811" s="3">
        <v>9.482758492231369</v>
      </c>
    </row>
    <row r="1812" spans="1:3">
      <c r="A1812" s="3">
        <v>-12.795999526977539</v>
      </c>
      <c r="B1812" s="3">
        <v>1.666666753590107</v>
      </c>
      <c r="C1812" s="3">
        <v>9.482758492231369</v>
      </c>
    </row>
    <row r="1813" spans="1:3">
      <c r="A1813" s="3">
        <v>-12.791999816894531</v>
      </c>
      <c r="B1813" s="3">
        <v>1.666666753590107</v>
      </c>
      <c r="C1813" s="3">
        <v>9.482758492231369</v>
      </c>
    </row>
    <row r="1814" spans="1:3">
      <c r="A1814" s="3">
        <v>-12.788000106811523</v>
      </c>
      <c r="B1814" s="3">
        <v>1.666666753590107</v>
      </c>
      <c r="C1814" s="3">
        <v>9.482758492231369</v>
      </c>
    </row>
    <row r="1815" spans="1:3">
      <c r="A1815" s="3">
        <v>-12.783999443054199</v>
      </c>
      <c r="B1815" s="3">
        <v>1.666666753590107</v>
      </c>
      <c r="C1815" s="3">
        <v>9.482758492231369</v>
      </c>
    </row>
    <row r="1816" spans="1:3">
      <c r="A1816" s="3">
        <v>-12.779999732971191</v>
      </c>
      <c r="B1816" s="3">
        <v>1.666666753590107</v>
      </c>
      <c r="C1816" s="3">
        <v>9.482758492231369</v>
      </c>
    </row>
    <row r="1817" spans="1:3">
      <c r="A1817" s="3">
        <v>-12.776000022888184</v>
      </c>
      <c r="B1817" s="3">
        <v>1.666666753590107</v>
      </c>
      <c r="C1817" s="3">
        <v>9.482758492231369</v>
      </c>
    </row>
    <row r="1818" spans="1:3">
      <c r="A1818" s="3">
        <v>-12.771999359130859</v>
      </c>
      <c r="B1818" s="3">
        <v>1.666666753590107</v>
      </c>
      <c r="C1818" s="3">
        <v>9.482758492231369</v>
      </c>
    </row>
    <row r="1819" spans="1:3">
      <c r="A1819" s="3">
        <v>-12.767999649047852</v>
      </c>
      <c r="B1819" s="3">
        <v>1.666666753590107</v>
      </c>
      <c r="C1819" s="3">
        <v>9.482758492231369</v>
      </c>
    </row>
    <row r="1820" spans="1:3">
      <c r="A1820" s="3">
        <v>-12.763999938964844</v>
      </c>
      <c r="B1820" s="3">
        <v>1.666666753590107</v>
      </c>
      <c r="C1820" s="3">
        <v>9.482758492231369</v>
      </c>
    </row>
    <row r="1821" spans="1:3">
      <c r="A1821" s="3">
        <v>-12.75999927520752</v>
      </c>
      <c r="B1821" s="3">
        <v>1.666666753590107</v>
      </c>
      <c r="C1821" s="3">
        <v>9.482758492231369</v>
      </c>
    </row>
    <row r="1822" spans="1:3">
      <c r="A1822" s="3">
        <v>-12.755999565124512</v>
      </c>
      <c r="B1822" s="3">
        <v>1.666666753590107</v>
      </c>
      <c r="C1822" s="3">
        <v>9.482758492231369</v>
      </c>
    </row>
    <row r="1823" spans="1:3">
      <c r="A1823" s="3">
        <v>-12.751999855041504</v>
      </c>
      <c r="B1823" s="3">
        <v>1.666666753590107</v>
      </c>
      <c r="C1823" s="3">
        <v>9.482758492231369</v>
      </c>
    </row>
    <row r="1824" spans="1:3">
      <c r="A1824" s="3">
        <v>-12.74799919128418</v>
      </c>
      <c r="B1824" s="3">
        <v>1.666666753590107</v>
      </c>
      <c r="C1824" s="3">
        <v>9.482758492231369</v>
      </c>
    </row>
    <row r="1825" spans="1:3">
      <c r="A1825" s="3">
        <v>-12.743999481201172</v>
      </c>
      <c r="B1825" s="3">
        <v>1.666666753590107</v>
      </c>
      <c r="C1825" s="3">
        <v>9.482758492231369</v>
      </c>
    </row>
    <row r="1826" spans="1:3">
      <c r="A1826" s="3">
        <v>-12.739999771118164</v>
      </c>
      <c r="B1826" s="3">
        <v>1.666666753590107</v>
      </c>
      <c r="C1826" s="3">
        <v>9.482758492231369</v>
      </c>
    </row>
    <row r="1827" spans="1:3">
      <c r="A1827" s="3">
        <v>-12.736000061035156</v>
      </c>
      <c r="B1827" s="3">
        <v>1.666666753590107</v>
      </c>
      <c r="C1827" s="3">
        <v>9.482758492231369</v>
      </c>
    </row>
    <row r="1828" spans="1:3">
      <c r="A1828" s="3">
        <v>-12.731999397277832</v>
      </c>
      <c r="B1828" s="3">
        <v>1.666666753590107</v>
      </c>
      <c r="C1828" s="3">
        <v>9.482758492231369</v>
      </c>
    </row>
    <row r="1829" spans="1:3">
      <c r="A1829" s="3">
        <v>-12.727999687194824</v>
      </c>
      <c r="B1829" s="3">
        <v>1.666666753590107</v>
      </c>
      <c r="C1829" s="3">
        <v>9.482758492231369</v>
      </c>
    </row>
    <row r="1830" spans="1:3">
      <c r="A1830" s="3">
        <v>-12.723999977111816</v>
      </c>
      <c r="B1830" s="3">
        <v>1.666666753590107</v>
      </c>
      <c r="C1830" s="3">
        <v>9.482758492231369</v>
      </c>
    </row>
    <row r="1831" spans="1:3">
      <c r="A1831" s="3">
        <v>-12.719999313354492</v>
      </c>
      <c r="B1831" s="3">
        <v>1.666666753590107</v>
      </c>
      <c r="C1831" s="3">
        <v>9.482758492231369</v>
      </c>
    </row>
    <row r="1832" spans="1:3">
      <c r="A1832" s="3">
        <v>-12.715999603271484</v>
      </c>
      <c r="B1832" s="3">
        <v>1.666666753590107</v>
      </c>
      <c r="C1832" s="3">
        <v>9.482758492231369</v>
      </c>
    </row>
    <row r="1833" spans="1:3">
      <c r="A1833" s="3">
        <v>-12.711999893188477</v>
      </c>
      <c r="B1833" s="3">
        <v>1.666666753590107</v>
      </c>
      <c r="C1833" s="3">
        <v>9.482758492231369</v>
      </c>
    </row>
    <row r="1834" spans="1:3">
      <c r="A1834" s="3">
        <v>-12.707999229431152</v>
      </c>
      <c r="B1834" s="3">
        <v>1.666666753590107</v>
      </c>
      <c r="C1834" s="3">
        <v>9.482758492231369</v>
      </c>
    </row>
    <row r="1835" spans="1:3">
      <c r="A1835" s="3">
        <v>-12.703999519348145</v>
      </c>
      <c r="B1835" s="3">
        <v>1.666666753590107</v>
      </c>
      <c r="C1835" s="3">
        <v>9.482758492231369</v>
      </c>
    </row>
    <row r="1836" spans="1:3">
      <c r="A1836" s="3">
        <v>-12.699999809265137</v>
      </c>
      <c r="B1836" s="3">
        <v>1.666666753590107</v>
      </c>
      <c r="C1836" s="3">
        <v>9.482758492231369</v>
      </c>
    </row>
    <row r="1837" spans="1:3">
      <c r="A1837" s="3">
        <v>-12.696000099182129</v>
      </c>
      <c r="B1837" s="3">
        <v>1.666666753590107</v>
      </c>
      <c r="C1837" s="3">
        <v>9.482758492231369</v>
      </c>
    </row>
    <row r="1838" spans="1:3">
      <c r="A1838" s="3">
        <v>-12.691999435424805</v>
      </c>
      <c r="B1838" s="3">
        <v>1.666666753590107</v>
      </c>
      <c r="C1838" s="3">
        <v>9.482758492231369</v>
      </c>
    </row>
    <row r="1839" spans="1:3">
      <c r="A1839" s="3">
        <v>-12.687999725341797</v>
      </c>
      <c r="B1839" s="3">
        <v>1.666666753590107</v>
      </c>
      <c r="C1839" s="3">
        <v>9.482758492231369</v>
      </c>
    </row>
    <row r="1840" spans="1:3">
      <c r="A1840" s="3">
        <v>-12.684000015258789</v>
      </c>
      <c r="B1840" s="3">
        <v>1.666666753590107</v>
      </c>
      <c r="C1840" s="3">
        <v>9.482758492231369</v>
      </c>
    </row>
    <row r="1841" spans="1:3">
      <c r="A1841" s="3">
        <v>-12.679999351501465</v>
      </c>
      <c r="B1841" s="3">
        <v>1.666666753590107</v>
      </c>
      <c r="C1841" s="3">
        <v>9.482758492231369</v>
      </c>
    </row>
    <row r="1842" spans="1:3">
      <c r="A1842" s="3">
        <v>-12.675999641418457</v>
      </c>
      <c r="B1842" s="3">
        <v>1.666666753590107</v>
      </c>
      <c r="C1842" s="3">
        <v>9.482758492231369</v>
      </c>
    </row>
    <row r="1843" spans="1:3">
      <c r="A1843" s="3">
        <v>-12.671999931335449</v>
      </c>
      <c r="B1843" s="3">
        <v>1.666666753590107</v>
      </c>
      <c r="C1843" s="3">
        <v>9.482758492231369</v>
      </c>
    </row>
    <row r="1844" spans="1:3">
      <c r="A1844" s="3">
        <v>-12.667999267578125</v>
      </c>
      <c r="B1844" s="3">
        <v>1.666666753590107</v>
      </c>
      <c r="C1844" s="3">
        <v>9.482758492231369</v>
      </c>
    </row>
    <row r="1845" spans="1:3">
      <c r="A1845" s="3">
        <v>-12.663999557495117</v>
      </c>
      <c r="B1845" s="3">
        <v>1.666666753590107</v>
      </c>
      <c r="C1845" s="3">
        <v>9.482758492231369</v>
      </c>
    </row>
    <row r="1846" spans="1:3">
      <c r="A1846" s="3">
        <v>-12.659999847412109</v>
      </c>
      <c r="B1846" s="3">
        <v>1.666666753590107</v>
      </c>
      <c r="C1846" s="3">
        <v>9.482758492231369</v>
      </c>
    </row>
    <row r="1847" spans="1:3">
      <c r="A1847" s="3">
        <v>-12.655999183654785</v>
      </c>
      <c r="B1847" s="3">
        <v>1.666666753590107</v>
      </c>
      <c r="C1847" s="3">
        <v>9.482758492231369</v>
      </c>
    </row>
    <row r="1848" spans="1:3">
      <c r="A1848" s="3">
        <v>-12.651999473571777</v>
      </c>
      <c r="B1848" s="3">
        <v>1.666666753590107</v>
      </c>
      <c r="C1848" s="3">
        <v>9.482758492231369</v>
      </c>
    </row>
    <row r="1849" spans="1:3">
      <c r="A1849" s="3">
        <v>-12.64799976348877</v>
      </c>
      <c r="B1849" s="3">
        <v>1.666666753590107</v>
      </c>
      <c r="C1849" s="3">
        <v>9.482758492231369</v>
      </c>
    </row>
    <row r="1850" spans="1:3">
      <c r="A1850" s="3">
        <v>-12.644000053405762</v>
      </c>
      <c r="B1850" s="3">
        <v>1.666666753590107</v>
      </c>
      <c r="C1850" s="3">
        <v>9.482758492231369</v>
      </c>
    </row>
    <row r="1851" spans="1:3">
      <c r="A1851" s="3">
        <v>-12.639999389648438</v>
      </c>
      <c r="B1851" s="3">
        <v>1.666666753590107</v>
      </c>
      <c r="C1851" s="3">
        <v>9.482758492231369</v>
      </c>
    </row>
    <row r="1852" spans="1:3">
      <c r="A1852" s="3">
        <v>-12.63599967956543</v>
      </c>
      <c r="B1852" s="3">
        <v>1.666666753590107</v>
      </c>
      <c r="C1852" s="3">
        <v>9.482758492231369</v>
      </c>
    </row>
    <row r="1853" spans="1:3">
      <c r="A1853" s="3">
        <v>-12.631999969482422</v>
      </c>
      <c r="B1853" s="3">
        <v>1.666666753590107</v>
      </c>
      <c r="C1853" s="3">
        <v>9.482758492231369</v>
      </c>
    </row>
    <row r="1854" spans="1:3">
      <c r="A1854" s="3">
        <v>-12.627999305725098</v>
      </c>
      <c r="B1854" s="3">
        <v>1.666666753590107</v>
      </c>
      <c r="C1854" s="3">
        <v>9.482758492231369</v>
      </c>
    </row>
    <row r="1855" spans="1:3">
      <c r="A1855" s="3">
        <v>-12.62399959564209</v>
      </c>
      <c r="B1855" s="3">
        <v>1.666666753590107</v>
      </c>
      <c r="C1855" s="3">
        <v>9.482758492231369</v>
      </c>
    </row>
    <row r="1856" spans="1:3">
      <c r="A1856" s="3">
        <v>-12.619999885559082</v>
      </c>
      <c r="B1856" s="3">
        <v>1.666666753590107</v>
      </c>
      <c r="C1856" s="3">
        <v>9.482758492231369</v>
      </c>
    </row>
    <row r="1857" spans="1:3">
      <c r="A1857" s="3">
        <v>-12.615999221801758</v>
      </c>
      <c r="B1857" s="3">
        <v>1.666666753590107</v>
      </c>
      <c r="C1857" s="3">
        <v>9.482758492231369</v>
      </c>
    </row>
    <row r="1858" spans="1:3">
      <c r="A1858" s="3">
        <v>-12.61199951171875</v>
      </c>
      <c r="B1858" s="3">
        <v>1.666666753590107</v>
      </c>
      <c r="C1858" s="3">
        <v>9.482758492231369</v>
      </c>
    </row>
    <row r="1859" spans="1:3">
      <c r="A1859" s="3">
        <v>-12.607999801635742</v>
      </c>
      <c r="B1859" s="3">
        <v>1.666666753590107</v>
      </c>
      <c r="C1859" s="3">
        <v>9.482758492231369</v>
      </c>
    </row>
    <row r="1860" spans="1:3">
      <c r="A1860" s="3">
        <v>-12.604000091552734</v>
      </c>
      <c r="B1860" s="3">
        <v>1.666666753590107</v>
      </c>
      <c r="C1860" s="3">
        <v>9.482758492231369</v>
      </c>
    </row>
    <row r="1861" spans="1:3">
      <c r="A1861" s="3">
        <v>-12.59999942779541</v>
      </c>
      <c r="B1861" s="3">
        <v>1.666666753590107</v>
      </c>
      <c r="C1861" s="3">
        <v>9.482758492231369</v>
      </c>
    </row>
    <row r="1862" spans="1:3">
      <c r="A1862" s="3">
        <v>-12.595999717712402</v>
      </c>
      <c r="B1862" s="3">
        <v>1.666666753590107</v>
      </c>
      <c r="C1862" s="3">
        <v>9.482758492231369</v>
      </c>
    </row>
    <row r="1863" spans="1:3">
      <c r="A1863" s="3">
        <v>-12.592000007629395</v>
      </c>
      <c r="B1863" s="3">
        <v>1.666666753590107</v>
      </c>
      <c r="C1863" s="3">
        <v>9.482758492231369</v>
      </c>
    </row>
    <row r="1864" spans="1:3">
      <c r="A1864" s="3">
        <v>-12.58799934387207</v>
      </c>
      <c r="B1864" s="3">
        <v>1.666666753590107</v>
      </c>
      <c r="C1864" s="3">
        <v>9.482758492231369</v>
      </c>
    </row>
    <row r="1865" spans="1:3">
      <c r="A1865" s="3">
        <v>-12.583999633789063</v>
      </c>
      <c r="B1865" s="3">
        <v>1.666666753590107</v>
      </c>
      <c r="C1865" s="3">
        <v>9.482758492231369</v>
      </c>
    </row>
    <row r="1866" spans="1:3">
      <c r="A1866" s="3">
        <v>-12.579999923706055</v>
      </c>
      <c r="B1866" s="3">
        <v>1.666666753590107</v>
      </c>
      <c r="C1866" s="3">
        <v>10.344827920198441</v>
      </c>
    </row>
    <row r="1867" spans="1:3">
      <c r="A1867" s="3">
        <v>-12.57599925994873</v>
      </c>
      <c r="B1867" s="3">
        <v>1.666666753590107</v>
      </c>
      <c r="C1867" s="3">
        <v>10.344827920198441</v>
      </c>
    </row>
    <row r="1868" spans="1:3">
      <c r="A1868" s="3">
        <v>-12.571999549865723</v>
      </c>
      <c r="B1868" s="3">
        <v>1.666666753590107</v>
      </c>
      <c r="C1868" s="3">
        <v>10.344827920198441</v>
      </c>
    </row>
    <row r="1869" spans="1:3">
      <c r="A1869" s="3">
        <v>-12.567999839782715</v>
      </c>
      <c r="B1869" s="3">
        <v>1.666666753590107</v>
      </c>
      <c r="C1869" s="3">
        <v>10.344827920198441</v>
      </c>
    </row>
    <row r="1870" spans="1:3">
      <c r="A1870" s="3">
        <v>-12.563999176025391</v>
      </c>
      <c r="B1870" s="3">
        <v>1.666666753590107</v>
      </c>
      <c r="C1870" s="3">
        <v>10.344827920198441</v>
      </c>
    </row>
    <row r="1871" spans="1:3">
      <c r="A1871" s="3">
        <v>-12.559999465942383</v>
      </c>
      <c r="B1871" s="3">
        <v>1.666666753590107</v>
      </c>
      <c r="C1871" s="3">
        <v>10.344827920198441</v>
      </c>
    </row>
    <row r="1872" spans="1:3">
      <c r="A1872" s="3">
        <v>-12.555999755859375</v>
      </c>
      <c r="B1872" s="3">
        <v>1.666666753590107</v>
      </c>
      <c r="C1872" s="3">
        <v>10.344827920198441</v>
      </c>
    </row>
    <row r="1873" spans="1:3">
      <c r="A1873" s="3">
        <v>-12.552000045776367</v>
      </c>
      <c r="B1873" s="3">
        <v>1.666666753590107</v>
      </c>
      <c r="C1873" s="3">
        <v>10.344827920198441</v>
      </c>
    </row>
    <row r="1874" spans="1:3">
      <c r="A1874" s="3">
        <v>-12.547999382019043</v>
      </c>
      <c r="B1874" s="3">
        <v>1.666666753590107</v>
      </c>
      <c r="C1874" s="3">
        <v>10.344827920198441</v>
      </c>
    </row>
    <row r="1875" spans="1:3">
      <c r="A1875" s="3">
        <v>-12.543999671936035</v>
      </c>
      <c r="B1875" s="3">
        <v>1.666666753590107</v>
      </c>
      <c r="C1875" s="3">
        <v>10.344827920198441</v>
      </c>
    </row>
    <row r="1876" spans="1:3">
      <c r="A1876" s="3">
        <v>-12.539999961853027</v>
      </c>
      <c r="B1876" s="3">
        <v>1.666666753590107</v>
      </c>
      <c r="C1876" s="3">
        <v>10.344827920198441</v>
      </c>
    </row>
    <row r="1877" spans="1:3">
      <c r="A1877" s="3">
        <v>-12.535999298095703</v>
      </c>
      <c r="B1877" s="3">
        <v>1.666666753590107</v>
      </c>
      <c r="C1877" s="3">
        <v>10.344827920198441</v>
      </c>
    </row>
    <row r="1878" spans="1:3">
      <c r="A1878" s="3">
        <v>-12.531999588012695</v>
      </c>
      <c r="B1878" s="3">
        <v>1.666666753590107</v>
      </c>
      <c r="C1878" s="3">
        <v>10.344827920198441</v>
      </c>
    </row>
    <row r="1879" spans="1:3">
      <c r="A1879" s="3">
        <v>-12.527999877929688</v>
      </c>
      <c r="B1879" s="3">
        <v>1.666666753590107</v>
      </c>
      <c r="C1879" s="3">
        <v>10.344827920198441</v>
      </c>
    </row>
    <row r="1880" spans="1:3">
      <c r="A1880" s="3">
        <v>-12.523999214172363</v>
      </c>
      <c r="B1880" s="3">
        <v>1.666666753590107</v>
      </c>
      <c r="C1880" s="3">
        <v>10.344827920198441</v>
      </c>
    </row>
    <row r="1881" spans="1:3">
      <c r="A1881" s="3">
        <v>-12.519999504089355</v>
      </c>
      <c r="B1881" s="3">
        <v>1.666666753590107</v>
      </c>
      <c r="C1881" s="3">
        <v>10.344827920198441</v>
      </c>
    </row>
    <row r="1882" spans="1:3">
      <c r="A1882" s="3">
        <v>-12.515999794006348</v>
      </c>
      <c r="B1882" s="3">
        <v>1.666666753590107</v>
      </c>
      <c r="C1882" s="3">
        <v>10.344827920198441</v>
      </c>
    </row>
    <row r="1883" spans="1:3">
      <c r="A1883" s="3">
        <v>-12.51200008392334</v>
      </c>
      <c r="B1883" s="3">
        <v>1.666666753590107</v>
      </c>
      <c r="C1883" s="3">
        <v>10.344827920198441</v>
      </c>
    </row>
    <row r="1884" spans="1:3">
      <c r="A1884" s="3">
        <v>-12.507999420166016</v>
      </c>
      <c r="B1884" s="3">
        <v>1.666666753590107</v>
      </c>
      <c r="C1884" s="3">
        <v>10.344827920198441</v>
      </c>
    </row>
    <row r="1885" spans="1:3">
      <c r="A1885" s="3">
        <v>-12.503999710083008</v>
      </c>
      <c r="B1885" s="3">
        <v>1.666666753590107</v>
      </c>
      <c r="C1885" s="3">
        <v>10.344827920198441</v>
      </c>
    </row>
    <row r="1886" spans="1:3">
      <c r="A1886" s="3">
        <v>-12.5</v>
      </c>
      <c r="B1886" s="3">
        <v>1.666666753590107</v>
      </c>
      <c r="C1886" s="3">
        <v>10.344827920198441</v>
      </c>
    </row>
    <row r="1887" spans="1:3">
      <c r="A1887" s="3">
        <v>-12.495999336242676</v>
      </c>
      <c r="B1887" s="3">
        <v>1.666666753590107</v>
      </c>
      <c r="C1887" s="3">
        <v>10.344827920198441</v>
      </c>
    </row>
    <row r="1888" spans="1:3">
      <c r="A1888" s="3">
        <v>-12.491999626159668</v>
      </c>
      <c r="B1888" s="3">
        <v>1.666666753590107</v>
      </c>
      <c r="C1888" s="3">
        <v>10.344827920198441</v>
      </c>
    </row>
    <row r="1889" spans="1:3">
      <c r="A1889" s="3">
        <v>-12.489999771118164</v>
      </c>
      <c r="B1889" s="3">
        <v>1.666666753590107</v>
      </c>
      <c r="C1889" s="3">
        <v>11.206896603107452</v>
      </c>
    </row>
    <row r="1890" spans="1:3">
      <c r="A1890" s="3">
        <v>-12.48799991607666</v>
      </c>
      <c r="B1890" s="3">
        <v>1.666666753590107</v>
      </c>
      <c r="C1890" s="3">
        <v>11.206896603107452</v>
      </c>
    </row>
    <row r="1891" spans="1:3">
      <c r="A1891" s="3">
        <v>-12.483999252319336</v>
      </c>
      <c r="B1891" s="3">
        <v>1.666666753590107</v>
      </c>
      <c r="C1891" s="3">
        <v>11.206896603107452</v>
      </c>
    </row>
    <row r="1892" spans="1:3">
      <c r="A1892" s="3">
        <v>-12.479999542236328</v>
      </c>
      <c r="B1892" s="3">
        <v>1.666666753590107</v>
      </c>
      <c r="C1892" s="3">
        <v>11.206896603107452</v>
      </c>
    </row>
    <row r="1893" spans="1:3">
      <c r="A1893" s="3">
        <v>-12.47599983215332</v>
      </c>
      <c r="B1893" s="3">
        <v>1.666666753590107</v>
      </c>
      <c r="C1893" s="3">
        <v>11.206896603107452</v>
      </c>
    </row>
    <row r="1894" spans="1:3">
      <c r="A1894" s="3">
        <v>-12.471999168395996</v>
      </c>
      <c r="B1894" s="3">
        <v>1.666666753590107</v>
      </c>
      <c r="C1894" s="3">
        <v>11.206896603107452</v>
      </c>
    </row>
    <row r="1895" spans="1:3">
      <c r="A1895" s="3">
        <v>-12.467999458312988</v>
      </c>
      <c r="B1895" s="3">
        <v>1.666666753590107</v>
      </c>
      <c r="C1895" s="3">
        <v>11.206896603107452</v>
      </c>
    </row>
    <row r="1896" spans="1:3">
      <c r="A1896" s="3">
        <v>-12.46399974822998</v>
      </c>
      <c r="B1896" s="3">
        <v>1.666666753590107</v>
      </c>
      <c r="C1896" s="3">
        <v>11.206896603107452</v>
      </c>
    </row>
    <row r="1897" spans="1:3">
      <c r="A1897" s="3">
        <v>-12.460000038146973</v>
      </c>
      <c r="B1897" s="3">
        <v>1.666666753590107</v>
      </c>
      <c r="C1897" s="3">
        <v>11.206896603107452</v>
      </c>
    </row>
    <row r="1898" spans="1:3">
      <c r="A1898" s="3">
        <v>-12.455999374389648</v>
      </c>
      <c r="B1898" s="3">
        <v>1.666666753590107</v>
      </c>
      <c r="C1898" s="3">
        <v>11.206896603107452</v>
      </c>
    </row>
    <row r="1899" spans="1:3">
      <c r="A1899" s="3">
        <v>-12.451999664306641</v>
      </c>
      <c r="B1899" s="3">
        <v>1.666666753590107</v>
      </c>
      <c r="C1899" s="3">
        <v>11.206896603107452</v>
      </c>
    </row>
    <row r="1900" spans="1:3">
      <c r="A1900" s="3">
        <v>-12.447999954223633</v>
      </c>
      <c r="B1900" s="3">
        <v>1.666666753590107</v>
      </c>
      <c r="C1900" s="3">
        <v>11.206896603107452</v>
      </c>
    </row>
    <row r="1901" spans="1:3">
      <c r="A1901" s="3">
        <v>-12.443999290466309</v>
      </c>
      <c r="B1901" s="3">
        <v>1.666666753590107</v>
      </c>
      <c r="C1901" s="3">
        <v>11.206896603107452</v>
      </c>
    </row>
    <row r="1902" spans="1:3">
      <c r="A1902" s="3">
        <v>-12.439999580383301</v>
      </c>
      <c r="B1902" s="3">
        <v>1.666666753590107</v>
      </c>
      <c r="C1902" s="3">
        <v>11.206896603107452</v>
      </c>
    </row>
    <row r="1903" spans="1:3">
      <c r="A1903" s="3">
        <v>-12.435999870300293</v>
      </c>
      <c r="B1903" s="3">
        <v>1.666666753590107</v>
      </c>
      <c r="C1903" s="3">
        <v>11.206896603107452</v>
      </c>
    </row>
    <row r="1904" spans="1:3">
      <c r="A1904" s="3">
        <v>-12.431999206542969</v>
      </c>
      <c r="B1904" s="3">
        <v>1.666666753590107</v>
      </c>
      <c r="C1904" s="3">
        <v>11.206896603107452</v>
      </c>
    </row>
    <row r="1905" spans="1:3">
      <c r="A1905" s="3">
        <v>-12.427999496459961</v>
      </c>
      <c r="B1905" s="3">
        <v>1.666666753590107</v>
      </c>
      <c r="C1905" s="3">
        <v>11.206896603107452</v>
      </c>
    </row>
    <row r="1906" spans="1:3">
      <c r="A1906" s="3">
        <v>-12.423999786376953</v>
      </c>
      <c r="B1906" s="3">
        <v>1.666666753590107</v>
      </c>
      <c r="C1906" s="3">
        <v>11.206896603107452</v>
      </c>
    </row>
    <row r="1907" spans="1:3">
      <c r="A1907" s="3">
        <v>-12.420000076293945</v>
      </c>
      <c r="B1907" s="3">
        <v>1.666666753590107</v>
      </c>
      <c r="C1907" s="3">
        <v>11.206896603107452</v>
      </c>
    </row>
    <row r="1908" spans="1:3">
      <c r="A1908" s="3">
        <v>-12.415999412536621</v>
      </c>
      <c r="B1908" s="3">
        <v>1.666666753590107</v>
      </c>
      <c r="C1908" s="3">
        <v>11.206896603107452</v>
      </c>
    </row>
    <row r="1909" spans="1:3">
      <c r="A1909" s="3">
        <v>-12.411999702453613</v>
      </c>
      <c r="B1909" s="3">
        <v>1.666666753590107</v>
      </c>
      <c r="C1909" s="3">
        <v>11.206896603107452</v>
      </c>
    </row>
    <row r="1910" spans="1:3">
      <c r="A1910" s="3">
        <v>-12.407999992370605</v>
      </c>
      <c r="B1910" s="3">
        <v>1.666666753590107</v>
      </c>
      <c r="C1910" s="3">
        <v>11.206896603107452</v>
      </c>
    </row>
    <row r="1911" spans="1:3">
      <c r="A1911" s="3">
        <v>-12.403999328613281</v>
      </c>
      <c r="B1911" s="3">
        <v>1.666666753590107</v>
      </c>
      <c r="C1911" s="3">
        <v>11.206896603107452</v>
      </c>
    </row>
    <row r="1912" spans="1:3">
      <c r="A1912" s="3">
        <v>-12.399999618530273</v>
      </c>
      <c r="B1912" s="3">
        <v>1.666666753590107</v>
      </c>
      <c r="C1912" s="3">
        <v>11.206896603107452</v>
      </c>
    </row>
    <row r="1913" spans="1:3">
      <c r="A1913" s="3">
        <v>-12.395999908447266</v>
      </c>
      <c r="B1913" s="3">
        <v>1.666666753590107</v>
      </c>
      <c r="C1913" s="3">
        <v>11.206896603107452</v>
      </c>
    </row>
    <row r="1914" spans="1:3">
      <c r="A1914" s="3">
        <v>-12.391999244689941</v>
      </c>
      <c r="B1914" s="3">
        <v>1.666666753590107</v>
      </c>
      <c r="C1914" s="3">
        <v>11.206896603107452</v>
      </c>
    </row>
    <row r="1915" spans="1:3">
      <c r="A1915" s="3">
        <v>-12.387999534606934</v>
      </c>
      <c r="B1915" s="3">
        <v>1.666666753590107</v>
      </c>
      <c r="C1915" s="3">
        <v>11.206896603107452</v>
      </c>
    </row>
    <row r="1916" spans="1:3">
      <c r="A1916" s="3">
        <v>-12.383999824523926</v>
      </c>
      <c r="B1916" s="3">
        <v>1.666666753590107</v>
      </c>
      <c r="C1916" s="3">
        <v>11.206896603107452</v>
      </c>
    </row>
    <row r="1917" spans="1:3">
      <c r="A1917" s="3">
        <v>-12.380000114440918</v>
      </c>
      <c r="B1917" s="3">
        <v>1.666666753590107</v>
      </c>
      <c r="C1917" s="3">
        <v>11.206896603107452</v>
      </c>
    </row>
    <row r="1918" spans="1:3">
      <c r="A1918" s="3">
        <v>-12.375999450683594</v>
      </c>
      <c r="B1918" s="3">
        <v>1.666666753590107</v>
      </c>
      <c r="C1918" s="3">
        <v>11.206896603107452</v>
      </c>
    </row>
    <row r="1919" spans="1:3">
      <c r="A1919" s="3">
        <v>-12.371999740600586</v>
      </c>
      <c r="B1919" s="3">
        <v>1.666666753590107</v>
      </c>
      <c r="C1919" s="3">
        <v>11.206896603107452</v>
      </c>
    </row>
    <row r="1920" spans="1:3">
      <c r="A1920" s="3">
        <v>-12.368000030517578</v>
      </c>
      <c r="B1920" s="3">
        <v>1.666666753590107</v>
      </c>
      <c r="C1920" s="3">
        <v>11.206896603107452</v>
      </c>
    </row>
    <row r="1921" spans="1:3">
      <c r="A1921" s="3">
        <v>-12.363999366760254</v>
      </c>
      <c r="B1921" s="3">
        <v>1.666666753590107</v>
      </c>
      <c r="C1921" s="3">
        <v>11.206896603107452</v>
      </c>
    </row>
    <row r="1922" spans="1:3">
      <c r="A1922" s="3">
        <v>-12.359999656677246</v>
      </c>
      <c r="B1922" s="3">
        <v>1.666666753590107</v>
      </c>
      <c r="C1922" s="3">
        <v>11.206896603107452</v>
      </c>
    </row>
    <row r="1923" spans="1:3">
      <c r="A1923" s="3">
        <v>-12.355999946594238</v>
      </c>
      <c r="B1923" s="3">
        <v>1.666666753590107</v>
      </c>
      <c r="C1923" s="3">
        <v>11.206896603107452</v>
      </c>
    </row>
    <row r="1924" spans="1:3">
      <c r="A1924" s="3">
        <v>-12.351999282836914</v>
      </c>
      <c r="B1924" s="3">
        <v>1.666666753590107</v>
      </c>
      <c r="C1924" s="3">
        <v>11.206896603107452</v>
      </c>
    </row>
    <row r="1925" spans="1:3">
      <c r="A1925" s="3">
        <v>-12.347999572753906</v>
      </c>
      <c r="B1925" s="3">
        <v>1.666666753590107</v>
      </c>
      <c r="C1925" s="3">
        <v>11.206896603107452</v>
      </c>
    </row>
    <row r="1926" spans="1:3">
      <c r="A1926" s="3">
        <v>-12.343999862670898</v>
      </c>
      <c r="B1926" s="3">
        <v>1.666666753590107</v>
      </c>
      <c r="C1926" s="3">
        <v>11.206896603107452</v>
      </c>
    </row>
    <row r="1927" spans="1:3">
      <c r="A1927" s="3">
        <v>-12.339999198913574</v>
      </c>
      <c r="B1927" s="3">
        <v>1.666666753590107</v>
      </c>
      <c r="C1927" s="3">
        <v>11.206896603107452</v>
      </c>
    </row>
    <row r="1928" spans="1:3">
      <c r="A1928" s="3">
        <v>-12.335999488830566</v>
      </c>
      <c r="B1928" s="3">
        <v>1.666666753590107</v>
      </c>
      <c r="C1928" s="3">
        <v>11.206896603107452</v>
      </c>
    </row>
    <row r="1929" spans="1:3">
      <c r="A1929" s="3">
        <v>-12.331999778747559</v>
      </c>
      <c r="B1929" s="3">
        <v>1.666666753590107</v>
      </c>
      <c r="C1929" s="3">
        <v>11.206896603107452</v>
      </c>
    </row>
    <row r="1930" spans="1:3">
      <c r="A1930" s="3">
        <v>-12.328000068664551</v>
      </c>
      <c r="B1930" s="3">
        <v>1.666666753590107</v>
      </c>
      <c r="C1930" s="3">
        <v>11.206896603107452</v>
      </c>
    </row>
    <row r="1931" spans="1:3">
      <c r="A1931" s="3">
        <v>-12.323999404907227</v>
      </c>
      <c r="B1931" s="3">
        <v>1.666666753590107</v>
      </c>
      <c r="C1931" s="3">
        <v>11.206896603107452</v>
      </c>
    </row>
    <row r="1932" spans="1:3">
      <c r="A1932" s="3">
        <v>-12.319999694824219</v>
      </c>
      <c r="B1932" s="3">
        <v>1.666666753590107</v>
      </c>
      <c r="C1932" s="3">
        <v>11.206896603107452</v>
      </c>
    </row>
    <row r="1933" spans="1:3">
      <c r="A1933" s="3">
        <v>-12.315999984741211</v>
      </c>
      <c r="B1933" s="3">
        <v>1.666666753590107</v>
      </c>
      <c r="C1933" s="3">
        <v>11.206896603107452</v>
      </c>
    </row>
    <row r="1934" spans="1:3">
      <c r="A1934" s="3">
        <v>-12.311999320983887</v>
      </c>
      <c r="B1934" s="3">
        <v>1.666666753590107</v>
      </c>
      <c r="C1934" s="3">
        <v>11.206896603107452</v>
      </c>
    </row>
    <row r="1935" spans="1:3">
      <c r="A1935" s="3">
        <v>-12.307999610900879</v>
      </c>
      <c r="B1935" s="3">
        <v>1.666666753590107</v>
      </c>
      <c r="C1935" s="3">
        <v>11.206896603107452</v>
      </c>
    </row>
    <row r="1936" spans="1:3">
      <c r="A1936" s="3">
        <v>-12.303999900817871</v>
      </c>
      <c r="B1936" s="3">
        <v>1.666666753590107</v>
      </c>
      <c r="C1936" s="3">
        <v>11.206896603107452</v>
      </c>
    </row>
    <row r="1937" spans="1:3">
      <c r="A1937" s="3">
        <v>-12.299999237060547</v>
      </c>
      <c r="B1937" s="3">
        <v>1.666666753590107</v>
      </c>
      <c r="C1937" s="3">
        <v>11.206896603107452</v>
      </c>
    </row>
    <row r="1938" spans="1:3">
      <c r="A1938" s="3">
        <v>-12.295999526977539</v>
      </c>
      <c r="B1938" s="3">
        <v>1.666666753590107</v>
      </c>
      <c r="C1938" s="3">
        <v>11.206896603107452</v>
      </c>
    </row>
    <row r="1939" spans="1:3">
      <c r="A1939" s="3">
        <v>-12.291999816894531</v>
      </c>
      <c r="B1939" s="3">
        <v>1.666666753590107</v>
      </c>
      <c r="C1939" s="3">
        <v>11.206896603107452</v>
      </c>
    </row>
    <row r="1940" spans="1:3">
      <c r="A1940" s="3">
        <v>-12.288000106811523</v>
      </c>
      <c r="B1940" s="3">
        <v>1.666666753590107</v>
      </c>
      <c r="C1940" s="3">
        <v>11.206896603107452</v>
      </c>
    </row>
    <row r="1941" spans="1:3">
      <c r="A1941" s="3">
        <v>-12.283999443054199</v>
      </c>
      <c r="B1941" s="3">
        <v>1.666666753590107</v>
      </c>
      <c r="C1941" s="3">
        <v>11.206896603107452</v>
      </c>
    </row>
    <row r="1942" spans="1:3">
      <c r="A1942" s="3">
        <v>-12.279999732971191</v>
      </c>
      <c r="B1942" s="3">
        <v>1.666666753590107</v>
      </c>
      <c r="C1942" s="3">
        <v>11.206896603107452</v>
      </c>
    </row>
    <row r="1943" spans="1:3">
      <c r="A1943" s="3">
        <v>-12.276000022888184</v>
      </c>
      <c r="B1943" s="3">
        <v>1.666666753590107</v>
      </c>
      <c r="C1943" s="3">
        <v>11.206896603107452</v>
      </c>
    </row>
    <row r="1944" spans="1:3">
      <c r="A1944" s="3">
        <v>-12.271999359130859</v>
      </c>
      <c r="B1944" s="3">
        <v>1.666666753590107</v>
      </c>
      <c r="C1944" s="3">
        <v>11.206896603107452</v>
      </c>
    </row>
    <row r="1945" spans="1:3">
      <c r="A1945" s="3">
        <v>-12.267999649047852</v>
      </c>
      <c r="B1945" s="3">
        <v>1.666666753590107</v>
      </c>
      <c r="C1945" s="3">
        <v>11.206896603107452</v>
      </c>
    </row>
    <row r="1946" spans="1:3">
      <c r="A1946" s="3">
        <v>-12.263999938964844</v>
      </c>
      <c r="B1946" s="3">
        <v>1.666666753590107</v>
      </c>
      <c r="C1946" s="3">
        <v>11.206896603107452</v>
      </c>
    </row>
    <row r="1947" spans="1:3">
      <c r="A1947" s="3">
        <v>-12.25999927520752</v>
      </c>
      <c r="B1947" s="3">
        <v>1.666666753590107</v>
      </c>
      <c r="C1947" s="3">
        <v>11.206896603107452</v>
      </c>
    </row>
    <row r="1948" spans="1:3">
      <c r="A1948" s="3">
        <v>-12.255999565124512</v>
      </c>
      <c r="B1948" s="3">
        <v>1.666666753590107</v>
      </c>
      <c r="C1948" s="3">
        <v>11.206896603107452</v>
      </c>
    </row>
    <row r="1949" spans="1:3">
      <c r="A1949" s="3">
        <v>-12.251999855041504</v>
      </c>
      <c r="B1949" s="3">
        <v>1.666666753590107</v>
      </c>
      <c r="C1949" s="3">
        <v>11.206896603107452</v>
      </c>
    </row>
    <row r="1950" spans="1:3">
      <c r="A1950" s="3">
        <v>-12.24799919128418</v>
      </c>
      <c r="B1950" s="3">
        <v>1.666666753590107</v>
      </c>
      <c r="C1950" s="3">
        <v>11.206896603107452</v>
      </c>
    </row>
    <row r="1951" spans="1:3">
      <c r="A1951" s="3">
        <v>-12.243999481201172</v>
      </c>
      <c r="B1951" s="3">
        <v>1.666666753590107</v>
      </c>
      <c r="C1951" s="3">
        <v>11.206896603107452</v>
      </c>
    </row>
    <row r="1952" spans="1:3">
      <c r="A1952" s="3">
        <v>-12.239999771118164</v>
      </c>
      <c r="B1952" s="3">
        <v>1.666666753590107</v>
      </c>
      <c r="C1952" s="3">
        <v>11.206896603107452</v>
      </c>
    </row>
    <row r="1953" spans="1:3">
      <c r="A1953" s="3">
        <v>-12.236000061035156</v>
      </c>
      <c r="B1953" s="3">
        <v>1.666666753590107</v>
      </c>
      <c r="C1953" s="3">
        <v>11.206896603107452</v>
      </c>
    </row>
    <row r="1954" spans="1:3">
      <c r="A1954" s="3">
        <v>-12.231999397277832</v>
      </c>
      <c r="B1954" s="3">
        <v>1.666666753590107</v>
      </c>
      <c r="C1954" s="3">
        <v>11.206896603107452</v>
      </c>
    </row>
    <row r="1955" spans="1:3">
      <c r="A1955" s="3">
        <v>-12.227999687194824</v>
      </c>
      <c r="B1955" s="3">
        <v>1.666666753590107</v>
      </c>
      <c r="C1955" s="3">
        <v>11.206896603107452</v>
      </c>
    </row>
    <row r="1956" spans="1:3">
      <c r="A1956" s="3">
        <v>-12.223999977111816</v>
      </c>
      <c r="B1956" s="3">
        <v>1.666666753590107</v>
      </c>
      <c r="C1956" s="3">
        <v>11.206896603107452</v>
      </c>
    </row>
    <row r="1957" spans="1:3">
      <c r="A1957" s="3">
        <v>-12.219999313354492</v>
      </c>
      <c r="B1957" s="3">
        <v>1.666666753590107</v>
      </c>
      <c r="C1957" s="3">
        <v>11.206896603107452</v>
      </c>
    </row>
    <row r="1958" spans="1:3">
      <c r="A1958" s="3">
        <v>-12.215999603271484</v>
      </c>
      <c r="B1958" s="3">
        <v>1.666666753590107</v>
      </c>
      <c r="C1958" s="3">
        <v>11.206896603107452</v>
      </c>
    </row>
    <row r="1959" spans="1:3">
      <c r="A1959" s="3">
        <v>-12.211999893188477</v>
      </c>
      <c r="B1959" s="3">
        <v>1.666666753590107</v>
      </c>
      <c r="C1959" s="3">
        <v>11.206896603107452</v>
      </c>
    </row>
    <row r="1960" spans="1:3">
      <c r="A1960" s="3">
        <v>-12.207999229431152</v>
      </c>
      <c r="B1960" s="3">
        <v>1.666666753590107</v>
      </c>
      <c r="C1960" s="3">
        <v>11.206896603107452</v>
      </c>
    </row>
    <row r="1961" spans="1:3">
      <c r="A1961" s="3">
        <v>-12.203999519348145</v>
      </c>
      <c r="B1961" s="3">
        <v>1.666666753590107</v>
      </c>
      <c r="C1961" s="3">
        <v>11.206896603107452</v>
      </c>
    </row>
    <row r="1962" spans="1:3">
      <c r="A1962" s="3">
        <v>-12.199999809265137</v>
      </c>
      <c r="B1962" s="3">
        <v>1.666666753590107</v>
      </c>
      <c r="C1962" s="3">
        <v>11.206896603107452</v>
      </c>
    </row>
    <row r="1963" spans="1:3">
      <c r="A1963" s="3">
        <v>-12.196000099182129</v>
      </c>
      <c r="B1963" s="3">
        <v>1.666666753590107</v>
      </c>
      <c r="C1963" s="3">
        <v>11.206896603107452</v>
      </c>
    </row>
    <row r="1964" spans="1:3">
      <c r="A1964" s="3">
        <v>-12.191999435424805</v>
      </c>
      <c r="B1964" s="3">
        <v>1.666666753590107</v>
      </c>
      <c r="C1964" s="3">
        <v>11.206896603107452</v>
      </c>
    </row>
    <row r="1965" spans="1:3">
      <c r="A1965" s="3">
        <v>-12.187999725341797</v>
      </c>
      <c r="B1965" s="3">
        <v>1.666666753590107</v>
      </c>
      <c r="C1965" s="3">
        <v>11.206896603107452</v>
      </c>
    </row>
    <row r="1966" spans="1:3">
      <c r="A1966" s="3">
        <v>-12.184000015258789</v>
      </c>
      <c r="B1966" s="3">
        <v>1.666666753590107</v>
      </c>
      <c r="C1966" s="3">
        <v>11.206896603107452</v>
      </c>
    </row>
    <row r="1967" spans="1:3">
      <c r="A1967" s="3">
        <v>-12.179999351501465</v>
      </c>
      <c r="B1967" s="3">
        <v>1.666666753590107</v>
      </c>
      <c r="C1967" s="3">
        <v>11.206896603107452</v>
      </c>
    </row>
    <row r="1968" spans="1:3">
      <c r="A1968" s="3">
        <v>-12.175999641418457</v>
      </c>
      <c r="B1968" s="3">
        <v>1.666666753590107</v>
      </c>
      <c r="C1968" s="3">
        <v>11.206896603107452</v>
      </c>
    </row>
    <row r="1969" spans="1:3">
      <c r="A1969" s="3">
        <v>-12.171999931335449</v>
      </c>
      <c r="B1969" s="3">
        <v>1.666666753590107</v>
      </c>
      <c r="C1969" s="3">
        <v>11.206896603107452</v>
      </c>
    </row>
    <row r="1970" spans="1:3">
      <c r="A1970" s="3">
        <v>-12.167999267578125</v>
      </c>
      <c r="B1970" s="3">
        <v>1.666666753590107</v>
      </c>
      <c r="C1970" s="3">
        <v>11.206896603107452</v>
      </c>
    </row>
    <row r="1971" spans="1:3">
      <c r="A1971" s="3">
        <v>-12.163999557495117</v>
      </c>
      <c r="B1971" s="3">
        <v>1.666666753590107</v>
      </c>
      <c r="C1971" s="3">
        <v>11.206896603107452</v>
      </c>
    </row>
    <row r="1972" spans="1:3">
      <c r="A1972" s="3">
        <v>-12.159999847412109</v>
      </c>
      <c r="B1972" s="3">
        <v>1.666666753590107</v>
      </c>
      <c r="C1972" s="3">
        <v>11.206896603107452</v>
      </c>
    </row>
    <row r="1973" spans="1:3">
      <c r="A1973" s="3">
        <v>-12.155999183654785</v>
      </c>
      <c r="B1973" s="3">
        <v>1.666666753590107</v>
      </c>
      <c r="C1973" s="3">
        <v>11.206896603107452</v>
      </c>
    </row>
    <row r="1974" spans="1:3">
      <c r="A1974" s="3">
        <v>-12.151999473571777</v>
      </c>
      <c r="B1974" s="3">
        <v>1.666666753590107</v>
      </c>
      <c r="C1974" s="3">
        <v>11.206896603107452</v>
      </c>
    </row>
    <row r="1975" spans="1:3">
      <c r="A1975" s="3">
        <v>-12.14799976348877</v>
      </c>
      <c r="B1975" s="3">
        <v>1.666666753590107</v>
      </c>
      <c r="C1975" s="3">
        <v>11.206896603107452</v>
      </c>
    </row>
    <row r="1976" spans="1:3">
      <c r="A1976" s="3">
        <v>-12.144000053405762</v>
      </c>
      <c r="B1976" s="3">
        <v>1.666666753590107</v>
      </c>
      <c r="C1976" s="3">
        <v>11.206896603107452</v>
      </c>
    </row>
    <row r="1977" spans="1:3">
      <c r="A1977" s="3">
        <v>-12.139999389648438</v>
      </c>
      <c r="B1977" s="3">
        <v>1.666666753590107</v>
      </c>
      <c r="C1977" s="3">
        <v>11.206896603107452</v>
      </c>
    </row>
    <row r="1978" spans="1:3">
      <c r="A1978" s="3">
        <v>-12.13599967956543</v>
      </c>
      <c r="B1978" s="3">
        <v>1.666666753590107</v>
      </c>
      <c r="C1978" s="3">
        <v>11.206896603107452</v>
      </c>
    </row>
    <row r="1979" spans="1:3">
      <c r="A1979" s="3">
        <v>-12.131999969482422</v>
      </c>
      <c r="B1979" s="3">
        <v>1.666666753590107</v>
      </c>
      <c r="C1979" s="3">
        <v>11.206896603107452</v>
      </c>
    </row>
    <row r="1980" spans="1:3">
      <c r="A1980" s="3">
        <v>-12.127999305725098</v>
      </c>
      <c r="B1980" s="3">
        <v>1.666666753590107</v>
      </c>
      <c r="C1980" s="3">
        <v>11.206896603107452</v>
      </c>
    </row>
    <row r="1981" spans="1:3">
      <c r="A1981" s="3">
        <v>-12.12399959564209</v>
      </c>
      <c r="B1981" s="3">
        <v>1.666666753590107</v>
      </c>
      <c r="C1981" s="3">
        <v>11.206896603107452</v>
      </c>
    </row>
    <row r="1982" spans="1:3">
      <c r="A1982" s="3">
        <v>-12.119999885559082</v>
      </c>
      <c r="B1982" s="3">
        <v>1.666666753590107</v>
      </c>
      <c r="C1982" s="3">
        <v>11.206896603107452</v>
      </c>
    </row>
    <row r="1983" spans="1:3">
      <c r="A1983" s="3">
        <v>-12.115999221801758</v>
      </c>
      <c r="B1983" s="3">
        <v>1.666666753590107</v>
      </c>
      <c r="C1983" s="3">
        <v>11.206896603107452</v>
      </c>
    </row>
    <row r="1984" spans="1:3">
      <c r="A1984" s="3">
        <v>-12.11199951171875</v>
      </c>
      <c r="B1984" s="3">
        <v>1.666666753590107</v>
      </c>
      <c r="C1984" s="3">
        <v>11.206896603107452</v>
      </c>
    </row>
    <row r="1985" spans="1:3">
      <c r="A1985" s="3">
        <v>-12.107999801635742</v>
      </c>
      <c r="B1985" s="3">
        <v>1.666666753590107</v>
      </c>
      <c r="C1985" s="3">
        <v>11.206896603107452</v>
      </c>
    </row>
    <row r="1986" spans="1:3">
      <c r="A1986" s="3">
        <v>-12.104000091552734</v>
      </c>
      <c r="B1986" s="3">
        <v>1.666666753590107</v>
      </c>
      <c r="C1986" s="3">
        <v>11.206896603107452</v>
      </c>
    </row>
    <row r="1987" spans="1:3">
      <c r="A1987" s="3">
        <v>-12.09999942779541</v>
      </c>
      <c r="B1987" s="3">
        <v>1.666666753590107</v>
      </c>
      <c r="C1987" s="3">
        <v>11.206896603107452</v>
      </c>
    </row>
    <row r="1988" spans="1:3">
      <c r="A1988" s="3">
        <v>-12.095999717712402</v>
      </c>
      <c r="B1988" s="3">
        <v>1.666666753590107</v>
      </c>
      <c r="C1988" s="3">
        <v>11.206896603107452</v>
      </c>
    </row>
    <row r="1989" spans="1:3">
      <c r="A1989" s="3">
        <v>-12.092000007629395</v>
      </c>
      <c r="B1989" s="3">
        <v>1.666666753590107</v>
      </c>
      <c r="C1989" s="3">
        <v>11.206896603107452</v>
      </c>
    </row>
    <row r="1990" spans="1:3">
      <c r="A1990" s="3">
        <v>-12.08799934387207</v>
      </c>
      <c r="B1990" s="3">
        <v>1.666666753590107</v>
      </c>
      <c r="C1990" s="3">
        <v>11.206896603107452</v>
      </c>
    </row>
    <row r="1991" spans="1:3">
      <c r="A1991" s="3">
        <v>-12.083999633789063</v>
      </c>
      <c r="B1991" s="3">
        <v>1.666666753590107</v>
      </c>
      <c r="C1991" s="3">
        <v>11.206896603107452</v>
      </c>
    </row>
    <row r="1992" spans="1:3">
      <c r="A1992" s="3">
        <v>-12.079999923706055</v>
      </c>
      <c r="B1992" s="3">
        <v>1.666666753590107</v>
      </c>
      <c r="C1992" s="3">
        <v>11.206896603107452</v>
      </c>
    </row>
    <row r="1993" spans="1:3">
      <c r="A1993" s="3">
        <v>-12.07599925994873</v>
      </c>
      <c r="B1993" s="3">
        <v>1.666666753590107</v>
      </c>
      <c r="C1993" s="3">
        <v>11.206896603107452</v>
      </c>
    </row>
    <row r="1994" spans="1:3">
      <c r="A1994" s="3">
        <v>-12.071999549865723</v>
      </c>
      <c r="B1994" s="3">
        <v>1.666666753590107</v>
      </c>
      <c r="C1994" s="3">
        <v>11.206896603107452</v>
      </c>
    </row>
    <row r="1995" spans="1:3">
      <c r="A1995" s="3">
        <v>-12.067999839782715</v>
      </c>
      <c r="B1995" s="3">
        <v>1.666666753590107</v>
      </c>
      <c r="C1995" s="3">
        <v>11.206896603107452</v>
      </c>
    </row>
    <row r="1996" spans="1:3">
      <c r="A1996" s="3">
        <v>-12.063999176025391</v>
      </c>
      <c r="B1996" s="3">
        <v>1.666666753590107</v>
      </c>
      <c r="C1996" s="3">
        <v>11.206896603107452</v>
      </c>
    </row>
    <row r="1997" spans="1:3">
      <c r="A1997" s="3">
        <v>-12.059999465942383</v>
      </c>
      <c r="B1997" s="3">
        <v>1.666666753590107</v>
      </c>
      <c r="C1997" s="3">
        <v>11.206896603107452</v>
      </c>
    </row>
    <row r="1998" spans="1:3">
      <c r="A1998" s="3">
        <v>-12.055999755859375</v>
      </c>
      <c r="B1998" s="3">
        <v>1.666666753590107</v>
      </c>
      <c r="C1998" s="3">
        <v>11.206896603107452</v>
      </c>
    </row>
    <row r="1999" spans="1:3">
      <c r="A1999" s="3">
        <v>-12.052000045776367</v>
      </c>
      <c r="B1999" s="3">
        <v>1.666666753590107</v>
      </c>
      <c r="C1999" s="3">
        <v>11.206896603107452</v>
      </c>
    </row>
    <row r="2000" spans="1:3">
      <c r="A2000" s="3">
        <v>-12.047999382019043</v>
      </c>
      <c r="B2000" s="3">
        <v>1.666666753590107</v>
      </c>
      <c r="C2000" s="3">
        <v>11.206896603107452</v>
      </c>
    </row>
    <row r="2001" spans="1:3">
      <c r="A2001" s="3">
        <v>-12.043999671936035</v>
      </c>
      <c r="B2001" s="3">
        <v>1.666666753590107</v>
      </c>
      <c r="C2001" s="3">
        <v>11.206896603107452</v>
      </c>
    </row>
    <row r="2002" spans="1:3">
      <c r="A2002" s="3">
        <v>-12.039999961853027</v>
      </c>
      <c r="B2002" s="3">
        <v>1.666666753590107</v>
      </c>
      <c r="C2002" s="3">
        <v>11.206896603107452</v>
      </c>
    </row>
    <row r="2003" spans="1:3">
      <c r="A2003" s="3">
        <v>-12.035999298095703</v>
      </c>
      <c r="B2003" s="3">
        <v>1.666666753590107</v>
      </c>
      <c r="C2003" s="3">
        <v>11.206896603107452</v>
      </c>
    </row>
    <row r="2004" spans="1:3">
      <c r="A2004" s="3">
        <v>-12.031999588012695</v>
      </c>
      <c r="B2004" s="3">
        <v>1.666666753590107</v>
      </c>
      <c r="C2004" s="3">
        <v>11.206896603107452</v>
      </c>
    </row>
    <row r="2005" spans="1:3">
      <c r="A2005" s="3">
        <v>-12.027999877929688</v>
      </c>
      <c r="B2005" s="3">
        <v>1.666666753590107</v>
      </c>
      <c r="C2005" s="3">
        <v>11.206896603107452</v>
      </c>
    </row>
    <row r="2006" spans="1:3">
      <c r="A2006" s="3">
        <v>-12.023999214172363</v>
      </c>
      <c r="B2006" s="3">
        <v>1.666666753590107</v>
      </c>
      <c r="C2006" s="3">
        <v>11.206896603107452</v>
      </c>
    </row>
    <row r="2007" spans="1:3">
      <c r="A2007" s="3">
        <v>-12.019999504089355</v>
      </c>
      <c r="B2007" s="3">
        <v>1.666666753590107</v>
      </c>
      <c r="C2007" s="3">
        <v>11.206896603107452</v>
      </c>
    </row>
    <row r="2008" spans="1:3">
      <c r="A2008" s="3">
        <v>-12.015999794006348</v>
      </c>
      <c r="B2008" s="3">
        <v>1.666666753590107</v>
      </c>
      <c r="C2008" s="3">
        <v>11.206896603107452</v>
      </c>
    </row>
    <row r="2009" spans="1:3">
      <c r="A2009" s="3">
        <v>-12.01200008392334</v>
      </c>
      <c r="B2009" s="3">
        <v>1.666666753590107</v>
      </c>
      <c r="C2009" s="3">
        <v>11.206896603107452</v>
      </c>
    </row>
    <row r="2010" spans="1:3">
      <c r="A2010" s="3">
        <v>-12.007999420166016</v>
      </c>
      <c r="B2010" s="3">
        <v>1.666666753590107</v>
      </c>
      <c r="C2010" s="3">
        <v>11.206896603107452</v>
      </c>
    </row>
    <row r="2011" spans="1:3">
      <c r="A2011" s="3">
        <v>-12.003999710083008</v>
      </c>
      <c r="B2011" s="3">
        <v>1.666666753590107</v>
      </c>
      <c r="C2011" s="3">
        <v>11.206896603107452</v>
      </c>
    </row>
    <row r="2012" spans="1:3">
      <c r="A2012" s="3">
        <v>-12</v>
      </c>
      <c r="B2012" s="3">
        <v>1.666666753590107</v>
      </c>
      <c r="C2012" s="3">
        <v>11.206896603107452</v>
      </c>
    </row>
    <row r="2013" spans="1:3">
      <c r="A2013" s="3">
        <v>-11.995999336242676</v>
      </c>
      <c r="B2013" s="3">
        <v>1.666666753590107</v>
      </c>
      <c r="C2013" s="3">
        <v>11.206896603107452</v>
      </c>
    </row>
    <row r="2014" spans="1:3">
      <c r="A2014" s="3">
        <v>-11.991999626159668</v>
      </c>
      <c r="B2014" s="3">
        <v>1.666666753590107</v>
      </c>
      <c r="C2014" s="3">
        <v>11.206896603107452</v>
      </c>
    </row>
    <row r="2015" spans="1:3">
      <c r="A2015" s="3">
        <v>-11.98799991607666</v>
      </c>
      <c r="B2015" s="3">
        <v>1.666666753590107</v>
      </c>
      <c r="C2015" s="3">
        <v>11.206896603107452</v>
      </c>
    </row>
    <row r="2016" spans="1:3">
      <c r="A2016" s="3">
        <v>-11.983999252319336</v>
      </c>
      <c r="B2016" s="3">
        <v>1.666666753590107</v>
      </c>
      <c r="C2016" s="3">
        <v>11.206896603107452</v>
      </c>
    </row>
    <row r="2017" spans="1:3">
      <c r="A2017" s="3">
        <v>-11.979999542236328</v>
      </c>
      <c r="B2017" s="3">
        <v>1.666666753590107</v>
      </c>
      <c r="C2017" s="3">
        <v>11.206896603107452</v>
      </c>
    </row>
    <row r="2018" spans="1:3">
      <c r="A2018" s="3">
        <v>-11.97599983215332</v>
      </c>
      <c r="B2018" s="3">
        <v>1.666666753590107</v>
      </c>
      <c r="C2018" s="3">
        <v>11.206896603107452</v>
      </c>
    </row>
    <row r="2019" spans="1:3">
      <c r="A2019" s="3">
        <v>-11.971999168395996</v>
      </c>
      <c r="B2019" s="3">
        <v>1.666666753590107</v>
      </c>
      <c r="C2019" s="3">
        <v>11.206896603107452</v>
      </c>
    </row>
    <row r="2020" spans="1:3">
      <c r="A2020" s="3">
        <v>-11.967999458312988</v>
      </c>
      <c r="B2020" s="3">
        <v>1.666666753590107</v>
      </c>
      <c r="C2020" s="3">
        <v>11.206896603107452</v>
      </c>
    </row>
    <row r="2021" spans="1:3">
      <c r="A2021" s="3">
        <v>-11.96399974822998</v>
      </c>
      <c r="B2021" s="3">
        <v>1.666666753590107</v>
      </c>
      <c r="C2021" s="3">
        <v>11.206896603107452</v>
      </c>
    </row>
    <row r="2022" spans="1:3">
      <c r="A2022" s="3">
        <v>-11.960000038146973</v>
      </c>
      <c r="B2022" s="3">
        <v>1.666666753590107</v>
      </c>
      <c r="C2022" s="3">
        <v>11.206896603107452</v>
      </c>
    </row>
    <row r="2023" spans="1:3">
      <c r="A2023" s="3">
        <v>-11.955999374389648</v>
      </c>
      <c r="B2023" s="3">
        <v>1.666666753590107</v>
      </c>
      <c r="C2023" s="3">
        <v>11.206896603107452</v>
      </c>
    </row>
    <row r="2024" spans="1:3">
      <c r="A2024" s="3">
        <v>-11.951999664306641</v>
      </c>
      <c r="B2024" s="3">
        <v>1.666666753590107</v>
      </c>
      <c r="C2024" s="3">
        <v>11.206896603107452</v>
      </c>
    </row>
    <row r="2025" spans="1:3">
      <c r="A2025" s="3">
        <v>-11.947999954223633</v>
      </c>
      <c r="B2025" s="3">
        <v>1.666666753590107</v>
      </c>
      <c r="C2025" s="3">
        <v>11.206896603107452</v>
      </c>
    </row>
    <row r="2026" spans="1:3">
      <c r="A2026" s="3">
        <v>-11.943999290466309</v>
      </c>
      <c r="B2026" s="3">
        <v>1.666666753590107</v>
      </c>
      <c r="C2026" s="3">
        <v>11.206896603107452</v>
      </c>
    </row>
    <row r="2027" spans="1:3">
      <c r="A2027" s="3">
        <v>-11.939999580383301</v>
      </c>
      <c r="B2027" s="3">
        <v>1.666666753590107</v>
      </c>
      <c r="C2027" s="3">
        <v>11.206896603107452</v>
      </c>
    </row>
    <row r="2028" spans="1:3">
      <c r="A2028" s="3">
        <v>-11.935999870300293</v>
      </c>
      <c r="B2028" s="3">
        <v>1.666666753590107</v>
      </c>
      <c r="C2028" s="3">
        <v>11.206896603107452</v>
      </c>
    </row>
    <row r="2029" spans="1:3">
      <c r="A2029" s="3">
        <v>-11.931999206542969</v>
      </c>
      <c r="B2029" s="3">
        <v>1.666666753590107</v>
      </c>
      <c r="C2029" s="3">
        <v>11.206896603107452</v>
      </c>
    </row>
    <row r="2030" spans="1:3">
      <c r="A2030" s="3">
        <v>-11.927999496459961</v>
      </c>
      <c r="B2030" s="3">
        <v>1.666666753590107</v>
      </c>
      <c r="C2030" s="3">
        <v>11.206896603107452</v>
      </c>
    </row>
    <row r="2031" spans="1:3">
      <c r="A2031" s="3">
        <v>-11.923999786376953</v>
      </c>
      <c r="B2031" s="3">
        <v>1.666666753590107</v>
      </c>
      <c r="C2031" s="3">
        <v>11.206896603107452</v>
      </c>
    </row>
    <row r="2032" spans="1:3">
      <c r="A2032" s="3">
        <v>-11.920000076293945</v>
      </c>
      <c r="B2032" s="3">
        <v>1.666666753590107</v>
      </c>
      <c r="C2032" s="3">
        <v>11.206896603107452</v>
      </c>
    </row>
    <row r="2033" spans="1:3">
      <c r="A2033" s="3">
        <v>-11.915999412536621</v>
      </c>
      <c r="B2033" s="3">
        <v>1.666666753590107</v>
      </c>
      <c r="C2033" s="3">
        <v>11.206896603107452</v>
      </c>
    </row>
    <row r="2034" spans="1:3">
      <c r="A2034" s="3">
        <v>-11.911999702453613</v>
      </c>
      <c r="B2034" s="3">
        <v>1.666666753590107</v>
      </c>
      <c r="C2034" s="3">
        <v>11.206896603107452</v>
      </c>
    </row>
    <row r="2035" spans="1:3">
      <c r="A2035" s="3">
        <v>-11.907999992370605</v>
      </c>
      <c r="B2035" s="3">
        <v>1.666666753590107</v>
      </c>
      <c r="C2035" s="3">
        <v>11.206896603107452</v>
      </c>
    </row>
    <row r="2036" spans="1:3">
      <c r="A2036" s="3">
        <v>-11.903999328613281</v>
      </c>
      <c r="B2036" s="3">
        <v>1.666666753590107</v>
      </c>
      <c r="C2036" s="3">
        <v>11.206896603107452</v>
      </c>
    </row>
    <row r="2037" spans="1:3">
      <c r="A2037" s="3">
        <v>-11.899999618530273</v>
      </c>
      <c r="B2037" s="3">
        <v>1.666666753590107</v>
      </c>
      <c r="C2037" s="3">
        <v>11.206896603107452</v>
      </c>
    </row>
    <row r="2038" spans="1:3">
      <c r="A2038" s="3">
        <v>-11.895999908447266</v>
      </c>
      <c r="B2038" s="3">
        <v>1.666666753590107</v>
      </c>
      <c r="C2038" s="3">
        <v>11.206896603107452</v>
      </c>
    </row>
    <row r="2039" spans="1:3">
      <c r="A2039" s="3">
        <v>-11.891999244689941</v>
      </c>
      <c r="B2039" s="3">
        <v>1.666666753590107</v>
      </c>
      <c r="C2039" s="3">
        <v>11.206896603107452</v>
      </c>
    </row>
    <row r="2040" spans="1:3">
      <c r="A2040" s="3">
        <v>-11.887999534606934</v>
      </c>
      <c r="B2040" s="3">
        <v>1.666666753590107</v>
      </c>
      <c r="C2040" s="3">
        <v>11.206896603107452</v>
      </c>
    </row>
    <row r="2041" spans="1:3">
      <c r="A2041" s="3">
        <v>-11.883999824523926</v>
      </c>
      <c r="B2041" s="3">
        <v>1.666666753590107</v>
      </c>
      <c r="C2041" s="3">
        <v>11.206896603107452</v>
      </c>
    </row>
    <row r="2042" spans="1:3">
      <c r="A2042" s="3">
        <v>-11.879999160766602</v>
      </c>
      <c r="B2042" s="3">
        <v>1.666666753590107</v>
      </c>
      <c r="C2042" s="3">
        <v>11.206896603107452</v>
      </c>
    </row>
    <row r="2043" spans="1:3">
      <c r="A2043" s="3">
        <v>-11.875999450683594</v>
      </c>
      <c r="B2043" s="3">
        <v>1.666666753590107</v>
      </c>
      <c r="C2043" s="3">
        <v>11.206896603107452</v>
      </c>
    </row>
    <row r="2044" spans="1:3">
      <c r="A2044" s="3">
        <v>-11.871999740600586</v>
      </c>
      <c r="B2044" s="3">
        <v>1.666666753590107</v>
      </c>
      <c r="C2044" s="3">
        <v>11.206896603107452</v>
      </c>
    </row>
    <row r="2045" spans="1:3">
      <c r="A2045" s="3">
        <v>-11.868000030517578</v>
      </c>
      <c r="B2045" s="3">
        <v>1.666666753590107</v>
      </c>
      <c r="C2045" s="3">
        <v>11.206896603107452</v>
      </c>
    </row>
    <row r="2046" spans="1:3">
      <c r="A2046" s="3">
        <v>-11.863999366760254</v>
      </c>
      <c r="B2046" s="3">
        <v>1.666666753590107</v>
      </c>
      <c r="C2046" s="3">
        <v>11.206896603107452</v>
      </c>
    </row>
    <row r="2047" spans="1:3">
      <c r="A2047" s="3">
        <v>-11.859999656677246</v>
      </c>
      <c r="B2047" s="3">
        <v>1.666666753590107</v>
      </c>
      <c r="C2047" s="3">
        <v>11.206896603107452</v>
      </c>
    </row>
    <row r="2048" spans="1:3">
      <c r="A2048" s="3">
        <v>-11.855999946594238</v>
      </c>
      <c r="B2048" s="3">
        <v>1.666666753590107</v>
      </c>
      <c r="C2048" s="3">
        <v>11.206896603107452</v>
      </c>
    </row>
    <row r="2049" spans="1:3">
      <c r="A2049" s="3">
        <v>-11.851999282836914</v>
      </c>
      <c r="B2049" s="3">
        <v>1.666666753590107</v>
      </c>
      <c r="C2049" s="3">
        <v>11.206896603107452</v>
      </c>
    </row>
    <row r="2050" spans="1:3">
      <c r="A2050" s="3">
        <v>-11.847999572753906</v>
      </c>
      <c r="B2050" s="3">
        <v>1.666666753590107</v>
      </c>
      <c r="C2050" s="3">
        <v>11.206896603107452</v>
      </c>
    </row>
    <row r="2051" spans="1:3">
      <c r="A2051" s="3">
        <v>-11.843999862670898</v>
      </c>
      <c r="B2051" s="3">
        <v>1.666666753590107</v>
      </c>
      <c r="C2051" s="3">
        <v>11.206896603107452</v>
      </c>
    </row>
    <row r="2052" spans="1:3">
      <c r="A2052" s="3">
        <v>-11.840000152587891</v>
      </c>
      <c r="B2052" s="3">
        <v>1.666666753590107</v>
      </c>
      <c r="C2052" s="3">
        <v>12.068965286016464</v>
      </c>
    </row>
    <row r="2053" spans="1:3">
      <c r="A2053" s="3">
        <v>-11.839999198913574</v>
      </c>
      <c r="B2053" s="3">
        <v>1.666666753590107</v>
      </c>
      <c r="C2053" s="3">
        <v>12.068965286016464</v>
      </c>
    </row>
    <row r="2054" spans="1:3">
      <c r="A2054" s="3">
        <v>-11.835999488830566</v>
      </c>
      <c r="B2054" s="3">
        <v>1.666666753590107</v>
      </c>
      <c r="C2054" s="3">
        <v>12.068965286016464</v>
      </c>
    </row>
    <row r="2055" spans="1:3">
      <c r="A2055" s="3">
        <v>-11.831999778747559</v>
      </c>
      <c r="B2055" s="3">
        <v>1.666666753590107</v>
      </c>
      <c r="C2055" s="3">
        <v>12.068965286016464</v>
      </c>
    </row>
    <row r="2056" spans="1:3">
      <c r="A2056" s="3">
        <v>-11.828000068664551</v>
      </c>
      <c r="B2056" s="3">
        <v>1.666666753590107</v>
      </c>
      <c r="C2056" s="3">
        <v>12.068965286016464</v>
      </c>
    </row>
    <row r="2057" spans="1:3">
      <c r="A2057" s="3">
        <v>-11.823999404907227</v>
      </c>
      <c r="B2057" s="3">
        <v>1.666666753590107</v>
      </c>
      <c r="C2057" s="3">
        <v>12.068965286016464</v>
      </c>
    </row>
    <row r="2058" spans="1:3">
      <c r="A2058" s="3">
        <v>-11.819999694824219</v>
      </c>
      <c r="B2058" s="3">
        <v>1.666666753590107</v>
      </c>
      <c r="C2058" s="3">
        <v>12.068965286016464</v>
      </c>
    </row>
    <row r="2059" spans="1:3">
      <c r="A2059" s="3">
        <v>-11.815999984741211</v>
      </c>
      <c r="B2059" s="3">
        <v>1.666666753590107</v>
      </c>
      <c r="C2059" s="3">
        <v>12.068965286016464</v>
      </c>
    </row>
    <row r="2060" spans="1:3">
      <c r="A2060" s="3">
        <v>-11.811999320983887</v>
      </c>
      <c r="B2060" s="3">
        <v>1.666666753590107</v>
      </c>
      <c r="C2060" s="3">
        <v>12.068965286016464</v>
      </c>
    </row>
    <row r="2061" spans="1:3">
      <c r="A2061" s="3">
        <v>-11.807999610900879</v>
      </c>
      <c r="B2061" s="3">
        <v>1.666666753590107</v>
      </c>
      <c r="C2061" s="3">
        <v>12.068965286016464</v>
      </c>
    </row>
    <row r="2062" spans="1:3">
      <c r="A2062" s="3">
        <v>-11.803999900817871</v>
      </c>
      <c r="B2062" s="3">
        <v>1.666666753590107</v>
      </c>
      <c r="C2062" s="3">
        <v>12.068965286016464</v>
      </c>
    </row>
    <row r="2063" spans="1:3">
      <c r="A2063" s="3">
        <v>-11.799999237060547</v>
      </c>
      <c r="B2063" s="3">
        <v>1.666666753590107</v>
      </c>
      <c r="C2063" s="3">
        <v>12.068965286016464</v>
      </c>
    </row>
    <row r="2064" spans="1:3">
      <c r="A2064" s="3">
        <v>-11.795999526977539</v>
      </c>
      <c r="B2064" s="3">
        <v>1.666666753590107</v>
      </c>
      <c r="C2064" s="3">
        <v>12.068965286016464</v>
      </c>
    </row>
    <row r="2065" spans="1:3">
      <c r="A2065" s="3">
        <v>-11.791999816894531</v>
      </c>
      <c r="B2065" s="3">
        <v>1.666666753590107</v>
      </c>
      <c r="C2065" s="3">
        <v>12.068965286016464</v>
      </c>
    </row>
    <row r="2066" spans="1:3">
      <c r="A2066" s="3">
        <v>-11.789999961853027</v>
      </c>
      <c r="B2066" s="3">
        <v>1.666666753590107</v>
      </c>
      <c r="C2066" s="3">
        <v>12.931033968925476</v>
      </c>
    </row>
    <row r="2067" spans="1:3">
      <c r="A2067" s="3">
        <v>-11.787999153137207</v>
      </c>
      <c r="B2067" s="3">
        <v>1.666666753590107</v>
      </c>
      <c r="C2067" s="3">
        <v>12.931033968925476</v>
      </c>
    </row>
    <row r="2068" spans="1:3">
      <c r="A2068" s="3">
        <v>-11.783999443054199</v>
      </c>
      <c r="B2068" s="3">
        <v>1.666666753590107</v>
      </c>
      <c r="C2068" s="3">
        <v>12.931033968925476</v>
      </c>
    </row>
    <row r="2069" spans="1:3">
      <c r="A2069" s="3">
        <v>-11.779999732971191</v>
      </c>
      <c r="B2069" s="3">
        <v>1.666666753590107</v>
      </c>
      <c r="C2069" s="3">
        <v>12.931033968925476</v>
      </c>
    </row>
    <row r="2070" spans="1:3">
      <c r="A2070" s="3">
        <v>-11.776000022888184</v>
      </c>
      <c r="B2070" s="3">
        <v>1.666666753590107</v>
      </c>
      <c r="C2070" s="3">
        <v>12.931033968925476</v>
      </c>
    </row>
    <row r="2071" spans="1:3">
      <c r="A2071" s="3">
        <v>-11.771999359130859</v>
      </c>
      <c r="B2071" s="3">
        <v>1.666666753590107</v>
      </c>
      <c r="C2071" s="3">
        <v>12.931033968925476</v>
      </c>
    </row>
    <row r="2072" spans="1:3">
      <c r="A2072" s="3">
        <v>-11.767999649047852</v>
      </c>
      <c r="B2072" s="3">
        <v>1.666666753590107</v>
      </c>
      <c r="C2072" s="3">
        <v>12.931033968925476</v>
      </c>
    </row>
    <row r="2073" spans="1:3">
      <c r="A2073" s="3">
        <v>-11.763999938964844</v>
      </c>
      <c r="B2073" s="3">
        <v>1.666666753590107</v>
      </c>
      <c r="C2073" s="3">
        <v>12.931033968925476</v>
      </c>
    </row>
    <row r="2074" spans="1:3">
      <c r="A2074" s="3">
        <v>-11.75999927520752</v>
      </c>
      <c r="B2074" s="3">
        <v>1.666666753590107</v>
      </c>
      <c r="C2074" s="3">
        <v>12.931033968925476</v>
      </c>
    </row>
    <row r="2075" spans="1:3">
      <c r="A2075" s="3">
        <v>-11.755999565124512</v>
      </c>
      <c r="B2075" s="3">
        <v>1.666666753590107</v>
      </c>
      <c r="C2075" s="3">
        <v>12.931033968925476</v>
      </c>
    </row>
    <row r="2076" spans="1:3">
      <c r="A2076" s="3">
        <v>-11.751999855041504</v>
      </c>
      <c r="B2076" s="3">
        <v>1.666666753590107</v>
      </c>
      <c r="C2076" s="3">
        <v>12.931033968925476</v>
      </c>
    </row>
    <row r="2077" spans="1:3">
      <c r="A2077" s="3">
        <v>-11.74799919128418</v>
      </c>
      <c r="B2077" s="3">
        <v>1.666666753590107</v>
      </c>
      <c r="C2077" s="3">
        <v>12.931033968925476</v>
      </c>
    </row>
    <row r="2078" spans="1:3">
      <c r="A2078" s="3">
        <v>-11.743999481201172</v>
      </c>
      <c r="B2078" s="3">
        <v>1.666666753590107</v>
      </c>
      <c r="C2078" s="3">
        <v>12.931033968925476</v>
      </c>
    </row>
    <row r="2079" spans="1:3">
      <c r="A2079" s="3">
        <v>-11.739999771118164</v>
      </c>
      <c r="B2079" s="3">
        <v>1.666666753590107</v>
      </c>
      <c r="C2079" s="3">
        <v>12.931033968925476</v>
      </c>
    </row>
    <row r="2080" spans="1:3">
      <c r="A2080" s="3">
        <v>-11.736000061035156</v>
      </c>
      <c r="B2080" s="3">
        <v>1.666666753590107</v>
      </c>
      <c r="C2080" s="3">
        <v>12.931033968925476</v>
      </c>
    </row>
    <row r="2081" spans="1:3">
      <c r="A2081" s="3">
        <v>-11.731999397277832</v>
      </c>
      <c r="B2081" s="3">
        <v>1.666666753590107</v>
      </c>
      <c r="C2081" s="3">
        <v>12.931033968925476</v>
      </c>
    </row>
    <row r="2082" spans="1:3">
      <c r="A2082" s="3">
        <v>-11.727999687194824</v>
      </c>
      <c r="B2082" s="3">
        <v>1.666666753590107</v>
      </c>
      <c r="C2082" s="3">
        <v>12.931033968925476</v>
      </c>
    </row>
    <row r="2083" spans="1:3">
      <c r="A2083" s="3">
        <v>-11.723999977111816</v>
      </c>
      <c r="B2083" s="3">
        <v>1.666666753590107</v>
      </c>
      <c r="C2083" s="3">
        <v>12.931033968925476</v>
      </c>
    </row>
    <row r="2084" spans="1:3">
      <c r="A2084" s="3">
        <v>-11.719999313354492</v>
      </c>
      <c r="B2084" s="3">
        <v>1.666666753590107</v>
      </c>
      <c r="C2084" s="3">
        <v>12.931033968925476</v>
      </c>
    </row>
    <row r="2085" spans="1:3">
      <c r="A2085" s="3">
        <v>-11.715999603271484</v>
      </c>
      <c r="B2085" s="3">
        <v>1.666666753590107</v>
      </c>
      <c r="C2085" s="3">
        <v>12.931033968925476</v>
      </c>
    </row>
    <row r="2086" spans="1:3">
      <c r="A2086" s="3">
        <v>-11.711999893188477</v>
      </c>
      <c r="B2086" s="3">
        <v>1.666666753590107</v>
      </c>
      <c r="C2086" s="3">
        <v>12.931033968925476</v>
      </c>
    </row>
    <row r="2087" spans="1:3">
      <c r="A2087" s="3">
        <v>-11.707999229431152</v>
      </c>
      <c r="B2087" s="3">
        <v>1.666666753590107</v>
      </c>
      <c r="C2087" s="3">
        <v>12.931033968925476</v>
      </c>
    </row>
    <row r="2088" spans="1:3">
      <c r="A2088" s="3">
        <v>-11.703999519348145</v>
      </c>
      <c r="B2088" s="3">
        <v>1.666666753590107</v>
      </c>
      <c r="C2088" s="3">
        <v>12.931033968925476</v>
      </c>
    </row>
    <row r="2089" spans="1:3">
      <c r="A2089" s="3">
        <v>-11.699999809265137</v>
      </c>
      <c r="B2089" s="3">
        <v>1.666666753590107</v>
      </c>
      <c r="C2089" s="3">
        <v>12.931033968925476</v>
      </c>
    </row>
    <row r="2090" spans="1:3">
      <c r="A2090" s="3">
        <v>-11.695999145507813</v>
      </c>
      <c r="B2090" s="3">
        <v>1.666666753590107</v>
      </c>
      <c r="C2090" s="3">
        <v>12.931033968925476</v>
      </c>
    </row>
    <row r="2091" spans="1:3">
      <c r="A2091" s="3">
        <v>-11.691999435424805</v>
      </c>
      <c r="B2091" s="3">
        <v>1.666666753590107</v>
      </c>
      <c r="C2091" s="3">
        <v>12.931033968925476</v>
      </c>
    </row>
    <row r="2092" spans="1:3">
      <c r="A2092" s="3">
        <v>-11.687999725341797</v>
      </c>
      <c r="B2092" s="3">
        <v>1.666666753590107</v>
      </c>
      <c r="C2092" s="3">
        <v>12.931033968925476</v>
      </c>
    </row>
    <row r="2093" spans="1:3">
      <c r="A2093" s="3">
        <v>-11.684000015258789</v>
      </c>
      <c r="B2093" s="3">
        <v>1.666666753590107</v>
      </c>
      <c r="C2093" s="3">
        <v>12.931033968925476</v>
      </c>
    </row>
    <row r="2094" spans="1:3">
      <c r="A2094" s="3">
        <v>-11.679999351501465</v>
      </c>
      <c r="B2094" s="3">
        <v>1.666666753590107</v>
      </c>
      <c r="C2094" s="3">
        <v>12.931033968925476</v>
      </c>
    </row>
    <row r="2095" spans="1:3">
      <c r="A2095" s="3">
        <v>-11.675999641418457</v>
      </c>
      <c r="B2095" s="3">
        <v>1.666666753590107</v>
      </c>
      <c r="C2095" s="3">
        <v>12.931033968925476</v>
      </c>
    </row>
    <row r="2096" spans="1:3">
      <c r="A2096" s="3">
        <v>-11.671999931335449</v>
      </c>
      <c r="B2096" s="3">
        <v>1.666666753590107</v>
      </c>
      <c r="C2096" s="3">
        <v>12.931033968925476</v>
      </c>
    </row>
    <row r="2097" spans="1:3">
      <c r="A2097" s="3">
        <v>-11.667999267578125</v>
      </c>
      <c r="B2097" s="3">
        <v>1.666666753590107</v>
      </c>
      <c r="C2097" s="3">
        <v>12.931033968925476</v>
      </c>
    </row>
    <row r="2098" spans="1:3">
      <c r="A2098" s="3">
        <v>-11.663999557495117</v>
      </c>
      <c r="B2098" s="3">
        <v>1.666666753590107</v>
      </c>
      <c r="C2098" s="3">
        <v>12.931033968925476</v>
      </c>
    </row>
    <row r="2099" spans="1:3">
      <c r="A2099" s="3">
        <v>-11.659999847412109</v>
      </c>
      <c r="B2099" s="3">
        <v>1.666666753590107</v>
      </c>
      <c r="C2099" s="3">
        <v>12.931033968925476</v>
      </c>
    </row>
    <row r="2100" spans="1:3">
      <c r="A2100" s="3">
        <v>-11.655999183654785</v>
      </c>
      <c r="B2100" s="3">
        <v>1.666666753590107</v>
      </c>
      <c r="C2100" s="3">
        <v>12.931033968925476</v>
      </c>
    </row>
    <row r="2101" spans="1:3">
      <c r="A2101" s="3">
        <v>-11.651999473571777</v>
      </c>
      <c r="B2101" s="3">
        <v>1.666666753590107</v>
      </c>
      <c r="C2101" s="3">
        <v>12.931033968925476</v>
      </c>
    </row>
    <row r="2102" spans="1:3">
      <c r="A2102" s="3">
        <v>-11.64799976348877</v>
      </c>
      <c r="B2102" s="3">
        <v>1.666666753590107</v>
      </c>
      <c r="C2102" s="3">
        <v>12.931033968925476</v>
      </c>
    </row>
    <row r="2103" spans="1:3">
      <c r="A2103" s="3">
        <v>-11.644000053405762</v>
      </c>
      <c r="B2103" s="3">
        <v>1.666666753590107</v>
      </c>
      <c r="C2103" s="3">
        <v>12.931033968925476</v>
      </c>
    </row>
    <row r="2104" spans="1:3">
      <c r="A2104" s="3">
        <v>-11.639999389648438</v>
      </c>
      <c r="B2104" s="3">
        <v>1.666666753590107</v>
      </c>
      <c r="C2104" s="3">
        <v>12.931033968925476</v>
      </c>
    </row>
    <row r="2105" spans="1:3">
      <c r="A2105" s="3">
        <v>-11.63599967956543</v>
      </c>
      <c r="B2105" s="3">
        <v>1.666666753590107</v>
      </c>
      <c r="C2105" s="3">
        <v>12.931033968925476</v>
      </c>
    </row>
    <row r="2106" spans="1:3">
      <c r="A2106" s="3">
        <v>-11.631999969482422</v>
      </c>
      <c r="B2106" s="3">
        <v>1.666666753590107</v>
      </c>
      <c r="C2106" s="3">
        <v>12.931033968925476</v>
      </c>
    </row>
    <row r="2107" spans="1:3">
      <c r="A2107" s="3">
        <v>-11.627999305725098</v>
      </c>
      <c r="B2107" s="3">
        <v>1.666666753590107</v>
      </c>
      <c r="C2107" s="3">
        <v>12.931033968925476</v>
      </c>
    </row>
    <row r="2108" spans="1:3">
      <c r="A2108" s="3">
        <v>-11.62399959564209</v>
      </c>
      <c r="B2108" s="3">
        <v>1.666666753590107</v>
      </c>
      <c r="C2108" s="3">
        <v>12.931033968925476</v>
      </c>
    </row>
    <row r="2109" spans="1:3">
      <c r="A2109" s="3">
        <v>-11.619999885559082</v>
      </c>
      <c r="B2109" s="3">
        <v>1.666666753590107</v>
      </c>
      <c r="C2109" s="3">
        <v>12.931033968925476</v>
      </c>
    </row>
    <row r="2110" spans="1:3">
      <c r="A2110" s="3">
        <v>-11.615999221801758</v>
      </c>
      <c r="B2110" s="3">
        <v>1.666666753590107</v>
      </c>
      <c r="C2110" s="3">
        <v>12.931033968925476</v>
      </c>
    </row>
    <row r="2111" spans="1:3">
      <c r="A2111" s="3">
        <v>-11.61199951171875</v>
      </c>
      <c r="B2111" s="3">
        <v>1.666666753590107</v>
      </c>
      <c r="C2111" s="3">
        <v>12.931033968925476</v>
      </c>
    </row>
    <row r="2112" spans="1:3">
      <c r="A2112" s="3">
        <v>-11.607999801635742</v>
      </c>
      <c r="B2112" s="3">
        <v>1.666666753590107</v>
      </c>
      <c r="C2112" s="3">
        <v>12.931033968925476</v>
      </c>
    </row>
    <row r="2113" spans="1:3">
      <c r="A2113" s="3">
        <v>-11.603999137878418</v>
      </c>
      <c r="B2113" s="3">
        <v>1.666666753590107</v>
      </c>
      <c r="C2113" s="3">
        <v>12.931033968925476</v>
      </c>
    </row>
    <row r="2114" spans="1:3">
      <c r="A2114" s="3">
        <v>-11.59999942779541</v>
      </c>
      <c r="B2114" s="3">
        <v>1.666666753590107</v>
      </c>
      <c r="C2114" s="3">
        <v>12.931033968925476</v>
      </c>
    </row>
    <row r="2115" spans="1:3">
      <c r="A2115" s="3">
        <v>-11.595999717712402</v>
      </c>
      <c r="B2115" s="3">
        <v>1.666666753590107</v>
      </c>
      <c r="C2115" s="3">
        <v>12.931033968925476</v>
      </c>
    </row>
    <row r="2116" spans="1:3">
      <c r="A2116" s="3">
        <v>-11.592000007629395</v>
      </c>
      <c r="B2116" s="3">
        <v>1.666666753590107</v>
      </c>
      <c r="C2116" s="3">
        <v>12.931033968925476</v>
      </c>
    </row>
    <row r="2117" spans="1:3">
      <c r="A2117" s="3">
        <v>-11.58799934387207</v>
      </c>
      <c r="B2117" s="3">
        <v>1.666666753590107</v>
      </c>
      <c r="C2117" s="3">
        <v>12.931033968925476</v>
      </c>
    </row>
    <row r="2118" spans="1:3">
      <c r="A2118" s="3">
        <v>-11.583999633789063</v>
      </c>
      <c r="B2118" s="3">
        <v>1.666666753590107</v>
      </c>
      <c r="C2118" s="3">
        <v>12.931033968925476</v>
      </c>
    </row>
    <row r="2119" spans="1:3">
      <c r="A2119" s="3">
        <v>-11.579999923706055</v>
      </c>
      <c r="B2119" s="3">
        <v>1.666666753590107</v>
      </c>
      <c r="C2119" s="3">
        <v>13.793103396892548</v>
      </c>
    </row>
    <row r="2120" spans="1:3">
      <c r="A2120" s="3">
        <v>-11.57599925994873</v>
      </c>
      <c r="B2120" s="3">
        <v>1.666666753590107</v>
      </c>
      <c r="C2120" s="3">
        <v>13.793103396892548</v>
      </c>
    </row>
    <row r="2121" spans="1:3">
      <c r="A2121" s="3">
        <v>-11.571999549865723</v>
      </c>
      <c r="B2121" s="3">
        <v>1.666666753590107</v>
      </c>
      <c r="C2121" s="3">
        <v>13.793103396892548</v>
      </c>
    </row>
    <row r="2122" spans="1:3">
      <c r="A2122" s="3">
        <v>-11.567999839782715</v>
      </c>
      <c r="B2122" s="3">
        <v>1.666666753590107</v>
      </c>
      <c r="C2122" s="3">
        <v>13.793103396892548</v>
      </c>
    </row>
    <row r="2123" spans="1:3">
      <c r="A2123" s="3">
        <v>-11.563999176025391</v>
      </c>
      <c r="B2123" s="3">
        <v>1.666666753590107</v>
      </c>
      <c r="C2123" s="3">
        <v>13.793103396892548</v>
      </c>
    </row>
    <row r="2124" spans="1:3">
      <c r="A2124" s="3">
        <v>-11.559999465942383</v>
      </c>
      <c r="B2124" s="3">
        <v>1.666666753590107</v>
      </c>
      <c r="C2124" s="3">
        <v>13.793103396892548</v>
      </c>
    </row>
    <row r="2125" spans="1:3">
      <c r="A2125" s="3">
        <v>-11.555999755859375</v>
      </c>
      <c r="B2125" s="3">
        <v>1.666666753590107</v>
      </c>
      <c r="C2125" s="3">
        <v>13.793103396892548</v>
      </c>
    </row>
    <row r="2126" spans="1:3">
      <c r="A2126" s="3">
        <v>-11.552000045776367</v>
      </c>
      <c r="B2126" s="3">
        <v>1.666666753590107</v>
      </c>
      <c r="C2126" s="3">
        <v>13.793103396892548</v>
      </c>
    </row>
    <row r="2127" spans="1:3">
      <c r="A2127" s="3">
        <v>-11.547999382019043</v>
      </c>
      <c r="B2127" s="3">
        <v>1.666666753590107</v>
      </c>
      <c r="C2127" s="3">
        <v>13.793103396892548</v>
      </c>
    </row>
    <row r="2128" spans="1:3">
      <c r="A2128" s="3">
        <v>-11.543999671936035</v>
      </c>
      <c r="B2128" s="3">
        <v>1.666666753590107</v>
      </c>
      <c r="C2128" s="3">
        <v>13.793103396892548</v>
      </c>
    </row>
    <row r="2129" spans="1:3">
      <c r="A2129" s="3">
        <v>-11.539999961853027</v>
      </c>
      <c r="B2129" s="3">
        <v>1.666666753590107</v>
      </c>
      <c r="C2129" s="3">
        <v>13.793103396892548</v>
      </c>
    </row>
    <row r="2130" spans="1:3">
      <c r="A2130" s="3">
        <v>-11.535999298095703</v>
      </c>
      <c r="B2130" s="3">
        <v>1.666666753590107</v>
      </c>
      <c r="C2130" s="3">
        <v>13.793103396892548</v>
      </c>
    </row>
    <row r="2131" spans="1:3">
      <c r="A2131" s="3">
        <v>-11.531999588012695</v>
      </c>
      <c r="B2131" s="3">
        <v>1.666666753590107</v>
      </c>
      <c r="C2131" s="3">
        <v>13.793103396892548</v>
      </c>
    </row>
    <row r="2132" spans="1:3">
      <c r="A2132" s="3">
        <v>-11.527999877929688</v>
      </c>
      <c r="B2132" s="3">
        <v>1.666666753590107</v>
      </c>
      <c r="C2132" s="3">
        <v>13.793103396892548</v>
      </c>
    </row>
    <row r="2133" spans="1:3">
      <c r="A2133" s="3">
        <v>-11.523999214172363</v>
      </c>
      <c r="B2133" s="3">
        <v>1.666666753590107</v>
      </c>
      <c r="C2133" s="3">
        <v>13.793103396892548</v>
      </c>
    </row>
    <row r="2134" spans="1:3">
      <c r="A2134" s="3">
        <v>-11.519999504089355</v>
      </c>
      <c r="B2134" s="3">
        <v>1.666666753590107</v>
      </c>
      <c r="C2134" s="3">
        <v>13.793103396892548</v>
      </c>
    </row>
    <row r="2135" spans="1:3">
      <c r="A2135" s="3">
        <v>-11.515999794006348</v>
      </c>
      <c r="B2135" s="3">
        <v>1.666666753590107</v>
      </c>
      <c r="C2135" s="3">
        <v>13.793103396892548</v>
      </c>
    </row>
    <row r="2136" spans="1:3">
      <c r="A2136" s="3">
        <v>-11.511999130249023</v>
      </c>
      <c r="B2136" s="3">
        <v>1.666666753590107</v>
      </c>
      <c r="C2136" s="3">
        <v>13.793103396892548</v>
      </c>
    </row>
    <row r="2137" spans="1:3">
      <c r="A2137" s="3">
        <v>-11.507999420166016</v>
      </c>
      <c r="B2137" s="3">
        <v>1.666666753590107</v>
      </c>
      <c r="C2137" s="3">
        <v>13.793103396892548</v>
      </c>
    </row>
    <row r="2138" spans="1:3">
      <c r="A2138" s="3">
        <v>-11.503999710083008</v>
      </c>
      <c r="B2138" s="3">
        <v>1.666666753590107</v>
      </c>
      <c r="C2138" s="3">
        <v>13.793103396892548</v>
      </c>
    </row>
    <row r="2139" spans="1:3">
      <c r="A2139" s="3">
        <v>-11.5</v>
      </c>
      <c r="B2139" s="3">
        <v>1.666666753590107</v>
      </c>
      <c r="C2139" s="3">
        <v>13.793103396892548</v>
      </c>
    </row>
    <row r="2140" spans="1:3">
      <c r="A2140" s="3">
        <v>-11.495999336242676</v>
      </c>
      <c r="B2140" s="3">
        <v>1.666666753590107</v>
      </c>
      <c r="C2140" s="3">
        <v>13.793103396892548</v>
      </c>
    </row>
    <row r="2141" spans="1:3">
      <c r="A2141" s="3">
        <v>-11.491999626159668</v>
      </c>
      <c r="B2141" s="3">
        <v>1.666666753590107</v>
      </c>
      <c r="C2141" s="3">
        <v>13.793103396892548</v>
      </c>
    </row>
    <row r="2142" spans="1:3">
      <c r="A2142" s="3">
        <v>-11.48799991607666</v>
      </c>
      <c r="B2142" s="3">
        <v>1.666666753590107</v>
      </c>
      <c r="C2142" s="3">
        <v>13.793103396892548</v>
      </c>
    </row>
    <row r="2143" spans="1:3">
      <c r="A2143" s="3">
        <v>-11.483999252319336</v>
      </c>
      <c r="B2143" s="3">
        <v>1.666666753590107</v>
      </c>
      <c r="C2143" s="3">
        <v>13.793103396892548</v>
      </c>
    </row>
    <row r="2144" spans="1:3">
      <c r="A2144" s="3">
        <v>-11.479999542236328</v>
      </c>
      <c r="B2144" s="3">
        <v>1.666666753590107</v>
      </c>
      <c r="C2144" s="3">
        <v>13.793103396892548</v>
      </c>
    </row>
    <row r="2145" spans="1:3">
      <c r="A2145" s="3">
        <v>-11.47599983215332</v>
      </c>
      <c r="B2145" s="3">
        <v>1.666666753590107</v>
      </c>
      <c r="C2145" s="3">
        <v>13.793103396892548</v>
      </c>
    </row>
    <row r="2146" spans="1:3">
      <c r="A2146" s="3">
        <v>-11.471999168395996</v>
      </c>
      <c r="B2146" s="3">
        <v>1.666666753590107</v>
      </c>
      <c r="C2146" s="3">
        <v>13.793103396892548</v>
      </c>
    </row>
    <row r="2147" spans="1:3">
      <c r="A2147" s="3">
        <v>-11.467999458312988</v>
      </c>
      <c r="B2147" s="3">
        <v>1.666666753590107</v>
      </c>
      <c r="C2147" s="3">
        <v>13.793103396892548</v>
      </c>
    </row>
    <row r="2148" spans="1:3">
      <c r="A2148" s="3">
        <v>-11.46399974822998</v>
      </c>
      <c r="B2148" s="3">
        <v>1.666666753590107</v>
      </c>
      <c r="C2148" s="3">
        <v>13.793103396892548</v>
      </c>
    </row>
    <row r="2149" spans="1:3">
      <c r="A2149" s="3">
        <v>-11.460000038146973</v>
      </c>
      <c r="B2149" s="3">
        <v>1.666666753590107</v>
      </c>
      <c r="C2149" s="3">
        <v>13.793103396892548</v>
      </c>
    </row>
    <row r="2150" spans="1:3">
      <c r="A2150" s="3">
        <v>-11.455999374389648</v>
      </c>
      <c r="B2150" s="3">
        <v>1.666666753590107</v>
      </c>
      <c r="C2150" s="3">
        <v>13.793103396892548</v>
      </c>
    </row>
    <row r="2151" spans="1:3">
      <c r="A2151" s="3">
        <v>-11.451999664306641</v>
      </c>
      <c r="B2151" s="3">
        <v>1.666666753590107</v>
      </c>
      <c r="C2151" s="3">
        <v>13.793103396892548</v>
      </c>
    </row>
    <row r="2152" spans="1:3">
      <c r="A2152" s="3">
        <v>-11.447999954223633</v>
      </c>
      <c r="B2152" s="3">
        <v>1.666666753590107</v>
      </c>
      <c r="C2152" s="3">
        <v>13.793103396892548</v>
      </c>
    </row>
    <row r="2153" spans="1:3">
      <c r="A2153" s="3">
        <v>-11.443999290466309</v>
      </c>
      <c r="B2153" s="3">
        <v>1.666666753590107</v>
      </c>
      <c r="C2153" s="3">
        <v>13.793103396892548</v>
      </c>
    </row>
    <row r="2154" spans="1:3">
      <c r="A2154" s="3">
        <v>-11.439999580383301</v>
      </c>
      <c r="B2154" s="3">
        <v>1.666666753590107</v>
      </c>
      <c r="C2154" s="3">
        <v>13.793103396892548</v>
      </c>
    </row>
    <row r="2155" spans="1:3">
      <c r="A2155" s="3">
        <v>-11.435999870300293</v>
      </c>
      <c r="B2155" s="3">
        <v>1.666666753590107</v>
      </c>
      <c r="C2155" s="3">
        <v>13.793103396892548</v>
      </c>
    </row>
    <row r="2156" spans="1:3">
      <c r="A2156" s="3">
        <v>-11.431999206542969</v>
      </c>
      <c r="B2156" s="3">
        <v>1.666666753590107</v>
      </c>
      <c r="C2156" s="3">
        <v>13.793103396892548</v>
      </c>
    </row>
    <row r="2157" spans="1:3">
      <c r="A2157" s="3">
        <v>-11.427999496459961</v>
      </c>
      <c r="B2157" s="3">
        <v>1.666666753590107</v>
      </c>
      <c r="C2157" s="3">
        <v>13.793103396892548</v>
      </c>
    </row>
    <row r="2158" spans="1:3">
      <c r="A2158" s="3">
        <v>-11.423999786376953</v>
      </c>
      <c r="B2158" s="3">
        <v>1.666666753590107</v>
      </c>
      <c r="C2158" s="3">
        <v>13.793103396892548</v>
      </c>
    </row>
    <row r="2159" spans="1:3">
      <c r="A2159" s="3">
        <v>-11.420000076293945</v>
      </c>
      <c r="B2159" s="3">
        <v>1.666666753590107</v>
      </c>
      <c r="C2159" s="3">
        <v>14.655172824859619</v>
      </c>
    </row>
    <row r="2160" spans="1:3">
      <c r="A2160" s="3">
        <v>-11.419999122619629</v>
      </c>
      <c r="B2160" s="3">
        <v>1.666666753590107</v>
      </c>
      <c r="C2160" s="3">
        <v>14.655172824859619</v>
      </c>
    </row>
    <row r="2161" spans="1:3">
      <c r="A2161" s="3">
        <v>-11.415999412536621</v>
      </c>
      <c r="B2161" s="3">
        <v>1.666666753590107</v>
      </c>
      <c r="C2161" s="3">
        <v>14.655172824859619</v>
      </c>
    </row>
    <row r="2162" spans="1:3">
      <c r="A2162" s="3">
        <v>-11.411999702453613</v>
      </c>
      <c r="B2162" s="3">
        <v>1.666666753590107</v>
      </c>
      <c r="C2162" s="3">
        <v>14.655172824859619</v>
      </c>
    </row>
    <row r="2163" spans="1:3">
      <c r="A2163" s="3">
        <v>-11.407999992370605</v>
      </c>
      <c r="B2163" s="3">
        <v>1.666666753590107</v>
      </c>
      <c r="C2163" s="3">
        <v>14.655172824859619</v>
      </c>
    </row>
    <row r="2164" spans="1:3">
      <c r="A2164" s="3">
        <v>-11.403999328613281</v>
      </c>
      <c r="B2164" s="3">
        <v>1.666666753590107</v>
      </c>
      <c r="C2164" s="3">
        <v>14.655172824859619</v>
      </c>
    </row>
    <row r="2165" spans="1:3">
      <c r="A2165" s="3">
        <v>-11.399999618530273</v>
      </c>
      <c r="B2165" s="3">
        <v>1.666666753590107</v>
      </c>
      <c r="C2165" s="3">
        <v>14.655172824859619</v>
      </c>
    </row>
    <row r="2166" spans="1:3">
      <c r="A2166" s="3">
        <v>-11.395999908447266</v>
      </c>
      <c r="B2166" s="3">
        <v>1.666666753590107</v>
      </c>
      <c r="C2166" s="3">
        <v>14.655172824859619</v>
      </c>
    </row>
    <row r="2167" spans="1:3">
      <c r="A2167" s="3">
        <v>-11.391999244689941</v>
      </c>
      <c r="B2167" s="3">
        <v>1.666666753590107</v>
      </c>
      <c r="C2167" s="3">
        <v>14.655172824859619</v>
      </c>
    </row>
    <row r="2168" spans="1:3">
      <c r="A2168" s="3">
        <v>-11.387999534606934</v>
      </c>
      <c r="B2168" s="3">
        <v>1.666666753590107</v>
      </c>
      <c r="C2168" s="3">
        <v>14.655172824859619</v>
      </c>
    </row>
    <row r="2169" spans="1:3">
      <c r="A2169" s="3">
        <v>-11.383999824523926</v>
      </c>
      <c r="B2169" s="3">
        <v>1.666666753590107</v>
      </c>
      <c r="C2169" s="3">
        <v>14.655172824859619</v>
      </c>
    </row>
    <row r="2170" spans="1:3">
      <c r="A2170" s="3">
        <v>-11.379999160766602</v>
      </c>
      <c r="B2170" s="3">
        <v>1.666666753590107</v>
      </c>
      <c r="C2170" s="3">
        <v>14.655172824859619</v>
      </c>
    </row>
    <row r="2171" spans="1:3">
      <c r="A2171" s="3">
        <v>-11.375999450683594</v>
      </c>
      <c r="B2171" s="3">
        <v>1.666666753590107</v>
      </c>
      <c r="C2171" s="3">
        <v>14.655172824859619</v>
      </c>
    </row>
    <row r="2172" spans="1:3">
      <c r="A2172" s="3">
        <v>-11.371999740600586</v>
      </c>
      <c r="B2172" s="3">
        <v>1.666666753590107</v>
      </c>
      <c r="C2172" s="3">
        <v>14.655172824859619</v>
      </c>
    </row>
    <row r="2173" spans="1:3">
      <c r="A2173" s="3">
        <v>-11.368000030517578</v>
      </c>
      <c r="B2173" s="3">
        <v>1.666666753590107</v>
      </c>
      <c r="C2173" s="3">
        <v>14.655172824859619</v>
      </c>
    </row>
    <row r="2174" spans="1:3">
      <c r="A2174" s="3">
        <v>-11.363999366760254</v>
      </c>
      <c r="B2174" s="3">
        <v>1.666666753590107</v>
      </c>
      <c r="C2174" s="3">
        <v>14.655172824859619</v>
      </c>
    </row>
    <row r="2175" spans="1:3">
      <c r="A2175" s="3">
        <v>-11.359999656677246</v>
      </c>
      <c r="B2175" s="3">
        <v>1.666666753590107</v>
      </c>
      <c r="C2175" s="3">
        <v>14.655172824859619</v>
      </c>
    </row>
    <row r="2176" spans="1:3">
      <c r="A2176" s="3">
        <v>-11.355999946594238</v>
      </c>
      <c r="B2176" s="3">
        <v>1.666666753590107</v>
      </c>
      <c r="C2176" s="3">
        <v>14.655172824859619</v>
      </c>
    </row>
    <row r="2177" spans="1:3">
      <c r="A2177" s="3">
        <v>-11.351999282836914</v>
      </c>
      <c r="B2177" s="3">
        <v>1.666666753590107</v>
      </c>
      <c r="C2177" s="3">
        <v>14.655172824859619</v>
      </c>
    </row>
    <row r="2178" spans="1:3">
      <c r="A2178" s="3">
        <v>-11.347999572753906</v>
      </c>
      <c r="B2178" s="3">
        <v>1.666666753590107</v>
      </c>
      <c r="C2178" s="3">
        <v>14.655172824859619</v>
      </c>
    </row>
    <row r="2179" spans="1:3">
      <c r="A2179" s="3">
        <v>-11.343999862670898</v>
      </c>
      <c r="B2179" s="3">
        <v>1.666666753590107</v>
      </c>
      <c r="C2179" s="3">
        <v>14.655172824859619</v>
      </c>
    </row>
    <row r="2180" spans="1:3">
      <c r="A2180" s="3">
        <v>-11.339999198913574</v>
      </c>
      <c r="B2180" s="3">
        <v>1.666666753590107</v>
      </c>
      <c r="C2180" s="3">
        <v>14.655172824859619</v>
      </c>
    </row>
    <row r="2181" spans="1:3">
      <c r="A2181" s="3">
        <v>-11.335999488830566</v>
      </c>
      <c r="B2181" s="3">
        <v>1.666666753590107</v>
      </c>
      <c r="C2181" s="3">
        <v>14.655172824859619</v>
      </c>
    </row>
    <row r="2182" spans="1:3">
      <c r="A2182" s="3">
        <v>-11.331999778747559</v>
      </c>
      <c r="B2182" s="3">
        <v>1.666666753590107</v>
      </c>
      <c r="C2182" s="3">
        <v>14.655172824859619</v>
      </c>
    </row>
    <row r="2183" spans="1:3">
      <c r="A2183" s="3">
        <v>-11.327999114990234</v>
      </c>
      <c r="B2183" s="3">
        <v>1.666666753590107</v>
      </c>
      <c r="C2183" s="3">
        <v>14.655172824859619</v>
      </c>
    </row>
    <row r="2184" spans="1:3">
      <c r="A2184" s="3">
        <v>-11.323999404907227</v>
      </c>
      <c r="B2184" s="3">
        <v>1.666666753590107</v>
      </c>
      <c r="C2184" s="3">
        <v>14.655172824859619</v>
      </c>
    </row>
    <row r="2185" spans="1:3">
      <c r="A2185" s="3">
        <v>-11.319999694824219</v>
      </c>
      <c r="B2185" s="3">
        <v>1.666666753590107</v>
      </c>
      <c r="C2185" s="3">
        <v>14.655172824859619</v>
      </c>
    </row>
    <row r="2186" spans="1:3">
      <c r="A2186" s="3">
        <v>-11.315999984741211</v>
      </c>
      <c r="B2186" s="3">
        <v>1.666666753590107</v>
      </c>
      <c r="C2186" s="3">
        <v>14.655172824859619</v>
      </c>
    </row>
    <row r="2187" spans="1:3">
      <c r="A2187" s="3">
        <v>-11.311999320983887</v>
      </c>
      <c r="B2187" s="3">
        <v>1.666666753590107</v>
      </c>
      <c r="C2187" s="3">
        <v>14.655172824859619</v>
      </c>
    </row>
    <row r="2188" spans="1:3">
      <c r="A2188" s="3">
        <v>-11.307999610900879</v>
      </c>
      <c r="B2188" s="3">
        <v>1.666666753590107</v>
      </c>
      <c r="C2188" s="3">
        <v>14.655172824859619</v>
      </c>
    </row>
    <row r="2189" spans="1:3">
      <c r="A2189" s="3">
        <v>-11.303999900817871</v>
      </c>
      <c r="B2189" s="3">
        <v>1.666666753590107</v>
      </c>
      <c r="C2189" s="3">
        <v>14.655172824859619</v>
      </c>
    </row>
    <row r="2190" spans="1:3">
      <c r="A2190" s="3">
        <v>-11.299999237060547</v>
      </c>
      <c r="B2190" s="3">
        <v>1.666666753590107</v>
      </c>
      <c r="C2190" s="3">
        <v>14.655172824859619</v>
      </c>
    </row>
    <row r="2191" spans="1:3">
      <c r="A2191" s="3">
        <v>-11.295999526977539</v>
      </c>
      <c r="B2191" s="3">
        <v>1.666666753590107</v>
      </c>
      <c r="C2191" s="3">
        <v>14.655172824859619</v>
      </c>
    </row>
    <row r="2192" spans="1:3">
      <c r="A2192" s="3">
        <v>-11.291999816894531</v>
      </c>
      <c r="B2192" s="3">
        <v>1.666666753590107</v>
      </c>
      <c r="C2192" s="3">
        <v>14.655172824859619</v>
      </c>
    </row>
    <row r="2193" spans="1:3">
      <c r="A2193" s="3">
        <v>-11.287999153137207</v>
      </c>
      <c r="B2193" s="3">
        <v>1.666666753590107</v>
      </c>
      <c r="C2193" s="3">
        <v>14.655172824859619</v>
      </c>
    </row>
    <row r="2194" spans="1:3">
      <c r="A2194" s="3">
        <v>-11.283999443054199</v>
      </c>
      <c r="B2194" s="3">
        <v>1.666666753590107</v>
      </c>
      <c r="C2194" s="3">
        <v>14.655172824859619</v>
      </c>
    </row>
    <row r="2195" spans="1:3">
      <c r="A2195" s="3">
        <v>-11.279999732971191</v>
      </c>
      <c r="B2195" s="3">
        <v>1.666666753590107</v>
      </c>
      <c r="C2195" s="3">
        <v>14.655172824859619</v>
      </c>
    </row>
    <row r="2196" spans="1:3">
      <c r="A2196" s="3">
        <v>-11.276000022888184</v>
      </c>
      <c r="B2196" s="3">
        <v>1.666666753590107</v>
      </c>
      <c r="C2196" s="3">
        <v>14.655172824859619</v>
      </c>
    </row>
    <row r="2197" spans="1:3">
      <c r="A2197" s="3">
        <v>-11.271999359130859</v>
      </c>
      <c r="B2197" s="3">
        <v>1.666666753590107</v>
      </c>
      <c r="C2197" s="3">
        <v>14.655172824859619</v>
      </c>
    </row>
    <row r="2198" spans="1:3">
      <c r="A2198" s="3">
        <v>-11.267999649047852</v>
      </c>
      <c r="B2198" s="3">
        <v>1.666666753590107</v>
      </c>
      <c r="C2198" s="3">
        <v>14.655172824859619</v>
      </c>
    </row>
    <row r="2199" spans="1:3">
      <c r="A2199" s="3">
        <v>-11.263999938964844</v>
      </c>
      <c r="B2199" s="3">
        <v>1.666666753590107</v>
      </c>
      <c r="C2199" s="3">
        <v>14.655172824859619</v>
      </c>
    </row>
    <row r="2200" spans="1:3">
      <c r="A2200" s="3">
        <v>-11.25999927520752</v>
      </c>
      <c r="B2200" s="3">
        <v>1.666666753590107</v>
      </c>
      <c r="C2200" s="3">
        <v>14.655172824859619</v>
      </c>
    </row>
    <row r="2201" spans="1:3">
      <c r="A2201" s="3">
        <v>-11.255999565124512</v>
      </c>
      <c r="B2201" s="3">
        <v>1.666666753590107</v>
      </c>
      <c r="C2201" s="3">
        <v>14.655172824859619</v>
      </c>
    </row>
    <row r="2202" spans="1:3">
      <c r="A2202" s="3">
        <v>-11.251999855041504</v>
      </c>
      <c r="B2202" s="3">
        <v>1.666666753590107</v>
      </c>
      <c r="C2202" s="3">
        <v>14.655172824859619</v>
      </c>
    </row>
    <row r="2203" spans="1:3">
      <c r="A2203" s="3">
        <v>-11.24799919128418</v>
      </c>
      <c r="B2203" s="3">
        <v>1.666666753590107</v>
      </c>
      <c r="C2203" s="3">
        <v>14.655172824859619</v>
      </c>
    </row>
    <row r="2204" spans="1:3">
      <c r="A2204" s="3">
        <v>-11.243999481201172</v>
      </c>
      <c r="B2204" s="3">
        <v>1.666666753590107</v>
      </c>
      <c r="C2204" s="3">
        <v>14.655172824859619</v>
      </c>
    </row>
    <row r="2205" spans="1:3">
      <c r="A2205" s="3">
        <v>-11.239999771118164</v>
      </c>
      <c r="B2205" s="3">
        <v>1.666666753590107</v>
      </c>
      <c r="C2205" s="3">
        <v>14.655172824859619</v>
      </c>
    </row>
    <row r="2206" spans="1:3">
      <c r="A2206" s="3">
        <v>-11.23599910736084</v>
      </c>
      <c r="B2206" s="3">
        <v>1.666666753590107</v>
      </c>
      <c r="C2206" s="3">
        <v>14.655172824859619</v>
      </c>
    </row>
    <row r="2207" spans="1:3">
      <c r="A2207" s="3">
        <v>-11.231999397277832</v>
      </c>
      <c r="B2207" s="3">
        <v>1.666666753590107</v>
      </c>
      <c r="C2207" s="3">
        <v>14.655172824859619</v>
      </c>
    </row>
    <row r="2208" spans="1:3">
      <c r="A2208" s="3">
        <v>-11.227999687194824</v>
      </c>
      <c r="B2208" s="3">
        <v>1.666666753590107</v>
      </c>
      <c r="C2208" s="3">
        <v>14.655172824859619</v>
      </c>
    </row>
    <row r="2209" spans="1:3">
      <c r="A2209" s="3">
        <v>-11.223999977111816</v>
      </c>
      <c r="B2209" s="3">
        <v>1.666666753590107</v>
      </c>
      <c r="C2209" s="3">
        <v>14.655172824859619</v>
      </c>
    </row>
    <row r="2210" spans="1:3">
      <c r="A2210" s="3">
        <v>-11.219999313354492</v>
      </c>
      <c r="B2210" s="3">
        <v>1.666666753590107</v>
      </c>
      <c r="C2210" s="3">
        <v>14.655172824859619</v>
      </c>
    </row>
    <row r="2211" spans="1:3">
      <c r="A2211" s="3">
        <v>-11.215999603271484</v>
      </c>
      <c r="B2211" s="3">
        <v>1.666666753590107</v>
      </c>
      <c r="C2211" s="3">
        <v>14.655172824859619</v>
      </c>
    </row>
    <row r="2212" spans="1:3">
      <c r="A2212" s="3">
        <v>-11.211999893188477</v>
      </c>
      <c r="B2212" s="3">
        <v>1.666666753590107</v>
      </c>
      <c r="C2212" s="3">
        <v>14.655172824859619</v>
      </c>
    </row>
    <row r="2213" spans="1:3">
      <c r="A2213" s="3">
        <v>-11.207999229431152</v>
      </c>
      <c r="B2213" s="3">
        <v>1.666666753590107</v>
      </c>
      <c r="C2213" s="3">
        <v>14.655172824859619</v>
      </c>
    </row>
    <row r="2214" spans="1:3">
      <c r="A2214" s="3">
        <v>-11.203999519348145</v>
      </c>
      <c r="B2214" s="3">
        <v>1.666666753590107</v>
      </c>
      <c r="C2214" s="3">
        <v>14.655172824859619</v>
      </c>
    </row>
    <row r="2215" spans="1:3">
      <c r="A2215" s="3">
        <v>-11.199999809265137</v>
      </c>
      <c r="B2215" s="3">
        <v>1.666666753590107</v>
      </c>
      <c r="C2215" s="3">
        <v>14.655172824859619</v>
      </c>
    </row>
    <row r="2216" spans="1:3">
      <c r="A2216" s="3">
        <v>-11.195999145507813</v>
      </c>
      <c r="B2216" s="3">
        <v>1.666666753590107</v>
      </c>
      <c r="C2216" s="3">
        <v>14.655172824859619</v>
      </c>
    </row>
    <row r="2217" spans="1:3">
      <c r="A2217" s="3">
        <v>-11.191999435424805</v>
      </c>
      <c r="B2217" s="3">
        <v>1.666666753590107</v>
      </c>
      <c r="C2217" s="3">
        <v>14.655172824859619</v>
      </c>
    </row>
    <row r="2218" spans="1:3">
      <c r="A2218" s="3">
        <v>-11.187999725341797</v>
      </c>
      <c r="B2218" s="3">
        <v>1.666666753590107</v>
      </c>
      <c r="C2218" s="3">
        <v>14.655172824859619</v>
      </c>
    </row>
    <row r="2219" spans="1:3">
      <c r="A2219" s="3">
        <v>-11.184000015258789</v>
      </c>
      <c r="B2219" s="3">
        <v>1.666666753590107</v>
      </c>
      <c r="C2219" s="3">
        <v>14.655172824859619</v>
      </c>
    </row>
    <row r="2220" spans="1:3">
      <c r="A2220" s="3">
        <v>-11.179999351501465</v>
      </c>
      <c r="B2220" s="3">
        <v>1.666666753590107</v>
      </c>
      <c r="C2220" s="3">
        <v>14.655172824859619</v>
      </c>
    </row>
    <row r="2221" spans="1:3">
      <c r="A2221" s="3">
        <v>-11.175999641418457</v>
      </c>
      <c r="B2221" s="3">
        <v>1.666666753590107</v>
      </c>
      <c r="C2221" s="3">
        <v>14.655172824859619</v>
      </c>
    </row>
    <row r="2222" spans="1:3">
      <c r="A2222" s="3">
        <v>-11.171999931335449</v>
      </c>
      <c r="B2222" s="3">
        <v>1.666666753590107</v>
      </c>
      <c r="C2222" s="3">
        <v>14.655172824859619</v>
      </c>
    </row>
    <row r="2223" spans="1:3">
      <c r="A2223" s="3">
        <v>-11.167999267578125</v>
      </c>
      <c r="B2223" s="3">
        <v>1.666666753590107</v>
      </c>
      <c r="C2223" s="3">
        <v>14.655172824859619</v>
      </c>
    </row>
    <row r="2224" spans="1:3">
      <c r="A2224" s="3">
        <v>-11.163999557495117</v>
      </c>
      <c r="B2224" s="3">
        <v>1.666666753590107</v>
      </c>
      <c r="C2224" s="3">
        <v>14.655172824859619</v>
      </c>
    </row>
    <row r="2225" spans="1:3">
      <c r="A2225" s="3">
        <v>-11.159999847412109</v>
      </c>
      <c r="B2225" s="3">
        <v>1.666666753590107</v>
      </c>
      <c r="C2225" s="3">
        <v>14.655172824859619</v>
      </c>
    </row>
    <row r="2226" spans="1:3">
      <c r="A2226" s="3">
        <v>-11.155999183654785</v>
      </c>
      <c r="B2226" s="3">
        <v>1.666666753590107</v>
      </c>
      <c r="C2226" s="3">
        <v>14.655172824859619</v>
      </c>
    </row>
    <row r="2227" spans="1:3">
      <c r="A2227" s="3">
        <v>-11.151999473571777</v>
      </c>
      <c r="B2227" s="3">
        <v>1.666666753590107</v>
      </c>
      <c r="C2227" s="3">
        <v>14.655172824859619</v>
      </c>
    </row>
    <row r="2228" spans="1:3">
      <c r="A2228" s="3">
        <v>-11.14799976348877</v>
      </c>
      <c r="B2228" s="3">
        <v>1.666666753590107</v>
      </c>
      <c r="C2228" s="3">
        <v>14.655172824859619</v>
      </c>
    </row>
    <row r="2229" spans="1:3">
      <c r="A2229" s="3">
        <v>-11.144000053405762</v>
      </c>
      <c r="B2229" s="3">
        <v>1.666666753590107</v>
      </c>
      <c r="C2229" s="3">
        <v>14.655172824859619</v>
      </c>
    </row>
    <row r="2230" spans="1:3">
      <c r="A2230" s="3">
        <v>-11.139999389648438</v>
      </c>
      <c r="B2230" s="3">
        <v>1.666666753590107</v>
      </c>
      <c r="C2230" s="3">
        <v>14.655172824859619</v>
      </c>
    </row>
    <row r="2231" spans="1:3">
      <c r="A2231" s="3">
        <v>-11.13599967956543</v>
      </c>
      <c r="B2231" s="3">
        <v>1.666666753590107</v>
      </c>
      <c r="C2231" s="3">
        <v>14.655172824859619</v>
      </c>
    </row>
    <row r="2232" spans="1:3">
      <c r="A2232" s="3">
        <v>-11.131999969482422</v>
      </c>
      <c r="B2232" s="3">
        <v>1.666666753590107</v>
      </c>
      <c r="C2232" s="3">
        <v>14.655172824859619</v>
      </c>
    </row>
    <row r="2233" spans="1:3">
      <c r="A2233" s="3">
        <v>-11.127999305725098</v>
      </c>
      <c r="B2233" s="3">
        <v>1.666666753590107</v>
      </c>
      <c r="C2233" s="3">
        <v>14.655172824859619</v>
      </c>
    </row>
    <row r="2234" spans="1:3">
      <c r="A2234" s="3">
        <v>-11.12399959564209</v>
      </c>
      <c r="B2234" s="3">
        <v>1.666666753590107</v>
      </c>
      <c r="C2234" s="3">
        <v>14.655172824859619</v>
      </c>
    </row>
    <row r="2235" spans="1:3">
      <c r="A2235" s="3">
        <v>-11.119999885559082</v>
      </c>
      <c r="B2235" s="3">
        <v>1.666666753590107</v>
      </c>
      <c r="C2235" s="3">
        <v>14.655172824859619</v>
      </c>
    </row>
    <row r="2236" spans="1:3">
      <c r="A2236" s="3">
        <v>-11.115999221801758</v>
      </c>
      <c r="B2236" s="3">
        <v>1.666666753590107</v>
      </c>
      <c r="C2236" s="3">
        <v>14.655172824859619</v>
      </c>
    </row>
    <row r="2237" spans="1:3">
      <c r="A2237" s="3">
        <v>-11.11199951171875</v>
      </c>
      <c r="B2237" s="3">
        <v>1.666666753590107</v>
      </c>
      <c r="C2237" s="3">
        <v>14.655172824859619</v>
      </c>
    </row>
    <row r="2238" spans="1:3">
      <c r="A2238" s="3">
        <v>-11.107999801635742</v>
      </c>
      <c r="B2238" s="3">
        <v>1.666666753590107</v>
      </c>
      <c r="C2238" s="3">
        <v>14.655172824859619</v>
      </c>
    </row>
    <row r="2239" spans="1:3">
      <c r="A2239" s="3">
        <v>-11.103999137878418</v>
      </c>
      <c r="B2239" s="3">
        <v>1.666666753590107</v>
      </c>
      <c r="C2239" s="3">
        <v>14.655172824859619</v>
      </c>
    </row>
    <row r="2240" spans="1:3">
      <c r="A2240" s="3">
        <v>-11.09999942779541</v>
      </c>
      <c r="B2240" s="3">
        <v>1.666666753590107</v>
      </c>
      <c r="C2240" s="3">
        <v>14.655172824859619</v>
      </c>
    </row>
    <row r="2241" spans="1:3">
      <c r="A2241" s="3">
        <v>-11.095999717712402</v>
      </c>
      <c r="B2241" s="3">
        <v>1.666666753590107</v>
      </c>
      <c r="C2241" s="3">
        <v>14.655172824859619</v>
      </c>
    </row>
    <row r="2242" spans="1:3">
      <c r="A2242" s="3">
        <v>-11.092000007629395</v>
      </c>
      <c r="B2242" s="3">
        <v>1.666666753590107</v>
      </c>
      <c r="C2242" s="3">
        <v>14.655172824859619</v>
      </c>
    </row>
    <row r="2243" spans="1:3">
      <c r="A2243" s="3">
        <v>-11.08799934387207</v>
      </c>
      <c r="B2243" s="3">
        <v>1.666666753590107</v>
      </c>
      <c r="C2243" s="3">
        <v>14.655172824859619</v>
      </c>
    </row>
    <row r="2244" spans="1:3">
      <c r="A2244" s="3">
        <v>-11.083999633789063</v>
      </c>
      <c r="B2244" s="3">
        <v>1.666666753590107</v>
      </c>
      <c r="C2244" s="3">
        <v>14.655172824859619</v>
      </c>
    </row>
    <row r="2245" spans="1:3">
      <c r="A2245" s="3">
        <v>-11.079999923706055</v>
      </c>
      <c r="B2245" s="3">
        <v>1.666666753590107</v>
      </c>
      <c r="C2245" s="3">
        <v>14.655172824859619</v>
      </c>
    </row>
    <row r="2246" spans="1:3">
      <c r="A2246" s="3">
        <v>-11.07599925994873</v>
      </c>
      <c r="B2246" s="3">
        <v>1.666666753590107</v>
      </c>
      <c r="C2246" s="3">
        <v>14.655172824859619</v>
      </c>
    </row>
    <row r="2247" spans="1:3">
      <c r="A2247" s="3">
        <v>-11.071999549865723</v>
      </c>
      <c r="B2247" s="3">
        <v>1.666666753590107</v>
      </c>
      <c r="C2247" s="3">
        <v>14.655172824859619</v>
      </c>
    </row>
    <row r="2248" spans="1:3">
      <c r="A2248" s="3">
        <v>-11.069999694824219</v>
      </c>
      <c r="B2248" s="3">
        <v>2.500000037252903</v>
      </c>
      <c r="C2248" s="3">
        <v>14.655172824859619</v>
      </c>
    </row>
    <row r="2249" spans="1:3">
      <c r="A2249" s="3">
        <v>-11.067999839782715</v>
      </c>
      <c r="B2249" s="3">
        <v>2.500000037252903</v>
      </c>
      <c r="C2249" s="3">
        <v>14.655172824859619</v>
      </c>
    </row>
    <row r="2250" spans="1:3">
      <c r="A2250" s="3">
        <v>-11.063999176025391</v>
      </c>
      <c r="B2250" s="3">
        <v>2.500000037252903</v>
      </c>
      <c r="C2250" s="3">
        <v>14.655172824859619</v>
      </c>
    </row>
    <row r="2251" spans="1:3">
      <c r="A2251" s="3">
        <v>-11.059999465942383</v>
      </c>
      <c r="B2251" s="3">
        <v>2.500000037252903</v>
      </c>
      <c r="C2251" s="3">
        <v>14.655172824859619</v>
      </c>
    </row>
    <row r="2252" spans="1:3">
      <c r="A2252" s="3">
        <v>-11.055999755859375</v>
      </c>
      <c r="B2252" s="3">
        <v>2.500000037252903</v>
      </c>
      <c r="C2252" s="3">
        <v>14.655172824859619</v>
      </c>
    </row>
    <row r="2253" spans="1:3">
      <c r="A2253" s="3">
        <v>-11.052000045776367</v>
      </c>
      <c r="B2253" s="3">
        <v>2.500000037252903</v>
      </c>
      <c r="C2253" s="3">
        <v>14.655172824859619</v>
      </c>
    </row>
    <row r="2254" spans="1:3">
      <c r="A2254" s="3">
        <v>-11.047999382019043</v>
      </c>
      <c r="B2254" s="3">
        <v>2.500000037252903</v>
      </c>
      <c r="C2254" s="3">
        <v>14.655172824859619</v>
      </c>
    </row>
    <row r="2255" spans="1:3">
      <c r="A2255" s="3">
        <v>-11.043999671936035</v>
      </c>
      <c r="B2255" s="3">
        <v>2.500000037252903</v>
      </c>
      <c r="C2255" s="3">
        <v>14.655172824859619</v>
      </c>
    </row>
    <row r="2256" spans="1:3">
      <c r="A2256" s="3">
        <v>-11.039999961853027</v>
      </c>
      <c r="B2256" s="3">
        <v>2.500000037252903</v>
      </c>
      <c r="C2256" s="3">
        <v>14.655172824859619</v>
      </c>
    </row>
    <row r="2257" spans="1:3">
      <c r="A2257" s="3">
        <v>-11.035999298095703</v>
      </c>
      <c r="B2257" s="3">
        <v>2.500000037252903</v>
      </c>
      <c r="C2257" s="3">
        <v>14.655172824859619</v>
      </c>
    </row>
    <row r="2258" spans="1:3">
      <c r="A2258" s="3">
        <v>-11.031999588012695</v>
      </c>
      <c r="B2258" s="3">
        <v>2.500000037252903</v>
      </c>
      <c r="C2258" s="3">
        <v>14.655172824859619</v>
      </c>
    </row>
    <row r="2259" spans="1:3">
      <c r="A2259" s="3">
        <v>-11.027999877929688</v>
      </c>
      <c r="B2259" s="3">
        <v>2.500000037252903</v>
      </c>
      <c r="C2259" s="3">
        <v>14.655172824859619</v>
      </c>
    </row>
    <row r="2260" spans="1:3">
      <c r="A2260" s="3">
        <v>-11.023999214172363</v>
      </c>
      <c r="B2260" s="3">
        <v>2.500000037252903</v>
      </c>
      <c r="C2260" s="3">
        <v>14.655172824859619</v>
      </c>
    </row>
    <row r="2261" spans="1:3">
      <c r="A2261" s="3">
        <v>-11.019999504089355</v>
      </c>
      <c r="B2261" s="3">
        <v>2.500000037252903</v>
      </c>
      <c r="C2261" s="3">
        <v>14.655172824859619</v>
      </c>
    </row>
    <row r="2262" spans="1:3">
      <c r="A2262" s="3">
        <v>-11.015999794006348</v>
      </c>
      <c r="B2262" s="3">
        <v>2.500000037252903</v>
      </c>
      <c r="C2262" s="3">
        <v>14.655172824859619</v>
      </c>
    </row>
    <row r="2263" spans="1:3">
      <c r="A2263" s="3">
        <v>-11.011999130249023</v>
      </c>
      <c r="B2263" s="3">
        <v>2.500000037252903</v>
      </c>
      <c r="C2263" s="3">
        <v>14.655172824859619</v>
      </c>
    </row>
    <row r="2264" spans="1:3">
      <c r="A2264" s="3">
        <v>-11.007999420166016</v>
      </c>
      <c r="B2264" s="3">
        <v>2.500000037252903</v>
      </c>
      <c r="C2264" s="3">
        <v>14.655172824859619</v>
      </c>
    </row>
    <row r="2265" spans="1:3">
      <c r="A2265" s="3">
        <v>-11.003999710083008</v>
      </c>
      <c r="B2265" s="3">
        <v>2.500000037252903</v>
      </c>
      <c r="C2265" s="3">
        <v>14.655172824859619</v>
      </c>
    </row>
    <row r="2266" spans="1:3">
      <c r="A2266" s="3">
        <v>-11</v>
      </c>
      <c r="B2266" s="3">
        <v>2.500000037252903</v>
      </c>
      <c r="C2266" s="3">
        <v>14.655172824859619</v>
      </c>
    </row>
    <row r="2267" spans="1:3">
      <c r="A2267" s="3">
        <v>-10.995999336242676</v>
      </c>
      <c r="B2267" s="3">
        <v>2.500000037252903</v>
      </c>
      <c r="C2267" s="3">
        <v>14.655172824859619</v>
      </c>
    </row>
    <row r="2268" spans="1:3">
      <c r="A2268" s="3">
        <v>-10.991999626159668</v>
      </c>
      <c r="B2268" s="3">
        <v>2.500000037252903</v>
      </c>
      <c r="C2268" s="3">
        <v>14.655172824859619</v>
      </c>
    </row>
    <row r="2269" spans="1:3">
      <c r="A2269" s="3">
        <v>-10.98799991607666</v>
      </c>
      <c r="B2269" s="3">
        <v>2.500000037252903</v>
      </c>
      <c r="C2269" s="3">
        <v>14.655172824859619</v>
      </c>
    </row>
    <row r="2270" spans="1:3">
      <c r="A2270" s="3">
        <v>-10.983999252319336</v>
      </c>
      <c r="B2270" s="3">
        <v>2.500000037252903</v>
      </c>
      <c r="C2270" s="3">
        <v>14.655172824859619</v>
      </c>
    </row>
    <row r="2271" spans="1:3">
      <c r="A2271" s="3">
        <v>-10.979999542236328</v>
      </c>
      <c r="B2271" s="3">
        <v>2.500000037252903</v>
      </c>
      <c r="C2271" s="3">
        <v>14.655172824859619</v>
      </c>
    </row>
    <row r="2272" spans="1:3">
      <c r="A2272" s="3">
        <v>-10.97599983215332</v>
      </c>
      <c r="B2272" s="3">
        <v>2.500000037252903</v>
      </c>
      <c r="C2272" s="3">
        <v>14.655172824859619</v>
      </c>
    </row>
    <row r="2273" spans="1:3">
      <c r="A2273" s="3">
        <v>-10.971999168395996</v>
      </c>
      <c r="B2273" s="3">
        <v>2.500000037252903</v>
      </c>
      <c r="C2273" s="3">
        <v>14.655172824859619</v>
      </c>
    </row>
    <row r="2274" spans="1:3">
      <c r="A2274" s="3">
        <v>-10.967999458312988</v>
      </c>
      <c r="B2274" s="3">
        <v>2.500000037252903</v>
      </c>
      <c r="C2274" s="3">
        <v>14.655172824859619</v>
      </c>
    </row>
    <row r="2275" spans="1:3">
      <c r="A2275" s="3">
        <v>-10.96399974822998</v>
      </c>
      <c r="B2275" s="3">
        <v>2.500000037252903</v>
      </c>
      <c r="C2275" s="3">
        <v>14.655172824859619</v>
      </c>
    </row>
    <row r="2276" spans="1:3">
      <c r="A2276" s="3">
        <v>-10.960000038146973</v>
      </c>
      <c r="B2276" s="3">
        <v>2.500000037252903</v>
      </c>
      <c r="C2276" s="3">
        <v>14.655172824859619</v>
      </c>
    </row>
    <row r="2277" spans="1:3">
      <c r="A2277" s="3">
        <v>-10.955999374389648</v>
      </c>
      <c r="B2277" s="3">
        <v>2.500000037252903</v>
      </c>
      <c r="C2277" s="3">
        <v>14.655172824859619</v>
      </c>
    </row>
    <row r="2278" spans="1:3">
      <c r="A2278" s="3">
        <v>-10.951999664306641</v>
      </c>
      <c r="B2278" s="3">
        <v>2.500000037252903</v>
      </c>
      <c r="C2278" s="3">
        <v>14.655172824859619</v>
      </c>
    </row>
    <row r="2279" spans="1:3">
      <c r="A2279" s="3">
        <v>-10.947999954223633</v>
      </c>
      <c r="B2279" s="3">
        <v>2.500000037252903</v>
      </c>
      <c r="C2279" s="3">
        <v>14.655172824859619</v>
      </c>
    </row>
    <row r="2280" spans="1:3">
      <c r="A2280" s="3">
        <v>-10.943999290466309</v>
      </c>
      <c r="B2280" s="3">
        <v>2.500000037252903</v>
      </c>
      <c r="C2280" s="3">
        <v>14.655172824859619</v>
      </c>
    </row>
    <row r="2281" spans="1:3">
      <c r="A2281" s="3">
        <v>-10.939999580383301</v>
      </c>
      <c r="B2281" s="3">
        <v>2.500000037252903</v>
      </c>
      <c r="C2281" s="3">
        <v>14.655172824859619</v>
      </c>
    </row>
    <row r="2282" spans="1:3">
      <c r="A2282" s="3">
        <v>-10.935999870300293</v>
      </c>
      <c r="B2282" s="3">
        <v>2.500000037252903</v>
      </c>
      <c r="C2282" s="3">
        <v>14.655172824859619</v>
      </c>
    </row>
    <row r="2283" spans="1:3">
      <c r="A2283" s="3">
        <v>-10.931999206542969</v>
      </c>
      <c r="B2283" s="3">
        <v>2.500000037252903</v>
      </c>
      <c r="C2283" s="3">
        <v>14.655172824859619</v>
      </c>
    </row>
    <row r="2284" spans="1:3">
      <c r="A2284" s="3">
        <v>-10.927999496459961</v>
      </c>
      <c r="B2284" s="3">
        <v>2.500000037252903</v>
      </c>
      <c r="C2284" s="3">
        <v>14.655172824859619</v>
      </c>
    </row>
    <row r="2285" spans="1:3">
      <c r="A2285" s="3">
        <v>-10.923999786376953</v>
      </c>
      <c r="B2285" s="3">
        <v>2.500000037252903</v>
      </c>
      <c r="C2285" s="3">
        <v>14.655172824859619</v>
      </c>
    </row>
    <row r="2286" spans="1:3">
      <c r="A2286" s="3">
        <v>-10.919999122619629</v>
      </c>
      <c r="B2286" s="3">
        <v>2.500000037252903</v>
      </c>
      <c r="C2286" s="3">
        <v>14.655172824859619</v>
      </c>
    </row>
    <row r="2287" spans="1:3">
      <c r="A2287" s="3">
        <v>-10.915999412536621</v>
      </c>
      <c r="B2287" s="3">
        <v>2.500000037252903</v>
      </c>
      <c r="C2287" s="3">
        <v>14.655172824859619</v>
      </c>
    </row>
    <row r="2288" spans="1:3">
      <c r="A2288" s="3">
        <v>-10.911999702453613</v>
      </c>
      <c r="B2288" s="3">
        <v>2.500000037252903</v>
      </c>
      <c r="C2288" s="3">
        <v>14.655172824859619</v>
      </c>
    </row>
    <row r="2289" spans="1:3">
      <c r="A2289" s="3">
        <v>-10.907999992370605</v>
      </c>
      <c r="B2289" s="3">
        <v>2.500000037252903</v>
      </c>
      <c r="C2289" s="3">
        <v>14.655172824859619</v>
      </c>
    </row>
    <row r="2290" spans="1:3">
      <c r="A2290" s="3">
        <v>-10.903999328613281</v>
      </c>
      <c r="B2290" s="3">
        <v>2.500000037252903</v>
      </c>
      <c r="C2290" s="3">
        <v>14.655172824859619</v>
      </c>
    </row>
    <row r="2291" spans="1:3">
      <c r="A2291" s="3">
        <v>-10.899999618530273</v>
      </c>
      <c r="B2291" s="3">
        <v>2.500000037252903</v>
      </c>
      <c r="C2291" s="3">
        <v>14.655172824859619</v>
      </c>
    </row>
    <row r="2292" spans="1:3">
      <c r="A2292" s="3">
        <v>-10.895999908447266</v>
      </c>
      <c r="B2292" s="3">
        <v>2.500000037252903</v>
      </c>
      <c r="C2292" s="3">
        <v>14.655172824859619</v>
      </c>
    </row>
    <row r="2293" spans="1:3">
      <c r="A2293" s="3">
        <v>-10.891999244689941</v>
      </c>
      <c r="B2293" s="3">
        <v>2.500000037252903</v>
      </c>
      <c r="C2293" s="3">
        <v>14.655172824859619</v>
      </c>
    </row>
    <row r="2294" spans="1:3">
      <c r="A2294" s="3">
        <v>-10.887999534606934</v>
      </c>
      <c r="B2294" s="3">
        <v>2.500000037252903</v>
      </c>
      <c r="C2294" s="3">
        <v>14.655172824859619</v>
      </c>
    </row>
    <row r="2295" spans="1:3">
      <c r="A2295" s="3">
        <v>-10.883999824523926</v>
      </c>
      <c r="B2295" s="3">
        <v>2.500000037252903</v>
      </c>
      <c r="C2295" s="3">
        <v>14.655172824859619</v>
      </c>
    </row>
    <row r="2296" spans="1:3">
      <c r="A2296" s="3">
        <v>-10.879999160766602</v>
      </c>
      <c r="B2296" s="3">
        <v>2.500000037252903</v>
      </c>
      <c r="C2296" s="3">
        <v>14.655172824859619</v>
      </c>
    </row>
    <row r="2297" spans="1:3">
      <c r="A2297" s="3">
        <v>-10.875999450683594</v>
      </c>
      <c r="B2297" s="3">
        <v>2.500000037252903</v>
      </c>
      <c r="C2297" s="3">
        <v>14.655172824859619</v>
      </c>
    </row>
    <row r="2298" spans="1:3">
      <c r="A2298" s="3">
        <v>-10.871999740600586</v>
      </c>
      <c r="B2298" s="3">
        <v>2.500000037252903</v>
      </c>
      <c r="C2298" s="3">
        <v>14.655172824859619</v>
      </c>
    </row>
    <row r="2299" spans="1:3">
      <c r="A2299" s="3">
        <v>-10.868000030517578</v>
      </c>
      <c r="B2299" s="3">
        <v>2.500000037252903</v>
      </c>
      <c r="C2299" s="3">
        <v>14.655172824859619</v>
      </c>
    </row>
    <row r="2300" spans="1:3">
      <c r="A2300" s="3">
        <v>-10.863999366760254</v>
      </c>
      <c r="B2300" s="3">
        <v>2.500000037252903</v>
      </c>
      <c r="C2300" s="3">
        <v>14.655172824859619</v>
      </c>
    </row>
    <row r="2301" spans="1:3">
      <c r="A2301" s="3">
        <v>-10.859999656677246</v>
      </c>
      <c r="B2301" s="3">
        <v>2.500000037252903</v>
      </c>
      <c r="C2301" s="3">
        <v>14.655172824859619</v>
      </c>
    </row>
    <row r="2302" spans="1:3">
      <c r="A2302" s="3">
        <v>-10.855999946594238</v>
      </c>
      <c r="B2302" s="3">
        <v>2.500000037252903</v>
      </c>
      <c r="C2302" s="3">
        <v>14.655172824859619</v>
      </c>
    </row>
    <row r="2303" spans="1:3">
      <c r="A2303" s="3">
        <v>-10.851999282836914</v>
      </c>
      <c r="B2303" s="3">
        <v>2.500000037252903</v>
      </c>
      <c r="C2303" s="3">
        <v>14.655172824859619</v>
      </c>
    </row>
    <row r="2304" spans="1:3">
      <c r="A2304" s="3">
        <v>-10.847999572753906</v>
      </c>
      <c r="B2304" s="3">
        <v>2.500000037252903</v>
      </c>
      <c r="C2304" s="3">
        <v>14.655172824859619</v>
      </c>
    </row>
    <row r="2305" spans="1:3">
      <c r="A2305" s="3">
        <v>-10.843999862670898</v>
      </c>
      <c r="B2305" s="3">
        <v>2.500000037252903</v>
      </c>
      <c r="C2305" s="3">
        <v>14.655172824859619</v>
      </c>
    </row>
    <row r="2306" spans="1:3">
      <c r="A2306" s="3">
        <v>-10.839999198913574</v>
      </c>
      <c r="B2306" s="3">
        <v>2.500000037252903</v>
      </c>
      <c r="C2306" s="3">
        <v>14.655172824859619</v>
      </c>
    </row>
    <row r="2307" spans="1:3">
      <c r="A2307" s="3">
        <v>-10.835999488830566</v>
      </c>
      <c r="B2307" s="3">
        <v>2.500000037252903</v>
      </c>
      <c r="C2307" s="3">
        <v>14.655172824859619</v>
      </c>
    </row>
    <row r="2308" spans="1:3">
      <c r="A2308" s="3">
        <v>-10.831999778747559</v>
      </c>
      <c r="B2308" s="3">
        <v>2.500000037252903</v>
      </c>
      <c r="C2308" s="3">
        <v>14.655172824859619</v>
      </c>
    </row>
    <row r="2309" spans="1:3">
      <c r="A2309" s="3">
        <v>-10.827999114990234</v>
      </c>
      <c r="B2309" s="3">
        <v>2.500000037252903</v>
      </c>
      <c r="C2309" s="3">
        <v>14.655172824859619</v>
      </c>
    </row>
    <row r="2310" spans="1:3">
      <c r="A2310" s="3">
        <v>-10.823999404907227</v>
      </c>
      <c r="B2310" s="3">
        <v>2.500000037252903</v>
      </c>
      <c r="C2310" s="3">
        <v>14.655172824859619</v>
      </c>
    </row>
    <row r="2311" spans="1:3">
      <c r="A2311" s="3">
        <v>-10.819999694824219</v>
      </c>
      <c r="B2311" s="3">
        <v>2.500000037252903</v>
      </c>
      <c r="C2311" s="3">
        <v>14.655172824859619</v>
      </c>
    </row>
    <row r="2312" spans="1:3">
      <c r="A2312" s="3">
        <v>-10.815999984741211</v>
      </c>
      <c r="B2312" s="3">
        <v>2.500000037252903</v>
      </c>
      <c r="C2312" s="3">
        <v>14.655172824859619</v>
      </c>
    </row>
    <row r="2313" spans="1:3">
      <c r="A2313" s="3">
        <v>-10.811999320983887</v>
      </c>
      <c r="B2313" s="3">
        <v>2.500000037252903</v>
      </c>
      <c r="C2313" s="3">
        <v>14.655172824859619</v>
      </c>
    </row>
    <row r="2314" spans="1:3">
      <c r="A2314" s="3">
        <v>-10.810000419616699</v>
      </c>
      <c r="B2314" s="3">
        <v>3.3333335071802139</v>
      </c>
      <c r="C2314" s="3">
        <v>14.655172824859619</v>
      </c>
    </row>
    <row r="2315" spans="1:3">
      <c r="A2315" s="3">
        <v>-10.807999610900879</v>
      </c>
      <c r="B2315" s="3">
        <v>3.3333335071802139</v>
      </c>
      <c r="C2315" s="3">
        <v>14.655172824859619</v>
      </c>
    </row>
    <row r="2316" spans="1:3">
      <c r="A2316" s="3">
        <v>-10.803999900817871</v>
      </c>
      <c r="B2316" s="3">
        <v>3.3333335071802139</v>
      </c>
      <c r="C2316" s="3">
        <v>14.655172824859619</v>
      </c>
    </row>
    <row r="2317" spans="1:3">
      <c r="A2317" s="3">
        <v>-10.799999237060547</v>
      </c>
      <c r="B2317" s="3">
        <v>3.3333335071802139</v>
      </c>
      <c r="C2317" s="3">
        <v>14.655172824859619</v>
      </c>
    </row>
    <row r="2318" spans="1:3">
      <c r="A2318" s="3">
        <v>-10.795999526977539</v>
      </c>
      <c r="B2318" s="3">
        <v>3.3333335071802139</v>
      </c>
      <c r="C2318" s="3">
        <v>14.655172824859619</v>
      </c>
    </row>
    <row r="2319" spans="1:3">
      <c r="A2319" s="3">
        <v>-10.791999816894531</v>
      </c>
      <c r="B2319" s="3">
        <v>3.3333335071802139</v>
      </c>
      <c r="C2319" s="3">
        <v>14.655172824859619</v>
      </c>
    </row>
    <row r="2320" spans="1:3">
      <c r="A2320" s="3">
        <v>-10.787999153137207</v>
      </c>
      <c r="B2320" s="3">
        <v>3.3333335071802139</v>
      </c>
      <c r="C2320" s="3">
        <v>14.655172824859619</v>
      </c>
    </row>
    <row r="2321" spans="1:3">
      <c r="A2321" s="3">
        <v>-10.783999443054199</v>
      </c>
      <c r="B2321" s="3">
        <v>3.3333335071802139</v>
      </c>
      <c r="C2321" s="3">
        <v>14.655172824859619</v>
      </c>
    </row>
    <row r="2322" spans="1:3">
      <c r="A2322" s="3">
        <v>-10.779999732971191</v>
      </c>
      <c r="B2322" s="3">
        <v>3.3333335071802139</v>
      </c>
      <c r="C2322" s="3">
        <v>14.655172824859619</v>
      </c>
    </row>
    <row r="2323" spans="1:3">
      <c r="A2323" s="3">
        <v>-10.776000022888184</v>
      </c>
      <c r="B2323" s="3">
        <v>3.3333335071802139</v>
      </c>
      <c r="C2323" s="3">
        <v>14.655172824859619</v>
      </c>
    </row>
    <row r="2324" spans="1:3">
      <c r="A2324" s="3">
        <v>-10.771999359130859</v>
      </c>
      <c r="B2324" s="3">
        <v>3.3333335071802139</v>
      </c>
      <c r="C2324" s="3">
        <v>14.655172824859619</v>
      </c>
    </row>
    <row r="2325" spans="1:3">
      <c r="A2325" s="3">
        <v>-10.767999649047852</v>
      </c>
      <c r="B2325" s="3">
        <v>3.3333335071802139</v>
      </c>
      <c r="C2325" s="3">
        <v>14.655172824859619</v>
      </c>
    </row>
    <row r="2326" spans="1:3">
      <c r="A2326" s="3">
        <v>-10.763999938964844</v>
      </c>
      <c r="B2326" s="3">
        <v>3.3333335071802139</v>
      </c>
      <c r="C2326" s="3">
        <v>14.655172824859619</v>
      </c>
    </row>
    <row r="2327" spans="1:3">
      <c r="A2327" s="3">
        <v>-10.75999927520752</v>
      </c>
      <c r="B2327" s="3">
        <v>3.3333335071802139</v>
      </c>
      <c r="C2327" s="3">
        <v>14.655172824859619</v>
      </c>
    </row>
    <row r="2328" spans="1:3">
      <c r="A2328" s="3">
        <v>-10.755999565124512</v>
      </c>
      <c r="B2328" s="3">
        <v>3.3333335071802139</v>
      </c>
      <c r="C2328" s="3">
        <v>14.655172824859619</v>
      </c>
    </row>
    <row r="2329" spans="1:3">
      <c r="A2329" s="3">
        <v>-10.751999855041504</v>
      </c>
      <c r="B2329" s="3">
        <v>3.3333335071802139</v>
      </c>
      <c r="C2329" s="3">
        <v>14.655172824859619</v>
      </c>
    </row>
    <row r="2330" spans="1:3">
      <c r="A2330" s="3">
        <v>-10.74799919128418</v>
      </c>
      <c r="B2330" s="3">
        <v>3.3333335071802139</v>
      </c>
      <c r="C2330" s="3">
        <v>14.655172824859619</v>
      </c>
    </row>
    <row r="2331" spans="1:3">
      <c r="A2331" s="3">
        <v>-10.743999481201172</v>
      </c>
      <c r="B2331" s="3">
        <v>3.3333335071802139</v>
      </c>
      <c r="C2331" s="3">
        <v>14.655172824859619</v>
      </c>
    </row>
    <row r="2332" spans="1:3">
      <c r="A2332" s="3">
        <v>-10.739999771118164</v>
      </c>
      <c r="B2332" s="3">
        <v>3.3333335071802139</v>
      </c>
      <c r="C2332" s="3">
        <v>14.655172824859619</v>
      </c>
    </row>
    <row r="2333" spans="1:3">
      <c r="A2333" s="3">
        <v>-10.73599910736084</v>
      </c>
      <c r="B2333" s="3">
        <v>3.3333335071802139</v>
      </c>
      <c r="C2333" s="3">
        <v>14.655172824859619</v>
      </c>
    </row>
    <row r="2334" spans="1:3">
      <c r="A2334" s="3">
        <v>-10.731999397277832</v>
      </c>
      <c r="B2334" s="3">
        <v>3.3333335071802139</v>
      </c>
      <c r="C2334" s="3">
        <v>14.655172824859619</v>
      </c>
    </row>
    <row r="2335" spans="1:3">
      <c r="A2335" s="3">
        <v>-10.727999687194824</v>
      </c>
      <c r="B2335" s="3">
        <v>3.3333335071802139</v>
      </c>
      <c r="C2335" s="3">
        <v>14.655172824859619</v>
      </c>
    </row>
    <row r="2336" spans="1:3">
      <c r="A2336" s="3">
        <v>-10.723999977111816</v>
      </c>
      <c r="B2336" s="3">
        <v>3.3333335071802139</v>
      </c>
      <c r="C2336" s="3">
        <v>14.655172824859619</v>
      </c>
    </row>
    <row r="2337" spans="1:3">
      <c r="A2337" s="3">
        <v>-10.719999313354492</v>
      </c>
      <c r="B2337" s="3">
        <v>3.3333335071802139</v>
      </c>
      <c r="C2337" s="3">
        <v>14.655172824859619</v>
      </c>
    </row>
    <row r="2338" spans="1:3">
      <c r="A2338" s="3">
        <v>-10.715999603271484</v>
      </c>
      <c r="B2338" s="3">
        <v>3.3333335071802139</v>
      </c>
      <c r="C2338" s="3">
        <v>14.655172824859619</v>
      </c>
    </row>
    <row r="2339" spans="1:3">
      <c r="A2339" s="3">
        <v>-10.711999893188477</v>
      </c>
      <c r="B2339" s="3">
        <v>3.3333335071802139</v>
      </c>
      <c r="C2339" s="3">
        <v>14.655172824859619</v>
      </c>
    </row>
    <row r="2340" spans="1:3">
      <c r="A2340" s="3">
        <v>-10.707999229431152</v>
      </c>
      <c r="B2340" s="3">
        <v>3.3333335071802139</v>
      </c>
      <c r="C2340" s="3">
        <v>14.655172824859619</v>
      </c>
    </row>
    <row r="2341" spans="1:3">
      <c r="A2341" s="3">
        <v>-10.703999519348145</v>
      </c>
      <c r="B2341" s="3">
        <v>3.3333335071802139</v>
      </c>
      <c r="C2341" s="3">
        <v>14.655172824859619</v>
      </c>
    </row>
    <row r="2342" spans="1:3">
      <c r="A2342" s="3">
        <v>-10.699999809265137</v>
      </c>
      <c r="B2342" s="3">
        <v>4.1666667908430099</v>
      </c>
      <c r="C2342" s="3">
        <v>14.655172824859619</v>
      </c>
    </row>
    <row r="2343" spans="1:3">
      <c r="A2343" s="3">
        <v>-10.695999145507813</v>
      </c>
      <c r="B2343" s="3">
        <v>4.1666667908430099</v>
      </c>
      <c r="C2343" s="3">
        <v>14.655172824859619</v>
      </c>
    </row>
    <row r="2344" spans="1:3">
      <c r="A2344" s="3">
        <v>-10.691999435424805</v>
      </c>
      <c r="B2344" s="3">
        <v>4.1666667908430099</v>
      </c>
      <c r="C2344" s="3">
        <v>14.655172824859619</v>
      </c>
    </row>
    <row r="2345" spans="1:3">
      <c r="A2345" s="3">
        <v>-10.687999725341797</v>
      </c>
      <c r="B2345" s="3">
        <v>4.1666667908430099</v>
      </c>
      <c r="C2345" s="3">
        <v>14.655172824859619</v>
      </c>
    </row>
    <row r="2346" spans="1:3">
      <c r="A2346" s="3">
        <v>-10.684000015258789</v>
      </c>
      <c r="B2346" s="3">
        <v>4.1666667908430099</v>
      </c>
      <c r="C2346" s="3">
        <v>14.655172824859619</v>
      </c>
    </row>
    <row r="2347" spans="1:3">
      <c r="A2347" s="3">
        <v>-10.679999351501465</v>
      </c>
      <c r="B2347" s="3">
        <v>4.1666667908430099</v>
      </c>
      <c r="C2347" s="3">
        <v>14.655172824859619</v>
      </c>
    </row>
    <row r="2348" spans="1:3">
      <c r="A2348" s="3">
        <v>-10.675999641418457</v>
      </c>
      <c r="B2348" s="3">
        <v>4.1666667908430099</v>
      </c>
      <c r="C2348" s="3">
        <v>14.655172824859619</v>
      </c>
    </row>
    <row r="2349" spans="1:3">
      <c r="A2349" s="3">
        <v>-10.671999931335449</v>
      </c>
      <c r="B2349" s="3">
        <v>4.1666667908430099</v>
      </c>
      <c r="C2349" s="3">
        <v>14.655172824859619</v>
      </c>
    </row>
    <row r="2350" spans="1:3">
      <c r="A2350" s="3">
        <v>-10.667999267578125</v>
      </c>
      <c r="B2350" s="3">
        <v>4.1666667908430099</v>
      </c>
      <c r="C2350" s="3">
        <v>14.655172824859619</v>
      </c>
    </row>
    <row r="2351" spans="1:3">
      <c r="A2351" s="3">
        <v>-10.663999557495117</v>
      </c>
      <c r="B2351" s="3">
        <v>4.1666667908430099</v>
      </c>
      <c r="C2351" s="3">
        <v>14.655172824859619</v>
      </c>
    </row>
    <row r="2352" spans="1:3">
      <c r="A2352" s="3">
        <v>-10.659999847412109</v>
      </c>
      <c r="B2352" s="3">
        <v>4.1666667908430099</v>
      </c>
      <c r="C2352" s="3">
        <v>14.655172824859619</v>
      </c>
    </row>
    <row r="2353" spans="1:3">
      <c r="A2353" s="3">
        <v>-10.655999183654785</v>
      </c>
      <c r="B2353" s="3">
        <v>4.1666667908430099</v>
      </c>
      <c r="C2353" s="3">
        <v>14.655172824859619</v>
      </c>
    </row>
    <row r="2354" spans="1:3">
      <c r="A2354" s="3">
        <v>-10.651999473571777</v>
      </c>
      <c r="B2354" s="3">
        <v>4.1666667908430099</v>
      </c>
      <c r="C2354" s="3">
        <v>14.655172824859619</v>
      </c>
    </row>
    <row r="2355" spans="1:3">
      <c r="A2355" s="3">
        <v>-10.64799976348877</v>
      </c>
      <c r="B2355" s="3">
        <v>4.1666667908430099</v>
      </c>
      <c r="C2355" s="3">
        <v>14.655172824859619</v>
      </c>
    </row>
    <row r="2356" spans="1:3">
      <c r="A2356" s="3">
        <v>-10.643999099731445</v>
      </c>
      <c r="B2356" s="3">
        <v>4.1666667908430099</v>
      </c>
      <c r="C2356" s="3">
        <v>14.655172824859619</v>
      </c>
    </row>
    <row r="2357" spans="1:3">
      <c r="A2357" s="3">
        <v>-10.639999389648438</v>
      </c>
      <c r="B2357" s="3">
        <v>4.1666667908430099</v>
      </c>
      <c r="C2357" s="3">
        <v>14.655172824859619</v>
      </c>
    </row>
    <row r="2358" spans="1:3">
      <c r="A2358" s="3">
        <v>-10.63599967956543</v>
      </c>
      <c r="B2358" s="3">
        <v>4.1666667908430099</v>
      </c>
      <c r="C2358" s="3">
        <v>14.655172824859619</v>
      </c>
    </row>
    <row r="2359" spans="1:3">
      <c r="A2359" s="3">
        <v>-10.631999969482422</v>
      </c>
      <c r="B2359" s="3">
        <v>4.1666667908430099</v>
      </c>
      <c r="C2359" s="3">
        <v>14.655172824859619</v>
      </c>
    </row>
    <row r="2360" spans="1:3">
      <c r="A2360" s="3">
        <v>-10.627999305725098</v>
      </c>
      <c r="B2360" s="3">
        <v>4.1666667908430099</v>
      </c>
      <c r="C2360" s="3">
        <v>14.655172824859619</v>
      </c>
    </row>
    <row r="2361" spans="1:3">
      <c r="A2361" s="3">
        <v>-10.62399959564209</v>
      </c>
      <c r="B2361" s="3">
        <v>4.1666667908430099</v>
      </c>
      <c r="C2361" s="3">
        <v>14.655172824859619</v>
      </c>
    </row>
    <row r="2362" spans="1:3">
      <c r="A2362" s="3">
        <v>-10.619999885559082</v>
      </c>
      <c r="B2362" s="3">
        <v>4.1666667908430099</v>
      </c>
      <c r="C2362" s="3">
        <v>15.517240762710571</v>
      </c>
    </row>
    <row r="2363" spans="1:3">
      <c r="A2363" s="3">
        <v>-10.615999221801758</v>
      </c>
      <c r="B2363" s="3">
        <v>4.1666667908430099</v>
      </c>
      <c r="C2363" s="3">
        <v>15.517240762710571</v>
      </c>
    </row>
    <row r="2364" spans="1:3">
      <c r="A2364" s="3">
        <v>-10.61199951171875</v>
      </c>
      <c r="B2364" s="3">
        <v>4.1666667908430099</v>
      </c>
      <c r="C2364" s="3">
        <v>15.517240762710571</v>
      </c>
    </row>
    <row r="2365" spans="1:3">
      <c r="A2365" s="3">
        <v>-10.607999801635742</v>
      </c>
      <c r="B2365" s="3">
        <v>4.1666667908430099</v>
      </c>
      <c r="C2365" s="3">
        <v>15.517240762710571</v>
      </c>
    </row>
    <row r="2366" spans="1:3">
      <c r="A2366" s="3">
        <v>-10.603999137878418</v>
      </c>
      <c r="B2366" s="3">
        <v>4.1666667908430099</v>
      </c>
      <c r="C2366" s="3">
        <v>15.517240762710571</v>
      </c>
    </row>
    <row r="2367" spans="1:3">
      <c r="A2367" s="3">
        <v>-10.59999942779541</v>
      </c>
      <c r="B2367" s="3">
        <v>4.1666667908430099</v>
      </c>
      <c r="C2367" s="3">
        <v>15.517240762710571</v>
      </c>
    </row>
    <row r="2368" spans="1:3">
      <c r="A2368" s="3">
        <v>-10.595999717712402</v>
      </c>
      <c r="B2368" s="3">
        <v>4.1666667908430099</v>
      </c>
      <c r="C2368" s="3">
        <v>15.517240762710571</v>
      </c>
    </row>
    <row r="2369" spans="1:3">
      <c r="A2369" s="3">
        <v>-10.592000007629395</v>
      </c>
      <c r="B2369" s="3">
        <v>4.1666667908430099</v>
      </c>
      <c r="C2369" s="3">
        <v>15.517240762710571</v>
      </c>
    </row>
    <row r="2370" spans="1:3">
      <c r="A2370" s="3">
        <v>-10.58799934387207</v>
      </c>
      <c r="B2370" s="3">
        <v>4.1666667908430099</v>
      </c>
      <c r="C2370" s="3">
        <v>15.517240762710571</v>
      </c>
    </row>
    <row r="2371" spans="1:3">
      <c r="A2371" s="3">
        <v>-10.583999633789063</v>
      </c>
      <c r="B2371" s="3">
        <v>4.1666667908430099</v>
      </c>
      <c r="C2371" s="3">
        <v>15.517240762710571</v>
      </c>
    </row>
    <row r="2372" spans="1:3">
      <c r="A2372" s="3">
        <v>-10.579999923706055</v>
      </c>
      <c r="B2372" s="3">
        <v>4.1666667908430099</v>
      </c>
      <c r="C2372" s="3">
        <v>15.517240762710571</v>
      </c>
    </row>
    <row r="2373" spans="1:3">
      <c r="A2373" s="3">
        <v>-10.57599925994873</v>
      </c>
      <c r="B2373" s="3">
        <v>4.1666667908430099</v>
      </c>
      <c r="C2373" s="3">
        <v>15.517240762710571</v>
      </c>
    </row>
    <row r="2374" spans="1:3">
      <c r="A2374" s="3">
        <v>-10.571999549865723</v>
      </c>
      <c r="B2374" s="3">
        <v>4.1666667908430099</v>
      </c>
      <c r="C2374" s="3">
        <v>15.517240762710571</v>
      </c>
    </row>
    <row r="2375" spans="1:3">
      <c r="A2375" s="3">
        <v>-10.567999839782715</v>
      </c>
      <c r="B2375" s="3">
        <v>4.1666667908430099</v>
      </c>
      <c r="C2375" s="3">
        <v>15.517240762710571</v>
      </c>
    </row>
    <row r="2376" spans="1:3">
      <c r="A2376" s="3">
        <v>-10.563999176025391</v>
      </c>
      <c r="B2376" s="3">
        <v>4.1666667908430099</v>
      </c>
      <c r="C2376" s="3">
        <v>15.517240762710571</v>
      </c>
    </row>
    <row r="2377" spans="1:3">
      <c r="A2377" s="3">
        <v>-10.559999465942383</v>
      </c>
      <c r="B2377" s="3">
        <v>4.1666667908430099</v>
      </c>
      <c r="C2377" s="3">
        <v>15.517240762710571</v>
      </c>
    </row>
    <row r="2378" spans="1:3">
      <c r="A2378" s="3">
        <v>-10.555999755859375</v>
      </c>
      <c r="B2378" s="3">
        <v>4.1666667908430099</v>
      </c>
      <c r="C2378" s="3">
        <v>15.517240762710571</v>
      </c>
    </row>
    <row r="2379" spans="1:3">
      <c r="A2379" s="3">
        <v>-10.551999092102051</v>
      </c>
      <c r="B2379" s="3">
        <v>4.1666667908430099</v>
      </c>
      <c r="C2379" s="3">
        <v>15.517240762710571</v>
      </c>
    </row>
    <row r="2380" spans="1:3">
      <c r="A2380" s="3">
        <v>-10.547999382019043</v>
      </c>
      <c r="B2380" s="3">
        <v>4.1666667908430099</v>
      </c>
      <c r="C2380" s="3">
        <v>15.517240762710571</v>
      </c>
    </row>
    <row r="2381" spans="1:3">
      <c r="A2381" s="3">
        <v>-10.543999671936035</v>
      </c>
      <c r="B2381" s="3">
        <v>4.1666667908430099</v>
      </c>
      <c r="C2381" s="3">
        <v>15.517240762710571</v>
      </c>
    </row>
    <row r="2382" spans="1:3">
      <c r="A2382" s="3">
        <v>-10.539999961853027</v>
      </c>
      <c r="B2382" s="3">
        <v>4.1666667908430099</v>
      </c>
      <c r="C2382" s="3">
        <v>16.379310190677643</v>
      </c>
    </row>
    <row r="2383" spans="1:3">
      <c r="A2383" s="3">
        <v>-10.535999298095703</v>
      </c>
      <c r="B2383" s="3">
        <v>4.1666667908430099</v>
      </c>
      <c r="C2383" s="3">
        <v>16.379310190677643</v>
      </c>
    </row>
    <row r="2384" spans="1:3">
      <c r="A2384" s="3">
        <v>-10.531999588012695</v>
      </c>
      <c r="B2384" s="3">
        <v>4.1666667908430099</v>
      </c>
      <c r="C2384" s="3">
        <v>16.379310190677643</v>
      </c>
    </row>
    <row r="2385" spans="1:3">
      <c r="A2385" s="3">
        <v>-10.527999877929688</v>
      </c>
      <c r="B2385" s="3">
        <v>4.1666667908430099</v>
      </c>
      <c r="C2385" s="3">
        <v>16.379310190677643</v>
      </c>
    </row>
    <row r="2386" spans="1:3">
      <c r="A2386" s="3">
        <v>-10.523999214172363</v>
      </c>
      <c r="B2386" s="3">
        <v>4.1666667908430099</v>
      </c>
      <c r="C2386" s="3">
        <v>16.379310190677643</v>
      </c>
    </row>
    <row r="2387" spans="1:3">
      <c r="A2387" s="3">
        <v>-10.519999504089355</v>
      </c>
      <c r="B2387" s="3">
        <v>4.1666667908430099</v>
      </c>
      <c r="C2387" s="3">
        <v>16.379310190677643</v>
      </c>
    </row>
    <row r="2388" spans="1:3">
      <c r="A2388" s="3">
        <v>-10.515999794006348</v>
      </c>
      <c r="B2388" s="3">
        <v>4.1666667908430099</v>
      </c>
      <c r="C2388" s="3">
        <v>16.379310190677643</v>
      </c>
    </row>
    <row r="2389" spans="1:3">
      <c r="A2389" s="3">
        <v>-10.511999130249023</v>
      </c>
      <c r="B2389" s="3">
        <v>4.1666667908430099</v>
      </c>
      <c r="C2389" s="3">
        <v>16.379310190677643</v>
      </c>
    </row>
    <row r="2390" spans="1:3">
      <c r="A2390" s="3">
        <v>-10.507999420166016</v>
      </c>
      <c r="B2390" s="3">
        <v>4.1666667908430099</v>
      </c>
      <c r="C2390" s="3">
        <v>16.379310190677643</v>
      </c>
    </row>
    <row r="2391" spans="1:3">
      <c r="A2391" s="3">
        <v>-10.503999710083008</v>
      </c>
      <c r="B2391" s="3">
        <v>4.1666667908430099</v>
      </c>
      <c r="C2391" s="3">
        <v>16.379310190677643</v>
      </c>
    </row>
    <row r="2392" spans="1:3">
      <c r="A2392" s="3">
        <v>-10.5</v>
      </c>
      <c r="B2392" s="3">
        <v>4.1666667908430099</v>
      </c>
      <c r="C2392" s="3">
        <v>16.379310190677643</v>
      </c>
    </row>
    <row r="2393" spans="1:3">
      <c r="A2393" s="3">
        <v>-10.495999336242676</v>
      </c>
      <c r="B2393" s="3">
        <v>4.1666667908430099</v>
      </c>
      <c r="C2393" s="3">
        <v>16.379310190677643</v>
      </c>
    </row>
    <row r="2394" spans="1:3">
      <c r="A2394" s="3">
        <v>-10.491999626159668</v>
      </c>
      <c r="B2394" s="3">
        <v>4.1666667908430099</v>
      </c>
      <c r="C2394" s="3">
        <v>16.379310190677643</v>
      </c>
    </row>
    <row r="2395" spans="1:3">
      <c r="A2395" s="3">
        <v>-10.48799991607666</v>
      </c>
      <c r="B2395" s="3">
        <v>4.1666667908430099</v>
      </c>
      <c r="C2395" s="3">
        <v>16.379310190677643</v>
      </c>
    </row>
    <row r="2396" spans="1:3">
      <c r="A2396" s="3">
        <v>-10.483999252319336</v>
      </c>
      <c r="B2396" s="3">
        <v>4.1666667908430099</v>
      </c>
      <c r="C2396" s="3">
        <v>16.379310190677643</v>
      </c>
    </row>
    <row r="2397" spans="1:3">
      <c r="A2397" s="3">
        <v>-10.479999542236328</v>
      </c>
      <c r="B2397" s="3">
        <v>4.1666667908430099</v>
      </c>
      <c r="C2397" s="3">
        <v>16.379310190677643</v>
      </c>
    </row>
    <row r="2398" spans="1:3">
      <c r="A2398" s="3">
        <v>-10.47599983215332</v>
      </c>
      <c r="B2398" s="3">
        <v>4.1666667908430099</v>
      </c>
      <c r="C2398" s="3">
        <v>16.379310190677643</v>
      </c>
    </row>
    <row r="2399" spans="1:3">
      <c r="A2399" s="3">
        <v>-10.471999168395996</v>
      </c>
      <c r="B2399" s="3">
        <v>4.1666667908430099</v>
      </c>
      <c r="C2399" s="3">
        <v>16.379310190677643</v>
      </c>
    </row>
    <row r="2400" spans="1:3">
      <c r="A2400" s="3">
        <v>-10.467999458312988</v>
      </c>
      <c r="B2400" s="3">
        <v>4.1666667908430099</v>
      </c>
      <c r="C2400" s="3">
        <v>16.379310190677643</v>
      </c>
    </row>
    <row r="2401" spans="1:3">
      <c r="A2401" s="3">
        <v>-10.46399974822998</v>
      </c>
      <c r="B2401" s="3">
        <v>4.1666667908430099</v>
      </c>
      <c r="C2401" s="3">
        <v>16.379310190677643</v>
      </c>
    </row>
    <row r="2402" spans="1:3">
      <c r="A2402" s="3">
        <v>-10.459999084472656</v>
      </c>
      <c r="B2402" s="3">
        <v>4.1666667908430099</v>
      </c>
      <c r="C2402" s="3">
        <v>16.379310190677643</v>
      </c>
    </row>
    <row r="2403" spans="1:3">
      <c r="A2403" s="3">
        <v>-10.455999374389648</v>
      </c>
      <c r="B2403" s="3">
        <v>4.1666667908430099</v>
      </c>
      <c r="C2403" s="3">
        <v>16.379310190677643</v>
      </c>
    </row>
    <row r="2404" spans="1:3">
      <c r="A2404" s="3">
        <v>-10.451999664306641</v>
      </c>
      <c r="B2404" s="3">
        <v>4.1666667908430099</v>
      </c>
      <c r="C2404" s="3">
        <v>16.379310190677643</v>
      </c>
    </row>
    <row r="2405" spans="1:3">
      <c r="A2405" s="3">
        <v>-10.447999954223633</v>
      </c>
      <c r="B2405" s="3">
        <v>4.1666667908430099</v>
      </c>
      <c r="C2405" s="3">
        <v>16.379310190677643</v>
      </c>
    </row>
    <row r="2406" spans="1:3">
      <c r="A2406" s="3">
        <v>-10.443999290466309</v>
      </c>
      <c r="B2406" s="3">
        <v>4.1666667908430099</v>
      </c>
      <c r="C2406" s="3">
        <v>16.379310190677643</v>
      </c>
    </row>
    <row r="2407" spans="1:3">
      <c r="A2407" s="3">
        <v>-10.439999580383301</v>
      </c>
      <c r="B2407" s="3">
        <v>4.1666667908430099</v>
      </c>
      <c r="C2407" s="3">
        <v>16.379310190677643</v>
      </c>
    </row>
    <row r="2408" spans="1:3">
      <c r="A2408" s="3">
        <v>-10.435999870300293</v>
      </c>
      <c r="B2408" s="3">
        <v>4.1666667908430099</v>
      </c>
      <c r="C2408" s="3">
        <v>16.379310190677643</v>
      </c>
    </row>
    <row r="2409" spans="1:3">
      <c r="A2409" s="3">
        <v>-10.431999206542969</v>
      </c>
      <c r="B2409" s="3">
        <v>4.1666667908430099</v>
      </c>
      <c r="C2409" s="3">
        <v>16.379310190677643</v>
      </c>
    </row>
    <row r="2410" spans="1:3">
      <c r="A2410" s="3">
        <v>-10.427999496459961</v>
      </c>
      <c r="B2410" s="3">
        <v>4.1666667908430099</v>
      </c>
      <c r="C2410" s="3">
        <v>16.379310190677643</v>
      </c>
    </row>
    <row r="2411" spans="1:3">
      <c r="A2411" s="3">
        <v>-10.423999786376953</v>
      </c>
      <c r="B2411" s="3">
        <v>4.1666667908430099</v>
      </c>
      <c r="C2411" s="3">
        <v>16.379310190677643</v>
      </c>
    </row>
    <row r="2412" spans="1:3">
      <c r="A2412" s="3">
        <v>-10.419999122619629</v>
      </c>
      <c r="B2412" s="3">
        <v>4.1666667908430099</v>
      </c>
      <c r="C2412" s="3">
        <v>16.379310190677643</v>
      </c>
    </row>
    <row r="2413" spans="1:3">
      <c r="A2413" s="3">
        <v>-10.415999412536621</v>
      </c>
      <c r="B2413" s="3">
        <v>4.1666667908430099</v>
      </c>
      <c r="C2413" s="3">
        <v>16.379310190677643</v>
      </c>
    </row>
    <row r="2414" spans="1:3">
      <c r="A2414" s="3">
        <v>-10.411999702453613</v>
      </c>
      <c r="B2414" s="3">
        <v>4.1666667908430099</v>
      </c>
      <c r="C2414" s="3">
        <v>16.379310190677643</v>
      </c>
    </row>
    <row r="2415" spans="1:3">
      <c r="A2415" s="3">
        <v>-10.407999992370605</v>
      </c>
      <c r="B2415" s="3">
        <v>4.1666667908430099</v>
      </c>
      <c r="C2415" s="3">
        <v>16.379310190677643</v>
      </c>
    </row>
    <row r="2416" spans="1:3">
      <c r="A2416" s="3">
        <v>-10.403999328613281</v>
      </c>
      <c r="B2416" s="3">
        <v>4.1666667908430099</v>
      </c>
      <c r="C2416" s="3">
        <v>16.379310190677643</v>
      </c>
    </row>
    <row r="2417" spans="1:3">
      <c r="A2417" s="3">
        <v>-10.399999618530273</v>
      </c>
      <c r="B2417" s="3">
        <v>4.1666667908430099</v>
      </c>
      <c r="C2417" s="3">
        <v>16.379310190677643</v>
      </c>
    </row>
    <row r="2418" spans="1:3">
      <c r="A2418" s="3">
        <v>-10.395999908447266</v>
      </c>
      <c r="B2418" s="3">
        <v>4.1666667908430099</v>
      </c>
      <c r="C2418" s="3">
        <v>16.379310190677643</v>
      </c>
    </row>
    <row r="2419" spans="1:3">
      <c r="A2419" s="3">
        <v>-10.391999244689941</v>
      </c>
      <c r="B2419" s="3">
        <v>4.1666667908430099</v>
      </c>
      <c r="C2419" s="3">
        <v>16.379310190677643</v>
      </c>
    </row>
    <row r="2420" spans="1:3">
      <c r="A2420" s="3">
        <v>-10.387999534606934</v>
      </c>
      <c r="B2420" s="3">
        <v>4.1666667908430099</v>
      </c>
      <c r="C2420" s="3">
        <v>16.379310190677643</v>
      </c>
    </row>
    <row r="2421" spans="1:3">
      <c r="A2421" s="3">
        <v>-10.383999824523926</v>
      </c>
      <c r="B2421" s="3">
        <v>4.1666667908430099</v>
      </c>
      <c r="C2421" s="3">
        <v>16.379310190677643</v>
      </c>
    </row>
    <row r="2422" spans="1:3">
      <c r="A2422" s="3">
        <v>-10.380000114440918</v>
      </c>
      <c r="B2422" s="3">
        <v>5.000000074505806</v>
      </c>
      <c r="C2422" s="3">
        <v>16.379310190677643</v>
      </c>
    </row>
    <row r="2423" spans="1:3">
      <c r="A2423" s="3">
        <v>-10.379999160766602</v>
      </c>
      <c r="B2423" s="3">
        <v>5.000000074505806</v>
      </c>
      <c r="C2423" s="3">
        <v>16.379310190677643</v>
      </c>
    </row>
    <row r="2424" spans="1:3">
      <c r="A2424" s="3">
        <v>-10.375999450683594</v>
      </c>
      <c r="B2424" s="3">
        <v>5.000000074505806</v>
      </c>
      <c r="C2424" s="3">
        <v>16.379310190677643</v>
      </c>
    </row>
    <row r="2425" spans="1:3">
      <c r="A2425" s="3">
        <v>-10.371999740600586</v>
      </c>
      <c r="B2425" s="3">
        <v>5.000000074505806</v>
      </c>
      <c r="C2425" s="3">
        <v>16.379310190677643</v>
      </c>
    </row>
    <row r="2426" spans="1:3">
      <c r="A2426" s="3">
        <v>-10.367999076843262</v>
      </c>
      <c r="B2426" s="3">
        <v>5.000000074505806</v>
      </c>
      <c r="C2426" s="3">
        <v>16.379310190677643</v>
      </c>
    </row>
    <row r="2427" spans="1:3">
      <c r="A2427" s="3">
        <v>-10.363999366760254</v>
      </c>
      <c r="B2427" s="3">
        <v>5.000000074505806</v>
      </c>
      <c r="C2427" s="3">
        <v>16.379310190677643</v>
      </c>
    </row>
    <row r="2428" spans="1:3">
      <c r="A2428" s="3">
        <v>-10.359999656677246</v>
      </c>
      <c r="B2428" s="3">
        <v>5.000000074505806</v>
      </c>
      <c r="C2428" s="3">
        <v>16.379310190677643</v>
      </c>
    </row>
    <row r="2429" spans="1:3">
      <c r="A2429" s="3">
        <v>-10.355999946594238</v>
      </c>
      <c r="B2429" s="3">
        <v>5.000000074505806</v>
      </c>
      <c r="C2429" s="3">
        <v>16.379310190677643</v>
      </c>
    </row>
    <row r="2430" spans="1:3">
      <c r="A2430" s="3">
        <v>-10.351999282836914</v>
      </c>
      <c r="B2430" s="3">
        <v>5.000000074505806</v>
      </c>
      <c r="C2430" s="3">
        <v>16.379310190677643</v>
      </c>
    </row>
    <row r="2431" spans="1:3">
      <c r="A2431" s="3">
        <v>-10.347999572753906</v>
      </c>
      <c r="B2431" s="3">
        <v>5.000000074505806</v>
      </c>
      <c r="C2431" s="3">
        <v>16.379310190677643</v>
      </c>
    </row>
    <row r="2432" spans="1:3">
      <c r="A2432" s="3">
        <v>-10.343999862670898</v>
      </c>
      <c r="B2432" s="3">
        <v>5.000000074505806</v>
      </c>
      <c r="C2432" s="3">
        <v>16.379310190677643</v>
      </c>
    </row>
    <row r="2433" spans="1:3">
      <c r="A2433" s="3">
        <v>-10.339999198913574</v>
      </c>
      <c r="B2433" s="3">
        <v>5.000000074505806</v>
      </c>
      <c r="C2433" s="3">
        <v>16.379310190677643</v>
      </c>
    </row>
    <row r="2434" spans="1:3">
      <c r="A2434" s="3">
        <v>-10.335999488830566</v>
      </c>
      <c r="B2434" s="3">
        <v>5.000000074505806</v>
      </c>
      <c r="C2434" s="3">
        <v>16.379310190677643</v>
      </c>
    </row>
    <row r="2435" spans="1:3">
      <c r="A2435" s="3">
        <v>-10.331999778747559</v>
      </c>
      <c r="B2435" s="3">
        <v>5.000000074505806</v>
      </c>
      <c r="C2435" s="3">
        <v>16.379310190677643</v>
      </c>
    </row>
    <row r="2436" spans="1:3">
      <c r="A2436" s="3">
        <v>-10.327999114990234</v>
      </c>
      <c r="B2436" s="3">
        <v>5.000000074505806</v>
      </c>
      <c r="C2436" s="3">
        <v>16.379310190677643</v>
      </c>
    </row>
    <row r="2437" spans="1:3">
      <c r="A2437" s="3">
        <v>-10.323999404907227</v>
      </c>
      <c r="B2437" s="3">
        <v>5.000000074505806</v>
      </c>
      <c r="C2437" s="3">
        <v>16.379310190677643</v>
      </c>
    </row>
    <row r="2438" spans="1:3">
      <c r="A2438" s="3">
        <v>-10.319999694824219</v>
      </c>
      <c r="B2438" s="3">
        <v>5.000000074505806</v>
      </c>
      <c r="C2438" s="3">
        <v>16.379310190677643</v>
      </c>
    </row>
    <row r="2439" spans="1:3">
      <c r="A2439" s="3">
        <v>-10.315999984741211</v>
      </c>
      <c r="B2439" s="3">
        <v>5.000000074505806</v>
      </c>
      <c r="C2439" s="3">
        <v>16.379310190677643</v>
      </c>
    </row>
    <row r="2440" spans="1:3">
      <c r="A2440" s="3">
        <v>-10.311999320983887</v>
      </c>
      <c r="B2440" s="3">
        <v>5.000000074505806</v>
      </c>
      <c r="C2440" s="3">
        <v>16.379310190677643</v>
      </c>
    </row>
    <row r="2441" spans="1:3">
      <c r="A2441" s="3">
        <v>-10.307999610900879</v>
      </c>
      <c r="B2441" s="3">
        <v>5.000000074505806</v>
      </c>
      <c r="C2441" s="3">
        <v>16.379310190677643</v>
      </c>
    </row>
    <row r="2442" spans="1:3">
      <c r="A2442" s="3">
        <v>-10.303999900817871</v>
      </c>
      <c r="B2442" s="3">
        <v>5.000000074505806</v>
      </c>
      <c r="C2442" s="3">
        <v>16.379310190677643</v>
      </c>
    </row>
    <row r="2443" spans="1:3">
      <c r="A2443" s="3">
        <v>-10.299999237060547</v>
      </c>
      <c r="B2443" s="3">
        <v>5.000000074505806</v>
      </c>
      <c r="C2443" s="3">
        <v>16.379310190677643</v>
      </c>
    </row>
    <row r="2444" spans="1:3">
      <c r="A2444" s="3">
        <v>-10.295999526977539</v>
      </c>
      <c r="B2444" s="3">
        <v>5.000000074505806</v>
      </c>
      <c r="C2444" s="3">
        <v>16.379310190677643</v>
      </c>
    </row>
    <row r="2445" spans="1:3">
      <c r="A2445" s="3">
        <v>-10.291999816894531</v>
      </c>
      <c r="B2445" s="3">
        <v>5.000000074505806</v>
      </c>
      <c r="C2445" s="3">
        <v>16.379310190677643</v>
      </c>
    </row>
    <row r="2446" spans="1:3">
      <c r="A2446" s="3">
        <v>-10.287999153137207</v>
      </c>
      <c r="B2446" s="3">
        <v>5.000000074505806</v>
      </c>
      <c r="C2446" s="3">
        <v>16.379310190677643</v>
      </c>
    </row>
    <row r="2447" spans="1:3">
      <c r="A2447" s="3">
        <v>-10.283999443054199</v>
      </c>
      <c r="B2447" s="3">
        <v>5.000000074505806</v>
      </c>
      <c r="C2447" s="3">
        <v>16.379310190677643</v>
      </c>
    </row>
    <row r="2448" spans="1:3">
      <c r="A2448" s="3">
        <v>-10.279999732971191</v>
      </c>
      <c r="B2448" s="3">
        <v>5.000000074505806</v>
      </c>
      <c r="C2448" s="3">
        <v>16.379310190677643</v>
      </c>
    </row>
    <row r="2449" spans="1:3">
      <c r="A2449" s="3">
        <v>-10.275999069213867</v>
      </c>
      <c r="B2449" s="3">
        <v>5.000000074505806</v>
      </c>
      <c r="C2449" s="3">
        <v>16.379310190677643</v>
      </c>
    </row>
    <row r="2450" spans="1:3">
      <c r="A2450" s="3">
        <v>-10.271999359130859</v>
      </c>
      <c r="B2450" s="3">
        <v>5.000000074505806</v>
      </c>
      <c r="C2450" s="3">
        <v>16.379310190677643</v>
      </c>
    </row>
    <row r="2451" spans="1:3">
      <c r="A2451" s="3">
        <v>-10.267999649047852</v>
      </c>
      <c r="B2451" s="3">
        <v>5.000000074505806</v>
      </c>
      <c r="C2451" s="3">
        <v>16.379310190677643</v>
      </c>
    </row>
    <row r="2452" spans="1:3">
      <c r="A2452" s="3">
        <v>-10.263999938964844</v>
      </c>
      <c r="B2452" s="3">
        <v>5.000000074505806</v>
      </c>
      <c r="C2452" s="3">
        <v>16.379310190677643</v>
      </c>
    </row>
    <row r="2453" spans="1:3">
      <c r="A2453" s="3">
        <v>-10.25999927520752</v>
      </c>
      <c r="B2453" s="3">
        <v>5.000000074505806</v>
      </c>
      <c r="C2453" s="3">
        <v>16.379310190677643</v>
      </c>
    </row>
    <row r="2454" spans="1:3">
      <c r="A2454" s="3">
        <v>-10.255999565124512</v>
      </c>
      <c r="B2454" s="3">
        <v>5.000000074505806</v>
      </c>
      <c r="C2454" s="3">
        <v>16.379310190677643</v>
      </c>
    </row>
    <row r="2455" spans="1:3">
      <c r="A2455" s="3">
        <v>-10.251999855041504</v>
      </c>
      <c r="B2455" s="3">
        <v>5.000000074505806</v>
      </c>
      <c r="C2455" s="3">
        <v>16.379310190677643</v>
      </c>
    </row>
    <row r="2456" spans="1:3">
      <c r="A2456" s="3">
        <v>-10.24799919128418</v>
      </c>
      <c r="B2456" s="3">
        <v>5.000000074505806</v>
      </c>
      <c r="C2456" s="3">
        <v>16.379310190677643</v>
      </c>
    </row>
    <row r="2457" spans="1:3">
      <c r="A2457" s="3">
        <v>-10.243999481201172</v>
      </c>
      <c r="B2457" s="3">
        <v>5.000000074505806</v>
      </c>
      <c r="C2457" s="3">
        <v>16.379310190677643</v>
      </c>
    </row>
    <row r="2458" spans="1:3">
      <c r="A2458" s="3">
        <v>-10.239999771118164</v>
      </c>
      <c r="B2458" s="3">
        <v>5.000000074505806</v>
      </c>
      <c r="C2458" s="3">
        <v>16.379310190677643</v>
      </c>
    </row>
    <row r="2459" spans="1:3">
      <c r="A2459" s="3">
        <v>-10.23599910736084</v>
      </c>
      <c r="B2459" s="3">
        <v>5.000000074505806</v>
      </c>
      <c r="C2459" s="3">
        <v>16.379310190677643</v>
      </c>
    </row>
    <row r="2460" spans="1:3">
      <c r="A2460" s="3">
        <v>-10.231999397277832</v>
      </c>
      <c r="B2460" s="3">
        <v>5.000000074505806</v>
      </c>
      <c r="C2460" s="3">
        <v>16.379310190677643</v>
      </c>
    </row>
    <row r="2461" spans="1:3">
      <c r="A2461" s="3">
        <v>-10.227999687194824</v>
      </c>
      <c r="B2461" s="3">
        <v>5.000000074505806</v>
      </c>
      <c r="C2461" s="3">
        <v>16.379310190677643</v>
      </c>
    </row>
    <row r="2462" spans="1:3">
      <c r="A2462" s="3">
        <v>-10.223999977111816</v>
      </c>
      <c r="B2462" s="3">
        <v>5.000000074505806</v>
      </c>
      <c r="C2462" s="3">
        <v>16.379310190677643</v>
      </c>
    </row>
    <row r="2463" spans="1:3">
      <c r="A2463" s="3">
        <v>-10.219999313354492</v>
      </c>
      <c r="B2463" s="3">
        <v>5.000000074505806</v>
      </c>
      <c r="C2463" s="3">
        <v>16.379310190677643</v>
      </c>
    </row>
    <row r="2464" spans="1:3">
      <c r="A2464" s="3">
        <v>-10.215999603271484</v>
      </c>
      <c r="B2464" s="3">
        <v>5.000000074505806</v>
      </c>
      <c r="C2464" s="3">
        <v>16.379310190677643</v>
      </c>
    </row>
    <row r="2465" spans="1:3">
      <c r="A2465" s="3">
        <v>-10.211999893188477</v>
      </c>
      <c r="B2465" s="3">
        <v>5.000000074505806</v>
      </c>
      <c r="C2465" s="3">
        <v>16.379310190677643</v>
      </c>
    </row>
    <row r="2466" spans="1:3">
      <c r="A2466" s="3">
        <v>-10.207999229431152</v>
      </c>
      <c r="B2466" s="3">
        <v>5.000000074505806</v>
      </c>
      <c r="C2466" s="3">
        <v>16.379310190677643</v>
      </c>
    </row>
    <row r="2467" spans="1:3">
      <c r="A2467" s="3">
        <v>-10.203999519348145</v>
      </c>
      <c r="B2467" s="3">
        <v>5.000000074505806</v>
      </c>
      <c r="C2467" s="3">
        <v>16.379310190677643</v>
      </c>
    </row>
    <row r="2468" spans="1:3">
      <c r="A2468" s="3">
        <v>-10.199999809265137</v>
      </c>
      <c r="B2468" s="3">
        <v>5.000000074505806</v>
      </c>
      <c r="C2468" s="3">
        <v>16.379310190677643</v>
      </c>
    </row>
    <row r="2469" spans="1:3">
      <c r="A2469" s="3">
        <v>-10.195999145507813</v>
      </c>
      <c r="B2469" s="3">
        <v>5.000000074505806</v>
      </c>
      <c r="C2469" s="3">
        <v>16.379310190677643</v>
      </c>
    </row>
    <row r="2470" spans="1:3">
      <c r="A2470" s="3">
        <v>-10.191999435424805</v>
      </c>
      <c r="B2470" s="3">
        <v>5.000000074505806</v>
      </c>
      <c r="C2470" s="3">
        <v>16.379310190677643</v>
      </c>
    </row>
    <row r="2471" spans="1:3">
      <c r="A2471" s="3">
        <v>-10.187999725341797</v>
      </c>
      <c r="B2471" s="3">
        <v>5.000000074505806</v>
      </c>
      <c r="C2471" s="3">
        <v>16.379310190677643</v>
      </c>
    </row>
    <row r="2472" spans="1:3">
      <c r="A2472" s="3">
        <v>-10.183999061584473</v>
      </c>
      <c r="B2472" s="3">
        <v>5.000000074505806</v>
      </c>
      <c r="C2472" s="3">
        <v>16.379310190677643</v>
      </c>
    </row>
    <row r="2473" spans="1:3">
      <c r="A2473" s="3">
        <v>-10.179999351501465</v>
      </c>
      <c r="B2473" s="3">
        <v>5.000000074505806</v>
      </c>
      <c r="C2473" s="3">
        <v>16.379310190677643</v>
      </c>
    </row>
    <row r="2474" spans="1:3">
      <c r="A2474" s="3">
        <v>-10.175999641418457</v>
      </c>
      <c r="B2474" s="3">
        <v>5.000000074505806</v>
      </c>
      <c r="C2474" s="3">
        <v>16.379310190677643</v>
      </c>
    </row>
    <row r="2475" spans="1:3">
      <c r="A2475" s="3">
        <v>-10.171999931335449</v>
      </c>
      <c r="B2475" s="3">
        <v>5.000000074505806</v>
      </c>
      <c r="C2475" s="3">
        <v>16.379310190677643</v>
      </c>
    </row>
    <row r="2476" spans="1:3">
      <c r="A2476" s="3">
        <v>-10.167999267578125</v>
      </c>
      <c r="B2476" s="3">
        <v>5.000000074505806</v>
      </c>
      <c r="C2476" s="3">
        <v>16.379310190677643</v>
      </c>
    </row>
    <row r="2477" spans="1:3">
      <c r="A2477" s="3">
        <v>-10.163999557495117</v>
      </c>
      <c r="B2477" s="3">
        <v>5.000000074505806</v>
      </c>
      <c r="C2477" s="3">
        <v>16.379310190677643</v>
      </c>
    </row>
    <row r="2478" spans="1:3">
      <c r="A2478" s="3">
        <v>-10.159999847412109</v>
      </c>
      <c r="B2478" s="3">
        <v>5.000000074505806</v>
      </c>
      <c r="C2478" s="3">
        <v>16.379310190677643</v>
      </c>
    </row>
    <row r="2479" spans="1:3">
      <c r="A2479" s="3">
        <v>-10.155999183654785</v>
      </c>
      <c r="B2479" s="3">
        <v>5.000000074505806</v>
      </c>
      <c r="C2479" s="3">
        <v>16.379310190677643</v>
      </c>
    </row>
    <row r="2480" spans="1:3">
      <c r="A2480" s="3">
        <v>-10.151999473571777</v>
      </c>
      <c r="B2480" s="3">
        <v>5.000000074505806</v>
      </c>
      <c r="C2480" s="3">
        <v>16.379310190677643</v>
      </c>
    </row>
    <row r="2481" spans="1:3">
      <c r="A2481" s="3">
        <v>-10.14799976348877</v>
      </c>
      <c r="B2481" s="3">
        <v>5.000000074505806</v>
      </c>
      <c r="C2481" s="3">
        <v>16.379310190677643</v>
      </c>
    </row>
    <row r="2482" spans="1:3">
      <c r="A2482" s="3">
        <v>-10.143999099731445</v>
      </c>
      <c r="B2482" s="3">
        <v>5.000000074505806</v>
      </c>
      <c r="C2482" s="3">
        <v>16.379310190677643</v>
      </c>
    </row>
    <row r="2483" spans="1:3">
      <c r="A2483" s="3">
        <v>-10.139999389648438</v>
      </c>
      <c r="B2483" s="3">
        <v>5.000000074505806</v>
      </c>
      <c r="C2483" s="3">
        <v>16.379310190677643</v>
      </c>
    </row>
    <row r="2484" spans="1:3">
      <c r="A2484" s="3">
        <v>-10.13599967956543</v>
      </c>
      <c r="B2484" s="3">
        <v>5.000000074505806</v>
      </c>
      <c r="C2484" s="3">
        <v>16.379310190677643</v>
      </c>
    </row>
    <row r="2485" spans="1:3">
      <c r="A2485" s="3">
        <v>-10.131999969482422</v>
      </c>
      <c r="B2485" s="3">
        <v>5.000000074505806</v>
      </c>
      <c r="C2485" s="3">
        <v>16.379310190677643</v>
      </c>
    </row>
    <row r="2486" spans="1:3">
      <c r="A2486" s="3">
        <v>-10.127999305725098</v>
      </c>
      <c r="B2486" s="3">
        <v>5.000000074505806</v>
      </c>
      <c r="C2486" s="3">
        <v>16.379310190677643</v>
      </c>
    </row>
    <row r="2487" spans="1:3">
      <c r="A2487" s="3">
        <v>-10.12399959564209</v>
      </c>
      <c r="B2487" s="3">
        <v>5.000000074505806</v>
      </c>
      <c r="C2487" s="3">
        <v>16.379310190677643</v>
      </c>
    </row>
    <row r="2488" spans="1:3">
      <c r="A2488" s="3">
        <v>-10.119999885559082</v>
      </c>
      <c r="B2488" s="3">
        <v>5.000000074505806</v>
      </c>
      <c r="C2488" s="3">
        <v>16.379310190677643</v>
      </c>
    </row>
    <row r="2489" spans="1:3">
      <c r="A2489" s="3">
        <v>-10.115999221801758</v>
      </c>
      <c r="B2489" s="3">
        <v>5.000000074505806</v>
      </c>
      <c r="C2489" s="3">
        <v>16.379310190677643</v>
      </c>
    </row>
    <row r="2490" spans="1:3">
      <c r="A2490" s="3">
        <v>-10.11199951171875</v>
      </c>
      <c r="B2490" s="3">
        <v>5.000000074505806</v>
      </c>
      <c r="C2490" s="3">
        <v>16.379310190677643</v>
      </c>
    </row>
    <row r="2491" spans="1:3">
      <c r="A2491" s="3">
        <v>-10.107999801635742</v>
      </c>
      <c r="B2491" s="3">
        <v>5.000000074505806</v>
      </c>
      <c r="C2491" s="3">
        <v>16.379310190677643</v>
      </c>
    </row>
    <row r="2492" spans="1:3">
      <c r="A2492" s="3">
        <v>-10.103999137878418</v>
      </c>
      <c r="B2492" s="3">
        <v>5.000000074505806</v>
      </c>
      <c r="C2492" s="3">
        <v>16.379310190677643</v>
      </c>
    </row>
    <row r="2493" spans="1:3">
      <c r="A2493" s="3">
        <v>-10.09999942779541</v>
      </c>
      <c r="B2493" s="3">
        <v>5.000000074505806</v>
      </c>
      <c r="C2493" s="3">
        <v>16.379310190677643</v>
      </c>
    </row>
    <row r="2494" spans="1:3">
      <c r="A2494" s="3">
        <v>-10.095999717712402</v>
      </c>
      <c r="B2494" s="3">
        <v>5.000000074505806</v>
      </c>
      <c r="C2494" s="3">
        <v>16.379310190677643</v>
      </c>
    </row>
    <row r="2495" spans="1:3">
      <c r="A2495" s="3">
        <v>-10.091999053955078</v>
      </c>
      <c r="B2495" s="3">
        <v>5.000000074505806</v>
      </c>
      <c r="C2495" s="3">
        <v>16.379310190677643</v>
      </c>
    </row>
    <row r="2496" spans="1:3">
      <c r="A2496" s="3">
        <v>-10.08799934387207</v>
      </c>
      <c r="B2496" s="3">
        <v>5.000000074505806</v>
      </c>
      <c r="C2496" s="3">
        <v>16.379310190677643</v>
      </c>
    </row>
    <row r="2497" spans="1:3">
      <c r="A2497" s="3">
        <v>-10.083999633789063</v>
      </c>
      <c r="B2497" s="3">
        <v>5.000000074505806</v>
      </c>
      <c r="C2497" s="3">
        <v>16.379310190677643</v>
      </c>
    </row>
    <row r="2498" spans="1:3">
      <c r="A2498" s="3">
        <v>-10.079999923706055</v>
      </c>
      <c r="B2498" s="3">
        <v>5.000000074505806</v>
      </c>
      <c r="C2498" s="3">
        <v>16.379310190677643</v>
      </c>
    </row>
    <row r="2499" spans="1:3">
      <c r="A2499" s="3">
        <v>-10.07599925994873</v>
      </c>
      <c r="B2499" s="3">
        <v>5.000000074505806</v>
      </c>
      <c r="C2499" s="3">
        <v>16.379310190677643</v>
      </c>
    </row>
    <row r="2500" spans="1:3">
      <c r="A2500" s="3">
        <v>-10.071999549865723</v>
      </c>
      <c r="B2500" s="3">
        <v>5.000000074505806</v>
      </c>
      <c r="C2500" s="3">
        <v>16.379310190677643</v>
      </c>
    </row>
    <row r="2501" spans="1:3">
      <c r="A2501" s="3">
        <v>-10.067999839782715</v>
      </c>
      <c r="B2501" s="3">
        <v>5.000000074505806</v>
      </c>
      <c r="C2501" s="3">
        <v>16.379310190677643</v>
      </c>
    </row>
    <row r="2502" spans="1:3">
      <c r="A2502" s="3">
        <v>-10.063999176025391</v>
      </c>
      <c r="B2502" s="3">
        <v>5.000000074505806</v>
      </c>
      <c r="C2502" s="3">
        <v>16.379310190677643</v>
      </c>
    </row>
    <row r="2503" spans="1:3">
      <c r="A2503" s="3">
        <v>-10.059999465942383</v>
      </c>
      <c r="B2503" s="3">
        <v>5.000000074505806</v>
      </c>
      <c r="C2503" s="3">
        <v>16.379310190677643</v>
      </c>
    </row>
    <row r="2504" spans="1:3">
      <c r="A2504" s="3">
        <v>-10.055999755859375</v>
      </c>
      <c r="B2504" s="3">
        <v>5.000000074505806</v>
      </c>
      <c r="C2504" s="3">
        <v>16.379310190677643</v>
      </c>
    </row>
    <row r="2505" spans="1:3">
      <c r="A2505" s="3">
        <v>-10.051999092102051</v>
      </c>
      <c r="B2505" s="3">
        <v>5.000000074505806</v>
      </c>
      <c r="C2505" s="3">
        <v>16.379310190677643</v>
      </c>
    </row>
    <row r="2506" spans="1:3">
      <c r="A2506" s="3">
        <v>-10.050000190734863</v>
      </c>
      <c r="B2506" s="3">
        <v>5.000000074505806</v>
      </c>
      <c r="C2506" s="3">
        <v>17.241379618644714</v>
      </c>
    </row>
    <row r="2507" spans="1:3">
      <c r="A2507" s="3">
        <v>-10.047999382019043</v>
      </c>
      <c r="B2507" s="3">
        <v>5.000000074505806</v>
      </c>
      <c r="C2507" s="3">
        <v>17.241379618644714</v>
      </c>
    </row>
    <row r="2508" spans="1:3">
      <c r="A2508" s="3">
        <v>-10.043999671936035</v>
      </c>
      <c r="B2508" s="3">
        <v>5.000000074505806</v>
      </c>
      <c r="C2508" s="3">
        <v>17.241379618644714</v>
      </c>
    </row>
    <row r="2509" spans="1:3">
      <c r="A2509" s="3">
        <v>-10.039999961853027</v>
      </c>
      <c r="B2509" s="3">
        <v>5.000000074505806</v>
      </c>
      <c r="C2509" s="3">
        <v>17.241379618644714</v>
      </c>
    </row>
    <row r="2510" spans="1:3">
      <c r="A2510" s="3">
        <v>-10.035999298095703</v>
      </c>
      <c r="B2510" s="3">
        <v>5.000000074505806</v>
      </c>
      <c r="C2510" s="3">
        <v>17.241379618644714</v>
      </c>
    </row>
    <row r="2511" spans="1:3">
      <c r="A2511" s="3">
        <v>-10.031999588012695</v>
      </c>
      <c r="B2511" s="3">
        <v>5.000000074505806</v>
      </c>
      <c r="C2511" s="3">
        <v>17.241379618644714</v>
      </c>
    </row>
    <row r="2512" spans="1:3">
      <c r="A2512" s="3">
        <v>-10.027999877929688</v>
      </c>
      <c r="B2512" s="3">
        <v>5.000000074505806</v>
      </c>
      <c r="C2512" s="3">
        <v>17.241379618644714</v>
      </c>
    </row>
    <row r="2513" spans="1:3">
      <c r="A2513" s="3">
        <v>-10.023999214172363</v>
      </c>
      <c r="B2513" s="3">
        <v>5.000000074505806</v>
      </c>
      <c r="C2513" s="3">
        <v>17.241379618644714</v>
      </c>
    </row>
    <row r="2514" spans="1:3">
      <c r="A2514" s="3">
        <v>-10.019999504089355</v>
      </c>
      <c r="B2514" s="3">
        <v>5.000000074505806</v>
      </c>
      <c r="C2514" s="3">
        <v>17.241379618644714</v>
      </c>
    </row>
    <row r="2515" spans="1:3">
      <c r="A2515" s="3">
        <v>-10.015999794006348</v>
      </c>
      <c r="B2515" s="3">
        <v>5.000000074505806</v>
      </c>
      <c r="C2515" s="3">
        <v>17.241379618644714</v>
      </c>
    </row>
    <row r="2516" spans="1:3">
      <c r="A2516" s="3">
        <v>-10.011999130249023</v>
      </c>
      <c r="B2516" s="3">
        <v>5.000000074505806</v>
      </c>
      <c r="C2516" s="3">
        <v>17.241379618644714</v>
      </c>
    </row>
    <row r="2517" spans="1:3">
      <c r="A2517" s="3">
        <v>-10.007999420166016</v>
      </c>
      <c r="B2517" s="3">
        <v>5.000000074505806</v>
      </c>
      <c r="C2517" s="3">
        <v>17.241379618644714</v>
      </c>
    </row>
    <row r="2518" spans="1:3">
      <c r="A2518" s="3">
        <v>-10.003999710083008</v>
      </c>
      <c r="B2518" s="3">
        <v>5.000000074505806</v>
      </c>
      <c r="C2518" s="3">
        <v>17.241379618644714</v>
      </c>
    </row>
    <row r="2519" spans="1:3">
      <c r="A2519" s="3">
        <v>-10</v>
      </c>
      <c r="B2519" s="3">
        <v>5.000000074505806</v>
      </c>
      <c r="C2519" s="3">
        <v>17.241379618644714</v>
      </c>
    </row>
    <row r="2520" spans="1:3">
      <c r="A2520" s="3">
        <v>-9.9959993362426758</v>
      </c>
      <c r="B2520" s="3">
        <v>5.000000074505806</v>
      </c>
      <c r="C2520" s="3">
        <v>17.241379618644714</v>
      </c>
    </row>
    <row r="2521" spans="1:3">
      <c r="A2521" s="3">
        <v>-9.991999626159668</v>
      </c>
      <c r="B2521" s="3">
        <v>5.000000074505806</v>
      </c>
      <c r="C2521" s="3">
        <v>17.241379618644714</v>
      </c>
    </row>
    <row r="2522" spans="1:3">
      <c r="A2522" s="3">
        <v>-9.9879999160766602</v>
      </c>
      <c r="B2522" s="3">
        <v>5.000000074505806</v>
      </c>
      <c r="C2522" s="3">
        <v>17.241379618644714</v>
      </c>
    </row>
    <row r="2523" spans="1:3">
      <c r="A2523" s="3">
        <v>-9.9839992523193359</v>
      </c>
      <c r="B2523" s="3">
        <v>5.000000074505806</v>
      </c>
      <c r="C2523" s="3">
        <v>17.241379618644714</v>
      </c>
    </row>
    <row r="2524" spans="1:3">
      <c r="A2524" s="3">
        <v>-9.9799995422363281</v>
      </c>
      <c r="B2524" s="3">
        <v>5.000000074505806</v>
      </c>
      <c r="C2524" s="3">
        <v>17.241379618644714</v>
      </c>
    </row>
    <row r="2525" spans="1:3">
      <c r="A2525" s="3">
        <v>-9.9759998321533203</v>
      </c>
      <c r="B2525" s="3">
        <v>5.000000074505806</v>
      </c>
      <c r="C2525" s="3">
        <v>17.241379618644714</v>
      </c>
    </row>
    <row r="2526" spans="1:3">
      <c r="A2526" s="3">
        <v>-9.9719991683959961</v>
      </c>
      <c r="B2526" s="3">
        <v>5.000000074505806</v>
      </c>
      <c r="C2526" s="3">
        <v>17.241379618644714</v>
      </c>
    </row>
    <row r="2527" spans="1:3">
      <c r="A2527" s="3">
        <v>-9.9679994583129883</v>
      </c>
      <c r="B2527" s="3">
        <v>5.000000074505806</v>
      </c>
      <c r="C2527" s="3">
        <v>17.241379618644714</v>
      </c>
    </row>
    <row r="2528" spans="1:3">
      <c r="A2528" s="3">
        <v>-9.9639997482299805</v>
      </c>
      <c r="B2528" s="3">
        <v>5.000000074505806</v>
      </c>
      <c r="C2528" s="3">
        <v>17.241379618644714</v>
      </c>
    </row>
    <row r="2529" spans="1:3">
      <c r="A2529" s="3">
        <v>-9.9599990844726563</v>
      </c>
      <c r="B2529" s="3">
        <v>5.000000074505806</v>
      </c>
      <c r="C2529" s="3">
        <v>17.241379618644714</v>
      </c>
    </row>
    <row r="2530" spans="1:3">
      <c r="A2530" s="3">
        <v>-9.9559993743896484</v>
      </c>
      <c r="B2530" s="3">
        <v>5.000000074505806</v>
      </c>
      <c r="C2530" s="3">
        <v>17.241379618644714</v>
      </c>
    </row>
    <row r="2531" spans="1:3">
      <c r="A2531" s="3">
        <v>-9.9519996643066406</v>
      </c>
      <c r="B2531" s="3">
        <v>5.000000074505806</v>
      </c>
      <c r="C2531" s="3">
        <v>17.241379618644714</v>
      </c>
    </row>
    <row r="2532" spans="1:3">
      <c r="A2532" s="3">
        <v>-9.9479999542236328</v>
      </c>
      <c r="B2532" s="3">
        <v>5.000000074505806</v>
      </c>
      <c r="C2532" s="3">
        <v>17.241379618644714</v>
      </c>
    </row>
    <row r="2533" spans="1:3">
      <c r="A2533" s="3">
        <v>-9.9439992904663086</v>
      </c>
      <c r="B2533" s="3">
        <v>5.000000074505806</v>
      </c>
      <c r="C2533" s="3">
        <v>17.241379618644714</v>
      </c>
    </row>
    <row r="2534" spans="1:3">
      <c r="A2534" s="3">
        <v>-9.9399995803833008</v>
      </c>
      <c r="B2534" s="3">
        <v>5.000000074505806</v>
      </c>
      <c r="C2534" s="3">
        <v>17.241379618644714</v>
      </c>
    </row>
    <row r="2535" spans="1:3">
      <c r="A2535" s="3">
        <v>-9.935999870300293</v>
      </c>
      <c r="B2535" s="3">
        <v>5.000000074505806</v>
      </c>
      <c r="C2535" s="3">
        <v>17.241379618644714</v>
      </c>
    </row>
    <row r="2536" spans="1:3">
      <c r="A2536" s="3">
        <v>-9.9319992065429688</v>
      </c>
      <c r="B2536" s="3">
        <v>5.000000074505806</v>
      </c>
      <c r="C2536" s="3">
        <v>17.241379618644714</v>
      </c>
    </row>
    <row r="2537" spans="1:3">
      <c r="A2537" s="3">
        <v>-9.9279994964599609</v>
      </c>
      <c r="B2537" s="3">
        <v>5.000000074505806</v>
      </c>
      <c r="C2537" s="3">
        <v>17.241379618644714</v>
      </c>
    </row>
    <row r="2538" spans="1:3">
      <c r="A2538" s="3">
        <v>-9.9239997863769531</v>
      </c>
      <c r="B2538" s="3">
        <v>5.000000074505806</v>
      </c>
      <c r="C2538" s="3">
        <v>17.241379618644714</v>
      </c>
    </row>
    <row r="2539" spans="1:3">
      <c r="A2539" s="3">
        <v>-9.9199991226196289</v>
      </c>
      <c r="B2539" s="3">
        <v>5.000000074505806</v>
      </c>
      <c r="C2539" s="3">
        <v>17.241379618644714</v>
      </c>
    </row>
    <row r="2540" spans="1:3">
      <c r="A2540" s="3">
        <v>-9.9159994125366211</v>
      </c>
      <c r="B2540" s="3">
        <v>5.000000074505806</v>
      </c>
      <c r="C2540" s="3">
        <v>17.241379618644714</v>
      </c>
    </row>
    <row r="2541" spans="1:3">
      <c r="A2541" s="3">
        <v>-9.9119997024536133</v>
      </c>
      <c r="B2541" s="3">
        <v>5.000000074505806</v>
      </c>
      <c r="C2541" s="3">
        <v>17.241379618644714</v>
      </c>
    </row>
    <row r="2542" spans="1:3">
      <c r="A2542" s="3">
        <v>-9.9079999923706055</v>
      </c>
      <c r="B2542" s="3">
        <v>5.000000074505806</v>
      </c>
      <c r="C2542" s="3">
        <v>17.241379618644714</v>
      </c>
    </row>
    <row r="2543" spans="1:3">
      <c r="A2543" s="3">
        <v>-9.9039993286132813</v>
      </c>
      <c r="B2543" s="3">
        <v>5.000000074505806</v>
      </c>
      <c r="C2543" s="3">
        <v>17.241379618644714</v>
      </c>
    </row>
    <row r="2544" spans="1:3">
      <c r="A2544" s="3">
        <v>-9.8999996185302734</v>
      </c>
      <c r="B2544" s="3">
        <v>5.000000074505806</v>
      </c>
      <c r="C2544" s="3">
        <v>17.241379618644714</v>
      </c>
    </row>
    <row r="2545" spans="1:3">
      <c r="A2545" s="3">
        <v>-9.8959999084472656</v>
      </c>
      <c r="B2545" s="3">
        <v>5.000000074505806</v>
      </c>
      <c r="C2545" s="3">
        <v>17.241379618644714</v>
      </c>
    </row>
    <row r="2546" spans="1:3">
      <c r="A2546" s="3">
        <v>-9.8919992446899414</v>
      </c>
      <c r="B2546" s="3">
        <v>5.000000074505806</v>
      </c>
      <c r="C2546" s="3">
        <v>17.241379618644714</v>
      </c>
    </row>
    <row r="2547" spans="1:3">
      <c r="A2547" s="3">
        <v>-9.8879995346069336</v>
      </c>
      <c r="B2547" s="3">
        <v>5.000000074505806</v>
      </c>
      <c r="C2547" s="3">
        <v>17.241379618644714</v>
      </c>
    </row>
    <row r="2548" spans="1:3">
      <c r="A2548" s="3">
        <v>-9.8839998245239258</v>
      </c>
      <c r="B2548" s="3">
        <v>5.000000074505806</v>
      </c>
      <c r="C2548" s="3">
        <v>17.241379618644714</v>
      </c>
    </row>
    <row r="2549" spans="1:3">
      <c r="A2549" s="3">
        <v>-9.8799991607666016</v>
      </c>
      <c r="B2549" s="3">
        <v>5.000000074505806</v>
      </c>
      <c r="C2549" s="3">
        <v>17.241379618644714</v>
      </c>
    </row>
    <row r="2550" spans="1:3">
      <c r="A2550" s="3">
        <v>-9.8759994506835938</v>
      </c>
      <c r="B2550" s="3">
        <v>5.000000074505806</v>
      </c>
      <c r="C2550" s="3">
        <v>17.241379618644714</v>
      </c>
    </row>
    <row r="2551" spans="1:3">
      <c r="A2551" s="3">
        <v>-9.8719997406005859</v>
      </c>
      <c r="B2551" s="3">
        <v>5.000000074505806</v>
      </c>
      <c r="C2551" s="3">
        <v>17.241379618644714</v>
      </c>
    </row>
    <row r="2552" spans="1:3">
      <c r="A2552" s="3">
        <v>-9.8679990768432617</v>
      </c>
      <c r="B2552" s="3">
        <v>5.000000074505806</v>
      </c>
      <c r="C2552" s="3">
        <v>17.241379618644714</v>
      </c>
    </row>
    <row r="2553" spans="1:3">
      <c r="A2553" s="3">
        <v>-9.8639993667602539</v>
      </c>
      <c r="B2553" s="3">
        <v>5.000000074505806</v>
      </c>
      <c r="C2553" s="3">
        <v>17.241379618644714</v>
      </c>
    </row>
    <row r="2554" spans="1:3">
      <c r="A2554" s="3">
        <v>-9.8599996566772461</v>
      </c>
      <c r="B2554" s="3">
        <v>5.000000074505806</v>
      </c>
      <c r="C2554" s="3">
        <v>17.241379618644714</v>
      </c>
    </row>
    <row r="2555" spans="1:3">
      <c r="A2555" s="3">
        <v>-9.8559999465942383</v>
      </c>
      <c r="B2555" s="3">
        <v>5.000000074505806</v>
      </c>
      <c r="C2555" s="3">
        <v>17.241379618644714</v>
      </c>
    </row>
    <row r="2556" spans="1:3">
      <c r="A2556" s="3">
        <v>-9.8519992828369141</v>
      </c>
      <c r="B2556" s="3">
        <v>5.000000074505806</v>
      </c>
      <c r="C2556" s="3">
        <v>17.241379618644714</v>
      </c>
    </row>
    <row r="2557" spans="1:3">
      <c r="A2557" s="3">
        <v>-9.8479995727539063</v>
      </c>
      <c r="B2557" s="3">
        <v>5.000000074505806</v>
      </c>
      <c r="C2557" s="3">
        <v>17.241379618644714</v>
      </c>
    </row>
    <row r="2558" spans="1:3">
      <c r="A2558" s="3">
        <v>-9.8439998626708984</v>
      </c>
      <c r="B2558" s="3">
        <v>5.000000074505806</v>
      </c>
      <c r="C2558" s="3">
        <v>17.241379618644714</v>
      </c>
    </row>
    <row r="2559" spans="1:3">
      <c r="A2559" s="3">
        <v>-9.8399991989135742</v>
      </c>
      <c r="B2559" s="3">
        <v>5.000000074505806</v>
      </c>
      <c r="C2559" s="3">
        <v>17.241379618644714</v>
      </c>
    </row>
    <row r="2560" spans="1:3">
      <c r="A2560" s="3">
        <v>-9.8359994888305664</v>
      </c>
      <c r="B2560" s="3">
        <v>5.000000074505806</v>
      </c>
      <c r="C2560" s="3">
        <v>17.241379618644714</v>
      </c>
    </row>
    <row r="2561" spans="1:3">
      <c r="A2561" s="3">
        <v>-9.8319997787475586</v>
      </c>
      <c r="B2561" s="3">
        <v>5.000000074505806</v>
      </c>
      <c r="C2561" s="3">
        <v>17.241379618644714</v>
      </c>
    </row>
    <row r="2562" spans="1:3">
      <c r="A2562" s="3">
        <v>-9.8279991149902344</v>
      </c>
      <c r="B2562" s="3">
        <v>5.000000074505806</v>
      </c>
      <c r="C2562" s="3">
        <v>17.241379618644714</v>
      </c>
    </row>
    <row r="2563" spans="1:3">
      <c r="A2563" s="3">
        <v>-9.8239994049072266</v>
      </c>
      <c r="B2563" s="3">
        <v>5.000000074505806</v>
      </c>
      <c r="C2563" s="3">
        <v>17.241379618644714</v>
      </c>
    </row>
    <row r="2564" spans="1:3">
      <c r="A2564" s="3">
        <v>-9.8199996948242188</v>
      </c>
      <c r="B2564" s="3">
        <v>5.000000074505806</v>
      </c>
      <c r="C2564" s="3">
        <v>17.241379618644714</v>
      </c>
    </row>
    <row r="2565" spans="1:3">
      <c r="A2565" s="3">
        <v>-9.8159999847412109</v>
      </c>
      <c r="B2565" s="3">
        <v>5.000000074505806</v>
      </c>
      <c r="C2565" s="3">
        <v>17.241379618644714</v>
      </c>
    </row>
    <row r="2566" spans="1:3">
      <c r="A2566" s="3">
        <v>-9.8119993209838867</v>
      </c>
      <c r="B2566" s="3">
        <v>5.000000074505806</v>
      </c>
      <c r="C2566" s="3">
        <v>17.241379618644714</v>
      </c>
    </row>
    <row r="2567" spans="1:3">
      <c r="A2567" s="3">
        <v>-9.8079996109008789</v>
      </c>
      <c r="B2567" s="3">
        <v>5.000000074505806</v>
      </c>
      <c r="C2567" s="3">
        <v>17.241379618644714</v>
      </c>
    </row>
    <row r="2568" spans="1:3">
      <c r="A2568" s="3">
        <v>-9.8039999008178711</v>
      </c>
      <c r="B2568" s="3">
        <v>5.000000074505806</v>
      </c>
      <c r="C2568" s="3">
        <v>17.241379618644714</v>
      </c>
    </row>
    <row r="2569" spans="1:3">
      <c r="A2569" s="3">
        <v>-9.7999992370605469</v>
      </c>
      <c r="B2569" s="3">
        <v>5.000000074505806</v>
      </c>
      <c r="C2569" s="3">
        <v>17.241379618644714</v>
      </c>
    </row>
    <row r="2570" spans="1:3">
      <c r="A2570" s="3">
        <v>-9.7959995269775391</v>
      </c>
      <c r="B2570" s="3">
        <v>5.000000074505806</v>
      </c>
      <c r="C2570" s="3">
        <v>17.241379618644714</v>
      </c>
    </row>
    <row r="2571" spans="1:3">
      <c r="A2571" s="3">
        <v>-9.7919998168945313</v>
      </c>
      <c r="B2571" s="3">
        <v>5.000000074505806</v>
      </c>
      <c r="C2571" s="3">
        <v>17.241379618644714</v>
      </c>
    </row>
    <row r="2572" spans="1:3">
      <c r="A2572" s="3">
        <v>-9.787999153137207</v>
      </c>
      <c r="B2572" s="3">
        <v>5.000000074505806</v>
      </c>
      <c r="C2572" s="3">
        <v>17.241379618644714</v>
      </c>
    </row>
    <row r="2573" spans="1:3">
      <c r="A2573" s="3">
        <v>-9.7839994430541992</v>
      </c>
      <c r="B2573" s="3">
        <v>5.000000074505806</v>
      </c>
      <c r="C2573" s="3">
        <v>17.241379618644714</v>
      </c>
    </row>
    <row r="2574" spans="1:3">
      <c r="A2574" s="3">
        <v>-9.7799997329711914</v>
      </c>
      <c r="B2574" s="3">
        <v>5.000000074505806</v>
      </c>
      <c r="C2574" s="3">
        <v>17.241379618644714</v>
      </c>
    </row>
    <row r="2575" spans="1:3">
      <c r="A2575" s="3">
        <v>-9.7759990692138672</v>
      </c>
      <c r="B2575" s="3">
        <v>5.000000074505806</v>
      </c>
      <c r="C2575" s="3">
        <v>17.241379618644714</v>
      </c>
    </row>
    <row r="2576" spans="1:3">
      <c r="A2576" s="3">
        <v>-9.7719993591308594</v>
      </c>
      <c r="B2576" s="3">
        <v>5.000000074505806</v>
      </c>
      <c r="C2576" s="3">
        <v>17.241379618644714</v>
      </c>
    </row>
    <row r="2577" spans="1:3">
      <c r="A2577" s="3">
        <v>-9.7679996490478516</v>
      </c>
      <c r="B2577" s="3">
        <v>5.000000074505806</v>
      </c>
      <c r="C2577" s="3">
        <v>17.241379618644714</v>
      </c>
    </row>
    <row r="2578" spans="1:3">
      <c r="A2578" s="3">
        <v>-9.7639999389648438</v>
      </c>
      <c r="B2578" s="3">
        <v>5.000000074505806</v>
      </c>
      <c r="C2578" s="3">
        <v>17.241379618644714</v>
      </c>
    </row>
    <row r="2579" spans="1:3">
      <c r="A2579" s="3">
        <v>-9.7599992752075195</v>
      </c>
      <c r="B2579" s="3">
        <v>5.000000074505806</v>
      </c>
      <c r="C2579" s="3">
        <v>17.241379618644714</v>
      </c>
    </row>
    <row r="2580" spans="1:3">
      <c r="A2580" s="3">
        <v>-9.7559995651245117</v>
      </c>
      <c r="B2580" s="3">
        <v>5.000000074505806</v>
      </c>
      <c r="C2580" s="3">
        <v>17.241379618644714</v>
      </c>
    </row>
    <row r="2581" spans="1:3">
      <c r="A2581" s="3">
        <v>-9.7519998550415039</v>
      </c>
      <c r="B2581" s="3">
        <v>5.000000074505806</v>
      </c>
      <c r="C2581" s="3">
        <v>17.241379618644714</v>
      </c>
    </row>
    <row r="2582" spans="1:3">
      <c r="A2582" s="3">
        <v>-9.7479991912841797</v>
      </c>
      <c r="B2582" s="3">
        <v>5.000000074505806</v>
      </c>
      <c r="C2582" s="3">
        <v>17.241379618644714</v>
      </c>
    </row>
    <row r="2583" spans="1:3">
      <c r="A2583" s="3">
        <v>-9.7439994812011719</v>
      </c>
      <c r="B2583" s="3">
        <v>5.000000074505806</v>
      </c>
      <c r="C2583" s="3">
        <v>17.241379618644714</v>
      </c>
    </row>
    <row r="2584" spans="1:3">
      <c r="A2584" s="3">
        <v>-9.7399997711181641</v>
      </c>
      <c r="B2584" s="3">
        <v>5.000000074505806</v>
      </c>
      <c r="C2584" s="3">
        <v>17.241379618644714</v>
      </c>
    </row>
    <row r="2585" spans="1:3">
      <c r="A2585" s="3">
        <v>-9.7359991073608398</v>
      </c>
      <c r="B2585" s="3">
        <v>5.000000074505806</v>
      </c>
      <c r="C2585" s="3">
        <v>17.241379618644714</v>
      </c>
    </row>
    <row r="2586" spans="1:3">
      <c r="A2586" s="3">
        <v>-9.731999397277832</v>
      </c>
      <c r="B2586" s="3">
        <v>5.000000074505806</v>
      </c>
      <c r="C2586" s="3">
        <v>17.241379618644714</v>
      </c>
    </row>
    <row r="2587" spans="1:3">
      <c r="A2587" s="3">
        <v>-9.7279996871948242</v>
      </c>
      <c r="B2587" s="3">
        <v>5.000000074505806</v>
      </c>
      <c r="C2587" s="3">
        <v>17.241379618644714</v>
      </c>
    </row>
    <row r="2588" spans="1:3">
      <c r="A2588" s="3">
        <v>-9.7239999771118164</v>
      </c>
      <c r="B2588" s="3">
        <v>5.000000074505806</v>
      </c>
      <c r="C2588" s="3">
        <v>17.241379618644714</v>
      </c>
    </row>
    <row r="2589" spans="1:3">
      <c r="A2589" s="3">
        <v>-9.7199993133544922</v>
      </c>
      <c r="B2589" s="3">
        <v>5.000000074505806</v>
      </c>
      <c r="C2589" s="3">
        <v>17.241379618644714</v>
      </c>
    </row>
    <row r="2590" spans="1:3">
      <c r="A2590" s="3">
        <v>-9.7159996032714844</v>
      </c>
      <c r="B2590" s="3">
        <v>5.000000074505806</v>
      </c>
      <c r="C2590" s="3">
        <v>17.241379618644714</v>
      </c>
    </row>
    <row r="2591" spans="1:3">
      <c r="A2591" s="3">
        <v>-9.7119998931884766</v>
      </c>
      <c r="B2591" s="3">
        <v>5.000000074505806</v>
      </c>
      <c r="C2591" s="3">
        <v>17.241379618644714</v>
      </c>
    </row>
    <row r="2592" spans="1:3">
      <c r="A2592" s="3">
        <v>-9.7079992294311523</v>
      </c>
      <c r="B2592" s="3">
        <v>5.000000074505806</v>
      </c>
      <c r="C2592" s="3">
        <v>17.241379618644714</v>
      </c>
    </row>
    <row r="2593" spans="1:3">
      <c r="A2593" s="3">
        <v>-9.7039995193481445</v>
      </c>
      <c r="B2593" s="3">
        <v>5.000000074505806</v>
      </c>
      <c r="C2593" s="3">
        <v>17.241379618644714</v>
      </c>
    </row>
    <row r="2594" spans="1:3">
      <c r="A2594" s="3">
        <v>-9.6999998092651367</v>
      </c>
      <c r="B2594" s="3">
        <v>5.000000074505806</v>
      </c>
      <c r="C2594" s="3">
        <v>17.241379618644714</v>
      </c>
    </row>
    <row r="2595" spans="1:3">
      <c r="A2595" s="3">
        <v>-9.6959991455078125</v>
      </c>
      <c r="B2595" s="3">
        <v>5.000000074505806</v>
      </c>
      <c r="C2595" s="3">
        <v>17.241379618644714</v>
      </c>
    </row>
    <row r="2596" spans="1:3">
      <c r="A2596" s="3">
        <v>-9.6919994354248047</v>
      </c>
      <c r="B2596" s="3">
        <v>5.000000074505806</v>
      </c>
      <c r="C2596" s="3">
        <v>17.241379618644714</v>
      </c>
    </row>
    <row r="2597" spans="1:3">
      <c r="A2597" s="3">
        <v>-9.6879997253417969</v>
      </c>
      <c r="B2597" s="3">
        <v>5.000000074505806</v>
      </c>
      <c r="C2597" s="3">
        <v>17.241379618644714</v>
      </c>
    </row>
    <row r="2598" spans="1:3">
      <c r="A2598" s="3">
        <v>-9.6839990615844727</v>
      </c>
      <c r="B2598" s="3">
        <v>5.000000074505806</v>
      </c>
      <c r="C2598" s="3">
        <v>17.241379618644714</v>
      </c>
    </row>
    <row r="2599" spans="1:3">
      <c r="A2599" s="3">
        <v>-9.6799993515014648</v>
      </c>
      <c r="B2599" s="3">
        <v>5.000000074505806</v>
      </c>
      <c r="C2599" s="3">
        <v>17.241379618644714</v>
      </c>
    </row>
    <row r="2600" spans="1:3">
      <c r="A2600" s="3">
        <v>-9.675999641418457</v>
      </c>
      <c r="B2600" s="3">
        <v>5.000000074505806</v>
      </c>
      <c r="C2600" s="3">
        <v>17.241379618644714</v>
      </c>
    </row>
    <row r="2601" spans="1:3">
      <c r="A2601" s="3">
        <v>-9.6719999313354492</v>
      </c>
      <c r="B2601" s="3">
        <v>5.000000074505806</v>
      </c>
      <c r="C2601" s="3">
        <v>17.241379618644714</v>
      </c>
    </row>
    <row r="2602" spans="1:3">
      <c r="A2602" s="3">
        <v>-9.667999267578125</v>
      </c>
      <c r="B2602" s="3">
        <v>5.000000074505806</v>
      </c>
      <c r="C2602" s="3">
        <v>17.241379618644714</v>
      </c>
    </row>
    <row r="2603" spans="1:3">
      <c r="A2603" s="3">
        <v>-9.6639995574951172</v>
      </c>
      <c r="B2603" s="3">
        <v>5.000000074505806</v>
      </c>
      <c r="C2603" s="3">
        <v>17.241379618644714</v>
      </c>
    </row>
    <row r="2604" spans="1:3">
      <c r="A2604" s="3">
        <v>-9.6599998474121094</v>
      </c>
      <c r="B2604" s="3">
        <v>5.000000074505806</v>
      </c>
      <c r="C2604" s="3">
        <v>17.241379618644714</v>
      </c>
    </row>
    <row r="2605" spans="1:3">
      <c r="A2605" s="3">
        <v>-9.6559991836547852</v>
      </c>
      <c r="B2605" s="3">
        <v>5.000000074505806</v>
      </c>
      <c r="C2605" s="3">
        <v>17.241379618644714</v>
      </c>
    </row>
    <row r="2606" spans="1:3">
      <c r="A2606" s="3">
        <v>-9.6519994735717773</v>
      </c>
      <c r="B2606" s="3">
        <v>5.000000074505806</v>
      </c>
      <c r="C2606" s="3">
        <v>17.241379618644714</v>
      </c>
    </row>
    <row r="2607" spans="1:3">
      <c r="A2607" s="3">
        <v>-9.6479997634887695</v>
      </c>
      <c r="B2607" s="3">
        <v>5.000000074505806</v>
      </c>
      <c r="C2607" s="3">
        <v>17.241379618644714</v>
      </c>
    </row>
    <row r="2608" spans="1:3">
      <c r="A2608" s="3">
        <v>-9.6439990997314453</v>
      </c>
      <c r="B2608" s="3">
        <v>5.000000074505806</v>
      </c>
      <c r="C2608" s="3">
        <v>17.241379618644714</v>
      </c>
    </row>
    <row r="2609" spans="1:3">
      <c r="A2609" s="3">
        <v>-9.6399993896484375</v>
      </c>
      <c r="B2609" s="3">
        <v>5.000000074505806</v>
      </c>
      <c r="C2609" s="3">
        <v>17.241379618644714</v>
      </c>
    </row>
    <row r="2610" spans="1:3">
      <c r="A2610" s="3">
        <v>-9.6359996795654297</v>
      </c>
      <c r="B2610" s="3">
        <v>5.000000074505806</v>
      </c>
      <c r="C2610" s="3">
        <v>17.241379618644714</v>
      </c>
    </row>
    <row r="2611" spans="1:3">
      <c r="A2611" s="3">
        <v>-9.6319999694824219</v>
      </c>
      <c r="B2611" s="3">
        <v>5.000000074505806</v>
      </c>
      <c r="C2611" s="3">
        <v>17.241379618644714</v>
      </c>
    </row>
    <row r="2612" spans="1:3">
      <c r="A2612" s="3">
        <v>-9.6279993057250977</v>
      </c>
      <c r="B2612" s="3">
        <v>5.000000074505806</v>
      </c>
      <c r="C2612" s="3">
        <v>17.241379618644714</v>
      </c>
    </row>
    <row r="2613" spans="1:3">
      <c r="A2613" s="3">
        <v>-9.6239995956420898</v>
      </c>
      <c r="B2613" s="3">
        <v>5.000000074505806</v>
      </c>
      <c r="C2613" s="3">
        <v>17.241379618644714</v>
      </c>
    </row>
    <row r="2614" spans="1:3">
      <c r="A2614" s="3">
        <v>-9.619999885559082</v>
      </c>
      <c r="B2614" s="3">
        <v>5.000000074505806</v>
      </c>
      <c r="C2614" s="3">
        <v>18.103447556495667</v>
      </c>
    </row>
    <row r="2615" spans="1:3">
      <c r="A2615" s="3">
        <v>-9.6159992218017578</v>
      </c>
      <c r="B2615" s="3">
        <v>5.000000074505806</v>
      </c>
      <c r="C2615" s="3">
        <v>18.103447556495667</v>
      </c>
    </row>
    <row r="2616" spans="1:3">
      <c r="A2616" s="3">
        <v>-9.61199951171875</v>
      </c>
      <c r="B2616" s="3">
        <v>5.000000074505806</v>
      </c>
      <c r="C2616" s="3">
        <v>18.103447556495667</v>
      </c>
    </row>
    <row r="2617" spans="1:3">
      <c r="A2617" s="3">
        <v>-9.6099996566772461</v>
      </c>
      <c r="B2617" s="3">
        <v>5.000000074505806</v>
      </c>
      <c r="C2617" s="3">
        <v>18.965516984462738</v>
      </c>
    </row>
    <row r="2618" spans="1:3">
      <c r="A2618" s="3">
        <v>-9.6079998016357422</v>
      </c>
      <c r="B2618" s="3">
        <v>5.000000074505806</v>
      </c>
      <c r="C2618" s="3">
        <v>18.965516984462738</v>
      </c>
    </row>
    <row r="2619" spans="1:3">
      <c r="A2619" s="3">
        <v>-9.603999137878418</v>
      </c>
      <c r="B2619" s="3">
        <v>5.000000074505806</v>
      </c>
      <c r="C2619" s="3">
        <v>18.965516984462738</v>
      </c>
    </row>
    <row r="2620" spans="1:3">
      <c r="A2620" s="3">
        <v>-9.5999994277954102</v>
      </c>
      <c r="B2620" s="3">
        <v>5.000000074505806</v>
      </c>
      <c r="C2620" s="3">
        <v>18.965516984462738</v>
      </c>
    </row>
    <row r="2621" spans="1:3">
      <c r="A2621" s="3">
        <v>-9.5959997177124023</v>
      </c>
      <c r="B2621" s="3">
        <v>5.000000074505806</v>
      </c>
      <c r="C2621" s="3">
        <v>18.965516984462738</v>
      </c>
    </row>
    <row r="2622" spans="1:3">
      <c r="A2622" s="3">
        <v>-9.5919990539550781</v>
      </c>
      <c r="B2622" s="3">
        <v>5.000000074505806</v>
      </c>
      <c r="C2622" s="3">
        <v>18.965516984462738</v>
      </c>
    </row>
    <row r="2623" spans="1:3">
      <c r="A2623" s="3">
        <v>-9.5900001525878906</v>
      </c>
      <c r="B2623" s="3">
        <v>5.833333358168602</v>
      </c>
      <c r="C2623" s="3">
        <v>18.965516984462738</v>
      </c>
    </row>
    <row r="2624" spans="1:3">
      <c r="A2624" s="3">
        <v>-9.5879993438720703</v>
      </c>
      <c r="B2624" s="3">
        <v>5.833333358168602</v>
      </c>
      <c r="C2624" s="3">
        <v>18.965516984462738</v>
      </c>
    </row>
    <row r="2625" spans="1:3">
      <c r="A2625" s="3">
        <v>-9.5839996337890625</v>
      </c>
      <c r="B2625" s="3">
        <v>5.833333358168602</v>
      </c>
      <c r="C2625" s="3">
        <v>18.965516984462738</v>
      </c>
    </row>
    <row r="2626" spans="1:3">
      <c r="A2626" s="3">
        <v>-9.5799999237060547</v>
      </c>
      <c r="B2626" s="3">
        <v>5.833333358168602</v>
      </c>
      <c r="C2626" s="3">
        <v>18.965516984462738</v>
      </c>
    </row>
    <row r="2627" spans="1:3">
      <c r="A2627" s="3">
        <v>-9.5759992599487305</v>
      </c>
      <c r="B2627" s="3">
        <v>5.833333358168602</v>
      </c>
      <c r="C2627" s="3">
        <v>18.965516984462738</v>
      </c>
    </row>
    <row r="2628" spans="1:3">
      <c r="A2628" s="3">
        <v>-9.5719995498657227</v>
      </c>
      <c r="B2628" s="3">
        <v>5.833333358168602</v>
      </c>
      <c r="C2628" s="3">
        <v>18.965516984462738</v>
      </c>
    </row>
    <row r="2629" spans="1:3">
      <c r="A2629" s="3">
        <v>-9.5679998397827148</v>
      </c>
      <c r="B2629" s="3">
        <v>5.833333358168602</v>
      </c>
      <c r="C2629" s="3">
        <v>18.965516984462738</v>
      </c>
    </row>
    <row r="2630" spans="1:3">
      <c r="A2630" s="3">
        <v>-9.5639991760253906</v>
      </c>
      <c r="B2630" s="3">
        <v>5.833333358168602</v>
      </c>
      <c r="C2630" s="3">
        <v>18.965516984462738</v>
      </c>
    </row>
    <row r="2631" spans="1:3">
      <c r="A2631" s="3">
        <v>-9.5600004196166992</v>
      </c>
      <c r="B2631" s="3">
        <v>5.833333358168602</v>
      </c>
      <c r="C2631" s="3">
        <v>19.82758641242981</v>
      </c>
    </row>
    <row r="2632" spans="1:3">
      <c r="A2632" s="3">
        <v>-9.5599994659423828</v>
      </c>
      <c r="B2632" s="3">
        <v>5.833333358168602</v>
      </c>
      <c r="C2632" s="3">
        <v>19.82758641242981</v>
      </c>
    </row>
    <row r="2633" spans="1:3">
      <c r="A2633" s="3">
        <v>-9.555999755859375</v>
      </c>
      <c r="B2633" s="3">
        <v>5.833333358168602</v>
      </c>
      <c r="C2633" s="3">
        <v>19.82758641242981</v>
      </c>
    </row>
    <row r="2634" spans="1:3">
      <c r="A2634" s="3">
        <v>-9.5519990921020508</v>
      </c>
      <c r="B2634" s="3">
        <v>5.833333358168602</v>
      </c>
      <c r="C2634" s="3">
        <v>19.82758641242981</v>
      </c>
    </row>
    <row r="2635" spans="1:3">
      <c r="A2635" s="3">
        <v>-9.5500001907348633</v>
      </c>
      <c r="B2635" s="3">
        <v>5.833333358168602</v>
      </c>
      <c r="C2635" s="3">
        <v>20.689655840396881</v>
      </c>
    </row>
    <row r="2636" spans="1:3">
      <c r="A2636" s="3">
        <v>-9.547999382019043</v>
      </c>
      <c r="B2636" s="3">
        <v>5.833333358168602</v>
      </c>
      <c r="C2636" s="3">
        <v>20.689655840396881</v>
      </c>
    </row>
    <row r="2637" spans="1:3">
      <c r="A2637" s="3">
        <v>-9.5439996719360352</v>
      </c>
      <c r="B2637" s="3">
        <v>5.833333358168602</v>
      </c>
      <c r="C2637" s="3">
        <v>20.689655840396881</v>
      </c>
    </row>
    <row r="2638" spans="1:3">
      <c r="A2638" s="3">
        <v>-9.5399999618530273</v>
      </c>
      <c r="B2638" s="3">
        <v>5.833333358168602</v>
      </c>
      <c r="C2638" s="3">
        <v>20.689655840396881</v>
      </c>
    </row>
    <row r="2639" spans="1:3">
      <c r="A2639" s="3">
        <v>-9.5359992980957031</v>
      </c>
      <c r="B2639" s="3">
        <v>5.833333358168602</v>
      </c>
      <c r="C2639" s="3">
        <v>20.689655840396881</v>
      </c>
    </row>
    <row r="2640" spans="1:3">
      <c r="A2640" s="3">
        <v>-9.5319995880126953</v>
      </c>
      <c r="B2640" s="3">
        <v>5.833333358168602</v>
      </c>
      <c r="C2640" s="3">
        <v>20.689655840396881</v>
      </c>
    </row>
    <row r="2641" spans="1:3">
      <c r="A2641" s="3">
        <v>-9.5279998779296875</v>
      </c>
      <c r="B2641" s="3">
        <v>5.833333358168602</v>
      </c>
      <c r="C2641" s="3">
        <v>20.689655840396881</v>
      </c>
    </row>
    <row r="2642" spans="1:3">
      <c r="A2642" s="3">
        <v>-9.5239992141723633</v>
      </c>
      <c r="B2642" s="3">
        <v>5.833333358168602</v>
      </c>
      <c r="C2642" s="3">
        <v>20.689655840396881</v>
      </c>
    </row>
    <row r="2643" spans="1:3">
      <c r="A2643" s="3">
        <v>-9.5199995040893555</v>
      </c>
      <c r="B2643" s="3">
        <v>5.833333358168602</v>
      </c>
      <c r="C2643" s="3">
        <v>20.689655840396881</v>
      </c>
    </row>
    <row r="2644" spans="1:3">
      <c r="A2644" s="3">
        <v>-9.5159997940063477</v>
      </c>
      <c r="B2644" s="3">
        <v>5.833333358168602</v>
      </c>
      <c r="C2644" s="3">
        <v>20.689655840396881</v>
      </c>
    </row>
    <row r="2645" spans="1:3">
      <c r="A2645" s="3">
        <v>-9.5119991302490234</v>
      </c>
      <c r="B2645" s="3">
        <v>5.833333358168602</v>
      </c>
      <c r="C2645" s="3">
        <v>20.689655840396881</v>
      </c>
    </row>
    <row r="2646" spans="1:3">
      <c r="A2646" s="3">
        <v>-9.5079994201660156</v>
      </c>
      <c r="B2646" s="3">
        <v>5.833333358168602</v>
      </c>
      <c r="C2646" s="3">
        <v>20.689655840396881</v>
      </c>
    </row>
    <row r="2647" spans="1:3">
      <c r="A2647" s="3">
        <v>-9.5039997100830078</v>
      </c>
      <c r="B2647" s="3">
        <v>5.833333358168602</v>
      </c>
      <c r="C2647" s="3">
        <v>20.689655840396881</v>
      </c>
    </row>
    <row r="2648" spans="1:3">
      <c r="A2648" s="3">
        <v>-9.4999990463256836</v>
      </c>
      <c r="B2648" s="3">
        <v>5.833333358168602</v>
      </c>
      <c r="C2648" s="3">
        <v>20.689655840396881</v>
      </c>
    </row>
    <row r="2649" spans="1:3">
      <c r="A2649" s="3">
        <v>-9.4959993362426758</v>
      </c>
      <c r="B2649" s="3">
        <v>5.833333358168602</v>
      </c>
      <c r="C2649" s="3">
        <v>20.689655840396881</v>
      </c>
    </row>
    <row r="2650" spans="1:3">
      <c r="A2650" s="3">
        <v>-9.491999626159668</v>
      </c>
      <c r="B2650" s="3">
        <v>5.833333358168602</v>
      </c>
      <c r="C2650" s="3">
        <v>20.689655840396881</v>
      </c>
    </row>
    <row r="2651" spans="1:3">
      <c r="A2651" s="3">
        <v>-9.4879999160766602</v>
      </c>
      <c r="B2651" s="3">
        <v>5.833333358168602</v>
      </c>
      <c r="C2651" s="3">
        <v>20.689655840396881</v>
      </c>
    </row>
    <row r="2652" spans="1:3">
      <c r="A2652" s="3">
        <v>-9.4839992523193359</v>
      </c>
      <c r="B2652" s="3">
        <v>5.833333358168602</v>
      </c>
      <c r="C2652" s="3">
        <v>20.689655840396881</v>
      </c>
    </row>
    <row r="2653" spans="1:3">
      <c r="A2653" s="3">
        <v>-9.4799995422363281</v>
      </c>
      <c r="B2653" s="3">
        <v>5.833333358168602</v>
      </c>
      <c r="C2653" s="3">
        <v>20.689655840396881</v>
      </c>
    </row>
    <row r="2654" spans="1:3">
      <c r="A2654" s="3">
        <v>-9.4759998321533203</v>
      </c>
      <c r="B2654" s="3">
        <v>5.833333358168602</v>
      </c>
      <c r="C2654" s="3">
        <v>20.689655840396881</v>
      </c>
    </row>
    <row r="2655" spans="1:3">
      <c r="A2655" s="3">
        <v>-9.4719991683959961</v>
      </c>
      <c r="B2655" s="3">
        <v>5.833333358168602</v>
      </c>
      <c r="C2655" s="3">
        <v>20.689655840396881</v>
      </c>
    </row>
    <row r="2656" spans="1:3">
      <c r="A2656" s="3">
        <v>-9.4679994583129883</v>
      </c>
      <c r="B2656" s="3">
        <v>5.833333358168602</v>
      </c>
      <c r="C2656" s="3">
        <v>20.689655840396881</v>
      </c>
    </row>
    <row r="2657" spans="1:3">
      <c r="A2657" s="3">
        <v>-9.4639997482299805</v>
      </c>
      <c r="B2657" s="3">
        <v>5.833333358168602</v>
      </c>
      <c r="C2657" s="3">
        <v>20.689655840396881</v>
      </c>
    </row>
    <row r="2658" spans="1:3">
      <c r="A2658" s="3">
        <v>-9.4599990844726563</v>
      </c>
      <c r="B2658" s="3">
        <v>5.833333358168602</v>
      </c>
      <c r="C2658" s="3">
        <v>20.689655840396881</v>
      </c>
    </row>
    <row r="2659" spans="1:3">
      <c r="A2659" s="3">
        <v>-9.4559993743896484</v>
      </c>
      <c r="B2659" s="3">
        <v>5.833333358168602</v>
      </c>
      <c r="C2659" s="3">
        <v>20.689655840396881</v>
      </c>
    </row>
    <row r="2660" spans="1:3">
      <c r="A2660" s="3">
        <v>-9.4519996643066406</v>
      </c>
      <c r="B2660" s="3">
        <v>5.833333358168602</v>
      </c>
      <c r="C2660" s="3">
        <v>20.689655840396881</v>
      </c>
    </row>
    <row r="2661" spans="1:3">
      <c r="A2661" s="3">
        <v>-9.4479999542236328</v>
      </c>
      <c r="B2661" s="3">
        <v>5.833333358168602</v>
      </c>
      <c r="C2661" s="3">
        <v>20.689655840396881</v>
      </c>
    </row>
    <row r="2662" spans="1:3">
      <c r="A2662" s="3">
        <v>-9.4439992904663086</v>
      </c>
      <c r="B2662" s="3">
        <v>5.833333358168602</v>
      </c>
      <c r="C2662" s="3">
        <v>20.689655840396881</v>
      </c>
    </row>
    <row r="2663" spans="1:3">
      <c r="A2663" s="3">
        <v>-9.4399995803833008</v>
      </c>
      <c r="B2663" s="3">
        <v>5.833333358168602</v>
      </c>
      <c r="C2663" s="3">
        <v>20.689655840396881</v>
      </c>
    </row>
    <row r="2664" spans="1:3">
      <c r="A2664" s="3">
        <v>-9.435999870300293</v>
      </c>
      <c r="B2664" s="3">
        <v>5.833333358168602</v>
      </c>
      <c r="C2664" s="3">
        <v>20.689655840396881</v>
      </c>
    </row>
    <row r="2665" spans="1:3">
      <c r="A2665" s="3">
        <v>-9.4319992065429688</v>
      </c>
      <c r="B2665" s="3">
        <v>5.833333358168602</v>
      </c>
      <c r="C2665" s="3">
        <v>20.689655840396881</v>
      </c>
    </row>
    <row r="2666" spans="1:3">
      <c r="A2666" s="3">
        <v>-9.4300003051757813</v>
      </c>
      <c r="B2666" s="3">
        <v>5.833333358168602</v>
      </c>
      <c r="C2666" s="3">
        <v>21.551723778247833</v>
      </c>
    </row>
    <row r="2667" spans="1:3">
      <c r="A2667" s="3">
        <v>-9.4279994964599609</v>
      </c>
      <c r="B2667" s="3">
        <v>5.833333358168602</v>
      </c>
      <c r="C2667" s="3">
        <v>21.551723778247833</v>
      </c>
    </row>
    <row r="2668" spans="1:3">
      <c r="A2668" s="3">
        <v>-9.4239997863769531</v>
      </c>
      <c r="B2668" s="3">
        <v>5.833333358168602</v>
      </c>
      <c r="C2668" s="3">
        <v>21.551723778247833</v>
      </c>
    </row>
    <row r="2669" spans="1:3">
      <c r="A2669" s="3">
        <v>-9.4199991226196289</v>
      </c>
      <c r="B2669" s="3">
        <v>5.833333358168602</v>
      </c>
      <c r="C2669" s="3">
        <v>21.551723778247833</v>
      </c>
    </row>
    <row r="2670" spans="1:3">
      <c r="A2670" s="3">
        <v>-9.4159994125366211</v>
      </c>
      <c r="B2670" s="3">
        <v>5.833333358168602</v>
      </c>
      <c r="C2670" s="3">
        <v>21.551723778247833</v>
      </c>
    </row>
    <row r="2671" spans="1:3">
      <c r="A2671" s="3">
        <v>-9.4119997024536133</v>
      </c>
      <c r="B2671" s="3">
        <v>5.833333358168602</v>
      </c>
      <c r="C2671" s="3">
        <v>21.551723778247833</v>
      </c>
    </row>
    <row r="2672" spans="1:3">
      <c r="A2672" s="3">
        <v>-9.4079990386962891</v>
      </c>
      <c r="B2672" s="3">
        <v>5.833333358168602</v>
      </c>
      <c r="C2672" s="3">
        <v>21.551723778247833</v>
      </c>
    </row>
    <row r="2673" spans="1:3">
      <c r="A2673" s="3">
        <v>-9.4039993286132813</v>
      </c>
      <c r="B2673" s="3">
        <v>5.833333358168602</v>
      </c>
      <c r="C2673" s="3">
        <v>21.551723778247833</v>
      </c>
    </row>
    <row r="2674" spans="1:3">
      <c r="A2674" s="3">
        <v>-9.3999996185302734</v>
      </c>
      <c r="B2674" s="3">
        <v>5.833333358168602</v>
      </c>
      <c r="C2674" s="3">
        <v>22.413793206214905</v>
      </c>
    </row>
    <row r="2675" spans="1:3">
      <c r="A2675" s="3">
        <v>-9.3959999084472656</v>
      </c>
      <c r="B2675" s="3">
        <v>5.833333358168602</v>
      </c>
      <c r="C2675" s="3">
        <v>22.413793206214905</v>
      </c>
    </row>
    <row r="2676" spans="1:3">
      <c r="A2676" s="3">
        <v>-9.3919992446899414</v>
      </c>
      <c r="B2676" s="3">
        <v>5.833333358168602</v>
      </c>
      <c r="C2676" s="3">
        <v>22.413793206214905</v>
      </c>
    </row>
    <row r="2677" spans="1:3">
      <c r="A2677" s="3">
        <v>-9.3879995346069336</v>
      </c>
      <c r="B2677" s="3">
        <v>5.833333358168602</v>
      </c>
      <c r="C2677" s="3">
        <v>22.413793206214905</v>
      </c>
    </row>
    <row r="2678" spans="1:3">
      <c r="A2678" s="3">
        <v>-9.3839998245239258</v>
      </c>
      <c r="B2678" s="3">
        <v>5.833333358168602</v>
      </c>
      <c r="C2678" s="3">
        <v>22.413793206214905</v>
      </c>
    </row>
    <row r="2679" spans="1:3">
      <c r="A2679" s="3">
        <v>-9.3799991607666016</v>
      </c>
      <c r="B2679" s="3">
        <v>5.833333358168602</v>
      </c>
      <c r="C2679" s="3">
        <v>22.413793206214905</v>
      </c>
    </row>
    <row r="2680" spans="1:3">
      <c r="A2680" s="3">
        <v>-9.3759994506835938</v>
      </c>
      <c r="B2680" s="3">
        <v>5.833333358168602</v>
      </c>
      <c r="C2680" s="3">
        <v>22.413793206214905</v>
      </c>
    </row>
    <row r="2681" spans="1:3">
      <c r="A2681" s="3">
        <v>-9.3719997406005859</v>
      </c>
      <c r="B2681" s="3">
        <v>5.833333358168602</v>
      </c>
      <c r="C2681" s="3">
        <v>22.413793206214905</v>
      </c>
    </row>
    <row r="2682" spans="1:3">
      <c r="A2682" s="3">
        <v>-9.3679990768432617</v>
      </c>
      <c r="B2682" s="3">
        <v>5.833333358168602</v>
      </c>
      <c r="C2682" s="3">
        <v>22.413793206214905</v>
      </c>
    </row>
    <row r="2683" spans="1:3">
      <c r="A2683" s="3">
        <v>-9.3639993667602539</v>
      </c>
      <c r="B2683" s="3">
        <v>5.833333358168602</v>
      </c>
      <c r="C2683" s="3">
        <v>22.413793206214905</v>
      </c>
    </row>
    <row r="2684" spans="1:3">
      <c r="A2684" s="3">
        <v>-9.3599996566772461</v>
      </c>
      <c r="B2684" s="3">
        <v>5.833333358168602</v>
      </c>
      <c r="C2684" s="3">
        <v>22.413793206214905</v>
      </c>
    </row>
    <row r="2685" spans="1:3">
      <c r="A2685" s="3">
        <v>-9.3559999465942383</v>
      </c>
      <c r="B2685" s="3">
        <v>5.833333358168602</v>
      </c>
      <c r="C2685" s="3">
        <v>22.413793206214905</v>
      </c>
    </row>
    <row r="2686" spans="1:3">
      <c r="A2686" s="3">
        <v>-9.3519992828369141</v>
      </c>
      <c r="B2686" s="3">
        <v>5.833333358168602</v>
      </c>
      <c r="C2686" s="3">
        <v>22.413793206214905</v>
      </c>
    </row>
    <row r="2687" spans="1:3">
      <c r="A2687" s="3">
        <v>-9.3479995727539063</v>
      </c>
      <c r="B2687" s="3">
        <v>5.833333358168602</v>
      </c>
      <c r="C2687" s="3">
        <v>22.413793206214905</v>
      </c>
    </row>
    <row r="2688" spans="1:3">
      <c r="A2688" s="3">
        <v>-9.3439998626708984</v>
      </c>
      <c r="B2688" s="3">
        <v>5.833333358168602</v>
      </c>
      <c r="C2688" s="3">
        <v>22.413793206214905</v>
      </c>
    </row>
    <row r="2689" spans="1:3">
      <c r="A2689" s="3">
        <v>-9.3399991989135742</v>
      </c>
      <c r="B2689" s="3">
        <v>5.833333358168602</v>
      </c>
      <c r="C2689" s="3">
        <v>22.413793206214905</v>
      </c>
    </row>
    <row r="2690" spans="1:3">
      <c r="A2690" s="3">
        <v>-9.3359994888305664</v>
      </c>
      <c r="B2690" s="3">
        <v>5.833333358168602</v>
      </c>
      <c r="C2690" s="3">
        <v>22.413793206214905</v>
      </c>
    </row>
    <row r="2691" spans="1:3">
      <c r="A2691" s="3">
        <v>-9.3319997787475586</v>
      </c>
      <c r="B2691" s="3">
        <v>5.833333358168602</v>
      </c>
      <c r="C2691" s="3">
        <v>22.413793206214905</v>
      </c>
    </row>
    <row r="2692" spans="1:3">
      <c r="A2692" s="3">
        <v>-9.3279991149902344</v>
      </c>
      <c r="B2692" s="3">
        <v>5.833333358168602</v>
      </c>
      <c r="C2692" s="3">
        <v>22.413793206214905</v>
      </c>
    </row>
    <row r="2693" spans="1:3">
      <c r="A2693" s="3">
        <v>-9.3239994049072266</v>
      </c>
      <c r="B2693" s="3">
        <v>5.833333358168602</v>
      </c>
      <c r="C2693" s="3">
        <v>22.413793206214905</v>
      </c>
    </row>
    <row r="2694" spans="1:3">
      <c r="A2694" s="3">
        <v>-9.3199996948242188</v>
      </c>
      <c r="B2694" s="3">
        <v>5.833333358168602</v>
      </c>
      <c r="C2694" s="3">
        <v>22.413793206214905</v>
      </c>
    </row>
    <row r="2695" spans="1:3">
      <c r="A2695" s="3">
        <v>-9.3159990310668945</v>
      </c>
      <c r="B2695" s="3">
        <v>5.833333358168602</v>
      </c>
      <c r="C2695" s="3">
        <v>22.413793206214905</v>
      </c>
    </row>
    <row r="2696" spans="1:3">
      <c r="A2696" s="3">
        <v>-9.3119993209838867</v>
      </c>
      <c r="B2696" s="3">
        <v>5.833333358168602</v>
      </c>
      <c r="C2696" s="3">
        <v>22.413793206214905</v>
      </c>
    </row>
    <row r="2697" spans="1:3">
      <c r="A2697" s="3">
        <v>-9.3079996109008789</v>
      </c>
      <c r="B2697" s="3">
        <v>5.833333358168602</v>
      </c>
      <c r="C2697" s="3">
        <v>22.413793206214905</v>
      </c>
    </row>
    <row r="2698" spans="1:3">
      <c r="A2698" s="3">
        <v>-9.3039999008178711</v>
      </c>
      <c r="B2698" s="3">
        <v>5.833333358168602</v>
      </c>
      <c r="C2698" s="3">
        <v>22.413793206214905</v>
      </c>
    </row>
    <row r="2699" spans="1:3">
      <c r="A2699" s="3">
        <v>-9.2999992370605469</v>
      </c>
      <c r="B2699" s="3">
        <v>5.833333358168602</v>
      </c>
      <c r="C2699" s="3">
        <v>22.413793206214905</v>
      </c>
    </row>
    <row r="2700" spans="1:3">
      <c r="A2700" s="3">
        <v>-9.2959995269775391</v>
      </c>
      <c r="B2700" s="3">
        <v>5.833333358168602</v>
      </c>
      <c r="C2700" s="3">
        <v>22.413793206214905</v>
      </c>
    </row>
    <row r="2701" spans="1:3">
      <c r="A2701" s="3">
        <v>-9.2919998168945313</v>
      </c>
      <c r="B2701" s="3">
        <v>5.833333358168602</v>
      </c>
      <c r="C2701" s="3">
        <v>22.413793206214905</v>
      </c>
    </row>
    <row r="2702" spans="1:3">
      <c r="A2702" s="3">
        <v>-9.287999153137207</v>
      </c>
      <c r="B2702" s="3">
        <v>5.833333358168602</v>
      </c>
      <c r="C2702" s="3">
        <v>22.413793206214905</v>
      </c>
    </row>
    <row r="2703" spans="1:3">
      <c r="A2703" s="3">
        <v>-9.2839994430541992</v>
      </c>
      <c r="B2703" s="3">
        <v>5.833333358168602</v>
      </c>
      <c r="C2703" s="3">
        <v>22.413793206214905</v>
      </c>
    </row>
    <row r="2704" spans="1:3">
      <c r="A2704" s="3">
        <v>-9.2799997329711914</v>
      </c>
      <c r="B2704" s="3">
        <v>5.833333358168602</v>
      </c>
      <c r="C2704" s="3">
        <v>22.413793206214905</v>
      </c>
    </row>
    <row r="2705" spans="1:3">
      <c r="A2705" s="3">
        <v>-9.2759990692138672</v>
      </c>
      <c r="B2705" s="3">
        <v>5.833333358168602</v>
      </c>
      <c r="C2705" s="3">
        <v>22.413793206214905</v>
      </c>
    </row>
    <row r="2706" spans="1:3">
      <c r="A2706" s="3">
        <v>-9.2719993591308594</v>
      </c>
      <c r="B2706" s="3">
        <v>5.833333358168602</v>
      </c>
      <c r="C2706" s="3">
        <v>22.413793206214905</v>
      </c>
    </row>
    <row r="2707" spans="1:3">
      <c r="A2707" s="3">
        <v>-9.2679996490478516</v>
      </c>
      <c r="B2707" s="3">
        <v>5.833333358168602</v>
      </c>
      <c r="C2707" s="3">
        <v>22.413793206214905</v>
      </c>
    </row>
    <row r="2708" spans="1:3">
      <c r="A2708" s="3">
        <v>-9.2639999389648438</v>
      </c>
      <c r="B2708" s="3">
        <v>5.833333358168602</v>
      </c>
      <c r="C2708" s="3">
        <v>22.413793206214905</v>
      </c>
    </row>
    <row r="2709" spans="1:3">
      <c r="A2709" s="3">
        <v>-9.2599992752075195</v>
      </c>
      <c r="B2709" s="3">
        <v>5.833333358168602</v>
      </c>
      <c r="C2709" s="3">
        <v>22.413793206214905</v>
      </c>
    </row>
    <row r="2710" spans="1:3">
      <c r="A2710" s="3">
        <v>-9.2559995651245117</v>
      </c>
      <c r="B2710" s="3">
        <v>5.833333358168602</v>
      </c>
      <c r="C2710" s="3">
        <v>22.413793206214905</v>
      </c>
    </row>
    <row r="2711" spans="1:3">
      <c r="A2711" s="3">
        <v>-9.2519998550415039</v>
      </c>
      <c r="B2711" s="3">
        <v>5.833333358168602</v>
      </c>
      <c r="C2711" s="3">
        <v>22.413793206214905</v>
      </c>
    </row>
    <row r="2712" spans="1:3">
      <c r="A2712" s="3">
        <v>-9.2479991912841797</v>
      </c>
      <c r="B2712" s="3">
        <v>5.833333358168602</v>
      </c>
      <c r="C2712" s="3">
        <v>22.413793206214905</v>
      </c>
    </row>
    <row r="2713" spans="1:3">
      <c r="A2713" s="3">
        <v>-9.2439994812011719</v>
      </c>
      <c r="B2713" s="3">
        <v>5.833333358168602</v>
      </c>
      <c r="C2713" s="3">
        <v>22.413793206214905</v>
      </c>
    </row>
    <row r="2714" spans="1:3">
      <c r="A2714" s="3">
        <v>-9.2399997711181641</v>
      </c>
      <c r="B2714" s="3">
        <v>5.833333358168602</v>
      </c>
      <c r="C2714" s="3">
        <v>22.413793206214905</v>
      </c>
    </row>
    <row r="2715" spans="1:3">
      <c r="A2715" s="3">
        <v>-9.2359991073608398</v>
      </c>
      <c r="B2715" s="3">
        <v>5.833333358168602</v>
      </c>
      <c r="C2715" s="3">
        <v>22.413793206214905</v>
      </c>
    </row>
    <row r="2716" spans="1:3">
      <c r="A2716" s="3">
        <v>-9.231999397277832</v>
      </c>
      <c r="B2716" s="3">
        <v>5.833333358168602</v>
      </c>
      <c r="C2716" s="3">
        <v>22.413793206214905</v>
      </c>
    </row>
    <row r="2717" spans="1:3">
      <c r="A2717" s="3">
        <v>-9.2279996871948242</v>
      </c>
      <c r="B2717" s="3">
        <v>5.833333358168602</v>
      </c>
      <c r="C2717" s="3">
        <v>22.413793206214905</v>
      </c>
    </row>
    <row r="2718" spans="1:3">
      <c r="A2718" s="3">
        <v>-9.2239990234375</v>
      </c>
      <c r="B2718" s="3">
        <v>5.833333358168602</v>
      </c>
      <c r="C2718" s="3">
        <v>22.413793206214905</v>
      </c>
    </row>
    <row r="2719" spans="1:3">
      <c r="A2719" s="3">
        <v>-9.2199993133544922</v>
      </c>
      <c r="B2719" s="3">
        <v>5.833333358168602</v>
      </c>
      <c r="C2719" s="3">
        <v>22.413793206214905</v>
      </c>
    </row>
    <row r="2720" spans="1:3">
      <c r="A2720" s="3">
        <v>-9.2159996032714844</v>
      </c>
      <c r="B2720" s="3">
        <v>5.833333358168602</v>
      </c>
      <c r="C2720" s="3">
        <v>22.413793206214905</v>
      </c>
    </row>
    <row r="2721" spans="1:3">
      <c r="A2721" s="3">
        <v>-9.2119998931884766</v>
      </c>
      <c r="B2721" s="3">
        <v>5.833333358168602</v>
      </c>
      <c r="C2721" s="3">
        <v>22.413793206214905</v>
      </c>
    </row>
    <row r="2722" spans="1:3">
      <c r="A2722" s="3">
        <v>-9.2079992294311523</v>
      </c>
      <c r="B2722" s="3">
        <v>5.833333358168602</v>
      </c>
      <c r="C2722" s="3">
        <v>22.413793206214905</v>
      </c>
    </row>
    <row r="2723" spans="1:3">
      <c r="A2723" s="3">
        <v>-9.2039995193481445</v>
      </c>
      <c r="B2723" s="3">
        <v>5.833333358168602</v>
      </c>
      <c r="C2723" s="3">
        <v>22.413793206214905</v>
      </c>
    </row>
    <row r="2724" spans="1:3">
      <c r="A2724" s="3">
        <v>-9.1999998092651367</v>
      </c>
      <c r="B2724" s="3">
        <v>5.833333358168602</v>
      </c>
      <c r="C2724" s="3">
        <v>22.413793206214905</v>
      </c>
    </row>
    <row r="2725" spans="1:3">
      <c r="A2725" s="3">
        <v>-9.1959991455078125</v>
      </c>
      <c r="B2725" s="3">
        <v>5.833333358168602</v>
      </c>
      <c r="C2725" s="3">
        <v>22.413793206214905</v>
      </c>
    </row>
    <row r="2726" spans="1:3">
      <c r="A2726" s="3">
        <v>-9.1919994354248047</v>
      </c>
      <c r="B2726" s="3">
        <v>5.833333358168602</v>
      </c>
      <c r="C2726" s="3">
        <v>22.413793206214905</v>
      </c>
    </row>
    <row r="2727" spans="1:3">
      <c r="A2727" s="3">
        <v>-9.1879997253417969</v>
      </c>
      <c r="B2727" s="3">
        <v>5.833333358168602</v>
      </c>
      <c r="C2727" s="3">
        <v>22.413793206214905</v>
      </c>
    </row>
    <row r="2728" spans="1:3">
      <c r="A2728" s="3">
        <v>-9.1839990615844727</v>
      </c>
      <c r="B2728" s="3">
        <v>5.833333358168602</v>
      </c>
      <c r="C2728" s="3">
        <v>22.413793206214905</v>
      </c>
    </row>
    <row r="2729" spans="1:3">
      <c r="A2729" s="3">
        <v>-9.1800003051757813</v>
      </c>
      <c r="B2729" s="3">
        <v>5.833333358168602</v>
      </c>
      <c r="C2729" s="3">
        <v>23.275862634181976</v>
      </c>
    </row>
    <row r="2730" spans="1:3">
      <c r="A2730" s="3">
        <v>-9.1799993515014648</v>
      </c>
      <c r="B2730" s="3">
        <v>5.833333358168602</v>
      </c>
      <c r="C2730" s="3">
        <v>23.275862634181976</v>
      </c>
    </row>
    <row r="2731" spans="1:3">
      <c r="A2731" s="3">
        <v>-9.175999641418457</v>
      </c>
      <c r="B2731" s="3">
        <v>5.833333358168602</v>
      </c>
      <c r="C2731" s="3">
        <v>23.275862634181976</v>
      </c>
    </row>
    <row r="2732" spans="1:3">
      <c r="A2732" s="3">
        <v>-9.1719999313354492</v>
      </c>
      <c r="B2732" s="3">
        <v>5.833333358168602</v>
      </c>
      <c r="C2732" s="3">
        <v>23.275862634181976</v>
      </c>
    </row>
    <row r="2733" spans="1:3">
      <c r="A2733" s="3">
        <v>-9.167999267578125</v>
      </c>
      <c r="B2733" s="3">
        <v>5.833333358168602</v>
      </c>
      <c r="C2733" s="3">
        <v>23.275862634181976</v>
      </c>
    </row>
    <row r="2734" spans="1:3">
      <c r="A2734" s="3">
        <v>-9.1639995574951172</v>
      </c>
      <c r="B2734" s="3">
        <v>5.833333358168602</v>
      </c>
      <c r="C2734" s="3">
        <v>23.275862634181976</v>
      </c>
    </row>
    <row r="2735" spans="1:3">
      <c r="A2735" s="3">
        <v>-9.1599998474121094</v>
      </c>
      <c r="B2735" s="3">
        <v>5.833333358168602</v>
      </c>
      <c r="C2735" s="3">
        <v>23.275862634181976</v>
      </c>
    </row>
    <row r="2736" spans="1:3">
      <c r="A2736" s="3">
        <v>-9.1559991836547852</v>
      </c>
      <c r="B2736" s="3">
        <v>5.833333358168602</v>
      </c>
      <c r="C2736" s="3">
        <v>23.275862634181976</v>
      </c>
    </row>
    <row r="2737" spans="1:3">
      <c r="A2737" s="3">
        <v>-9.1519994735717773</v>
      </c>
      <c r="B2737" s="3">
        <v>5.833333358168602</v>
      </c>
      <c r="C2737" s="3">
        <v>23.275862634181976</v>
      </c>
    </row>
    <row r="2738" spans="1:3">
      <c r="A2738" s="3">
        <v>-9.1479997634887695</v>
      </c>
      <c r="B2738" s="3">
        <v>5.833333358168602</v>
      </c>
      <c r="C2738" s="3">
        <v>23.275862634181976</v>
      </c>
    </row>
    <row r="2739" spans="1:3">
      <c r="A2739" s="3">
        <v>-9.1439990997314453</v>
      </c>
      <c r="B2739" s="3">
        <v>5.833333358168602</v>
      </c>
      <c r="C2739" s="3">
        <v>23.275862634181976</v>
      </c>
    </row>
    <row r="2740" spans="1:3">
      <c r="A2740" s="3">
        <v>-9.1399993896484375</v>
      </c>
      <c r="B2740" s="3">
        <v>5.833333358168602</v>
      </c>
      <c r="C2740" s="3">
        <v>23.275862634181976</v>
      </c>
    </row>
    <row r="2741" spans="1:3">
      <c r="A2741" s="3">
        <v>-9.1359996795654297</v>
      </c>
      <c r="B2741" s="3">
        <v>5.833333358168602</v>
      </c>
      <c r="C2741" s="3">
        <v>23.275862634181976</v>
      </c>
    </row>
    <row r="2742" spans="1:3">
      <c r="A2742" s="3">
        <v>-9.1319990158081055</v>
      </c>
      <c r="B2742" s="3">
        <v>5.833333358168602</v>
      </c>
      <c r="C2742" s="3">
        <v>23.275862634181976</v>
      </c>
    </row>
    <row r="2743" spans="1:3">
      <c r="A2743" s="3">
        <v>-9.1279993057250977</v>
      </c>
      <c r="B2743" s="3">
        <v>5.833333358168602</v>
      </c>
      <c r="C2743" s="3">
        <v>23.275862634181976</v>
      </c>
    </row>
    <row r="2744" spans="1:3">
      <c r="A2744" s="3">
        <v>-9.1239995956420898</v>
      </c>
      <c r="B2744" s="3">
        <v>5.833333358168602</v>
      </c>
      <c r="C2744" s="3">
        <v>23.275862634181976</v>
      </c>
    </row>
    <row r="2745" spans="1:3">
      <c r="A2745" s="3">
        <v>-9.119999885559082</v>
      </c>
      <c r="B2745" s="3">
        <v>5.833333358168602</v>
      </c>
      <c r="C2745" s="3">
        <v>23.275862634181976</v>
      </c>
    </row>
    <row r="2746" spans="1:3">
      <c r="A2746" s="3">
        <v>-9.1159992218017578</v>
      </c>
      <c r="B2746" s="3">
        <v>5.833333358168602</v>
      </c>
      <c r="C2746" s="3">
        <v>23.275862634181976</v>
      </c>
    </row>
    <row r="2747" spans="1:3">
      <c r="A2747" s="3">
        <v>-9.11199951171875</v>
      </c>
      <c r="B2747" s="3">
        <v>5.833333358168602</v>
      </c>
      <c r="C2747" s="3">
        <v>23.275862634181976</v>
      </c>
    </row>
    <row r="2748" spans="1:3">
      <c r="A2748" s="3">
        <v>-9.1079998016357422</v>
      </c>
      <c r="B2748" s="3">
        <v>5.833333358168602</v>
      </c>
      <c r="C2748" s="3">
        <v>23.275862634181976</v>
      </c>
    </row>
    <row r="2749" spans="1:3">
      <c r="A2749" s="3">
        <v>-9.103999137878418</v>
      </c>
      <c r="B2749" s="3">
        <v>5.833333358168602</v>
      </c>
      <c r="C2749" s="3">
        <v>23.275862634181976</v>
      </c>
    </row>
    <row r="2750" spans="1:3">
      <c r="A2750" s="3">
        <v>-9.0999994277954102</v>
      </c>
      <c r="B2750" s="3">
        <v>5.833333358168602</v>
      </c>
      <c r="C2750" s="3">
        <v>23.275862634181976</v>
      </c>
    </row>
    <row r="2751" spans="1:3">
      <c r="A2751" s="3">
        <v>-9.0959997177124023</v>
      </c>
      <c r="B2751" s="3">
        <v>5.833333358168602</v>
      </c>
      <c r="C2751" s="3">
        <v>23.275862634181976</v>
      </c>
    </row>
    <row r="2752" spans="1:3">
      <c r="A2752" s="3">
        <v>-9.0919990539550781</v>
      </c>
      <c r="B2752" s="3">
        <v>5.833333358168602</v>
      </c>
      <c r="C2752" s="3">
        <v>23.275862634181976</v>
      </c>
    </row>
    <row r="2753" spans="1:3">
      <c r="A2753" s="3">
        <v>-9.0900001525878906</v>
      </c>
      <c r="B2753" s="3">
        <v>6.6666670143604279</v>
      </c>
      <c r="C2753" s="3">
        <v>23.275862634181976</v>
      </c>
    </row>
    <row r="2754" spans="1:3">
      <c r="A2754" s="3">
        <v>-9.0879993438720703</v>
      </c>
      <c r="B2754" s="3">
        <v>6.6666670143604279</v>
      </c>
      <c r="C2754" s="3">
        <v>23.275862634181976</v>
      </c>
    </row>
    <row r="2755" spans="1:3">
      <c r="A2755" s="3">
        <v>-9.0839996337890625</v>
      </c>
      <c r="B2755" s="3">
        <v>6.6666670143604279</v>
      </c>
      <c r="C2755" s="3">
        <v>23.275862634181976</v>
      </c>
    </row>
    <row r="2756" spans="1:3">
      <c r="A2756" s="3">
        <v>-9.0799999237060547</v>
      </c>
      <c r="B2756" s="3">
        <v>6.6666670143604279</v>
      </c>
      <c r="C2756" s="3">
        <v>23.275862634181976</v>
      </c>
    </row>
    <row r="2757" spans="1:3">
      <c r="A2757" s="3">
        <v>-9.0759992599487305</v>
      </c>
      <c r="B2757" s="3">
        <v>6.6666670143604279</v>
      </c>
      <c r="C2757" s="3">
        <v>23.275862634181976</v>
      </c>
    </row>
    <row r="2758" spans="1:3">
      <c r="A2758" s="3">
        <v>-9.0719995498657227</v>
      </c>
      <c r="B2758" s="3">
        <v>6.6666670143604279</v>
      </c>
      <c r="C2758" s="3">
        <v>23.275862634181976</v>
      </c>
    </row>
    <row r="2759" spans="1:3">
      <c r="A2759" s="3">
        <v>-9.0679998397827148</v>
      </c>
      <c r="B2759" s="3">
        <v>6.6666670143604279</v>
      </c>
      <c r="C2759" s="3">
        <v>23.275862634181976</v>
      </c>
    </row>
    <row r="2760" spans="1:3">
      <c r="A2760" s="3">
        <v>-9.0639991760253906</v>
      </c>
      <c r="B2760" s="3">
        <v>6.6666670143604279</v>
      </c>
      <c r="C2760" s="3">
        <v>23.275862634181976</v>
      </c>
    </row>
    <row r="2761" spans="1:3">
      <c r="A2761" s="3">
        <v>-9.0599994659423828</v>
      </c>
      <c r="B2761" s="3">
        <v>6.6666670143604279</v>
      </c>
      <c r="C2761" s="3">
        <v>23.275862634181976</v>
      </c>
    </row>
    <row r="2762" spans="1:3">
      <c r="A2762" s="3">
        <v>-9.055999755859375</v>
      </c>
      <c r="B2762" s="3">
        <v>6.6666670143604279</v>
      </c>
      <c r="C2762" s="3">
        <v>23.275862634181976</v>
      </c>
    </row>
    <row r="2763" spans="1:3">
      <c r="A2763" s="3">
        <v>-9.0519990921020508</v>
      </c>
      <c r="B2763" s="3">
        <v>6.6666670143604279</v>
      </c>
      <c r="C2763" s="3">
        <v>23.275862634181976</v>
      </c>
    </row>
    <row r="2764" spans="1:3">
      <c r="A2764" s="3">
        <v>-9.047999382019043</v>
      </c>
      <c r="B2764" s="3">
        <v>6.6666670143604279</v>
      </c>
      <c r="C2764" s="3">
        <v>23.275862634181976</v>
      </c>
    </row>
    <row r="2765" spans="1:3">
      <c r="A2765" s="3">
        <v>-9.0439996719360352</v>
      </c>
      <c r="B2765" s="3">
        <v>6.6666670143604279</v>
      </c>
      <c r="C2765" s="3">
        <v>23.275862634181976</v>
      </c>
    </row>
    <row r="2766" spans="1:3">
      <c r="A2766" s="3">
        <v>-9.0399990081787109</v>
      </c>
      <c r="B2766" s="3">
        <v>6.6666670143604279</v>
      </c>
      <c r="C2766" s="3">
        <v>23.275862634181976</v>
      </c>
    </row>
    <row r="2767" spans="1:3">
      <c r="A2767" s="3">
        <v>-9.0359992980957031</v>
      </c>
      <c r="B2767" s="3">
        <v>6.6666670143604279</v>
      </c>
      <c r="C2767" s="3">
        <v>23.275862634181976</v>
      </c>
    </row>
    <row r="2768" spans="1:3">
      <c r="A2768" s="3">
        <v>-9.0319995880126953</v>
      </c>
      <c r="B2768" s="3">
        <v>6.6666670143604279</v>
      </c>
      <c r="C2768" s="3">
        <v>23.275862634181976</v>
      </c>
    </row>
    <row r="2769" spans="1:3">
      <c r="A2769" s="3">
        <v>-9.0279998779296875</v>
      </c>
      <c r="B2769" s="3">
        <v>6.6666670143604279</v>
      </c>
      <c r="C2769" s="3">
        <v>23.275862634181976</v>
      </c>
    </row>
    <row r="2770" spans="1:3">
      <c r="A2770" s="3">
        <v>-9.0239992141723633</v>
      </c>
      <c r="B2770" s="3">
        <v>6.6666670143604279</v>
      </c>
      <c r="C2770" s="3">
        <v>23.275862634181976</v>
      </c>
    </row>
    <row r="2771" spans="1:3">
      <c r="A2771" s="3">
        <v>-9.0199995040893555</v>
      </c>
      <c r="B2771" s="3">
        <v>6.6666670143604279</v>
      </c>
      <c r="C2771" s="3">
        <v>23.275862634181976</v>
      </c>
    </row>
    <row r="2772" spans="1:3">
      <c r="A2772" s="3">
        <v>-9.0159997940063477</v>
      </c>
      <c r="B2772" s="3">
        <v>6.6666670143604279</v>
      </c>
      <c r="C2772" s="3">
        <v>23.275862634181976</v>
      </c>
    </row>
    <row r="2773" spans="1:3">
      <c r="A2773" s="3">
        <v>-9.0119991302490234</v>
      </c>
      <c r="B2773" s="3">
        <v>6.6666670143604279</v>
      </c>
      <c r="C2773" s="3">
        <v>23.275862634181976</v>
      </c>
    </row>
    <row r="2774" spans="1:3">
      <c r="A2774" s="3">
        <v>-9.0079994201660156</v>
      </c>
      <c r="B2774" s="3">
        <v>6.6666670143604279</v>
      </c>
      <c r="C2774" s="3">
        <v>23.275862634181976</v>
      </c>
    </row>
    <row r="2775" spans="1:3">
      <c r="A2775" s="3">
        <v>-9.0039997100830078</v>
      </c>
      <c r="B2775" s="3">
        <v>6.6666670143604279</v>
      </c>
      <c r="C2775" s="3">
        <v>23.275862634181976</v>
      </c>
    </row>
    <row r="2776" spans="1:3">
      <c r="A2776" s="3">
        <v>-8.9999990463256836</v>
      </c>
      <c r="B2776" s="3">
        <v>6.6666670143604279</v>
      </c>
      <c r="C2776" s="3">
        <v>23.275862634181976</v>
      </c>
    </row>
    <row r="2777" spans="1:3">
      <c r="A2777" s="3">
        <v>-8.9959993362426758</v>
      </c>
      <c r="B2777" s="3">
        <v>6.6666670143604279</v>
      </c>
      <c r="C2777" s="3">
        <v>23.275862634181976</v>
      </c>
    </row>
    <row r="2778" spans="1:3">
      <c r="A2778" s="3">
        <v>-8.991999626159668</v>
      </c>
      <c r="B2778" s="3">
        <v>6.6666670143604279</v>
      </c>
      <c r="C2778" s="3">
        <v>23.275862634181976</v>
      </c>
    </row>
    <row r="2779" spans="1:3">
      <c r="A2779" s="3">
        <v>-8.9879999160766602</v>
      </c>
      <c r="B2779" s="3">
        <v>6.6666670143604279</v>
      </c>
      <c r="C2779" s="3">
        <v>23.275862634181976</v>
      </c>
    </row>
    <row r="2780" spans="1:3">
      <c r="A2780" s="3">
        <v>-8.9839992523193359</v>
      </c>
      <c r="B2780" s="3">
        <v>6.6666670143604279</v>
      </c>
      <c r="C2780" s="3">
        <v>23.275862634181976</v>
      </c>
    </row>
    <row r="2781" spans="1:3">
      <c r="A2781" s="3">
        <v>-8.9799995422363281</v>
      </c>
      <c r="B2781" s="3">
        <v>6.6666670143604279</v>
      </c>
      <c r="C2781" s="3">
        <v>23.275862634181976</v>
      </c>
    </row>
    <row r="2782" spans="1:3">
      <c r="A2782" s="3">
        <v>-8.9759998321533203</v>
      </c>
      <c r="B2782" s="3">
        <v>6.6666670143604279</v>
      </c>
      <c r="C2782" s="3">
        <v>23.275862634181976</v>
      </c>
    </row>
    <row r="2783" spans="1:3">
      <c r="A2783" s="3">
        <v>-8.9719991683959961</v>
      </c>
      <c r="B2783" s="3">
        <v>6.6666670143604279</v>
      </c>
      <c r="C2783" s="3">
        <v>23.275862634181976</v>
      </c>
    </row>
    <row r="2784" spans="1:3">
      <c r="A2784" s="3">
        <v>-8.9679994583129883</v>
      </c>
      <c r="B2784" s="3">
        <v>6.6666670143604279</v>
      </c>
      <c r="C2784" s="3">
        <v>23.275862634181976</v>
      </c>
    </row>
    <row r="2785" spans="1:3">
      <c r="A2785" s="3">
        <v>-8.9639997482299805</v>
      </c>
      <c r="B2785" s="3">
        <v>6.6666670143604279</v>
      </c>
      <c r="C2785" s="3">
        <v>23.275862634181976</v>
      </c>
    </row>
    <row r="2786" spans="1:3">
      <c r="A2786" s="3">
        <v>-8.9599990844726563</v>
      </c>
      <c r="B2786" s="3">
        <v>6.6666670143604279</v>
      </c>
      <c r="C2786" s="3">
        <v>23.275862634181976</v>
      </c>
    </row>
    <row r="2787" spans="1:3">
      <c r="A2787" s="3">
        <v>-8.9559993743896484</v>
      </c>
      <c r="B2787" s="3">
        <v>6.6666670143604279</v>
      </c>
      <c r="C2787" s="3">
        <v>23.275862634181976</v>
      </c>
    </row>
    <row r="2788" spans="1:3">
      <c r="A2788" s="3">
        <v>-8.9519996643066406</v>
      </c>
      <c r="B2788" s="3">
        <v>6.6666670143604279</v>
      </c>
      <c r="C2788" s="3">
        <v>23.275862634181976</v>
      </c>
    </row>
    <row r="2789" spans="1:3">
      <c r="A2789" s="3">
        <v>-8.9479990005493164</v>
      </c>
      <c r="B2789" s="3">
        <v>6.6666670143604279</v>
      </c>
      <c r="C2789" s="3">
        <v>23.275862634181976</v>
      </c>
    </row>
    <row r="2790" spans="1:3">
      <c r="A2790" s="3">
        <v>-8.9439992904663086</v>
      </c>
      <c r="B2790" s="3">
        <v>6.6666670143604279</v>
      </c>
      <c r="C2790" s="3">
        <v>23.275862634181976</v>
      </c>
    </row>
    <row r="2791" spans="1:3">
      <c r="A2791" s="3">
        <v>-8.9399995803833008</v>
      </c>
      <c r="B2791" s="3">
        <v>6.6666670143604279</v>
      </c>
      <c r="C2791" s="3">
        <v>23.275862634181976</v>
      </c>
    </row>
    <row r="2792" spans="1:3">
      <c r="A2792" s="3">
        <v>-8.935999870300293</v>
      </c>
      <c r="B2792" s="3">
        <v>6.6666670143604279</v>
      </c>
      <c r="C2792" s="3">
        <v>23.275862634181976</v>
      </c>
    </row>
    <row r="2793" spans="1:3">
      <c r="A2793" s="3">
        <v>-8.9319992065429688</v>
      </c>
      <c r="B2793" s="3">
        <v>6.6666670143604279</v>
      </c>
      <c r="C2793" s="3">
        <v>23.275862634181976</v>
      </c>
    </row>
    <row r="2794" spans="1:3">
      <c r="A2794" s="3">
        <v>-8.9279994964599609</v>
      </c>
      <c r="B2794" s="3">
        <v>6.6666670143604279</v>
      </c>
      <c r="C2794" s="3">
        <v>23.275862634181976</v>
      </c>
    </row>
    <row r="2795" spans="1:3">
      <c r="A2795" s="3">
        <v>-8.9239997863769531</v>
      </c>
      <c r="B2795" s="3">
        <v>6.6666670143604279</v>
      </c>
      <c r="C2795" s="3">
        <v>23.275862634181976</v>
      </c>
    </row>
    <row r="2796" spans="1:3">
      <c r="A2796" s="3">
        <v>-8.9199991226196289</v>
      </c>
      <c r="B2796" s="3">
        <v>6.6666670143604279</v>
      </c>
      <c r="C2796" s="3">
        <v>23.275862634181976</v>
      </c>
    </row>
    <row r="2797" spans="1:3">
      <c r="A2797" s="3">
        <v>-8.9159994125366211</v>
      </c>
      <c r="B2797" s="3">
        <v>6.6666670143604279</v>
      </c>
      <c r="C2797" s="3">
        <v>23.275862634181976</v>
      </c>
    </row>
    <row r="2798" spans="1:3">
      <c r="A2798" s="3">
        <v>-8.9119997024536133</v>
      </c>
      <c r="B2798" s="3">
        <v>6.6666670143604279</v>
      </c>
      <c r="C2798" s="3">
        <v>23.275862634181976</v>
      </c>
    </row>
    <row r="2799" spans="1:3">
      <c r="A2799" s="3">
        <v>-8.9079990386962891</v>
      </c>
      <c r="B2799" s="3">
        <v>6.6666670143604279</v>
      </c>
      <c r="C2799" s="3">
        <v>23.275862634181976</v>
      </c>
    </row>
    <row r="2800" spans="1:3">
      <c r="A2800" s="3">
        <v>-8.9039993286132813</v>
      </c>
      <c r="B2800" s="3">
        <v>6.6666670143604279</v>
      </c>
      <c r="C2800" s="3">
        <v>23.275862634181976</v>
      </c>
    </row>
    <row r="2801" spans="1:3">
      <c r="A2801" s="3">
        <v>-8.8999996185302734</v>
      </c>
      <c r="B2801" s="3">
        <v>6.6666670143604279</v>
      </c>
      <c r="C2801" s="3">
        <v>23.275862634181976</v>
      </c>
    </row>
    <row r="2802" spans="1:3">
      <c r="A2802" s="3">
        <v>-8.8959999084472656</v>
      </c>
      <c r="B2802" s="3">
        <v>6.6666670143604279</v>
      </c>
      <c r="C2802" s="3">
        <v>23.275862634181976</v>
      </c>
    </row>
    <row r="2803" spans="1:3">
      <c r="A2803" s="3">
        <v>-8.8919992446899414</v>
      </c>
      <c r="B2803" s="3">
        <v>6.6666670143604279</v>
      </c>
      <c r="C2803" s="3">
        <v>23.275862634181976</v>
      </c>
    </row>
    <row r="2804" spans="1:3">
      <c r="A2804" s="3">
        <v>-8.8879995346069336</v>
      </c>
      <c r="B2804" s="3">
        <v>6.6666670143604279</v>
      </c>
      <c r="C2804" s="3">
        <v>23.275862634181976</v>
      </c>
    </row>
    <row r="2805" spans="1:3">
      <c r="A2805" s="3">
        <v>-8.8839998245239258</v>
      </c>
      <c r="B2805" s="3">
        <v>6.6666670143604279</v>
      </c>
      <c r="C2805" s="3">
        <v>23.275862634181976</v>
      </c>
    </row>
    <row r="2806" spans="1:3">
      <c r="A2806" s="3">
        <v>-8.8799991607666016</v>
      </c>
      <c r="B2806" s="3">
        <v>6.6666670143604279</v>
      </c>
      <c r="C2806" s="3">
        <v>23.275862634181976</v>
      </c>
    </row>
    <row r="2807" spans="1:3">
      <c r="A2807" s="3">
        <v>-8.8759994506835938</v>
      </c>
      <c r="B2807" s="3">
        <v>6.6666670143604279</v>
      </c>
      <c r="C2807" s="3">
        <v>23.275862634181976</v>
      </c>
    </row>
    <row r="2808" spans="1:3">
      <c r="A2808" s="3">
        <v>-8.8719997406005859</v>
      </c>
      <c r="B2808" s="3">
        <v>6.6666670143604279</v>
      </c>
      <c r="C2808" s="3">
        <v>23.275862634181976</v>
      </c>
    </row>
    <row r="2809" spans="1:3">
      <c r="A2809" s="3">
        <v>-8.8679990768432617</v>
      </c>
      <c r="B2809" s="3">
        <v>6.6666670143604279</v>
      </c>
      <c r="C2809" s="3">
        <v>23.275862634181976</v>
      </c>
    </row>
    <row r="2810" spans="1:3">
      <c r="A2810" s="3">
        <v>-8.8639993667602539</v>
      </c>
      <c r="B2810" s="3">
        <v>6.6666670143604279</v>
      </c>
      <c r="C2810" s="3">
        <v>23.275862634181976</v>
      </c>
    </row>
    <row r="2811" spans="1:3">
      <c r="A2811" s="3">
        <v>-8.8599996566772461</v>
      </c>
      <c r="B2811" s="3">
        <v>6.6666670143604279</v>
      </c>
      <c r="C2811" s="3">
        <v>23.275862634181976</v>
      </c>
    </row>
    <row r="2812" spans="1:3">
      <c r="A2812" s="3">
        <v>-8.8559999465942383</v>
      </c>
      <c r="B2812" s="3">
        <v>6.6666670143604279</v>
      </c>
      <c r="C2812" s="3">
        <v>23.275862634181976</v>
      </c>
    </row>
    <row r="2813" spans="1:3">
      <c r="A2813" s="3">
        <v>-8.8519992828369141</v>
      </c>
      <c r="B2813" s="3">
        <v>6.6666670143604279</v>
      </c>
      <c r="C2813" s="3">
        <v>23.275862634181976</v>
      </c>
    </row>
    <row r="2814" spans="1:3">
      <c r="A2814" s="3">
        <v>-8.8479995727539063</v>
      </c>
      <c r="B2814" s="3">
        <v>6.6666670143604279</v>
      </c>
      <c r="C2814" s="3">
        <v>23.275862634181976</v>
      </c>
    </row>
    <row r="2815" spans="1:3">
      <c r="A2815" s="3">
        <v>-8.8439998626708984</v>
      </c>
      <c r="B2815" s="3">
        <v>6.6666670143604279</v>
      </c>
      <c r="C2815" s="3">
        <v>23.275862634181976</v>
      </c>
    </row>
    <row r="2816" spans="1:3">
      <c r="A2816" s="3">
        <v>-8.8399991989135742</v>
      </c>
      <c r="B2816" s="3">
        <v>6.6666670143604279</v>
      </c>
      <c r="C2816" s="3">
        <v>23.275862634181976</v>
      </c>
    </row>
    <row r="2817" spans="1:3">
      <c r="A2817" s="3">
        <v>-8.8359994888305664</v>
      </c>
      <c r="B2817" s="3">
        <v>6.6666670143604279</v>
      </c>
      <c r="C2817" s="3">
        <v>23.275862634181976</v>
      </c>
    </row>
    <row r="2818" spans="1:3">
      <c r="A2818" s="3">
        <v>-8.8319997787475586</v>
      </c>
      <c r="B2818" s="3">
        <v>6.6666670143604279</v>
      </c>
      <c r="C2818" s="3">
        <v>23.275862634181976</v>
      </c>
    </row>
    <row r="2819" spans="1:3">
      <c r="A2819" s="3">
        <v>-8.8279991149902344</v>
      </c>
      <c r="B2819" s="3">
        <v>6.6666670143604279</v>
      </c>
      <c r="C2819" s="3">
        <v>23.275862634181976</v>
      </c>
    </row>
    <row r="2820" spans="1:3">
      <c r="A2820" s="3">
        <v>-8.8239994049072266</v>
      </c>
      <c r="B2820" s="3">
        <v>6.6666670143604279</v>
      </c>
      <c r="C2820" s="3">
        <v>23.275862634181976</v>
      </c>
    </row>
    <row r="2821" spans="1:3">
      <c r="A2821" s="3">
        <v>-8.8199996948242188</v>
      </c>
      <c r="B2821" s="3">
        <v>6.6666670143604279</v>
      </c>
      <c r="C2821" s="3">
        <v>23.275862634181976</v>
      </c>
    </row>
    <row r="2822" spans="1:3">
      <c r="A2822" s="3">
        <v>-8.8159990310668945</v>
      </c>
      <c r="B2822" s="3">
        <v>6.6666670143604279</v>
      </c>
      <c r="C2822" s="3">
        <v>23.275862634181976</v>
      </c>
    </row>
    <row r="2823" spans="1:3">
      <c r="A2823" s="3">
        <v>-8.8119993209838867</v>
      </c>
      <c r="B2823" s="3">
        <v>6.6666670143604279</v>
      </c>
      <c r="C2823" s="3">
        <v>23.275862634181976</v>
      </c>
    </row>
    <row r="2824" spans="1:3">
      <c r="A2824" s="3">
        <v>-8.8079996109008789</v>
      </c>
      <c r="B2824" s="3">
        <v>6.6666670143604279</v>
      </c>
      <c r="C2824" s="3">
        <v>23.275862634181976</v>
      </c>
    </row>
    <row r="2825" spans="1:3">
      <c r="A2825" s="3">
        <v>-8.8039999008178711</v>
      </c>
      <c r="B2825" s="3">
        <v>6.6666670143604279</v>
      </c>
      <c r="C2825" s="3">
        <v>23.275862634181976</v>
      </c>
    </row>
    <row r="2826" spans="1:3">
      <c r="A2826" s="3">
        <v>-8.7999992370605469</v>
      </c>
      <c r="B2826" s="3">
        <v>6.6666670143604279</v>
      </c>
      <c r="C2826" s="3">
        <v>23.275862634181976</v>
      </c>
    </row>
    <row r="2827" spans="1:3">
      <c r="A2827" s="3">
        <v>-8.7959995269775391</v>
      </c>
      <c r="B2827" s="3">
        <v>6.6666670143604279</v>
      </c>
      <c r="C2827" s="3">
        <v>23.275862634181976</v>
      </c>
    </row>
    <row r="2828" spans="1:3">
      <c r="A2828" s="3">
        <v>-8.7919998168945313</v>
      </c>
      <c r="B2828" s="3">
        <v>6.6666670143604279</v>
      </c>
      <c r="C2828" s="3">
        <v>23.275862634181976</v>
      </c>
    </row>
    <row r="2829" spans="1:3">
      <c r="A2829" s="3">
        <v>-8.787999153137207</v>
      </c>
      <c r="B2829" s="3">
        <v>6.6666670143604279</v>
      </c>
      <c r="C2829" s="3">
        <v>23.275862634181976</v>
      </c>
    </row>
    <row r="2830" spans="1:3">
      <c r="A2830" s="3">
        <v>-8.7839994430541992</v>
      </c>
      <c r="B2830" s="3">
        <v>6.6666670143604279</v>
      </c>
      <c r="C2830" s="3">
        <v>23.275862634181976</v>
      </c>
    </row>
    <row r="2831" spans="1:3">
      <c r="A2831" s="3">
        <v>-8.7799997329711914</v>
      </c>
      <c r="B2831" s="3">
        <v>6.6666670143604279</v>
      </c>
      <c r="C2831" s="3">
        <v>23.275862634181976</v>
      </c>
    </row>
    <row r="2832" spans="1:3">
      <c r="A2832" s="3">
        <v>-8.7759990692138672</v>
      </c>
      <c r="B2832" s="3">
        <v>6.6666670143604279</v>
      </c>
      <c r="C2832" s="3">
        <v>23.275862634181976</v>
      </c>
    </row>
    <row r="2833" spans="1:3">
      <c r="A2833" s="3">
        <v>-8.7719993591308594</v>
      </c>
      <c r="B2833" s="3">
        <v>6.6666670143604279</v>
      </c>
      <c r="C2833" s="3">
        <v>23.275862634181976</v>
      </c>
    </row>
    <row r="2834" spans="1:3">
      <c r="A2834" s="3">
        <v>-8.7679996490478516</v>
      </c>
      <c r="B2834" s="3">
        <v>6.6666670143604279</v>
      </c>
      <c r="C2834" s="3">
        <v>23.275862634181976</v>
      </c>
    </row>
    <row r="2835" spans="1:3">
      <c r="A2835" s="3">
        <v>-8.7639999389648438</v>
      </c>
      <c r="B2835" s="3">
        <v>6.6666670143604279</v>
      </c>
      <c r="C2835" s="3">
        <v>23.275862634181976</v>
      </c>
    </row>
    <row r="2836" spans="1:3">
      <c r="A2836" s="3">
        <v>-8.7599992752075195</v>
      </c>
      <c r="B2836" s="3">
        <v>6.6666670143604279</v>
      </c>
      <c r="C2836" s="3">
        <v>23.275862634181976</v>
      </c>
    </row>
    <row r="2837" spans="1:3">
      <c r="A2837" s="3">
        <v>-8.7559995651245117</v>
      </c>
      <c r="B2837" s="3">
        <v>6.6666670143604279</v>
      </c>
      <c r="C2837" s="3">
        <v>23.275862634181976</v>
      </c>
    </row>
    <row r="2838" spans="1:3">
      <c r="A2838" s="3">
        <v>-8.7519998550415039</v>
      </c>
      <c r="B2838" s="3">
        <v>6.6666670143604279</v>
      </c>
      <c r="C2838" s="3">
        <v>23.275862634181976</v>
      </c>
    </row>
    <row r="2839" spans="1:3">
      <c r="A2839" s="3">
        <v>-8.7479991912841797</v>
      </c>
      <c r="B2839" s="3">
        <v>6.6666670143604279</v>
      </c>
      <c r="C2839" s="3">
        <v>23.275862634181976</v>
      </c>
    </row>
    <row r="2840" spans="1:3">
      <c r="A2840" s="3">
        <v>-8.7439994812011719</v>
      </c>
      <c r="B2840" s="3">
        <v>6.6666670143604279</v>
      </c>
      <c r="C2840" s="3">
        <v>23.275862634181976</v>
      </c>
    </row>
    <row r="2841" spans="1:3">
      <c r="A2841" s="3">
        <v>-8.7399997711181641</v>
      </c>
      <c r="B2841" s="3">
        <v>6.6666670143604279</v>
      </c>
      <c r="C2841" s="3">
        <v>23.275862634181976</v>
      </c>
    </row>
    <row r="2842" spans="1:3">
      <c r="A2842" s="3">
        <v>-8.7359991073608398</v>
      </c>
      <c r="B2842" s="3">
        <v>6.6666670143604279</v>
      </c>
      <c r="C2842" s="3">
        <v>23.275862634181976</v>
      </c>
    </row>
    <row r="2843" spans="1:3">
      <c r="A2843" s="3">
        <v>-8.731999397277832</v>
      </c>
      <c r="B2843" s="3">
        <v>6.6666670143604279</v>
      </c>
      <c r="C2843" s="3">
        <v>23.275862634181976</v>
      </c>
    </row>
    <row r="2844" spans="1:3">
      <c r="A2844" s="3">
        <v>-8.7279996871948242</v>
      </c>
      <c r="B2844" s="3">
        <v>6.6666670143604279</v>
      </c>
      <c r="C2844" s="3">
        <v>23.275862634181976</v>
      </c>
    </row>
    <row r="2845" spans="1:3">
      <c r="A2845" s="3">
        <v>-8.7239990234375</v>
      </c>
      <c r="B2845" s="3">
        <v>6.6666670143604279</v>
      </c>
      <c r="C2845" s="3">
        <v>23.275862634181976</v>
      </c>
    </row>
    <row r="2846" spans="1:3">
      <c r="A2846" s="3">
        <v>-8.7199993133544922</v>
      </c>
      <c r="B2846" s="3">
        <v>6.6666670143604279</v>
      </c>
      <c r="C2846" s="3">
        <v>23.275862634181976</v>
      </c>
    </row>
    <row r="2847" spans="1:3">
      <c r="A2847" s="3">
        <v>-8.7159996032714844</v>
      </c>
      <c r="B2847" s="3">
        <v>6.6666670143604279</v>
      </c>
      <c r="C2847" s="3">
        <v>23.275862634181976</v>
      </c>
    </row>
    <row r="2848" spans="1:3">
      <c r="A2848" s="3">
        <v>-8.7119998931884766</v>
      </c>
      <c r="B2848" s="3">
        <v>6.6666670143604279</v>
      </c>
      <c r="C2848" s="3">
        <v>23.275862634181976</v>
      </c>
    </row>
    <row r="2849" spans="1:3">
      <c r="A2849" s="3">
        <v>-8.7079992294311523</v>
      </c>
      <c r="B2849" s="3">
        <v>6.6666670143604279</v>
      </c>
      <c r="C2849" s="3">
        <v>23.275862634181976</v>
      </c>
    </row>
    <row r="2850" spans="1:3">
      <c r="A2850" s="3">
        <v>-8.7039995193481445</v>
      </c>
      <c r="B2850" s="3">
        <v>6.6666670143604279</v>
      </c>
      <c r="C2850" s="3">
        <v>23.275862634181976</v>
      </c>
    </row>
    <row r="2851" spans="1:3">
      <c r="A2851" s="3">
        <v>-8.6999998092651367</v>
      </c>
      <c r="B2851" s="3">
        <v>6.6666670143604279</v>
      </c>
      <c r="C2851" s="3">
        <v>23.275862634181976</v>
      </c>
    </row>
    <row r="2852" spans="1:3">
      <c r="A2852" s="3">
        <v>-8.6959991455078125</v>
      </c>
      <c r="B2852" s="3">
        <v>6.6666670143604279</v>
      </c>
      <c r="C2852" s="3">
        <v>23.275862634181976</v>
      </c>
    </row>
    <row r="2853" spans="1:3">
      <c r="A2853" s="3">
        <v>-8.6919994354248047</v>
      </c>
      <c r="B2853" s="3">
        <v>6.6666670143604279</v>
      </c>
      <c r="C2853" s="3">
        <v>23.275862634181976</v>
      </c>
    </row>
    <row r="2854" spans="1:3">
      <c r="A2854" s="3">
        <v>-8.6879997253417969</v>
      </c>
      <c r="B2854" s="3">
        <v>6.6666670143604279</v>
      </c>
      <c r="C2854" s="3">
        <v>23.275862634181976</v>
      </c>
    </row>
    <row r="2855" spans="1:3">
      <c r="A2855" s="3">
        <v>-8.6839990615844727</v>
      </c>
      <c r="B2855" s="3">
        <v>6.6666670143604279</v>
      </c>
      <c r="C2855" s="3">
        <v>23.275862634181976</v>
      </c>
    </row>
    <row r="2856" spans="1:3">
      <c r="A2856" s="3">
        <v>-8.6799993515014648</v>
      </c>
      <c r="B2856" s="3">
        <v>6.6666670143604279</v>
      </c>
      <c r="C2856" s="3">
        <v>23.275862634181976</v>
      </c>
    </row>
    <row r="2857" spans="1:3">
      <c r="A2857" s="3">
        <v>-8.675999641418457</v>
      </c>
      <c r="B2857" s="3">
        <v>6.6666670143604279</v>
      </c>
      <c r="C2857" s="3">
        <v>23.275862634181976</v>
      </c>
    </row>
    <row r="2858" spans="1:3">
      <c r="A2858" s="3">
        <v>-8.6719999313354492</v>
      </c>
      <c r="B2858" s="3">
        <v>6.6666670143604279</v>
      </c>
      <c r="C2858" s="3">
        <v>23.275862634181976</v>
      </c>
    </row>
    <row r="2859" spans="1:3">
      <c r="A2859" s="3">
        <v>-8.667999267578125</v>
      </c>
      <c r="B2859" s="3">
        <v>6.6666670143604279</v>
      </c>
      <c r="C2859" s="3">
        <v>23.275862634181976</v>
      </c>
    </row>
    <row r="2860" spans="1:3">
      <c r="A2860" s="3">
        <v>-8.6639995574951172</v>
      </c>
      <c r="B2860" s="3">
        <v>6.6666670143604279</v>
      </c>
      <c r="C2860" s="3">
        <v>23.275862634181976</v>
      </c>
    </row>
    <row r="2861" spans="1:3">
      <c r="A2861" s="3">
        <v>-8.6599998474121094</v>
      </c>
      <c r="B2861" s="3">
        <v>6.6666670143604279</v>
      </c>
      <c r="C2861" s="3">
        <v>23.275862634181976</v>
      </c>
    </row>
    <row r="2862" spans="1:3">
      <c r="A2862" s="3">
        <v>-8.6559991836547852</v>
      </c>
      <c r="B2862" s="3">
        <v>6.6666670143604279</v>
      </c>
      <c r="C2862" s="3">
        <v>23.275862634181976</v>
      </c>
    </row>
    <row r="2863" spans="1:3">
      <c r="A2863" s="3">
        <v>-8.6519994735717773</v>
      </c>
      <c r="B2863" s="3">
        <v>6.6666670143604279</v>
      </c>
      <c r="C2863" s="3">
        <v>23.275862634181976</v>
      </c>
    </row>
    <row r="2864" spans="1:3">
      <c r="A2864" s="3">
        <v>-8.6499996185302734</v>
      </c>
      <c r="B2864" s="3">
        <v>7.5000002980232239</v>
      </c>
      <c r="C2864" s="3">
        <v>23.275862634181976</v>
      </c>
    </row>
    <row r="2865" spans="1:3">
      <c r="A2865" s="3">
        <v>-8.6479997634887695</v>
      </c>
      <c r="B2865" s="3">
        <v>7.5000002980232239</v>
      </c>
      <c r="C2865" s="3">
        <v>23.275862634181976</v>
      </c>
    </row>
    <row r="2866" spans="1:3">
      <c r="A2866" s="3">
        <v>-8.6439990997314453</v>
      </c>
      <c r="B2866" s="3">
        <v>7.5000002980232239</v>
      </c>
      <c r="C2866" s="3">
        <v>23.275862634181976</v>
      </c>
    </row>
    <row r="2867" spans="1:3">
      <c r="A2867" s="3">
        <v>-8.6399993896484375</v>
      </c>
      <c r="B2867" s="3">
        <v>7.5000002980232239</v>
      </c>
      <c r="C2867" s="3">
        <v>23.275862634181976</v>
      </c>
    </row>
    <row r="2868" spans="1:3">
      <c r="A2868" s="3">
        <v>-8.6359996795654297</v>
      </c>
      <c r="B2868" s="3">
        <v>7.5000002980232239</v>
      </c>
      <c r="C2868" s="3">
        <v>23.275862634181976</v>
      </c>
    </row>
    <row r="2869" spans="1:3">
      <c r="A2869" s="3">
        <v>-8.6319990158081055</v>
      </c>
      <c r="B2869" s="3">
        <v>7.5000002980232239</v>
      </c>
      <c r="C2869" s="3">
        <v>23.275862634181976</v>
      </c>
    </row>
    <row r="2870" spans="1:3">
      <c r="A2870" s="3">
        <v>-8.6279993057250977</v>
      </c>
      <c r="B2870" s="3">
        <v>7.5000002980232239</v>
      </c>
      <c r="C2870" s="3">
        <v>23.275862634181976</v>
      </c>
    </row>
    <row r="2871" spans="1:3">
      <c r="A2871" s="3">
        <v>-8.6239995956420898</v>
      </c>
      <c r="B2871" s="3">
        <v>7.5000002980232239</v>
      </c>
      <c r="C2871" s="3">
        <v>23.275862634181976</v>
      </c>
    </row>
    <row r="2872" spans="1:3">
      <c r="A2872" s="3">
        <v>-8.619999885559082</v>
      </c>
      <c r="B2872" s="3">
        <v>7.5000002980232239</v>
      </c>
      <c r="C2872" s="3">
        <v>23.275862634181976</v>
      </c>
    </row>
    <row r="2873" spans="1:3">
      <c r="A2873" s="3">
        <v>-8.6159992218017578</v>
      </c>
      <c r="B2873" s="3">
        <v>7.5000002980232239</v>
      </c>
      <c r="C2873" s="3">
        <v>23.275862634181976</v>
      </c>
    </row>
    <row r="2874" spans="1:3">
      <c r="A2874" s="3">
        <v>-8.61199951171875</v>
      </c>
      <c r="B2874" s="3">
        <v>7.5000002980232239</v>
      </c>
      <c r="C2874" s="3">
        <v>23.275862634181976</v>
      </c>
    </row>
    <row r="2875" spans="1:3">
      <c r="A2875" s="3">
        <v>-8.6079998016357422</v>
      </c>
      <c r="B2875" s="3">
        <v>7.5000002980232239</v>
      </c>
      <c r="C2875" s="3">
        <v>23.275862634181976</v>
      </c>
    </row>
    <row r="2876" spans="1:3">
      <c r="A2876" s="3">
        <v>-8.603999137878418</v>
      </c>
      <c r="B2876" s="3">
        <v>7.5000002980232239</v>
      </c>
      <c r="C2876" s="3">
        <v>23.275862634181976</v>
      </c>
    </row>
    <row r="2877" spans="1:3">
      <c r="A2877" s="3">
        <v>-8.5999994277954102</v>
      </c>
      <c r="B2877" s="3">
        <v>7.5000002980232239</v>
      </c>
      <c r="C2877" s="3">
        <v>23.275862634181976</v>
      </c>
    </row>
    <row r="2878" spans="1:3">
      <c r="A2878" s="3">
        <v>-8.5959997177124023</v>
      </c>
      <c r="B2878" s="3">
        <v>7.5000002980232239</v>
      </c>
      <c r="C2878" s="3">
        <v>23.275862634181976</v>
      </c>
    </row>
    <row r="2879" spans="1:3">
      <c r="A2879" s="3">
        <v>-8.5919990539550781</v>
      </c>
      <c r="B2879" s="3">
        <v>7.5000002980232239</v>
      </c>
      <c r="C2879" s="3">
        <v>23.275862634181976</v>
      </c>
    </row>
    <row r="2880" spans="1:3">
      <c r="A2880" s="3">
        <v>-8.5879993438720703</v>
      </c>
      <c r="B2880" s="3">
        <v>7.5000002980232239</v>
      </c>
      <c r="C2880" s="3">
        <v>23.275862634181976</v>
      </c>
    </row>
    <row r="2881" spans="1:3">
      <c r="A2881" s="3">
        <v>-8.5839996337890625</v>
      </c>
      <c r="B2881" s="3">
        <v>7.5000002980232239</v>
      </c>
      <c r="C2881" s="3">
        <v>23.275862634181976</v>
      </c>
    </row>
    <row r="2882" spans="1:3">
      <c r="A2882" s="3">
        <v>-8.5799999237060547</v>
      </c>
      <c r="B2882" s="3">
        <v>8.3333335816860199</v>
      </c>
      <c r="C2882" s="3">
        <v>23.275862634181976</v>
      </c>
    </row>
    <row r="2883" spans="1:3">
      <c r="A2883" s="3">
        <v>-8.5759992599487305</v>
      </c>
      <c r="B2883" s="3">
        <v>8.3333335816860199</v>
      </c>
      <c r="C2883" s="3">
        <v>23.275862634181976</v>
      </c>
    </row>
    <row r="2884" spans="1:3">
      <c r="A2884" s="3">
        <v>-8.5719995498657227</v>
      </c>
      <c r="B2884" s="3">
        <v>8.3333335816860199</v>
      </c>
      <c r="C2884" s="3">
        <v>23.275862634181976</v>
      </c>
    </row>
    <row r="2885" spans="1:3">
      <c r="A2885" s="3">
        <v>-8.5679998397827148</v>
      </c>
      <c r="B2885" s="3">
        <v>8.3333335816860199</v>
      </c>
      <c r="C2885" s="3">
        <v>23.275862634181976</v>
      </c>
    </row>
    <row r="2886" spans="1:3">
      <c r="A2886" s="3">
        <v>-8.5639991760253906</v>
      </c>
      <c r="B2886" s="3">
        <v>8.3333335816860199</v>
      </c>
      <c r="C2886" s="3">
        <v>23.275862634181976</v>
      </c>
    </row>
    <row r="2887" spans="1:3">
      <c r="A2887" s="3">
        <v>-8.5599994659423828</v>
      </c>
      <c r="B2887" s="3">
        <v>8.3333335816860199</v>
      </c>
      <c r="C2887" s="3">
        <v>23.275862634181976</v>
      </c>
    </row>
    <row r="2888" spans="1:3">
      <c r="A2888" s="3">
        <v>-8.555999755859375</v>
      </c>
      <c r="B2888" s="3">
        <v>8.3333335816860199</v>
      </c>
      <c r="C2888" s="3">
        <v>23.275862634181976</v>
      </c>
    </row>
    <row r="2889" spans="1:3">
      <c r="A2889" s="3">
        <v>-8.5519990921020508</v>
      </c>
      <c r="B2889" s="3">
        <v>8.3333335816860199</v>
      </c>
      <c r="C2889" s="3">
        <v>23.275862634181976</v>
      </c>
    </row>
    <row r="2890" spans="1:3">
      <c r="A2890" s="3">
        <v>-8.547999382019043</v>
      </c>
      <c r="B2890" s="3">
        <v>8.3333335816860199</v>
      </c>
      <c r="C2890" s="3">
        <v>23.275862634181976</v>
      </c>
    </row>
    <row r="2891" spans="1:3">
      <c r="A2891" s="3">
        <v>-8.5439996719360352</v>
      </c>
      <c r="B2891" s="3">
        <v>8.3333335816860199</v>
      </c>
      <c r="C2891" s="3">
        <v>23.275862634181976</v>
      </c>
    </row>
    <row r="2892" spans="1:3">
      <c r="A2892" s="3">
        <v>-8.5399990081787109</v>
      </c>
      <c r="B2892" s="3">
        <v>8.3333335816860199</v>
      </c>
      <c r="C2892" s="3">
        <v>23.275862634181976</v>
      </c>
    </row>
    <row r="2893" spans="1:3">
      <c r="A2893" s="3">
        <v>-8.5359992980957031</v>
      </c>
      <c r="B2893" s="3">
        <v>8.3333335816860199</v>
      </c>
      <c r="C2893" s="3">
        <v>23.275862634181976</v>
      </c>
    </row>
    <row r="2894" spans="1:3">
      <c r="A2894" s="3">
        <v>-8.5319995880126953</v>
      </c>
      <c r="B2894" s="3">
        <v>8.3333335816860199</v>
      </c>
      <c r="C2894" s="3">
        <v>23.275862634181976</v>
      </c>
    </row>
    <row r="2895" spans="1:3">
      <c r="A2895" s="3">
        <v>-8.5279998779296875</v>
      </c>
      <c r="B2895" s="3">
        <v>8.3333335816860199</v>
      </c>
      <c r="C2895" s="3">
        <v>23.275862634181976</v>
      </c>
    </row>
    <row r="2896" spans="1:3">
      <c r="A2896" s="3">
        <v>-8.5239992141723633</v>
      </c>
      <c r="B2896" s="3">
        <v>8.3333335816860199</v>
      </c>
      <c r="C2896" s="3">
        <v>23.275862634181976</v>
      </c>
    </row>
    <row r="2897" spans="1:3">
      <c r="A2897" s="3">
        <v>-8.5199995040893555</v>
      </c>
      <c r="B2897" s="3">
        <v>8.3333335816860199</v>
      </c>
      <c r="C2897" s="3">
        <v>23.275862634181976</v>
      </c>
    </row>
    <row r="2898" spans="1:3">
      <c r="A2898" s="3">
        <v>-8.5159997940063477</v>
      </c>
      <c r="B2898" s="3">
        <v>8.3333335816860199</v>
      </c>
      <c r="C2898" s="3">
        <v>23.275862634181976</v>
      </c>
    </row>
    <row r="2899" spans="1:3">
      <c r="A2899" s="3">
        <v>-8.5119991302490234</v>
      </c>
      <c r="B2899" s="3">
        <v>8.3333335816860199</v>
      </c>
      <c r="C2899" s="3">
        <v>23.275862634181976</v>
      </c>
    </row>
    <row r="2900" spans="1:3">
      <c r="A2900" s="3">
        <v>-8.5079994201660156</v>
      </c>
      <c r="B2900" s="3">
        <v>8.3333335816860199</v>
      </c>
      <c r="C2900" s="3">
        <v>23.275862634181976</v>
      </c>
    </row>
    <row r="2901" spans="1:3">
      <c r="A2901" s="3">
        <v>-8.5039997100830078</v>
      </c>
      <c r="B2901" s="3">
        <v>8.3333335816860199</v>
      </c>
      <c r="C2901" s="3">
        <v>23.275862634181976</v>
      </c>
    </row>
    <row r="2902" spans="1:3">
      <c r="A2902" s="3">
        <v>-8.4999990463256836</v>
      </c>
      <c r="B2902" s="3">
        <v>8.3333335816860199</v>
      </c>
      <c r="C2902" s="3">
        <v>23.275862634181976</v>
      </c>
    </row>
    <row r="2903" spans="1:3">
      <c r="A2903" s="3">
        <v>-8.4959993362426758</v>
      </c>
      <c r="B2903" s="3">
        <v>8.3333335816860199</v>
      </c>
      <c r="C2903" s="3">
        <v>23.275862634181976</v>
      </c>
    </row>
    <row r="2904" spans="1:3">
      <c r="A2904" s="3">
        <v>-8.491999626159668</v>
      </c>
      <c r="B2904" s="3">
        <v>8.3333335816860199</v>
      </c>
      <c r="C2904" s="3">
        <v>23.275862634181976</v>
      </c>
    </row>
    <row r="2905" spans="1:3">
      <c r="A2905" s="3">
        <v>-8.4879999160766602</v>
      </c>
      <c r="B2905" s="3">
        <v>8.3333335816860199</v>
      </c>
      <c r="C2905" s="3">
        <v>23.275862634181976</v>
      </c>
    </row>
    <row r="2906" spans="1:3">
      <c r="A2906" s="3">
        <v>-8.4839992523193359</v>
      </c>
      <c r="B2906" s="3">
        <v>8.3333335816860199</v>
      </c>
      <c r="C2906" s="3">
        <v>23.275862634181976</v>
      </c>
    </row>
    <row r="2907" spans="1:3">
      <c r="A2907" s="3">
        <v>-8.4799995422363281</v>
      </c>
      <c r="B2907" s="3">
        <v>8.3333335816860199</v>
      </c>
      <c r="C2907" s="3">
        <v>23.275862634181976</v>
      </c>
    </row>
    <row r="2908" spans="1:3">
      <c r="A2908" s="3">
        <v>-8.4759998321533203</v>
      </c>
      <c r="B2908" s="3">
        <v>8.3333335816860199</v>
      </c>
      <c r="C2908" s="3">
        <v>23.275862634181976</v>
      </c>
    </row>
    <row r="2909" spans="1:3">
      <c r="A2909" s="3">
        <v>-8.4719991683959961</v>
      </c>
      <c r="B2909" s="3">
        <v>8.3333335816860199</v>
      </c>
      <c r="C2909" s="3">
        <v>23.275862634181976</v>
      </c>
    </row>
    <row r="2910" spans="1:3">
      <c r="A2910" s="3">
        <v>-8.4679994583129883</v>
      </c>
      <c r="B2910" s="3">
        <v>8.3333335816860199</v>
      </c>
      <c r="C2910" s="3">
        <v>23.275862634181976</v>
      </c>
    </row>
    <row r="2911" spans="1:3">
      <c r="A2911" s="3">
        <v>-8.4639997482299805</v>
      </c>
      <c r="B2911" s="3">
        <v>8.3333335816860199</v>
      </c>
      <c r="C2911" s="3">
        <v>23.275862634181976</v>
      </c>
    </row>
    <row r="2912" spans="1:3">
      <c r="A2912" s="3">
        <v>-8.4599990844726563</v>
      </c>
      <c r="B2912" s="3">
        <v>8.3333335816860199</v>
      </c>
      <c r="C2912" s="3">
        <v>23.275862634181976</v>
      </c>
    </row>
    <row r="2913" spans="1:3">
      <c r="A2913" s="3">
        <v>-8.4559993743896484</v>
      </c>
      <c r="B2913" s="3">
        <v>8.3333335816860199</v>
      </c>
      <c r="C2913" s="3">
        <v>23.275862634181976</v>
      </c>
    </row>
    <row r="2914" spans="1:3">
      <c r="A2914" s="3">
        <v>-8.4519996643066406</v>
      </c>
      <c r="B2914" s="3">
        <v>8.3333335816860199</v>
      </c>
      <c r="C2914" s="3">
        <v>23.275862634181976</v>
      </c>
    </row>
    <row r="2915" spans="1:3">
      <c r="A2915" s="3">
        <v>-8.4479990005493164</v>
      </c>
      <c r="B2915" s="3">
        <v>8.3333335816860199</v>
      </c>
      <c r="C2915" s="3">
        <v>23.275862634181976</v>
      </c>
    </row>
    <row r="2916" spans="1:3">
      <c r="A2916" s="3">
        <v>-8.4439992904663086</v>
      </c>
      <c r="B2916" s="3">
        <v>8.3333335816860199</v>
      </c>
      <c r="C2916" s="3">
        <v>23.275862634181976</v>
      </c>
    </row>
    <row r="2917" spans="1:3">
      <c r="A2917" s="3">
        <v>-8.4399995803833008</v>
      </c>
      <c r="B2917" s="3">
        <v>8.3333335816860199</v>
      </c>
      <c r="C2917" s="3">
        <v>23.275862634181976</v>
      </c>
    </row>
    <row r="2918" spans="1:3">
      <c r="A2918" s="3">
        <v>-8.435999870300293</v>
      </c>
      <c r="B2918" s="3">
        <v>8.3333335816860199</v>
      </c>
      <c r="C2918" s="3">
        <v>23.275862634181976</v>
      </c>
    </row>
    <row r="2919" spans="1:3">
      <c r="A2919" s="3">
        <v>-8.4319992065429688</v>
      </c>
      <c r="B2919" s="3">
        <v>8.3333335816860199</v>
      </c>
      <c r="C2919" s="3">
        <v>23.275862634181976</v>
      </c>
    </row>
    <row r="2920" spans="1:3">
      <c r="A2920" s="3">
        <v>-8.4279994964599609</v>
      </c>
      <c r="B2920" s="3">
        <v>8.3333335816860199</v>
      </c>
      <c r="C2920" s="3">
        <v>23.275862634181976</v>
      </c>
    </row>
    <row r="2921" spans="1:3">
      <c r="A2921" s="3">
        <v>-8.4239997863769531</v>
      </c>
      <c r="B2921" s="3">
        <v>8.3333335816860199</v>
      </c>
      <c r="C2921" s="3">
        <v>23.275862634181976</v>
      </c>
    </row>
    <row r="2922" spans="1:3">
      <c r="A2922" s="3">
        <v>-8.4199991226196289</v>
      </c>
      <c r="B2922" s="3">
        <v>8.3333335816860199</v>
      </c>
      <c r="C2922" s="3">
        <v>23.275862634181976</v>
      </c>
    </row>
    <row r="2923" spans="1:3">
      <c r="A2923" s="3">
        <v>-8.4159994125366211</v>
      </c>
      <c r="B2923" s="3">
        <v>8.3333335816860199</v>
      </c>
      <c r="C2923" s="3">
        <v>23.275862634181976</v>
      </c>
    </row>
    <row r="2924" spans="1:3">
      <c r="A2924" s="3">
        <v>-8.4119997024536133</v>
      </c>
      <c r="B2924" s="3">
        <v>8.3333335816860199</v>
      </c>
      <c r="C2924" s="3">
        <v>23.275862634181976</v>
      </c>
    </row>
    <row r="2925" spans="1:3">
      <c r="A2925" s="3">
        <v>-8.4079990386962891</v>
      </c>
      <c r="B2925" s="3">
        <v>8.3333335816860199</v>
      </c>
      <c r="C2925" s="3">
        <v>23.275862634181976</v>
      </c>
    </row>
    <row r="2926" spans="1:3">
      <c r="A2926" s="3">
        <v>-8.4039993286132813</v>
      </c>
      <c r="B2926" s="3">
        <v>8.3333335816860199</v>
      </c>
      <c r="C2926" s="3">
        <v>23.275862634181976</v>
      </c>
    </row>
    <row r="2927" spans="1:3">
      <c r="A2927" s="3">
        <v>-8.3999996185302734</v>
      </c>
      <c r="B2927" s="3">
        <v>8.3333335816860199</v>
      </c>
      <c r="C2927" s="3">
        <v>23.275862634181976</v>
      </c>
    </row>
    <row r="2928" spans="1:3">
      <c r="A2928" s="3">
        <v>-8.3959999084472656</v>
      </c>
      <c r="B2928" s="3">
        <v>8.3333335816860199</v>
      </c>
      <c r="C2928" s="3">
        <v>23.275862634181976</v>
      </c>
    </row>
    <row r="2929" spans="1:3">
      <c r="A2929" s="3">
        <v>-8.3919992446899414</v>
      </c>
      <c r="B2929" s="3">
        <v>8.3333335816860199</v>
      </c>
      <c r="C2929" s="3">
        <v>23.275862634181976</v>
      </c>
    </row>
    <row r="2930" spans="1:3">
      <c r="A2930" s="3">
        <v>-8.3879995346069336</v>
      </c>
      <c r="B2930" s="3">
        <v>8.3333335816860199</v>
      </c>
      <c r="C2930" s="3">
        <v>23.275862634181976</v>
      </c>
    </row>
    <row r="2931" spans="1:3">
      <c r="A2931" s="3">
        <v>-8.3839998245239258</v>
      </c>
      <c r="B2931" s="3">
        <v>8.3333335816860199</v>
      </c>
      <c r="C2931" s="3">
        <v>23.275862634181976</v>
      </c>
    </row>
    <row r="2932" spans="1:3">
      <c r="A2932" s="3">
        <v>-8.3799991607666016</v>
      </c>
      <c r="B2932" s="3">
        <v>8.3333335816860199</v>
      </c>
      <c r="C2932" s="3">
        <v>23.275862634181976</v>
      </c>
    </row>
    <row r="2933" spans="1:3">
      <c r="A2933" s="3">
        <v>-8.3759994506835938</v>
      </c>
      <c r="B2933" s="3">
        <v>8.3333335816860199</v>
      </c>
      <c r="C2933" s="3">
        <v>23.275862634181976</v>
      </c>
    </row>
    <row r="2934" spans="1:3">
      <c r="A2934" s="3">
        <v>-8.3719997406005859</v>
      </c>
      <c r="B2934" s="3">
        <v>8.3333335816860199</v>
      </c>
      <c r="C2934" s="3">
        <v>23.275862634181976</v>
      </c>
    </row>
    <row r="2935" spans="1:3">
      <c r="A2935" s="3">
        <v>-8.3679990768432617</v>
      </c>
      <c r="B2935" s="3">
        <v>8.3333335816860199</v>
      </c>
      <c r="C2935" s="3">
        <v>23.275862634181976</v>
      </c>
    </row>
    <row r="2936" spans="1:3">
      <c r="A2936" s="3">
        <v>-8.3639993667602539</v>
      </c>
      <c r="B2936" s="3">
        <v>8.3333335816860199</v>
      </c>
      <c r="C2936" s="3">
        <v>23.275862634181976</v>
      </c>
    </row>
    <row r="2937" spans="1:3">
      <c r="A2937" s="3">
        <v>-8.3599996566772461</v>
      </c>
      <c r="B2937" s="3">
        <v>8.3333335816860199</v>
      </c>
      <c r="C2937" s="3">
        <v>23.275862634181976</v>
      </c>
    </row>
    <row r="2938" spans="1:3">
      <c r="A2938" s="3">
        <v>-8.3559989929199219</v>
      </c>
      <c r="B2938" s="3">
        <v>8.3333335816860199</v>
      </c>
      <c r="C2938" s="3">
        <v>23.275862634181976</v>
      </c>
    </row>
    <row r="2939" spans="1:3">
      <c r="A2939" s="3">
        <v>-8.3519992828369141</v>
      </c>
      <c r="B2939" s="3">
        <v>8.3333335816860199</v>
      </c>
      <c r="C2939" s="3">
        <v>23.275862634181976</v>
      </c>
    </row>
    <row r="2940" spans="1:3">
      <c r="A2940" s="3">
        <v>-8.3479995727539063</v>
      </c>
      <c r="B2940" s="3">
        <v>8.3333335816860199</v>
      </c>
      <c r="C2940" s="3">
        <v>23.275862634181976</v>
      </c>
    </row>
    <row r="2941" spans="1:3">
      <c r="A2941" s="3">
        <v>-8.3439998626708984</v>
      </c>
      <c r="B2941" s="3">
        <v>8.3333335816860199</v>
      </c>
      <c r="C2941" s="3">
        <v>23.275862634181976</v>
      </c>
    </row>
    <row r="2942" spans="1:3">
      <c r="A2942" s="3">
        <v>-8.3399991989135742</v>
      </c>
      <c r="B2942" s="3">
        <v>8.3333335816860199</v>
      </c>
      <c r="C2942" s="3">
        <v>23.275862634181976</v>
      </c>
    </row>
    <row r="2943" spans="1:3">
      <c r="A2943" s="3">
        <v>-8.3359994888305664</v>
      </c>
      <c r="B2943" s="3">
        <v>8.3333335816860199</v>
      </c>
      <c r="C2943" s="3">
        <v>23.275862634181976</v>
      </c>
    </row>
    <row r="2944" spans="1:3">
      <c r="A2944" s="3">
        <v>-8.3319997787475586</v>
      </c>
      <c r="B2944" s="3">
        <v>8.3333335816860199</v>
      </c>
      <c r="C2944" s="3">
        <v>23.275862634181976</v>
      </c>
    </row>
    <row r="2945" spans="1:3">
      <c r="A2945" s="3">
        <v>-8.3279991149902344</v>
      </c>
      <c r="B2945" s="3">
        <v>8.3333335816860199</v>
      </c>
      <c r="C2945" s="3">
        <v>23.275862634181976</v>
      </c>
    </row>
    <row r="2946" spans="1:3">
      <c r="A2946" s="3">
        <v>-8.3239994049072266</v>
      </c>
      <c r="B2946" s="3">
        <v>8.3333335816860199</v>
      </c>
      <c r="C2946" s="3">
        <v>23.275862634181976</v>
      </c>
    </row>
    <row r="2947" spans="1:3">
      <c r="A2947" s="3">
        <v>-8.3199996948242188</v>
      </c>
      <c r="B2947" s="3">
        <v>8.3333335816860199</v>
      </c>
      <c r="C2947" s="3">
        <v>23.275862634181976</v>
      </c>
    </row>
    <row r="2948" spans="1:3">
      <c r="A2948" s="3">
        <v>-8.3159990310668945</v>
      </c>
      <c r="B2948" s="3">
        <v>8.3333335816860199</v>
      </c>
      <c r="C2948" s="3">
        <v>23.275862634181976</v>
      </c>
    </row>
    <row r="2949" spans="1:3">
      <c r="A2949" s="3">
        <v>-8.3119993209838867</v>
      </c>
      <c r="B2949" s="3">
        <v>8.3333335816860199</v>
      </c>
      <c r="C2949" s="3">
        <v>23.275862634181976</v>
      </c>
    </row>
    <row r="2950" spans="1:3">
      <c r="A2950" s="3">
        <v>-8.3079996109008789</v>
      </c>
      <c r="B2950" s="3">
        <v>8.3333335816860199</v>
      </c>
      <c r="C2950" s="3">
        <v>23.275862634181976</v>
      </c>
    </row>
    <row r="2951" spans="1:3">
      <c r="A2951" s="3">
        <v>-8.3039999008178711</v>
      </c>
      <c r="B2951" s="3">
        <v>8.3333335816860199</v>
      </c>
      <c r="C2951" s="3">
        <v>23.275862634181976</v>
      </c>
    </row>
    <row r="2952" spans="1:3">
      <c r="A2952" s="3">
        <v>-8.2999992370605469</v>
      </c>
      <c r="B2952" s="3">
        <v>8.3333335816860199</v>
      </c>
      <c r="C2952" s="3">
        <v>23.275862634181976</v>
      </c>
    </row>
    <row r="2953" spans="1:3">
      <c r="A2953" s="3">
        <v>-8.2959995269775391</v>
      </c>
      <c r="B2953" s="3">
        <v>8.3333335816860199</v>
      </c>
      <c r="C2953" s="3">
        <v>23.275862634181976</v>
      </c>
    </row>
    <row r="2954" spans="1:3">
      <c r="A2954" s="3">
        <v>-8.2919998168945313</v>
      </c>
      <c r="B2954" s="3">
        <v>8.3333335816860199</v>
      </c>
      <c r="C2954" s="3">
        <v>23.275862634181976</v>
      </c>
    </row>
    <row r="2955" spans="1:3">
      <c r="A2955" s="3">
        <v>-8.287999153137207</v>
      </c>
      <c r="B2955" s="3">
        <v>8.3333335816860199</v>
      </c>
      <c r="C2955" s="3">
        <v>23.275862634181976</v>
      </c>
    </row>
    <row r="2956" spans="1:3">
      <c r="A2956" s="3">
        <v>-8.2839994430541992</v>
      </c>
      <c r="B2956" s="3">
        <v>8.3333335816860199</v>
      </c>
      <c r="C2956" s="3">
        <v>23.275862634181976</v>
      </c>
    </row>
    <row r="2957" spans="1:3">
      <c r="A2957" s="3">
        <v>-8.2799997329711914</v>
      </c>
      <c r="B2957" s="3">
        <v>8.3333335816860199</v>
      </c>
      <c r="C2957" s="3">
        <v>23.275862634181976</v>
      </c>
    </row>
    <row r="2958" spans="1:3">
      <c r="A2958" s="3">
        <v>-8.2759990692138672</v>
      </c>
      <c r="B2958" s="3">
        <v>8.3333335816860199</v>
      </c>
      <c r="C2958" s="3">
        <v>23.275862634181976</v>
      </c>
    </row>
    <row r="2959" spans="1:3">
      <c r="A2959" s="3">
        <v>-8.2719993591308594</v>
      </c>
      <c r="B2959" s="3">
        <v>8.3333335816860199</v>
      </c>
      <c r="C2959" s="3">
        <v>23.275862634181976</v>
      </c>
    </row>
    <row r="2960" spans="1:3">
      <c r="A2960" s="3">
        <v>-8.2679996490478516</v>
      </c>
      <c r="B2960" s="3">
        <v>8.3333335816860199</v>
      </c>
      <c r="C2960" s="3">
        <v>23.275862634181976</v>
      </c>
    </row>
    <row r="2961" spans="1:3">
      <c r="A2961" s="3">
        <v>-8.2639989852905273</v>
      </c>
      <c r="B2961" s="3">
        <v>8.3333335816860199</v>
      </c>
      <c r="C2961" s="3">
        <v>23.275862634181976</v>
      </c>
    </row>
    <row r="2962" spans="1:3">
      <c r="A2962" s="3">
        <v>-8.2599992752075195</v>
      </c>
      <c r="B2962" s="3">
        <v>8.3333335816860199</v>
      </c>
      <c r="C2962" s="3">
        <v>23.275862634181976</v>
      </c>
    </row>
    <row r="2963" spans="1:3">
      <c r="A2963" s="3">
        <v>-8.2559995651245117</v>
      </c>
      <c r="B2963" s="3">
        <v>8.3333335816860199</v>
      </c>
      <c r="C2963" s="3">
        <v>23.275862634181976</v>
      </c>
    </row>
    <row r="2964" spans="1:3">
      <c r="A2964" s="3">
        <v>-8.2519998550415039</v>
      </c>
      <c r="B2964" s="3">
        <v>8.3333335816860199</v>
      </c>
      <c r="C2964" s="3">
        <v>23.275862634181976</v>
      </c>
    </row>
    <row r="2965" spans="1:3">
      <c r="A2965" s="3">
        <v>-8.2479991912841797</v>
      </c>
      <c r="B2965" s="3">
        <v>8.3333335816860199</v>
      </c>
      <c r="C2965" s="3">
        <v>23.275862634181976</v>
      </c>
    </row>
    <row r="2966" spans="1:3">
      <c r="A2966" s="3">
        <v>-8.2439994812011719</v>
      </c>
      <c r="B2966" s="3">
        <v>8.3333335816860199</v>
      </c>
      <c r="C2966" s="3">
        <v>23.275862634181976</v>
      </c>
    </row>
    <row r="2967" spans="1:3">
      <c r="A2967" s="3">
        <v>-8.2399997711181641</v>
      </c>
      <c r="B2967" s="3">
        <v>8.3333335816860199</v>
      </c>
      <c r="C2967" s="3">
        <v>23.275862634181976</v>
      </c>
    </row>
    <row r="2968" spans="1:3">
      <c r="A2968" s="3">
        <v>-8.2359991073608398</v>
      </c>
      <c r="B2968" s="3">
        <v>8.3333335816860199</v>
      </c>
      <c r="C2968" s="3">
        <v>23.275862634181976</v>
      </c>
    </row>
    <row r="2969" spans="1:3">
      <c r="A2969" s="3">
        <v>-8.231999397277832</v>
      </c>
      <c r="B2969" s="3">
        <v>8.3333335816860199</v>
      </c>
      <c r="C2969" s="3">
        <v>23.275862634181976</v>
      </c>
    </row>
    <row r="2970" spans="1:3">
      <c r="A2970" s="3">
        <v>-8.2279996871948242</v>
      </c>
      <c r="B2970" s="3">
        <v>8.3333335816860199</v>
      </c>
      <c r="C2970" s="3">
        <v>23.275862634181976</v>
      </c>
    </row>
    <row r="2971" spans="1:3">
      <c r="A2971" s="3">
        <v>-8.2239990234375</v>
      </c>
      <c r="B2971" s="3">
        <v>8.3333335816860199</v>
      </c>
      <c r="C2971" s="3">
        <v>23.275862634181976</v>
      </c>
    </row>
    <row r="2972" spans="1:3">
      <c r="A2972" s="3">
        <v>-8.2199993133544922</v>
      </c>
      <c r="B2972" s="3">
        <v>8.3333335816860199</v>
      </c>
      <c r="C2972" s="3">
        <v>23.275862634181976</v>
      </c>
    </row>
    <row r="2973" spans="1:3">
      <c r="A2973" s="3">
        <v>-8.2159996032714844</v>
      </c>
      <c r="B2973" s="3">
        <v>8.3333335816860199</v>
      </c>
      <c r="C2973" s="3">
        <v>23.275862634181976</v>
      </c>
    </row>
    <row r="2974" spans="1:3">
      <c r="A2974" s="3">
        <v>-8.2119998931884766</v>
      </c>
      <c r="B2974" s="3">
        <v>8.3333335816860199</v>
      </c>
      <c r="C2974" s="3">
        <v>23.275862634181976</v>
      </c>
    </row>
    <row r="2975" spans="1:3">
      <c r="A2975" s="3">
        <v>-8.2079992294311523</v>
      </c>
      <c r="B2975" s="3">
        <v>8.3333335816860199</v>
      </c>
      <c r="C2975" s="3">
        <v>23.275862634181976</v>
      </c>
    </row>
    <row r="2976" spans="1:3">
      <c r="A2976" s="3">
        <v>-8.2039995193481445</v>
      </c>
      <c r="B2976" s="3">
        <v>8.3333335816860199</v>
      </c>
      <c r="C2976" s="3">
        <v>23.275862634181976</v>
      </c>
    </row>
    <row r="2977" spans="1:3">
      <c r="A2977" s="3">
        <v>-8.1999998092651367</v>
      </c>
      <c r="B2977" s="3">
        <v>8.3333335816860199</v>
      </c>
      <c r="C2977" s="3">
        <v>23.275862634181976</v>
      </c>
    </row>
    <row r="2978" spans="1:3">
      <c r="A2978" s="3">
        <v>-8.1959991455078125</v>
      </c>
      <c r="B2978" s="3">
        <v>8.3333335816860199</v>
      </c>
      <c r="C2978" s="3">
        <v>23.275862634181976</v>
      </c>
    </row>
    <row r="2979" spans="1:3">
      <c r="A2979" s="3">
        <v>-8.1919994354248047</v>
      </c>
      <c r="B2979" s="3">
        <v>8.3333335816860199</v>
      </c>
      <c r="C2979" s="3">
        <v>23.275862634181976</v>
      </c>
    </row>
    <row r="2980" spans="1:3">
      <c r="A2980" s="3">
        <v>-8.1879997253417969</v>
      </c>
      <c r="B2980" s="3">
        <v>8.3333335816860199</v>
      </c>
      <c r="C2980" s="3">
        <v>23.275862634181976</v>
      </c>
    </row>
    <row r="2981" spans="1:3">
      <c r="A2981" s="3">
        <v>-8.1839990615844727</v>
      </c>
      <c r="B2981" s="3">
        <v>8.3333335816860199</v>
      </c>
      <c r="C2981" s="3">
        <v>23.275862634181976</v>
      </c>
    </row>
    <row r="2982" spans="1:3">
      <c r="A2982" s="3">
        <v>-8.1799993515014648</v>
      </c>
      <c r="B2982" s="3">
        <v>8.3333335816860199</v>
      </c>
      <c r="C2982" s="3">
        <v>23.275862634181976</v>
      </c>
    </row>
    <row r="2983" spans="1:3">
      <c r="A2983" s="3">
        <v>-8.175999641418457</v>
      </c>
      <c r="B2983" s="3">
        <v>8.3333335816860199</v>
      </c>
      <c r="C2983" s="3">
        <v>23.275862634181976</v>
      </c>
    </row>
    <row r="2984" spans="1:3">
      <c r="A2984" s="3">
        <v>-8.1719989776611328</v>
      </c>
      <c r="B2984" s="3">
        <v>8.3333335816860199</v>
      </c>
      <c r="C2984" s="3">
        <v>23.275862634181976</v>
      </c>
    </row>
    <row r="2985" spans="1:3">
      <c r="A2985" s="3">
        <v>-8.167999267578125</v>
      </c>
      <c r="B2985" s="3">
        <v>8.3333335816860199</v>
      </c>
      <c r="C2985" s="3">
        <v>23.275862634181976</v>
      </c>
    </row>
    <row r="2986" spans="1:3">
      <c r="A2986" s="3">
        <v>-8.1639995574951172</v>
      </c>
      <c r="B2986" s="3">
        <v>8.3333335816860199</v>
      </c>
      <c r="C2986" s="3">
        <v>23.275862634181976</v>
      </c>
    </row>
    <row r="2987" spans="1:3">
      <c r="A2987" s="3">
        <v>-8.1599998474121094</v>
      </c>
      <c r="B2987" s="3">
        <v>8.3333335816860199</v>
      </c>
      <c r="C2987" s="3">
        <v>23.275862634181976</v>
      </c>
    </row>
    <row r="2988" spans="1:3">
      <c r="A2988" s="3">
        <v>-8.1559991836547852</v>
      </c>
      <c r="B2988" s="3">
        <v>8.3333335816860199</v>
      </c>
      <c r="C2988" s="3">
        <v>23.275862634181976</v>
      </c>
    </row>
    <row r="2989" spans="1:3">
      <c r="A2989" s="3">
        <v>-8.1519994735717773</v>
      </c>
      <c r="B2989" s="3">
        <v>8.3333335816860199</v>
      </c>
      <c r="C2989" s="3">
        <v>23.275862634181976</v>
      </c>
    </row>
    <row r="2990" spans="1:3">
      <c r="A2990" s="3">
        <v>-8.1479997634887695</v>
      </c>
      <c r="B2990" s="3">
        <v>8.3333335816860199</v>
      </c>
      <c r="C2990" s="3">
        <v>23.275862634181976</v>
      </c>
    </row>
    <row r="2991" spans="1:3">
      <c r="A2991" s="3">
        <v>-8.1439990997314453</v>
      </c>
      <c r="B2991" s="3">
        <v>8.3333335816860199</v>
      </c>
      <c r="C2991" s="3">
        <v>23.275862634181976</v>
      </c>
    </row>
    <row r="2992" spans="1:3">
      <c r="A2992" s="3">
        <v>-8.1399993896484375</v>
      </c>
      <c r="B2992" s="3">
        <v>8.3333335816860199</v>
      </c>
      <c r="C2992" s="3">
        <v>23.275862634181976</v>
      </c>
    </row>
    <row r="2993" spans="1:3">
      <c r="A2993" s="3">
        <v>-8.1359996795654297</v>
      </c>
      <c r="B2993" s="3">
        <v>8.3333335816860199</v>
      </c>
      <c r="C2993" s="3">
        <v>23.275862634181976</v>
      </c>
    </row>
    <row r="2994" spans="1:3">
      <c r="A2994" s="3">
        <v>-8.1319990158081055</v>
      </c>
      <c r="B2994" s="3">
        <v>8.3333335816860199</v>
      </c>
      <c r="C2994" s="3">
        <v>23.275862634181976</v>
      </c>
    </row>
    <row r="2995" spans="1:3">
      <c r="A2995" s="3">
        <v>-8.1279993057250977</v>
      </c>
      <c r="B2995" s="3">
        <v>8.3333335816860199</v>
      </c>
      <c r="C2995" s="3">
        <v>23.275862634181976</v>
      </c>
    </row>
    <row r="2996" spans="1:3">
      <c r="A2996" s="3">
        <v>-8.1239995956420898</v>
      </c>
      <c r="B2996" s="3">
        <v>8.3333335816860199</v>
      </c>
      <c r="C2996" s="3">
        <v>23.275862634181976</v>
      </c>
    </row>
    <row r="2997" spans="1:3">
      <c r="A2997" s="3">
        <v>-8.119999885559082</v>
      </c>
      <c r="B2997" s="3">
        <v>8.3333335816860199</v>
      </c>
      <c r="C2997" s="3">
        <v>23.275862634181976</v>
      </c>
    </row>
    <row r="2998" spans="1:3">
      <c r="A2998" s="3">
        <v>-8.1159992218017578</v>
      </c>
      <c r="B2998" s="3">
        <v>8.3333335816860199</v>
      </c>
      <c r="C2998" s="3">
        <v>23.275862634181976</v>
      </c>
    </row>
    <row r="2999" spans="1:3">
      <c r="A2999" s="3">
        <v>-8.11199951171875</v>
      </c>
      <c r="B2999" s="3">
        <v>8.3333335816860199</v>
      </c>
      <c r="C2999" s="3">
        <v>23.275862634181976</v>
      </c>
    </row>
    <row r="3000" spans="1:3">
      <c r="A3000" s="3">
        <v>-8.1079998016357422</v>
      </c>
      <c r="B3000" s="3">
        <v>8.3333335816860199</v>
      </c>
      <c r="C3000" s="3">
        <v>23.275862634181976</v>
      </c>
    </row>
    <row r="3001" spans="1:3">
      <c r="A3001" s="3">
        <v>-8.103999137878418</v>
      </c>
      <c r="B3001" s="3">
        <v>8.3333335816860199</v>
      </c>
      <c r="C3001" s="3">
        <v>23.275862634181976</v>
      </c>
    </row>
    <row r="3002" spans="1:3">
      <c r="A3002" s="3">
        <v>-8.0999994277954102</v>
      </c>
      <c r="B3002" s="3">
        <v>8.3333335816860199</v>
      </c>
      <c r="C3002" s="3">
        <v>23.275862634181976</v>
      </c>
    </row>
    <row r="3003" spans="1:3">
      <c r="A3003" s="3">
        <v>-8.0959997177124023</v>
      </c>
      <c r="B3003" s="3">
        <v>8.3333335816860199</v>
      </c>
      <c r="C3003" s="3">
        <v>23.275862634181976</v>
      </c>
    </row>
    <row r="3004" spans="1:3">
      <c r="A3004" s="3">
        <v>-8.0919990539550781</v>
      </c>
      <c r="B3004" s="3">
        <v>8.3333335816860199</v>
      </c>
      <c r="C3004" s="3">
        <v>23.275862634181976</v>
      </c>
    </row>
    <row r="3005" spans="1:3">
      <c r="A3005" s="3">
        <v>-8.0879993438720703</v>
      </c>
      <c r="B3005" s="3">
        <v>8.3333335816860199</v>
      </c>
      <c r="C3005" s="3">
        <v>23.275862634181976</v>
      </c>
    </row>
    <row r="3006" spans="1:3">
      <c r="A3006" s="3">
        <v>-8.0839996337890625</v>
      </c>
      <c r="B3006" s="3">
        <v>8.3333335816860199</v>
      </c>
      <c r="C3006" s="3">
        <v>23.275862634181976</v>
      </c>
    </row>
    <row r="3007" spans="1:3">
      <c r="A3007" s="3">
        <v>-8.0799989700317383</v>
      </c>
      <c r="B3007" s="3">
        <v>8.3333335816860199</v>
      </c>
      <c r="C3007" s="3">
        <v>23.275862634181976</v>
      </c>
    </row>
    <row r="3008" spans="1:3">
      <c r="A3008" s="3">
        <v>-8.0759992599487305</v>
      </c>
      <c r="B3008" s="3">
        <v>8.3333335816860199</v>
      </c>
      <c r="C3008" s="3">
        <v>23.275862634181976</v>
      </c>
    </row>
    <row r="3009" spans="1:3">
      <c r="A3009" s="3">
        <v>-8.0719995498657227</v>
      </c>
      <c r="B3009" s="3">
        <v>8.3333335816860199</v>
      </c>
      <c r="C3009" s="3">
        <v>23.275862634181976</v>
      </c>
    </row>
    <row r="3010" spans="1:3">
      <c r="A3010" s="3">
        <v>-8.0679998397827148</v>
      </c>
      <c r="B3010" s="3">
        <v>8.3333335816860199</v>
      </c>
      <c r="C3010" s="3">
        <v>23.275862634181976</v>
      </c>
    </row>
    <row r="3011" spans="1:3">
      <c r="A3011" s="3">
        <v>-8.0639991760253906</v>
      </c>
      <c r="B3011" s="3">
        <v>8.3333335816860199</v>
      </c>
      <c r="C3011" s="3">
        <v>23.275862634181976</v>
      </c>
    </row>
    <row r="3012" spans="1:3">
      <c r="A3012" s="3">
        <v>-8.0599994659423828</v>
      </c>
      <c r="B3012" s="3">
        <v>8.3333335816860199</v>
      </c>
      <c r="C3012" s="3">
        <v>23.275862634181976</v>
      </c>
    </row>
    <row r="3013" spans="1:3">
      <c r="A3013" s="3">
        <v>-8.055999755859375</v>
      </c>
      <c r="B3013" s="3">
        <v>8.3333335816860199</v>
      </c>
      <c r="C3013" s="3">
        <v>23.275862634181976</v>
      </c>
    </row>
    <row r="3014" spans="1:3">
      <c r="A3014" s="3">
        <v>-8.0519990921020508</v>
      </c>
      <c r="B3014" s="3">
        <v>8.3333335816860199</v>
      </c>
      <c r="C3014" s="3">
        <v>23.275862634181976</v>
      </c>
    </row>
    <row r="3015" spans="1:3">
      <c r="A3015" s="3">
        <v>-8.047999382019043</v>
      </c>
      <c r="B3015" s="3">
        <v>8.3333335816860199</v>
      </c>
      <c r="C3015" s="3">
        <v>23.275862634181976</v>
      </c>
    </row>
    <row r="3016" spans="1:3">
      <c r="A3016" s="3">
        <v>-8.0439996719360352</v>
      </c>
      <c r="B3016" s="3">
        <v>8.3333335816860199</v>
      </c>
      <c r="C3016" s="3">
        <v>23.275862634181976</v>
      </c>
    </row>
    <row r="3017" spans="1:3">
      <c r="A3017" s="3">
        <v>-8.0399990081787109</v>
      </c>
      <c r="B3017" s="3">
        <v>8.3333335816860199</v>
      </c>
      <c r="C3017" s="3">
        <v>23.275862634181976</v>
      </c>
    </row>
    <row r="3018" spans="1:3">
      <c r="A3018" s="3">
        <v>-8.0359992980957031</v>
      </c>
      <c r="B3018" s="3">
        <v>8.3333335816860199</v>
      </c>
      <c r="C3018" s="3">
        <v>23.275862634181976</v>
      </c>
    </row>
    <row r="3019" spans="1:3">
      <c r="A3019" s="3">
        <v>-8.0319995880126953</v>
      </c>
      <c r="B3019" s="3">
        <v>8.3333335816860199</v>
      </c>
      <c r="C3019" s="3">
        <v>23.275862634181976</v>
      </c>
    </row>
    <row r="3020" spans="1:3">
      <c r="A3020" s="3">
        <v>-8.0279998779296875</v>
      </c>
      <c r="B3020" s="3">
        <v>8.3333335816860199</v>
      </c>
      <c r="C3020" s="3">
        <v>23.275862634181976</v>
      </c>
    </row>
    <row r="3021" spans="1:3">
      <c r="A3021" s="3">
        <v>-8.0239992141723633</v>
      </c>
      <c r="B3021" s="3">
        <v>8.3333335816860199</v>
      </c>
      <c r="C3021" s="3">
        <v>23.275862634181976</v>
      </c>
    </row>
    <row r="3022" spans="1:3">
      <c r="A3022" s="3">
        <v>-8.0199995040893555</v>
      </c>
      <c r="B3022" s="3">
        <v>8.3333335816860199</v>
      </c>
      <c r="C3022" s="3">
        <v>23.275862634181976</v>
      </c>
    </row>
    <row r="3023" spans="1:3">
      <c r="A3023" s="3">
        <v>-8.0159997940063477</v>
      </c>
      <c r="B3023" s="3">
        <v>8.3333335816860199</v>
      </c>
      <c r="C3023" s="3">
        <v>23.275862634181976</v>
      </c>
    </row>
    <row r="3024" spans="1:3">
      <c r="A3024" s="3">
        <v>-8.0119991302490234</v>
      </c>
      <c r="B3024" s="3">
        <v>8.3333335816860199</v>
      </c>
      <c r="C3024" s="3">
        <v>23.275862634181976</v>
      </c>
    </row>
    <row r="3025" spans="1:3">
      <c r="A3025" s="3">
        <v>-8.0079994201660156</v>
      </c>
      <c r="B3025" s="3">
        <v>8.3333335816860199</v>
      </c>
      <c r="C3025" s="3">
        <v>23.275862634181976</v>
      </c>
    </row>
    <row r="3026" spans="1:3">
      <c r="A3026" s="3">
        <v>-8.0039997100830078</v>
      </c>
      <c r="B3026" s="3">
        <v>8.3333335816860199</v>
      </c>
      <c r="C3026" s="3">
        <v>23.275862634181976</v>
      </c>
    </row>
    <row r="3027" spans="1:3">
      <c r="A3027" s="3">
        <v>-7.9999995231628418</v>
      </c>
      <c r="B3027" s="3">
        <v>8.3333335816860199</v>
      </c>
      <c r="C3027" s="3">
        <v>23.275862634181976</v>
      </c>
    </row>
    <row r="3028" spans="1:3">
      <c r="A3028" s="3">
        <v>-7.9959993362426758</v>
      </c>
      <c r="B3028" s="3">
        <v>8.3333335816860199</v>
      </c>
      <c r="C3028" s="3">
        <v>23.275862634181976</v>
      </c>
    </row>
    <row r="3029" spans="1:3">
      <c r="A3029" s="3">
        <v>-7.991999626159668</v>
      </c>
      <c r="B3029" s="3">
        <v>8.3333335816860199</v>
      </c>
      <c r="C3029" s="3">
        <v>23.275862634181976</v>
      </c>
    </row>
    <row r="3030" spans="1:3">
      <c r="A3030" s="3">
        <v>-7.987999439239502</v>
      </c>
      <c r="B3030" s="3">
        <v>8.3333335816860199</v>
      </c>
      <c r="C3030" s="3">
        <v>23.275862634181976</v>
      </c>
    </row>
    <row r="3031" spans="1:3">
      <c r="A3031" s="3">
        <v>-7.9839992523193359</v>
      </c>
      <c r="B3031" s="3">
        <v>8.3333335816860199</v>
      </c>
      <c r="C3031" s="3">
        <v>23.275862634181976</v>
      </c>
    </row>
    <row r="3032" spans="1:3">
      <c r="A3032" s="3">
        <v>-7.9799995422363281</v>
      </c>
      <c r="B3032" s="3">
        <v>8.3333335816860199</v>
      </c>
      <c r="C3032" s="3">
        <v>23.275862634181976</v>
      </c>
    </row>
    <row r="3033" spans="1:3">
      <c r="A3033" s="3">
        <v>-7.9759993553161621</v>
      </c>
      <c r="B3033" s="3">
        <v>8.3333335816860199</v>
      </c>
      <c r="C3033" s="3">
        <v>23.275862634181976</v>
      </c>
    </row>
    <row r="3034" spans="1:3">
      <c r="A3034" s="3">
        <v>-7.9719996452331543</v>
      </c>
      <c r="B3034" s="3">
        <v>8.3333335816860199</v>
      </c>
      <c r="C3034" s="3">
        <v>23.275862634181976</v>
      </c>
    </row>
    <row r="3035" spans="1:3">
      <c r="A3035" s="3">
        <v>-7.9679994583129883</v>
      </c>
      <c r="B3035" s="3">
        <v>8.3333335816860199</v>
      </c>
      <c r="C3035" s="3">
        <v>23.275862634181976</v>
      </c>
    </row>
    <row r="3036" spans="1:3">
      <c r="A3036" s="3">
        <v>-7.9639992713928223</v>
      </c>
      <c r="B3036" s="3">
        <v>8.3333335816860199</v>
      </c>
      <c r="C3036" s="3">
        <v>23.275862634181976</v>
      </c>
    </row>
    <row r="3037" spans="1:3">
      <c r="A3037" s="3">
        <v>-7.9599995613098145</v>
      </c>
      <c r="B3037" s="3">
        <v>8.3333335816860199</v>
      </c>
      <c r="C3037" s="3">
        <v>23.275862634181976</v>
      </c>
    </row>
    <row r="3038" spans="1:3">
      <c r="A3038" s="3">
        <v>-7.9559993743896484</v>
      </c>
      <c r="B3038" s="3">
        <v>8.3333335816860199</v>
      </c>
      <c r="C3038" s="3">
        <v>23.275862634181976</v>
      </c>
    </row>
    <row r="3039" spans="1:3">
      <c r="A3039" s="3">
        <v>-7.9519996643066406</v>
      </c>
      <c r="B3039" s="3">
        <v>8.3333335816860199</v>
      </c>
      <c r="C3039" s="3">
        <v>23.275862634181976</v>
      </c>
    </row>
    <row r="3040" spans="1:3">
      <c r="A3040" s="3">
        <v>-7.9479994773864746</v>
      </c>
      <c r="B3040" s="3">
        <v>8.3333335816860199</v>
      </c>
      <c r="C3040" s="3">
        <v>23.275862634181976</v>
      </c>
    </row>
    <row r="3041" spans="1:3">
      <c r="A3041" s="3">
        <v>-7.9439992904663086</v>
      </c>
      <c r="B3041" s="3">
        <v>8.3333335816860199</v>
      </c>
      <c r="C3041" s="3">
        <v>23.275862634181976</v>
      </c>
    </row>
    <row r="3042" spans="1:3">
      <c r="A3042" s="3">
        <v>-7.9399995803833008</v>
      </c>
      <c r="B3042" s="3">
        <v>8.3333335816860199</v>
      </c>
      <c r="C3042" s="3">
        <v>23.275862634181976</v>
      </c>
    </row>
    <row r="3043" spans="1:3">
      <c r="A3043" s="3">
        <v>-7.9359993934631348</v>
      </c>
      <c r="B3043" s="3">
        <v>8.3333335816860199</v>
      </c>
      <c r="C3043" s="3">
        <v>23.275862634181976</v>
      </c>
    </row>
    <row r="3044" spans="1:3">
      <c r="A3044" s="3">
        <v>-7.9319992065429688</v>
      </c>
      <c r="B3044" s="3">
        <v>8.3333335816860199</v>
      </c>
      <c r="C3044" s="3">
        <v>23.275862634181976</v>
      </c>
    </row>
    <row r="3045" spans="1:3">
      <c r="A3045" s="3">
        <v>-7.9279994964599609</v>
      </c>
      <c r="B3045" s="3">
        <v>8.3333335816860199</v>
      </c>
      <c r="C3045" s="3">
        <v>23.275862634181976</v>
      </c>
    </row>
    <row r="3046" spans="1:3">
      <c r="A3046" s="3">
        <v>-7.9239993095397949</v>
      </c>
      <c r="B3046" s="3">
        <v>8.3333335816860199</v>
      </c>
      <c r="C3046" s="3">
        <v>23.275862634181976</v>
      </c>
    </row>
    <row r="3047" spans="1:3">
      <c r="A3047" s="3">
        <v>-7.9199995994567871</v>
      </c>
      <c r="B3047" s="3">
        <v>8.3333335816860199</v>
      </c>
      <c r="C3047" s="3">
        <v>23.275862634181976</v>
      </c>
    </row>
    <row r="3048" spans="1:3">
      <c r="A3048" s="3">
        <v>-7.9159994125366211</v>
      </c>
      <c r="B3048" s="3">
        <v>8.3333335816860199</v>
      </c>
      <c r="C3048" s="3">
        <v>23.275862634181976</v>
      </c>
    </row>
    <row r="3049" spans="1:3">
      <c r="A3049" s="3">
        <v>-7.9119992256164551</v>
      </c>
      <c r="B3049" s="3">
        <v>8.3333335816860199</v>
      </c>
      <c r="C3049" s="3">
        <v>23.275862634181976</v>
      </c>
    </row>
    <row r="3050" spans="1:3">
      <c r="A3050" s="3">
        <v>-7.9079995155334473</v>
      </c>
      <c r="B3050" s="3">
        <v>8.3333335816860199</v>
      </c>
      <c r="C3050" s="3">
        <v>23.275862634181976</v>
      </c>
    </row>
    <row r="3051" spans="1:3">
      <c r="A3051" s="3">
        <v>-7.9039993286132813</v>
      </c>
      <c r="B3051" s="3">
        <v>8.3333335816860199</v>
      </c>
      <c r="C3051" s="3">
        <v>23.275862634181976</v>
      </c>
    </row>
    <row r="3052" spans="1:3">
      <c r="A3052" s="3">
        <v>-7.9000000953674316</v>
      </c>
      <c r="B3052" s="3">
        <v>9.1666668653488159</v>
      </c>
      <c r="C3052" s="3">
        <v>23.275862634181976</v>
      </c>
    </row>
    <row r="3053" spans="1:3">
      <c r="A3053" s="3">
        <v>-7.8999996185302734</v>
      </c>
      <c r="B3053" s="3">
        <v>9.1666668653488159</v>
      </c>
      <c r="C3053" s="3">
        <v>23.275862634181976</v>
      </c>
    </row>
    <row r="3054" spans="1:3">
      <c r="A3054" s="3">
        <v>-7.8959994316101074</v>
      </c>
      <c r="B3054" s="3">
        <v>9.1666668653488159</v>
      </c>
      <c r="C3054" s="3">
        <v>23.275862634181976</v>
      </c>
    </row>
    <row r="3055" spans="1:3">
      <c r="A3055" s="3">
        <v>-7.8919992446899414</v>
      </c>
      <c r="B3055" s="3">
        <v>9.1666668653488159</v>
      </c>
      <c r="C3055" s="3">
        <v>23.275862634181976</v>
      </c>
    </row>
    <row r="3056" spans="1:3">
      <c r="A3056" s="3">
        <v>-7.8879995346069336</v>
      </c>
      <c r="B3056" s="3">
        <v>9.1666668653488159</v>
      </c>
      <c r="C3056" s="3">
        <v>23.275862634181976</v>
      </c>
    </row>
    <row r="3057" spans="1:3">
      <c r="A3057" s="3">
        <v>-7.8839993476867676</v>
      </c>
      <c r="B3057" s="3">
        <v>9.1666668653488159</v>
      </c>
      <c r="C3057" s="3">
        <v>23.275862634181976</v>
      </c>
    </row>
    <row r="3058" spans="1:3">
      <c r="A3058" s="3">
        <v>-7.8799996376037598</v>
      </c>
      <c r="B3058" s="3">
        <v>9.1666668653488159</v>
      </c>
      <c r="C3058" s="3">
        <v>23.275862634181976</v>
      </c>
    </row>
    <row r="3059" spans="1:3">
      <c r="A3059" s="3">
        <v>-7.8759994506835938</v>
      </c>
      <c r="B3059" s="3">
        <v>9.1666668653488159</v>
      </c>
      <c r="C3059" s="3">
        <v>23.275862634181976</v>
      </c>
    </row>
    <row r="3060" spans="1:3">
      <c r="A3060" s="3">
        <v>-7.8719992637634277</v>
      </c>
      <c r="B3060" s="3">
        <v>9.1666668653488159</v>
      </c>
      <c r="C3060" s="3">
        <v>23.275862634181976</v>
      </c>
    </row>
    <row r="3061" spans="1:3">
      <c r="A3061" s="3">
        <v>-7.8679995536804199</v>
      </c>
      <c r="B3061" s="3">
        <v>9.1666668653488159</v>
      </c>
      <c r="C3061" s="3">
        <v>23.275862634181976</v>
      </c>
    </row>
    <row r="3062" spans="1:3">
      <c r="A3062" s="3">
        <v>-7.8639993667602539</v>
      </c>
      <c r="B3062" s="3">
        <v>9.1666668653488159</v>
      </c>
      <c r="C3062" s="3">
        <v>23.275862634181976</v>
      </c>
    </row>
    <row r="3063" spans="1:3">
      <c r="A3063" s="3">
        <v>-7.8599996566772461</v>
      </c>
      <c r="B3063" s="3">
        <v>9.1666668653488159</v>
      </c>
      <c r="C3063" s="3">
        <v>23.275862634181976</v>
      </c>
    </row>
    <row r="3064" spans="1:3">
      <c r="A3064" s="3">
        <v>-7.8559994697570801</v>
      </c>
      <c r="B3064" s="3">
        <v>9.1666668653488159</v>
      </c>
      <c r="C3064" s="3">
        <v>23.275862634181976</v>
      </c>
    </row>
    <row r="3065" spans="1:3">
      <c r="A3065" s="3">
        <v>-7.8519992828369141</v>
      </c>
      <c r="B3065" s="3">
        <v>9.1666668653488159</v>
      </c>
      <c r="C3065" s="3">
        <v>23.275862634181976</v>
      </c>
    </row>
    <row r="3066" spans="1:3">
      <c r="A3066" s="3">
        <v>-7.8479995727539063</v>
      </c>
      <c r="B3066" s="3">
        <v>9.1666668653488159</v>
      </c>
      <c r="C3066" s="3">
        <v>23.275862634181976</v>
      </c>
    </row>
    <row r="3067" spans="1:3">
      <c r="A3067" s="3">
        <v>-7.8439993858337402</v>
      </c>
      <c r="B3067" s="3">
        <v>9.1666668653488159</v>
      </c>
      <c r="C3067" s="3">
        <v>23.275862634181976</v>
      </c>
    </row>
    <row r="3068" spans="1:3">
      <c r="A3068" s="3">
        <v>-7.8399991989135742</v>
      </c>
      <c r="B3068" s="3">
        <v>9.1666668653488159</v>
      </c>
      <c r="C3068" s="3">
        <v>23.275862634181976</v>
      </c>
    </row>
    <row r="3069" spans="1:3">
      <c r="A3069" s="3">
        <v>-7.8359994888305664</v>
      </c>
      <c r="B3069" s="3">
        <v>9.1666668653488159</v>
      </c>
      <c r="C3069" s="3">
        <v>23.275862634181976</v>
      </c>
    </row>
    <row r="3070" spans="1:3">
      <c r="A3070" s="3">
        <v>-7.8319993019104004</v>
      </c>
      <c r="B3070" s="3">
        <v>9.1666668653488159</v>
      </c>
      <c r="C3070" s="3">
        <v>23.275862634181976</v>
      </c>
    </row>
    <row r="3071" spans="1:3">
      <c r="A3071" s="3">
        <v>-7.8279995918273926</v>
      </c>
      <c r="B3071" s="3">
        <v>9.1666668653488159</v>
      </c>
      <c r="C3071" s="3">
        <v>23.275862634181976</v>
      </c>
    </row>
    <row r="3072" spans="1:3">
      <c r="A3072" s="3">
        <v>-7.8239994049072266</v>
      </c>
      <c r="B3072" s="3">
        <v>9.1666668653488159</v>
      </c>
      <c r="C3072" s="3">
        <v>23.275862634181976</v>
      </c>
    </row>
    <row r="3073" spans="1:3">
      <c r="A3073" s="3">
        <v>-7.8199992179870605</v>
      </c>
      <c r="B3073" s="3">
        <v>9.1666668653488159</v>
      </c>
      <c r="C3073" s="3">
        <v>23.275862634181976</v>
      </c>
    </row>
    <row r="3074" spans="1:3">
      <c r="A3074" s="3">
        <v>-7.8159995079040527</v>
      </c>
      <c r="B3074" s="3">
        <v>9.1666668653488159</v>
      </c>
      <c r="C3074" s="3">
        <v>23.275862634181976</v>
      </c>
    </row>
    <row r="3075" spans="1:3">
      <c r="A3075" s="3">
        <v>-7.8119993209838867</v>
      </c>
      <c r="B3075" s="3">
        <v>9.1666668653488159</v>
      </c>
      <c r="C3075" s="3">
        <v>23.275862634181976</v>
      </c>
    </row>
    <row r="3076" spans="1:3">
      <c r="A3076" s="3">
        <v>-7.8079996109008789</v>
      </c>
      <c r="B3076" s="3">
        <v>9.1666668653488159</v>
      </c>
      <c r="C3076" s="3">
        <v>23.275862634181976</v>
      </c>
    </row>
    <row r="3077" spans="1:3">
      <c r="A3077" s="3">
        <v>-7.8039994239807129</v>
      </c>
      <c r="B3077" s="3">
        <v>9.1666668653488159</v>
      </c>
      <c r="C3077" s="3">
        <v>23.275862634181976</v>
      </c>
    </row>
    <row r="3078" spans="1:3">
      <c r="A3078" s="3">
        <v>-7.7999992370605469</v>
      </c>
      <c r="B3078" s="3">
        <v>9.1666668653488159</v>
      </c>
      <c r="C3078" s="3">
        <v>23.275862634181976</v>
      </c>
    </row>
    <row r="3079" spans="1:3">
      <c r="A3079" s="3">
        <v>-7.7959995269775391</v>
      </c>
      <c r="B3079" s="3">
        <v>9.1666668653488159</v>
      </c>
      <c r="C3079" s="3">
        <v>23.275862634181976</v>
      </c>
    </row>
    <row r="3080" spans="1:3">
      <c r="A3080" s="3">
        <v>-7.791999340057373</v>
      </c>
      <c r="B3080" s="3">
        <v>9.1666668653488159</v>
      </c>
      <c r="C3080" s="3">
        <v>23.275862634181976</v>
      </c>
    </row>
    <row r="3081" spans="1:3">
      <c r="A3081" s="3">
        <v>-7.7879996299743652</v>
      </c>
      <c r="B3081" s="3">
        <v>9.1666668653488159</v>
      </c>
      <c r="C3081" s="3">
        <v>23.275862634181976</v>
      </c>
    </row>
    <row r="3082" spans="1:3">
      <c r="A3082" s="3">
        <v>-7.7839994430541992</v>
      </c>
      <c r="B3082" s="3">
        <v>9.1666668653488159</v>
      </c>
      <c r="C3082" s="3">
        <v>23.275862634181976</v>
      </c>
    </row>
    <row r="3083" spans="1:3">
      <c r="A3083" s="3">
        <v>-7.7800002098083496</v>
      </c>
      <c r="B3083" s="3">
        <v>9.1666668653488159</v>
      </c>
      <c r="C3083" s="3">
        <v>24.137930572032928</v>
      </c>
    </row>
    <row r="3084" spans="1:3">
      <c r="A3084" s="3">
        <v>-7.7799992561340332</v>
      </c>
      <c r="B3084" s="3">
        <v>9.1666668653488159</v>
      </c>
      <c r="C3084" s="3">
        <v>24.137930572032928</v>
      </c>
    </row>
    <row r="3085" spans="1:3">
      <c r="A3085" s="3">
        <v>-7.7759995460510254</v>
      </c>
      <c r="B3085" s="3">
        <v>9.1666668653488159</v>
      </c>
      <c r="C3085" s="3">
        <v>24.137930572032928</v>
      </c>
    </row>
    <row r="3086" spans="1:3">
      <c r="A3086" s="3">
        <v>-7.7719993591308594</v>
      </c>
      <c r="B3086" s="3">
        <v>9.1666668653488159</v>
      </c>
      <c r="C3086" s="3">
        <v>24.137930572032928</v>
      </c>
    </row>
    <row r="3087" spans="1:3">
      <c r="A3087" s="3">
        <v>-7.7679996490478516</v>
      </c>
      <c r="B3087" s="3">
        <v>9.1666668653488159</v>
      </c>
      <c r="C3087" s="3">
        <v>24.137930572032928</v>
      </c>
    </row>
    <row r="3088" spans="1:3">
      <c r="A3088" s="3">
        <v>-7.7639994621276855</v>
      </c>
      <c r="B3088" s="3">
        <v>9.1666668653488159</v>
      </c>
      <c r="C3088" s="3">
        <v>24.137930572032928</v>
      </c>
    </row>
    <row r="3089" spans="1:3">
      <c r="A3089" s="3">
        <v>-7.7599992752075195</v>
      </c>
      <c r="B3089" s="3">
        <v>9.1666668653488159</v>
      </c>
      <c r="C3089" s="3">
        <v>24.137930572032928</v>
      </c>
    </row>
    <row r="3090" spans="1:3">
      <c r="A3090" s="3">
        <v>-7.7559995651245117</v>
      </c>
      <c r="B3090" s="3">
        <v>9.1666668653488159</v>
      </c>
      <c r="C3090" s="3">
        <v>24.137930572032928</v>
      </c>
    </row>
    <row r="3091" spans="1:3">
      <c r="A3091" s="3">
        <v>-7.7519993782043457</v>
      </c>
      <c r="B3091" s="3">
        <v>9.1666668653488159</v>
      </c>
      <c r="C3091" s="3">
        <v>24.137930572032928</v>
      </c>
    </row>
    <row r="3092" spans="1:3">
      <c r="A3092" s="3">
        <v>-7.7479991912841797</v>
      </c>
      <c r="B3092" s="3">
        <v>9.1666668653488159</v>
      </c>
      <c r="C3092" s="3">
        <v>24.137930572032928</v>
      </c>
    </row>
    <row r="3093" spans="1:3">
      <c r="A3093" s="3">
        <v>-7.7439994812011719</v>
      </c>
      <c r="B3093" s="3">
        <v>9.1666668653488159</v>
      </c>
      <c r="C3093" s="3">
        <v>24.137930572032928</v>
      </c>
    </row>
    <row r="3094" spans="1:3">
      <c r="A3094" s="3">
        <v>-7.7399992942810059</v>
      </c>
      <c r="B3094" s="3">
        <v>9.1666668653488159</v>
      </c>
      <c r="C3094" s="3">
        <v>24.137930572032928</v>
      </c>
    </row>
    <row r="3095" spans="1:3">
      <c r="A3095" s="3">
        <v>-7.735999584197998</v>
      </c>
      <c r="B3095" s="3">
        <v>9.1666668653488159</v>
      </c>
      <c r="C3095" s="3">
        <v>24.137930572032928</v>
      </c>
    </row>
    <row r="3096" spans="1:3">
      <c r="A3096" s="3">
        <v>-7.731999397277832</v>
      </c>
      <c r="B3096" s="3">
        <v>9.1666668653488159</v>
      </c>
      <c r="C3096" s="3">
        <v>24.137930572032928</v>
      </c>
    </row>
    <row r="3097" spans="1:3">
      <c r="A3097" s="3">
        <v>-7.727999210357666</v>
      </c>
      <c r="B3097" s="3">
        <v>9.1666668653488159</v>
      </c>
      <c r="C3097" s="3">
        <v>24.137930572032928</v>
      </c>
    </row>
    <row r="3098" spans="1:3">
      <c r="A3098" s="3">
        <v>-7.7239995002746582</v>
      </c>
      <c r="B3098" s="3">
        <v>9.1666668653488159</v>
      </c>
      <c r="C3098" s="3">
        <v>24.137930572032928</v>
      </c>
    </row>
    <row r="3099" spans="1:3">
      <c r="A3099" s="3">
        <v>-7.7199993133544922</v>
      </c>
      <c r="B3099" s="3">
        <v>9.1666668653488159</v>
      </c>
      <c r="C3099" s="3">
        <v>24.137930572032928</v>
      </c>
    </row>
    <row r="3100" spans="1:3">
      <c r="A3100" s="3">
        <v>-7.7159996032714844</v>
      </c>
      <c r="B3100" s="3">
        <v>9.1666668653488159</v>
      </c>
      <c r="C3100" s="3">
        <v>24.137930572032928</v>
      </c>
    </row>
    <row r="3101" spans="1:3">
      <c r="A3101" s="3">
        <v>-7.7119994163513184</v>
      </c>
      <c r="B3101" s="3">
        <v>9.1666668653488159</v>
      </c>
      <c r="C3101" s="3">
        <v>24.137930572032928</v>
      </c>
    </row>
    <row r="3102" spans="1:3">
      <c r="A3102" s="3">
        <v>-7.7079992294311523</v>
      </c>
      <c r="B3102" s="3">
        <v>9.1666668653488159</v>
      </c>
      <c r="C3102" s="3">
        <v>24.137930572032928</v>
      </c>
    </row>
    <row r="3103" spans="1:3">
      <c r="A3103" s="3">
        <v>-7.7039995193481445</v>
      </c>
      <c r="B3103" s="3">
        <v>9.1666668653488159</v>
      </c>
      <c r="C3103" s="3">
        <v>24.137930572032928</v>
      </c>
    </row>
    <row r="3104" spans="1:3">
      <c r="A3104" s="3">
        <v>-7.6999993324279785</v>
      </c>
      <c r="B3104" s="3">
        <v>9.1666668653488159</v>
      </c>
      <c r="C3104" s="3">
        <v>24.137930572032928</v>
      </c>
    </row>
    <row r="3105" spans="1:3">
      <c r="A3105" s="3">
        <v>-7.6959996223449707</v>
      </c>
      <c r="B3105" s="3">
        <v>9.1666668653488159</v>
      </c>
      <c r="C3105" s="3">
        <v>24.137930572032928</v>
      </c>
    </row>
    <row r="3106" spans="1:3">
      <c r="A3106" s="3">
        <v>-7.6919994354248047</v>
      </c>
      <c r="B3106" s="3">
        <v>9.1666668653488159</v>
      </c>
      <c r="C3106" s="3">
        <v>24.137930572032928</v>
      </c>
    </row>
    <row r="3107" spans="1:3">
      <c r="A3107" s="3">
        <v>-7.6879992485046387</v>
      </c>
      <c r="B3107" s="3">
        <v>9.1666668653488159</v>
      </c>
      <c r="C3107" s="3">
        <v>24.137930572032928</v>
      </c>
    </row>
    <row r="3108" spans="1:3">
      <c r="A3108" s="3">
        <v>-7.6839995384216309</v>
      </c>
      <c r="B3108" s="3">
        <v>9.1666668653488159</v>
      </c>
      <c r="C3108" s="3">
        <v>24.137930572032928</v>
      </c>
    </row>
    <row r="3109" spans="1:3">
      <c r="A3109" s="3">
        <v>-7.6799993515014648</v>
      </c>
      <c r="B3109" s="3">
        <v>9.1666668653488159</v>
      </c>
      <c r="C3109" s="3">
        <v>24.137930572032928</v>
      </c>
    </row>
    <row r="3110" spans="1:3">
      <c r="A3110" s="3">
        <v>-7.675999641418457</v>
      </c>
      <c r="B3110" s="3">
        <v>9.1666668653488159</v>
      </c>
      <c r="C3110" s="3">
        <v>24.137930572032928</v>
      </c>
    </row>
    <row r="3111" spans="1:3">
      <c r="A3111" s="3">
        <v>-7.671999454498291</v>
      </c>
      <c r="B3111" s="3">
        <v>9.1666668653488159</v>
      </c>
      <c r="C3111" s="3">
        <v>24.137930572032928</v>
      </c>
    </row>
    <row r="3112" spans="1:3">
      <c r="A3112" s="3">
        <v>-7.667999267578125</v>
      </c>
      <c r="B3112" s="3">
        <v>9.1666668653488159</v>
      </c>
      <c r="C3112" s="3">
        <v>24.137930572032928</v>
      </c>
    </row>
    <row r="3113" spans="1:3">
      <c r="A3113" s="3">
        <v>-7.6639995574951172</v>
      </c>
      <c r="B3113" s="3">
        <v>9.1666668653488159</v>
      </c>
      <c r="C3113" s="3">
        <v>24.137930572032928</v>
      </c>
    </row>
    <row r="3114" spans="1:3">
      <c r="A3114" s="3">
        <v>-7.6599993705749512</v>
      </c>
      <c r="B3114" s="3">
        <v>9.1666668653488159</v>
      </c>
      <c r="C3114" s="3">
        <v>24.137930572032928</v>
      </c>
    </row>
    <row r="3115" spans="1:3">
      <c r="A3115" s="3">
        <v>-7.6559991836547852</v>
      </c>
      <c r="B3115" s="3">
        <v>9.1666668653488159</v>
      </c>
      <c r="C3115" s="3">
        <v>24.137930572032928</v>
      </c>
    </row>
    <row r="3116" spans="1:3">
      <c r="A3116" s="3">
        <v>-7.6519994735717773</v>
      </c>
      <c r="B3116" s="3">
        <v>9.1666668653488159</v>
      </c>
      <c r="C3116" s="3">
        <v>24.137930572032928</v>
      </c>
    </row>
    <row r="3117" spans="1:3">
      <c r="A3117" s="3">
        <v>-7.6479992866516113</v>
      </c>
      <c r="B3117" s="3">
        <v>9.1666668653488159</v>
      </c>
      <c r="C3117" s="3">
        <v>24.137930572032928</v>
      </c>
    </row>
    <row r="3118" spans="1:3">
      <c r="A3118" s="3">
        <v>-7.6439995765686035</v>
      </c>
      <c r="B3118" s="3">
        <v>9.1666668653488159</v>
      </c>
      <c r="C3118" s="3">
        <v>24.137930572032928</v>
      </c>
    </row>
    <row r="3119" spans="1:3">
      <c r="A3119" s="3">
        <v>-7.6399993896484375</v>
      </c>
      <c r="B3119" s="3">
        <v>9.1666668653488159</v>
      </c>
      <c r="C3119" s="3">
        <v>24.137930572032928</v>
      </c>
    </row>
    <row r="3120" spans="1:3">
      <c r="A3120" s="3">
        <v>-7.6359992027282715</v>
      </c>
      <c r="B3120" s="3">
        <v>9.1666668653488159</v>
      </c>
      <c r="C3120" s="3">
        <v>24.137930572032928</v>
      </c>
    </row>
    <row r="3121" spans="1:3">
      <c r="A3121" s="3">
        <v>-7.6319994926452637</v>
      </c>
      <c r="B3121" s="3">
        <v>9.1666668653488159</v>
      </c>
      <c r="C3121" s="3">
        <v>24.137930572032928</v>
      </c>
    </row>
    <row r="3122" spans="1:3">
      <c r="A3122" s="3">
        <v>-7.6279993057250977</v>
      </c>
      <c r="B3122" s="3">
        <v>9.1666668653488159</v>
      </c>
      <c r="C3122" s="3">
        <v>24.137930572032928</v>
      </c>
    </row>
    <row r="3123" spans="1:3">
      <c r="A3123" s="3">
        <v>-7.6239995956420898</v>
      </c>
      <c r="B3123" s="3">
        <v>9.1666668653488159</v>
      </c>
      <c r="C3123" s="3">
        <v>24.137930572032928</v>
      </c>
    </row>
    <row r="3124" spans="1:3">
      <c r="A3124" s="3">
        <v>-7.6199994087219238</v>
      </c>
      <c r="B3124" s="3">
        <v>9.1666668653488159</v>
      </c>
      <c r="C3124" s="3">
        <v>24.137930572032928</v>
      </c>
    </row>
    <row r="3125" spans="1:3">
      <c r="A3125" s="3">
        <v>-7.6159992218017578</v>
      </c>
      <c r="B3125" s="3">
        <v>9.1666668653488159</v>
      </c>
      <c r="C3125" s="3">
        <v>24.137930572032928</v>
      </c>
    </row>
    <row r="3126" spans="1:3">
      <c r="A3126" s="3">
        <v>-7.61199951171875</v>
      </c>
      <c r="B3126" s="3">
        <v>9.1666668653488159</v>
      </c>
      <c r="C3126" s="3">
        <v>24.137930572032928</v>
      </c>
    </row>
    <row r="3127" spans="1:3">
      <c r="A3127" s="3">
        <v>-7.607999324798584</v>
      </c>
      <c r="B3127" s="3">
        <v>9.1666668653488159</v>
      </c>
      <c r="C3127" s="3">
        <v>24.137930572032928</v>
      </c>
    </row>
    <row r="3128" spans="1:3">
      <c r="A3128" s="3">
        <v>-7.6039996147155762</v>
      </c>
      <c r="B3128" s="3">
        <v>9.1666668653488159</v>
      </c>
      <c r="C3128" s="3">
        <v>24.137930572032928</v>
      </c>
    </row>
    <row r="3129" spans="1:3">
      <c r="A3129" s="3">
        <v>-7.5999994277954102</v>
      </c>
      <c r="B3129" s="3">
        <v>9.1666668653488159</v>
      </c>
      <c r="C3129" s="3">
        <v>24.137930572032928</v>
      </c>
    </row>
    <row r="3130" spans="1:3">
      <c r="A3130" s="3">
        <v>-7.5959992408752441</v>
      </c>
      <c r="B3130" s="3">
        <v>9.1666668653488159</v>
      </c>
      <c r="C3130" s="3">
        <v>24.137930572032928</v>
      </c>
    </row>
    <row r="3131" spans="1:3">
      <c r="A3131" s="3">
        <v>-7.5919995307922363</v>
      </c>
      <c r="B3131" s="3">
        <v>9.1666668653488159</v>
      </c>
      <c r="C3131" s="3">
        <v>24.137930572032928</v>
      </c>
    </row>
    <row r="3132" spans="1:3">
      <c r="A3132" s="3">
        <v>-7.5879993438720703</v>
      </c>
      <c r="B3132" s="3">
        <v>9.1666668653488159</v>
      </c>
      <c r="C3132" s="3">
        <v>24.137930572032928</v>
      </c>
    </row>
    <row r="3133" spans="1:3">
      <c r="A3133" s="3">
        <v>-7.5839996337890625</v>
      </c>
      <c r="B3133" s="3">
        <v>9.1666668653488159</v>
      </c>
      <c r="C3133" s="3">
        <v>24.137930572032928</v>
      </c>
    </row>
    <row r="3134" spans="1:3">
      <c r="A3134" s="3">
        <v>-7.5799994468688965</v>
      </c>
      <c r="B3134" s="3">
        <v>9.1666668653488159</v>
      </c>
      <c r="C3134" s="3">
        <v>24.137930572032928</v>
      </c>
    </row>
    <row r="3135" spans="1:3">
      <c r="A3135" s="3">
        <v>-7.5759992599487305</v>
      </c>
      <c r="B3135" s="3">
        <v>9.1666668653488159</v>
      </c>
      <c r="C3135" s="3">
        <v>24.137930572032928</v>
      </c>
    </row>
    <row r="3136" spans="1:3">
      <c r="A3136" s="3">
        <v>-7.5719995498657227</v>
      </c>
      <c r="B3136" s="3">
        <v>9.1666668653488159</v>
      </c>
      <c r="C3136" s="3">
        <v>24.137930572032928</v>
      </c>
    </row>
    <row r="3137" spans="1:3">
      <c r="A3137" s="3">
        <v>-7.5679993629455566</v>
      </c>
      <c r="B3137" s="3">
        <v>9.1666668653488159</v>
      </c>
      <c r="C3137" s="3">
        <v>24.137930572032928</v>
      </c>
    </row>
    <row r="3138" spans="1:3">
      <c r="A3138" s="3">
        <v>-7.5639991760253906</v>
      </c>
      <c r="B3138" s="3">
        <v>9.1666668653488159</v>
      </c>
      <c r="C3138" s="3">
        <v>24.137930572032928</v>
      </c>
    </row>
    <row r="3139" spans="1:3">
      <c r="A3139" s="3">
        <v>-7.5599994659423828</v>
      </c>
      <c r="B3139" s="3">
        <v>9.1666668653488159</v>
      </c>
      <c r="C3139" s="3">
        <v>24.137930572032928</v>
      </c>
    </row>
    <row r="3140" spans="1:3">
      <c r="A3140" s="3">
        <v>-7.5559992790222168</v>
      </c>
      <c r="B3140" s="3">
        <v>9.1666668653488159</v>
      </c>
      <c r="C3140" s="3">
        <v>24.137930572032928</v>
      </c>
    </row>
    <row r="3141" spans="1:3">
      <c r="A3141" s="3">
        <v>-7.551999568939209</v>
      </c>
      <c r="B3141" s="3">
        <v>9.1666668653488159</v>
      </c>
      <c r="C3141" s="3">
        <v>24.137930572032928</v>
      </c>
    </row>
    <row r="3142" spans="1:3">
      <c r="A3142" s="3">
        <v>-7.547999382019043</v>
      </c>
      <c r="B3142" s="3">
        <v>9.1666668653488159</v>
      </c>
      <c r="C3142" s="3">
        <v>24.137930572032928</v>
      </c>
    </row>
    <row r="3143" spans="1:3">
      <c r="A3143" s="3">
        <v>-7.543999195098877</v>
      </c>
      <c r="B3143" s="3">
        <v>9.1666668653488159</v>
      </c>
      <c r="C3143" s="3">
        <v>24.137930572032928</v>
      </c>
    </row>
    <row r="3144" spans="1:3">
      <c r="A3144" s="3">
        <v>-7.5399994850158691</v>
      </c>
      <c r="B3144" s="3">
        <v>9.1666668653488159</v>
      </c>
      <c r="C3144" s="3">
        <v>24.137930572032928</v>
      </c>
    </row>
    <row r="3145" spans="1:3">
      <c r="A3145" s="3">
        <v>-7.5359992980957031</v>
      </c>
      <c r="B3145" s="3">
        <v>9.1666668653488159</v>
      </c>
      <c r="C3145" s="3">
        <v>24.137930572032928</v>
      </c>
    </row>
    <row r="3146" spans="1:3">
      <c r="A3146" s="3">
        <v>-7.5319995880126953</v>
      </c>
      <c r="B3146" s="3">
        <v>9.1666668653488159</v>
      </c>
      <c r="C3146" s="3">
        <v>24.137930572032928</v>
      </c>
    </row>
    <row r="3147" spans="1:3">
      <c r="A3147" s="3">
        <v>-7.5279994010925293</v>
      </c>
      <c r="B3147" s="3">
        <v>9.1666668653488159</v>
      </c>
      <c r="C3147" s="3">
        <v>24.137930572032928</v>
      </c>
    </row>
    <row r="3148" spans="1:3">
      <c r="A3148" s="3">
        <v>-7.5239992141723633</v>
      </c>
      <c r="B3148" s="3">
        <v>9.1666668653488159</v>
      </c>
      <c r="C3148" s="3">
        <v>24.137930572032928</v>
      </c>
    </row>
    <row r="3149" spans="1:3">
      <c r="A3149" s="3">
        <v>-7.5199995040893555</v>
      </c>
      <c r="B3149" s="3">
        <v>9.1666668653488159</v>
      </c>
      <c r="C3149" s="3">
        <v>24.137930572032928</v>
      </c>
    </row>
    <row r="3150" spans="1:3">
      <c r="A3150" s="3">
        <v>-7.5159993171691895</v>
      </c>
      <c r="B3150" s="3">
        <v>9.1666668653488159</v>
      </c>
      <c r="C3150" s="3">
        <v>24.137930572032928</v>
      </c>
    </row>
    <row r="3151" spans="1:3">
      <c r="A3151" s="3">
        <v>-7.5119996070861816</v>
      </c>
      <c r="B3151" s="3">
        <v>9.1666668653488159</v>
      </c>
      <c r="C3151" s="3">
        <v>24.137930572032928</v>
      </c>
    </row>
    <row r="3152" spans="1:3">
      <c r="A3152" s="3">
        <v>-7.5079994201660156</v>
      </c>
      <c r="B3152" s="3">
        <v>9.1666668653488159</v>
      </c>
      <c r="C3152" s="3">
        <v>24.137930572032928</v>
      </c>
    </row>
    <row r="3153" spans="1:3">
      <c r="A3153" s="3">
        <v>-7.5039992332458496</v>
      </c>
      <c r="B3153" s="3">
        <v>9.1666668653488159</v>
      </c>
      <c r="C3153" s="3">
        <v>24.137930572032928</v>
      </c>
    </row>
    <row r="3154" spans="1:3">
      <c r="A3154" s="3">
        <v>-7.4999995231628418</v>
      </c>
      <c r="B3154" s="3">
        <v>9.1666668653488159</v>
      </c>
      <c r="C3154" s="3">
        <v>24.137930572032928</v>
      </c>
    </row>
    <row r="3155" spans="1:3">
      <c r="A3155" s="3">
        <v>-7.4959993362426758</v>
      </c>
      <c r="B3155" s="3">
        <v>9.1666668653488159</v>
      </c>
      <c r="C3155" s="3">
        <v>24.137930572032928</v>
      </c>
    </row>
    <row r="3156" spans="1:3">
      <c r="A3156" s="3">
        <v>-7.491999626159668</v>
      </c>
      <c r="B3156" s="3">
        <v>9.1666668653488159</v>
      </c>
      <c r="C3156" s="3">
        <v>24.137930572032928</v>
      </c>
    </row>
    <row r="3157" spans="1:3">
      <c r="A3157" s="3">
        <v>-7.487999439239502</v>
      </c>
      <c r="B3157" s="3">
        <v>9.1666668653488159</v>
      </c>
      <c r="C3157" s="3">
        <v>24.137930572032928</v>
      </c>
    </row>
    <row r="3158" spans="1:3">
      <c r="A3158" s="3">
        <v>-7.4839992523193359</v>
      </c>
      <c r="B3158" s="3">
        <v>9.1666668653488159</v>
      </c>
      <c r="C3158" s="3">
        <v>24.137930572032928</v>
      </c>
    </row>
    <row r="3159" spans="1:3">
      <c r="A3159" s="3">
        <v>-7.4799995422363281</v>
      </c>
      <c r="B3159" s="3">
        <v>9.1666668653488159</v>
      </c>
      <c r="C3159" s="3">
        <v>24.137930572032928</v>
      </c>
    </row>
    <row r="3160" spans="1:3">
      <c r="A3160" s="3">
        <v>-7.4759993553161621</v>
      </c>
      <c r="B3160" s="3">
        <v>9.1666668653488159</v>
      </c>
      <c r="C3160" s="3">
        <v>24.137930572032928</v>
      </c>
    </row>
    <row r="3161" spans="1:3">
      <c r="A3161" s="3">
        <v>-7.4719991683959961</v>
      </c>
      <c r="B3161" s="3">
        <v>9.1666668653488159</v>
      </c>
      <c r="C3161" s="3">
        <v>24.137930572032928</v>
      </c>
    </row>
    <row r="3162" spans="1:3">
      <c r="A3162" s="3">
        <v>-7.4679994583129883</v>
      </c>
      <c r="B3162" s="3">
        <v>9.1666668653488159</v>
      </c>
      <c r="C3162" s="3">
        <v>24.137930572032928</v>
      </c>
    </row>
    <row r="3163" spans="1:3">
      <c r="A3163" s="3">
        <v>-7.4639992713928223</v>
      </c>
      <c r="B3163" s="3">
        <v>9.1666668653488159</v>
      </c>
      <c r="C3163" s="3">
        <v>24.137930572032928</v>
      </c>
    </row>
    <row r="3164" spans="1:3">
      <c r="A3164" s="3">
        <v>-7.4599995613098145</v>
      </c>
      <c r="B3164" s="3">
        <v>9.1666668653488159</v>
      </c>
      <c r="C3164" s="3">
        <v>24.137930572032928</v>
      </c>
    </row>
    <row r="3165" spans="1:3">
      <c r="A3165" s="3">
        <v>-7.4559993743896484</v>
      </c>
      <c r="B3165" s="3">
        <v>9.1666668653488159</v>
      </c>
      <c r="C3165" s="3">
        <v>24.137930572032928</v>
      </c>
    </row>
    <row r="3166" spans="1:3">
      <c r="A3166" s="3">
        <v>-7.4519991874694824</v>
      </c>
      <c r="B3166" s="3">
        <v>9.1666668653488159</v>
      </c>
      <c r="C3166" s="3">
        <v>24.137930572032928</v>
      </c>
    </row>
    <row r="3167" spans="1:3">
      <c r="A3167" s="3">
        <v>-7.4479994773864746</v>
      </c>
      <c r="B3167" s="3">
        <v>9.1666668653488159</v>
      </c>
      <c r="C3167" s="3">
        <v>24.137930572032928</v>
      </c>
    </row>
    <row r="3168" spans="1:3">
      <c r="A3168" s="3">
        <v>-7.4439992904663086</v>
      </c>
      <c r="B3168" s="3">
        <v>9.1666668653488159</v>
      </c>
      <c r="C3168" s="3">
        <v>24.137930572032928</v>
      </c>
    </row>
    <row r="3169" spans="1:3">
      <c r="A3169" s="3">
        <v>-7.4399995803833008</v>
      </c>
      <c r="B3169" s="3">
        <v>9.1666668653488159</v>
      </c>
      <c r="C3169" s="3">
        <v>24.137930572032928</v>
      </c>
    </row>
    <row r="3170" spans="1:3">
      <c r="A3170" s="3">
        <v>-7.4359993934631348</v>
      </c>
      <c r="B3170" s="3">
        <v>9.1666668653488159</v>
      </c>
      <c r="C3170" s="3">
        <v>24.137930572032928</v>
      </c>
    </row>
    <row r="3171" spans="1:3">
      <c r="A3171" s="3">
        <v>-7.4319992065429688</v>
      </c>
      <c r="B3171" s="3">
        <v>9.1666668653488159</v>
      </c>
      <c r="C3171" s="3">
        <v>24.137930572032928</v>
      </c>
    </row>
    <row r="3172" spans="1:3">
      <c r="A3172" s="3">
        <v>-7.4279994964599609</v>
      </c>
      <c r="B3172" s="3">
        <v>9.1666668653488159</v>
      </c>
      <c r="C3172" s="3">
        <v>24.137930572032928</v>
      </c>
    </row>
    <row r="3173" spans="1:3">
      <c r="A3173" s="3">
        <v>-7.4239993095397949</v>
      </c>
      <c r="B3173" s="3">
        <v>9.1666668653488159</v>
      </c>
      <c r="C3173" s="3">
        <v>24.137930572032928</v>
      </c>
    </row>
    <row r="3174" spans="1:3">
      <c r="A3174" s="3">
        <v>-7.4199995994567871</v>
      </c>
      <c r="B3174" s="3">
        <v>9.1666668653488159</v>
      </c>
      <c r="C3174" s="3">
        <v>24.137930572032928</v>
      </c>
    </row>
    <row r="3175" spans="1:3">
      <c r="A3175" s="3">
        <v>-7.4159994125366211</v>
      </c>
      <c r="B3175" s="3">
        <v>9.1666668653488159</v>
      </c>
      <c r="C3175" s="3">
        <v>24.137930572032928</v>
      </c>
    </row>
    <row r="3176" spans="1:3">
      <c r="A3176" s="3">
        <v>-7.4119992256164551</v>
      </c>
      <c r="B3176" s="3">
        <v>9.1666668653488159</v>
      </c>
      <c r="C3176" s="3">
        <v>24.137930572032928</v>
      </c>
    </row>
    <row r="3177" spans="1:3">
      <c r="A3177" s="3">
        <v>-7.4079995155334473</v>
      </c>
      <c r="B3177" s="3">
        <v>9.1666668653488159</v>
      </c>
      <c r="C3177" s="3">
        <v>24.137930572032928</v>
      </c>
    </row>
    <row r="3178" spans="1:3">
      <c r="A3178" s="3">
        <v>-7.4039993286132813</v>
      </c>
      <c r="B3178" s="3">
        <v>9.1666668653488159</v>
      </c>
      <c r="C3178" s="3">
        <v>24.137930572032928</v>
      </c>
    </row>
    <row r="3179" spans="1:3">
      <c r="A3179" s="3">
        <v>-7.3999996185302734</v>
      </c>
      <c r="B3179" s="3">
        <v>9.1666668653488159</v>
      </c>
      <c r="C3179" s="3">
        <v>24.137930572032928</v>
      </c>
    </row>
    <row r="3180" spans="1:3">
      <c r="A3180" s="3">
        <v>-7.3959994316101074</v>
      </c>
      <c r="B3180" s="3">
        <v>9.1666668653488159</v>
      </c>
      <c r="C3180" s="3">
        <v>24.137930572032928</v>
      </c>
    </row>
    <row r="3181" spans="1:3">
      <c r="A3181" s="3">
        <v>-7.3919992446899414</v>
      </c>
      <c r="B3181" s="3">
        <v>9.1666668653488159</v>
      </c>
      <c r="C3181" s="3">
        <v>24.137930572032928</v>
      </c>
    </row>
    <row r="3182" spans="1:3">
      <c r="A3182" s="3">
        <v>-7.3879995346069336</v>
      </c>
      <c r="B3182" s="3">
        <v>9.1666668653488159</v>
      </c>
      <c r="C3182" s="3">
        <v>24.137930572032928</v>
      </c>
    </row>
    <row r="3183" spans="1:3">
      <c r="A3183" s="3">
        <v>-7.3839993476867676</v>
      </c>
      <c r="B3183" s="3">
        <v>9.1666668653488159</v>
      </c>
      <c r="C3183" s="3">
        <v>24.137930572032928</v>
      </c>
    </row>
    <row r="3184" spans="1:3">
      <c r="A3184" s="3">
        <v>-7.3799996376037598</v>
      </c>
      <c r="B3184" s="3">
        <v>9.1666668653488159</v>
      </c>
      <c r="C3184" s="3">
        <v>24.137930572032928</v>
      </c>
    </row>
    <row r="3185" spans="1:3">
      <c r="A3185" s="3">
        <v>-7.3759994506835938</v>
      </c>
      <c r="B3185" s="3">
        <v>9.1666668653488159</v>
      </c>
      <c r="C3185" s="3">
        <v>24.137930572032928</v>
      </c>
    </row>
    <row r="3186" spans="1:3">
      <c r="A3186" s="3">
        <v>-7.3719992637634277</v>
      </c>
      <c r="B3186" s="3">
        <v>9.1666668653488159</v>
      </c>
      <c r="C3186" s="3">
        <v>24.137930572032928</v>
      </c>
    </row>
    <row r="3187" spans="1:3">
      <c r="A3187" s="3">
        <v>-7.3679995536804199</v>
      </c>
      <c r="B3187" s="3">
        <v>9.1666668653488159</v>
      </c>
      <c r="C3187" s="3">
        <v>24.137930572032928</v>
      </c>
    </row>
    <row r="3188" spans="1:3">
      <c r="A3188" s="3">
        <v>-7.3639993667602539</v>
      </c>
      <c r="B3188" s="3">
        <v>9.1666668653488159</v>
      </c>
      <c r="C3188" s="3">
        <v>24.137930572032928</v>
      </c>
    </row>
    <row r="3189" spans="1:3">
      <c r="A3189" s="3">
        <v>-7.3599991798400879</v>
      </c>
      <c r="B3189" s="3">
        <v>9.1666668653488159</v>
      </c>
      <c r="C3189" s="3">
        <v>24.137930572032928</v>
      </c>
    </row>
    <row r="3190" spans="1:3">
      <c r="A3190" s="3">
        <v>-7.3559994697570801</v>
      </c>
      <c r="B3190" s="3">
        <v>9.1666668653488159</v>
      </c>
      <c r="C3190" s="3">
        <v>24.137930572032928</v>
      </c>
    </row>
    <row r="3191" spans="1:3">
      <c r="A3191" s="3">
        <v>-7.3519992828369141</v>
      </c>
      <c r="B3191" s="3">
        <v>9.1666668653488159</v>
      </c>
      <c r="C3191" s="3">
        <v>24.137930572032928</v>
      </c>
    </row>
    <row r="3192" spans="1:3">
      <c r="A3192" s="3">
        <v>-7.3479995727539063</v>
      </c>
      <c r="B3192" s="3">
        <v>9.1666668653488159</v>
      </c>
      <c r="C3192" s="3">
        <v>24.137930572032928</v>
      </c>
    </row>
    <row r="3193" spans="1:3">
      <c r="A3193" s="3">
        <v>-7.3439993858337402</v>
      </c>
      <c r="B3193" s="3">
        <v>9.1666668653488159</v>
      </c>
      <c r="C3193" s="3">
        <v>24.137930572032928</v>
      </c>
    </row>
    <row r="3194" spans="1:3">
      <c r="A3194" s="3">
        <v>-7.3399991989135742</v>
      </c>
      <c r="B3194" s="3">
        <v>9.1666668653488159</v>
      </c>
      <c r="C3194" s="3">
        <v>24.137930572032928</v>
      </c>
    </row>
    <row r="3195" spans="1:3">
      <c r="A3195" s="3">
        <v>-7.3359994888305664</v>
      </c>
      <c r="B3195" s="3">
        <v>9.1666668653488159</v>
      </c>
      <c r="C3195" s="3">
        <v>24.137930572032928</v>
      </c>
    </row>
    <row r="3196" spans="1:3">
      <c r="A3196" s="3">
        <v>-7.3319993019104004</v>
      </c>
      <c r="B3196" s="3">
        <v>9.1666668653488159</v>
      </c>
      <c r="C3196" s="3">
        <v>24.137930572032928</v>
      </c>
    </row>
    <row r="3197" spans="1:3">
      <c r="A3197" s="3">
        <v>-7.3279995918273926</v>
      </c>
      <c r="B3197" s="3">
        <v>9.1666668653488159</v>
      </c>
      <c r="C3197" s="3">
        <v>24.137930572032928</v>
      </c>
    </row>
    <row r="3198" spans="1:3">
      <c r="A3198" s="3">
        <v>-7.3239994049072266</v>
      </c>
      <c r="B3198" s="3">
        <v>9.1666668653488159</v>
      </c>
      <c r="C3198" s="3">
        <v>24.137930572032928</v>
      </c>
    </row>
    <row r="3199" spans="1:3">
      <c r="A3199" s="3">
        <v>-7.3199992179870605</v>
      </c>
      <c r="B3199" s="3">
        <v>9.1666668653488159</v>
      </c>
      <c r="C3199" s="3">
        <v>24.137930572032928</v>
      </c>
    </row>
    <row r="3200" spans="1:3">
      <c r="A3200" s="3">
        <v>-7.3159995079040527</v>
      </c>
      <c r="B3200" s="3">
        <v>9.1666668653488159</v>
      </c>
      <c r="C3200" s="3">
        <v>24.137930572032928</v>
      </c>
    </row>
    <row r="3201" spans="1:3">
      <c r="A3201" s="3">
        <v>-7.3119993209838867</v>
      </c>
      <c r="B3201" s="3">
        <v>9.1666668653488159</v>
      </c>
      <c r="C3201" s="3">
        <v>24.137930572032928</v>
      </c>
    </row>
    <row r="3202" spans="1:3">
      <c r="A3202" s="3">
        <v>-7.3079996109008789</v>
      </c>
      <c r="B3202" s="3">
        <v>9.1666668653488159</v>
      </c>
      <c r="C3202" s="3">
        <v>24.137930572032928</v>
      </c>
    </row>
    <row r="3203" spans="1:3">
      <c r="A3203" s="3">
        <v>-7.3039994239807129</v>
      </c>
      <c r="B3203" s="3">
        <v>9.1666668653488159</v>
      </c>
      <c r="C3203" s="3">
        <v>24.137930572032928</v>
      </c>
    </row>
    <row r="3204" spans="1:3">
      <c r="A3204" s="3">
        <v>-7.2999992370605469</v>
      </c>
      <c r="B3204" s="3">
        <v>9.1666668653488159</v>
      </c>
      <c r="C3204" s="3">
        <v>24.137930572032928</v>
      </c>
    </row>
    <row r="3205" spans="1:3">
      <c r="A3205" s="3">
        <v>-7.2959995269775391</v>
      </c>
      <c r="B3205" s="3">
        <v>9.1666668653488159</v>
      </c>
      <c r="C3205" s="3">
        <v>24.137930572032928</v>
      </c>
    </row>
    <row r="3206" spans="1:3">
      <c r="A3206" s="3">
        <v>-7.291999340057373</v>
      </c>
      <c r="B3206" s="3">
        <v>9.1666668653488159</v>
      </c>
      <c r="C3206" s="3">
        <v>24.137930572032928</v>
      </c>
    </row>
    <row r="3207" spans="1:3">
      <c r="A3207" s="3">
        <v>-7.2879996299743652</v>
      </c>
      <c r="B3207" s="3">
        <v>9.1666668653488159</v>
      </c>
      <c r="C3207" s="3">
        <v>24.137930572032928</v>
      </c>
    </row>
    <row r="3208" spans="1:3">
      <c r="A3208" s="3">
        <v>-7.2839994430541992</v>
      </c>
      <c r="B3208" s="3">
        <v>9.1666668653488159</v>
      </c>
      <c r="C3208" s="3">
        <v>24.137930572032928</v>
      </c>
    </row>
    <row r="3209" spans="1:3">
      <c r="A3209" s="3">
        <v>-7.2799992561340332</v>
      </c>
      <c r="B3209" s="3">
        <v>9.1666668653488159</v>
      </c>
      <c r="C3209" s="3">
        <v>24.137930572032928</v>
      </c>
    </row>
    <row r="3210" spans="1:3">
      <c r="A3210" s="3">
        <v>-7.2759995460510254</v>
      </c>
      <c r="B3210" s="3">
        <v>9.1666668653488159</v>
      </c>
      <c r="C3210" s="3">
        <v>24.137930572032928</v>
      </c>
    </row>
    <row r="3211" spans="1:3">
      <c r="A3211" s="3">
        <v>-7.2719993591308594</v>
      </c>
      <c r="B3211" s="3">
        <v>9.1666668653488159</v>
      </c>
      <c r="C3211" s="3">
        <v>24.137930572032928</v>
      </c>
    </row>
    <row r="3212" spans="1:3">
      <c r="A3212" s="3">
        <v>-7.2699999809265137</v>
      </c>
      <c r="B3212" s="3">
        <v>10.000000149011612</v>
      </c>
      <c r="C3212" s="3">
        <v>24.137930572032928</v>
      </c>
    </row>
    <row r="3213" spans="1:3">
      <c r="A3213" s="3">
        <v>-7.2679991722106934</v>
      </c>
      <c r="B3213" s="3">
        <v>10.000000149011612</v>
      </c>
      <c r="C3213" s="3">
        <v>24.137930572032928</v>
      </c>
    </row>
    <row r="3214" spans="1:3">
      <c r="A3214" s="3">
        <v>-7.2639994621276855</v>
      </c>
      <c r="B3214" s="3">
        <v>10.000000149011612</v>
      </c>
      <c r="C3214" s="3">
        <v>24.137930572032928</v>
      </c>
    </row>
    <row r="3215" spans="1:3">
      <c r="A3215" s="3">
        <v>-7.2599992752075195</v>
      </c>
      <c r="B3215" s="3">
        <v>10.000000149011612</v>
      </c>
      <c r="C3215" s="3">
        <v>24.137930572032928</v>
      </c>
    </row>
    <row r="3216" spans="1:3">
      <c r="A3216" s="3">
        <v>-7.2559995651245117</v>
      </c>
      <c r="B3216" s="3">
        <v>10.000000149011612</v>
      </c>
      <c r="C3216" s="3">
        <v>24.137930572032928</v>
      </c>
    </row>
    <row r="3217" spans="1:3">
      <c r="A3217" s="3">
        <v>-7.2519993782043457</v>
      </c>
      <c r="B3217" s="3">
        <v>10.000000149011612</v>
      </c>
      <c r="C3217" s="3">
        <v>24.137930572032928</v>
      </c>
    </row>
    <row r="3218" spans="1:3">
      <c r="A3218" s="3">
        <v>-7.2479991912841797</v>
      </c>
      <c r="B3218" s="3">
        <v>10.000000149011612</v>
      </c>
      <c r="C3218" s="3">
        <v>24.137930572032928</v>
      </c>
    </row>
    <row r="3219" spans="1:3">
      <c r="A3219" s="3">
        <v>-7.2439994812011719</v>
      </c>
      <c r="B3219" s="3">
        <v>10.000000149011612</v>
      </c>
      <c r="C3219" s="3">
        <v>24.137930572032928</v>
      </c>
    </row>
    <row r="3220" spans="1:3">
      <c r="A3220" s="3">
        <v>-7.2399992942810059</v>
      </c>
      <c r="B3220" s="3">
        <v>10.000000149011612</v>
      </c>
      <c r="C3220" s="3">
        <v>24.137930572032928</v>
      </c>
    </row>
    <row r="3221" spans="1:3">
      <c r="A3221" s="3">
        <v>-7.235999584197998</v>
      </c>
      <c r="B3221" s="3">
        <v>10.000000149011612</v>
      </c>
      <c r="C3221" s="3">
        <v>24.137930572032928</v>
      </c>
    </row>
    <row r="3222" spans="1:3">
      <c r="A3222" s="3">
        <v>-7.231999397277832</v>
      </c>
      <c r="B3222" s="3">
        <v>10.000000149011612</v>
      </c>
      <c r="C3222" s="3">
        <v>24.137930572032928</v>
      </c>
    </row>
    <row r="3223" spans="1:3">
      <c r="A3223" s="3">
        <v>-7.227999210357666</v>
      </c>
      <c r="B3223" s="3">
        <v>10.000000149011612</v>
      </c>
      <c r="C3223" s="3">
        <v>24.137930572032928</v>
      </c>
    </row>
    <row r="3224" spans="1:3">
      <c r="A3224" s="3">
        <v>-7.2239995002746582</v>
      </c>
      <c r="B3224" s="3">
        <v>10.000000149011612</v>
      </c>
      <c r="C3224" s="3">
        <v>24.137930572032928</v>
      </c>
    </row>
    <row r="3225" spans="1:3">
      <c r="A3225" s="3">
        <v>-7.2199993133544922</v>
      </c>
      <c r="B3225" s="3">
        <v>10.000000149011612</v>
      </c>
      <c r="C3225" s="3">
        <v>24.137930572032928</v>
      </c>
    </row>
    <row r="3226" spans="1:3">
      <c r="A3226" s="3">
        <v>-7.2159996032714844</v>
      </c>
      <c r="B3226" s="3">
        <v>10.000000149011612</v>
      </c>
      <c r="C3226" s="3">
        <v>24.137930572032928</v>
      </c>
    </row>
    <row r="3227" spans="1:3">
      <c r="A3227" s="3">
        <v>-7.2119994163513184</v>
      </c>
      <c r="B3227" s="3">
        <v>10.000000149011612</v>
      </c>
      <c r="C3227" s="3">
        <v>24.137930572032928</v>
      </c>
    </row>
    <row r="3228" spans="1:3">
      <c r="A3228" s="3">
        <v>-7.2079992294311523</v>
      </c>
      <c r="B3228" s="3">
        <v>10.000000149011612</v>
      </c>
      <c r="C3228" s="3">
        <v>24.137930572032928</v>
      </c>
    </row>
    <row r="3229" spans="1:3">
      <c r="A3229" s="3">
        <v>-7.2039995193481445</v>
      </c>
      <c r="B3229" s="3">
        <v>10.000000149011612</v>
      </c>
      <c r="C3229" s="3">
        <v>24.137930572032928</v>
      </c>
    </row>
    <row r="3230" spans="1:3">
      <c r="A3230" s="3">
        <v>-7.1999993324279785</v>
      </c>
      <c r="B3230" s="3">
        <v>10.000000149011612</v>
      </c>
      <c r="C3230" s="3">
        <v>24.137930572032928</v>
      </c>
    </row>
    <row r="3231" spans="1:3">
      <c r="A3231" s="3">
        <v>-7.1959996223449707</v>
      </c>
      <c r="B3231" s="3">
        <v>10.000000149011612</v>
      </c>
      <c r="C3231" s="3">
        <v>24.137930572032928</v>
      </c>
    </row>
    <row r="3232" spans="1:3">
      <c r="A3232" s="3">
        <v>-7.1919994354248047</v>
      </c>
      <c r="B3232" s="3">
        <v>10.000000149011612</v>
      </c>
      <c r="C3232" s="3">
        <v>24.137930572032928</v>
      </c>
    </row>
    <row r="3233" spans="1:3">
      <c r="A3233" s="3">
        <v>-7.190000057220459</v>
      </c>
      <c r="B3233" s="3">
        <v>10.833333432674408</v>
      </c>
      <c r="C3233" s="3">
        <v>24.137930572032928</v>
      </c>
    </row>
    <row r="3234" spans="1:3">
      <c r="A3234" s="3">
        <v>-7.1879992485046387</v>
      </c>
      <c r="B3234" s="3">
        <v>10.833333432674408</v>
      </c>
      <c r="C3234" s="3">
        <v>24.137930572032928</v>
      </c>
    </row>
    <row r="3235" spans="1:3">
      <c r="A3235" s="3">
        <v>-7.1839995384216309</v>
      </c>
      <c r="B3235" s="3">
        <v>10.833333432674408</v>
      </c>
      <c r="C3235" s="3">
        <v>24.137930572032928</v>
      </c>
    </row>
    <row r="3236" spans="1:3">
      <c r="A3236" s="3">
        <v>-7.1799993515014648</v>
      </c>
      <c r="B3236" s="3">
        <v>10.833333432674408</v>
      </c>
      <c r="C3236" s="3">
        <v>24.137930572032928</v>
      </c>
    </row>
    <row r="3237" spans="1:3">
      <c r="A3237" s="3">
        <v>-7.1759991645812988</v>
      </c>
      <c r="B3237" s="3">
        <v>10.833333432674408</v>
      </c>
      <c r="C3237" s="3">
        <v>24.137930572032928</v>
      </c>
    </row>
    <row r="3238" spans="1:3">
      <c r="A3238" s="3">
        <v>-7.171999454498291</v>
      </c>
      <c r="B3238" s="3">
        <v>10.833333432674408</v>
      </c>
      <c r="C3238" s="3">
        <v>24.137930572032928</v>
      </c>
    </row>
    <row r="3239" spans="1:3">
      <c r="A3239" s="3">
        <v>-7.167999267578125</v>
      </c>
      <c r="B3239" s="3">
        <v>10.833333432674408</v>
      </c>
      <c r="C3239" s="3">
        <v>24.137930572032928</v>
      </c>
    </row>
    <row r="3240" spans="1:3">
      <c r="A3240" s="3">
        <v>-7.1639995574951172</v>
      </c>
      <c r="B3240" s="3">
        <v>10.833333432674408</v>
      </c>
      <c r="C3240" s="3">
        <v>24.137930572032928</v>
      </c>
    </row>
    <row r="3241" spans="1:3">
      <c r="A3241" s="3">
        <v>-7.1599993705749512</v>
      </c>
      <c r="B3241" s="3">
        <v>10.833333432674408</v>
      </c>
      <c r="C3241" s="3">
        <v>24.137930572032928</v>
      </c>
    </row>
    <row r="3242" spans="1:3">
      <c r="A3242" s="3">
        <v>-7.1559991836547852</v>
      </c>
      <c r="B3242" s="3">
        <v>10.833333432674408</v>
      </c>
      <c r="C3242" s="3">
        <v>24.137930572032928</v>
      </c>
    </row>
    <row r="3243" spans="1:3">
      <c r="A3243" s="3">
        <v>-7.1519994735717773</v>
      </c>
      <c r="B3243" s="3">
        <v>10.833333432674408</v>
      </c>
      <c r="C3243" s="3">
        <v>24.137930572032928</v>
      </c>
    </row>
    <row r="3244" spans="1:3">
      <c r="A3244" s="3">
        <v>-7.1500000953674316</v>
      </c>
      <c r="B3244" s="3">
        <v>10.833333432674408</v>
      </c>
      <c r="C3244" s="3">
        <v>25.862067937850952</v>
      </c>
    </row>
    <row r="3245" spans="1:3">
      <c r="A3245" s="3">
        <v>-7.1479992866516113</v>
      </c>
      <c r="B3245" s="3">
        <v>10.833333432674408</v>
      </c>
      <c r="C3245" s="3">
        <v>25.862067937850952</v>
      </c>
    </row>
    <row r="3246" spans="1:3">
      <c r="A3246" s="3">
        <v>-7.1439995765686035</v>
      </c>
      <c r="B3246" s="3">
        <v>10.833333432674408</v>
      </c>
      <c r="C3246" s="3">
        <v>25.862067937850952</v>
      </c>
    </row>
    <row r="3247" spans="1:3">
      <c r="A3247" s="3">
        <v>-7.1399998664855957</v>
      </c>
      <c r="B3247" s="3">
        <v>11.666666716337204</v>
      </c>
      <c r="C3247" s="3">
        <v>25.862067937850952</v>
      </c>
    </row>
    <row r="3248" spans="1:3">
      <c r="A3248" s="3">
        <v>-7.1399993896484375</v>
      </c>
      <c r="B3248" s="3">
        <v>11.666666716337204</v>
      </c>
      <c r="C3248" s="3">
        <v>25.862067937850952</v>
      </c>
    </row>
    <row r="3249" spans="1:3">
      <c r="A3249" s="3">
        <v>-7.1359992027282715</v>
      </c>
      <c r="B3249" s="3">
        <v>11.666666716337204</v>
      </c>
      <c r="C3249" s="3">
        <v>25.862067937850952</v>
      </c>
    </row>
    <row r="3250" spans="1:3">
      <c r="A3250" s="3">
        <v>-7.1319994926452637</v>
      </c>
      <c r="B3250" s="3">
        <v>11.666666716337204</v>
      </c>
      <c r="C3250" s="3">
        <v>25.862067937850952</v>
      </c>
    </row>
    <row r="3251" spans="1:3">
      <c r="A3251" s="3">
        <v>-7.1279993057250977</v>
      </c>
      <c r="B3251" s="3">
        <v>11.666666716337204</v>
      </c>
      <c r="C3251" s="3">
        <v>25.862067937850952</v>
      </c>
    </row>
    <row r="3252" spans="1:3">
      <c r="A3252" s="3">
        <v>-7.1239995956420898</v>
      </c>
      <c r="B3252" s="3">
        <v>11.666666716337204</v>
      </c>
      <c r="C3252" s="3">
        <v>25.862067937850952</v>
      </c>
    </row>
    <row r="3253" spans="1:3">
      <c r="A3253" s="3">
        <v>-7.1199994087219238</v>
      </c>
      <c r="B3253" s="3">
        <v>11.666666716337204</v>
      </c>
      <c r="C3253" s="3">
        <v>25.862067937850952</v>
      </c>
    </row>
    <row r="3254" spans="1:3">
      <c r="A3254" s="3">
        <v>-7.1159992218017578</v>
      </c>
      <c r="B3254" s="3">
        <v>11.666666716337204</v>
      </c>
      <c r="C3254" s="3">
        <v>25.862067937850952</v>
      </c>
    </row>
    <row r="3255" spans="1:3">
      <c r="A3255" s="3">
        <v>-7.11199951171875</v>
      </c>
      <c r="B3255" s="3">
        <v>11.666666716337204</v>
      </c>
      <c r="C3255" s="3">
        <v>25.862067937850952</v>
      </c>
    </row>
    <row r="3256" spans="1:3">
      <c r="A3256" s="3">
        <v>-7.107999324798584</v>
      </c>
      <c r="B3256" s="3">
        <v>11.666666716337204</v>
      </c>
      <c r="C3256" s="3">
        <v>25.862067937850952</v>
      </c>
    </row>
    <row r="3257" spans="1:3">
      <c r="A3257" s="3">
        <v>-7.1039996147155762</v>
      </c>
      <c r="B3257" s="3">
        <v>11.666666716337204</v>
      </c>
      <c r="C3257" s="3">
        <v>25.862067937850952</v>
      </c>
    </row>
    <row r="3258" spans="1:3">
      <c r="A3258" s="3">
        <v>-7.0999994277954102</v>
      </c>
      <c r="B3258" s="3">
        <v>11.666666716337204</v>
      </c>
      <c r="C3258" s="3">
        <v>25.862067937850952</v>
      </c>
    </row>
    <row r="3259" spans="1:3">
      <c r="A3259" s="3">
        <v>-7.0959992408752441</v>
      </c>
      <c r="B3259" s="3">
        <v>11.666666716337204</v>
      </c>
      <c r="C3259" s="3">
        <v>25.862067937850952</v>
      </c>
    </row>
    <row r="3260" spans="1:3">
      <c r="A3260" s="3">
        <v>-7.0919995307922363</v>
      </c>
      <c r="B3260" s="3">
        <v>11.666666716337204</v>
      </c>
      <c r="C3260" s="3">
        <v>25.862067937850952</v>
      </c>
    </row>
    <row r="3261" spans="1:3">
      <c r="A3261" s="3">
        <v>-7.0879993438720703</v>
      </c>
      <c r="B3261" s="3">
        <v>11.666666716337204</v>
      </c>
      <c r="C3261" s="3">
        <v>25.862067937850952</v>
      </c>
    </row>
    <row r="3262" spans="1:3">
      <c r="A3262" s="3">
        <v>-7.0839991569519043</v>
      </c>
      <c r="B3262" s="3">
        <v>11.666666716337204</v>
      </c>
      <c r="C3262" s="3">
        <v>25.862067937850952</v>
      </c>
    </row>
    <row r="3263" spans="1:3">
      <c r="A3263" s="3">
        <v>-7.0799994468688965</v>
      </c>
      <c r="B3263" s="3">
        <v>11.666666716337204</v>
      </c>
      <c r="C3263" s="3">
        <v>25.862067937850952</v>
      </c>
    </row>
    <row r="3264" spans="1:3">
      <c r="A3264" s="3">
        <v>-7.0759992599487305</v>
      </c>
      <c r="B3264" s="3">
        <v>11.666666716337204</v>
      </c>
      <c r="C3264" s="3">
        <v>25.862067937850952</v>
      </c>
    </row>
    <row r="3265" spans="1:3">
      <c r="A3265" s="3">
        <v>-7.0719995498657227</v>
      </c>
      <c r="B3265" s="3">
        <v>11.666666716337204</v>
      </c>
      <c r="C3265" s="3">
        <v>25.862067937850952</v>
      </c>
    </row>
    <row r="3266" spans="1:3">
      <c r="A3266" s="3">
        <v>-7.0679993629455566</v>
      </c>
      <c r="B3266" s="3">
        <v>11.666666716337204</v>
      </c>
      <c r="C3266" s="3">
        <v>25.862067937850952</v>
      </c>
    </row>
    <row r="3267" spans="1:3">
      <c r="A3267" s="3">
        <v>-7.0639991760253906</v>
      </c>
      <c r="B3267" s="3">
        <v>11.666666716337204</v>
      </c>
      <c r="C3267" s="3">
        <v>25.862067937850952</v>
      </c>
    </row>
    <row r="3268" spans="1:3">
      <c r="A3268" s="3">
        <v>-7.0599994659423828</v>
      </c>
      <c r="B3268" s="3">
        <v>11.666666716337204</v>
      </c>
      <c r="C3268" s="3">
        <v>25.862067937850952</v>
      </c>
    </row>
    <row r="3269" spans="1:3">
      <c r="A3269" s="3">
        <v>-7.0559992790222168</v>
      </c>
      <c r="B3269" s="3">
        <v>11.666666716337204</v>
      </c>
      <c r="C3269" s="3">
        <v>25.862067937850952</v>
      </c>
    </row>
    <row r="3270" spans="1:3">
      <c r="A3270" s="3">
        <v>-7.051999568939209</v>
      </c>
      <c r="B3270" s="3">
        <v>11.666666716337204</v>
      </c>
      <c r="C3270" s="3">
        <v>25.862067937850952</v>
      </c>
    </row>
    <row r="3271" spans="1:3">
      <c r="A3271" s="3">
        <v>-7.047999382019043</v>
      </c>
      <c r="B3271" s="3">
        <v>11.666666716337204</v>
      </c>
      <c r="C3271" s="3">
        <v>25.862067937850952</v>
      </c>
    </row>
    <row r="3272" spans="1:3">
      <c r="A3272" s="3">
        <v>-7.043999195098877</v>
      </c>
      <c r="B3272" s="3">
        <v>11.666666716337204</v>
      </c>
      <c r="C3272" s="3">
        <v>25.862067937850952</v>
      </c>
    </row>
    <row r="3273" spans="1:3">
      <c r="A3273" s="3">
        <v>-7.0399994850158691</v>
      </c>
      <c r="B3273" s="3">
        <v>11.666666716337204</v>
      </c>
      <c r="C3273" s="3">
        <v>25.862067937850952</v>
      </c>
    </row>
    <row r="3274" spans="1:3">
      <c r="A3274" s="3">
        <v>-7.0359992980957031</v>
      </c>
      <c r="B3274" s="3">
        <v>11.666666716337204</v>
      </c>
      <c r="C3274" s="3">
        <v>25.862067937850952</v>
      </c>
    </row>
    <row r="3275" spans="1:3">
      <c r="A3275" s="3">
        <v>-7.0319995880126953</v>
      </c>
      <c r="B3275" s="3">
        <v>11.666666716337204</v>
      </c>
      <c r="C3275" s="3">
        <v>25.862067937850952</v>
      </c>
    </row>
    <row r="3276" spans="1:3">
      <c r="A3276" s="3">
        <v>-7.0279994010925293</v>
      </c>
      <c r="B3276" s="3">
        <v>11.666666716337204</v>
      </c>
      <c r="C3276" s="3">
        <v>25.862067937850952</v>
      </c>
    </row>
    <row r="3277" spans="1:3">
      <c r="A3277" s="3">
        <v>-7.0239992141723633</v>
      </c>
      <c r="B3277" s="3">
        <v>11.666666716337204</v>
      </c>
      <c r="C3277" s="3">
        <v>25.862067937850952</v>
      </c>
    </row>
    <row r="3278" spans="1:3">
      <c r="A3278" s="3">
        <v>-7.0199995040893555</v>
      </c>
      <c r="B3278" s="3">
        <v>11.666666716337204</v>
      </c>
      <c r="C3278" s="3">
        <v>25.862067937850952</v>
      </c>
    </row>
    <row r="3279" spans="1:3">
      <c r="A3279" s="3">
        <v>-7.0159993171691895</v>
      </c>
      <c r="B3279" s="3">
        <v>11.666666716337204</v>
      </c>
      <c r="C3279" s="3">
        <v>25.862067937850952</v>
      </c>
    </row>
    <row r="3280" spans="1:3">
      <c r="A3280" s="3">
        <v>-7.0119996070861816</v>
      </c>
      <c r="B3280" s="3">
        <v>11.666666716337204</v>
      </c>
      <c r="C3280" s="3">
        <v>25.862067937850952</v>
      </c>
    </row>
    <row r="3281" spans="1:3">
      <c r="A3281" s="3">
        <v>-7.0079994201660156</v>
      </c>
      <c r="B3281" s="3">
        <v>11.666666716337204</v>
      </c>
      <c r="C3281" s="3">
        <v>25.862067937850952</v>
      </c>
    </row>
    <row r="3282" spans="1:3">
      <c r="A3282" s="3">
        <v>-7.0039992332458496</v>
      </c>
      <c r="B3282" s="3">
        <v>11.666666716337204</v>
      </c>
      <c r="C3282" s="3">
        <v>25.862067937850952</v>
      </c>
    </row>
    <row r="3283" spans="1:3">
      <c r="A3283" s="3">
        <v>-6.9999995231628418</v>
      </c>
      <c r="B3283" s="3">
        <v>11.666666716337204</v>
      </c>
      <c r="C3283" s="3">
        <v>25.862067937850952</v>
      </c>
    </row>
    <row r="3284" spans="1:3">
      <c r="A3284" s="3">
        <v>-6.9959993362426758</v>
      </c>
      <c r="B3284" s="3">
        <v>11.666666716337204</v>
      </c>
      <c r="C3284" s="3">
        <v>25.862067937850952</v>
      </c>
    </row>
    <row r="3285" spans="1:3">
      <c r="A3285" s="3">
        <v>-6.9919991493225098</v>
      </c>
      <c r="B3285" s="3">
        <v>11.666666716337204</v>
      </c>
      <c r="C3285" s="3">
        <v>25.862067937850952</v>
      </c>
    </row>
    <row r="3286" spans="1:3">
      <c r="A3286" s="3">
        <v>-6.987999439239502</v>
      </c>
      <c r="B3286" s="3">
        <v>11.666666716337204</v>
      </c>
      <c r="C3286" s="3">
        <v>25.862067937850952</v>
      </c>
    </row>
    <row r="3287" spans="1:3">
      <c r="A3287" s="3">
        <v>-6.9839992523193359</v>
      </c>
      <c r="B3287" s="3">
        <v>11.666666716337204</v>
      </c>
      <c r="C3287" s="3">
        <v>25.862067937850952</v>
      </c>
    </row>
    <row r="3288" spans="1:3">
      <c r="A3288" s="3">
        <v>-6.9799995422363281</v>
      </c>
      <c r="B3288" s="3">
        <v>11.666666716337204</v>
      </c>
      <c r="C3288" s="3">
        <v>25.862067937850952</v>
      </c>
    </row>
    <row r="3289" spans="1:3">
      <c r="A3289" s="3">
        <v>-6.9759993553161621</v>
      </c>
      <c r="B3289" s="3">
        <v>11.666666716337204</v>
      </c>
      <c r="C3289" s="3">
        <v>25.862067937850952</v>
      </c>
    </row>
    <row r="3290" spans="1:3">
      <c r="A3290" s="3">
        <v>-6.9719991683959961</v>
      </c>
      <c r="B3290" s="3">
        <v>11.666666716337204</v>
      </c>
      <c r="C3290" s="3">
        <v>25.862067937850952</v>
      </c>
    </row>
    <row r="3291" spans="1:3">
      <c r="A3291" s="3">
        <v>-6.9679994583129883</v>
      </c>
      <c r="B3291" s="3">
        <v>11.666666716337204</v>
      </c>
      <c r="C3291" s="3">
        <v>25.862067937850952</v>
      </c>
    </row>
    <row r="3292" spans="1:3">
      <c r="A3292" s="3">
        <v>-6.9639992713928223</v>
      </c>
      <c r="B3292" s="3">
        <v>11.666666716337204</v>
      </c>
      <c r="C3292" s="3">
        <v>25.862067937850952</v>
      </c>
    </row>
    <row r="3293" spans="1:3">
      <c r="A3293" s="3">
        <v>-6.9599995613098145</v>
      </c>
      <c r="B3293" s="3">
        <v>11.666666716337204</v>
      </c>
      <c r="C3293" s="3">
        <v>25.862067937850952</v>
      </c>
    </row>
    <row r="3294" spans="1:3">
      <c r="A3294" s="3">
        <v>-6.9559993743896484</v>
      </c>
      <c r="B3294" s="3">
        <v>11.666666716337204</v>
      </c>
      <c r="C3294" s="3">
        <v>25.862067937850952</v>
      </c>
    </row>
    <row r="3295" spans="1:3">
      <c r="A3295" s="3">
        <v>-6.9519991874694824</v>
      </c>
      <c r="B3295" s="3">
        <v>11.666666716337204</v>
      </c>
      <c r="C3295" s="3">
        <v>25.862067937850952</v>
      </c>
    </row>
    <row r="3296" spans="1:3">
      <c r="A3296" s="3">
        <v>-6.9479994773864746</v>
      </c>
      <c r="B3296" s="3">
        <v>11.666666716337204</v>
      </c>
      <c r="C3296" s="3">
        <v>25.862067937850952</v>
      </c>
    </row>
    <row r="3297" spans="1:3">
      <c r="A3297" s="3">
        <v>-6.9439992904663086</v>
      </c>
      <c r="B3297" s="3">
        <v>11.666666716337204</v>
      </c>
      <c r="C3297" s="3">
        <v>25.862067937850952</v>
      </c>
    </row>
    <row r="3298" spans="1:3">
      <c r="A3298" s="3">
        <v>-6.9399995803833008</v>
      </c>
      <c r="B3298" s="3">
        <v>11.666666716337204</v>
      </c>
      <c r="C3298" s="3">
        <v>25.862067937850952</v>
      </c>
    </row>
    <row r="3299" spans="1:3">
      <c r="A3299" s="3">
        <v>-6.9359993934631348</v>
      </c>
      <c r="B3299" s="3">
        <v>11.666666716337204</v>
      </c>
      <c r="C3299" s="3">
        <v>25.862067937850952</v>
      </c>
    </row>
    <row r="3300" spans="1:3">
      <c r="A3300" s="3">
        <v>-6.9319992065429688</v>
      </c>
      <c r="B3300" s="3">
        <v>11.666666716337204</v>
      </c>
      <c r="C3300" s="3">
        <v>25.862067937850952</v>
      </c>
    </row>
    <row r="3301" spans="1:3">
      <c r="A3301" s="3">
        <v>-6.9279994964599609</v>
      </c>
      <c r="B3301" s="3">
        <v>11.666666716337204</v>
      </c>
      <c r="C3301" s="3">
        <v>25.862067937850952</v>
      </c>
    </row>
    <row r="3302" spans="1:3">
      <c r="A3302" s="3">
        <v>-6.9239993095397949</v>
      </c>
      <c r="B3302" s="3">
        <v>11.666666716337204</v>
      </c>
      <c r="C3302" s="3">
        <v>25.862067937850952</v>
      </c>
    </row>
    <row r="3303" spans="1:3">
      <c r="A3303" s="3">
        <v>-6.9199995994567871</v>
      </c>
      <c r="B3303" s="3">
        <v>11.666666716337204</v>
      </c>
      <c r="C3303" s="3">
        <v>25.862067937850952</v>
      </c>
    </row>
    <row r="3304" spans="1:3">
      <c r="A3304" s="3">
        <v>-6.9159994125366211</v>
      </c>
      <c r="B3304" s="3">
        <v>11.666666716337204</v>
      </c>
      <c r="C3304" s="3">
        <v>25.862067937850952</v>
      </c>
    </row>
    <row r="3305" spans="1:3">
      <c r="A3305" s="3">
        <v>-6.9119992256164551</v>
      </c>
      <c r="B3305" s="3">
        <v>11.666666716337204</v>
      </c>
      <c r="C3305" s="3">
        <v>25.862067937850952</v>
      </c>
    </row>
    <row r="3306" spans="1:3">
      <c r="A3306" s="3">
        <v>-6.9079995155334473</v>
      </c>
      <c r="B3306" s="3">
        <v>11.666666716337204</v>
      </c>
      <c r="C3306" s="3">
        <v>25.862067937850952</v>
      </c>
    </row>
    <row r="3307" spans="1:3">
      <c r="A3307" s="3">
        <v>-6.9039993286132813</v>
      </c>
      <c r="B3307" s="3">
        <v>11.666666716337204</v>
      </c>
      <c r="C3307" s="3">
        <v>25.862067937850952</v>
      </c>
    </row>
    <row r="3308" spans="1:3">
      <c r="A3308" s="3">
        <v>-6.9000000953674316</v>
      </c>
      <c r="B3308" s="3">
        <v>12.5</v>
      </c>
      <c r="C3308" s="3">
        <v>25.862067937850952</v>
      </c>
    </row>
    <row r="3309" spans="1:3">
      <c r="A3309" s="3">
        <v>-6.8999991416931152</v>
      </c>
      <c r="B3309" s="3">
        <v>12.5</v>
      </c>
      <c r="C3309" s="3">
        <v>25.862067937850952</v>
      </c>
    </row>
    <row r="3310" spans="1:3">
      <c r="A3310" s="3">
        <v>-6.8959994316101074</v>
      </c>
      <c r="B3310" s="3">
        <v>12.5</v>
      </c>
      <c r="C3310" s="3">
        <v>25.862067937850952</v>
      </c>
    </row>
    <row r="3311" spans="1:3">
      <c r="A3311" s="3">
        <v>-6.8919992446899414</v>
      </c>
      <c r="B3311" s="3">
        <v>12.5</v>
      </c>
      <c r="C3311" s="3">
        <v>25.862067937850952</v>
      </c>
    </row>
    <row r="3312" spans="1:3">
      <c r="A3312" s="3">
        <v>-6.8879995346069336</v>
      </c>
      <c r="B3312" s="3">
        <v>12.5</v>
      </c>
      <c r="C3312" s="3">
        <v>25.862067937850952</v>
      </c>
    </row>
    <row r="3313" spans="1:3">
      <c r="A3313" s="3">
        <v>-6.8839993476867676</v>
      </c>
      <c r="B3313" s="3">
        <v>12.5</v>
      </c>
      <c r="C3313" s="3">
        <v>25.862067937850952</v>
      </c>
    </row>
    <row r="3314" spans="1:3">
      <c r="A3314" s="3">
        <v>-6.8799991607666016</v>
      </c>
      <c r="B3314" s="3">
        <v>12.5</v>
      </c>
      <c r="C3314" s="3">
        <v>25.862067937850952</v>
      </c>
    </row>
    <row r="3315" spans="1:3">
      <c r="A3315" s="3">
        <v>-6.8759994506835938</v>
      </c>
      <c r="B3315" s="3">
        <v>12.5</v>
      </c>
      <c r="C3315" s="3">
        <v>25.862067937850952</v>
      </c>
    </row>
    <row r="3316" spans="1:3">
      <c r="A3316" s="3">
        <v>-6.8719992637634277</v>
      </c>
      <c r="B3316" s="3">
        <v>12.5</v>
      </c>
      <c r="C3316" s="3">
        <v>25.862067937850952</v>
      </c>
    </row>
    <row r="3317" spans="1:3">
      <c r="A3317" s="3">
        <v>-6.8679995536804199</v>
      </c>
      <c r="B3317" s="3">
        <v>12.5</v>
      </c>
      <c r="C3317" s="3">
        <v>25.862067937850952</v>
      </c>
    </row>
    <row r="3318" spans="1:3">
      <c r="A3318" s="3">
        <v>-6.8639993667602539</v>
      </c>
      <c r="B3318" s="3">
        <v>12.5</v>
      </c>
      <c r="C3318" s="3">
        <v>25.862067937850952</v>
      </c>
    </row>
    <row r="3319" spans="1:3">
      <c r="A3319" s="3">
        <v>-6.8599991798400879</v>
      </c>
      <c r="B3319" s="3">
        <v>12.5</v>
      </c>
      <c r="C3319" s="3">
        <v>25.862067937850952</v>
      </c>
    </row>
    <row r="3320" spans="1:3">
      <c r="A3320" s="3">
        <v>-6.8559994697570801</v>
      </c>
      <c r="B3320" s="3">
        <v>12.5</v>
      </c>
      <c r="C3320" s="3">
        <v>25.862067937850952</v>
      </c>
    </row>
    <row r="3321" spans="1:3">
      <c r="A3321" s="3">
        <v>-6.8519992828369141</v>
      </c>
      <c r="B3321" s="3">
        <v>12.5</v>
      </c>
      <c r="C3321" s="3">
        <v>25.862067937850952</v>
      </c>
    </row>
    <row r="3322" spans="1:3">
      <c r="A3322" s="3">
        <v>-6.8479995727539063</v>
      </c>
      <c r="B3322" s="3">
        <v>12.5</v>
      </c>
      <c r="C3322" s="3">
        <v>25.862067937850952</v>
      </c>
    </row>
    <row r="3323" spans="1:3">
      <c r="A3323" s="3">
        <v>-6.8439993858337402</v>
      </c>
      <c r="B3323" s="3">
        <v>12.5</v>
      </c>
      <c r="C3323" s="3">
        <v>25.862067937850952</v>
      </c>
    </row>
    <row r="3324" spans="1:3">
      <c r="A3324" s="3">
        <v>-6.8400001525878906</v>
      </c>
      <c r="B3324" s="3">
        <v>14.166666567325592</v>
      </c>
      <c r="C3324" s="3">
        <v>25.862067937850952</v>
      </c>
    </row>
    <row r="3325" spans="1:3">
      <c r="A3325" s="3">
        <v>-6.8399991989135742</v>
      </c>
      <c r="B3325" s="3">
        <v>14.166666567325592</v>
      </c>
      <c r="C3325" s="3">
        <v>25.862067937850952</v>
      </c>
    </row>
    <row r="3326" spans="1:3">
      <c r="A3326" s="3">
        <v>-6.8359994888305664</v>
      </c>
      <c r="B3326" s="3">
        <v>14.166666567325592</v>
      </c>
      <c r="C3326" s="3">
        <v>25.862067937850952</v>
      </c>
    </row>
    <row r="3327" spans="1:3">
      <c r="A3327" s="3">
        <v>-6.8319993019104004</v>
      </c>
      <c r="B3327" s="3">
        <v>14.166666567325592</v>
      </c>
      <c r="C3327" s="3">
        <v>25.862067937850952</v>
      </c>
    </row>
    <row r="3328" spans="1:3">
      <c r="A3328" s="3">
        <v>-6.8279995918273926</v>
      </c>
      <c r="B3328" s="3">
        <v>14.166666567325592</v>
      </c>
      <c r="C3328" s="3">
        <v>25.862067937850952</v>
      </c>
    </row>
    <row r="3329" spans="1:3">
      <c r="A3329" s="3">
        <v>-6.8239994049072266</v>
      </c>
      <c r="B3329" s="3">
        <v>14.166666567325592</v>
      </c>
      <c r="C3329" s="3">
        <v>25.862067937850952</v>
      </c>
    </row>
    <row r="3330" spans="1:3">
      <c r="A3330" s="3">
        <v>-6.8199992179870605</v>
      </c>
      <c r="B3330" s="3">
        <v>14.166666567325592</v>
      </c>
      <c r="C3330" s="3">
        <v>25.862067937850952</v>
      </c>
    </row>
    <row r="3331" spans="1:3">
      <c r="A3331" s="3">
        <v>-6.8159995079040527</v>
      </c>
      <c r="B3331" s="3">
        <v>14.166666567325592</v>
      </c>
      <c r="C3331" s="3">
        <v>25.862067937850952</v>
      </c>
    </row>
    <row r="3332" spans="1:3">
      <c r="A3332" s="3">
        <v>-6.8119993209838867</v>
      </c>
      <c r="B3332" s="3">
        <v>14.166666567325592</v>
      </c>
      <c r="C3332" s="3">
        <v>25.862067937850952</v>
      </c>
    </row>
    <row r="3333" spans="1:3">
      <c r="A3333" s="3">
        <v>-6.8079996109008789</v>
      </c>
      <c r="B3333" s="3">
        <v>14.166666567325592</v>
      </c>
      <c r="C3333" s="3">
        <v>25.862067937850952</v>
      </c>
    </row>
    <row r="3334" spans="1:3">
      <c r="A3334" s="3">
        <v>-6.8039994239807129</v>
      </c>
      <c r="B3334" s="3">
        <v>14.166666567325592</v>
      </c>
      <c r="C3334" s="3">
        <v>25.862067937850952</v>
      </c>
    </row>
    <row r="3335" spans="1:3">
      <c r="A3335" s="3">
        <v>-6.7999992370605469</v>
      </c>
      <c r="B3335" s="3">
        <v>14.166666567325592</v>
      </c>
      <c r="C3335" s="3">
        <v>25.862067937850952</v>
      </c>
    </row>
    <row r="3336" spans="1:3">
      <c r="A3336" s="3">
        <v>-6.7959995269775391</v>
      </c>
      <c r="B3336" s="3">
        <v>14.166666567325592</v>
      </c>
      <c r="C3336" s="3">
        <v>25.862067937850952</v>
      </c>
    </row>
    <row r="3337" spans="1:3">
      <c r="A3337" s="3">
        <v>-6.791999340057373</v>
      </c>
      <c r="B3337" s="3">
        <v>14.166666567325592</v>
      </c>
      <c r="C3337" s="3">
        <v>25.862067937850952</v>
      </c>
    </row>
    <row r="3338" spans="1:3">
      <c r="A3338" s="3">
        <v>-6.787999153137207</v>
      </c>
      <c r="B3338" s="3">
        <v>14.166666567325592</v>
      </c>
      <c r="C3338" s="3">
        <v>25.862067937850952</v>
      </c>
    </row>
    <row r="3339" spans="1:3">
      <c r="A3339" s="3">
        <v>-6.7839994430541992</v>
      </c>
      <c r="B3339" s="3">
        <v>14.166666567325592</v>
      </c>
      <c r="C3339" s="3">
        <v>25.862067937850952</v>
      </c>
    </row>
    <row r="3340" spans="1:3">
      <c r="A3340" s="3">
        <v>-6.7799992561340332</v>
      </c>
      <c r="B3340" s="3">
        <v>14.166666567325592</v>
      </c>
      <c r="C3340" s="3">
        <v>25.862067937850952</v>
      </c>
    </row>
    <row r="3341" spans="1:3">
      <c r="A3341" s="3">
        <v>-6.7759995460510254</v>
      </c>
      <c r="B3341" s="3">
        <v>14.166666567325592</v>
      </c>
      <c r="C3341" s="3">
        <v>25.862067937850952</v>
      </c>
    </row>
    <row r="3342" spans="1:3">
      <c r="A3342" s="3">
        <v>-6.7719993591308594</v>
      </c>
      <c r="B3342" s="3">
        <v>14.166666567325592</v>
      </c>
      <c r="C3342" s="3">
        <v>25.862067937850952</v>
      </c>
    </row>
    <row r="3343" spans="1:3">
      <c r="A3343" s="3">
        <v>-6.7679991722106934</v>
      </c>
      <c r="B3343" s="3">
        <v>14.166666567325592</v>
      </c>
      <c r="C3343" s="3">
        <v>25.862067937850952</v>
      </c>
    </row>
    <row r="3344" spans="1:3">
      <c r="A3344" s="3">
        <v>-6.7639994621276855</v>
      </c>
      <c r="B3344" s="3">
        <v>14.166666567325592</v>
      </c>
      <c r="C3344" s="3">
        <v>25.862067937850952</v>
      </c>
    </row>
    <row r="3345" spans="1:3">
      <c r="A3345" s="3">
        <v>-6.7599992752075195</v>
      </c>
      <c r="B3345" s="3">
        <v>14.166666567325592</v>
      </c>
      <c r="C3345" s="3">
        <v>25.862067937850952</v>
      </c>
    </row>
    <row r="3346" spans="1:3">
      <c r="A3346" s="3">
        <v>-6.7559995651245117</v>
      </c>
      <c r="B3346" s="3">
        <v>14.166666567325592</v>
      </c>
      <c r="C3346" s="3">
        <v>25.862067937850952</v>
      </c>
    </row>
    <row r="3347" spans="1:3">
      <c r="A3347" s="3">
        <v>-6.7519993782043457</v>
      </c>
      <c r="B3347" s="3">
        <v>14.166666567325592</v>
      </c>
      <c r="C3347" s="3">
        <v>25.862067937850952</v>
      </c>
    </row>
    <row r="3348" spans="1:3">
      <c r="A3348" s="3">
        <v>-6.7479991912841797</v>
      </c>
      <c r="B3348" s="3">
        <v>14.166666567325592</v>
      </c>
      <c r="C3348" s="3">
        <v>25.862067937850952</v>
      </c>
    </row>
    <row r="3349" spans="1:3">
      <c r="A3349" s="3">
        <v>-6.7439994812011719</v>
      </c>
      <c r="B3349" s="3">
        <v>14.166666567325592</v>
      </c>
      <c r="C3349" s="3">
        <v>25.862067937850952</v>
      </c>
    </row>
    <row r="3350" spans="1:3">
      <c r="A3350" s="3">
        <v>-6.7399992942810059</v>
      </c>
      <c r="B3350" s="3">
        <v>14.166666567325592</v>
      </c>
      <c r="C3350" s="3">
        <v>25.862067937850952</v>
      </c>
    </row>
    <row r="3351" spans="1:3">
      <c r="A3351" s="3">
        <v>-6.735999584197998</v>
      </c>
      <c r="B3351" s="3">
        <v>14.166666567325592</v>
      </c>
      <c r="C3351" s="3">
        <v>25.862067937850952</v>
      </c>
    </row>
    <row r="3352" spans="1:3">
      <c r="A3352" s="3">
        <v>-6.731999397277832</v>
      </c>
      <c r="B3352" s="3">
        <v>14.166666567325592</v>
      </c>
      <c r="C3352" s="3">
        <v>25.862067937850952</v>
      </c>
    </row>
    <row r="3353" spans="1:3">
      <c r="A3353" s="3">
        <v>-6.727999210357666</v>
      </c>
      <c r="B3353" s="3">
        <v>14.166666567325592</v>
      </c>
      <c r="C3353" s="3">
        <v>25.862067937850952</v>
      </c>
    </row>
    <row r="3354" spans="1:3">
      <c r="A3354" s="3">
        <v>-6.7239995002746582</v>
      </c>
      <c r="B3354" s="3">
        <v>14.166666567325592</v>
      </c>
      <c r="C3354" s="3">
        <v>25.862067937850952</v>
      </c>
    </row>
    <row r="3355" spans="1:3">
      <c r="A3355" s="3">
        <v>-6.7199997901916504</v>
      </c>
      <c r="B3355" s="3">
        <v>14.166666567325592</v>
      </c>
      <c r="C3355" s="3">
        <v>26.724138855934143</v>
      </c>
    </row>
    <row r="3356" spans="1:3">
      <c r="A3356" s="3">
        <v>-6.7199993133544922</v>
      </c>
      <c r="B3356" s="3">
        <v>14.166666567325592</v>
      </c>
      <c r="C3356" s="3">
        <v>26.724138855934143</v>
      </c>
    </row>
    <row r="3357" spans="1:3">
      <c r="A3357" s="3">
        <v>-6.7159996032714844</v>
      </c>
      <c r="B3357" s="3">
        <v>14.166666567325592</v>
      </c>
      <c r="C3357" s="3">
        <v>26.724138855934143</v>
      </c>
    </row>
    <row r="3358" spans="1:3">
      <c r="A3358" s="3">
        <v>-6.7119994163513184</v>
      </c>
      <c r="B3358" s="3">
        <v>14.166666567325592</v>
      </c>
      <c r="C3358" s="3">
        <v>26.724138855934143</v>
      </c>
    </row>
    <row r="3359" spans="1:3">
      <c r="A3359" s="3">
        <v>-6.7100000381469727</v>
      </c>
      <c r="B3359" s="3">
        <v>14.166666567325592</v>
      </c>
      <c r="C3359" s="3">
        <v>27.586206793785095</v>
      </c>
    </row>
    <row r="3360" spans="1:3">
      <c r="A3360" s="3">
        <v>-6.7079992294311523</v>
      </c>
      <c r="B3360" s="3">
        <v>14.166666567325592</v>
      </c>
      <c r="C3360" s="3">
        <v>27.586206793785095</v>
      </c>
    </row>
    <row r="3361" spans="1:3">
      <c r="A3361" s="3">
        <v>-6.7039995193481445</v>
      </c>
      <c r="B3361" s="3">
        <v>14.166666567325592</v>
      </c>
      <c r="C3361" s="3">
        <v>27.586206793785095</v>
      </c>
    </row>
    <row r="3362" spans="1:3">
      <c r="A3362" s="3">
        <v>-6.6999993324279785</v>
      </c>
      <c r="B3362" s="3">
        <v>14.166666567325592</v>
      </c>
      <c r="C3362" s="3">
        <v>27.586206793785095</v>
      </c>
    </row>
    <row r="3363" spans="1:3">
      <c r="A3363" s="3">
        <v>-6.6959991455078125</v>
      </c>
      <c r="B3363" s="3">
        <v>14.166666567325592</v>
      </c>
      <c r="C3363" s="3">
        <v>27.586206793785095</v>
      </c>
    </row>
    <row r="3364" spans="1:3">
      <c r="A3364" s="3">
        <v>-6.6919994354248047</v>
      </c>
      <c r="B3364" s="3">
        <v>14.166666567325592</v>
      </c>
      <c r="C3364" s="3">
        <v>27.586206793785095</v>
      </c>
    </row>
    <row r="3365" spans="1:3">
      <c r="A3365" s="3">
        <v>-6.6879992485046387</v>
      </c>
      <c r="B3365" s="3">
        <v>14.166666567325592</v>
      </c>
      <c r="C3365" s="3">
        <v>27.586206793785095</v>
      </c>
    </row>
    <row r="3366" spans="1:3">
      <c r="A3366" s="3">
        <v>-6.6839995384216309</v>
      </c>
      <c r="B3366" s="3">
        <v>14.166666567325592</v>
      </c>
      <c r="C3366" s="3">
        <v>27.586206793785095</v>
      </c>
    </row>
    <row r="3367" spans="1:3">
      <c r="A3367" s="3">
        <v>-6.6799993515014648</v>
      </c>
      <c r="B3367" s="3">
        <v>14.166666567325592</v>
      </c>
      <c r="C3367" s="3">
        <v>27.586206793785095</v>
      </c>
    </row>
    <row r="3368" spans="1:3">
      <c r="A3368" s="3">
        <v>-6.6759991645812988</v>
      </c>
      <c r="B3368" s="3">
        <v>14.166666567325592</v>
      </c>
      <c r="C3368" s="3">
        <v>27.586206793785095</v>
      </c>
    </row>
    <row r="3369" spans="1:3">
      <c r="A3369" s="3">
        <v>-6.671999454498291</v>
      </c>
      <c r="B3369" s="3">
        <v>14.166666567325592</v>
      </c>
      <c r="C3369" s="3">
        <v>27.586206793785095</v>
      </c>
    </row>
    <row r="3370" spans="1:3">
      <c r="A3370" s="3">
        <v>-6.667999267578125</v>
      </c>
      <c r="B3370" s="3">
        <v>14.166666567325592</v>
      </c>
      <c r="C3370" s="3">
        <v>27.586206793785095</v>
      </c>
    </row>
    <row r="3371" spans="1:3">
      <c r="A3371" s="3">
        <v>-6.6639995574951172</v>
      </c>
      <c r="B3371" s="3">
        <v>14.166666567325592</v>
      </c>
      <c r="C3371" s="3">
        <v>27.586206793785095</v>
      </c>
    </row>
    <row r="3372" spans="1:3">
      <c r="A3372" s="3">
        <v>-6.6599993705749512</v>
      </c>
      <c r="B3372" s="3">
        <v>14.166666567325592</v>
      </c>
      <c r="C3372" s="3">
        <v>27.586206793785095</v>
      </c>
    </row>
    <row r="3373" spans="1:3">
      <c r="A3373" s="3">
        <v>-6.6559991836547852</v>
      </c>
      <c r="B3373" s="3">
        <v>14.166666567325592</v>
      </c>
      <c r="C3373" s="3">
        <v>27.586206793785095</v>
      </c>
    </row>
    <row r="3374" spans="1:3">
      <c r="A3374" s="3">
        <v>-6.6519994735717773</v>
      </c>
      <c r="B3374" s="3">
        <v>14.166666567325592</v>
      </c>
      <c r="C3374" s="3">
        <v>27.586206793785095</v>
      </c>
    </row>
    <row r="3375" spans="1:3">
      <c r="A3375" s="3">
        <v>-6.6479992866516113</v>
      </c>
      <c r="B3375" s="3">
        <v>14.166666567325592</v>
      </c>
      <c r="C3375" s="3">
        <v>27.586206793785095</v>
      </c>
    </row>
    <row r="3376" spans="1:3">
      <c r="A3376" s="3">
        <v>-6.6439995765686035</v>
      </c>
      <c r="B3376" s="3">
        <v>14.166666567325592</v>
      </c>
      <c r="C3376" s="3">
        <v>27.586206793785095</v>
      </c>
    </row>
    <row r="3377" spans="1:3">
      <c r="A3377" s="3">
        <v>-6.6399993896484375</v>
      </c>
      <c r="B3377" s="3">
        <v>14.166666567325592</v>
      </c>
      <c r="C3377" s="3">
        <v>27.586206793785095</v>
      </c>
    </row>
    <row r="3378" spans="1:3">
      <c r="A3378" s="3">
        <v>-6.6359992027282715</v>
      </c>
      <c r="B3378" s="3">
        <v>14.166666567325592</v>
      </c>
      <c r="C3378" s="3">
        <v>27.586206793785095</v>
      </c>
    </row>
    <row r="3379" spans="1:3">
      <c r="A3379" s="3">
        <v>-6.6319994926452637</v>
      </c>
      <c r="B3379" s="3">
        <v>14.166666567325592</v>
      </c>
      <c r="C3379" s="3">
        <v>27.586206793785095</v>
      </c>
    </row>
    <row r="3380" spans="1:3">
      <c r="A3380" s="3">
        <v>-6.6279993057250977</v>
      </c>
      <c r="B3380" s="3">
        <v>14.166666567325592</v>
      </c>
      <c r="C3380" s="3">
        <v>27.586206793785095</v>
      </c>
    </row>
    <row r="3381" spans="1:3">
      <c r="A3381" s="3">
        <v>-6.6239995956420898</v>
      </c>
      <c r="B3381" s="3">
        <v>14.166666567325592</v>
      </c>
      <c r="C3381" s="3">
        <v>27.586206793785095</v>
      </c>
    </row>
    <row r="3382" spans="1:3">
      <c r="A3382" s="3">
        <v>-6.619999885559082</v>
      </c>
      <c r="B3382" s="3">
        <v>14.166666567325592</v>
      </c>
      <c r="C3382" s="3">
        <v>28.448274731636047</v>
      </c>
    </row>
    <row r="3383" spans="1:3">
      <c r="A3383" s="3">
        <v>-6.6199994087219238</v>
      </c>
      <c r="B3383" s="3">
        <v>14.166666567325592</v>
      </c>
      <c r="C3383" s="3">
        <v>28.448274731636047</v>
      </c>
    </row>
    <row r="3384" spans="1:3">
      <c r="A3384" s="3">
        <v>-6.6159992218017578</v>
      </c>
      <c r="B3384" s="3">
        <v>14.166666567325592</v>
      </c>
      <c r="C3384" s="3">
        <v>28.448274731636047</v>
      </c>
    </row>
    <row r="3385" spans="1:3">
      <c r="A3385" s="3">
        <v>-6.61199951171875</v>
      </c>
      <c r="B3385" s="3">
        <v>14.166666567325592</v>
      </c>
      <c r="C3385" s="3">
        <v>28.448274731636047</v>
      </c>
    </row>
    <row r="3386" spans="1:3">
      <c r="A3386" s="3">
        <v>-6.607999324798584</v>
      </c>
      <c r="B3386" s="3">
        <v>14.166666567325592</v>
      </c>
      <c r="C3386" s="3">
        <v>28.448274731636047</v>
      </c>
    </row>
    <row r="3387" spans="1:3">
      <c r="A3387" s="3">
        <v>-6.603999137878418</v>
      </c>
      <c r="B3387" s="3">
        <v>14.166666567325592</v>
      </c>
      <c r="C3387" s="3">
        <v>28.448274731636047</v>
      </c>
    </row>
    <row r="3388" spans="1:3">
      <c r="A3388" s="3">
        <v>-6.5999994277954102</v>
      </c>
      <c r="B3388" s="3">
        <v>14.166666567325592</v>
      </c>
      <c r="C3388" s="3">
        <v>28.448274731636047</v>
      </c>
    </row>
    <row r="3389" spans="1:3">
      <c r="A3389" s="3">
        <v>-6.5959992408752441</v>
      </c>
      <c r="B3389" s="3">
        <v>14.166666567325592</v>
      </c>
      <c r="C3389" s="3">
        <v>28.448274731636047</v>
      </c>
    </row>
    <row r="3390" spans="1:3">
      <c r="A3390" s="3">
        <v>-6.5919995307922363</v>
      </c>
      <c r="B3390" s="3">
        <v>14.166666567325592</v>
      </c>
      <c r="C3390" s="3">
        <v>28.448274731636047</v>
      </c>
    </row>
    <row r="3391" spans="1:3">
      <c r="A3391" s="3">
        <v>-6.5879993438720703</v>
      </c>
      <c r="B3391" s="3">
        <v>14.166666567325592</v>
      </c>
      <c r="C3391" s="3">
        <v>28.448274731636047</v>
      </c>
    </row>
    <row r="3392" spans="1:3">
      <c r="A3392" s="3">
        <v>-6.5839991569519043</v>
      </c>
      <c r="B3392" s="3">
        <v>14.166666567325592</v>
      </c>
      <c r="C3392" s="3">
        <v>28.448274731636047</v>
      </c>
    </row>
    <row r="3393" spans="1:3">
      <c r="A3393" s="3">
        <v>-6.5799994468688965</v>
      </c>
      <c r="B3393" s="3">
        <v>14.166666567325592</v>
      </c>
      <c r="C3393" s="3">
        <v>28.448274731636047</v>
      </c>
    </row>
    <row r="3394" spans="1:3">
      <c r="A3394" s="3">
        <v>-6.5759992599487305</v>
      </c>
      <c r="B3394" s="3">
        <v>14.166666567325592</v>
      </c>
      <c r="C3394" s="3">
        <v>28.448274731636047</v>
      </c>
    </row>
    <row r="3395" spans="1:3">
      <c r="A3395" s="3">
        <v>-6.5719995498657227</v>
      </c>
      <c r="B3395" s="3">
        <v>14.166666567325592</v>
      </c>
      <c r="C3395" s="3">
        <v>28.448274731636047</v>
      </c>
    </row>
    <row r="3396" spans="1:3">
      <c r="A3396" s="3">
        <v>-6.5679993629455566</v>
      </c>
      <c r="B3396" s="3">
        <v>14.166666567325592</v>
      </c>
      <c r="C3396" s="3">
        <v>28.448274731636047</v>
      </c>
    </row>
    <row r="3397" spans="1:3">
      <c r="A3397" s="3">
        <v>-6.5639991760253906</v>
      </c>
      <c r="B3397" s="3">
        <v>14.166666567325592</v>
      </c>
      <c r="C3397" s="3">
        <v>28.448274731636047</v>
      </c>
    </row>
    <row r="3398" spans="1:3">
      <c r="A3398" s="3">
        <v>-6.5599994659423828</v>
      </c>
      <c r="B3398" s="3">
        <v>14.166666567325592</v>
      </c>
      <c r="C3398" s="3">
        <v>28.448274731636047</v>
      </c>
    </row>
    <row r="3399" spans="1:3">
      <c r="A3399" s="3">
        <v>-6.5559992790222168</v>
      </c>
      <c r="B3399" s="3">
        <v>14.166666567325592</v>
      </c>
      <c r="C3399" s="3">
        <v>28.448274731636047</v>
      </c>
    </row>
    <row r="3400" spans="1:3">
      <c r="A3400" s="3">
        <v>-6.551999568939209</v>
      </c>
      <c r="B3400" s="3">
        <v>14.166666567325592</v>
      </c>
      <c r="C3400" s="3">
        <v>28.448274731636047</v>
      </c>
    </row>
    <row r="3401" spans="1:3">
      <c r="A3401" s="3">
        <v>-6.547999382019043</v>
      </c>
      <c r="B3401" s="3">
        <v>14.166666567325592</v>
      </c>
      <c r="C3401" s="3">
        <v>28.448274731636047</v>
      </c>
    </row>
    <row r="3402" spans="1:3">
      <c r="A3402" s="3">
        <v>-6.543999195098877</v>
      </c>
      <c r="B3402" s="3">
        <v>14.166666567325592</v>
      </c>
      <c r="C3402" s="3">
        <v>28.448274731636047</v>
      </c>
    </row>
    <row r="3403" spans="1:3">
      <c r="A3403" s="3">
        <v>-6.5399994850158691</v>
      </c>
      <c r="B3403" s="3">
        <v>14.166666567325592</v>
      </c>
      <c r="C3403" s="3">
        <v>28.448274731636047</v>
      </c>
    </row>
    <row r="3404" spans="1:3">
      <c r="A3404" s="3">
        <v>-6.5359992980957031</v>
      </c>
      <c r="B3404" s="3">
        <v>14.166666567325592</v>
      </c>
      <c r="C3404" s="3">
        <v>28.448274731636047</v>
      </c>
    </row>
    <row r="3405" spans="1:3">
      <c r="A3405" s="3">
        <v>-6.5319995880126953</v>
      </c>
      <c r="B3405" s="3">
        <v>14.166666567325592</v>
      </c>
      <c r="C3405" s="3">
        <v>28.448274731636047</v>
      </c>
    </row>
    <row r="3406" spans="1:3">
      <c r="A3406" s="3">
        <v>-6.5279994010925293</v>
      </c>
      <c r="B3406" s="3">
        <v>14.166666567325592</v>
      </c>
      <c r="C3406" s="3">
        <v>28.448274731636047</v>
      </c>
    </row>
    <row r="3407" spans="1:3">
      <c r="A3407" s="3">
        <v>-6.5239992141723633</v>
      </c>
      <c r="B3407" s="3">
        <v>14.166666567325592</v>
      </c>
      <c r="C3407" s="3">
        <v>28.448274731636047</v>
      </c>
    </row>
    <row r="3408" spans="1:3">
      <c r="A3408" s="3">
        <v>-6.5199995040893555</v>
      </c>
      <c r="B3408" s="3">
        <v>14.166666567325592</v>
      </c>
      <c r="C3408" s="3">
        <v>28.448274731636047</v>
      </c>
    </row>
    <row r="3409" spans="1:3">
      <c r="A3409" s="3">
        <v>-6.5159993171691895</v>
      </c>
      <c r="B3409" s="3">
        <v>14.166666567325592</v>
      </c>
      <c r="C3409" s="3">
        <v>28.448274731636047</v>
      </c>
    </row>
    <row r="3410" spans="1:3">
      <c r="A3410" s="3">
        <v>-6.5119991302490234</v>
      </c>
      <c r="B3410" s="3">
        <v>14.166666567325592</v>
      </c>
      <c r="C3410" s="3">
        <v>28.448274731636047</v>
      </c>
    </row>
    <row r="3411" spans="1:3">
      <c r="A3411" s="3">
        <v>-6.5079994201660156</v>
      </c>
      <c r="B3411" s="3">
        <v>14.166666567325592</v>
      </c>
      <c r="C3411" s="3">
        <v>28.448274731636047</v>
      </c>
    </row>
    <row r="3412" spans="1:3">
      <c r="A3412" s="3">
        <v>-6.5039992332458496</v>
      </c>
      <c r="B3412" s="3">
        <v>14.166666567325592</v>
      </c>
      <c r="C3412" s="3">
        <v>28.448274731636047</v>
      </c>
    </row>
    <row r="3413" spans="1:3">
      <c r="A3413" s="3">
        <v>-6.4999995231628418</v>
      </c>
      <c r="B3413" s="3">
        <v>14.166666567325592</v>
      </c>
      <c r="C3413" s="3">
        <v>28.448274731636047</v>
      </c>
    </row>
    <row r="3414" spans="1:3">
      <c r="A3414" s="3">
        <v>-6.4959993362426758</v>
      </c>
      <c r="B3414" s="3">
        <v>14.166666567325592</v>
      </c>
      <c r="C3414" s="3">
        <v>28.448274731636047</v>
      </c>
    </row>
    <row r="3415" spans="1:3">
      <c r="A3415" s="3">
        <v>-6.4919991493225098</v>
      </c>
      <c r="B3415" s="3">
        <v>14.166666567325592</v>
      </c>
      <c r="C3415" s="3">
        <v>28.448274731636047</v>
      </c>
    </row>
    <row r="3416" spans="1:3">
      <c r="A3416" s="3">
        <v>-6.487999439239502</v>
      </c>
      <c r="B3416" s="3">
        <v>14.166666567325592</v>
      </c>
      <c r="C3416" s="3">
        <v>28.448274731636047</v>
      </c>
    </row>
    <row r="3417" spans="1:3">
      <c r="A3417" s="3">
        <v>-6.4839992523193359</v>
      </c>
      <c r="B3417" s="3">
        <v>14.166666567325592</v>
      </c>
      <c r="C3417" s="3">
        <v>28.448274731636047</v>
      </c>
    </row>
    <row r="3418" spans="1:3">
      <c r="A3418" s="3">
        <v>-6.4799995422363281</v>
      </c>
      <c r="B3418" s="3">
        <v>14.166666567325592</v>
      </c>
      <c r="C3418" s="3">
        <v>28.448274731636047</v>
      </c>
    </row>
    <row r="3419" spans="1:3">
      <c r="A3419" s="3">
        <v>-6.4759993553161621</v>
      </c>
      <c r="B3419" s="3">
        <v>14.166666567325592</v>
      </c>
      <c r="C3419" s="3">
        <v>28.448274731636047</v>
      </c>
    </row>
    <row r="3420" spans="1:3">
      <c r="A3420" s="3">
        <v>-6.4719991683959961</v>
      </c>
      <c r="B3420" s="3">
        <v>14.166666567325592</v>
      </c>
      <c r="C3420" s="3">
        <v>28.448274731636047</v>
      </c>
    </row>
    <row r="3421" spans="1:3">
      <c r="A3421" s="3">
        <v>-6.4679994583129883</v>
      </c>
      <c r="B3421" s="3">
        <v>14.166666567325592</v>
      </c>
      <c r="C3421" s="3">
        <v>28.448274731636047</v>
      </c>
    </row>
    <row r="3422" spans="1:3">
      <c r="A3422" s="3">
        <v>-6.4639992713928223</v>
      </c>
      <c r="B3422" s="3">
        <v>14.166666567325592</v>
      </c>
      <c r="C3422" s="3">
        <v>28.448274731636047</v>
      </c>
    </row>
    <row r="3423" spans="1:3">
      <c r="A3423" s="3">
        <v>-6.4600000381469727</v>
      </c>
      <c r="B3423" s="3">
        <v>14.166666567325592</v>
      </c>
      <c r="C3423" s="3">
        <v>29.310345649719238</v>
      </c>
    </row>
    <row r="3424" spans="1:3">
      <c r="A3424" s="3">
        <v>-6.4599995613098145</v>
      </c>
      <c r="B3424" s="3">
        <v>14.166666567325592</v>
      </c>
      <c r="C3424" s="3">
        <v>29.310345649719238</v>
      </c>
    </row>
    <row r="3425" spans="1:3">
      <c r="A3425" s="3">
        <v>-6.4559993743896484</v>
      </c>
      <c r="B3425" s="3">
        <v>14.166666567325592</v>
      </c>
      <c r="C3425" s="3">
        <v>29.310345649719238</v>
      </c>
    </row>
    <row r="3426" spans="1:3">
      <c r="A3426" s="3">
        <v>-6.4519991874694824</v>
      </c>
      <c r="B3426" s="3">
        <v>14.166666567325592</v>
      </c>
      <c r="C3426" s="3">
        <v>29.310345649719238</v>
      </c>
    </row>
    <row r="3427" spans="1:3">
      <c r="A3427" s="3">
        <v>-6.4479994773864746</v>
      </c>
      <c r="B3427" s="3">
        <v>14.166666567325592</v>
      </c>
      <c r="C3427" s="3">
        <v>29.310345649719238</v>
      </c>
    </row>
    <row r="3428" spans="1:3">
      <c r="A3428" s="3">
        <v>-6.4439992904663086</v>
      </c>
      <c r="B3428" s="3">
        <v>14.166666567325592</v>
      </c>
      <c r="C3428" s="3">
        <v>29.310345649719238</v>
      </c>
    </row>
    <row r="3429" spans="1:3">
      <c r="A3429" s="3">
        <v>-6.4399995803833008</v>
      </c>
      <c r="B3429" s="3">
        <v>14.166666567325592</v>
      </c>
      <c r="C3429" s="3">
        <v>29.310345649719238</v>
      </c>
    </row>
    <row r="3430" spans="1:3">
      <c r="A3430" s="3">
        <v>-6.4359993934631348</v>
      </c>
      <c r="B3430" s="3">
        <v>14.166666567325592</v>
      </c>
      <c r="C3430" s="3">
        <v>29.310345649719238</v>
      </c>
    </row>
    <row r="3431" spans="1:3">
      <c r="A3431" s="3">
        <v>-6.4319992065429688</v>
      </c>
      <c r="B3431" s="3">
        <v>14.166666567325592</v>
      </c>
      <c r="C3431" s="3">
        <v>29.310345649719238</v>
      </c>
    </row>
    <row r="3432" spans="1:3">
      <c r="A3432" s="3">
        <v>-6.4279994964599609</v>
      </c>
      <c r="B3432" s="3">
        <v>14.166666567325592</v>
      </c>
      <c r="C3432" s="3">
        <v>29.310345649719238</v>
      </c>
    </row>
    <row r="3433" spans="1:3">
      <c r="A3433" s="3">
        <v>-6.4239993095397949</v>
      </c>
      <c r="B3433" s="3">
        <v>14.166666567325592</v>
      </c>
      <c r="C3433" s="3">
        <v>29.310345649719238</v>
      </c>
    </row>
    <row r="3434" spans="1:3">
      <c r="A3434" s="3">
        <v>-6.4199991226196289</v>
      </c>
      <c r="B3434" s="3">
        <v>14.166666567325592</v>
      </c>
      <c r="C3434" s="3">
        <v>29.310345649719238</v>
      </c>
    </row>
    <row r="3435" spans="1:3">
      <c r="A3435" s="3">
        <v>-6.4159994125366211</v>
      </c>
      <c r="B3435" s="3">
        <v>14.166666567325592</v>
      </c>
      <c r="C3435" s="3">
        <v>29.310345649719238</v>
      </c>
    </row>
    <row r="3436" spans="1:3">
      <c r="A3436" s="3">
        <v>-6.4119992256164551</v>
      </c>
      <c r="B3436" s="3">
        <v>14.166666567325592</v>
      </c>
      <c r="C3436" s="3">
        <v>29.310345649719238</v>
      </c>
    </row>
    <row r="3437" spans="1:3">
      <c r="A3437" s="3">
        <v>-6.4079995155334473</v>
      </c>
      <c r="B3437" s="3">
        <v>14.166666567325592</v>
      </c>
      <c r="C3437" s="3">
        <v>29.310345649719238</v>
      </c>
    </row>
    <row r="3438" spans="1:3">
      <c r="A3438" s="3">
        <v>-6.4039993286132813</v>
      </c>
      <c r="B3438" s="3">
        <v>14.166666567325592</v>
      </c>
      <c r="C3438" s="3">
        <v>29.310345649719238</v>
      </c>
    </row>
    <row r="3439" spans="1:3">
      <c r="A3439" s="3">
        <v>-6.3999991416931152</v>
      </c>
      <c r="B3439" s="3">
        <v>14.166666567325592</v>
      </c>
      <c r="C3439" s="3">
        <v>29.310345649719238</v>
      </c>
    </row>
    <row r="3440" spans="1:3">
      <c r="A3440" s="3">
        <v>-6.3959994316101074</v>
      </c>
      <c r="B3440" s="3">
        <v>14.166666567325592</v>
      </c>
      <c r="C3440" s="3">
        <v>29.310345649719238</v>
      </c>
    </row>
    <row r="3441" spans="1:3">
      <c r="A3441" s="3">
        <v>-6.3919992446899414</v>
      </c>
      <c r="B3441" s="3">
        <v>14.166666567325592</v>
      </c>
      <c r="C3441" s="3">
        <v>29.310345649719238</v>
      </c>
    </row>
    <row r="3442" spans="1:3">
      <c r="A3442" s="3">
        <v>-6.3879995346069336</v>
      </c>
      <c r="B3442" s="3">
        <v>14.166666567325592</v>
      </c>
      <c r="C3442" s="3">
        <v>29.310345649719238</v>
      </c>
    </row>
    <row r="3443" spans="1:3">
      <c r="A3443" s="3">
        <v>-6.3839993476867676</v>
      </c>
      <c r="B3443" s="3">
        <v>14.166666567325592</v>
      </c>
      <c r="C3443" s="3">
        <v>29.310345649719238</v>
      </c>
    </row>
    <row r="3444" spans="1:3">
      <c r="A3444" s="3">
        <v>-6.3799991607666016</v>
      </c>
      <c r="B3444" s="3">
        <v>14.166666567325592</v>
      </c>
      <c r="C3444" s="3">
        <v>29.310345649719238</v>
      </c>
    </row>
    <row r="3445" spans="1:3">
      <c r="A3445" s="3">
        <v>-6.3759994506835938</v>
      </c>
      <c r="B3445" s="3">
        <v>14.166666567325592</v>
      </c>
      <c r="C3445" s="3">
        <v>29.310345649719238</v>
      </c>
    </row>
    <row r="3446" spans="1:3">
      <c r="A3446" s="3">
        <v>-6.3719992637634277</v>
      </c>
      <c r="B3446" s="3">
        <v>14.166666567325592</v>
      </c>
      <c r="C3446" s="3">
        <v>29.310345649719238</v>
      </c>
    </row>
    <row r="3447" spans="1:3">
      <c r="A3447" s="3">
        <v>-6.3679995536804199</v>
      </c>
      <c r="B3447" s="3">
        <v>14.166666567325592</v>
      </c>
      <c r="C3447" s="3">
        <v>29.310345649719238</v>
      </c>
    </row>
    <row r="3448" spans="1:3">
      <c r="A3448" s="3">
        <v>-6.3639993667602539</v>
      </c>
      <c r="B3448" s="3">
        <v>14.166666567325592</v>
      </c>
      <c r="C3448" s="3">
        <v>29.310345649719238</v>
      </c>
    </row>
    <row r="3449" spans="1:3">
      <c r="A3449" s="3">
        <v>-6.3599991798400879</v>
      </c>
      <c r="B3449" s="3">
        <v>14.166666567325592</v>
      </c>
      <c r="C3449" s="3">
        <v>29.310345649719238</v>
      </c>
    </row>
    <row r="3450" spans="1:3">
      <c r="A3450" s="3">
        <v>-6.3559994697570801</v>
      </c>
      <c r="B3450" s="3">
        <v>14.166666567325592</v>
      </c>
      <c r="C3450" s="3">
        <v>29.310345649719238</v>
      </c>
    </row>
    <row r="3451" spans="1:3">
      <c r="A3451" s="3">
        <v>-6.3519992828369141</v>
      </c>
      <c r="B3451" s="3">
        <v>14.166666567325592</v>
      </c>
      <c r="C3451" s="3">
        <v>29.310345649719238</v>
      </c>
    </row>
    <row r="3452" spans="1:3">
      <c r="A3452" s="3">
        <v>-6.3499999046325684</v>
      </c>
      <c r="B3452" s="3">
        <v>14.166666567325592</v>
      </c>
      <c r="C3452" s="3">
        <v>30.17241358757019</v>
      </c>
    </row>
    <row r="3453" spans="1:3">
      <c r="A3453" s="3">
        <v>-6.3479995727539063</v>
      </c>
      <c r="B3453" s="3">
        <v>14.166666567325592</v>
      </c>
      <c r="C3453" s="3">
        <v>30.17241358757019</v>
      </c>
    </row>
    <row r="3454" spans="1:3">
      <c r="A3454" s="3">
        <v>-6.3439993858337402</v>
      </c>
      <c r="B3454" s="3">
        <v>14.166666567325592</v>
      </c>
      <c r="C3454" s="3">
        <v>30.17241358757019</v>
      </c>
    </row>
    <row r="3455" spans="1:3">
      <c r="A3455" s="3">
        <v>-6.3399991989135742</v>
      </c>
      <c r="B3455" s="3">
        <v>14.166666567325592</v>
      </c>
      <c r="C3455" s="3">
        <v>30.17241358757019</v>
      </c>
    </row>
    <row r="3456" spans="1:3">
      <c r="A3456" s="3">
        <v>-6.3359994888305664</v>
      </c>
      <c r="B3456" s="3">
        <v>14.166666567325592</v>
      </c>
      <c r="C3456" s="3">
        <v>30.17241358757019</v>
      </c>
    </row>
    <row r="3457" spans="1:3">
      <c r="A3457" s="3">
        <v>-6.3319993019104004</v>
      </c>
      <c r="B3457" s="3">
        <v>14.166666567325592</v>
      </c>
      <c r="C3457" s="3">
        <v>30.17241358757019</v>
      </c>
    </row>
    <row r="3458" spans="1:3">
      <c r="A3458" s="3">
        <v>-6.3279991149902344</v>
      </c>
      <c r="B3458" s="3">
        <v>14.166666567325592</v>
      </c>
      <c r="C3458" s="3">
        <v>30.17241358757019</v>
      </c>
    </row>
    <row r="3459" spans="1:3">
      <c r="A3459" s="3">
        <v>-6.3239994049072266</v>
      </c>
      <c r="B3459" s="3">
        <v>14.166666567325592</v>
      </c>
      <c r="C3459" s="3">
        <v>30.17241358757019</v>
      </c>
    </row>
    <row r="3460" spans="1:3">
      <c r="A3460" s="3">
        <v>-6.3199992179870605</v>
      </c>
      <c r="B3460" s="3">
        <v>14.166666567325592</v>
      </c>
      <c r="C3460" s="3">
        <v>30.17241358757019</v>
      </c>
    </row>
    <row r="3461" spans="1:3">
      <c r="A3461" s="3">
        <v>-6.3159995079040527</v>
      </c>
      <c r="B3461" s="3">
        <v>14.166666567325592</v>
      </c>
      <c r="C3461" s="3">
        <v>30.17241358757019</v>
      </c>
    </row>
    <row r="3462" spans="1:3">
      <c r="A3462" s="3">
        <v>-6.3119993209838867</v>
      </c>
      <c r="B3462" s="3">
        <v>14.166666567325592</v>
      </c>
      <c r="C3462" s="3">
        <v>30.17241358757019</v>
      </c>
    </row>
    <row r="3463" spans="1:3">
      <c r="A3463" s="3">
        <v>-6.3079991340637207</v>
      </c>
      <c r="B3463" s="3">
        <v>14.166666567325592</v>
      </c>
      <c r="C3463" s="3">
        <v>30.17241358757019</v>
      </c>
    </row>
    <row r="3464" spans="1:3">
      <c r="A3464" s="3">
        <v>-6.3039994239807129</v>
      </c>
      <c r="B3464" s="3">
        <v>14.166666567325592</v>
      </c>
      <c r="C3464" s="3">
        <v>30.17241358757019</v>
      </c>
    </row>
    <row r="3465" spans="1:3">
      <c r="A3465" s="3">
        <v>-6.2999992370605469</v>
      </c>
      <c r="B3465" s="3">
        <v>14.166666567325592</v>
      </c>
      <c r="C3465" s="3">
        <v>30.17241358757019</v>
      </c>
    </row>
    <row r="3466" spans="1:3">
      <c r="A3466" s="3">
        <v>-6.2959995269775391</v>
      </c>
      <c r="B3466" s="3">
        <v>14.166666567325592</v>
      </c>
      <c r="C3466" s="3">
        <v>30.17241358757019</v>
      </c>
    </row>
    <row r="3467" spans="1:3">
      <c r="A3467" s="3">
        <v>-6.291999340057373</v>
      </c>
      <c r="B3467" s="3">
        <v>14.166666567325592</v>
      </c>
      <c r="C3467" s="3">
        <v>30.17241358757019</v>
      </c>
    </row>
    <row r="3468" spans="1:3">
      <c r="A3468" s="3">
        <v>-6.287999153137207</v>
      </c>
      <c r="B3468" s="3">
        <v>14.166666567325592</v>
      </c>
      <c r="C3468" s="3">
        <v>30.17241358757019</v>
      </c>
    </row>
    <row r="3469" spans="1:3">
      <c r="A3469" s="3">
        <v>-6.2839994430541992</v>
      </c>
      <c r="B3469" s="3">
        <v>14.166666567325592</v>
      </c>
      <c r="C3469" s="3">
        <v>30.17241358757019</v>
      </c>
    </row>
    <row r="3470" spans="1:3">
      <c r="A3470" s="3">
        <v>-6.2799992561340332</v>
      </c>
      <c r="B3470" s="3">
        <v>14.166666567325592</v>
      </c>
      <c r="C3470" s="3">
        <v>30.17241358757019</v>
      </c>
    </row>
    <row r="3471" spans="1:3">
      <c r="A3471" s="3">
        <v>-6.2759995460510254</v>
      </c>
      <c r="B3471" s="3">
        <v>14.166666567325592</v>
      </c>
      <c r="C3471" s="3">
        <v>30.17241358757019</v>
      </c>
    </row>
    <row r="3472" spans="1:3">
      <c r="A3472" s="3">
        <v>-6.2719993591308594</v>
      </c>
      <c r="B3472" s="3">
        <v>14.166666567325592</v>
      </c>
      <c r="C3472" s="3">
        <v>30.17241358757019</v>
      </c>
    </row>
    <row r="3473" spans="1:3">
      <c r="A3473" s="3">
        <v>-6.2679991722106934</v>
      </c>
      <c r="B3473" s="3">
        <v>14.166666567325592</v>
      </c>
      <c r="C3473" s="3">
        <v>30.17241358757019</v>
      </c>
    </row>
    <row r="3474" spans="1:3">
      <c r="A3474" s="3">
        <v>-6.2639994621276855</v>
      </c>
      <c r="B3474" s="3">
        <v>14.166666567325592</v>
      </c>
      <c r="C3474" s="3">
        <v>30.17241358757019</v>
      </c>
    </row>
    <row r="3475" spans="1:3">
      <c r="A3475" s="3">
        <v>-6.2599992752075195</v>
      </c>
      <c r="B3475" s="3">
        <v>14.166666567325592</v>
      </c>
      <c r="C3475" s="3">
        <v>30.17241358757019</v>
      </c>
    </row>
    <row r="3476" spans="1:3">
      <c r="A3476" s="3">
        <v>-6.2559995651245117</v>
      </c>
      <c r="B3476" s="3">
        <v>14.166666567325592</v>
      </c>
      <c r="C3476" s="3">
        <v>30.17241358757019</v>
      </c>
    </row>
    <row r="3477" spans="1:3">
      <c r="A3477" s="3">
        <v>-6.2519993782043457</v>
      </c>
      <c r="B3477" s="3">
        <v>14.166666567325592</v>
      </c>
      <c r="C3477" s="3">
        <v>30.17241358757019</v>
      </c>
    </row>
    <row r="3478" spans="1:3">
      <c r="A3478" s="3">
        <v>-6.2479991912841797</v>
      </c>
      <c r="B3478" s="3">
        <v>14.166666567325592</v>
      </c>
      <c r="C3478" s="3">
        <v>30.17241358757019</v>
      </c>
    </row>
    <row r="3479" spans="1:3">
      <c r="A3479" s="3">
        <v>-6.2439994812011719</v>
      </c>
      <c r="B3479" s="3">
        <v>14.166666567325592</v>
      </c>
      <c r="C3479" s="3">
        <v>30.17241358757019</v>
      </c>
    </row>
    <row r="3480" spans="1:3">
      <c r="A3480" s="3">
        <v>-6.2399992942810059</v>
      </c>
      <c r="B3480" s="3">
        <v>14.166666567325592</v>
      </c>
      <c r="C3480" s="3">
        <v>30.17241358757019</v>
      </c>
    </row>
    <row r="3481" spans="1:3">
      <c r="A3481" s="3">
        <v>-6.235999584197998</v>
      </c>
      <c r="B3481" s="3">
        <v>14.166666567325592</v>
      </c>
      <c r="C3481" s="3">
        <v>30.17241358757019</v>
      </c>
    </row>
    <row r="3482" spans="1:3">
      <c r="A3482" s="3">
        <v>-6.231999397277832</v>
      </c>
      <c r="B3482" s="3">
        <v>14.166666567325592</v>
      </c>
      <c r="C3482" s="3">
        <v>30.17241358757019</v>
      </c>
    </row>
    <row r="3483" spans="1:3">
      <c r="A3483" s="3">
        <v>-6.227999210357666</v>
      </c>
      <c r="B3483" s="3">
        <v>14.166666567325592</v>
      </c>
      <c r="C3483" s="3">
        <v>30.17241358757019</v>
      </c>
    </row>
    <row r="3484" spans="1:3">
      <c r="A3484" s="3">
        <v>-6.2239995002746582</v>
      </c>
      <c r="B3484" s="3">
        <v>14.166666567325592</v>
      </c>
      <c r="C3484" s="3">
        <v>30.17241358757019</v>
      </c>
    </row>
    <row r="3485" spans="1:3">
      <c r="A3485" s="3">
        <v>-6.2199993133544922</v>
      </c>
      <c r="B3485" s="3">
        <v>14.166666567325592</v>
      </c>
      <c r="C3485" s="3">
        <v>30.17241358757019</v>
      </c>
    </row>
    <row r="3486" spans="1:3">
      <c r="A3486" s="3">
        <v>-6.2159991264343262</v>
      </c>
      <c r="B3486" s="3">
        <v>14.166666567325592</v>
      </c>
      <c r="C3486" s="3">
        <v>30.17241358757019</v>
      </c>
    </row>
    <row r="3487" spans="1:3">
      <c r="A3487" s="3">
        <v>-6.2119994163513184</v>
      </c>
      <c r="B3487" s="3">
        <v>14.166666567325592</v>
      </c>
      <c r="C3487" s="3">
        <v>30.17241358757019</v>
      </c>
    </row>
    <row r="3488" spans="1:3">
      <c r="A3488" s="3">
        <v>-6.2079992294311523</v>
      </c>
      <c r="B3488" s="3">
        <v>14.166666567325592</v>
      </c>
      <c r="C3488" s="3">
        <v>30.17241358757019</v>
      </c>
    </row>
    <row r="3489" spans="1:3">
      <c r="A3489" s="3">
        <v>-6.2039995193481445</v>
      </c>
      <c r="B3489" s="3">
        <v>14.166666567325592</v>
      </c>
      <c r="C3489" s="3">
        <v>30.17241358757019</v>
      </c>
    </row>
    <row r="3490" spans="1:3">
      <c r="A3490" s="3">
        <v>-6.1999993324279785</v>
      </c>
      <c r="B3490" s="3">
        <v>14.166666567325592</v>
      </c>
      <c r="C3490" s="3">
        <v>30.17241358757019</v>
      </c>
    </row>
    <row r="3491" spans="1:3">
      <c r="A3491" s="3">
        <v>-6.1959991455078125</v>
      </c>
      <c r="B3491" s="3">
        <v>14.166666567325592</v>
      </c>
      <c r="C3491" s="3">
        <v>30.17241358757019</v>
      </c>
    </row>
    <row r="3492" spans="1:3">
      <c r="A3492" s="3">
        <v>-6.1919994354248047</v>
      </c>
      <c r="B3492" s="3">
        <v>14.166666567325592</v>
      </c>
      <c r="C3492" s="3">
        <v>30.17241358757019</v>
      </c>
    </row>
    <row r="3493" spans="1:3">
      <c r="A3493" s="3">
        <v>-6.1879992485046387</v>
      </c>
      <c r="B3493" s="3">
        <v>14.166666567325592</v>
      </c>
      <c r="C3493" s="3">
        <v>30.17241358757019</v>
      </c>
    </row>
    <row r="3494" spans="1:3">
      <c r="A3494" s="3">
        <v>-6.1839995384216309</v>
      </c>
      <c r="B3494" s="3">
        <v>14.166666567325592</v>
      </c>
      <c r="C3494" s="3">
        <v>30.17241358757019</v>
      </c>
    </row>
    <row r="3495" spans="1:3">
      <c r="A3495" s="3">
        <v>-6.179999828338623</v>
      </c>
      <c r="B3495" s="3">
        <v>14.166666567325592</v>
      </c>
      <c r="C3495" s="3">
        <v>31.034481525421143</v>
      </c>
    </row>
    <row r="3496" spans="1:3">
      <c r="A3496" s="3">
        <v>-6.1799993515014648</v>
      </c>
      <c r="B3496" s="3">
        <v>14.166666567325592</v>
      </c>
      <c r="C3496" s="3">
        <v>31.034481525421143</v>
      </c>
    </row>
    <row r="3497" spans="1:3">
      <c r="A3497" s="3">
        <v>-6.1759991645812988</v>
      </c>
      <c r="B3497" s="3">
        <v>14.166666567325592</v>
      </c>
      <c r="C3497" s="3">
        <v>31.034481525421143</v>
      </c>
    </row>
    <row r="3498" spans="1:3">
      <c r="A3498" s="3">
        <v>-6.171999454498291</v>
      </c>
      <c r="B3498" s="3">
        <v>14.166666567325592</v>
      </c>
      <c r="C3498" s="3">
        <v>31.034481525421143</v>
      </c>
    </row>
    <row r="3499" spans="1:3">
      <c r="A3499" s="3">
        <v>-6.167999267578125</v>
      </c>
      <c r="B3499" s="3">
        <v>14.166666567325592</v>
      </c>
      <c r="C3499" s="3">
        <v>31.034481525421143</v>
      </c>
    </row>
    <row r="3500" spans="1:3">
      <c r="A3500" s="3">
        <v>-6.1639995574951172</v>
      </c>
      <c r="B3500" s="3">
        <v>14.166666567325592</v>
      </c>
      <c r="C3500" s="3">
        <v>31.034481525421143</v>
      </c>
    </row>
    <row r="3501" spans="1:3">
      <c r="A3501" s="3">
        <v>-6.1599993705749512</v>
      </c>
      <c r="B3501" s="3">
        <v>14.166666567325592</v>
      </c>
      <c r="C3501" s="3">
        <v>31.034481525421143</v>
      </c>
    </row>
    <row r="3502" spans="1:3">
      <c r="A3502" s="3">
        <v>-6.1559991836547852</v>
      </c>
      <c r="B3502" s="3">
        <v>14.166666567325592</v>
      </c>
      <c r="C3502" s="3">
        <v>31.034481525421143</v>
      </c>
    </row>
    <row r="3503" spans="1:3">
      <c r="A3503" s="3">
        <v>-6.1519994735717773</v>
      </c>
      <c r="B3503" s="3">
        <v>14.166666567325592</v>
      </c>
      <c r="C3503" s="3">
        <v>31.034481525421143</v>
      </c>
    </row>
    <row r="3504" spans="1:3">
      <c r="A3504" s="3">
        <v>-6.1479992866516113</v>
      </c>
      <c r="B3504" s="3">
        <v>14.166666567325592</v>
      </c>
      <c r="C3504" s="3">
        <v>31.034481525421143</v>
      </c>
    </row>
    <row r="3505" spans="1:3">
      <c r="A3505" s="3">
        <v>-6.1439995765686035</v>
      </c>
      <c r="B3505" s="3">
        <v>14.166666567325592</v>
      </c>
      <c r="C3505" s="3">
        <v>31.034481525421143</v>
      </c>
    </row>
    <row r="3506" spans="1:3">
      <c r="A3506" s="3">
        <v>-6.1399998664855957</v>
      </c>
      <c r="B3506" s="3">
        <v>15.000000596046448</v>
      </c>
      <c r="C3506" s="3">
        <v>31.034481525421143</v>
      </c>
    </row>
    <row r="3507" spans="1:3">
      <c r="A3507" s="3">
        <v>-6.1399993896484375</v>
      </c>
      <c r="B3507" s="3">
        <v>15.000000596046448</v>
      </c>
      <c r="C3507" s="3">
        <v>31.034481525421143</v>
      </c>
    </row>
    <row r="3508" spans="1:3">
      <c r="A3508" s="3">
        <v>-6.1359992027282715</v>
      </c>
      <c r="B3508" s="3">
        <v>15.000000596046448</v>
      </c>
      <c r="C3508" s="3">
        <v>31.034481525421143</v>
      </c>
    </row>
    <row r="3509" spans="1:3">
      <c r="A3509" s="3">
        <v>-6.1319994926452637</v>
      </c>
      <c r="B3509" s="3">
        <v>15.000000596046448</v>
      </c>
      <c r="C3509" s="3">
        <v>31.034481525421143</v>
      </c>
    </row>
    <row r="3510" spans="1:3">
      <c r="A3510" s="3">
        <v>-6.1279993057250977</v>
      </c>
      <c r="B3510" s="3">
        <v>15.000000596046448</v>
      </c>
      <c r="C3510" s="3">
        <v>31.034481525421143</v>
      </c>
    </row>
    <row r="3511" spans="1:3">
      <c r="A3511" s="3">
        <v>-6.1239991188049316</v>
      </c>
      <c r="B3511" s="3">
        <v>15.000000596046448</v>
      </c>
      <c r="C3511" s="3">
        <v>31.034481525421143</v>
      </c>
    </row>
    <row r="3512" spans="1:3">
      <c r="A3512" s="3">
        <v>-6.1199994087219238</v>
      </c>
      <c r="B3512" s="3">
        <v>15.000000596046448</v>
      </c>
      <c r="C3512" s="3">
        <v>31.034481525421143</v>
      </c>
    </row>
    <row r="3513" spans="1:3">
      <c r="A3513" s="3">
        <v>-6.1159992218017578</v>
      </c>
      <c r="B3513" s="3">
        <v>15.000000596046448</v>
      </c>
      <c r="C3513" s="3">
        <v>31.034481525421143</v>
      </c>
    </row>
    <row r="3514" spans="1:3">
      <c r="A3514" s="3">
        <v>-6.11199951171875</v>
      </c>
      <c r="B3514" s="3">
        <v>15.000000596046448</v>
      </c>
      <c r="C3514" s="3">
        <v>31.034481525421143</v>
      </c>
    </row>
    <row r="3515" spans="1:3">
      <c r="A3515" s="3">
        <v>-6.1100001335144043</v>
      </c>
      <c r="B3515" s="3">
        <v>15.000000596046448</v>
      </c>
      <c r="C3515" s="3">
        <v>31.896552443504333</v>
      </c>
    </row>
    <row r="3516" spans="1:3">
      <c r="A3516" s="3">
        <v>-6.107999324798584</v>
      </c>
      <c r="B3516" s="3">
        <v>15.000000596046448</v>
      </c>
      <c r="C3516" s="3">
        <v>31.896552443504333</v>
      </c>
    </row>
    <row r="3517" spans="1:3">
      <c r="A3517" s="3">
        <v>-6.103999137878418</v>
      </c>
      <c r="B3517" s="3">
        <v>15.000000596046448</v>
      </c>
      <c r="C3517" s="3">
        <v>31.896552443504333</v>
      </c>
    </row>
    <row r="3518" spans="1:3">
      <c r="A3518" s="3">
        <v>-6.0999994277954102</v>
      </c>
      <c r="B3518" s="3">
        <v>15.000000596046448</v>
      </c>
      <c r="C3518" s="3">
        <v>31.896552443504333</v>
      </c>
    </row>
    <row r="3519" spans="1:3">
      <c r="A3519" s="3">
        <v>-6.0959992408752441</v>
      </c>
      <c r="B3519" s="3">
        <v>15.000000596046448</v>
      </c>
      <c r="C3519" s="3">
        <v>31.896552443504333</v>
      </c>
    </row>
    <row r="3520" spans="1:3">
      <c r="A3520" s="3">
        <v>-6.0919995307922363</v>
      </c>
      <c r="B3520" s="3">
        <v>15.000000596046448</v>
      </c>
      <c r="C3520" s="3">
        <v>31.896552443504333</v>
      </c>
    </row>
    <row r="3521" spans="1:3">
      <c r="A3521" s="3">
        <v>-6.0879993438720703</v>
      </c>
      <c r="B3521" s="3">
        <v>15.000000596046448</v>
      </c>
      <c r="C3521" s="3">
        <v>31.896552443504333</v>
      </c>
    </row>
    <row r="3522" spans="1:3">
      <c r="A3522" s="3">
        <v>-6.0839991569519043</v>
      </c>
      <c r="B3522" s="3">
        <v>15.000000596046448</v>
      </c>
      <c r="C3522" s="3">
        <v>31.896552443504333</v>
      </c>
    </row>
    <row r="3523" spans="1:3">
      <c r="A3523" s="3">
        <v>-6.0799994468688965</v>
      </c>
      <c r="B3523" s="3">
        <v>15.000000596046448</v>
      </c>
      <c r="C3523" s="3">
        <v>31.896552443504333</v>
      </c>
    </row>
    <row r="3524" spans="1:3">
      <c r="A3524" s="3">
        <v>-6.0759992599487305</v>
      </c>
      <c r="B3524" s="3">
        <v>15.000000596046448</v>
      </c>
      <c r="C3524" s="3">
        <v>31.896552443504333</v>
      </c>
    </row>
    <row r="3525" spans="1:3">
      <c r="A3525" s="3">
        <v>-6.0719995498657227</v>
      </c>
      <c r="B3525" s="3">
        <v>15.000000596046448</v>
      </c>
      <c r="C3525" s="3">
        <v>31.896552443504333</v>
      </c>
    </row>
    <row r="3526" spans="1:3">
      <c r="A3526" s="3">
        <v>-6.070000171661377</v>
      </c>
      <c r="B3526" s="3">
        <v>15.833333134651184</v>
      </c>
      <c r="C3526" s="3">
        <v>31.896552443504333</v>
      </c>
    </row>
    <row r="3527" spans="1:3">
      <c r="A3527" s="3">
        <v>-6.0679993629455566</v>
      </c>
      <c r="B3527" s="3">
        <v>15.833333134651184</v>
      </c>
      <c r="C3527" s="3">
        <v>31.896552443504333</v>
      </c>
    </row>
    <row r="3528" spans="1:3">
      <c r="A3528" s="3">
        <v>-6.0639991760253906</v>
      </c>
      <c r="B3528" s="3">
        <v>15.833333134651184</v>
      </c>
      <c r="C3528" s="3">
        <v>31.896552443504333</v>
      </c>
    </row>
    <row r="3529" spans="1:3">
      <c r="A3529" s="3">
        <v>-6.0599994659423828</v>
      </c>
      <c r="B3529" s="3">
        <v>15.833333134651184</v>
      </c>
      <c r="C3529" s="3">
        <v>31.896552443504333</v>
      </c>
    </row>
    <row r="3530" spans="1:3">
      <c r="A3530" s="3">
        <v>-6.0559992790222168</v>
      </c>
      <c r="B3530" s="3">
        <v>15.833333134651184</v>
      </c>
      <c r="C3530" s="3">
        <v>31.896552443504333</v>
      </c>
    </row>
    <row r="3531" spans="1:3">
      <c r="A3531" s="3">
        <v>-6.051999568939209</v>
      </c>
      <c r="B3531" s="3">
        <v>15.833333134651184</v>
      </c>
      <c r="C3531" s="3">
        <v>31.896552443504333</v>
      </c>
    </row>
    <row r="3532" spans="1:3">
      <c r="A3532" s="3">
        <v>-6.047999382019043</v>
      </c>
      <c r="B3532" s="3">
        <v>15.833333134651184</v>
      </c>
      <c r="C3532" s="3">
        <v>31.896552443504333</v>
      </c>
    </row>
    <row r="3533" spans="1:3">
      <c r="A3533" s="3">
        <v>-6.043999195098877</v>
      </c>
      <c r="B3533" s="3">
        <v>15.833333134651184</v>
      </c>
      <c r="C3533" s="3">
        <v>31.896552443504333</v>
      </c>
    </row>
    <row r="3534" spans="1:3">
      <c r="A3534" s="3">
        <v>-6.0399994850158691</v>
      </c>
      <c r="B3534" s="3">
        <v>15.833333134651184</v>
      </c>
      <c r="C3534" s="3">
        <v>31.896552443504333</v>
      </c>
    </row>
    <row r="3535" spans="1:3">
      <c r="A3535" s="3">
        <v>-6.0359992980957031</v>
      </c>
      <c r="B3535" s="3">
        <v>15.833333134651184</v>
      </c>
      <c r="C3535" s="3">
        <v>31.896552443504333</v>
      </c>
    </row>
    <row r="3536" spans="1:3">
      <c r="A3536" s="3">
        <v>-6.0319991111755371</v>
      </c>
      <c r="B3536" s="3">
        <v>15.833333134651184</v>
      </c>
      <c r="C3536" s="3">
        <v>31.896552443504333</v>
      </c>
    </row>
    <row r="3537" spans="1:3">
      <c r="A3537" s="3">
        <v>-6.0279994010925293</v>
      </c>
      <c r="B3537" s="3">
        <v>15.833333134651184</v>
      </c>
      <c r="C3537" s="3">
        <v>31.896552443504333</v>
      </c>
    </row>
    <row r="3538" spans="1:3">
      <c r="A3538" s="3">
        <v>-6.0239992141723633</v>
      </c>
      <c r="B3538" s="3">
        <v>15.833333134651184</v>
      </c>
      <c r="C3538" s="3">
        <v>31.896552443504333</v>
      </c>
    </row>
    <row r="3539" spans="1:3">
      <c r="A3539" s="3">
        <v>-6.0199995040893555</v>
      </c>
      <c r="B3539" s="3">
        <v>15.833333134651184</v>
      </c>
      <c r="C3539" s="3">
        <v>31.896552443504333</v>
      </c>
    </row>
    <row r="3540" spans="1:3">
      <c r="A3540" s="3">
        <v>-6.0159993171691895</v>
      </c>
      <c r="B3540" s="3">
        <v>15.833333134651184</v>
      </c>
      <c r="C3540" s="3">
        <v>31.896552443504333</v>
      </c>
    </row>
    <row r="3541" spans="1:3">
      <c r="A3541" s="3">
        <v>-6.0119991302490234</v>
      </c>
      <c r="B3541" s="3">
        <v>15.833333134651184</v>
      </c>
      <c r="C3541" s="3">
        <v>31.896552443504333</v>
      </c>
    </row>
    <row r="3542" spans="1:3">
      <c r="A3542" s="3">
        <v>-6.0079994201660156</v>
      </c>
      <c r="B3542" s="3">
        <v>15.833333134651184</v>
      </c>
      <c r="C3542" s="3">
        <v>31.896552443504333</v>
      </c>
    </row>
    <row r="3543" spans="1:3">
      <c r="A3543" s="3">
        <v>-6.0039992332458496</v>
      </c>
      <c r="B3543" s="3">
        <v>15.833333134651184</v>
      </c>
      <c r="C3543" s="3">
        <v>31.896552443504333</v>
      </c>
    </row>
    <row r="3544" spans="1:3">
      <c r="A3544" s="3">
        <v>-5.9999995231628418</v>
      </c>
      <c r="B3544" s="3">
        <v>15.833333134651184</v>
      </c>
      <c r="C3544" s="3">
        <v>31.896552443504333</v>
      </c>
    </row>
    <row r="3545" spans="1:3">
      <c r="A3545" s="3">
        <v>-5.9959993362426758</v>
      </c>
      <c r="B3545" s="3">
        <v>15.833333134651184</v>
      </c>
      <c r="C3545" s="3">
        <v>31.896552443504333</v>
      </c>
    </row>
    <row r="3546" spans="1:3">
      <c r="A3546" s="3">
        <v>-5.9919991493225098</v>
      </c>
      <c r="B3546" s="3">
        <v>15.833333134651184</v>
      </c>
      <c r="C3546" s="3">
        <v>31.896552443504333</v>
      </c>
    </row>
    <row r="3547" spans="1:3">
      <c r="A3547" s="3">
        <v>-5.987999439239502</v>
      </c>
      <c r="B3547" s="3">
        <v>15.833333134651184</v>
      </c>
      <c r="C3547" s="3">
        <v>31.896552443504333</v>
      </c>
    </row>
    <row r="3548" spans="1:3">
      <c r="A3548" s="3">
        <v>-5.9839992523193359</v>
      </c>
      <c r="B3548" s="3">
        <v>15.833333134651184</v>
      </c>
      <c r="C3548" s="3">
        <v>31.896552443504333</v>
      </c>
    </row>
    <row r="3549" spans="1:3">
      <c r="A3549" s="3">
        <v>-5.9800000190734863</v>
      </c>
      <c r="B3549" s="3">
        <v>15.833333134651184</v>
      </c>
      <c r="C3549" s="3">
        <v>32.758620381355286</v>
      </c>
    </row>
    <row r="3550" spans="1:3">
      <c r="A3550" s="3">
        <v>-5.9799995422363281</v>
      </c>
      <c r="B3550" s="3">
        <v>15.833333134651184</v>
      </c>
      <c r="C3550" s="3">
        <v>32.758620381355286</v>
      </c>
    </row>
    <row r="3551" spans="1:3">
      <c r="A3551" s="3">
        <v>-5.9759993553161621</v>
      </c>
      <c r="B3551" s="3">
        <v>15.833333134651184</v>
      </c>
      <c r="C3551" s="3">
        <v>32.758620381355286</v>
      </c>
    </row>
    <row r="3552" spans="1:3">
      <c r="A3552" s="3">
        <v>-5.9719991683959961</v>
      </c>
      <c r="B3552" s="3">
        <v>15.833333134651184</v>
      </c>
      <c r="C3552" s="3">
        <v>32.758620381355286</v>
      </c>
    </row>
    <row r="3553" spans="1:3">
      <c r="A3553" s="3">
        <v>-5.9679994583129883</v>
      </c>
      <c r="B3553" s="3">
        <v>15.833333134651184</v>
      </c>
      <c r="C3553" s="3">
        <v>32.758620381355286</v>
      </c>
    </row>
    <row r="3554" spans="1:3">
      <c r="A3554" s="3">
        <v>-5.9639992713928223</v>
      </c>
      <c r="B3554" s="3">
        <v>15.833333134651184</v>
      </c>
      <c r="C3554" s="3">
        <v>32.758620381355286</v>
      </c>
    </row>
    <row r="3555" spans="1:3">
      <c r="A3555" s="3">
        <v>-5.9599995613098145</v>
      </c>
      <c r="B3555" s="3">
        <v>15.833333134651184</v>
      </c>
      <c r="C3555" s="3">
        <v>32.758620381355286</v>
      </c>
    </row>
    <row r="3556" spans="1:3">
      <c r="A3556" s="3">
        <v>-5.9559993743896484</v>
      </c>
      <c r="B3556" s="3">
        <v>15.833333134651184</v>
      </c>
      <c r="C3556" s="3">
        <v>32.758620381355286</v>
      </c>
    </row>
    <row r="3557" spans="1:3">
      <c r="A3557" s="3">
        <v>-5.9519991874694824</v>
      </c>
      <c r="B3557" s="3">
        <v>15.833333134651184</v>
      </c>
      <c r="C3557" s="3">
        <v>32.758620381355286</v>
      </c>
    </row>
    <row r="3558" spans="1:3">
      <c r="A3558" s="3">
        <v>-5.9499998092651367</v>
      </c>
      <c r="B3558" s="3">
        <v>15.833333134651184</v>
      </c>
      <c r="C3558" s="3">
        <v>33.620688319206238</v>
      </c>
    </row>
    <row r="3559" spans="1:3">
      <c r="A3559" s="3">
        <v>-5.9479994773864746</v>
      </c>
      <c r="B3559" s="3">
        <v>15.833333134651184</v>
      </c>
      <c r="C3559" s="3">
        <v>33.620688319206238</v>
      </c>
    </row>
    <row r="3560" spans="1:3">
      <c r="A3560" s="3">
        <v>-5.9439992904663086</v>
      </c>
      <c r="B3560" s="3">
        <v>15.833333134651184</v>
      </c>
      <c r="C3560" s="3">
        <v>33.620688319206238</v>
      </c>
    </row>
    <row r="3561" spans="1:3">
      <c r="A3561" s="3">
        <v>-5.9399991035461426</v>
      </c>
      <c r="B3561" s="3">
        <v>15.833333134651184</v>
      </c>
      <c r="C3561" s="3">
        <v>33.620688319206238</v>
      </c>
    </row>
    <row r="3562" spans="1:3">
      <c r="A3562" s="3">
        <v>-5.9359993934631348</v>
      </c>
      <c r="B3562" s="3">
        <v>15.833333134651184</v>
      </c>
      <c r="C3562" s="3">
        <v>33.620688319206238</v>
      </c>
    </row>
    <row r="3563" spans="1:3">
      <c r="A3563" s="3">
        <v>-5.9319992065429688</v>
      </c>
      <c r="B3563" s="3">
        <v>15.833333134651184</v>
      </c>
      <c r="C3563" s="3">
        <v>33.620688319206238</v>
      </c>
    </row>
    <row r="3564" spans="1:3">
      <c r="A3564" s="3">
        <v>-5.929999828338623</v>
      </c>
      <c r="B3564" s="3">
        <v>15.833333134651184</v>
      </c>
      <c r="C3564" s="3">
        <v>34.482759237289429</v>
      </c>
    </row>
    <row r="3565" spans="1:3">
      <c r="A3565" s="3">
        <v>-5.9279994964599609</v>
      </c>
      <c r="B3565" s="3">
        <v>15.833333134651184</v>
      </c>
      <c r="C3565" s="3">
        <v>34.482759237289429</v>
      </c>
    </row>
    <row r="3566" spans="1:3">
      <c r="A3566" s="3">
        <v>-5.9239993095397949</v>
      </c>
      <c r="B3566" s="3">
        <v>15.833333134651184</v>
      </c>
      <c r="C3566" s="3">
        <v>34.482759237289429</v>
      </c>
    </row>
    <row r="3567" spans="1:3">
      <c r="A3567" s="3">
        <v>-5.9199991226196289</v>
      </c>
      <c r="B3567" s="3">
        <v>15.833333134651184</v>
      </c>
      <c r="C3567" s="3">
        <v>34.482759237289429</v>
      </c>
    </row>
    <row r="3568" spans="1:3">
      <c r="A3568" s="3">
        <v>-5.9159994125366211</v>
      </c>
      <c r="B3568" s="3">
        <v>15.833333134651184</v>
      </c>
      <c r="C3568" s="3">
        <v>34.482759237289429</v>
      </c>
    </row>
    <row r="3569" spans="1:3">
      <c r="A3569" s="3">
        <v>-5.9119992256164551</v>
      </c>
      <c r="B3569" s="3">
        <v>15.833333134651184</v>
      </c>
      <c r="C3569" s="3">
        <v>34.482759237289429</v>
      </c>
    </row>
    <row r="3570" spans="1:3">
      <c r="A3570" s="3">
        <v>-5.9079995155334473</v>
      </c>
      <c r="B3570" s="3">
        <v>15.833333134651184</v>
      </c>
      <c r="C3570" s="3">
        <v>34.482759237289429</v>
      </c>
    </row>
    <row r="3571" spans="1:3">
      <c r="A3571" s="3">
        <v>-5.9039993286132813</v>
      </c>
      <c r="B3571" s="3">
        <v>15.833333134651184</v>
      </c>
      <c r="C3571" s="3">
        <v>34.482759237289429</v>
      </c>
    </row>
    <row r="3572" spans="1:3">
      <c r="A3572" s="3">
        <v>-5.8999991416931152</v>
      </c>
      <c r="B3572" s="3">
        <v>15.833333134651184</v>
      </c>
      <c r="C3572" s="3">
        <v>34.482759237289429</v>
      </c>
    </row>
    <row r="3573" spans="1:3">
      <c r="A3573" s="3">
        <v>-5.8959994316101074</v>
      </c>
      <c r="B3573" s="3">
        <v>15.833333134651184</v>
      </c>
      <c r="C3573" s="3">
        <v>34.482759237289429</v>
      </c>
    </row>
    <row r="3574" spans="1:3">
      <c r="A3574" s="3">
        <v>-5.8919992446899414</v>
      </c>
      <c r="B3574" s="3">
        <v>15.833333134651184</v>
      </c>
      <c r="C3574" s="3">
        <v>34.482759237289429</v>
      </c>
    </row>
    <row r="3575" spans="1:3">
      <c r="A3575" s="3">
        <v>-5.8879995346069336</v>
      </c>
      <c r="B3575" s="3">
        <v>15.833333134651184</v>
      </c>
      <c r="C3575" s="3">
        <v>34.482759237289429</v>
      </c>
    </row>
    <row r="3576" spans="1:3">
      <c r="A3576" s="3">
        <v>-5.8839993476867676</v>
      </c>
      <c r="B3576" s="3">
        <v>15.833333134651184</v>
      </c>
      <c r="C3576" s="3">
        <v>34.482759237289429</v>
      </c>
    </row>
    <row r="3577" spans="1:3">
      <c r="A3577" s="3">
        <v>-5.8799991607666016</v>
      </c>
      <c r="B3577" s="3">
        <v>15.833333134651184</v>
      </c>
      <c r="C3577" s="3">
        <v>34.482759237289429</v>
      </c>
    </row>
    <row r="3578" spans="1:3">
      <c r="A3578" s="3">
        <v>-5.8759994506835938</v>
      </c>
      <c r="B3578" s="3">
        <v>15.833333134651184</v>
      </c>
      <c r="C3578" s="3">
        <v>34.482759237289429</v>
      </c>
    </row>
    <row r="3579" spans="1:3">
      <c r="A3579" s="3">
        <v>-5.8719992637634277</v>
      </c>
      <c r="B3579" s="3">
        <v>15.833333134651184</v>
      </c>
      <c r="C3579" s="3">
        <v>34.482759237289429</v>
      </c>
    </row>
    <row r="3580" spans="1:3">
      <c r="A3580" s="3">
        <v>-5.8679995536804199</v>
      </c>
      <c r="B3580" s="3">
        <v>15.833333134651184</v>
      </c>
      <c r="C3580" s="3">
        <v>34.482759237289429</v>
      </c>
    </row>
    <row r="3581" spans="1:3">
      <c r="A3581" s="3">
        <v>-5.8639993667602539</v>
      </c>
      <c r="B3581" s="3">
        <v>15.833333134651184</v>
      </c>
      <c r="C3581" s="3">
        <v>34.482759237289429</v>
      </c>
    </row>
    <row r="3582" spans="1:3">
      <c r="A3582" s="3">
        <v>-5.8599991798400879</v>
      </c>
      <c r="B3582" s="3">
        <v>15.833333134651184</v>
      </c>
      <c r="C3582" s="3">
        <v>34.482759237289429</v>
      </c>
    </row>
    <row r="3583" spans="1:3">
      <c r="A3583" s="3">
        <v>-5.8559994697570801</v>
      </c>
      <c r="B3583" s="3">
        <v>15.833333134651184</v>
      </c>
      <c r="C3583" s="3">
        <v>34.482759237289429</v>
      </c>
    </row>
    <row r="3584" spans="1:3">
      <c r="A3584" s="3">
        <v>-5.8519992828369141</v>
      </c>
      <c r="B3584" s="3">
        <v>15.833333134651184</v>
      </c>
      <c r="C3584" s="3">
        <v>34.482759237289429</v>
      </c>
    </row>
    <row r="3585" spans="1:3">
      <c r="A3585" s="3">
        <v>-5.847999095916748</v>
      </c>
      <c r="B3585" s="3">
        <v>15.833333134651184</v>
      </c>
      <c r="C3585" s="3">
        <v>34.482759237289429</v>
      </c>
    </row>
    <row r="3586" spans="1:3">
      <c r="A3586" s="3">
        <v>-5.8439993858337402</v>
      </c>
      <c r="B3586" s="3">
        <v>15.833333134651184</v>
      </c>
      <c r="C3586" s="3">
        <v>34.482759237289429</v>
      </c>
    </row>
    <row r="3587" spans="1:3">
      <c r="A3587" s="3">
        <v>-5.8399991989135742</v>
      </c>
      <c r="B3587" s="3">
        <v>15.833333134651184</v>
      </c>
      <c r="C3587" s="3">
        <v>34.482759237289429</v>
      </c>
    </row>
    <row r="3588" spans="1:3">
      <c r="A3588" s="3">
        <v>-5.8359994888305664</v>
      </c>
      <c r="B3588" s="3">
        <v>15.833333134651184</v>
      </c>
      <c r="C3588" s="3">
        <v>34.482759237289429</v>
      </c>
    </row>
    <row r="3589" spans="1:3">
      <c r="A3589" s="3">
        <v>-5.8319993019104004</v>
      </c>
      <c r="B3589" s="3">
        <v>15.833333134651184</v>
      </c>
      <c r="C3589" s="3">
        <v>34.482759237289429</v>
      </c>
    </row>
    <row r="3590" spans="1:3">
      <c r="A3590" s="3">
        <v>-5.8279991149902344</v>
      </c>
      <c r="B3590" s="3">
        <v>15.833333134651184</v>
      </c>
      <c r="C3590" s="3">
        <v>34.482759237289429</v>
      </c>
    </row>
    <row r="3591" spans="1:3">
      <c r="A3591" s="3">
        <v>-5.8239994049072266</v>
      </c>
      <c r="B3591" s="3">
        <v>15.833333134651184</v>
      </c>
      <c r="C3591" s="3">
        <v>34.482759237289429</v>
      </c>
    </row>
    <row r="3592" spans="1:3">
      <c r="A3592" s="3">
        <v>-5.8199992179870605</v>
      </c>
      <c r="B3592" s="3">
        <v>15.833333134651184</v>
      </c>
      <c r="C3592" s="3">
        <v>34.482759237289429</v>
      </c>
    </row>
    <row r="3593" spans="1:3">
      <c r="A3593" s="3">
        <v>-5.8159995079040527</v>
      </c>
      <c r="B3593" s="3">
        <v>15.833333134651184</v>
      </c>
      <c r="C3593" s="3">
        <v>34.482759237289429</v>
      </c>
    </row>
    <row r="3594" spans="1:3">
      <c r="A3594" s="3">
        <v>-5.8119993209838867</v>
      </c>
      <c r="B3594" s="3">
        <v>15.833333134651184</v>
      </c>
      <c r="C3594" s="3">
        <v>34.482759237289429</v>
      </c>
    </row>
    <row r="3595" spans="1:3">
      <c r="A3595" s="3">
        <v>-5.8079991340637207</v>
      </c>
      <c r="B3595" s="3">
        <v>15.833333134651184</v>
      </c>
      <c r="C3595" s="3">
        <v>34.482759237289429</v>
      </c>
    </row>
    <row r="3596" spans="1:3">
      <c r="A3596" s="3">
        <v>-5.8039994239807129</v>
      </c>
      <c r="B3596" s="3">
        <v>15.833333134651184</v>
      </c>
      <c r="C3596" s="3">
        <v>34.482759237289429</v>
      </c>
    </row>
    <row r="3597" spans="1:3">
      <c r="A3597" s="3">
        <v>-5.7999992370605469</v>
      </c>
      <c r="B3597" s="3">
        <v>15.833333134651184</v>
      </c>
      <c r="C3597" s="3">
        <v>34.482759237289429</v>
      </c>
    </row>
    <row r="3598" spans="1:3">
      <c r="A3598" s="3">
        <v>-5.7959995269775391</v>
      </c>
      <c r="B3598" s="3">
        <v>15.833333134651184</v>
      </c>
      <c r="C3598" s="3">
        <v>34.482759237289429</v>
      </c>
    </row>
    <row r="3599" spans="1:3">
      <c r="A3599" s="3">
        <v>-5.791999340057373</v>
      </c>
      <c r="B3599" s="3">
        <v>15.833333134651184</v>
      </c>
      <c r="C3599" s="3">
        <v>34.482759237289429</v>
      </c>
    </row>
    <row r="3600" spans="1:3">
      <c r="A3600" s="3">
        <v>-5.7899999618530273</v>
      </c>
      <c r="B3600" s="3">
        <v>15.833333134651184</v>
      </c>
      <c r="C3600" s="3">
        <v>35.344827175140381</v>
      </c>
    </row>
    <row r="3601" spans="1:3">
      <c r="A3601" s="3">
        <v>-5.787999153137207</v>
      </c>
      <c r="B3601" s="3">
        <v>15.833333134651184</v>
      </c>
      <c r="C3601" s="3">
        <v>35.344827175140381</v>
      </c>
    </row>
    <row r="3602" spans="1:3">
      <c r="A3602" s="3">
        <v>-5.7839994430541992</v>
      </c>
      <c r="B3602" s="3">
        <v>15.833333134651184</v>
      </c>
      <c r="C3602" s="3">
        <v>35.344827175140381</v>
      </c>
    </row>
    <row r="3603" spans="1:3">
      <c r="A3603" s="3">
        <v>-5.7799992561340332</v>
      </c>
      <c r="B3603" s="3">
        <v>15.833333134651184</v>
      </c>
      <c r="C3603" s="3">
        <v>35.344827175140381</v>
      </c>
    </row>
    <row r="3604" spans="1:3">
      <c r="A3604" s="3">
        <v>-5.7759995460510254</v>
      </c>
      <c r="B3604" s="3">
        <v>15.833333134651184</v>
      </c>
      <c r="C3604" s="3">
        <v>35.344827175140381</v>
      </c>
    </row>
    <row r="3605" spans="1:3">
      <c r="A3605" s="3">
        <v>-5.7719993591308594</v>
      </c>
      <c r="B3605" s="3">
        <v>15.833333134651184</v>
      </c>
      <c r="C3605" s="3">
        <v>35.344827175140381</v>
      </c>
    </row>
    <row r="3606" spans="1:3">
      <c r="A3606" s="3">
        <v>-5.7679991722106934</v>
      </c>
      <c r="B3606" s="3">
        <v>15.833333134651184</v>
      </c>
      <c r="C3606" s="3">
        <v>35.344827175140381</v>
      </c>
    </row>
    <row r="3607" spans="1:3">
      <c r="A3607" s="3">
        <v>-5.7639994621276855</v>
      </c>
      <c r="B3607" s="3">
        <v>15.833333134651184</v>
      </c>
      <c r="C3607" s="3">
        <v>35.344827175140381</v>
      </c>
    </row>
    <row r="3608" spans="1:3">
      <c r="A3608" s="3">
        <v>-5.7599992752075195</v>
      </c>
      <c r="B3608" s="3">
        <v>15.833333134651184</v>
      </c>
      <c r="C3608" s="3">
        <v>35.344827175140381</v>
      </c>
    </row>
    <row r="3609" spans="1:3">
      <c r="A3609" s="3">
        <v>-5.7559990882873535</v>
      </c>
      <c r="B3609" s="3">
        <v>15.833333134651184</v>
      </c>
      <c r="C3609" s="3">
        <v>35.344827175140381</v>
      </c>
    </row>
    <row r="3610" spans="1:3">
      <c r="A3610" s="3">
        <v>-5.7519993782043457</v>
      </c>
      <c r="B3610" s="3">
        <v>15.833333134651184</v>
      </c>
      <c r="C3610" s="3">
        <v>35.344827175140381</v>
      </c>
    </row>
    <row r="3611" spans="1:3">
      <c r="A3611" s="3">
        <v>-5.7479991912841797</v>
      </c>
      <c r="B3611" s="3">
        <v>15.833333134651184</v>
      </c>
      <c r="C3611" s="3">
        <v>35.344827175140381</v>
      </c>
    </row>
    <row r="3612" spans="1:3">
      <c r="A3612" s="3">
        <v>-5.7439994812011719</v>
      </c>
      <c r="B3612" s="3">
        <v>15.833333134651184</v>
      </c>
      <c r="C3612" s="3">
        <v>35.344827175140381</v>
      </c>
    </row>
    <row r="3613" spans="1:3">
      <c r="A3613" s="3">
        <v>-5.7399992942810059</v>
      </c>
      <c r="B3613" s="3">
        <v>15.833333134651184</v>
      </c>
      <c r="C3613" s="3">
        <v>35.344827175140381</v>
      </c>
    </row>
    <row r="3614" spans="1:3">
      <c r="A3614" s="3">
        <v>-5.7359991073608398</v>
      </c>
      <c r="B3614" s="3">
        <v>15.833333134651184</v>
      </c>
      <c r="C3614" s="3">
        <v>35.344827175140381</v>
      </c>
    </row>
    <row r="3615" spans="1:3">
      <c r="A3615" s="3">
        <v>-5.731999397277832</v>
      </c>
      <c r="B3615" s="3">
        <v>15.833333134651184</v>
      </c>
      <c r="C3615" s="3">
        <v>35.344827175140381</v>
      </c>
    </row>
    <row r="3616" spans="1:3">
      <c r="A3616" s="3">
        <v>-5.7300000190734863</v>
      </c>
      <c r="B3616" s="3">
        <v>15.833333134651184</v>
      </c>
      <c r="C3616" s="3">
        <v>36.206895112991333</v>
      </c>
    </row>
    <row r="3617" spans="1:3">
      <c r="A3617" s="3">
        <v>-5.727999210357666</v>
      </c>
      <c r="B3617" s="3">
        <v>15.833333134651184</v>
      </c>
      <c r="C3617" s="3">
        <v>36.206895112991333</v>
      </c>
    </row>
    <row r="3618" spans="1:3">
      <c r="A3618" s="3">
        <v>-5.7239995002746582</v>
      </c>
      <c r="B3618" s="3">
        <v>15.833333134651184</v>
      </c>
      <c r="C3618" s="3">
        <v>36.206895112991333</v>
      </c>
    </row>
    <row r="3619" spans="1:3">
      <c r="A3619" s="3">
        <v>-5.7199997901916504</v>
      </c>
      <c r="B3619" s="3">
        <v>15.833333134651184</v>
      </c>
      <c r="C3619" s="3">
        <v>37.068966031074524</v>
      </c>
    </row>
    <row r="3620" spans="1:3">
      <c r="A3620" s="3">
        <v>-5.7199993133544922</v>
      </c>
      <c r="B3620" s="3">
        <v>15.833333134651184</v>
      </c>
      <c r="C3620" s="3">
        <v>37.068966031074524</v>
      </c>
    </row>
    <row r="3621" spans="1:3">
      <c r="A3621" s="3">
        <v>-5.7159991264343262</v>
      </c>
      <c r="B3621" s="3">
        <v>15.833333134651184</v>
      </c>
      <c r="C3621" s="3">
        <v>37.068966031074524</v>
      </c>
    </row>
    <row r="3622" spans="1:3">
      <c r="A3622" s="3">
        <v>-5.7119994163513184</v>
      </c>
      <c r="B3622" s="3">
        <v>15.833333134651184</v>
      </c>
      <c r="C3622" s="3">
        <v>37.068966031074524</v>
      </c>
    </row>
    <row r="3623" spans="1:3">
      <c r="A3623" s="3">
        <v>-5.7079992294311523</v>
      </c>
      <c r="B3623" s="3">
        <v>15.833333134651184</v>
      </c>
      <c r="C3623" s="3">
        <v>37.068966031074524</v>
      </c>
    </row>
    <row r="3624" spans="1:3">
      <c r="A3624" s="3">
        <v>-5.7039995193481445</v>
      </c>
      <c r="B3624" s="3">
        <v>15.833333134651184</v>
      </c>
      <c r="C3624" s="3">
        <v>37.068966031074524</v>
      </c>
    </row>
    <row r="3625" spans="1:3">
      <c r="A3625" s="3">
        <v>-5.6999993324279785</v>
      </c>
      <c r="B3625" s="3">
        <v>15.833333134651184</v>
      </c>
      <c r="C3625" s="3">
        <v>37.068966031074524</v>
      </c>
    </row>
    <row r="3626" spans="1:3">
      <c r="A3626" s="3">
        <v>-5.6959991455078125</v>
      </c>
      <c r="B3626" s="3">
        <v>15.833333134651184</v>
      </c>
      <c r="C3626" s="3">
        <v>37.068966031074524</v>
      </c>
    </row>
    <row r="3627" spans="1:3">
      <c r="A3627" s="3">
        <v>-5.6919994354248047</v>
      </c>
      <c r="B3627" s="3">
        <v>15.833333134651184</v>
      </c>
      <c r="C3627" s="3">
        <v>37.068966031074524</v>
      </c>
    </row>
    <row r="3628" spans="1:3">
      <c r="A3628" s="3">
        <v>-5.6879992485046387</v>
      </c>
      <c r="B3628" s="3">
        <v>15.833333134651184</v>
      </c>
      <c r="C3628" s="3">
        <v>37.068966031074524</v>
      </c>
    </row>
    <row r="3629" spans="1:3">
      <c r="A3629" s="3">
        <v>-5.6839995384216309</v>
      </c>
      <c r="B3629" s="3">
        <v>15.833333134651184</v>
      </c>
      <c r="C3629" s="3">
        <v>37.068966031074524</v>
      </c>
    </row>
    <row r="3630" spans="1:3">
      <c r="A3630" s="3">
        <v>-5.6799993515014648</v>
      </c>
      <c r="B3630" s="3">
        <v>15.833333134651184</v>
      </c>
      <c r="C3630" s="3">
        <v>37.068966031074524</v>
      </c>
    </row>
    <row r="3631" spans="1:3">
      <c r="A3631" s="3">
        <v>-5.6759991645812988</v>
      </c>
      <c r="B3631" s="3">
        <v>15.833333134651184</v>
      </c>
      <c r="C3631" s="3">
        <v>37.068966031074524</v>
      </c>
    </row>
    <row r="3632" spans="1:3">
      <c r="A3632" s="3">
        <v>-5.671999454498291</v>
      </c>
      <c r="B3632" s="3">
        <v>15.833333134651184</v>
      </c>
      <c r="C3632" s="3">
        <v>37.068966031074524</v>
      </c>
    </row>
    <row r="3633" spans="1:3">
      <c r="A3633" s="3">
        <v>-5.667999267578125</v>
      </c>
      <c r="B3633" s="3">
        <v>15.833333134651184</v>
      </c>
      <c r="C3633" s="3">
        <v>37.068966031074524</v>
      </c>
    </row>
    <row r="3634" spans="1:3">
      <c r="A3634" s="3">
        <v>-5.6639995574951172</v>
      </c>
      <c r="B3634" s="3">
        <v>15.833333134651184</v>
      </c>
      <c r="C3634" s="3">
        <v>37.068966031074524</v>
      </c>
    </row>
    <row r="3635" spans="1:3">
      <c r="A3635" s="3">
        <v>-5.6599993705749512</v>
      </c>
      <c r="B3635" s="3">
        <v>15.833333134651184</v>
      </c>
      <c r="C3635" s="3">
        <v>37.068966031074524</v>
      </c>
    </row>
    <row r="3636" spans="1:3">
      <c r="A3636" s="3">
        <v>-5.6559991836547852</v>
      </c>
      <c r="B3636" s="3">
        <v>15.833333134651184</v>
      </c>
      <c r="C3636" s="3">
        <v>37.068966031074524</v>
      </c>
    </row>
    <row r="3637" spans="1:3">
      <c r="A3637" s="3">
        <v>-5.6519994735717773</v>
      </c>
      <c r="B3637" s="3">
        <v>15.833333134651184</v>
      </c>
      <c r="C3637" s="3">
        <v>37.068966031074524</v>
      </c>
    </row>
    <row r="3638" spans="1:3">
      <c r="A3638" s="3">
        <v>-5.6479992866516113</v>
      </c>
      <c r="B3638" s="3">
        <v>15.833333134651184</v>
      </c>
      <c r="C3638" s="3">
        <v>37.068966031074524</v>
      </c>
    </row>
    <row r="3639" spans="1:3">
      <c r="A3639" s="3">
        <v>-5.6439990997314453</v>
      </c>
      <c r="B3639" s="3">
        <v>15.833333134651184</v>
      </c>
      <c r="C3639" s="3">
        <v>37.068966031074524</v>
      </c>
    </row>
    <row r="3640" spans="1:3">
      <c r="A3640" s="3">
        <v>-5.6399993896484375</v>
      </c>
      <c r="B3640" s="3">
        <v>15.833333134651184</v>
      </c>
      <c r="C3640" s="3">
        <v>37.068966031074524</v>
      </c>
    </row>
    <row r="3641" spans="1:3">
      <c r="A3641" s="3">
        <v>-5.6359992027282715</v>
      </c>
      <c r="B3641" s="3">
        <v>15.833333134651184</v>
      </c>
      <c r="C3641" s="3">
        <v>37.068966031074524</v>
      </c>
    </row>
    <row r="3642" spans="1:3">
      <c r="A3642" s="3">
        <v>-5.6319994926452637</v>
      </c>
      <c r="B3642" s="3">
        <v>15.833333134651184</v>
      </c>
      <c r="C3642" s="3">
        <v>37.068966031074524</v>
      </c>
    </row>
    <row r="3643" spans="1:3">
      <c r="A3643" s="3">
        <v>-5.6279993057250977</v>
      </c>
      <c r="B3643" s="3">
        <v>15.833333134651184</v>
      </c>
      <c r="C3643" s="3">
        <v>37.068966031074524</v>
      </c>
    </row>
    <row r="3644" spans="1:3">
      <c r="A3644" s="3">
        <v>-5.6239991188049316</v>
      </c>
      <c r="B3644" s="3">
        <v>15.833333134651184</v>
      </c>
      <c r="C3644" s="3">
        <v>37.068966031074524</v>
      </c>
    </row>
    <row r="3645" spans="1:3">
      <c r="A3645" s="3">
        <v>-5.6199994087219238</v>
      </c>
      <c r="B3645" s="3">
        <v>15.833333134651184</v>
      </c>
      <c r="C3645" s="3">
        <v>37.068966031074524</v>
      </c>
    </row>
    <row r="3646" spans="1:3">
      <c r="A3646" s="3">
        <v>-5.6159992218017578</v>
      </c>
      <c r="B3646" s="3">
        <v>15.833333134651184</v>
      </c>
      <c r="C3646" s="3">
        <v>37.068966031074524</v>
      </c>
    </row>
    <row r="3647" spans="1:3">
      <c r="A3647" s="3">
        <v>-5.61199951171875</v>
      </c>
      <c r="B3647" s="3">
        <v>15.833333134651184</v>
      </c>
      <c r="C3647" s="3">
        <v>37.068966031074524</v>
      </c>
    </row>
    <row r="3648" spans="1:3">
      <c r="A3648" s="3">
        <v>-5.6100001335144043</v>
      </c>
      <c r="B3648" s="3">
        <v>17.499999701976776</v>
      </c>
      <c r="C3648" s="3">
        <v>37.068966031074524</v>
      </c>
    </row>
    <row r="3649" spans="1:3">
      <c r="A3649" s="3">
        <v>-5.607999324798584</v>
      </c>
      <c r="B3649" s="3">
        <v>17.499999701976776</v>
      </c>
      <c r="C3649" s="3">
        <v>37.068966031074524</v>
      </c>
    </row>
    <row r="3650" spans="1:3">
      <c r="A3650" s="3">
        <v>-5.603999137878418</v>
      </c>
      <c r="B3650" s="3">
        <v>17.499999701976776</v>
      </c>
      <c r="C3650" s="3">
        <v>37.068966031074524</v>
      </c>
    </row>
    <row r="3651" spans="1:3">
      <c r="A3651" s="3">
        <v>-5.5999994277954102</v>
      </c>
      <c r="B3651" s="3">
        <v>17.499999701976776</v>
      </c>
      <c r="C3651" s="3">
        <v>37.068966031074524</v>
      </c>
    </row>
    <row r="3652" spans="1:3">
      <c r="A3652" s="3">
        <v>-5.5959992408752441</v>
      </c>
      <c r="B3652" s="3">
        <v>17.499999701976776</v>
      </c>
      <c r="C3652" s="3">
        <v>37.068966031074524</v>
      </c>
    </row>
    <row r="3653" spans="1:3">
      <c r="A3653" s="3">
        <v>-5.5919995307922363</v>
      </c>
      <c r="B3653" s="3">
        <v>17.499999701976776</v>
      </c>
      <c r="C3653" s="3">
        <v>37.068966031074524</v>
      </c>
    </row>
    <row r="3654" spans="1:3">
      <c r="A3654" s="3">
        <v>-5.5879993438720703</v>
      </c>
      <c r="B3654" s="3">
        <v>17.499999701976776</v>
      </c>
      <c r="C3654" s="3">
        <v>37.068966031074524</v>
      </c>
    </row>
    <row r="3655" spans="1:3">
      <c r="A3655" s="3">
        <v>-5.5839991569519043</v>
      </c>
      <c r="B3655" s="3">
        <v>17.499999701976776</v>
      </c>
      <c r="C3655" s="3">
        <v>37.068966031074524</v>
      </c>
    </row>
    <row r="3656" spans="1:3">
      <c r="A3656" s="3">
        <v>-5.5799999237060547</v>
      </c>
      <c r="B3656" s="3">
        <v>17.499999701976776</v>
      </c>
      <c r="C3656" s="3">
        <v>37.931033968925476</v>
      </c>
    </row>
    <row r="3657" spans="1:3">
      <c r="A3657" s="3">
        <v>-5.5799994468688965</v>
      </c>
      <c r="B3657" s="3">
        <v>17.499999701976776</v>
      </c>
      <c r="C3657" s="3">
        <v>37.931033968925476</v>
      </c>
    </row>
    <row r="3658" spans="1:3">
      <c r="A3658" s="3">
        <v>-5.5759992599487305</v>
      </c>
      <c r="B3658" s="3">
        <v>17.499999701976776</v>
      </c>
      <c r="C3658" s="3">
        <v>37.931033968925476</v>
      </c>
    </row>
    <row r="3659" spans="1:3">
      <c r="A3659" s="3">
        <v>-5.5719995498657227</v>
      </c>
      <c r="B3659" s="3">
        <v>17.499999701976776</v>
      </c>
      <c r="C3659" s="3">
        <v>37.931033968925476</v>
      </c>
    </row>
    <row r="3660" spans="1:3">
      <c r="A3660" s="3">
        <v>-5.5679993629455566</v>
      </c>
      <c r="B3660" s="3">
        <v>17.499999701976776</v>
      </c>
      <c r="C3660" s="3">
        <v>37.931033968925476</v>
      </c>
    </row>
    <row r="3661" spans="1:3">
      <c r="A3661" s="3">
        <v>-5.5639991760253906</v>
      </c>
      <c r="B3661" s="3">
        <v>17.499999701976776</v>
      </c>
      <c r="C3661" s="3">
        <v>37.931033968925476</v>
      </c>
    </row>
    <row r="3662" spans="1:3">
      <c r="A3662" s="3">
        <v>-5.5599994659423828</v>
      </c>
      <c r="B3662" s="3">
        <v>17.499999701976776</v>
      </c>
      <c r="C3662" s="3">
        <v>37.931033968925476</v>
      </c>
    </row>
    <row r="3663" spans="1:3">
      <c r="A3663" s="3">
        <v>-5.5559992790222168</v>
      </c>
      <c r="B3663" s="3">
        <v>17.499999701976776</v>
      </c>
      <c r="C3663" s="3">
        <v>37.931033968925476</v>
      </c>
    </row>
    <row r="3664" spans="1:3">
      <c r="A3664" s="3">
        <v>-5.5519990921020508</v>
      </c>
      <c r="B3664" s="3">
        <v>17.499999701976776</v>
      </c>
      <c r="C3664" s="3">
        <v>37.931033968925476</v>
      </c>
    </row>
    <row r="3665" spans="1:3">
      <c r="A3665" s="3">
        <v>-5.547999382019043</v>
      </c>
      <c r="B3665" s="3">
        <v>17.499999701976776</v>
      </c>
      <c r="C3665" s="3">
        <v>37.931033968925476</v>
      </c>
    </row>
    <row r="3666" spans="1:3">
      <c r="A3666" s="3">
        <v>-5.543999195098877</v>
      </c>
      <c r="B3666" s="3">
        <v>17.499999701976776</v>
      </c>
      <c r="C3666" s="3">
        <v>37.931033968925476</v>
      </c>
    </row>
    <row r="3667" spans="1:3">
      <c r="A3667" s="3">
        <v>-5.5399994850158691</v>
      </c>
      <c r="B3667" s="3">
        <v>17.499999701976776</v>
      </c>
      <c r="C3667" s="3">
        <v>37.931033968925476</v>
      </c>
    </row>
    <row r="3668" spans="1:3">
      <c r="A3668" s="3">
        <v>-5.5359992980957031</v>
      </c>
      <c r="B3668" s="3">
        <v>17.499999701976776</v>
      </c>
      <c r="C3668" s="3">
        <v>37.931033968925476</v>
      </c>
    </row>
    <row r="3669" spans="1:3">
      <c r="A3669" s="3">
        <v>-5.5319991111755371</v>
      </c>
      <c r="B3669" s="3">
        <v>17.499999701976776</v>
      </c>
      <c r="C3669" s="3">
        <v>37.931033968925476</v>
      </c>
    </row>
    <row r="3670" spans="1:3">
      <c r="A3670" s="3">
        <v>-5.5279994010925293</v>
      </c>
      <c r="B3670" s="3">
        <v>17.499999701976776</v>
      </c>
      <c r="C3670" s="3">
        <v>37.931033968925476</v>
      </c>
    </row>
    <row r="3671" spans="1:3">
      <c r="A3671" s="3">
        <v>-5.5239992141723633</v>
      </c>
      <c r="B3671" s="3">
        <v>17.499999701976776</v>
      </c>
      <c r="C3671" s="3">
        <v>37.931033968925476</v>
      </c>
    </row>
    <row r="3672" spans="1:3">
      <c r="A3672" s="3">
        <v>-5.5199995040893555</v>
      </c>
      <c r="B3672" s="3">
        <v>17.499999701976776</v>
      </c>
      <c r="C3672" s="3">
        <v>37.931033968925476</v>
      </c>
    </row>
    <row r="3673" spans="1:3">
      <c r="A3673" s="3">
        <v>-5.5159993171691895</v>
      </c>
      <c r="B3673" s="3">
        <v>17.499999701976776</v>
      </c>
      <c r="C3673" s="3">
        <v>37.931033968925476</v>
      </c>
    </row>
    <row r="3674" spans="1:3">
      <c r="A3674" s="3">
        <v>-5.5119991302490234</v>
      </c>
      <c r="B3674" s="3">
        <v>17.499999701976776</v>
      </c>
      <c r="C3674" s="3">
        <v>37.931033968925476</v>
      </c>
    </row>
    <row r="3675" spans="1:3">
      <c r="A3675" s="3">
        <v>-5.5079994201660156</v>
      </c>
      <c r="B3675" s="3">
        <v>17.499999701976776</v>
      </c>
      <c r="C3675" s="3">
        <v>37.931033968925476</v>
      </c>
    </row>
    <row r="3676" spans="1:3">
      <c r="A3676" s="3">
        <v>-5.5039992332458496</v>
      </c>
      <c r="B3676" s="3">
        <v>17.499999701976776</v>
      </c>
      <c r="C3676" s="3">
        <v>37.931033968925476</v>
      </c>
    </row>
    <row r="3677" spans="1:3">
      <c r="A3677" s="3">
        <v>-5.4999995231628418</v>
      </c>
      <c r="B3677" s="3">
        <v>17.499999701976776</v>
      </c>
      <c r="C3677" s="3">
        <v>37.931033968925476</v>
      </c>
    </row>
    <row r="3678" spans="1:3">
      <c r="A3678" s="3">
        <v>-5.4959993362426758</v>
      </c>
      <c r="B3678" s="3">
        <v>17.499999701976776</v>
      </c>
      <c r="C3678" s="3">
        <v>37.931033968925476</v>
      </c>
    </row>
    <row r="3679" spans="1:3">
      <c r="A3679" s="3">
        <v>-5.4919991493225098</v>
      </c>
      <c r="B3679" s="3">
        <v>17.499999701976776</v>
      </c>
      <c r="C3679" s="3">
        <v>37.931033968925476</v>
      </c>
    </row>
    <row r="3680" spans="1:3">
      <c r="A3680" s="3">
        <v>-5.487999439239502</v>
      </c>
      <c r="B3680" s="3">
        <v>17.499999701976776</v>
      </c>
      <c r="C3680" s="3">
        <v>37.931033968925476</v>
      </c>
    </row>
    <row r="3681" spans="1:3">
      <c r="A3681" s="3">
        <v>-5.4839992523193359</v>
      </c>
      <c r="B3681" s="3">
        <v>17.499999701976776</v>
      </c>
      <c r="C3681" s="3">
        <v>37.931033968925476</v>
      </c>
    </row>
    <row r="3682" spans="1:3">
      <c r="A3682" s="3">
        <v>-5.4799995422363281</v>
      </c>
      <c r="B3682" s="3">
        <v>17.499999701976776</v>
      </c>
      <c r="C3682" s="3">
        <v>37.931033968925476</v>
      </c>
    </row>
    <row r="3683" spans="1:3">
      <c r="A3683" s="3">
        <v>-5.4759993553161621</v>
      </c>
      <c r="B3683" s="3">
        <v>17.499999701976776</v>
      </c>
      <c r="C3683" s="3">
        <v>37.931033968925476</v>
      </c>
    </row>
    <row r="3684" spans="1:3">
      <c r="A3684" s="3">
        <v>-5.4719991683959961</v>
      </c>
      <c r="B3684" s="3">
        <v>17.499999701976776</v>
      </c>
      <c r="C3684" s="3">
        <v>37.931033968925476</v>
      </c>
    </row>
    <row r="3685" spans="1:3">
      <c r="A3685" s="3">
        <v>-5.4679994583129883</v>
      </c>
      <c r="B3685" s="3">
        <v>17.499999701976776</v>
      </c>
      <c r="C3685" s="3">
        <v>37.931033968925476</v>
      </c>
    </row>
    <row r="3686" spans="1:3">
      <c r="A3686" s="3">
        <v>-5.4639992713928223</v>
      </c>
      <c r="B3686" s="3">
        <v>17.499999701976776</v>
      </c>
      <c r="C3686" s="3">
        <v>37.931033968925476</v>
      </c>
    </row>
    <row r="3687" spans="1:3">
      <c r="A3687" s="3">
        <v>-5.4599990844726563</v>
      </c>
      <c r="B3687" s="3">
        <v>17.499999701976776</v>
      </c>
      <c r="C3687" s="3">
        <v>37.931033968925476</v>
      </c>
    </row>
    <row r="3688" spans="1:3">
      <c r="A3688" s="3">
        <v>-5.4559993743896484</v>
      </c>
      <c r="B3688" s="3">
        <v>17.499999701976776</v>
      </c>
      <c r="C3688" s="3">
        <v>37.931033968925476</v>
      </c>
    </row>
    <row r="3689" spans="1:3">
      <c r="A3689" s="3">
        <v>-5.4519991874694824</v>
      </c>
      <c r="B3689" s="3">
        <v>17.499999701976776</v>
      </c>
      <c r="C3689" s="3">
        <v>37.931033968925476</v>
      </c>
    </row>
    <row r="3690" spans="1:3">
      <c r="A3690" s="3">
        <v>-5.4479994773864746</v>
      </c>
      <c r="B3690" s="3">
        <v>17.499999701976776</v>
      </c>
      <c r="C3690" s="3">
        <v>37.931033968925476</v>
      </c>
    </row>
    <row r="3691" spans="1:3">
      <c r="A3691" s="3">
        <v>-5.4439992904663086</v>
      </c>
      <c r="B3691" s="3">
        <v>17.499999701976776</v>
      </c>
      <c r="C3691" s="3">
        <v>37.931033968925476</v>
      </c>
    </row>
    <row r="3692" spans="1:3">
      <c r="A3692" s="3">
        <v>-5.4399991035461426</v>
      </c>
      <c r="B3692" s="3">
        <v>17.499999701976776</v>
      </c>
      <c r="C3692" s="3">
        <v>37.931033968925476</v>
      </c>
    </row>
    <row r="3693" spans="1:3">
      <c r="A3693" s="3">
        <v>-5.4359993934631348</v>
      </c>
      <c r="B3693" s="3">
        <v>17.499999701976776</v>
      </c>
      <c r="C3693" s="3">
        <v>37.931033968925476</v>
      </c>
    </row>
    <row r="3694" spans="1:3">
      <c r="A3694" s="3">
        <v>-5.4319992065429688</v>
      </c>
      <c r="B3694" s="3">
        <v>17.499999701976776</v>
      </c>
      <c r="C3694" s="3">
        <v>37.931033968925476</v>
      </c>
    </row>
    <row r="3695" spans="1:3">
      <c r="A3695" s="3">
        <v>-5.4279994964599609</v>
      </c>
      <c r="B3695" s="3">
        <v>17.499999701976776</v>
      </c>
      <c r="C3695" s="3">
        <v>37.931033968925476</v>
      </c>
    </row>
    <row r="3696" spans="1:3">
      <c r="A3696" s="3">
        <v>-5.4239993095397949</v>
      </c>
      <c r="B3696" s="3">
        <v>17.499999701976776</v>
      </c>
      <c r="C3696" s="3">
        <v>37.931033968925476</v>
      </c>
    </row>
    <row r="3697" spans="1:3">
      <c r="A3697" s="3">
        <v>-5.4199991226196289</v>
      </c>
      <c r="B3697" s="3">
        <v>17.499999701976776</v>
      </c>
      <c r="C3697" s="3">
        <v>37.931033968925476</v>
      </c>
    </row>
    <row r="3698" spans="1:3">
      <c r="A3698" s="3">
        <v>-5.4159994125366211</v>
      </c>
      <c r="B3698" s="3">
        <v>17.499999701976776</v>
      </c>
      <c r="C3698" s="3">
        <v>37.931033968925476</v>
      </c>
    </row>
    <row r="3699" spans="1:3">
      <c r="A3699" s="3">
        <v>-5.4119992256164551</v>
      </c>
      <c r="B3699" s="3">
        <v>17.499999701976776</v>
      </c>
      <c r="C3699" s="3">
        <v>37.931033968925476</v>
      </c>
    </row>
    <row r="3700" spans="1:3">
      <c r="A3700" s="3">
        <v>-5.4079995155334473</v>
      </c>
      <c r="B3700" s="3">
        <v>17.499999701976776</v>
      </c>
      <c r="C3700" s="3">
        <v>37.931033968925476</v>
      </c>
    </row>
    <row r="3701" spans="1:3">
      <c r="A3701" s="3">
        <v>-5.4039993286132813</v>
      </c>
      <c r="B3701" s="3">
        <v>17.499999701976776</v>
      </c>
      <c r="C3701" s="3">
        <v>37.931033968925476</v>
      </c>
    </row>
    <row r="3702" spans="1:3">
      <c r="A3702" s="3">
        <v>-5.3999991416931152</v>
      </c>
      <c r="B3702" s="3">
        <v>17.499999701976776</v>
      </c>
      <c r="C3702" s="3">
        <v>37.931033968925476</v>
      </c>
    </row>
    <row r="3703" spans="1:3">
      <c r="A3703" s="3">
        <v>-5.3959994316101074</v>
      </c>
      <c r="B3703" s="3">
        <v>17.499999701976776</v>
      </c>
      <c r="C3703" s="3">
        <v>37.931033968925476</v>
      </c>
    </row>
    <row r="3704" spans="1:3">
      <c r="A3704" s="3">
        <v>-5.3919992446899414</v>
      </c>
      <c r="B3704" s="3">
        <v>17.499999701976776</v>
      </c>
      <c r="C3704" s="3">
        <v>37.931033968925476</v>
      </c>
    </row>
    <row r="3705" spans="1:3">
      <c r="A3705" s="3">
        <v>-5.3879995346069336</v>
      </c>
      <c r="B3705" s="3">
        <v>17.499999701976776</v>
      </c>
      <c r="C3705" s="3">
        <v>37.931033968925476</v>
      </c>
    </row>
    <row r="3706" spans="1:3">
      <c r="A3706" s="3">
        <v>-5.3839993476867676</v>
      </c>
      <c r="B3706" s="3">
        <v>17.499999701976776</v>
      </c>
      <c r="C3706" s="3">
        <v>37.931033968925476</v>
      </c>
    </row>
    <row r="3707" spans="1:3">
      <c r="A3707" s="3">
        <v>-5.3799991607666016</v>
      </c>
      <c r="B3707" s="3">
        <v>17.499999701976776</v>
      </c>
      <c r="C3707" s="3">
        <v>37.931033968925476</v>
      </c>
    </row>
    <row r="3708" spans="1:3">
      <c r="A3708" s="3">
        <v>-5.3759994506835938</v>
      </c>
      <c r="B3708" s="3">
        <v>17.499999701976776</v>
      </c>
      <c r="C3708" s="3">
        <v>37.931033968925476</v>
      </c>
    </row>
    <row r="3709" spans="1:3">
      <c r="A3709" s="3">
        <v>-5.3719992637634277</v>
      </c>
      <c r="B3709" s="3">
        <v>17.499999701976776</v>
      </c>
      <c r="C3709" s="3">
        <v>37.931033968925476</v>
      </c>
    </row>
    <row r="3710" spans="1:3">
      <c r="A3710" s="3">
        <v>-5.3679990768432617</v>
      </c>
      <c r="B3710" s="3">
        <v>17.499999701976776</v>
      </c>
      <c r="C3710" s="3">
        <v>37.931033968925476</v>
      </c>
    </row>
    <row r="3711" spans="1:3">
      <c r="A3711" s="3">
        <v>-5.3639993667602539</v>
      </c>
      <c r="B3711" s="3">
        <v>17.499999701976776</v>
      </c>
      <c r="C3711" s="3">
        <v>37.931033968925476</v>
      </c>
    </row>
    <row r="3712" spans="1:3">
      <c r="A3712" s="3">
        <v>-5.3599991798400879</v>
      </c>
      <c r="B3712" s="3">
        <v>17.499999701976776</v>
      </c>
      <c r="C3712" s="3">
        <v>37.931033968925476</v>
      </c>
    </row>
    <row r="3713" spans="1:3">
      <c r="A3713" s="3">
        <v>-5.3559994697570801</v>
      </c>
      <c r="B3713" s="3">
        <v>17.499999701976776</v>
      </c>
      <c r="C3713" s="3">
        <v>37.931033968925476</v>
      </c>
    </row>
    <row r="3714" spans="1:3">
      <c r="A3714" s="3">
        <v>-5.3519992828369141</v>
      </c>
      <c r="B3714" s="3">
        <v>17.499999701976776</v>
      </c>
      <c r="C3714" s="3">
        <v>37.931033968925476</v>
      </c>
    </row>
    <row r="3715" spans="1:3">
      <c r="A3715" s="3">
        <v>-5.347999095916748</v>
      </c>
      <c r="B3715" s="3">
        <v>17.499999701976776</v>
      </c>
      <c r="C3715" s="3">
        <v>37.931033968925476</v>
      </c>
    </row>
    <row r="3716" spans="1:3">
      <c r="A3716" s="3">
        <v>-5.3439993858337402</v>
      </c>
      <c r="B3716" s="3">
        <v>17.499999701976776</v>
      </c>
      <c r="C3716" s="3">
        <v>37.931033968925476</v>
      </c>
    </row>
    <row r="3717" spans="1:3">
      <c r="A3717" s="3">
        <v>-5.3399991989135742</v>
      </c>
      <c r="B3717" s="3">
        <v>17.499999701976776</v>
      </c>
      <c r="C3717" s="3">
        <v>37.931033968925476</v>
      </c>
    </row>
    <row r="3718" spans="1:3">
      <c r="A3718" s="3">
        <v>-5.3359994888305664</v>
      </c>
      <c r="B3718" s="3">
        <v>17.499999701976776</v>
      </c>
      <c r="C3718" s="3">
        <v>37.931033968925476</v>
      </c>
    </row>
    <row r="3719" spans="1:3">
      <c r="A3719" s="3">
        <v>-5.3319993019104004</v>
      </c>
      <c r="B3719" s="3">
        <v>17.499999701976776</v>
      </c>
      <c r="C3719" s="3">
        <v>37.931033968925476</v>
      </c>
    </row>
    <row r="3720" spans="1:3">
      <c r="A3720" s="3">
        <v>-5.3279991149902344</v>
      </c>
      <c r="B3720" s="3">
        <v>17.499999701976776</v>
      </c>
      <c r="C3720" s="3">
        <v>37.931033968925476</v>
      </c>
    </row>
    <row r="3721" spans="1:3">
      <c r="A3721" s="3">
        <v>-5.3239994049072266</v>
      </c>
      <c r="B3721" s="3">
        <v>17.499999701976776</v>
      </c>
      <c r="C3721" s="3">
        <v>37.931033968925476</v>
      </c>
    </row>
    <row r="3722" spans="1:3">
      <c r="A3722" s="3">
        <v>-5.3199992179870605</v>
      </c>
      <c r="B3722" s="3">
        <v>17.499999701976776</v>
      </c>
      <c r="C3722" s="3">
        <v>37.931033968925476</v>
      </c>
    </row>
    <row r="3723" spans="1:3">
      <c r="A3723" s="3">
        <v>-5.3159995079040527</v>
      </c>
      <c r="B3723" s="3">
        <v>17.499999701976776</v>
      </c>
      <c r="C3723" s="3">
        <v>37.931033968925476</v>
      </c>
    </row>
    <row r="3724" spans="1:3">
      <c r="A3724" s="3">
        <v>-5.3119993209838867</v>
      </c>
      <c r="B3724" s="3">
        <v>17.499999701976776</v>
      </c>
      <c r="C3724" s="3">
        <v>37.931033968925476</v>
      </c>
    </row>
    <row r="3725" spans="1:3">
      <c r="A3725" s="3">
        <v>-5.3079991340637207</v>
      </c>
      <c r="B3725" s="3">
        <v>17.499999701976776</v>
      </c>
      <c r="C3725" s="3">
        <v>37.931033968925476</v>
      </c>
    </row>
    <row r="3726" spans="1:3">
      <c r="A3726" s="3">
        <v>-5.3039994239807129</v>
      </c>
      <c r="B3726" s="3">
        <v>17.499999701976776</v>
      </c>
      <c r="C3726" s="3">
        <v>37.931033968925476</v>
      </c>
    </row>
    <row r="3727" spans="1:3">
      <c r="A3727" s="3">
        <v>-5.2999992370605469</v>
      </c>
      <c r="B3727" s="3">
        <v>17.499999701976776</v>
      </c>
      <c r="C3727" s="3">
        <v>37.931033968925476</v>
      </c>
    </row>
    <row r="3728" spans="1:3">
      <c r="A3728" s="3">
        <v>-5.2959995269775391</v>
      </c>
      <c r="B3728" s="3">
        <v>17.499999701976776</v>
      </c>
      <c r="C3728" s="3">
        <v>37.931033968925476</v>
      </c>
    </row>
    <row r="3729" spans="1:3">
      <c r="A3729" s="3">
        <v>-5.291999340057373</v>
      </c>
      <c r="B3729" s="3">
        <v>17.499999701976776</v>
      </c>
      <c r="C3729" s="3">
        <v>37.931033968925476</v>
      </c>
    </row>
    <row r="3730" spans="1:3">
      <c r="A3730" s="3">
        <v>-5.287999153137207</v>
      </c>
      <c r="B3730" s="3">
        <v>17.499999701976776</v>
      </c>
      <c r="C3730" s="3">
        <v>37.931033968925476</v>
      </c>
    </row>
    <row r="3731" spans="1:3">
      <c r="A3731" s="3">
        <v>-5.2839994430541992</v>
      </c>
      <c r="B3731" s="3">
        <v>17.499999701976776</v>
      </c>
      <c r="C3731" s="3">
        <v>37.931033968925476</v>
      </c>
    </row>
    <row r="3732" spans="1:3">
      <c r="A3732" s="3">
        <v>-5.2800002098083496</v>
      </c>
      <c r="B3732" s="3">
        <v>17.499999701976776</v>
      </c>
      <c r="C3732" s="3">
        <v>38.793104887008667</v>
      </c>
    </row>
    <row r="3733" spans="1:3">
      <c r="A3733" s="3">
        <v>-5.2799992561340332</v>
      </c>
      <c r="B3733" s="3">
        <v>17.499999701976776</v>
      </c>
      <c r="C3733" s="3">
        <v>38.793104887008667</v>
      </c>
    </row>
    <row r="3734" spans="1:3">
      <c r="A3734" s="3">
        <v>-5.2759990692138672</v>
      </c>
      <c r="B3734" s="3">
        <v>17.499999701976776</v>
      </c>
      <c r="C3734" s="3">
        <v>38.793104887008667</v>
      </c>
    </row>
    <row r="3735" spans="1:3">
      <c r="A3735" s="3">
        <v>-5.2719993591308594</v>
      </c>
      <c r="B3735" s="3">
        <v>17.499999701976776</v>
      </c>
      <c r="C3735" s="3">
        <v>38.793104887008667</v>
      </c>
    </row>
    <row r="3736" spans="1:3">
      <c r="A3736" s="3">
        <v>-5.2679991722106934</v>
      </c>
      <c r="B3736" s="3">
        <v>17.499999701976776</v>
      </c>
      <c r="C3736" s="3">
        <v>38.793104887008667</v>
      </c>
    </row>
    <row r="3737" spans="1:3">
      <c r="A3737" s="3">
        <v>-5.2639994621276855</v>
      </c>
      <c r="B3737" s="3">
        <v>17.499999701976776</v>
      </c>
      <c r="C3737" s="3">
        <v>38.793104887008667</v>
      </c>
    </row>
    <row r="3738" spans="1:3">
      <c r="A3738" s="3">
        <v>-5.2599992752075195</v>
      </c>
      <c r="B3738" s="3">
        <v>17.499999701976776</v>
      </c>
      <c r="C3738" s="3">
        <v>38.793104887008667</v>
      </c>
    </row>
    <row r="3739" spans="1:3">
      <c r="A3739" s="3">
        <v>-5.2559990882873535</v>
      </c>
      <c r="B3739" s="3">
        <v>17.499999701976776</v>
      </c>
      <c r="C3739" s="3">
        <v>38.793104887008667</v>
      </c>
    </row>
    <row r="3740" spans="1:3">
      <c r="A3740" s="3">
        <v>-5.2519993782043457</v>
      </c>
      <c r="B3740" s="3">
        <v>17.499999701976776</v>
      </c>
      <c r="C3740" s="3">
        <v>38.793104887008667</v>
      </c>
    </row>
    <row r="3741" spans="1:3">
      <c r="A3741" s="3">
        <v>-5.2479991912841797</v>
      </c>
      <c r="B3741" s="3">
        <v>17.499999701976776</v>
      </c>
      <c r="C3741" s="3">
        <v>38.793104887008667</v>
      </c>
    </row>
    <row r="3742" spans="1:3">
      <c r="A3742" s="3">
        <v>-5.2439994812011719</v>
      </c>
      <c r="B3742" s="3">
        <v>17.499999701976776</v>
      </c>
      <c r="C3742" s="3">
        <v>38.793104887008667</v>
      </c>
    </row>
    <row r="3743" spans="1:3">
      <c r="A3743" s="3">
        <v>-5.2399992942810059</v>
      </c>
      <c r="B3743" s="3">
        <v>17.499999701976776</v>
      </c>
      <c r="C3743" s="3">
        <v>38.793104887008667</v>
      </c>
    </row>
    <row r="3744" spans="1:3">
      <c r="A3744" s="3">
        <v>-5.2359991073608398</v>
      </c>
      <c r="B3744" s="3">
        <v>17.499999701976776</v>
      </c>
      <c r="C3744" s="3">
        <v>38.793104887008667</v>
      </c>
    </row>
    <row r="3745" spans="1:3">
      <c r="A3745" s="3">
        <v>-5.231999397277832</v>
      </c>
      <c r="B3745" s="3">
        <v>17.499999701976776</v>
      </c>
      <c r="C3745" s="3">
        <v>38.793104887008667</v>
      </c>
    </row>
    <row r="3746" spans="1:3">
      <c r="A3746" s="3">
        <v>-5.227999210357666</v>
      </c>
      <c r="B3746" s="3">
        <v>17.499999701976776</v>
      </c>
      <c r="C3746" s="3">
        <v>38.793104887008667</v>
      </c>
    </row>
    <row r="3747" spans="1:3">
      <c r="A3747" s="3">
        <v>-5.2239995002746582</v>
      </c>
      <c r="B3747" s="3">
        <v>17.499999701976776</v>
      </c>
      <c r="C3747" s="3">
        <v>38.793104887008667</v>
      </c>
    </row>
    <row r="3748" spans="1:3">
      <c r="A3748" s="3">
        <v>-5.2199993133544922</v>
      </c>
      <c r="B3748" s="3">
        <v>17.499999701976776</v>
      </c>
      <c r="C3748" s="3">
        <v>38.793104887008667</v>
      </c>
    </row>
    <row r="3749" spans="1:3">
      <c r="A3749" s="3">
        <v>-5.2159991264343262</v>
      </c>
      <c r="B3749" s="3">
        <v>17.499999701976776</v>
      </c>
      <c r="C3749" s="3">
        <v>38.793104887008667</v>
      </c>
    </row>
    <row r="3750" spans="1:3">
      <c r="A3750" s="3">
        <v>-5.2119994163513184</v>
      </c>
      <c r="B3750" s="3">
        <v>17.499999701976776</v>
      </c>
      <c r="C3750" s="3">
        <v>38.793104887008667</v>
      </c>
    </row>
    <row r="3751" spans="1:3">
      <c r="A3751" s="3">
        <v>-5.2079992294311523</v>
      </c>
      <c r="B3751" s="3">
        <v>17.499999701976776</v>
      </c>
      <c r="C3751" s="3">
        <v>38.793104887008667</v>
      </c>
    </row>
    <row r="3752" spans="1:3">
      <c r="A3752" s="3">
        <v>-5.2039995193481445</v>
      </c>
      <c r="B3752" s="3">
        <v>17.499999701976776</v>
      </c>
      <c r="C3752" s="3">
        <v>38.793104887008667</v>
      </c>
    </row>
    <row r="3753" spans="1:3">
      <c r="A3753" s="3">
        <v>-5.1999993324279785</v>
      </c>
      <c r="B3753" s="3">
        <v>17.499999701976776</v>
      </c>
      <c r="C3753" s="3">
        <v>38.793104887008667</v>
      </c>
    </row>
    <row r="3754" spans="1:3">
      <c r="A3754" s="3">
        <v>-5.1959991455078125</v>
      </c>
      <c r="B3754" s="3">
        <v>17.499999701976776</v>
      </c>
      <c r="C3754" s="3">
        <v>38.793104887008667</v>
      </c>
    </row>
    <row r="3755" spans="1:3">
      <c r="A3755" s="3">
        <v>-5.1919994354248047</v>
      </c>
      <c r="B3755" s="3">
        <v>17.499999701976776</v>
      </c>
      <c r="C3755" s="3">
        <v>38.793104887008667</v>
      </c>
    </row>
    <row r="3756" spans="1:3">
      <c r="A3756" s="3">
        <v>-5.1879992485046387</v>
      </c>
      <c r="B3756" s="3">
        <v>17.499999701976776</v>
      </c>
      <c r="C3756" s="3">
        <v>38.793104887008667</v>
      </c>
    </row>
    <row r="3757" spans="1:3">
      <c r="A3757" s="3">
        <v>-5.1839990615844727</v>
      </c>
      <c r="B3757" s="3">
        <v>17.499999701976776</v>
      </c>
      <c r="C3757" s="3">
        <v>38.793104887008667</v>
      </c>
    </row>
    <row r="3758" spans="1:3">
      <c r="A3758" s="3">
        <v>-5.1799993515014648</v>
      </c>
      <c r="B3758" s="3">
        <v>17.499999701976776</v>
      </c>
      <c r="C3758" s="3">
        <v>38.793104887008667</v>
      </c>
    </row>
    <row r="3759" spans="1:3">
      <c r="A3759" s="3">
        <v>-5.1759991645812988</v>
      </c>
      <c r="B3759" s="3">
        <v>17.499999701976776</v>
      </c>
      <c r="C3759" s="3">
        <v>38.793104887008667</v>
      </c>
    </row>
    <row r="3760" spans="1:3">
      <c r="A3760" s="3">
        <v>-5.171999454498291</v>
      </c>
      <c r="B3760" s="3">
        <v>17.499999701976776</v>
      </c>
      <c r="C3760" s="3">
        <v>38.793104887008667</v>
      </c>
    </row>
    <row r="3761" spans="1:3">
      <c r="A3761" s="3">
        <v>-5.167999267578125</v>
      </c>
      <c r="B3761" s="3">
        <v>17.499999701976776</v>
      </c>
      <c r="C3761" s="3">
        <v>38.793104887008667</v>
      </c>
    </row>
    <row r="3762" spans="1:3">
      <c r="A3762" s="3">
        <v>-5.163999080657959</v>
      </c>
      <c r="B3762" s="3">
        <v>17.499999701976776</v>
      </c>
      <c r="C3762" s="3">
        <v>38.793104887008667</v>
      </c>
    </row>
    <row r="3763" spans="1:3">
      <c r="A3763" s="3">
        <v>-5.1599993705749512</v>
      </c>
      <c r="B3763" s="3">
        <v>17.499999701976776</v>
      </c>
      <c r="C3763" s="3">
        <v>38.793104887008667</v>
      </c>
    </row>
    <row r="3764" spans="1:3">
      <c r="A3764" s="3">
        <v>-5.1559991836547852</v>
      </c>
      <c r="B3764" s="3">
        <v>17.499999701976776</v>
      </c>
      <c r="C3764" s="3">
        <v>38.793104887008667</v>
      </c>
    </row>
    <row r="3765" spans="1:3">
      <c r="A3765" s="3">
        <v>-5.1519994735717773</v>
      </c>
      <c r="B3765" s="3">
        <v>17.499999701976776</v>
      </c>
      <c r="C3765" s="3">
        <v>38.793104887008667</v>
      </c>
    </row>
    <row r="3766" spans="1:3">
      <c r="A3766" s="3">
        <v>-5.1479992866516113</v>
      </c>
      <c r="B3766" s="3">
        <v>17.499999701976776</v>
      </c>
      <c r="C3766" s="3">
        <v>38.793104887008667</v>
      </c>
    </row>
    <row r="3767" spans="1:3">
      <c r="A3767" s="3">
        <v>-5.1439990997314453</v>
      </c>
      <c r="B3767" s="3">
        <v>17.499999701976776</v>
      </c>
      <c r="C3767" s="3">
        <v>38.793104887008667</v>
      </c>
    </row>
    <row r="3768" spans="1:3">
      <c r="A3768" s="3">
        <v>-5.1399993896484375</v>
      </c>
      <c r="B3768" s="3">
        <v>17.499999701976776</v>
      </c>
      <c r="C3768" s="3">
        <v>38.793104887008667</v>
      </c>
    </row>
    <row r="3769" spans="1:3">
      <c r="A3769" s="3">
        <v>-5.1359992027282715</v>
      </c>
      <c r="B3769" s="3">
        <v>17.499999701976776</v>
      </c>
      <c r="C3769" s="3">
        <v>38.793104887008667</v>
      </c>
    </row>
    <row r="3770" spans="1:3">
      <c r="A3770" s="3">
        <v>-5.1319994926452637</v>
      </c>
      <c r="B3770" s="3">
        <v>17.499999701976776</v>
      </c>
      <c r="C3770" s="3">
        <v>38.793104887008667</v>
      </c>
    </row>
    <row r="3771" spans="1:3">
      <c r="A3771" s="3">
        <v>-5.1279993057250977</v>
      </c>
      <c r="B3771" s="3">
        <v>17.499999701976776</v>
      </c>
      <c r="C3771" s="3">
        <v>38.793104887008667</v>
      </c>
    </row>
    <row r="3772" spans="1:3">
      <c r="A3772" s="3">
        <v>-5.1239991188049316</v>
      </c>
      <c r="B3772" s="3">
        <v>17.499999701976776</v>
      </c>
      <c r="C3772" s="3">
        <v>38.793104887008667</v>
      </c>
    </row>
    <row r="3773" spans="1:3">
      <c r="A3773" s="3">
        <v>-5.1199994087219238</v>
      </c>
      <c r="B3773" s="3">
        <v>17.499999701976776</v>
      </c>
      <c r="C3773" s="3">
        <v>38.793104887008667</v>
      </c>
    </row>
    <row r="3774" spans="1:3">
      <c r="A3774" s="3">
        <v>-5.1159992218017578</v>
      </c>
      <c r="B3774" s="3">
        <v>17.499999701976776</v>
      </c>
      <c r="C3774" s="3">
        <v>38.793104887008667</v>
      </c>
    </row>
    <row r="3775" spans="1:3">
      <c r="A3775" s="3">
        <v>-5.11199951171875</v>
      </c>
      <c r="B3775" s="3">
        <v>17.499999701976776</v>
      </c>
      <c r="C3775" s="3">
        <v>38.793104887008667</v>
      </c>
    </row>
    <row r="3776" spans="1:3">
      <c r="A3776" s="3">
        <v>-5.107999324798584</v>
      </c>
      <c r="B3776" s="3">
        <v>17.499999701976776</v>
      </c>
      <c r="C3776" s="3">
        <v>38.793104887008667</v>
      </c>
    </row>
    <row r="3777" spans="1:3">
      <c r="A3777" s="3">
        <v>-5.103999137878418</v>
      </c>
      <c r="B3777" s="3">
        <v>17.499999701976776</v>
      </c>
      <c r="C3777" s="3">
        <v>38.793104887008667</v>
      </c>
    </row>
    <row r="3778" spans="1:3">
      <c r="A3778" s="3">
        <v>-5.0999994277954102</v>
      </c>
      <c r="B3778" s="3">
        <v>17.499999701976776</v>
      </c>
      <c r="C3778" s="3">
        <v>38.793104887008667</v>
      </c>
    </row>
    <row r="3779" spans="1:3">
      <c r="A3779" s="3">
        <v>-5.0959992408752441</v>
      </c>
      <c r="B3779" s="3">
        <v>17.499999701976776</v>
      </c>
      <c r="C3779" s="3">
        <v>38.793104887008667</v>
      </c>
    </row>
    <row r="3780" spans="1:3">
      <c r="A3780" s="3">
        <v>-5.0919990539550781</v>
      </c>
      <c r="B3780" s="3">
        <v>17.499999701976776</v>
      </c>
      <c r="C3780" s="3">
        <v>38.793104887008667</v>
      </c>
    </row>
    <row r="3781" spans="1:3">
      <c r="A3781" s="3">
        <v>-5.0879993438720703</v>
      </c>
      <c r="B3781" s="3">
        <v>17.499999701976776</v>
      </c>
      <c r="C3781" s="3">
        <v>38.793104887008667</v>
      </c>
    </row>
    <row r="3782" spans="1:3">
      <c r="A3782" s="3">
        <v>-5.0839991569519043</v>
      </c>
      <c r="B3782" s="3">
        <v>17.499999701976776</v>
      </c>
      <c r="C3782" s="3">
        <v>38.793104887008667</v>
      </c>
    </row>
    <row r="3783" spans="1:3">
      <c r="A3783" s="3">
        <v>-5.0799994468688965</v>
      </c>
      <c r="B3783" s="3">
        <v>17.499999701976776</v>
      </c>
      <c r="C3783" s="3">
        <v>38.793104887008667</v>
      </c>
    </row>
    <row r="3784" spans="1:3">
      <c r="A3784" s="3">
        <v>-5.0759992599487305</v>
      </c>
      <c r="B3784" s="3">
        <v>17.499999701976776</v>
      </c>
      <c r="C3784" s="3">
        <v>38.793104887008667</v>
      </c>
    </row>
    <row r="3785" spans="1:3">
      <c r="A3785" s="3">
        <v>-5.0719990730285645</v>
      </c>
      <c r="B3785" s="3">
        <v>17.499999701976776</v>
      </c>
      <c r="C3785" s="3">
        <v>38.793104887008667</v>
      </c>
    </row>
    <row r="3786" spans="1:3">
      <c r="A3786" s="3">
        <v>-5.0679993629455566</v>
      </c>
      <c r="B3786" s="3">
        <v>17.499999701976776</v>
      </c>
      <c r="C3786" s="3">
        <v>38.793104887008667</v>
      </c>
    </row>
    <row r="3787" spans="1:3">
      <c r="A3787" s="3">
        <v>-5.0639991760253906</v>
      </c>
      <c r="B3787" s="3">
        <v>17.499999701976776</v>
      </c>
      <c r="C3787" s="3">
        <v>38.793104887008667</v>
      </c>
    </row>
    <row r="3788" spans="1:3">
      <c r="A3788" s="3">
        <v>-5.0599994659423828</v>
      </c>
      <c r="B3788" s="3">
        <v>17.499999701976776</v>
      </c>
      <c r="C3788" s="3">
        <v>38.793104887008667</v>
      </c>
    </row>
    <row r="3789" spans="1:3">
      <c r="A3789" s="3">
        <v>-5.0559992790222168</v>
      </c>
      <c r="B3789" s="3">
        <v>17.499999701976776</v>
      </c>
      <c r="C3789" s="3">
        <v>38.793104887008667</v>
      </c>
    </row>
    <row r="3790" spans="1:3">
      <c r="A3790" s="3">
        <v>-5.0519990921020508</v>
      </c>
      <c r="B3790" s="3">
        <v>17.499999701976776</v>
      </c>
      <c r="C3790" s="3">
        <v>38.793104887008667</v>
      </c>
    </row>
    <row r="3791" spans="1:3">
      <c r="A3791" s="3">
        <v>-5.0500001907348633</v>
      </c>
      <c r="B3791" s="3">
        <v>17.499999701976776</v>
      </c>
      <c r="C3791" s="3">
        <v>39.655172824859619</v>
      </c>
    </row>
    <row r="3792" spans="1:3">
      <c r="A3792" s="3">
        <v>-5.047999382019043</v>
      </c>
      <c r="B3792" s="3">
        <v>17.499999701976776</v>
      </c>
      <c r="C3792" s="3">
        <v>39.655172824859619</v>
      </c>
    </row>
    <row r="3793" spans="1:3">
      <c r="A3793" s="3">
        <v>-5.043999195098877</v>
      </c>
      <c r="B3793" s="3">
        <v>17.499999701976776</v>
      </c>
      <c r="C3793" s="3">
        <v>39.655172824859619</v>
      </c>
    </row>
    <row r="3794" spans="1:3">
      <c r="A3794" s="3">
        <v>-5.0399994850158691</v>
      </c>
      <c r="B3794" s="3">
        <v>17.499999701976776</v>
      </c>
      <c r="C3794" s="3">
        <v>39.655172824859619</v>
      </c>
    </row>
    <row r="3795" spans="1:3">
      <c r="A3795" s="3">
        <v>-5.0359992980957031</v>
      </c>
      <c r="B3795" s="3">
        <v>17.499999701976776</v>
      </c>
      <c r="C3795" s="3">
        <v>39.655172824859619</v>
      </c>
    </row>
    <row r="3796" spans="1:3">
      <c r="A3796" s="3">
        <v>-5.0319991111755371</v>
      </c>
      <c r="B3796" s="3">
        <v>17.499999701976776</v>
      </c>
      <c r="C3796" s="3">
        <v>39.655172824859619</v>
      </c>
    </row>
    <row r="3797" spans="1:3">
      <c r="A3797" s="3">
        <v>-5.0279994010925293</v>
      </c>
      <c r="B3797" s="3">
        <v>17.499999701976776</v>
      </c>
      <c r="C3797" s="3">
        <v>39.655172824859619</v>
      </c>
    </row>
    <row r="3798" spans="1:3">
      <c r="A3798" s="3">
        <v>-5.0239992141723633</v>
      </c>
      <c r="B3798" s="3">
        <v>17.499999701976776</v>
      </c>
      <c r="C3798" s="3">
        <v>39.655172824859619</v>
      </c>
    </row>
    <row r="3799" spans="1:3">
      <c r="A3799" s="3">
        <v>-5.0199995040893555</v>
      </c>
      <c r="B3799" s="3">
        <v>17.499999701976776</v>
      </c>
      <c r="C3799" s="3">
        <v>39.655172824859619</v>
      </c>
    </row>
    <row r="3800" spans="1:3">
      <c r="A3800" s="3">
        <v>-5.0159993171691895</v>
      </c>
      <c r="B3800" s="3">
        <v>17.499999701976776</v>
      </c>
      <c r="C3800" s="3">
        <v>39.655172824859619</v>
      </c>
    </row>
    <row r="3801" spans="1:3">
      <c r="A3801" s="3">
        <v>-5.0119991302490234</v>
      </c>
      <c r="B3801" s="3">
        <v>17.499999701976776</v>
      </c>
      <c r="C3801" s="3">
        <v>39.655172824859619</v>
      </c>
    </row>
    <row r="3802" spans="1:3">
      <c r="A3802" s="3">
        <v>-5.0079994201660156</v>
      </c>
      <c r="B3802" s="3">
        <v>17.499999701976776</v>
      </c>
      <c r="C3802" s="3">
        <v>39.655172824859619</v>
      </c>
    </row>
    <row r="3803" spans="1:3">
      <c r="A3803" s="3">
        <v>-5.0039992332458496</v>
      </c>
      <c r="B3803" s="3">
        <v>17.499999701976776</v>
      </c>
      <c r="C3803" s="3">
        <v>39.655172824859619</v>
      </c>
    </row>
    <row r="3804" spans="1:3">
      <c r="A3804" s="3">
        <v>-4.9999995231628418</v>
      </c>
      <c r="B3804" s="3">
        <v>17.499999701976776</v>
      </c>
      <c r="C3804" s="3">
        <v>39.655172824859619</v>
      </c>
    </row>
    <row r="3805" spans="1:3">
      <c r="A3805" s="3">
        <v>-4.9959993362426758</v>
      </c>
      <c r="B3805" s="3">
        <v>17.499999701976776</v>
      </c>
      <c r="C3805" s="3">
        <v>39.655172824859619</v>
      </c>
    </row>
    <row r="3806" spans="1:3">
      <c r="A3806" s="3">
        <v>-4.9919991493225098</v>
      </c>
      <c r="B3806" s="3">
        <v>17.499999701976776</v>
      </c>
      <c r="C3806" s="3">
        <v>39.655172824859619</v>
      </c>
    </row>
    <row r="3807" spans="1:3">
      <c r="A3807" s="3">
        <v>-4.987999439239502</v>
      </c>
      <c r="B3807" s="3">
        <v>17.499999701976776</v>
      </c>
      <c r="C3807" s="3">
        <v>39.655172824859619</v>
      </c>
    </row>
    <row r="3808" spans="1:3">
      <c r="A3808" s="3">
        <v>-4.9839992523193359</v>
      </c>
      <c r="B3808" s="3">
        <v>17.499999701976776</v>
      </c>
      <c r="C3808" s="3">
        <v>39.655172824859619</v>
      </c>
    </row>
    <row r="3809" spans="1:3">
      <c r="A3809" s="3">
        <v>-4.9799990653991699</v>
      </c>
      <c r="B3809" s="3">
        <v>17.499999701976776</v>
      </c>
      <c r="C3809" s="3">
        <v>39.655172824859619</v>
      </c>
    </row>
    <row r="3810" spans="1:3">
      <c r="A3810" s="3">
        <v>-4.9759993553161621</v>
      </c>
      <c r="B3810" s="3">
        <v>17.499999701976776</v>
      </c>
      <c r="C3810" s="3">
        <v>39.655172824859619</v>
      </c>
    </row>
    <row r="3811" spans="1:3">
      <c r="A3811" s="3">
        <v>-4.9719991683959961</v>
      </c>
      <c r="B3811" s="3">
        <v>17.499999701976776</v>
      </c>
      <c r="C3811" s="3">
        <v>39.655172824859619</v>
      </c>
    </row>
    <row r="3812" spans="1:3">
      <c r="A3812" s="3">
        <v>-4.9679994583129883</v>
      </c>
      <c r="B3812" s="3">
        <v>17.499999701976776</v>
      </c>
      <c r="C3812" s="3">
        <v>39.655172824859619</v>
      </c>
    </row>
    <row r="3813" spans="1:3">
      <c r="A3813" s="3">
        <v>-4.9639992713928223</v>
      </c>
      <c r="B3813" s="3">
        <v>17.499999701976776</v>
      </c>
      <c r="C3813" s="3">
        <v>39.655172824859619</v>
      </c>
    </row>
    <row r="3814" spans="1:3">
      <c r="A3814" s="3">
        <v>-4.9600000381469727</v>
      </c>
      <c r="B3814" s="3">
        <v>18.333333730697632</v>
      </c>
      <c r="C3814" s="3">
        <v>39.655172824859619</v>
      </c>
    </row>
    <row r="3815" spans="1:3">
      <c r="A3815" s="3">
        <v>-4.9599990844726563</v>
      </c>
      <c r="B3815" s="3">
        <v>18.333333730697632</v>
      </c>
      <c r="C3815" s="3">
        <v>39.655172824859619</v>
      </c>
    </row>
    <row r="3816" spans="1:3">
      <c r="A3816" s="3">
        <v>-4.9559993743896484</v>
      </c>
      <c r="B3816" s="3">
        <v>18.333333730697632</v>
      </c>
      <c r="C3816" s="3">
        <v>39.655172824859619</v>
      </c>
    </row>
    <row r="3817" spans="1:3">
      <c r="A3817" s="3">
        <v>-4.9519991874694824</v>
      </c>
      <c r="B3817" s="3">
        <v>18.333333730697632</v>
      </c>
      <c r="C3817" s="3">
        <v>39.655172824859619</v>
      </c>
    </row>
    <row r="3818" spans="1:3">
      <c r="A3818" s="3">
        <v>-4.9479994773864746</v>
      </c>
      <c r="B3818" s="3">
        <v>18.333333730697632</v>
      </c>
      <c r="C3818" s="3">
        <v>39.655172824859619</v>
      </c>
    </row>
    <row r="3819" spans="1:3">
      <c r="A3819" s="3">
        <v>-4.9439992904663086</v>
      </c>
      <c r="B3819" s="3">
        <v>18.333333730697632</v>
      </c>
      <c r="C3819" s="3">
        <v>39.655172824859619</v>
      </c>
    </row>
    <row r="3820" spans="1:3">
      <c r="A3820" s="3">
        <v>-4.940000057220459</v>
      </c>
      <c r="B3820" s="3">
        <v>19.166666269302368</v>
      </c>
      <c r="C3820" s="3">
        <v>39.655172824859619</v>
      </c>
    </row>
    <row r="3821" spans="1:3">
      <c r="A3821" s="3">
        <v>-4.9399991035461426</v>
      </c>
      <c r="B3821" s="3">
        <v>19.166666269302368</v>
      </c>
      <c r="C3821" s="3">
        <v>39.655172824859619</v>
      </c>
    </row>
    <row r="3822" spans="1:3">
      <c r="A3822" s="3">
        <v>-4.9359993934631348</v>
      </c>
      <c r="B3822" s="3">
        <v>19.166666269302368</v>
      </c>
      <c r="C3822" s="3">
        <v>39.655172824859619</v>
      </c>
    </row>
    <row r="3823" spans="1:3">
      <c r="A3823" s="3">
        <v>-4.9319992065429688</v>
      </c>
      <c r="B3823" s="3">
        <v>19.166666269302368</v>
      </c>
      <c r="C3823" s="3">
        <v>39.655172824859619</v>
      </c>
    </row>
    <row r="3824" spans="1:3">
      <c r="A3824" s="3">
        <v>-4.9279994964599609</v>
      </c>
      <c r="B3824" s="3">
        <v>19.166666269302368</v>
      </c>
      <c r="C3824" s="3">
        <v>39.655172824859619</v>
      </c>
    </row>
    <row r="3825" spans="1:3">
      <c r="A3825" s="3">
        <v>-4.9239993095397949</v>
      </c>
      <c r="B3825" s="3">
        <v>19.166666269302368</v>
      </c>
      <c r="C3825" s="3">
        <v>39.655172824859619</v>
      </c>
    </row>
    <row r="3826" spans="1:3">
      <c r="A3826" s="3">
        <v>-4.9199991226196289</v>
      </c>
      <c r="B3826" s="3">
        <v>19.166666269302368</v>
      </c>
      <c r="C3826" s="3">
        <v>39.655172824859619</v>
      </c>
    </row>
    <row r="3827" spans="1:3">
      <c r="A3827" s="3">
        <v>-4.9159994125366211</v>
      </c>
      <c r="B3827" s="3">
        <v>19.166666269302368</v>
      </c>
      <c r="C3827" s="3">
        <v>39.655172824859619</v>
      </c>
    </row>
    <row r="3828" spans="1:3">
      <c r="A3828" s="3">
        <v>-4.9119992256164551</v>
      </c>
      <c r="B3828" s="3">
        <v>19.166666269302368</v>
      </c>
      <c r="C3828" s="3">
        <v>39.655172824859619</v>
      </c>
    </row>
    <row r="3829" spans="1:3">
      <c r="A3829" s="3">
        <v>-4.9079995155334473</v>
      </c>
      <c r="B3829" s="3">
        <v>19.166666269302368</v>
      </c>
      <c r="C3829" s="3">
        <v>39.655172824859619</v>
      </c>
    </row>
    <row r="3830" spans="1:3">
      <c r="A3830" s="3">
        <v>-4.9039993286132813</v>
      </c>
      <c r="B3830" s="3">
        <v>19.166666269302368</v>
      </c>
      <c r="C3830" s="3">
        <v>39.655172824859619</v>
      </c>
    </row>
    <row r="3831" spans="1:3">
      <c r="A3831" s="3">
        <v>-4.9000000953674316</v>
      </c>
      <c r="B3831" s="3">
        <v>20.000000298023224</v>
      </c>
      <c r="C3831" s="3">
        <v>39.655172824859619</v>
      </c>
    </row>
    <row r="3832" spans="1:3">
      <c r="A3832" s="3">
        <v>-4.8999991416931152</v>
      </c>
      <c r="B3832" s="3">
        <v>20.000000298023224</v>
      </c>
      <c r="C3832" s="3">
        <v>39.655172824859619</v>
      </c>
    </row>
    <row r="3833" spans="1:3">
      <c r="A3833" s="3">
        <v>-4.8959994316101074</v>
      </c>
      <c r="B3833" s="3">
        <v>20.000000298023224</v>
      </c>
      <c r="C3833" s="3">
        <v>39.655172824859619</v>
      </c>
    </row>
    <row r="3834" spans="1:3">
      <c r="A3834" s="3">
        <v>-4.8919992446899414</v>
      </c>
      <c r="B3834" s="3">
        <v>20.000000298023224</v>
      </c>
      <c r="C3834" s="3">
        <v>39.655172824859619</v>
      </c>
    </row>
    <row r="3835" spans="1:3">
      <c r="A3835" s="3">
        <v>-4.8879990577697754</v>
      </c>
      <c r="B3835" s="3">
        <v>20.000000298023224</v>
      </c>
      <c r="C3835" s="3">
        <v>39.655172824859619</v>
      </c>
    </row>
    <row r="3836" spans="1:3">
      <c r="A3836" s="3">
        <v>-4.8839993476867676</v>
      </c>
      <c r="B3836" s="3">
        <v>20.000000298023224</v>
      </c>
      <c r="C3836" s="3">
        <v>39.655172824859619</v>
      </c>
    </row>
    <row r="3837" spans="1:3">
      <c r="A3837" s="3">
        <v>-4.8799991607666016</v>
      </c>
      <c r="B3837" s="3">
        <v>20.000000298023224</v>
      </c>
      <c r="C3837" s="3">
        <v>39.655172824859619</v>
      </c>
    </row>
    <row r="3838" spans="1:3">
      <c r="A3838" s="3">
        <v>-4.8759994506835938</v>
      </c>
      <c r="B3838" s="3">
        <v>20.000000298023224</v>
      </c>
      <c r="C3838" s="3">
        <v>39.655172824859619</v>
      </c>
    </row>
    <row r="3839" spans="1:3">
      <c r="A3839" s="3">
        <v>-4.8719992637634277</v>
      </c>
      <c r="B3839" s="3">
        <v>20.000000298023224</v>
      </c>
      <c r="C3839" s="3">
        <v>39.655172824859619</v>
      </c>
    </row>
    <row r="3840" spans="1:3">
      <c r="A3840" s="3">
        <v>-4.8679990768432617</v>
      </c>
      <c r="B3840" s="3">
        <v>20.000000298023224</v>
      </c>
      <c r="C3840" s="3">
        <v>39.655172824859619</v>
      </c>
    </row>
    <row r="3841" spans="1:3">
      <c r="A3841" s="3">
        <v>-4.8639993667602539</v>
      </c>
      <c r="B3841" s="3">
        <v>20.000000298023224</v>
      </c>
      <c r="C3841" s="3">
        <v>39.655172824859619</v>
      </c>
    </row>
    <row r="3842" spans="1:3">
      <c r="A3842" s="3">
        <v>-4.8599991798400879</v>
      </c>
      <c r="B3842" s="3">
        <v>20.000000298023224</v>
      </c>
      <c r="C3842" s="3">
        <v>39.655172824859619</v>
      </c>
    </row>
    <row r="3843" spans="1:3">
      <c r="A3843" s="3">
        <v>-4.8559994697570801</v>
      </c>
      <c r="B3843" s="3">
        <v>20.000000298023224</v>
      </c>
      <c r="C3843" s="3">
        <v>39.655172824859619</v>
      </c>
    </row>
    <row r="3844" spans="1:3">
      <c r="A3844" s="3">
        <v>-4.8519992828369141</v>
      </c>
      <c r="B3844" s="3">
        <v>20.000000298023224</v>
      </c>
      <c r="C3844" s="3">
        <v>39.655172824859619</v>
      </c>
    </row>
    <row r="3845" spans="1:3">
      <c r="A3845" s="3">
        <v>-4.847999095916748</v>
      </c>
      <c r="B3845" s="3">
        <v>20.000000298023224</v>
      </c>
      <c r="C3845" s="3">
        <v>39.655172824859619</v>
      </c>
    </row>
    <row r="3846" spans="1:3">
      <c r="A3846" s="3">
        <v>-4.8439993858337402</v>
      </c>
      <c r="B3846" s="3">
        <v>20.000000298023224</v>
      </c>
      <c r="C3846" s="3">
        <v>39.655172824859619</v>
      </c>
    </row>
    <row r="3847" spans="1:3">
      <c r="A3847" s="3">
        <v>-4.8399991989135742</v>
      </c>
      <c r="B3847" s="3">
        <v>20.000000298023224</v>
      </c>
      <c r="C3847" s="3">
        <v>39.655172824859619</v>
      </c>
    </row>
    <row r="3848" spans="1:3">
      <c r="A3848" s="3">
        <v>-4.8359994888305664</v>
      </c>
      <c r="B3848" s="3">
        <v>20.000000298023224</v>
      </c>
      <c r="C3848" s="3">
        <v>39.655172824859619</v>
      </c>
    </row>
    <row r="3849" spans="1:3">
      <c r="A3849" s="3">
        <v>-4.8319993019104004</v>
      </c>
      <c r="B3849" s="3">
        <v>20.000000298023224</v>
      </c>
      <c r="C3849" s="3">
        <v>39.655172824859619</v>
      </c>
    </row>
    <row r="3850" spans="1:3">
      <c r="A3850" s="3">
        <v>-4.8279991149902344</v>
      </c>
      <c r="B3850" s="3">
        <v>20.000000298023224</v>
      </c>
      <c r="C3850" s="3">
        <v>39.655172824859619</v>
      </c>
    </row>
    <row r="3851" spans="1:3">
      <c r="A3851" s="3">
        <v>-4.8239994049072266</v>
      </c>
      <c r="B3851" s="3">
        <v>20.000000298023224</v>
      </c>
      <c r="C3851" s="3">
        <v>39.655172824859619</v>
      </c>
    </row>
    <row r="3852" spans="1:3">
      <c r="A3852" s="3">
        <v>-4.8199992179870605</v>
      </c>
      <c r="B3852" s="3">
        <v>20.000000298023224</v>
      </c>
      <c r="C3852" s="3">
        <v>39.655172824859619</v>
      </c>
    </row>
    <row r="3853" spans="1:3">
      <c r="A3853" s="3">
        <v>-4.8159995079040527</v>
      </c>
      <c r="B3853" s="3">
        <v>20.000000298023224</v>
      </c>
      <c r="C3853" s="3">
        <v>39.655172824859619</v>
      </c>
    </row>
    <row r="3854" spans="1:3">
      <c r="A3854" s="3">
        <v>-4.8119993209838867</v>
      </c>
      <c r="B3854" s="3">
        <v>20.000000298023224</v>
      </c>
      <c r="C3854" s="3">
        <v>39.655172824859619</v>
      </c>
    </row>
    <row r="3855" spans="1:3">
      <c r="A3855" s="3">
        <v>-4.8079991340637207</v>
      </c>
      <c r="B3855" s="3">
        <v>20.000000298023224</v>
      </c>
      <c r="C3855" s="3">
        <v>39.655172824859619</v>
      </c>
    </row>
    <row r="3856" spans="1:3">
      <c r="A3856" s="3">
        <v>-4.8039994239807129</v>
      </c>
      <c r="B3856" s="3">
        <v>20.000000298023224</v>
      </c>
      <c r="C3856" s="3">
        <v>39.655172824859619</v>
      </c>
    </row>
    <row r="3857" spans="1:3">
      <c r="A3857" s="3">
        <v>-4.7999992370605469</v>
      </c>
      <c r="B3857" s="3">
        <v>20.000000298023224</v>
      </c>
      <c r="C3857" s="3">
        <v>39.655172824859619</v>
      </c>
    </row>
    <row r="3858" spans="1:3">
      <c r="A3858" s="3">
        <v>-4.7959990501403809</v>
      </c>
      <c r="B3858" s="3">
        <v>20.000000298023224</v>
      </c>
      <c r="C3858" s="3">
        <v>39.655172824859619</v>
      </c>
    </row>
    <row r="3859" spans="1:3">
      <c r="A3859" s="3">
        <v>-4.791999340057373</v>
      </c>
      <c r="B3859" s="3">
        <v>20.000000298023224</v>
      </c>
      <c r="C3859" s="3">
        <v>39.655172824859619</v>
      </c>
    </row>
    <row r="3860" spans="1:3">
      <c r="A3860" s="3">
        <v>-4.787999153137207</v>
      </c>
      <c r="B3860" s="3">
        <v>20.000000298023224</v>
      </c>
      <c r="C3860" s="3">
        <v>39.655172824859619</v>
      </c>
    </row>
    <row r="3861" spans="1:3">
      <c r="A3861" s="3">
        <v>-4.7839994430541992</v>
      </c>
      <c r="B3861" s="3">
        <v>20.000000298023224</v>
      </c>
      <c r="C3861" s="3">
        <v>39.655172824859619</v>
      </c>
    </row>
    <row r="3862" spans="1:3">
      <c r="A3862" s="3">
        <v>-4.7799992561340332</v>
      </c>
      <c r="B3862" s="3">
        <v>20.000000298023224</v>
      </c>
      <c r="C3862" s="3">
        <v>39.655172824859619</v>
      </c>
    </row>
    <row r="3863" spans="1:3">
      <c r="A3863" s="3">
        <v>-4.7759990692138672</v>
      </c>
      <c r="B3863" s="3">
        <v>20.000000298023224</v>
      </c>
      <c r="C3863" s="3">
        <v>39.655172824859619</v>
      </c>
    </row>
    <row r="3864" spans="1:3">
      <c r="A3864" s="3">
        <v>-4.7719993591308594</v>
      </c>
      <c r="B3864" s="3">
        <v>20.000000298023224</v>
      </c>
      <c r="C3864" s="3">
        <v>39.655172824859619</v>
      </c>
    </row>
    <row r="3865" spans="1:3">
      <c r="A3865" s="3">
        <v>-4.7679991722106934</v>
      </c>
      <c r="B3865" s="3">
        <v>20.000000298023224</v>
      </c>
      <c r="C3865" s="3">
        <v>39.655172824859619</v>
      </c>
    </row>
    <row r="3866" spans="1:3">
      <c r="A3866" s="3">
        <v>-4.7639994621276855</v>
      </c>
      <c r="B3866" s="3">
        <v>20.000000298023224</v>
      </c>
      <c r="C3866" s="3">
        <v>39.655172824859619</v>
      </c>
    </row>
    <row r="3867" spans="1:3">
      <c r="A3867" s="3">
        <v>-4.7599992752075195</v>
      </c>
      <c r="B3867" s="3">
        <v>20.000000298023224</v>
      </c>
      <c r="C3867" s="3">
        <v>39.655172824859619</v>
      </c>
    </row>
    <row r="3868" spans="1:3">
      <c r="A3868" s="3">
        <v>-4.7559990882873535</v>
      </c>
      <c r="B3868" s="3">
        <v>20.000000298023224</v>
      </c>
      <c r="C3868" s="3">
        <v>39.655172824859619</v>
      </c>
    </row>
    <row r="3869" spans="1:3">
      <c r="A3869" s="3">
        <v>-4.7519993782043457</v>
      </c>
      <c r="B3869" s="3">
        <v>20.000000298023224</v>
      </c>
      <c r="C3869" s="3">
        <v>39.655172824859619</v>
      </c>
    </row>
    <row r="3870" spans="1:3">
      <c r="A3870" s="3">
        <v>-4.75</v>
      </c>
      <c r="B3870" s="3">
        <v>20.83333283662796</v>
      </c>
      <c r="C3870" s="3">
        <v>39.655172824859619</v>
      </c>
    </row>
    <row r="3871" spans="1:3">
      <c r="A3871" s="3">
        <v>-4.7479991912841797</v>
      </c>
      <c r="B3871" s="3">
        <v>20.83333283662796</v>
      </c>
      <c r="C3871" s="3">
        <v>39.655172824859619</v>
      </c>
    </row>
    <row r="3872" spans="1:3">
      <c r="A3872" s="3">
        <v>-4.7439994812011719</v>
      </c>
      <c r="B3872" s="3">
        <v>20.83333283662796</v>
      </c>
      <c r="C3872" s="3">
        <v>39.655172824859619</v>
      </c>
    </row>
    <row r="3873" spans="1:3">
      <c r="A3873" s="3">
        <v>-4.7399992942810059</v>
      </c>
      <c r="B3873" s="3">
        <v>20.83333283662796</v>
      </c>
      <c r="C3873" s="3">
        <v>39.655172824859619</v>
      </c>
    </row>
    <row r="3874" spans="1:3">
      <c r="A3874" s="3">
        <v>-4.7359991073608398</v>
      </c>
      <c r="B3874" s="3">
        <v>20.83333283662796</v>
      </c>
      <c r="C3874" s="3">
        <v>39.655172824859619</v>
      </c>
    </row>
    <row r="3875" spans="1:3">
      <c r="A3875" s="3">
        <v>-4.731999397277832</v>
      </c>
      <c r="B3875" s="3">
        <v>20.83333283662796</v>
      </c>
      <c r="C3875" s="3">
        <v>39.655172824859619</v>
      </c>
    </row>
    <row r="3876" spans="1:3">
      <c r="A3876" s="3">
        <v>-4.727999210357666</v>
      </c>
      <c r="B3876" s="3">
        <v>20.83333283662796</v>
      </c>
      <c r="C3876" s="3">
        <v>39.655172824859619</v>
      </c>
    </row>
    <row r="3877" spans="1:3">
      <c r="A3877" s="3">
        <v>-4.7239995002746582</v>
      </c>
      <c r="B3877" s="3">
        <v>20.83333283662796</v>
      </c>
      <c r="C3877" s="3">
        <v>39.655172824859619</v>
      </c>
    </row>
    <row r="3878" spans="1:3">
      <c r="A3878" s="3">
        <v>-4.7199993133544922</v>
      </c>
      <c r="B3878" s="3">
        <v>20.83333283662796</v>
      </c>
      <c r="C3878" s="3">
        <v>39.655172824859619</v>
      </c>
    </row>
    <row r="3879" spans="1:3">
      <c r="A3879" s="3">
        <v>-4.7159991264343262</v>
      </c>
      <c r="B3879" s="3">
        <v>20.83333283662796</v>
      </c>
      <c r="C3879" s="3">
        <v>39.655172824859619</v>
      </c>
    </row>
    <row r="3880" spans="1:3">
      <c r="A3880" s="3">
        <v>-4.7119994163513184</v>
      </c>
      <c r="B3880" s="3">
        <v>20.83333283662796</v>
      </c>
      <c r="C3880" s="3">
        <v>39.655172824859619</v>
      </c>
    </row>
    <row r="3881" spans="1:3">
      <c r="A3881" s="3">
        <v>-4.7079992294311523</v>
      </c>
      <c r="B3881" s="3">
        <v>20.83333283662796</v>
      </c>
      <c r="C3881" s="3">
        <v>39.655172824859619</v>
      </c>
    </row>
    <row r="3882" spans="1:3">
      <c r="A3882" s="3">
        <v>-4.7039990425109863</v>
      </c>
      <c r="B3882" s="3">
        <v>20.83333283662796</v>
      </c>
      <c r="C3882" s="3">
        <v>39.655172824859619</v>
      </c>
    </row>
    <row r="3883" spans="1:3">
      <c r="A3883" s="3">
        <v>-4.6999993324279785</v>
      </c>
      <c r="B3883" s="3">
        <v>20.83333283662796</v>
      </c>
      <c r="C3883" s="3">
        <v>39.655172824859619</v>
      </c>
    </row>
    <row r="3884" spans="1:3">
      <c r="A3884" s="3">
        <v>-4.6959991455078125</v>
      </c>
      <c r="B3884" s="3">
        <v>20.83333283662796</v>
      </c>
      <c r="C3884" s="3">
        <v>39.655172824859619</v>
      </c>
    </row>
    <row r="3885" spans="1:3">
      <c r="A3885" s="3">
        <v>-4.6919994354248047</v>
      </c>
      <c r="B3885" s="3">
        <v>20.83333283662796</v>
      </c>
      <c r="C3885" s="3">
        <v>39.655172824859619</v>
      </c>
    </row>
    <row r="3886" spans="1:3">
      <c r="A3886" s="3">
        <v>-4.6879992485046387</v>
      </c>
      <c r="B3886" s="3">
        <v>20.83333283662796</v>
      </c>
      <c r="C3886" s="3">
        <v>39.655172824859619</v>
      </c>
    </row>
    <row r="3887" spans="1:3">
      <c r="A3887" s="3">
        <v>-4.6839990615844727</v>
      </c>
      <c r="B3887" s="3">
        <v>20.83333283662796</v>
      </c>
      <c r="C3887" s="3">
        <v>39.655172824859619</v>
      </c>
    </row>
    <row r="3888" spans="1:3">
      <c r="A3888" s="3">
        <v>-4.6799993515014648</v>
      </c>
      <c r="B3888" s="3">
        <v>20.83333283662796</v>
      </c>
      <c r="C3888" s="3">
        <v>39.655172824859619</v>
      </c>
    </row>
    <row r="3889" spans="1:3">
      <c r="A3889" s="3">
        <v>-4.6759991645812988</v>
      </c>
      <c r="B3889" s="3">
        <v>20.83333283662796</v>
      </c>
      <c r="C3889" s="3">
        <v>39.655172824859619</v>
      </c>
    </row>
    <row r="3890" spans="1:3">
      <c r="A3890" s="3">
        <v>-4.671999454498291</v>
      </c>
      <c r="B3890" s="3">
        <v>20.83333283662796</v>
      </c>
      <c r="C3890" s="3">
        <v>39.655172824859619</v>
      </c>
    </row>
    <row r="3891" spans="1:3">
      <c r="A3891" s="3">
        <v>-4.667999267578125</v>
      </c>
      <c r="B3891" s="3">
        <v>20.83333283662796</v>
      </c>
      <c r="C3891" s="3">
        <v>39.655172824859619</v>
      </c>
    </row>
    <row r="3892" spans="1:3">
      <c r="A3892" s="3">
        <v>-4.663999080657959</v>
      </c>
      <c r="B3892" s="3">
        <v>20.83333283662796</v>
      </c>
      <c r="C3892" s="3">
        <v>39.655172824859619</v>
      </c>
    </row>
    <row r="3893" spans="1:3">
      <c r="A3893" s="3">
        <v>-4.6599993705749512</v>
      </c>
      <c r="B3893" s="3">
        <v>20.83333283662796</v>
      </c>
      <c r="C3893" s="3">
        <v>39.655172824859619</v>
      </c>
    </row>
    <row r="3894" spans="1:3">
      <c r="A3894" s="3">
        <v>-4.6559991836547852</v>
      </c>
      <c r="B3894" s="3">
        <v>20.83333283662796</v>
      </c>
      <c r="C3894" s="3">
        <v>39.655172824859619</v>
      </c>
    </row>
    <row r="3895" spans="1:3">
      <c r="A3895" s="3">
        <v>-4.6519994735717773</v>
      </c>
      <c r="B3895" s="3">
        <v>20.83333283662796</v>
      </c>
      <c r="C3895" s="3">
        <v>39.655172824859619</v>
      </c>
    </row>
    <row r="3896" spans="1:3">
      <c r="A3896" s="3">
        <v>-4.6479992866516113</v>
      </c>
      <c r="B3896" s="3">
        <v>20.83333283662796</v>
      </c>
      <c r="C3896" s="3">
        <v>39.655172824859619</v>
      </c>
    </row>
    <row r="3897" spans="1:3">
      <c r="A3897" s="3">
        <v>-4.6439990997314453</v>
      </c>
      <c r="B3897" s="3">
        <v>20.83333283662796</v>
      </c>
      <c r="C3897" s="3">
        <v>39.655172824859619</v>
      </c>
    </row>
    <row r="3898" spans="1:3">
      <c r="A3898" s="3">
        <v>-4.6399993896484375</v>
      </c>
      <c r="B3898" s="3">
        <v>20.83333283662796</v>
      </c>
      <c r="C3898" s="3">
        <v>39.655172824859619</v>
      </c>
    </row>
    <row r="3899" spans="1:3">
      <c r="A3899" s="3">
        <v>-4.6359992027282715</v>
      </c>
      <c r="B3899" s="3">
        <v>20.83333283662796</v>
      </c>
      <c r="C3899" s="3">
        <v>39.655172824859619</v>
      </c>
    </row>
    <row r="3900" spans="1:3">
      <c r="A3900" s="3">
        <v>-4.6319994926452637</v>
      </c>
      <c r="B3900" s="3">
        <v>20.83333283662796</v>
      </c>
      <c r="C3900" s="3">
        <v>39.655172824859619</v>
      </c>
    </row>
    <row r="3901" spans="1:3">
      <c r="A3901" s="3">
        <v>-4.6279993057250977</v>
      </c>
      <c r="B3901" s="3">
        <v>20.83333283662796</v>
      </c>
      <c r="C3901" s="3">
        <v>39.655172824859619</v>
      </c>
    </row>
    <row r="3902" spans="1:3">
      <c r="A3902" s="3">
        <v>-4.6239991188049316</v>
      </c>
      <c r="B3902" s="3">
        <v>20.83333283662796</v>
      </c>
      <c r="C3902" s="3">
        <v>39.655172824859619</v>
      </c>
    </row>
    <row r="3903" spans="1:3">
      <c r="A3903" s="3">
        <v>-4.6199994087219238</v>
      </c>
      <c r="B3903" s="3">
        <v>20.83333283662796</v>
      </c>
      <c r="C3903" s="3">
        <v>39.655172824859619</v>
      </c>
    </row>
    <row r="3904" spans="1:3">
      <c r="A3904" s="3">
        <v>-4.6159992218017578</v>
      </c>
      <c r="B3904" s="3">
        <v>20.83333283662796</v>
      </c>
      <c r="C3904" s="3">
        <v>39.655172824859619</v>
      </c>
    </row>
    <row r="3905" spans="1:3">
      <c r="A3905" s="3">
        <v>-4.6119990348815918</v>
      </c>
      <c r="B3905" s="3">
        <v>20.83333283662796</v>
      </c>
      <c r="C3905" s="3">
        <v>39.655172824859619</v>
      </c>
    </row>
    <row r="3906" spans="1:3">
      <c r="A3906" s="3">
        <v>-4.607999324798584</v>
      </c>
      <c r="B3906" s="3">
        <v>20.83333283662796</v>
      </c>
      <c r="C3906" s="3">
        <v>39.655172824859619</v>
      </c>
    </row>
    <row r="3907" spans="1:3">
      <c r="A3907" s="3">
        <v>-4.603999137878418</v>
      </c>
      <c r="B3907" s="3">
        <v>20.83333283662796</v>
      </c>
      <c r="C3907" s="3">
        <v>39.655172824859619</v>
      </c>
    </row>
    <row r="3908" spans="1:3">
      <c r="A3908" s="3">
        <v>-4.5999994277954102</v>
      </c>
      <c r="B3908" s="3">
        <v>20.83333283662796</v>
      </c>
      <c r="C3908" s="3">
        <v>39.655172824859619</v>
      </c>
    </row>
    <row r="3909" spans="1:3">
      <c r="A3909" s="3">
        <v>-4.5959992408752441</v>
      </c>
      <c r="B3909" s="3">
        <v>20.83333283662796</v>
      </c>
      <c r="C3909" s="3">
        <v>39.655172824859619</v>
      </c>
    </row>
    <row r="3910" spans="1:3">
      <c r="A3910" s="3">
        <v>-4.5919990539550781</v>
      </c>
      <c r="B3910" s="3">
        <v>20.83333283662796</v>
      </c>
      <c r="C3910" s="3">
        <v>39.655172824859619</v>
      </c>
    </row>
    <row r="3911" spans="1:3">
      <c r="A3911" s="3">
        <v>-4.5879993438720703</v>
      </c>
      <c r="B3911" s="3">
        <v>20.83333283662796</v>
      </c>
      <c r="C3911" s="3">
        <v>39.655172824859619</v>
      </c>
    </row>
    <row r="3912" spans="1:3">
      <c r="A3912" s="3">
        <v>-4.5839991569519043</v>
      </c>
      <c r="B3912" s="3">
        <v>20.83333283662796</v>
      </c>
      <c r="C3912" s="3">
        <v>39.655172824859619</v>
      </c>
    </row>
    <row r="3913" spans="1:3">
      <c r="A3913" s="3">
        <v>-4.5799994468688965</v>
      </c>
      <c r="B3913" s="3">
        <v>20.83333283662796</v>
      </c>
      <c r="C3913" s="3">
        <v>39.655172824859619</v>
      </c>
    </row>
    <row r="3914" spans="1:3">
      <c r="A3914" s="3">
        <v>-4.5759992599487305</v>
      </c>
      <c r="B3914" s="3">
        <v>20.83333283662796</v>
      </c>
      <c r="C3914" s="3">
        <v>39.655172824859619</v>
      </c>
    </row>
    <row r="3915" spans="1:3">
      <c r="A3915" s="3">
        <v>-4.5719990730285645</v>
      </c>
      <c r="B3915" s="3">
        <v>20.83333283662796</v>
      </c>
      <c r="C3915" s="3">
        <v>39.655172824859619</v>
      </c>
    </row>
    <row r="3916" spans="1:3">
      <c r="A3916" s="3">
        <v>-4.5679993629455566</v>
      </c>
      <c r="B3916" s="3">
        <v>20.83333283662796</v>
      </c>
      <c r="C3916" s="3">
        <v>39.655172824859619</v>
      </c>
    </row>
    <row r="3917" spans="1:3">
      <c r="A3917" s="3">
        <v>-4.5639991760253906</v>
      </c>
      <c r="B3917" s="3">
        <v>20.83333283662796</v>
      </c>
      <c r="C3917" s="3">
        <v>39.655172824859619</v>
      </c>
    </row>
    <row r="3918" spans="1:3">
      <c r="A3918" s="3">
        <v>-4.559999942779541</v>
      </c>
      <c r="B3918" s="3">
        <v>20.83333283662796</v>
      </c>
      <c r="C3918" s="3">
        <v>40.517240762710571</v>
      </c>
    </row>
    <row r="3919" spans="1:3">
      <c r="A3919" s="3">
        <v>-4.5599994659423828</v>
      </c>
      <c r="B3919" s="3">
        <v>20.83333283662796</v>
      </c>
      <c r="C3919" s="3">
        <v>40.517240762710571</v>
      </c>
    </row>
    <row r="3920" spans="1:3">
      <c r="A3920" s="3">
        <v>-4.5559992790222168</v>
      </c>
      <c r="B3920" s="3">
        <v>20.83333283662796</v>
      </c>
      <c r="C3920" s="3">
        <v>40.517240762710571</v>
      </c>
    </row>
    <row r="3921" spans="1:3">
      <c r="A3921" s="3">
        <v>-4.5519990921020508</v>
      </c>
      <c r="B3921" s="3">
        <v>20.83333283662796</v>
      </c>
      <c r="C3921" s="3">
        <v>40.517240762710571</v>
      </c>
    </row>
    <row r="3922" spans="1:3">
      <c r="A3922" s="3">
        <v>-4.547999382019043</v>
      </c>
      <c r="B3922" s="3">
        <v>20.83333283662796</v>
      </c>
      <c r="C3922" s="3">
        <v>40.517240762710571</v>
      </c>
    </row>
    <row r="3923" spans="1:3">
      <c r="A3923" s="3">
        <v>-4.543999195098877</v>
      </c>
      <c r="B3923" s="3">
        <v>20.83333283662796</v>
      </c>
      <c r="C3923" s="3">
        <v>40.517240762710571</v>
      </c>
    </row>
    <row r="3924" spans="1:3">
      <c r="A3924" s="3">
        <v>-4.5399999618530273</v>
      </c>
      <c r="B3924" s="3">
        <v>20.83333283662796</v>
      </c>
      <c r="C3924" s="3">
        <v>41.379311680793762</v>
      </c>
    </row>
    <row r="3925" spans="1:3">
      <c r="A3925" s="3">
        <v>-4.5399994850158691</v>
      </c>
      <c r="B3925" s="3">
        <v>20.83333283662796</v>
      </c>
      <c r="C3925" s="3">
        <v>41.379311680793762</v>
      </c>
    </row>
    <row r="3926" spans="1:3">
      <c r="A3926" s="3">
        <v>-4.5359992980957031</v>
      </c>
      <c r="B3926" s="3">
        <v>20.83333283662796</v>
      </c>
      <c r="C3926" s="3">
        <v>41.379311680793762</v>
      </c>
    </row>
    <row r="3927" spans="1:3">
      <c r="A3927" s="3">
        <v>-4.5319991111755371</v>
      </c>
      <c r="B3927" s="3">
        <v>20.83333283662796</v>
      </c>
      <c r="C3927" s="3">
        <v>41.379311680793762</v>
      </c>
    </row>
    <row r="3928" spans="1:3">
      <c r="A3928" s="3">
        <v>-4.5279994010925293</v>
      </c>
      <c r="B3928" s="3">
        <v>20.83333283662796</v>
      </c>
      <c r="C3928" s="3">
        <v>41.379311680793762</v>
      </c>
    </row>
    <row r="3929" spans="1:3">
      <c r="A3929" s="3">
        <v>-4.5239992141723633</v>
      </c>
      <c r="B3929" s="3">
        <v>20.83333283662796</v>
      </c>
      <c r="C3929" s="3">
        <v>41.379311680793762</v>
      </c>
    </row>
    <row r="3930" spans="1:3">
      <c r="A3930" s="3">
        <v>-4.5199999809265137</v>
      </c>
      <c r="B3930" s="3">
        <v>20.83333283662796</v>
      </c>
      <c r="C3930" s="3">
        <v>42.241379618644714</v>
      </c>
    </row>
    <row r="3931" spans="1:3">
      <c r="A3931" s="3">
        <v>-4.5199990272521973</v>
      </c>
      <c r="B3931" s="3">
        <v>20.83333283662796</v>
      </c>
      <c r="C3931" s="3">
        <v>42.241379618644714</v>
      </c>
    </row>
    <row r="3932" spans="1:3">
      <c r="A3932" s="3">
        <v>-4.5159993171691895</v>
      </c>
      <c r="B3932" s="3">
        <v>20.83333283662796</v>
      </c>
      <c r="C3932" s="3">
        <v>42.241379618644714</v>
      </c>
    </row>
    <row r="3933" spans="1:3">
      <c r="A3933" s="3">
        <v>-4.5119991302490234</v>
      </c>
      <c r="B3933" s="3">
        <v>20.83333283662796</v>
      </c>
      <c r="C3933" s="3">
        <v>42.241379618644714</v>
      </c>
    </row>
    <row r="3934" spans="1:3">
      <c r="A3934" s="3">
        <v>-4.5079994201660156</v>
      </c>
      <c r="B3934" s="3">
        <v>20.83333283662796</v>
      </c>
      <c r="C3934" s="3">
        <v>42.241379618644714</v>
      </c>
    </row>
    <row r="3935" spans="1:3">
      <c r="A3935" s="3">
        <v>-4.5039992332458496</v>
      </c>
      <c r="B3935" s="3">
        <v>20.83333283662796</v>
      </c>
      <c r="C3935" s="3">
        <v>42.241379618644714</v>
      </c>
    </row>
    <row r="3936" spans="1:3">
      <c r="A3936" s="3">
        <v>-4.4999990463256836</v>
      </c>
      <c r="B3936" s="3">
        <v>20.83333283662796</v>
      </c>
      <c r="C3936" s="3">
        <v>42.241379618644714</v>
      </c>
    </row>
    <row r="3937" spans="1:3">
      <c r="A3937" s="3">
        <v>-4.4959993362426758</v>
      </c>
      <c r="B3937" s="3">
        <v>20.83333283662796</v>
      </c>
      <c r="C3937" s="3">
        <v>42.241379618644714</v>
      </c>
    </row>
    <row r="3938" spans="1:3">
      <c r="A3938" s="3">
        <v>-4.4919991493225098</v>
      </c>
      <c r="B3938" s="3">
        <v>20.83333283662796</v>
      </c>
      <c r="C3938" s="3">
        <v>42.241379618644714</v>
      </c>
    </row>
    <row r="3939" spans="1:3">
      <c r="A3939" s="3">
        <v>-4.487999439239502</v>
      </c>
      <c r="B3939" s="3">
        <v>20.83333283662796</v>
      </c>
      <c r="C3939" s="3">
        <v>42.241379618644714</v>
      </c>
    </row>
    <row r="3940" spans="1:3">
      <c r="A3940" s="3">
        <v>-4.4839992523193359</v>
      </c>
      <c r="B3940" s="3">
        <v>20.83333283662796</v>
      </c>
      <c r="C3940" s="3">
        <v>42.241379618644714</v>
      </c>
    </row>
    <row r="3941" spans="1:3">
      <c r="A3941" s="3">
        <v>-4.4800000190734863</v>
      </c>
      <c r="B3941" s="3">
        <v>20.83333283662796</v>
      </c>
      <c r="C3941" s="3">
        <v>43.103447556495667</v>
      </c>
    </row>
    <row r="3942" spans="1:3">
      <c r="A3942" s="3">
        <v>-4.4799990653991699</v>
      </c>
      <c r="B3942" s="3">
        <v>20.83333283662796</v>
      </c>
      <c r="C3942" s="3">
        <v>43.103447556495667</v>
      </c>
    </row>
    <row r="3943" spans="1:3">
      <c r="A3943" s="3">
        <v>-4.4759993553161621</v>
      </c>
      <c r="B3943" s="3">
        <v>20.83333283662796</v>
      </c>
      <c r="C3943" s="3">
        <v>43.103447556495667</v>
      </c>
    </row>
    <row r="3944" spans="1:3">
      <c r="A3944" s="3">
        <v>-4.4719991683959961</v>
      </c>
      <c r="B3944" s="3">
        <v>20.83333283662796</v>
      </c>
      <c r="C3944" s="3">
        <v>43.103447556495667</v>
      </c>
    </row>
    <row r="3945" spans="1:3">
      <c r="A3945" s="3">
        <v>-4.4679994583129883</v>
      </c>
      <c r="B3945" s="3">
        <v>20.83333283662796</v>
      </c>
      <c r="C3945" s="3">
        <v>43.103447556495667</v>
      </c>
    </row>
    <row r="3946" spans="1:3">
      <c r="A3946" s="3">
        <v>-4.4639992713928223</v>
      </c>
      <c r="B3946" s="3">
        <v>20.83333283662796</v>
      </c>
      <c r="C3946" s="3">
        <v>43.103447556495667</v>
      </c>
    </row>
    <row r="3947" spans="1:3">
      <c r="A3947" s="3">
        <v>-4.4599990844726563</v>
      </c>
      <c r="B3947" s="3">
        <v>20.83333283662796</v>
      </c>
      <c r="C3947" s="3">
        <v>43.103447556495667</v>
      </c>
    </row>
    <row r="3948" spans="1:3">
      <c r="A3948" s="3">
        <v>-4.4559993743896484</v>
      </c>
      <c r="B3948" s="3">
        <v>20.83333283662796</v>
      </c>
      <c r="C3948" s="3">
        <v>43.103447556495667</v>
      </c>
    </row>
    <row r="3949" spans="1:3">
      <c r="A3949" s="3">
        <v>-4.4519991874694824</v>
      </c>
      <c r="B3949" s="3">
        <v>20.83333283662796</v>
      </c>
      <c r="C3949" s="3">
        <v>43.103447556495667</v>
      </c>
    </row>
    <row r="3950" spans="1:3">
      <c r="A3950" s="3">
        <v>-4.4479994773864746</v>
      </c>
      <c r="B3950" s="3">
        <v>20.83333283662796</v>
      </c>
      <c r="C3950" s="3">
        <v>43.103447556495667</v>
      </c>
    </row>
    <row r="3951" spans="1:3">
      <c r="A3951" s="3">
        <v>-4.4439992904663086</v>
      </c>
      <c r="B3951" s="3">
        <v>20.83333283662796</v>
      </c>
      <c r="C3951" s="3">
        <v>43.103447556495667</v>
      </c>
    </row>
    <row r="3952" spans="1:3">
      <c r="A3952" s="3">
        <v>-4.4399991035461426</v>
      </c>
      <c r="B3952" s="3">
        <v>20.83333283662796</v>
      </c>
      <c r="C3952" s="3">
        <v>43.103447556495667</v>
      </c>
    </row>
    <row r="3953" spans="1:3">
      <c r="A3953" s="3">
        <v>-4.4359993934631348</v>
      </c>
      <c r="B3953" s="3">
        <v>20.83333283662796</v>
      </c>
      <c r="C3953" s="3">
        <v>43.103447556495667</v>
      </c>
    </row>
    <row r="3954" spans="1:3">
      <c r="A3954" s="3">
        <v>-4.4319992065429688</v>
      </c>
      <c r="B3954" s="3">
        <v>20.83333283662796</v>
      </c>
      <c r="C3954" s="3">
        <v>43.103447556495667</v>
      </c>
    </row>
    <row r="3955" spans="1:3">
      <c r="A3955" s="3">
        <v>-4.4279994964599609</v>
      </c>
      <c r="B3955" s="3">
        <v>20.83333283662796</v>
      </c>
      <c r="C3955" s="3">
        <v>43.103447556495667</v>
      </c>
    </row>
    <row r="3956" spans="1:3">
      <c r="A3956" s="3">
        <v>-4.4239993095397949</v>
      </c>
      <c r="B3956" s="3">
        <v>20.83333283662796</v>
      </c>
      <c r="C3956" s="3">
        <v>43.103447556495667</v>
      </c>
    </row>
    <row r="3957" spans="1:3">
      <c r="A3957" s="3">
        <v>-4.4200000762939453</v>
      </c>
      <c r="B3957" s="3">
        <v>20.83333283662796</v>
      </c>
      <c r="C3957" s="3">
        <v>43.965518474578857</v>
      </c>
    </row>
    <row r="3958" spans="1:3">
      <c r="A3958" s="3">
        <v>-4.4199991226196289</v>
      </c>
      <c r="B3958" s="3">
        <v>20.83333283662796</v>
      </c>
      <c r="C3958" s="3">
        <v>43.965518474578857</v>
      </c>
    </row>
    <row r="3959" spans="1:3">
      <c r="A3959" s="3">
        <v>-4.4159994125366211</v>
      </c>
      <c r="B3959" s="3">
        <v>20.83333283662796</v>
      </c>
      <c r="C3959" s="3">
        <v>43.965518474578857</v>
      </c>
    </row>
    <row r="3960" spans="1:3">
      <c r="A3960" s="3">
        <v>-4.4119992256164551</v>
      </c>
      <c r="B3960" s="3">
        <v>20.83333283662796</v>
      </c>
      <c r="C3960" s="3">
        <v>43.965518474578857</v>
      </c>
    </row>
    <row r="3961" spans="1:3">
      <c r="A3961" s="3">
        <v>-4.4079990386962891</v>
      </c>
      <c r="B3961" s="3">
        <v>20.83333283662796</v>
      </c>
      <c r="C3961" s="3">
        <v>43.965518474578857</v>
      </c>
    </row>
    <row r="3962" spans="1:3">
      <c r="A3962" s="3">
        <v>-4.4039993286132813</v>
      </c>
      <c r="B3962" s="3">
        <v>20.83333283662796</v>
      </c>
      <c r="C3962" s="3">
        <v>43.965518474578857</v>
      </c>
    </row>
    <row r="3963" spans="1:3">
      <c r="A3963" s="3">
        <v>-4.3999991416931152</v>
      </c>
      <c r="B3963" s="3">
        <v>20.83333283662796</v>
      </c>
      <c r="C3963" s="3">
        <v>43.965518474578857</v>
      </c>
    </row>
    <row r="3964" spans="1:3">
      <c r="A3964" s="3">
        <v>-4.3959994316101074</v>
      </c>
      <c r="B3964" s="3">
        <v>20.83333283662796</v>
      </c>
      <c r="C3964" s="3">
        <v>43.965518474578857</v>
      </c>
    </row>
    <row r="3965" spans="1:3">
      <c r="A3965" s="3">
        <v>-4.3919992446899414</v>
      </c>
      <c r="B3965" s="3">
        <v>20.83333283662796</v>
      </c>
      <c r="C3965" s="3">
        <v>43.965518474578857</v>
      </c>
    </row>
    <row r="3966" spans="1:3">
      <c r="A3966" s="3">
        <v>-4.3879990577697754</v>
      </c>
      <c r="B3966" s="3">
        <v>20.83333283662796</v>
      </c>
      <c r="C3966" s="3">
        <v>43.965518474578857</v>
      </c>
    </row>
    <row r="3967" spans="1:3">
      <c r="A3967" s="3">
        <v>-4.3839993476867676</v>
      </c>
      <c r="B3967" s="3">
        <v>20.83333283662796</v>
      </c>
      <c r="C3967" s="3">
        <v>43.965518474578857</v>
      </c>
    </row>
    <row r="3968" spans="1:3">
      <c r="A3968" s="3">
        <v>-4.3799991607666016</v>
      </c>
      <c r="B3968" s="3">
        <v>20.83333283662796</v>
      </c>
      <c r="C3968" s="3">
        <v>43.965518474578857</v>
      </c>
    </row>
    <row r="3969" spans="1:3">
      <c r="A3969" s="3">
        <v>-4.3759994506835938</v>
      </c>
      <c r="B3969" s="3">
        <v>20.83333283662796</v>
      </c>
      <c r="C3969" s="3">
        <v>43.965518474578857</v>
      </c>
    </row>
    <row r="3970" spans="1:3">
      <c r="A3970" s="3">
        <v>-4.3719992637634277</v>
      </c>
      <c r="B3970" s="3">
        <v>20.83333283662796</v>
      </c>
      <c r="C3970" s="3">
        <v>43.965518474578857</v>
      </c>
    </row>
    <row r="3971" spans="1:3">
      <c r="A3971" s="3">
        <v>-4.3679990768432617</v>
      </c>
      <c r="B3971" s="3">
        <v>20.83333283662796</v>
      </c>
      <c r="C3971" s="3">
        <v>43.965518474578857</v>
      </c>
    </row>
    <row r="3972" spans="1:3">
      <c r="A3972" s="3">
        <v>-4.3639993667602539</v>
      </c>
      <c r="B3972" s="3">
        <v>20.83333283662796</v>
      </c>
      <c r="C3972" s="3">
        <v>43.965518474578857</v>
      </c>
    </row>
    <row r="3973" spans="1:3">
      <c r="A3973" s="3">
        <v>-4.3599991798400879</v>
      </c>
      <c r="B3973" s="3">
        <v>20.83333283662796</v>
      </c>
      <c r="C3973" s="3">
        <v>43.965518474578857</v>
      </c>
    </row>
    <row r="3974" spans="1:3">
      <c r="A3974" s="3">
        <v>-4.3559994697570801</v>
      </c>
      <c r="B3974" s="3">
        <v>20.83333283662796</v>
      </c>
      <c r="C3974" s="3">
        <v>43.965518474578857</v>
      </c>
    </row>
    <row r="3975" spans="1:3">
      <c r="A3975" s="3">
        <v>-4.3519992828369141</v>
      </c>
      <c r="B3975" s="3">
        <v>20.83333283662796</v>
      </c>
      <c r="C3975" s="3">
        <v>43.965518474578857</v>
      </c>
    </row>
    <row r="3976" spans="1:3">
      <c r="A3976" s="3">
        <v>-4.347999095916748</v>
      </c>
      <c r="B3976" s="3">
        <v>20.83333283662796</v>
      </c>
      <c r="C3976" s="3">
        <v>43.965518474578857</v>
      </c>
    </row>
    <row r="3977" spans="1:3">
      <c r="A3977" s="3">
        <v>-4.3439993858337402</v>
      </c>
      <c r="B3977" s="3">
        <v>20.83333283662796</v>
      </c>
      <c r="C3977" s="3">
        <v>43.965518474578857</v>
      </c>
    </row>
    <row r="3978" spans="1:3">
      <c r="A3978" s="3">
        <v>-4.3399991989135742</v>
      </c>
      <c r="B3978" s="3">
        <v>20.83333283662796</v>
      </c>
      <c r="C3978" s="3">
        <v>43.965518474578857</v>
      </c>
    </row>
    <row r="3979" spans="1:3">
      <c r="A3979" s="3">
        <v>-4.3359994888305664</v>
      </c>
      <c r="B3979" s="3">
        <v>20.83333283662796</v>
      </c>
      <c r="C3979" s="3">
        <v>43.965518474578857</v>
      </c>
    </row>
    <row r="3980" spans="1:3">
      <c r="A3980" s="3">
        <v>-4.3319993019104004</v>
      </c>
      <c r="B3980" s="3">
        <v>20.83333283662796</v>
      </c>
      <c r="C3980" s="3">
        <v>43.965518474578857</v>
      </c>
    </row>
    <row r="3981" spans="1:3">
      <c r="A3981" s="3">
        <v>-4.3279991149902344</v>
      </c>
      <c r="B3981" s="3">
        <v>20.83333283662796</v>
      </c>
      <c r="C3981" s="3">
        <v>43.965518474578857</v>
      </c>
    </row>
    <row r="3982" spans="1:3">
      <c r="A3982" s="3">
        <v>-4.3239994049072266</v>
      </c>
      <c r="B3982" s="3">
        <v>20.83333283662796</v>
      </c>
      <c r="C3982" s="3">
        <v>43.965518474578857</v>
      </c>
    </row>
    <row r="3983" spans="1:3">
      <c r="A3983" s="3">
        <v>-4.3199992179870605</v>
      </c>
      <c r="B3983" s="3">
        <v>20.83333283662796</v>
      </c>
      <c r="C3983" s="3">
        <v>43.965518474578857</v>
      </c>
    </row>
    <row r="3984" spans="1:3">
      <c r="A3984" s="3">
        <v>-4.3159990310668945</v>
      </c>
      <c r="B3984" s="3">
        <v>20.83333283662796</v>
      </c>
      <c r="C3984" s="3">
        <v>43.965518474578857</v>
      </c>
    </row>
    <row r="3985" spans="1:3">
      <c r="A3985" s="3">
        <v>-4.3119993209838867</v>
      </c>
      <c r="B3985" s="3">
        <v>20.83333283662796</v>
      </c>
      <c r="C3985" s="3">
        <v>43.965518474578857</v>
      </c>
    </row>
    <row r="3986" spans="1:3">
      <c r="A3986" s="3">
        <v>-4.3079991340637207</v>
      </c>
      <c r="B3986" s="3">
        <v>20.83333283662796</v>
      </c>
      <c r="C3986" s="3">
        <v>43.965518474578857</v>
      </c>
    </row>
    <row r="3987" spans="1:3">
      <c r="A3987" s="3">
        <v>-4.3039994239807129</v>
      </c>
      <c r="B3987" s="3">
        <v>20.83333283662796</v>
      </c>
      <c r="C3987" s="3">
        <v>43.965518474578857</v>
      </c>
    </row>
    <row r="3988" spans="1:3">
      <c r="A3988" s="3">
        <v>-4.2999992370605469</v>
      </c>
      <c r="B3988" s="3">
        <v>20.83333283662796</v>
      </c>
      <c r="C3988" s="3">
        <v>43.965518474578857</v>
      </c>
    </row>
    <row r="3989" spans="1:3">
      <c r="A3989" s="3">
        <v>-4.2959990501403809</v>
      </c>
      <c r="B3989" s="3">
        <v>20.83333283662796</v>
      </c>
      <c r="C3989" s="3">
        <v>43.965518474578857</v>
      </c>
    </row>
    <row r="3990" spans="1:3">
      <c r="A3990" s="3">
        <v>-4.291999340057373</v>
      </c>
      <c r="B3990" s="3">
        <v>20.83333283662796</v>
      </c>
      <c r="C3990" s="3">
        <v>43.965518474578857</v>
      </c>
    </row>
    <row r="3991" spans="1:3">
      <c r="A3991" s="3">
        <v>-4.287999153137207</v>
      </c>
      <c r="B3991" s="3">
        <v>20.83333283662796</v>
      </c>
      <c r="C3991" s="3">
        <v>43.965518474578857</v>
      </c>
    </row>
    <row r="3992" spans="1:3">
      <c r="A3992" s="3">
        <v>-4.2839994430541992</v>
      </c>
      <c r="B3992" s="3">
        <v>20.83333283662796</v>
      </c>
      <c r="C3992" s="3">
        <v>43.965518474578857</v>
      </c>
    </row>
    <row r="3993" spans="1:3">
      <c r="A3993" s="3">
        <v>-4.2799992561340332</v>
      </c>
      <c r="B3993" s="3">
        <v>20.83333283662796</v>
      </c>
      <c r="C3993" s="3">
        <v>43.965518474578857</v>
      </c>
    </row>
    <row r="3994" spans="1:3">
      <c r="A3994" s="3">
        <v>-4.2759990692138672</v>
      </c>
      <c r="B3994" s="3">
        <v>20.83333283662796</v>
      </c>
      <c r="C3994" s="3">
        <v>43.965518474578857</v>
      </c>
    </row>
    <row r="3995" spans="1:3">
      <c r="A3995" s="3">
        <v>-4.2719993591308594</v>
      </c>
      <c r="B3995" s="3">
        <v>20.83333283662796</v>
      </c>
      <c r="C3995" s="3">
        <v>43.965518474578857</v>
      </c>
    </row>
    <row r="3996" spans="1:3">
      <c r="A3996" s="3">
        <v>-4.2699999809265137</v>
      </c>
      <c r="B3996" s="3">
        <v>21.666666865348816</v>
      </c>
      <c r="C3996" s="3">
        <v>43.965518474578857</v>
      </c>
    </row>
    <row r="3997" spans="1:3">
      <c r="A3997" s="3">
        <v>-4.2679991722106934</v>
      </c>
      <c r="B3997" s="3">
        <v>21.666666865348816</v>
      </c>
      <c r="C3997" s="3">
        <v>43.965518474578857</v>
      </c>
    </row>
    <row r="3998" spans="1:3">
      <c r="A3998" s="3">
        <v>-4.2639994621276855</v>
      </c>
      <c r="B3998" s="3">
        <v>21.666666865348816</v>
      </c>
      <c r="C3998" s="3">
        <v>43.965518474578857</v>
      </c>
    </row>
    <row r="3999" spans="1:3">
      <c r="A3999" s="3">
        <v>-4.2600002288818359</v>
      </c>
      <c r="B3999" s="3">
        <v>21.666666865348816</v>
      </c>
      <c r="C3999" s="3">
        <v>44.82758641242981</v>
      </c>
    </row>
    <row r="4000" spans="1:3">
      <c r="A4000" s="3">
        <v>-4.2599992752075195</v>
      </c>
      <c r="B4000" s="3">
        <v>21.666666865348816</v>
      </c>
      <c r="C4000" s="3">
        <v>44.82758641242981</v>
      </c>
    </row>
    <row r="4001" spans="1:3">
      <c r="A4001" s="3">
        <v>-4.2559990882873535</v>
      </c>
      <c r="B4001" s="3">
        <v>21.666666865348816</v>
      </c>
      <c r="C4001" s="3">
        <v>44.82758641242981</v>
      </c>
    </row>
    <row r="4002" spans="1:3">
      <c r="A4002" s="3">
        <v>-4.2519993782043457</v>
      </c>
      <c r="B4002" s="3">
        <v>21.666666865348816</v>
      </c>
      <c r="C4002" s="3">
        <v>44.82758641242981</v>
      </c>
    </row>
    <row r="4003" spans="1:3">
      <c r="A4003" s="3">
        <v>-4.25</v>
      </c>
      <c r="B4003" s="3">
        <v>21.666666865348816</v>
      </c>
      <c r="C4003" s="3">
        <v>46.551725268363953</v>
      </c>
    </row>
    <row r="4004" spans="1:3">
      <c r="A4004" s="3">
        <v>-4.2479991912841797</v>
      </c>
      <c r="B4004" s="3">
        <v>21.666666865348816</v>
      </c>
      <c r="C4004" s="3">
        <v>46.551725268363953</v>
      </c>
    </row>
    <row r="4005" spans="1:3">
      <c r="A4005" s="3">
        <v>-4.2439994812011719</v>
      </c>
      <c r="B4005" s="3">
        <v>21.666666865348816</v>
      </c>
      <c r="C4005" s="3">
        <v>46.551725268363953</v>
      </c>
    </row>
    <row r="4006" spans="1:3">
      <c r="A4006" s="3">
        <v>-4.2399992942810059</v>
      </c>
      <c r="B4006" s="3">
        <v>21.666666865348816</v>
      </c>
      <c r="C4006" s="3">
        <v>46.551725268363953</v>
      </c>
    </row>
    <row r="4007" spans="1:3">
      <c r="A4007" s="3">
        <v>-4.2359991073608398</v>
      </c>
      <c r="B4007" s="3">
        <v>21.666666865348816</v>
      </c>
      <c r="C4007" s="3">
        <v>46.551725268363953</v>
      </c>
    </row>
    <row r="4008" spans="1:3">
      <c r="A4008" s="3">
        <v>-4.231999397277832</v>
      </c>
      <c r="B4008" s="3">
        <v>21.666666865348816</v>
      </c>
      <c r="C4008" s="3">
        <v>46.551725268363953</v>
      </c>
    </row>
    <row r="4009" spans="1:3">
      <c r="A4009" s="3">
        <v>-4.227999210357666</v>
      </c>
      <c r="B4009" s="3">
        <v>21.666666865348816</v>
      </c>
      <c r="C4009" s="3">
        <v>46.551725268363953</v>
      </c>
    </row>
    <row r="4010" spans="1:3">
      <c r="A4010" s="3">
        <v>-4.2239990234375</v>
      </c>
      <c r="B4010" s="3">
        <v>21.666666865348816</v>
      </c>
      <c r="C4010" s="3">
        <v>46.551725268363953</v>
      </c>
    </row>
    <row r="4011" spans="1:3">
      <c r="A4011" s="3">
        <v>-4.2199993133544922</v>
      </c>
      <c r="B4011" s="3">
        <v>21.666666865348816</v>
      </c>
      <c r="C4011" s="3">
        <v>46.551725268363953</v>
      </c>
    </row>
    <row r="4012" spans="1:3">
      <c r="A4012" s="3">
        <v>-4.2159991264343262</v>
      </c>
      <c r="B4012" s="3">
        <v>21.666666865348816</v>
      </c>
      <c r="C4012" s="3">
        <v>46.551725268363953</v>
      </c>
    </row>
    <row r="4013" spans="1:3">
      <c r="A4013" s="3">
        <v>-4.2119994163513184</v>
      </c>
      <c r="B4013" s="3">
        <v>21.666666865348816</v>
      </c>
      <c r="C4013" s="3">
        <v>46.551725268363953</v>
      </c>
    </row>
    <row r="4014" spans="1:3">
      <c r="A4014" s="3">
        <v>-4.2079992294311523</v>
      </c>
      <c r="B4014" s="3">
        <v>21.666666865348816</v>
      </c>
      <c r="C4014" s="3">
        <v>46.551725268363953</v>
      </c>
    </row>
    <row r="4015" spans="1:3">
      <c r="A4015" s="3">
        <v>-4.2039990425109863</v>
      </c>
      <c r="B4015" s="3">
        <v>21.666666865348816</v>
      </c>
      <c r="C4015" s="3">
        <v>46.551725268363953</v>
      </c>
    </row>
    <row r="4016" spans="1:3">
      <c r="A4016" s="3">
        <v>-4.1999993324279785</v>
      </c>
      <c r="B4016" s="3">
        <v>21.666666865348816</v>
      </c>
      <c r="C4016" s="3">
        <v>46.551725268363953</v>
      </c>
    </row>
    <row r="4017" spans="1:3">
      <c r="A4017" s="3">
        <v>-4.1959991455078125</v>
      </c>
      <c r="B4017" s="3">
        <v>21.666666865348816</v>
      </c>
      <c r="C4017" s="3">
        <v>46.551725268363953</v>
      </c>
    </row>
    <row r="4018" spans="1:3">
      <c r="A4018" s="3">
        <v>-4.1919994354248047</v>
      </c>
      <c r="B4018" s="3">
        <v>21.666666865348816</v>
      </c>
      <c r="C4018" s="3">
        <v>46.551725268363953</v>
      </c>
    </row>
    <row r="4019" spans="1:3">
      <c r="A4019" s="3">
        <v>-4.1879992485046387</v>
      </c>
      <c r="B4019" s="3">
        <v>21.666666865348816</v>
      </c>
      <c r="C4019" s="3">
        <v>46.551725268363953</v>
      </c>
    </row>
    <row r="4020" spans="1:3">
      <c r="A4020" s="3">
        <v>-4.1839990615844727</v>
      </c>
      <c r="B4020" s="3">
        <v>21.666666865348816</v>
      </c>
      <c r="C4020" s="3">
        <v>46.551725268363953</v>
      </c>
    </row>
    <row r="4021" spans="1:3">
      <c r="A4021" s="3">
        <v>-4.1799993515014648</v>
      </c>
      <c r="B4021" s="3">
        <v>21.666666865348816</v>
      </c>
      <c r="C4021" s="3">
        <v>46.551725268363953</v>
      </c>
    </row>
    <row r="4022" spans="1:3">
      <c r="A4022" s="3">
        <v>-4.1759991645812988</v>
      </c>
      <c r="B4022" s="3">
        <v>21.666666865348816</v>
      </c>
      <c r="C4022" s="3">
        <v>46.551725268363953</v>
      </c>
    </row>
    <row r="4023" spans="1:3">
      <c r="A4023" s="3">
        <v>-4.171999454498291</v>
      </c>
      <c r="B4023" s="3">
        <v>21.666666865348816</v>
      </c>
      <c r="C4023" s="3">
        <v>46.551725268363953</v>
      </c>
    </row>
    <row r="4024" spans="1:3">
      <c r="A4024" s="3">
        <v>-4.1700000762939453</v>
      </c>
      <c r="B4024" s="3">
        <v>21.666666865348816</v>
      </c>
      <c r="C4024" s="3">
        <v>47.413793206214905</v>
      </c>
    </row>
    <row r="4025" spans="1:3">
      <c r="A4025" s="3">
        <v>-4.167999267578125</v>
      </c>
      <c r="B4025" s="3">
        <v>21.666666865348816</v>
      </c>
      <c r="C4025" s="3">
        <v>47.413793206214905</v>
      </c>
    </row>
    <row r="4026" spans="1:3">
      <c r="A4026" s="3">
        <v>-4.163999080657959</v>
      </c>
      <c r="B4026" s="3">
        <v>21.666666865348816</v>
      </c>
      <c r="C4026" s="3">
        <v>47.413793206214905</v>
      </c>
    </row>
    <row r="4027" spans="1:3">
      <c r="A4027" s="3">
        <v>-4.1599993705749512</v>
      </c>
      <c r="B4027" s="3">
        <v>21.666666865348816</v>
      </c>
      <c r="C4027" s="3">
        <v>47.413793206214905</v>
      </c>
    </row>
    <row r="4028" spans="1:3">
      <c r="A4028" s="3">
        <v>-4.1559991836547852</v>
      </c>
      <c r="B4028" s="3">
        <v>21.666666865348816</v>
      </c>
      <c r="C4028" s="3">
        <v>47.413793206214905</v>
      </c>
    </row>
    <row r="4029" spans="1:3">
      <c r="A4029" s="3">
        <v>-4.1519994735717773</v>
      </c>
      <c r="B4029" s="3">
        <v>21.666666865348816</v>
      </c>
      <c r="C4029" s="3">
        <v>47.413793206214905</v>
      </c>
    </row>
    <row r="4030" spans="1:3">
      <c r="A4030" s="3">
        <v>-4.1479992866516113</v>
      </c>
      <c r="B4030" s="3">
        <v>21.666666865348816</v>
      </c>
      <c r="C4030" s="3">
        <v>47.413793206214905</v>
      </c>
    </row>
    <row r="4031" spans="1:3">
      <c r="A4031" s="3">
        <v>-4.1439990997314453</v>
      </c>
      <c r="B4031" s="3">
        <v>21.666666865348816</v>
      </c>
      <c r="C4031" s="3">
        <v>47.413793206214905</v>
      </c>
    </row>
    <row r="4032" spans="1:3">
      <c r="A4032" s="3">
        <v>-4.1399993896484375</v>
      </c>
      <c r="B4032" s="3">
        <v>21.666666865348816</v>
      </c>
      <c r="C4032" s="3">
        <v>47.413793206214905</v>
      </c>
    </row>
    <row r="4033" spans="1:3">
      <c r="A4033" s="3">
        <v>-4.1359992027282715</v>
      </c>
      <c r="B4033" s="3">
        <v>21.666666865348816</v>
      </c>
      <c r="C4033" s="3">
        <v>47.413793206214905</v>
      </c>
    </row>
    <row r="4034" spans="1:3">
      <c r="A4034" s="3">
        <v>-4.1319990158081055</v>
      </c>
      <c r="B4034" s="3">
        <v>21.666666865348816</v>
      </c>
      <c r="C4034" s="3">
        <v>47.413793206214905</v>
      </c>
    </row>
    <row r="4035" spans="1:3">
      <c r="A4035" s="3">
        <v>-4.1279993057250977</v>
      </c>
      <c r="B4035" s="3">
        <v>21.666666865348816</v>
      </c>
      <c r="C4035" s="3">
        <v>47.413793206214905</v>
      </c>
    </row>
    <row r="4036" spans="1:3">
      <c r="A4036" s="3">
        <v>-4.1239991188049316</v>
      </c>
      <c r="B4036" s="3">
        <v>21.666666865348816</v>
      </c>
      <c r="C4036" s="3">
        <v>47.413793206214905</v>
      </c>
    </row>
    <row r="4037" spans="1:3">
      <c r="A4037" s="3">
        <v>-4.1199994087219238</v>
      </c>
      <c r="B4037" s="3">
        <v>21.666666865348816</v>
      </c>
      <c r="C4037" s="3">
        <v>47.413793206214905</v>
      </c>
    </row>
    <row r="4038" spans="1:3">
      <c r="A4038" s="3">
        <v>-4.1159992218017578</v>
      </c>
      <c r="B4038" s="3">
        <v>21.666666865348816</v>
      </c>
      <c r="C4038" s="3">
        <v>47.413793206214905</v>
      </c>
    </row>
    <row r="4039" spans="1:3">
      <c r="A4039" s="3">
        <v>-4.1119990348815918</v>
      </c>
      <c r="B4039" s="3">
        <v>21.666666865348816</v>
      </c>
      <c r="C4039" s="3">
        <v>47.413793206214905</v>
      </c>
    </row>
    <row r="4040" spans="1:3">
      <c r="A4040" s="3">
        <v>-4.107999324798584</v>
      </c>
      <c r="B4040" s="3">
        <v>21.666666865348816</v>
      </c>
      <c r="C4040" s="3">
        <v>47.413793206214905</v>
      </c>
    </row>
    <row r="4041" spans="1:3">
      <c r="A4041" s="3">
        <v>-4.103999137878418</v>
      </c>
      <c r="B4041" s="3">
        <v>21.666666865348816</v>
      </c>
      <c r="C4041" s="3">
        <v>47.413793206214905</v>
      </c>
    </row>
    <row r="4042" spans="1:3">
      <c r="A4042" s="3">
        <v>-4.0999994277954102</v>
      </c>
      <c r="B4042" s="3">
        <v>21.666666865348816</v>
      </c>
      <c r="C4042" s="3">
        <v>47.413793206214905</v>
      </c>
    </row>
    <row r="4043" spans="1:3">
      <c r="A4043" s="3">
        <v>-4.0959992408752441</v>
      </c>
      <c r="B4043" s="3">
        <v>21.666666865348816</v>
      </c>
      <c r="C4043" s="3">
        <v>47.413793206214905</v>
      </c>
    </row>
    <row r="4044" spans="1:3">
      <c r="A4044" s="3">
        <v>-4.0919990539550781</v>
      </c>
      <c r="B4044" s="3">
        <v>21.666666865348816</v>
      </c>
      <c r="C4044" s="3">
        <v>47.413793206214905</v>
      </c>
    </row>
    <row r="4045" spans="1:3">
      <c r="A4045" s="3">
        <v>-4.0879993438720703</v>
      </c>
      <c r="B4045" s="3">
        <v>21.666666865348816</v>
      </c>
      <c r="C4045" s="3">
        <v>47.413793206214905</v>
      </c>
    </row>
    <row r="4046" spans="1:3">
      <c r="A4046" s="3">
        <v>-4.0839991569519043</v>
      </c>
      <c r="B4046" s="3">
        <v>21.666666865348816</v>
      </c>
      <c r="C4046" s="3">
        <v>47.413793206214905</v>
      </c>
    </row>
    <row r="4047" spans="1:3">
      <c r="A4047" s="3">
        <v>-4.0799994468688965</v>
      </c>
      <c r="B4047" s="3">
        <v>21.666666865348816</v>
      </c>
      <c r="C4047" s="3">
        <v>47.413793206214905</v>
      </c>
    </row>
    <row r="4048" spans="1:3">
      <c r="A4048" s="3">
        <v>-4.0759992599487305</v>
      </c>
      <c r="B4048" s="3">
        <v>21.666666865348816</v>
      </c>
      <c r="C4048" s="3">
        <v>47.413793206214905</v>
      </c>
    </row>
    <row r="4049" spans="1:3">
      <c r="A4049" s="3">
        <v>-4.0719990730285645</v>
      </c>
      <c r="B4049" s="3">
        <v>21.666666865348816</v>
      </c>
      <c r="C4049" s="3">
        <v>47.413793206214905</v>
      </c>
    </row>
    <row r="4050" spans="1:3">
      <c r="A4050" s="3">
        <v>-4.0679993629455566</v>
      </c>
      <c r="B4050" s="3">
        <v>21.666666865348816</v>
      </c>
      <c r="C4050" s="3">
        <v>47.413793206214905</v>
      </c>
    </row>
    <row r="4051" spans="1:3">
      <c r="A4051" s="3">
        <v>-4.0639991760253906</v>
      </c>
      <c r="B4051" s="3">
        <v>21.666666865348816</v>
      </c>
      <c r="C4051" s="3">
        <v>47.413793206214905</v>
      </c>
    </row>
    <row r="4052" spans="1:3">
      <c r="A4052" s="3">
        <v>-4.0599994659423828</v>
      </c>
      <c r="B4052" s="3">
        <v>21.666666865348816</v>
      </c>
      <c r="C4052" s="3">
        <v>47.413793206214905</v>
      </c>
    </row>
    <row r="4053" spans="1:3">
      <c r="A4053" s="3">
        <v>-4.0559992790222168</v>
      </c>
      <c r="B4053" s="3">
        <v>21.666666865348816</v>
      </c>
      <c r="C4053" s="3">
        <v>47.413793206214905</v>
      </c>
    </row>
    <row r="4054" spans="1:3">
      <c r="A4054" s="3">
        <v>-4.0519990921020508</v>
      </c>
      <c r="B4054" s="3">
        <v>21.666666865348816</v>
      </c>
      <c r="C4054" s="3">
        <v>47.413793206214905</v>
      </c>
    </row>
    <row r="4055" spans="1:3">
      <c r="A4055" s="3">
        <v>-4.047999382019043</v>
      </c>
      <c r="B4055" s="3">
        <v>21.666666865348816</v>
      </c>
      <c r="C4055" s="3">
        <v>47.413793206214905</v>
      </c>
    </row>
    <row r="4056" spans="1:3">
      <c r="A4056" s="3">
        <v>-4.043999195098877</v>
      </c>
      <c r="B4056" s="3">
        <v>21.666666865348816</v>
      </c>
      <c r="C4056" s="3">
        <v>47.413793206214905</v>
      </c>
    </row>
    <row r="4057" spans="1:3">
      <c r="A4057" s="3">
        <v>-4.0399999618530273</v>
      </c>
      <c r="B4057" s="3">
        <v>21.666666865348816</v>
      </c>
      <c r="C4057" s="3">
        <v>48.275861144065857</v>
      </c>
    </row>
    <row r="4058" spans="1:3">
      <c r="A4058" s="3">
        <v>-4.0399990081787109</v>
      </c>
      <c r="B4058" s="3">
        <v>21.666666865348816</v>
      </c>
      <c r="C4058" s="3">
        <v>48.275861144065857</v>
      </c>
    </row>
    <row r="4059" spans="1:3">
      <c r="A4059" s="3">
        <v>-4.0359992980957031</v>
      </c>
      <c r="B4059" s="3">
        <v>21.666666865348816</v>
      </c>
      <c r="C4059" s="3">
        <v>48.275861144065857</v>
      </c>
    </row>
    <row r="4060" spans="1:3">
      <c r="A4060" s="3">
        <v>-4.0319991111755371</v>
      </c>
      <c r="B4060" s="3">
        <v>21.666666865348816</v>
      </c>
      <c r="C4060" s="3">
        <v>48.275861144065857</v>
      </c>
    </row>
    <row r="4061" spans="1:3">
      <c r="A4061" s="3">
        <v>-4.0279994010925293</v>
      </c>
      <c r="B4061" s="3">
        <v>21.666666865348816</v>
      </c>
      <c r="C4061" s="3">
        <v>48.275861144065857</v>
      </c>
    </row>
    <row r="4062" spans="1:3">
      <c r="A4062" s="3">
        <v>-4.0239992141723633</v>
      </c>
      <c r="B4062" s="3">
        <v>21.666666865348816</v>
      </c>
      <c r="C4062" s="3">
        <v>48.275861144065857</v>
      </c>
    </row>
    <row r="4063" spans="1:3">
      <c r="A4063" s="3">
        <v>-4.0199990272521973</v>
      </c>
      <c r="B4063" s="3">
        <v>21.666666865348816</v>
      </c>
      <c r="C4063" s="3">
        <v>48.275861144065857</v>
      </c>
    </row>
    <row r="4064" spans="1:3">
      <c r="A4064" s="3">
        <v>-4.0159993171691895</v>
      </c>
      <c r="B4064" s="3">
        <v>21.666666865348816</v>
      </c>
      <c r="C4064" s="3">
        <v>48.275861144065857</v>
      </c>
    </row>
    <row r="4065" spans="1:3">
      <c r="A4065" s="3">
        <v>-4.0119991302490234</v>
      </c>
      <c r="B4065" s="3">
        <v>21.666666865348816</v>
      </c>
      <c r="C4065" s="3">
        <v>48.275861144065857</v>
      </c>
    </row>
    <row r="4066" spans="1:3">
      <c r="A4066" s="3">
        <v>-4.0100002288818359</v>
      </c>
      <c r="B4066" s="3">
        <v>21.666666865348816</v>
      </c>
      <c r="C4066" s="3">
        <v>49.137932062149048</v>
      </c>
    </row>
    <row r="4067" spans="1:3">
      <c r="A4067" s="3">
        <v>-4.0079994201660156</v>
      </c>
      <c r="B4067" s="3">
        <v>21.666666865348816</v>
      </c>
      <c r="C4067" s="3">
        <v>49.137932062149048</v>
      </c>
    </row>
    <row r="4068" spans="1:3">
      <c r="A4068" s="3">
        <v>-4.0039992332458496</v>
      </c>
      <c r="B4068" s="3">
        <v>21.666666865348816</v>
      </c>
      <c r="C4068" s="3">
        <v>49.137932062149048</v>
      </c>
    </row>
    <row r="4069" spans="1:3">
      <c r="A4069" s="3">
        <v>-3.9999992847442627</v>
      </c>
      <c r="B4069" s="3">
        <v>21.666666865348816</v>
      </c>
      <c r="C4069" s="3">
        <v>49.137932062149048</v>
      </c>
    </row>
    <row r="4070" spans="1:3">
      <c r="A4070" s="3">
        <v>-3.9959993362426758</v>
      </c>
      <c r="B4070" s="3">
        <v>21.666666865348816</v>
      </c>
      <c r="C4070" s="3">
        <v>49.137932062149048</v>
      </c>
    </row>
    <row r="4071" spans="1:3">
      <c r="A4071" s="3">
        <v>-3.9919991493225098</v>
      </c>
      <c r="B4071" s="3">
        <v>21.666666865348816</v>
      </c>
      <c r="C4071" s="3">
        <v>49.137932062149048</v>
      </c>
    </row>
    <row r="4072" spans="1:3">
      <c r="A4072" s="3">
        <v>-3.9879992008209229</v>
      </c>
      <c r="B4072" s="3">
        <v>21.666666865348816</v>
      </c>
      <c r="C4072" s="3">
        <v>49.137932062149048</v>
      </c>
    </row>
    <row r="4073" spans="1:3">
      <c r="A4073" s="3">
        <v>-3.9839992523193359</v>
      </c>
      <c r="B4073" s="3">
        <v>21.666666865348816</v>
      </c>
      <c r="C4073" s="3">
        <v>49.137932062149048</v>
      </c>
    </row>
    <row r="4074" spans="1:3">
      <c r="A4074" s="3">
        <v>-3.9800000190734863</v>
      </c>
      <c r="B4074" s="3">
        <v>21.666666865348816</v>
      </c>
      <c r="C4074" s="3">
        <v>50</v>
      </c>
    </row>
    <row r="4075" spans="1:3">
      <c r="A4075" s="3">
        <v>-3.979999303817749</v>
      </c>
      <c r="B4075" s="3">
        <v>21.666666865348816</v>
      </c>
      <c r="C4075" s="3">
        <v>50</v>
      </c>
    </row>
    <row r="4076" spans="1:3">
      <c r="A4076" s="3">
        <v>-3.9759993553161621</v>
      </c>
      <c r="B4076" s="3">
        <v>21.666666865348816</v>
      </c>
      <c r="C4076" s="3">
        <v>50</v>
      </c>
    </row>
    <row r="4077" spans="1:3">
      <c r="A4077" s="3">
        <v>-3.9719991683959961</v>
      </c>
      <c r="B4077" s="3">
        <v>21.666666865348816</v>
      </c>
      <c r="C4077" s="3">
        <v>50</v>
      </c>
    </row>
    <row r="4078" spans="1:3">
      <c r="A4078" s="3">
        <v>-3.9679992198944092</v>
      </c>
      <c r="B4078" s="3">
        <v>21.666666865348816</v>
      </c>
      <c r="C4078" s="3">
        <v>50</v>
      </c>
    </row>
    <row r="4079" spans="1:3">
      <c r="A4079" s="3">
        <v>-3.9639992713928223</v>
      </c>
      <c r="B4079" s="3">
        <v>21.666666865348816</v>
      </c>
      <c r="C4079" s="3">
        <v>50</v>
      </c>
    </row>
    <row r="4080" spans="1:3">
      <c r="A4080" s="3">
        <v>-3.9599993228912354</v>
      </c>
      <c r="B4080" s="3">
        <v>21.666666865348816</v>
      </c>
      <c r="C4080" s="3">
        <v>50</v>
      </c>
    </row>
    <row r="4081" spans="1:3">
      <c r="A4081" s="3">
        <v>-3.9559991359710693</v>
      </c>
      <c r="B4081" s="3">
        <v>21.666666865348816</v>
      </c>
      <c r="C4081" s="3">
        <v>50</v>
      </c>
    </row>
    <row r="4082" spans="1:3">
      <c r="A4082" s="3">
        <v>-3.9519991874694824</v>
      </c>
      <c r="B4082" s="3">
        <v>21.666666865348816</v>
      </c>
      <c r="C4082" s="3">
        <v>50</v>
      </c>
    </row>
    <row r="4083" spans="1:3">
      <c r="A4083" s="3">
        <v>-3.9479992389678955</v>
      </c>
      <c r="B4083" s="3">
        <v>21.666666865348816</v>
      </c>
      <c r="C4083" s="3">
        <v>50</v>
      </c>
    </row>
    <row r="4084" spans="1:3">
      <c r="A4084" s="3">
        <v>-3.9439992904663086</v>
      </c>
      <c r="B4084" s="3">
        <v>21.666666865348816</v>
      </c>
      <c r="C4084" s="3">
        <v>50</v>
      </c>
    </row>
    <row r="4085" spans="1:3">
      <c r="A4085" s="3">
        <v>-3.940000057220459</v>
      </c>
      <c r="B4085" s="3">
        <v>21.666666865348816</v>
      </c>
      <c r="C4085" s="3">
        <v>50.862067937850952</v>
      </c>
    </row>
    <row r="4086" spans="1:3">
      <c r="A4086" s="3">
        <v>-3.9399993419647217</v>
      </c>
      <c r="B4086" s="3">
        <v>21.666666865348816</v>
      </c>
      <c r="C4086" s="3">
        <v>50.862067937850952</v>
      </c>
    </row>
    <row r="4087" spans="1:3">
      <c r="A4087" s="3">
        <v>-3.9359991550445557</v>
      </c>
      <c r="B4087" s="3">
        <v>21.666666865348816</v>
      </c>
      <c r="C4087" s="3">
        <v>50.862067937850952</v>
      </c>
    </row>
    <row r="4088" spans="1:3">
      <c r="A4088" s="3">
        <v>-3.9319992065429688</v>
      </c>
      <c r="B4088" s="3">
        <v>21.666666865348816</v>
      </c>
      <c r="C4088" s="3">
        <v>50.862067937850952</v>
      </c>
    </row>
    <row r="4089" spans="1:3">
      <c r="A4089" s="3">
        <v>-3.9279992580413818</v>
      </c>
      <c r="B4089" s="3">
        <v>21.666666865348816</v>
      </c>
      <c r="C4089" s="3">
        <v>50.862067937850952</v>
      </c>
    </row>
    <row r="4090" spans="1:3">
      <c r="A4090" s="3">
        <v>-3.9239993095397949</v>
      </c>
      <c r="B4090" s="3">
        <v>21.666666865348816</v>
      </c>
      <c r="C4090" s="3">
        <v>50.862067937850952</v>
      </c>
    </row>
    <row r="4091" spans="1:3">
      <c r="A4091" s="3">
        <v>-3.9199991226196289</v>
      </c>
      <c r="B4091" s="3">
        <v>21.666666865348816</v>
      </c>
      <c r="C4091" s="3">
        <v>50.862067937850952</v>
      </c>
    </row>
    <row r="4092" spans="1:3">
      <c r="A4092" s="3">
        <v>-3.915999174118042</v>
      </c>
      <c r="B4092" s="3">
        <v>21.666666865348816</v>
      </c>
      <c r="C4092" s="3">
        <v>50.862067937850952</v>
      </c>
    </row>
    <row r="4093" spans="1:3">
      <c r="A4093" s="3">
        <v>-3.9119992256164551</v>
      </c>
      <c r="B4093" s="3">
        <v>21.666666865348816</v>
      </c>
      <c r="C4093" s="3">
        <v>50.862067937850952</v>
      </c>
    </row>
    <row r="4094" spans="1:3">
      <c r="A4094" s="3">
        <v>-3.9079992771148682</v>
      </c>
      <c r="B4094" s="3">
        <v>21.666666865348816</v>
      </c>
      <c r="C4094" s="3">
        <v>50.862067937850952</v>
      </c>
    </row>
    <row r="4095" spans="1:3">
      <c r="A4095" s="3">
        <v>-3.9039993286132813</v>
      </c>
      <c r="B4095" s="3">
        <v>21.666666865348816</v>
      </c>
      <c r="C4095" s="3">
        <v>50.862067937850952</v>
      </c>
    </row>
    <row r="4096" spans="1:3">
      <c r="A4096" s="3">
        <v>-3.8999991416931152</v>
      </c>
      <c r="B4096" s="3">
        <v>21.666666865348816</v>
      </c>
      <c r="C4096" s="3">
        <v>50.862067937850952</v>
      </c>
    </row>
    <row r="4097" spans="1:3">
      <c r="A4097" s="3">
        <v>-3.8959991931915283</v>
      </c>
      <c r="B4097" s="3">
        <v>21.666666865348816</v>
      </c>
      <c r="C4097" s="3">
        <v>50.862067937850952</v>
      </c>
    </row>
    <row r="4098" spans="1:3">
      <c r="A4098" s="3">
        <v>-3.8919992446899414</v>
      </c>
      <c r="B4098" s="3">
        <v>21.666666865348816</v>
      </c>
      <c r="C4098" s="3">
        <v>50.862067937850952</v>
      </c>
    </row>
    <row r="4099" spans="1:3">
      <c r="A4099" s="3">
        <v>-3.8879992961883545</v>
      </c>
      <c r="B4099" s="3">
        <v>21.666666865348816</v>
      </c>
      <c r="C4099" s="3">
        <v>50.862067937850952</v>
      </c>
    </row>
    <row r="4100" spans="1:3">
      <c r="A4100" s="3">
        <v>-3.8839993476867676</v>
      </c>
      <c r="B4100" s="3">
        <v>21.666666865348816</v>
      </c>
      <c r="C4100" s="3">
        <v>50.862067937850952</v>
      </c>
    </row>
    <row r="4101" spans="1:3">
      <c r="A4101" s="3">
        <v>-3.8799991607666016</v>
      </c>
      <c r="B4101" s="3">
        <v>21.666666865348816</v>
      </c>
      <c r="C4101" s="3">
        <v>50.862067937850952</v>
      </c>
    </row>
    <row r="4102" spans="1:3">
      <c r="A4102" s="3">
        <v>-3.8759992122650146</v>
      </c>
      <c r="B4102" s="3">
        <v>21.666666865348816</v>
      </c>
      <c r="C4102" s="3">
        <v>50.862067937850952</v>
      </c>
    </row>
    <row r="4103" spans="1:3">
      <c r="A4103" s="3">
        <v>-3.8719992637634277</v>
      </c>
      <c r="B4103" s="3">
        <v>21.666666865348816</v>
      </c>
      <c r="C4103" s="3">
        <v>50.862067937850952</v>
      </c>
    </row>
    <row r="4104" spans="1:3">
      <c r="A4104" s="3">
        <v>-3.8679993152618408</v>
      </c>
      <c r="B4104" s="3">
        <v>21.666666865348816</v>
      </c>
      <c r="C4104" s="3">
        <v>50.862067937850952</v>
      </c>
    </row>
    <row r="4105" spans="1:3">
      <c r="A4105" s="3">
        <v>-3.8639991283416748</v>
      </c>
      <c r="B4105" s="3">
        <v>21.666666865348816</v>
      </c>
      <c r="C4105" s="3">
        <v>50.862067937850952</v>
      </c>
    </row>
    <row r="4106" spans="1:3">
      <c r="A4106" s="3">
        <v>-3.8599991798400879</v>
      </c>
      <c r="B4106" s="3">
        <v>21.666666865348816</v>
      </c>
      <c r="C4106" s="3">
        <v>50.862067937850952</v>
      </c>
    </row>
    <row r="4107" spans="1:3">
      <c r="A4107" s="3">
        <v>-3.855999231338501</v>
      </c>
      <c r="B4107" s="3">
        <v>21.666666865348816</v>
      </c>
      <c r="C4107" s="3">
        <v>50.862067937850952</v>
      </c>
    </row>
    <row r="4108" spans="1:3">
      <c r="A4108" s="3">
        <v>-3.8519992828369141</v>
      </c>
      <c r="B4108" s="3">
        <v>21.666666865348816</v>
      </c>
      <c r="C4108" s="3">
        <v>50.862067937850952</v>
      </c>
    </row>
    <row r="4109" spans="1:3">
      <c r="A4109" s="3">
        <v>-3.8479993343353271</v>
      </c>
      <c r="B4109" s="3">
        <v>21.666666865348816</v>
      </c>
      <c r="C4109" s="3">
        <v>50.862067937850952</v>
      </c>
    </row>
    <row r="4110" spans="1:3">
      <c r="A4110" s="3">
        <v>-3.8439991474151611</v>
      </c>
      <c r="B4110" s="3">
        <v>21.666666865348816</v>
      </c>
      <c r="C4110" s="3">
        <v>50.862067937850952</v>
      </c>
    </row>
    <row r="4111" spans="1:3">
      <c r="A4111" s="3">
        <v>-3.8399999141693115</v>
      </c>
      <c r="B4111" s="3">
        <v>21.666666865348816</v>
      </c>
      <c r="C4111" s="3">
        <v>51.724135875701904</v>
      </c>
    </row>
    <row r="4112" spans="1:3">
      <c r="A4112" s="3">
        <v>-3.8399991989135742</v>
      </c>
      <c r="B4112" s="3">
        <v>21.666666865348816</v>
      </c>
      <c r="C4112" s="3">
        <v>51.724135875701904</v>
      </c>
    </row>
    <row r="4113" spans="1:3">
      <c r="A4113" s="3">
        <v>-3.8359992504119873</v>
      </c>
      <c r="B4113" s="3">
        <v>21.666666865348816</v>
      </c>
      <c r="C4113" s="3">
        <v>51.724135875701904</v>
      </c>
    </row>
    <row r="4114" spans="1:3">
      <c r="A4114" s="3">
        <v>-3.8319993019104004</v>
      </c>
      <c r="B4114" s="3">
        <v>21.666666865348816</v>
      </c>
      <c r="C4114" s="3">
        <v>51.724135875701904</v>
      </c>
    </row>
    <row r="4115" spans="1:3">
      <c r="A4115" s="3">
        <v>-3.8279991149902344</v>
      </c>
      <c r="B4115" s="3">
        <v>21.666666865348816</v>
      </c>
      <c r="C4115" s="3">
        <v>51.724135875701904</v>
      </c>
    </row>
    <row r="4116" spans="1:3">
      <c r="A4116" s="3">
        <v>-3.8239991664886475</v>
      </c>
      <c r="B4116" s="3">
        <v>21.666666865348816</v>
      </c>
      <c r="C4116" s="3">
        <v>51.724135875701904</v>
      </c>
    </row>
    <row r="4117" spans="1:3">
      <c r="A4117" s="3">
        <v>-3.8199992179870605</v>
      </c>
      <c r="B4117" s="3">
        <v>21.666666865348816</v>
      </c>
      <c r="C4117" s="3">
        <v>51.724135875701904</v>
      </c>
    </row>
    <row r="4118" spans="1:3">
      <c r="A4118" s="3">
        <v>-3.8159992694854736</v>
      </c>
      <c r="B4118" s="3">
        <v>21.666666865348816</v>
      </c>
      <c r="C4118" s="3">
        <v>51.724135875701904</v>
      </c>
    </row>
    <row r="4119" spans="1:3">
      <c r="A4119" s="3">
        <v>-3.8119993209838867</v>
      </c>
      <c r="B4119" s="3">
        <v>21.666666865348816</v>
      </c>
      <c r="C4119" s="3">
        <v>51.724135875701904</v>
      </c>
    </row>
    <row r="4120" spans="1:3">
      <c r="A4120" s="3">
        <v>-3.8079991340637207</v>
      </c>
      <c r="B4120" s="3">
        <v>21.666666865348816</v>
      </c>
      <c r="C4120" s="3">
        <v>51.724135875701904</v>
      </c>
    </row>
    <row r="4121" spans="1:3">
      <c r="A4121" s="3">
        <v>-3.8039991855621338</v>
      </c>
      <c r="B4121" s="3">
        <v>21.666666865348816</v>
      </c>
      <c r="C4121" s="3">
        <v>51.724135875701904</v>
      </c>
    </row>
    <row r="4122" spans="1:3">
      <c r="A4122" s="3">
        <v>-3.7999992370605469</v>
      </c>
      <c r="B4122" s="3">
        <v>21.666666865348816</v>
      </c>
      <c r="C4122" s="3">
        <v>51.724135875701904</v>
      </c>
    </row>
    <row r="4123" spans="1:3">
      <c r="A4123" s="3">
        <v>-3.79599928855896</v>
      </c>
      <c r="B4123" s="3">
        <v>21.666666865348816</v>
      </c>
      <c r="C4123" s="3">
        <v>51.724135875701904</v>
      </c>
    </row>
    <row r="4124" spans="1:3">
      <c r="A4124" s="3">
        <v>-3.791999340057373</v>
      </c>
      <c r="B4124" s="3">
        <v>21.666666865348816</v>
      </c>
      <c r="C4124" s="3">
        <v>51.724135875701904</v>
      </c>
    </row>
    <row r="4125" spans="1:3">
      <c r="A4125" s="3">
        <v>-3.787999153137207</v>
      </c>
      <c r="B4125" s="3">
        <v>21.666666865348816</v>
      </c>
      <c r="C4125" s="3">
        <v>51.724135875701904</v>
      </c>
    </row>
    <row r="4126" spans="1:3">
      <c r="A4126" s="3">
        <v>-3.7839992046356201</v>
      </c>
      <c r="B4126" s="3">
        <v>21.666666865348816</v>
      </c>
      <c r="C4126" s="3">
        <v>51.724135875701904</v>
      </c>
    </row>
    <row r="4127" spans="1:3">
      <c r="A4127" s="3">
        <v>-3.7799992561340332</v>
      </c>
      <c r="B4127" s="3">
        <v>21.666666865348816</v>
      </c>
      <c r="C4127" s="3">
        <v>51.724135875701904</v>
      </c>
    </row>
    <row r="4128" spans="1:3">
      <c r="A4128" s="3">
        <v>-3.7759993076324463</v>
      </c>
      <c r="B4128" s="3">
        <v>21.666666865348816</v>
      </c>
      <c r="C4128" s="3">
        <v>51.724135875701904</v>
      </c>
    </row>
    <row r="4129" spans="1:3">
      <c r="A4129" s="3">
        <v>-3.7719991207122803</v>
      </c>
      <c r="B4129" s="3">
        <v>21.666666865348816</v>
      </c>
      <c r="C4129" s="3">
        <v>51.724135875701904</v>
      </c>
    </row>
    <row r="4130" spans="1:3">
      <c r="A4130" s="3">
        <v>-3.7679991722106934</v>
      </c>
      <c r="B4130" s="3">
        <v>21.666666865348816</v>
      </c>
      <c r="C4130" s="3">
        <v>51.724135875701904</v>
      </c>
    </row>
    <row r="4131" spans="1:3">
      <c r="A4131" s="3">
        <v>-3.7639992237091064</v>
      </c>
      <c r="B4131" s="3">
        <v>21.666666865348816</v>
      </c>
      <c r="C4131" s="3">
        <v>51.724135875701904</v>
      </c>
    </row>
    <row r="4132" spans="1:3">
      <c r="A4132" s="3">
        <v>-3.7599992752075195</v>
      </c>
      <c r="B4132" s="3">
        <v>21.666666865348816</v>
      </c>
      <c r="C4132" s="3">
        <v>51.724135875701904</v>
      </c>
    </row>
    <row r="4133" spans="1:3">
      <c r="A4133" s="3">
        <v>-3.7559993267059326</v>
      </c>
      <c r="B4133" s="3">
        <v>21.666666865348816</v>
      </c>
      <c r="C4133" s="3">
        <v>51.724135875701904</v>
      </c>
    </row>
    <row r="4134" spans="1:3">
      <c r="A4134" s="3">
        <v>-3.7519991397857666</v>
      </c>
      <c r="B4134" s="3">
        <v>21.666666865348816</v>
      </c>
      <c r="C4134" s="3">
        <v>51.724135875701904</v>
      </c>
    </row>
    <row r="4135" spans="1:3">
      <c r="A4135" s="3">
        <v>-3.7479991912841797</v>
      </c>
      <c r="B4135" s="3">
        <v>21.666666865348816</v>
      </c>
      <c r="C4135" s="3">
        <v>51.724135875701904</v>
      </c>
    </row>
    <row r="4136" spans="1:3">
      <c r="A4136" s="3">
        <v>-3.7439992427825928</v>
      </c>
      <c r="B4136" s="3">
        <v>21.666666865348816</v>
      </c>
      <c r="C4136" s="3">
        <v>51.724135875701904</v>
      </c>
    </row>
    <row r="4137" spans="1:3">
      <c r="A4137" s="3">
        <v>-3.7399992942810059</v>
      </c>
      <c r="B4137" s="3">
        <v>21.666666865348816</v>
      </c>
      <c r="C4137" s="3">
        <v>51.724135875701904</v>
      </c>
    </row>
    <row r="4138" spans="1:3">
      <c r="A4138" s="3">
        <v>-3.7359993457794189</v>
      </c>
      <c r="B4138" s="3">
        <v>21.666666865348816</v>
      </c>
      <c r="C4138" s="3">
        <v>51.724135875701904</v>
      </c>
    </row>
    <row r="4139" spans="1:3">
      <c r="A4139" s="3">
        <v>-3.7319991588592529</v>
      </c>
      <c r="B4139" s="3">
        <v>21.666666865348816</v>
      </c>
      <c r="C4139" s="3">
        <v>51.724135875701904</v>
      </c>
    </row>
    <row r="4140" spans="1:3">
      <c r="A4140" s="3">
        <v>-3.727999210357666</v>
      </c>
      <c r="B4140" s="3">
        <v>21.666666865348816</v>
      </c>
      <c r="C4140" s="3">
        <v>51.724135875701904</v>
      </c>
    </row>
    <row r="4141" spans="1:3">
      <c r="A4141" s="3">
        <v>-3.7239992618560791</v>
      </c>
      <c r="B4141" s="3">
        <v>21.666666865348816</v>
      </c>
      <c r="C4141" s="3">
        <v>51.724135875701904</v>
      </c>
    </row>
    <row r="4142" spans="1:3">
      <c r="A4142" s="3">
        <v>-3.7199993133544922</v>
      </c>
      <c r="B4142" s="3">
        <v>21.666666865348816</v>
      </c>
      <c r="C4142" s="3">
        <v>51.724135875701904</v>
      </c>
    </row>
    <row r="4143" spans="1:3">
      <c r="A4143" s="3">
        <v>-3.7159991264343262</v>
      </c>
      <c r="B4143" s="3">
        <v>21.666666865348816</v>
      </c>
      <c r="C4143" s="3">
        <v>51.724135875701904</v>
      </c>
    </row>
    <row r="4144" spans="1:3">
      <c r="A4144" s="3">
        <v>-3.7119991779327393</v>
      </c>
      <c r="B4144" s="3">
        <v>21.666666865348816</v>
      </c>
      <c r="C4144" s="3">
        <v>51.724135875701904</v>
      </c>
    </row>
    <row r="4145" spans="1:3">
      <c r="A4145" s="3">
        <v>-3.7079992294311523</v>
      </c>
      <c r="B4145" s="3">
        <v>21.666666865348816</v>
      </c>
      <c r="C4145" s="3">
        <v>51.724135875701904</v>
      </c>
    </row>
    <row r="4146" spans="1:3">
      <c r="A4146" s="3">
        <v>-3.7039992809295654</v>
      </c>
      <c r="B4146" s="3">
        <v>21.666666865348816</v>
      </c>
      <c r="C4146" s="3">
        <v>51.724135875701904</v>
      </c>
    </row>
    <row r="4147" spans="1:3">
      <c r="A4147" s="3">
        <v>-3.6999993324279785</v>
      </c>
      <c r="B4147" s="3">
        <v>21.666666865348816</v>
      </c>
      <c r="C4147" s="3">
        <v>51.724135875701904</v>
      </c>
    </row>
    <row r="4148" spans="1:3">
      <c r="A4148" s="3">
        <v>-3.6959991455078125</v>
      </c>
      <c r="B4148" s="3">
        <v>21.666666865348816</v>
      </c>
      <c r="C4148" s="3">
        <v>51.724135875701904</v>
      </c>
    </row>
    <row r="4149" spans="1:3">
      <c r="A4149" s="3">
        <v>-3.6919991970062256</v>
      </c>
      <c r="B4149" s="3">
        <v>21.666666865348816</v>
      </c>
      <c r="C4149" s="3">
        <v>51.724135875701904</v>
      </c>
    </row>
    <row r="4150" spans="1:3">
      <c r="A4150" s="3">
        <v>-3.6879992485046387</v>
      </c>
      <c r="B4150" s="3">
        <v>21.666666865348816</v>
      </c>
      <c r="C4150" s="3">
        <v>51.724135875701904</v>
      </c>
    </row>
    <row r="4151" spans="1:3">
      <c r="A4151" s="3">
        <v>-3.6839993000030518</v>
      </c>
      <c r="B4151" s="3">
        <v>21.666666865348816</v>
      </c>
      <c r="C4151" s="3">
        <v>51.724135875701904</v>
      </c>
    </row>
    <row r="4152" spans="1:3">
      <c r="A4152" s="3">
        <v>-3.6799991130828857</v>
      </c>
      <c r="B4152" s="3">
        <v>21.666666865348816</v>
      </c>
      <c r="C4152" s="3">
        <v>51.724135875701904</v>
      </c>
    </row>
    <row r="4153" spans="1:3">
      <c r="A4153" s="3">
        <v>-3.6759991645812988</v>
      </c>
      <c r="B4153" s="3">
        <v>21.666666865348816</v>
      </c>
      <c r="C4153" s="3">
        <v>51.724135875701904</v>
      </c>
    </row>
    <row r="4154" spans="1:3">
      <c r="A4154" s="3">
        <v>-3.6719992160797119</v>
      </c>
      <c r="B4154" s="3">
        <v>21.666666865348816</v>
      </c>
      <c r="C4154" s="3">
        <v>51.724135875701904</v>
      </c>
    </row>
    <row r="4155" spans="1:3">
      <c r="A4155" s="3">
        <v>-3.667999267578125</v>
      </c>
      <c r="B4155" s="3">
        <v>21.666666865348816</v>
      </c>
      <c r="C4155" s="3">
        <v>51.724135875701904</v>
      </c>
    </row>
    <row r="4156" spans="1:3">
      <c r="A4156" s="3">
        <v>-3.6639993190765381</v>
      </c>
      <c r="B4156" s="3">
        <v>21.666666865348816</v>
      </c>
      <c r="C4156" s="3">
        <v>51.724135875701904</v>
      </c>
    </row>
    <row r="4157" spans="1:3">
      <c r="A4157" s="3">
        <v>-3.6599991321563721</v>
      </c>
      <c r="B4157" s="3">
        <v>21.666666865348816</v>
      </c>
      <c r="C4157" s="3">
        <v>51.724135875701904</v>
      </c>
    </row>
    <row r="4158" spans="1:3">
      <c r="A4158" s="3">
        <v>-3.6559991836547852</v>
      </c>
      <c r="B4158" s="3">
        <v>21.666666865348816</v>
      </c>
      <c r="C4158" s="3">
        <v>51.724135875701904</v>
      </c>
    </row>
    <row r="4159" spans="1:3">
      <c r="A4159" s="3">
        <v>-3.6519992351531982</v>
      </c>
      <c r="B4159" s="3">
        <v>21.666666865348816</v>
      </c>
      <c r="C4159" s="3">
        <v>51.724135875701904</v>
      </c>
    </row>
    <row r="4160" spans="1:3">
      <c r="A4160" s="3">
        <v>-3.6479992866516113</v>
      </c>
      <c r="B4160" s="3">
        <v>21.666666865348816</v>
      </c>
      <c r="C4160" s="3">
        <v>51.724135875701904</v>
      </c>
    </row>
    <row r="4161" spans="1:3">
      <c r="A4161" s="3">
        <v>-3.6439993381500244</v>
      </c>
      <c r="B4161" s="3">
        <v>21.666666865348816</v>
      </c>
      <c r="C4161" s="3">
        <v>51.724135875701904</v>
      </c>
    </row>
    <row r="4162" spans="1:3">
      <c r="A4162" s="3">
        <v>-3.6399991512298584</v>
      </c>
      <c r="B4162" s="3">
        <v>21.666666865348816</v>
      </c>
      <c r="C4162" s="3">
        <v>51.724135875701904</v>
      </c>
    </row>
    <row r="4163" spans="1:3">
      <c r="A4163" s="3">
        <v>-3.6359992027282715</v>
      </c>
      <c r="B4163" s="3">
        <v>21.666666865348816</v>
      </c>
      <c r="C4163" s="3">
        <v>51.724135875701904</v>
      </c>
    </row>
    <row r="4164" spans="1:3">
      <c r="A4164" s="3">
        <v>-3.6319992542266846</v>
      </c>
      <c r="B4164" s="3">
        <v>21.666666865348816</v>
      </c>
      <c r="C4164" s="3">
        <v>51.724135875701904</v>
      </c>
    </row>
    <row r="4165" spans="1:3">
      <c r="A4165" s="3">
        <v>-3.6279993057250977</v>
      </c>
      <c r="B4165" s="3">
        <v>21.666666865348816</v>
      </c>
      <c r="C4165" s="3">
        <v>51.724135875701904</v>
      </c>
    </row>
    <row r="4166" spans="1:3">
      <c r="A4166" s="3">
        <v>-3.6239991188049316</v>
      </c>
      <c r="B4166" s="3">
        <v>21.666666865348816</v>
      </c>
      <c r="C4166" s="3">
        <v>51.724135875701904</v>
      </c>
    </row>
    <row r="4167" spans="1:3">
      <c r="A4167" s="3">
        <v>-3.619999885559082</v>
      </c>
      <c r="B4167" s="3">
        <v>21.666666865348816</v>
      </c>
      <c r="C4167" s="3">
        <v>52.586209774017334</v>
      </c>
    </row>
    <row r="4168" spans="1:3">
      <c r="A4168" s="3">
        <v>-3.6199991703033447</v>
      </c>
      <c r="B4168" s="3">
        <v>21.666666865348816</v>
      </c>
      <c r="C4168" s="3">
        <v>52.586209774017334</v>
      </c>
    </row>
    <row r="4169" spans="1:3">
      <c r="A4169" s="3">
        <v>-3.6159992218017578</v>
      </c>
      <c r="B4169" s="3">
        <v>21.666666865348816</v>
      </c>
      <c r="C4169" s="3">
        <v>52.586209774017334</v>
      </c>
    </row>
    <row r="4170" spans="1:3">
      <c r="A4170" s="3">
        <v>-3.6119992733001709</v>
      </c>
      <c r="B4170" s="3">
        <v>21.666666865348816</v>
      </c>
      <c r="C4170" s="3">
        <v>52.586209774017334</v>
      </c>
    </row>
    <row r="4171" spans="1:3">
      <c r="A4171" s="3">
        <v>-3.6099998950958252</v>
      </c>
      <c r="B4171" s="3">
        <v>21.666666865348816</v>
      </c>
      <c r="C4171" s="3">
        <v>53.448277711868286</v>
      </c>
    </row>
    <row r="4172" spans="1:3">
      <c r="A4172" s="3">
        <v>-3.607999324798584</v>
      </c>
      <c r="B4172" s="3">
        <v>21.666666865348816</v>
      </c>
      <c r="C4172" s="3">
        <v>53.448277711868286</v>
      </c>
    </row>
    <row r="4173" spans="1:3">
      <c r="A4173" s="3">
        <v>-3.603999137878418</v>
      </c>
      <c r="B4173" s="3">
        <v>21.666666865348816</v>
      </c>
      <c r="C4173" s="3">
        <v>53.448277711868286</v>
      </c>
    </row>
    <row r="4174" spans="1:3">
      <c r="A4174" s="3">
        <v>-3.5999991893768311</v>
      </c>
      <c r="B4174" s="3">
        <v>21.666666865348816</v>
      </c>
      <c r="C4174" s="3">
        <v>53.448277711868286</v>
      </c>
    </row>
    <row r="4175" spans="1:3">
      <c r="A4175" s="3">
        <v>-3.5959992408752441</v>
      </c>
      <c r="B4175" s="3">
        <v>21.666666865348816</v>
      </c>
      <c r="C4175" s="3">
        <v>53.448277711868286</v>
      </c>
    </row>
    <row r="4176" spans="1:3">
      <c r="A4176" s="3">
        <v>-3.5919992923736572</v>
      </c>
      <c r="B4176" s="3">
        <v>21.666666865348816</v>
      </c>
      <c r="C4176" s="3">
        <v>53.448277711868286</v>
      </c>
    </row>
    <row r="4177" spans="1:3">
      <c r="A4177" s="3">
        <v>-3.5879991054534912</v>
      </c>
      <c r="B4177" s="3">
        <v>21.666666865348816</v>
      </c>
      <c r="C4177" s="3">
        <v>53.448277711868286</v>
      </c>
    </row>
    <row r="4178" spans="1:3">
      <c r="A4178" s="3">
        <v>-3.5839991569519043</v>
      </c>
      <c r="B4178" s="3">
        <v>21.666666865348816</v>
      </c>
      <c r="C4178" s="3">
        <v>53.448277711868286</v>
      </c>
    </row>
    <row r="4179" spans="1:3">
      <c r="A4179" s="3">
        <v>-3.5799992084503174</v>
      </c>
      <c r="B4179" s="3">
        <v>21.666666865348816</v>
      </c>
      <c r="C4179" s="3">
        <v>53.448277711868286</v>
      </c>
    </row>
    <row r="4180" spans="1:3">
      <c r="A4180" s="3">
        <v>-3.5759992599487305</v>
      </c>
      <c r="B4180" s="3">
        <v>21.666666865348816</v>
      </c>
      <c r="C4180" s="3">
        <v>53.448277711868286</v>
      </c>
    </row>
    <row r="4181" spans="1:3">
      <c r="A4181" s="3">
        <v>-3.5719993114471436</v>
      </c>
      <c r="B4181" s="3">
        <v>21.666666865348816</v>
      </c>
      <c r="C4181" s="3">
        <v>53.448277711868286</v>
      </c>
    </row>
    <row r="4182" spans="1:3">
      <c r="A4182" s="3">
        <v>-3.5679991245269775</v>
      </c>
      <c r="B4182" s="3">
        <v>21.666666865348816</v>
      </c>
      <c r="C4182" s="3">
        <v>53.448277711868286</v>
      </c>
    </row>
    <row r="4183" spans="1:3">
      <c r="A4183" s="3">
        <v>-3.5639991760253906</v>
      </c>
      <c r="B4183" s="3">
        <v>21.666666865348816</v>
      </c>
      <c r="C4183" s="3">
        <v>53.448277711868286</v>
      </c>
    </row>
    <row r="4184" spans="1:3">
      <c r="A4184" s="3">
        <v>-3.5599992275238037</v>
      </c>
      <c r="B4184" s="3">
        <v>21.666666865348816</v>
      </c>
      <c r="C4184" s="3">
        <v>53.448277711868286</v>
      </c>
    </row>
    <row r="4185" spans="1:3">
      <c r="A4185" s="3">
        <v>-3.5559992790222168</v>
      </c>
      <c r="B4185" s="3">
        <v>21.666666865348816</v>
      </c>
      <c r="C4185" s="3">
        <v>53.448277711868286</v>
      </c>
    </row>
    <row r="4186" spans="1:3">
      <c r="A4186" s="3">
        <v>-3.5519993305206299</v>
      </c>
      <c r="B4186" s="3">
        <v>21.666666865348816</v>
      </c>
      <c r="C4186" s="3">
        <v>53.448277711868286</v>
      </c>
    </row>
    <row r="4187" spans="1:3">
      <c r="A4187" s="3">
        <v>-3.5479991436004639</v>
      </c>
      <c r="B4187" s="3">
        <v>21.666666865348816</v>
      </c>
      <c r="C4187" s="3">
        <v>53.448277711868286</v>
      </c>
    </row>
    <row r="4188" spans="1:3">
      <c r="A4188" s="3">
        <v>-3.543999195098877</v>
      </c>
      <c r="B4188" s="3">
        <v>21.666666865348816</v>
      </c>
      <c r="C4188" s="3">
        <v>53.448277711868286</v>
      </c>
    </row>
    <row r="4189" spans="1:3">
      <c r="A4189" s="3">
        <v>-3.53999924659729</v>
      </c>
      <c r="B4189" s="3">
        <v>21.666666865348816</v>
      </c>
      <c r="C4189" s="3">
        <v>53.448277711868286</v>
      </c>
    </row>
    <row r="4190" spans="1:3">
      <c r="A4190" s="3">
        <v>-3.5359992980957031</v>
      </c>
      <c r="B4190" s="3">
        <v>21.666666865348816</v>
      </c>
      <c r="C4190" s="3">
        <v>53.448277711868286</v>
      </c>
    </row>
    <row r="4191" spans="1:3">
      <c r="A4191" s="3">
        <v>-3.5319991111755371</v>
      </c>
      <c r="B4191" s="3">
        <v>21.666666865348816</v>
      </c>
      <c r="C4191" s="3">
        <v>53.448277711868286</v>
      </c>
    </row>
    <row r="4192" spans="1:3">
      <c r="A4192" s="3">
        <v>-3.5279991626739502</v>
      </c>
      <c r="B4192" s="3">
        <v>21.666666865348816</v>
      </c>
      <c r="C4192" s="3">
        <v>53.448277711868286</v>
      </c>
    </row>
    <row r="4193" spans="1:3">
      <c r="A4193" s="3">
        <v>-3.5239992141723633</v>
      </c>
      <c r="B4193" s="3">
        <v>21.666666865348816</v>
      </c>
      <c r="C4193" s="3">
        <v>53.448277711868286</v>
      </c>
    </row>
    <row r="4194" spans="1:3">
      <c r="A4194" s="3">
        <v>-3.5199999809265137</v>
      </c>
      <c r="B4194" s="3">
        <v>22.499999403953552</v>
      </c>
      <c r="C4194" s="3">
        <v>53.448277711868286</v>
      </c>
    </row>
    <row r="4195" spans="1:3">
      <c r="A4195" s="3">
        <v>-3.5199992656707764</v>
      </c>
      <c r="B4195" s="3">
        <v>22.499999403953552</v>
      </c>
      <c r="C4195" s="3">
        <v>53.448277711868286</v>
      </c>
    </row>
    <row r="4196" spans="1:3">
      <c r="A4196" s="3">
        <v>-3.5159993171691895</v>
      </c>
      <c r="B4196" s="3">
        <v>22.499999403953552</v>
      </c>
      <c r="C4196" s="3">
        <v>53.448277711868286</v>
      </c>
    </row>
    <row r="4197" spans="1:3">
      <c r="A4197" s="3">
        <v>-3.5119991302490234</v>
      </c>
      <c r="B4197" s="3">
        <v>22.499999403953552</v>
      </c>
      <c r="C4197" s="3">
        <v>53.448277711868286</v>
      </c>
    </row>
    <row r="4198" spans="1:3">
      <c r="A4198" s="3">
        <v>-3.5079991817474365</v>
      </c>
      <c r="B4198" s="3">
        <v>22.499999403953552</v>
      </c>
      <c r="C4198" s="3">
        <v>53.448277711868286</v>
      </c>
    </row>
    <row r="4199" spans="1:3">
      <c r="A4199" s="3">
        <v>-3.5039992332458496</v>
      </c>
      <c r="B4199" s="3">
        <v>22.499999403953552</v>
      </c>
      <c r="C4199" s="3">
        <v>53.448277711868286</v>
      </c>
    </row>
    <row r="4200" spans="1:3">
      <c r="A4200" s="3">
        <v>-3.5</v>
      </c>
      <c r="B4200" s="3">
        <v>23.333333432674408</v>
      </c>
      <c r="C4200" s="3">
        <v>53.448277711868286</v>
      </c>
    </row>
    <row r="4201" spans="1:3">
      <c r="A4201" s="3">
        <v>-3.4999992847442627</v>
      </c>
      <c r="B4201" s="3">
        <v>23.333333432674408</v>
      </c>
      <c r="C4201" s="3">
        <v>53.448277711868286</v>
      </c>
    </row>
    <row r="4202" spans="1:3">
      <c r="A4202" s="3">
        <v>-3.4959990978240967</v>
      </c>
      <c r="B4202" s="3">
        <v>23.333333432674408</v>
      </c>
      <c r="C4202" s="3">
        <v>53.448277711868286</v>
      </c>
    </row>
    <row r="4203" spans="1:3">
      <c r="A4203" s="3">
        <v>-3.4919991493225098</v>
      </c>
      <c r="B4203" s="3">
        <v>23.333333432674408</v>
      </c>
      <c r="C4203" s="3">
        <v>53.448277711868286</v>
      </c>
    </row>
    <row r="4204" spans="1:3">
      <c r="A4204" s="3">
        <v>-3.4900000095367432</v>
      </c>
      <c r="B4204" s="3">
        <v>23.333333432674408</v>
      </c>
      <c r="C4204" s="3">
        <v>54.310345649719238</v>
      </c>
    </row>
    <row r="4205" spans="1:3">
      <c r="A4205" s="3">
        <v>-3.4879992008209229</v>
      </c>
      <c r="B4205" s="3">
        <v>23.333333432674408</v>
      </c>
      <c r="C4205" s="3">
        <v>54.310345649719238</v>
      </c>
    </row>
    <row r="4206" spans="1:3">
      <c r="A4206" s="3">
        <v>-3.4839992523193359</v>
      </c>
      <c r="B4206" s="3">
        <v>23.333333432674408</v>
      </c>
      <c r="C4206" s="3">
        <v>54.310345649719238</v>
      </c>
    </row>
    <row r="4207" spans="1:3">
      <c r="A4207" s="3">
        <v>-3.479999303817749</v>
      </c>
      <c r="B4207" s="3">
        <v>23.333333432674408</v>
      </c>
      <c r="C4207" s="3">
        <v>54.310345649719238</v>
      </c>
    </row>
    <row r="4208" spans="1:3">
      <c r="A4208" s="3">
        <v>-3.475999116897583</v>
      </c>
      <c r="B4208" s="3">
        <v>23.333333432674408</v>
      </c>
      <c r="C4208" s="3">
        <v>54.310345649719238</v>
      </c>
    </row>
    <row r="4209" spans="1:3">
      <c r="A4209" s="3">
        <v>-3.4719991683959961</v>
      </c>
      <c r="B4209" s="3">
        <v>23.333333432674408</v>
      </c>
      <c r="C4209" s="3">
        <v>54.310345649719238</v>
      </c>
    </row>
    <row r="4210" spans="1:3">
      <c r="A4210" s="3">
        <v>-3.4679992198944092</v>
      </c>
      <c r="B4210" s="3">
        <v>23.333333432674408</v>
      </c>
      <c r="C4210" s="3">
        <v>54.310345649719238</v>
      </c>
    </row>
    <row r="4211" spans="1:3">
      <c r="A4211" s="3">
        <v>-3.4639992713928223</v>
      </c>
      <c r="B4211" s="3">
        <v>23.333333432674408</v>
      </c>
      <c r="C4211" s="3">
        <v>54.310345649719238</v>
      </c>
    </row>
    <row r="4212" spans="1:3">
      <c r="A4212" s="3">
        <v>-3.4599993228912354</v>
      </c>
      <c r="B4212" s="3">
        <v>23.333333432674408</v>
      </c>
      <c r="C4212" s="3">
        <v>54.310345649719238</v>
      </c>
    </row>
    <row r="4213" spans="1:3">
      <c r="A4213" s="3">
        <v>-3.4559991359710693</v>
      </c>
      <c r="B4213" s="3">
        <v>23.333333432674408</v>
      </c>
      <c r="C4213" s="3">
        <v>54.310345649719238</v>
      </c>
    </row>
    <row r="4214" spans="1:3">
      <c r="A4214" s="3">
        <v>-3.4519991874694824</v>
      </c>
      <c r="B4214" s="3">
        <v>23.333333432674408</v>
      </c>
      <c r="C4214" s="3">
        <v>54.310345649719238</v>
      </c>
    </row>
    <row r="4215" spans="1:3">
      <c r="A4215" s="3">
        <v>-3.4479992389678955</v>
      </c>
      <c r="B4215" s="3">
        <v>23.333333432674408</v>
      </c>
      <c r="C4215" s="3">
        <v>54.310345649719238</v>
      </c>
    </row>
    <row r="4216" spans="1:3">
      <c r="A4216" s="3">
        <v>-3.4439992904663086</v>
      </c>
      <c r="B4216" s="3">
        <v>23.333333432674408</v>
      </c>
      <c r="C4216" s="3">
        <v>54.310345649719238</v>
      </c>
    </row>
    <row r="4217" spans="1:3">
      <c r="A4217" s="3">
        <v>-3.4399991035461426</v>
      </c>
      <c r="B4217" s="3">
        <v>23.333333432674408</v>
      </c>
      <c r="C4217" s="3">
        <v>54.310345649719238</v>
      </c>
    </row>
    <row r="4218" spans="1:3">
      <c r="A4218" s="3">
        <v>-3.4359991550445557</v>
      </c>
      <c r="B4218" s="3">
        <v>23.333333432674408</v>
      </c>
      <c r="C4218" s="3">
        <v>54.310345649719238</v>
      </c>
    </row>
    <row r="4219" spans="1:3">
      <c r="A4219" s="3">
        <v>-3.4319992065429688</v>
      </c>
      <c r="B4219" s="3">
        <v>23.333333432674408</v>
      </c>
      <c r="C4219" s="3">
        <v>54.310345649719238</v>
      </c>
    </row>
    <row r="4220" spans="1:3">
      <c r="A4220" s="3">
        <v>-3.4279992580413818</v>
      </c>
      <c r="B4220" s="3">
        <v>23.333333432674408</v>
      </c>
      <c r="C4220" s="3">
        <v>54.310345649719238</v>
      </c>
    </row>
    <row r="4221" spans="1:3">
      <c r="A4221" s="3">
        <v>-3.4239993095397949</v>
      </c>
      <c r="B4221" s="3">
        <v>23.333333432674408</v>
      </c>
      <c r="C4221" s="3">
        <v>54.310345649719238</v>
      </c>
    </row>
    <row r="4222" spans="1:3">
      <c r="A4222" s="3">
        <v>-3.4199991226196289</v>
      </c>
      <c r="B4222" s="3">
        <v>23.333333432674408</v>
      </c>
      <c r="C4222" s="3">
        <v>54.310345649719238</v>
      </c>
    </row>
    <row r="4223" spans="1:3">
      <c r="A4223" s="3">
        <v>-3.415999174118042</v>
      </c>
      <c r="B4223" s="3">
        <v>23.333333432674408</v>
      </c>
      <c r="C4223" s="3">
        <v>54.310345649719238</v>
      </c>
    </row>
    <row r="4224" spans="1:3">
      <c r="A4224" s="3">
        <v>-3.4119992256164551</v>
      </c>
      <c r="B4224" s="3">
        <v>23.333333432674408</v>
      </c>
      <c r="C4224" s="3">
        <v>54.310345649719238</v>
      </c>
    </row>
    <row r="4225" spans="1:3">
      <c r="A4225" s="3">
        <v>-3.4079992771148682</v>
      </c>
      <c r="B4225" s="3">
        <v>23.333333432674408</v>
      </c>
      <c r="C4225" s="3">
        <v>54.310345649719238</v>
      </c>
    </row>
    <row r="4226" spans="1:3">
      <c r="A4226" s="3">
        <v>-3.4039993286132813</v>
      </c>
      <c r="B4226" s="3">
        <v>23.333333432674408</v>
      </c>
      <c r="C4226" s="3">
        <v>54.310345649719238</v>
      </c>
    </row>
    <row r="4227" spans="1:3">
      <c r="A4227" s="3">
        <v>-3.4000000953674316</v>
      </c>
      <c r="B4227" s="3">
        <v>24.166665971279144</v>
      </c>
      <c r="C4227" s="3">
        <v>54.310345649719238</v>
      </c>
    </row>
    <row r="4228" spans="1:3">
      <c r="A4228" s="3">
        <v>-3.3999991416931152</v>
      </c>
      <c r="B4228" s="3">
        <v>24.166665971279144</v>
      </c>
      <c r="C4228" s="3">
        <v>54.310345649719238</v>
      </c>
    </row>
    <row r="4229" spans="1:3">
      <c r="A4229" s="3">
        <v>-3.3959991931915283</v>
      </c>
      <c r="B4229" s="3">
        <v>24.166665971279144</v>
      </c>
      <c r="C4229" s="3">
        <v>54.310345649719238</v>
      </c>
    </row>
    <row r="4230" spans="1:3">
      <c r="A4230" s="3">
        <v>-3.3919992446899414</v>
      </c>
      <c r="B4230" s="3">
        <v>24.166665971279144</v>
      </c>
      <c r="C4230" s="3">
        <v>54.310345649719238</v>
      </c>
    </row>
    <row r="4231" spans="1:3">
      <c r="A4231" s="3">
        <v>-3.3879992961883545</v>
      </c>
      <c r="B4231" s="3">
        <v>24.166665971279144</v>
      </c>
      <c r="C4231" s="3">
        <v>54.310345649719238</v>
      </c>
    </row>
    <row r="4232" spans="1:3">
      <c r="A4232" s="3">
        <v>-3.3839991092681885</v>
      </c>
      <c r="B4232" s="3">
        <v>24.166665971279144</v>
      </c>
      <c r="C4232" s="3">
        <v>54.310345649719238</v>
      </c>
    </row>
    <row r="4233" spans="1:3">
      <c r="A4233" s="3">
        <v>-3.3799991607666016</v>
      </c>
      <c r="B4233" s="3">
        <v>24.166665971279144</v>
      </c>
      <c r="C4233" s="3">
        <v>54.310345649719238</v>
      </c>
    </row>
    <row r="4234" spans="1:3">
      <c r="A4234" s="3">
        <v>-3.3759992122650146</v>
      </c>
      <c r="B4234" s="3">
        <v>24.166665971279144</v>
      </c>
      <c r="C4234" s="3">
        <v>54.310345649719238</v>
      </c>
    </row>
    <row r="4235" spans="1:3">
      <c r="A4235" s="3">
        <v>-3.3719992637634277</v>
      </c>
      <c r="B4235" s="3">
        <v>24.166665971279144</v>
      </c>
      <c r="C4235" s="3">
        <v>54.310345649719238</v>
      </c>
    </row>
    <row r="4236" spans="1:3">
      <c r="A4236" s="3">
        <v>-3.3679993152618408</v>
      </c>
      <c r="B4236" s="3">
        <v>24.166665971279144</v>
      </c>
      <c r="C4236" s="3">
        <v>54.310345649719238</v>
      </c>
    </row>
    <row r="4237" spans="1:3">
      <c r="A4237" s="3">
        <v>-3.3639991283416748</v>
      </c>
      <c r="B4237" s="3">
        <v>24.166665971279144</v>
      </c>
      <c r="C4237" s="3">
        <v>54.310345649719238</v>
      </c>
    </row>
    <row r="4238" spans="1:3">
      <c r="A4238" s="3">
        <v>-3.3599991798400879</v>
      </c>
      <c r="B4238" s="3">
        <v>24.166665971279144</v>
      </c>
      <c r="C4238" s="3">
        <v>54.310345649719238</v>
      </c>
    </row>
    <row r="4239" spans="1:3">
      <c r="A4239" s="3">
        <v>-3.355999231338501</v>
      </c>
      <c r="B4239" s="3">
        <v>24.166665971279144</v>
      </c>
      <c r="C4239" s="3">
        <v>54.310345649719238</v>
      </c>
    </row>
    <row r="4240" spans="1:3">
      <c r="A4240" s="3">
        <v>-3.3519992828369141</v>
      </c>
      <c r="B4240" s="3">
        <v>24.166665971279144</v>
      </c>
      <c r="C4240" s="3">
        <v>54.310345649719238</v>
      </c>
    </row>
    <row r="4241" spans="1:3">
      <c r="A4241" s="3">
        <v>-3.347999095916748</v>
      </c>
      <c r="B4241" s="3">
        <v>24.166665971279144</v>
      </c>
      <c r="C4241" s="3">
        <v>54.310345649719238</v>
      </c>
    </row>
    <row r="4242" spans="1:3">
      <c r="A4242" s="3">
        <v>-3.3439991474151611</v>
      </c>
      <c r="B4242" s="3">
        <v>24.166665971279144</v>
      </c>
      <c r="C4242" s="3">
        <v>54.310345649719238</v>
      </c>
    </row>
    <row r="4243" spans="1:3">
      <c r="A4243" s="3">
        <v>-3.3399991989135742</v>
      </c>
      <c r="B4243" s="3">
        <v>24.166665971279144</v>
      </c>
      <c r="C4243" s="3">
        <v>54.310345649719238</v>
      </c>
    </row>
    <row r="4244" spans="1:3">
      <c r="A4244" s="3">
        <v>-3.3359992504119873</v>
      </c>
      <c r="B4244" s="3">
        <v>24.166665971279144</v>
      </c>
      <c r="C4244" s="3">
        <v>54.310345649719238</v>
      </c>
    </row>
    <row r="4245" spans="1:3">
      <c r="A4245" s="3">
        <v>-3.3319993019104004</v>
      </c>
      <c r="B4245" s="3">
        <v>24.166665971279144</v>
      </c>
      <c r="C4245" s="3">
        <v>54.310345649719238</v>
      </c>
    </row>
    <row r="4246" spans="1:3">
      <c r="A4246" s="3">
        <v>-3.3279991149902344</v>
      </c>
      <c r="B4246" s="3">
        <v>24.166665971279144</v>
      </c>
      <c r="C4246" s="3">
        <v>54.310345649719238</v>
      </c>
    </row>
    <row r="4247" spans="1:3">
      <c r="A4247" s="3">
        <v>-3.3239991664886475</v>
      </c>
      <c r="B4247" s="3">
        <v>24.166665971279144</v>
      </c>
      <c r="C4247" s="3">
        <v>54.310345649719238</v>
      </c>
    </row>
    <row r="4248" spans="1:3">
      <c r="A4248" s="3">
        <v>-3.3199992179870605</v>
      </c>
      <c r="B4248" s="3">
        <v>24.166665971279144</v>
      </c>
      <c r="C4248" s="3">
        <v>54.310345649719238</v>
      </c>
    </row>
    <row r="4249" spans="1:3">
      <c r="A4249" s="3">
        <v>-3.3159992694854736</v>
      </c>
      <c r="B4249" s="3">
        <v>24.166665971279144</v>
      </c>
      <c r="C4249" s="3">
        <v>54.310345649719238</v>
      </c>
    </row>
    <row r="4250" spans="1:3">
      <c r="A4250" s="3">
        <v>-3.3119993209838867</v>
      </c>
      <c r="B4250" s="3">
        <v>24.166665971279144</v>
      </c>
      <c r="C4250" s="3">
        <v>54.310345649719238</v>
      </c>
    </row>
    <row r="4251" spans="1:3">
      <c r="A4251" s="3">
        <v>-3.3079991340637207</v>
      </c>
      <c r="B4251" s="3">
        <v>24.166665971279144</v>
      </c>
      <c r="C4251" s="3">
        <v>54.310345649719238</v>
      </c>
    </row>
    <row r="4252" spans="1:3">
      <c r="A4252" s="3">
        <v>-3.3039991855621338</v>
      </c>
      <c r="B4252" s="3">
        <v>24.166665971279144</v>
      </c>
      <c r="C4252" s="3">
        <v>54.310345649719238</v>
      </c>
    </row>
    <row r="4253" spans="1:3">
      <c r="A4253" s="3">
        <v>-3.2999992370605469</v>
      </c>
      <c r="B4253" s="3">
        <v>24.166665971279144</v>
      </c>
      <c r="C4253" s="3">
        <v>54.310345649719238</v>
      </c>
    </row>
    <row r="4254" spans="1:3">
      <c r="A4254" s="3">
        <v>-3.29599928855896</v>
      </c>
      <c r="B4254" s="3">
        <v>24.166665971279144</v>
      </c>
      <c r="C4254" s="3">
        <v>54.310345649719238</v>
      </c>
    </row>
    <row r="4255" spans="1:3">
      <c r="A4255" s="3">
        <v>-3.2919991016387939</v>
      </c>
      <c r="B4255" s="3">
        <v>24.166665971279144</v>
      </c>
      <c r="C4255" s="3">
        <v>54.310345649719238</v>
      </c>
    </row>
    <row r="4256" spans="1:3">
      <c r="A4256" s="3">
        <v>-3.287999153137207</v>
      </c>
      <c r="B4256" s="3">
        <v>24.166665971279144</v>
      </c>
      <c r="C4256" s="3">
        <v>54.310345649719238</v>
      </c>
    </row>
    <row r="4257" spans="1:3">
      <c r="A4257" s="3">
        <v>-3.2839992046356201</v>
      </c>
      <c r="B4257" s="3">
        <v>24.166665971279144</v>
      </c>
      <c r="C4257" s="3">
        <v>54.310345649719238</v>
      </c>
    </row>
    <row r="4258" spans="1:3">
      <c r="A4258" s="3">
        <v>-3.2799992561340332</v>
      </c>
      <c r="B4258" s="3">
        <v>24.166665971279144</v>
      </c>
      <c r="C4258" s="3">
        <v>54.310345649719238</v>
      </c>
    </row>
    <row r="4259" spans="1:3">
      <c r="A4259" s="3">
        <v>-3.2759993076324463</v>
      </c>
      <c r="B4259" s="3">
        <v>24.166665971279144</v>
      </c>
      <c r="C4259" s="3">
        <v>54.310345649719238</v>
      </c>
    </row>
    <row r="4260" spans="1:3">
      <c r="A4260" s="3">
        <v>-3.2719991207122803</v>
      </c>
      <c r="B4260" s="3">
        <v>24.166665971279144</v>
      </c>
      <c r="C4260" s="3">
        <v>54.310345649719238</v>
      </c>
    </row>
    <row r="4261" spans="1:3">
      <c r="A4261" s="3">
        <v>-3.2679991722106934</v>
      </c>
      <c r="B4261" s="3">
        <v>24.166665971279144</v>
      </c>
      <c r="C4261" s="3">
        <v>54.310345649719238</v>
      </c>
    </row>
    <row r="4262" spans="1:3">
      <c r="A4262" s="3">
        <v>-3.2639992237091064</v>
      </c>
      <c r="B4262" s="3">
        <v>24.166665971279144</v>
      </c>
      <c r="C4262" s="3">
        <v>54.310345649719238</v>
      </c>
    </row>
    <row r="4263" spans="1:3">
      <c r="A4263" s="3">
        <v>-3.2599992752075195</v>
      </c>
      <c r="B4263" s="3">
        <v>24.166665971279144</v>
      </c>
      <c r="C4263" s="3">
        <v>54.310345649719238</v>
      </c>
    </row>
    <row r="4264" spans="1:3">
      <c r="A4264" s="3">
        <v>-3.2559990882873535</v>
      </c>
      <c r="B4264" s="3">
        <v>24.166665971279144</v>
      </c>
      <c r="C4264" s="3">
        <v>54.310345649719238</v>
      </c>
    </row>
    <row r="4265" spans="1:3">
      <c r="A4265" s="3">
        <v>-3.2519991397857666</v>
      </c>
      <c r="B4265" s="3">
        <v>24.166665971279144</v>
      </c>
      <c r="C4265" s="3">
        <v>54.310345649719238</v>
      </c>
    </row>
    <row r="4266" spans="1:3">
      <c r="A4266" s="3">
        <v>-3.25</v>
      </c>
      <c r="B4266" s="3">
        <v>24.166665971279144</v>
      </c>
      <c r="C4266" s="3">
        <v>55.17241358757019</v>
      </c>
    </row>
    <row r="4267" spans="1:3">
      <c r="A4267" s="3">
        <v>-3.2479991912841797</v>
      </c>
      <c r="B4267" s="3">
        <v>24.166665971279144</v>
      </c>
      <c r="C4267" s="3">
        <v>55.17241358757019</v>
      </c>
    </row>
    <row r="4268" spans="1:3">
      <c r="A4268" s="3">
        <v>-3.2439992427825928</v>
      </c>
      <c r="B4268" s="3">
        <v>24.166665971279144</v>
      </c>
      <c r="C4268" s="3">
        <v>55.17241358757019</v>
      </c>
    </row>
    <row r="4269" spans="1:3">
      <c r="A4269" s="3">
        <v>-3.2399992942810059</v>
      </c>
      <c r="B4269" s="3">
        <v>24.166665971279144</v>
      </c>
      <c r="C4269" s="3">
        <v>55.17241358757019</v>
      </c>
    </row>
    <row r="4270" spans="1:3">
      <c r="A4270" s="3">
        <v>-3.2359991073608398</v>
      </c>
      <c r="B4270" s="3">
        <v>24.166665971279144</v>
      </c>
      <c r="C4270" s="3">
        <v>55.17241358757019</v>
      </c>
    </row>
    <row r="4271" spans="1:3">
      <c r="A4271" s="3">
        <v>-3.2319991588592529</v>
      </c>
      <c r="B4271" s="3">
        <v>24.166665971279144</v>
      </c>
      <c r="C4271" s="3">
        <v>55.17241358757019</v>
      </c>
    </row>
    <row r="4272" spans="1:3">
      <c r="A4272" s="3">
        <v>-3.227999210357666</v>
      </c>
      <c r="B4272" s="3">
        <v>24.166665971279144</v>
      </c>
      <c r="C4272" s="3">
        <v>55.17241358757019</v>
      </c>
    </row>
    <row r="4273" spans="1:3">
      <c r="A4273" s="3">
        <v>-3.2239992618560791</v>
      </c>
      <c r="B4273" s="3">
        <v>24.166665971279144</v>
      </c>
      <c r="C4273" s="3">
        <v>55.17241358757019</v>
      </c>
    </row>
    <row r="4274" spans="1:3">
      <c r="A4274" s="3">
        <v>-3.2199993133544922</v>
      </c>
      <c r="B4274" s="3">
        <v>24.166665971279144</v>
      </c>
      <c r="C4274" s="3">
        <v>55.17241358757019</v>
      </c>
    </row>
    <row r="4275" spans="1:3">
      <c r="A4275" s="3">
        <v>-3.2159991264343262</v>
      </c>
      <c r="B4275" s="3">
        <v>24.166665971279144</v>
      </c>
      <c r="C4275" s="3">
        <v>55.17241358757019</v>
      </c>
    </row>
    <row r="4276" spans="1:3">
      <c r="A4276" s="3">
        <v>-3.2119991779327393</v>
      </c>
      <c r="B4276" s="3">
        <v>24.166665971279144</v>
      </c>
      <c r="C4276" s="3">
        <v>55.17241358757019</v>
      </c>
    </row>
    <row r="4277" spans="1:3">
      <c r="A4277" s="3">
        <v>-3.2100000381469727</v>
      </c>
      <c r="B4277" s="3">
        <v>24.166665971279144</v>
      </c>
      <c r="C4277" s="3">
        <v>56.034481525421143</v>
      </c>
    </row>
    <row r="4278" spans="1:3">
      <c r="A4278" s="3">
        <v>-3.2079992294311523</v>
      </c>
      <c r="B4278" s="3">
        <v>24.166665971279144</v>
      </c>
      <c r="C4278" s="3">
        <v>56.034481525421143</v>
      </c>
    </row>
    <row r="4279" spans="1:3">
      <c r="A4279" s="3">
        <v>-3.2039992809295654</v>
      </c>
      <c r="B4279" s="3">
        <v>24.166665971279144</v>
      </c>
      <c r="C4279" s="3">
        <v>56.034481525421143</v>
      </c>
    </row>
    <row r="4280" spans="1:3">
      <c r="A4280" s="3">
        <v>-3.2000000476837158</v>
      </c>
      <c r="B4280" s="3">
        <v>24.166665971279144</v>
      </c>
      <c r="C4280" s="3">
        <v>56.896549463272095</v>
      </c>
    </row>
    <row r="4281" spans="1:3">
      <c r="A4281" s="3">
        <v>-3.1999990940093994</v>
      </c>
      <c r="B4281" s="3">
        <v>24.166665971279144</v>
      </c>
      <c r="C4281" s="3">
        <v>56.896549463272095</v>
      </c>
    </row>
    <row r="4282" spans="1:3">
      <c r="A4282" s="3">
        <v>-3.1959991455078125</v>
      </c>
      <c r="B4282" s="3">
        <v>24.166665971279144</v>
      </c>
      <c r="C4282" s="3">
        <v>56.896549463272095</v>
      </c>
    </row>
    <row r="4283" spans="1:3">
      <c r="A4283" s="3">
        <v>-3.1919991970062256</v>
      </c>
      <c r="B4283" s="3">
        <v>24.166665971279144</v>
      </c>
      <c r="C4283" s="3">
        <v>56.896549463272095</v>
      </c>
    </row>
    <row r="4284" spans="1:3">
      <c r="A4284" s="3">
        <v>-3.1879992485046387</v>
      </c>
      <c r="B4284" s="3">
        <v>24.166665971279144</v>
      </c>
      <c r="C4284" s="3">
        <v>56.896549463272095</v>
      </c>
    </row>
    <row r="4285" spans="1:3">
      <c r="A4285" s="3">
        <v>-3.1839993000030518</v>
      </c>
      <c r="B4285" s="3">
        <v>24.166665971279144</v>
      </c>
      <c r="C4285" s="3">
        <v>56.896549463272095</v>
      </c>
    </row>
    <row r="4286" spans="1:3">
      <c r="A4286" s="3">
        <v>-3.1799991130828857</v>
      </c>
      <c r="B4286" s="3">
        <v>24.166665971279144</v>
      </c>
      <c r="C4286" s="3">
        <v>56.896549463272095</v>
      </c>
    </row>
    <row r="4287" spans="1:3">
      <c r="A4287" s="3">
        <v>-3.1759991645812988</v>
      </c>
      <c r="B4287" s="3">
        <v>24.166665971279144</v>
      </c>
      <c r="C4287" s="3">
        <v>56.896549463272095</v>
      </c>
    </row>
    <row r="4288" spans="1:3">
      <c r="A4288" s="3">
        <v>-3.1719992160797119</v>
      </c>
      <c r="B4288" s="3">
        <v>24.166665971279144</v>
      </c>
      <c r="C4288" s="3">
        <v>56.896549463272095</v>
      </c>
    </row>
    <row r="4289" spans="1:3">
      <c r="A4289" s="3">
        <v>-3.167999267578125</v>
      </c>
      <c r="B4289" s="3">
        <v>24.166665971279144</v>
      </c>
      <c r="C4289" s="3">
        <v>56.896549463272095</v>
      </c>
    </row>
    <row r="4290" spans="1:3">
      <c r="A4290" s="3">
        <v>-3.1639993190765381</v>
      </c>
      <c r="B4290" s="3">
        <v>24.166665971279144</v>
      </c>
      <c r="C4290" s="3">
        <v>56.896549463272095</v>
      </c>
    </row>
    <row r="4291" spans="1:3">
      <c r="A4291" s="3">
        <v>-3.1599991321563721</v>
      </c>
      <c r="B4291" s="3">
        <v>24.166665971279144</v>
      </c>
      <c r="C4291" s="3">
        <v>56.896549463272095</v>
      </c>
    </row>
    <row r="4292" spans="1:3">
      <c r="A4292" s="3">
        <v>-3.1559991836547852</v>
      </c>
      <c r="B4292" s="3">
        <v>24.166665971279144</v>
      </c>
      <c r="C4292" s="3">
        <v>56.896549463272095</v>
      </c>
    </row>
    <row r="4293" spans="1:3">
      <c r="A4293" s="3">
        <v>-3.1519992351531982</v>
      </c>
      <c r="B4293" s="3">
        <v>24.166665971279144</v>
      </c>
      <c r="C4293" s="3">
        <v>56.896549463272095</v>
      </c>
    </row>
    <row r="4294" spans="1:3">
      <c r="A4294" s="3">
        <v>-3.1479992866516113</v>
      </c>
      <c r="B4294" s="3">
        <v>24.166665971279144</v>
      </c>
      <c r="C4294" s="3">
        <v>56.896549463272095</v>
      </c>
    </row>
    <row r="4295" spans="1:3">
      <c r="A4295" s="3">
        <v>-3.1439990997314453</v>
      </c>
      <c r="B4295" s="3">
        <v>24.166665971279144</v>
      </c>
      <c r="C4295" s="3">
        <v>56.896549463272095</v>
      </c>
    </row>
    <row r="4296" spans="1:3">
      <c r="A4296" s="3">
        <v>-3.1399991512298584</v>
      </c>
      <c r="B4296" s="3">
        <v>24.166665971279144</v>
      </c>
      <c r="C4296" s="3">
        <v>56.896549463272095</v>
      </c>
    </row>
    <row r="4297" spans="1:3">
      <c r="A4297" s="3">
        <v>-3.1359992027282715</v>
      </c>
      <c r="B4297" s="3">
        <v>24.166665971279144</v>
      </c>
      <c r="C4297" s="3">
        <v>56.896549463272095</v>
      </c>
    </row>
    <row r="4298" spans="1:3">
      <c r="A4298" s="3">
        <v>-3.1319992542266846</v>
      </c>
      <c r="B4298" s="3">
        <v>24.166665971279144</v>
      </c>
      <c r="C4298" s="3">
        <v>56.896549463272095</v>
      </c>
    </row>
    <row r="4299" spans="1:3">
      <c r="A4299" s="3">
        <v>-3.130000114440918</v>
      </c>
      <c r="B4299" s="3">
        <v>25</v>
      </c>
      <c r="C4299" s="3">
        <v>56.896549463272095</v>
      </c>
    </row>
    <row r="4300" spans="1:3">
      <c r="A4300" s="3">
        <v>-3.1279993057250977</v>
      </c>
      <c r="B4300" s="3">
        <v>25</v>
      </c>
      <c r="C4300" s="3">
        <v>56.896549463272095</v>
      </c>
    </row>
    <row r="4301" spans="1:3">
      <c r="A4301" s="3">
        <v>-3.1239991188049316</v>
      </c>
      <c r="B4301" s="3">
        <v>25</v>
      </c>
      <c r="C4301" s="3">
        <v>56.896549463272095</v>
      </c>
    </row>
    <row r="4302" spans="1:3">
      <c r="A4302" s="3">
        <v>-3.1199991703033447</v>
      </c>
      <c r="B4302" s="3">
        <v>25</v>
      </c>
      <c r="C4302" s="3">
        <v>56.896549463272095</v>
      </c>
    </row>
    <row r="4303" spans="1:3">
      <c r="A4303" s="3">
        <v>-3.1159992218017578</v>
      </c>
      <c r="B4303" s="3">
        <v>25</v>
      </c>
      <c r="C4303" s="3">
        <v>56.896549463272095</v>
      </c>
    </row>
    <row r="4304" spans="1:3">
      <c r="A4304" s="3">
        <v>-3.1119992733001709</v>
      </c>
      <c r="B4304" s="3">
        <v>25</v>
      </c>
      <c r="C4304" s="3">
        <v>56.896549463272095</v>
      </c>
    </row>
    <row r="4305" spans="1:3">
      <c r="A4305" s="3">
        <v>-3.1099998950958252</v>
      </c>
      <c r="B4305" s="3">
        <v>25</v>
      </c>
      <c r="C4305" s="3">
        <v>57.758623361587524</v>
      </c>
    </row>
    <row r="4306" spans="1:3">
      <c r="A4306" s="3">
        <v>-3.1079990863800049</v>
      </c>
      <c r="B4306" s="3">
        <v>25</v>
      </c>
      <c r="C4306" s="3">
        <v>57.758623361587524</v>
      </c>
    </row>
    <row r="4307" spans="1:3">
      <c r="A4307" s="3">
        <v>-3.103999137878418</v>
      </c>
      <c r="B4307" s="3">
        <v>25</v>
      </c>
      <c r="C4307" s="3">
        <v>57.758623361587524</v>
      </c>
    </row>
    <row r="4308" spans="1:3">
      <c r="A4308" s="3">
        <v>-3.0999991893768311</v>
      </c>
      <c r="B4308" s="3">
        <v>25</v>
      </c>
      <c r="C4308" s="3">
        <v>57.758623361587524</v>
      </c>
    </row>
    <row r="4309" spans="1:3">
      <c r="A4309" s="3">
        <v>-3.0959992408752441</v>
      </c>
      <c r="B4309" s="3">
        <v>25</v>
      </c>
      <c r="C4309" s="3">
        <v>57.758623361587524</v>
      </c>
    </row>
    <row r="4310" spans="1:3">
      <c r="A4310" s="3">
        <v>-3.0919992923736572</v>
      </c>
      <c r="B4310" s="3">
        <v>25</v>
      </c>
      <c r="C4310" s="3">
        <v>57.758623361587524</v>
      </c>
    </row>
    <row r="4311" spans="1:3">
      <c r="A4311" s="3">
        <v>-3.0879991054534912</v>
      </c>
      <c r="B4311" s="3">
        <v>25</v>
      </c>
      <c r="C4311" s="3">
        <v>57.758623361587524</v>
      </c>
    </row>
    <row r="4312" spans="1:3">
      <c r="A4312" s="3">
        <v>-3.0839991569519043</v>
      </c>
      <c r="B4312" s="3">
        <v>25</v>
      </c>
      <c r="C4312" s="3">
        <v>57.758623361587524</v>
      </c>
    </row>
    <row r="4313" spans="1:3">
      <c r="A4313" s="3">
        <v>-3.0799992084503174</v>
      </c>
      <c r="B4313" s="3">
        <v>25</v>
      </c>
      <c r="C4313" s="3">
        <v>57.758623361587524</v>
      </c>
    </row>
    <row r="4314" spans="1:3">
      <c r="A4314" s="3">
        <v>-3.0759992599487305</v>
      </c>
      <c r="B4314" s="3">
        <v>25</v>
      </c>
      <c r="C4314" s="3">
        <v>57.758623361587524</v>
      </c>
    </row>
    <row r="4315" spans="1:3">
      <c r="A4315" s="3">
        <v>-3.0719993114471436</v>
      </c>
      <c r="B4315" s="3">
        <v>25</v>
      </c>
      <c r="C4315" s="3">
        <v>57.758623361587524</v>
      </c>
    </row>
    <row r="4316" spans="1:3">
      <c r="A4316" s="3">
        <v>-3.0679991245269775</v>
      </c>
      <c r="B4316" s="3">
        <v>25</v>
      </c>
      <c r="C4316" s="3">
        <v>57.758623361587524</v>
      </c>
    </row>
    <row r="4317" spans="1:3">
      <c r="A4317" s="3">
        <v>-3.0639991760253906</v>
      </c>
      <c r="B4317" s="3">
        <v>25</v>
      </c>
      <c r="C4317" s="3">
        <v>57.758623361587524</v>
      </c>
    </row>
    <row r="4318" spans="1:3">
      <c r="A4318" s="3">
        <v>-3.0599992275238037</v>
      </c>
      <c r="B4318" s="3">
        <v>25</v>
      </c>
      <c r="C4318" s="3">
        <v>57.758623361587524</v>
      </c>
    </row>
    <row r="4319" spans="1:3">
      <c r="A4319" s="3">
        <v>-3.0559992790222168</v>
      </c>
      <c r="B4319" s="3">
        <v>25</v>
      </c>
      <c r="C4319" s="3">
        <v>57.758623361587524</v>
      </c>
    </row>
    <row r="4320" spans="1:3">
      <c r="A4320" s="3">
        <v>-3.0519990921020508</v>
      </c>
      <c r="B4320" s="3">
        <v>25</v>
      </c>
      <c r="C4320" s="3">
        <v>57.758623361587524</v>
      </c>
    </row>
    <row r="4321" spans="1:3">
      <c r="A4321" s="3">
        <v>-3.0479991436004639</v>
      </c>
      <c r="B4321" s="3">
        <v>25</v>
      </c>
      <c r="C4321" s="3">
        <v>57.758623361587524</v>
      </c>
    </row>
    <row r="4322" spans="1:3">
      <c r="A4322" s="3">
        <v>-3.043999195098877</v>
      </c>
      <c r="B4322" s="3">
        <v>25</v>
      </c>
      <c r="C4322" s="3">
        <v>57.758623361587524</v>
      </c>
    </row>
    <row r="4323" spans="1:3">
      <c r="A4323" s="3">
        <v>-3.03999924659729</v>
      </c>
      <c r="B4323" s="3">
        <v>25</v>
      </c>
      <c r="C4323" s="3">
        <v>57.758623361587524</v>
      </c>
    </row>
    <row r="4324" spans="1:3">
      <c r="A4324" s="3">
        <v>-3.0359992980957031</v>
      </c>
      <c r="B4324" s="3">
        <v>25</v>
      </c>
      <c r="C4324" s="3">
        <v>57.758623361587524</v>
      </c>
    </row>
    <row r="4325" spans="1:3">
      <c r="A4325" s="3">
        <v>-3.0319991111755371</v>
      </c>
      <c r="B4325" s="3">
        <v>25</v>
      </c>
      <c r="C4325" s="3">
        <v>57.758623361587524</v>
      </c>
    </row>
    <row r="4326" spans="1:3">
      <c r="A4326" s="3">
        <v>-3.0279991626739502</v>
      </c>
      <c r="B4326" s="3">
        <v>25</v>
      </c>
      <c r="C4326" s="3">
        <v>57.758623361587524</v>
      </c>
    </row>
    <row r="4327" spans="1:3">
      <c r="A4327" s="3">
        <v>-3.0239992141723633</v>
      </c>
      <c r="B4327" s="3">
        <v>25</v>
      </c>
      <c r="C4327" s="3">
        <v>57.758623361587524</v>
      </c>
    </row>
    <row r="4328" spans="1:3">
      <c r="A4328" s="3">
        <v>-3.0199999809265137</v>
      </c>
      <c r="B4328" s="3">
        <v>25</v>
      </c>
      <c r="C4328" s="3">
        <v>58.620691299438477</v>
      </c>
    </row>
    <row r="4329" spans="1:3">
      <c r="A4329" s="3">
        <v>-3.0199992656707764</v>
      </c>
      <c r="B4329" s="3">
        <v>25</v>
      </c>
      <c r="C4329" s="3">
        <v>58.620691299438477</v>
      </c>
    </row>
    <row r="4330" spans="1:3">
      <c r="A4330" s="3">
        <v>-3.0159990787506104</v>
      </c>
      <c r="B4330" s="3">
        <v>25</v>
      </c>
      <c r="C4330" s="3">
        <v>58.620691299438477</v>
      </c>
    </row>
    <row r="4331" spans="1:3">
      <c r="A4331" s="3">
        <v>-3.0119991302490234</v>
      </c>
      <c r="B4331" s="3">
        <v>25</v>
      </c>
      <c r="C4331" s="3">
        <v>58.620691299438477</v>
      </c>
    </row>
    <row r="4332" spans="1:3">
      <c r="A4332" s="3">
        <v>-3.0079991817474365</v>
      </c>
      <c r="B4332" s="3">
        <v>25</v>
      </c>
      <c r="C4332" s="3">
        <v>58.620691299438477</v>
      </c>
    </row>
    <row r="4333" spans="1:3">
      <c r="A4333" s="3">
        <v>-3.0039992332458496</v>
      </c>
      <c r="B4333" s="3">
        <v>25</v>
      </c>
      <c r="C4333" s="3">
        <v>58.620691299438477</v>
      </c>
    </row>
    <row r="4334" spans="1:3">
      <c r="A4334" s="3">
        <v>-2.9999992847442627</v>
      </c>
      <c r="B4334" s="3">
        <v>25</v>
      </c>
      <c r="C4334" s="3">
        <v>58.620691299438477</v>
      </c>
    </row>
    <row r="4335" spans="1:3">
      <c r="A4335" s="3">
        <v>-2.9959990978240967</v>
      </c>
      <c r="B4335" s="3">
        <v>25</v>
      </c>
      <c r="C4335" s="3">
        <v>58.620691299438477</v>
      </c>
    </row>
    <row r="4336" spans="1:3">
      <c r="A4336" s="3">
        <v>-2.9919991493225098</v>
      </c>
      <c r="B4336" s="3">
        <v>25</v>
      </c>
      <c r="C4336" s="3">
        <v>58.620691299438477</v>
      </c>
    </row>
    <row r="4337" spans="1:3">
      <c r="A4337" s="3">
        <v>-2.9900000095367432</v>
      </c>
      <c r="B4337" s="3">
        <v>25</v>
      </c>
      <c r="C4337" s="3">
        <v>59.482759237289429</v>
      </c>
    </row>
    <row r="4338" spans="1:3">
      <c r="A4338" s="3">
        <v>-2.9879992008209229</v>
      </c>
      <c r="B4338" s="3">
        <v>25</v>
      </c>
      <c r="C4338" s="3">
        <v>59.482759237289429</v>
      </c>
    </row>
    <row r="4339" spans="1:3">
      <c r="A4339" s="3">
        <v>-2.9839992523193359</v>
      </c>
      <c r="B4339" s="3">
        <v>25</v>
      </c>
      <c r="C4339" s="3">
        <v>59.482759237289429</v>
      </c>
    </row>
    <row r="4340" spans="1:3">
      <c r="A4340" s="3">
        <v>-2.979999303817749</v>
      </c>
      <c r="B4340" s="3">
        <v>25</v>
      </c>
      <c r="C4340" s="3">
        <v>59.482759237289429</v>
      </c>
    </row>
    <row r="4341" spans="1:3">
      <c r="A4341" s="3">
        <v>-2.975999116897583</v>
      </c>
      <c r="B4341" s="3">
        <v>25</v>
      </c>
      <c r="C4341" s="3">
        <v>59.482759237289429</v>
      </c>
    </row>
    <row r="4342" spans="1:3">
      <c r="A4342" s="3">
        <v>-2.9719991683959961</v>
      </c>
      <c r="B4342" s="3">
        <v>25</v>
      </c>
      <c r="C4342" s="3">
        <v>59.482759237289429</v>
      </c>
    </row>
    <row r="4343" spans="1:3">
      <c r="A4343" s="3">
        <v>-2.9679992198944092</v>
      </c>
      <c r="B4343" s="3">
        <v>25</v>
      </c>
      <c r="C4343" s="3">
        <v>59.482759237289429</v>
      </c>
    </row>
    <row r="4344" spans="1:3">
      <c r="A4344" s="3">
        <v>-2.9639992713928223</v>
      </c>
      <c r="B4344" s="3">
        <v>25</v>
      </c>
      <c r="C4344" s="3">
        <v>59.482759237289429</v>
      </c>
    </row>
    <row r="4345" spans="1:3">
      <c r="A4345" s="3">
        <v>-2.9599990844726563</v>
      </c>
      <c r="B4345" s="3">
        <v>25</v>
      </c>
      <c r="C4345" s="3">
        <v>59.482759237289429</v>
      </c>
    </row>
    <row r="4346" spans="1:3">
      <c r="A4346" s="3">
        <v>-2.9559991359710693</v>
      </c>
      <c r="B4346" s="3">
        <v>25</v>
      </c>
      <c r="C4346" s="3">
        <v>59.482759237289429</v>
      </c>
    </row>
    <row r="4347" spans="1:3">
      <c r="A4347" s="3">
        <v>-2.9519991874694824</v>
      </c>
      <c r="B4347" s="3">
        <v>25</v>
      </c>
      <c r="C4347" s="3">
        <v>59.482759237289429</v>
      </c>
    </row>
    <row r="4348" spans="1:3">
      <c r="A4348" s="3">
        <v>-2.9479992389678955</v>
      </c>
      <c r="B4348" s="3">
        <v>25</v>
      </c>
      <c r="C4348" s="3">
        <v>59.482759237289429</v>
      </c>
    </row>
    <row r="4349" spans="1:3">
      <c r="A4349" s="3">
        <v>-2.9439992904663086</v>
      </c>
      <c r="B4349" s="3">
        <v>25</v>
      </c>
      <c r="C4349" s="3">
        <v>59.482759237289429</v>
      </c>
    </row>
    <row r="4350" spans="1:3">
      <c r="A4350" s="3">
        <v>-2.9399991035461426</v>
      </c>
      <c r="B4350" s="3">
        <v>25</v>
      </c>
      <c r="C4350" s="3">
        <v>59.482759237289429</v>
      </c>
    </row>
    <row r="4351" spans="1:3">
      <c r="A4351" s="3">
        <v>-2.9359991550445557</v>
      </c>
      <c r="B4351" s="3">
        <v>25</v>
      </c>
      <c r="C4351" s="3">
        <v>59.482759237289429</v>
      </c>
    </row>
    <row r="4352" spans="1:3">
      <c r="A4352" s="3">
        <v>-2.9319992065429688</v>
      </c>
      <c r="B4352" s="3">
        <v>25</v>
      </c>
      <c r="C4352" s="3">
        <v>59.482759237289429</v>
      </c>
    </row>
    <row r="4353" spans="1:3">
      <c r="A4353" s="3">
        <v>-2.9279992580413818</v>
      </c>
      <c r="B4353" s="3">
        <v>25</v>
      </c>
      <c r="C4353" s="3">
        <v>59.482759237289429</v>
      </c>
    </row>
    <row r="4354" spans="1:3">
      <c r="A4354" s="3">
        <v>-2.9239990711212158</v>
      </c>
      <c r="B4354" s="3">
        <v>25</v>
      </c>
      <c r="C4354" s="3">
        <v>59.482759237289429</v>
      </c>
    </row>
    <row r="4355" spans="1:3">
      <c r="A4355" s="3">
        <v>-2.9199991226196289</v>
      </c>
      <c r="B4355" s="3">
        <v>25</v>
      </c>
      <c r="C4355" s="3">
        <v>59.482759237289429</v>
      </c>
    </row>
    <row r="4356" spans="1:3">
      <c r="A4356" s="3">
        <v>-2.915999174118042</v>
      </c>
      <c r="B4356" s="3">
        <v>25</v>
      </c>
      <c r="C4356" s="3">
        <v>59.482759237289429</v>
      </c>
    </row>
    <row r="4357" spans="1:3">
      <c r="A4357" s="3">
        <v>-2.9119992256164551</v>
      </c>
      <c r="B4357" s="3">
        <v>25</v>
      </c>
      <c r="C4357" s="3">
        <v>59.482759237289429</v>
      </c>
    </row>
    <row r="4358" spans="1:3">
      <c r="A4358" s="3">
        <v>-2.9079992771148682</v>
      </c>
      <c r="B4358" s="3">
        <v>25</v>
      </c>
      <c r="C4358" s="3">
        <v>59.482759237289429</v>
      </c>
    </row>
    <row r="4359" spans="1:3">
      <c r="A4359" s="3">
        <v>-2.9039990901947021</v>
      </c>
      <c r="B4359" s="3">
        <v>25</v>
      </c>
      <c r="C4359" s="3">
        <v>59.482759237289429</v>
      </c>
    </row>
    <row r="4360" spans="1:3">
      <c r="A4360" s="3">
        <v>-2.8999991416931152</v>
      </c>
      <c r="B4360" s="3">
        <v>25</v>
      </c>
      <c r="C4360" s="3">
        <v>59.482759237289429</v>
      </c>
    </row>
    <row r="4361" spans="1:3">
      <c r="A4361" s="3">
        <v>-2.8959991931915283</v>
      </c>
      <c r="B4361" s="3">
        <v>25</v>
      </c>
      <c r="C4361" s="3">
        <v>59.482759237289429</v>
      </c>
    </row>
    <row r="4362" spans="1:3">
      <c r="A4362" s="3">
        <v>-2.8919992446899414</v>
      </c>
      <c r="B4362" s="3">
        <v>25</v>
      </c>
      <c r="C4362" s="3">
        <v>59.482759237289429</v>
      </c>
    </row>
    <row r="4363" spans="1:3">
      <c r="A4363" s="3">
        <v>-2.8900001049041748</v>
      </c>
      <c r="B4363" s="3">
        <v>25.833332538604736</v>
      </c>
      <c r="C4363" s="3">
        <v>59.482759237289429</v>
      </c>
    </row>
    <row r="4364" spans="1:3">
      <c r="A4364" s="3">
        <v>-2.8879992961883545</v>
      </c>
      <c r="B4364" s="3">
        <v>25.833332538604736</v>
      </c>
      <c r="C4364" s="3">
        <v>59.482759237289429</v>
      </c>
    </row>
    <row r="4365" spans="1:3">
      <c r="A4365" s="3">
        <v>-2.8839991092681885</v>
      </c>
      <c r="B4365" s="3">
        <v>25.833332538604736</v>
      </c>
      <c r="C4365" s="3">
        <v>59.482759237289429</v>
      </c>
    </row>
    <row r="4366" spans="1:3">
      <c r="A4366" s="3">
        <v>-2.8799991607666016</v>
      </c>
      <c r="B4366" s="3">
        <v>25.833332538604736</v>
      </c>
      <c r="C4366" s="3">
        <v>59.482759237289429</v>
      </c>
    </row>
    <row r="4367" spans="1:3">
      <c r="A4367" s="3">
        <v>-2.8759992122650146</v>
      </c>
      <c r="B4367" s="3">
        <v>25.833332538604736</v>
      </c>
      <c r="C4367" s="3">
        <v>59.482759237289429</v>
      </c>
    </row>
    <row r="4368" spans="1:3">
      <c r="A4368" s="3">
        <v>-2.8719992637634277</v>
      </c>
      <c r="B4368" s="3">
        <v>25.833332538604736</v>
      </c>
      <c r="C4368" s="3">
        <v>59.482759237289429</v>
      </c>
    </row>
    <row r="4369" spans="1:3">
      <c r="A4369" s="3">
        <v>-2.8679990768432617</v>
      </c>
      <c r="B4369" s="3">
        <v>25.833332538604736</v>
      </c>
      <c r="C4369" s="3">
        <v>59.482759237289429</v>
      </c>
    </row>
    <row r="4370" spans="1:3">
      <c r="A4370" s="3">
        <v>-2.8639991283416748</v>
      </c>
      <c r="B4370" s="3">
        <v>25.833332538604736</v>
      </c>
      <c r="C4370" s="3">
        <v>59.482759237289429</v>
      </c>
    </row>
    <row r="4371" spans="1:3">
      <c r="A4371" s="3">
        <v>-2.8599991798400879</v>
      </c>
      <c r="B4371" s="3">
        <v>25.833332538604736</v>
      </c>
      <c r="C4371" s="3">
        <v>59.482759237289429</v>
      </c>
    </row>
    <row r="4372" spans="1:3">
      <c r="A4372" s="3">
        <v>-2.855999231338501</v>
      </c>
      <c r="B4372" s="3">
        <v>25.833332538604736</v>
      </c>
      <c r="C4372" s="3">
        <v>59.482759237289429</v>
      </c>
    </row>
    <row r="4373" spans="1:3">
      <c r="A4373" s="3">
        <v>-2.8519992828369141</v>
      </c>
      <c r="B4373" s="3">
        <v>25.833332538604736</v>
      </c>
      <c r="C4373" s="3">
        <v>59.482759237289429</v>
      </c>
    </row>
    <row r="4374" spans="1:3">
      <c r="A4374" s="3">
        <v>-2.847999095916748</v>
      </c>
      <c r="B4374" s="3">
        <v>25.833332538604736</v>
      </c>
      <c r="C4374" s="3">
        <v>59.482759237289429</v>
      </c>
    </row>
    <row r="4375" spans="1:3">
      <c r="A4375" s="3">
        <v>-2.8439991474151611</v>
      </c>
      <c r="B4375" s="3">
        <v>25.833332538604736</v>
      </c>
      <c r="C4375" s="3">
        <v>59.482759237289429</v>
      </c>
    </row>
    <row r="4376" spans="1:3">
      <c r="A4376" s="3">
        <v>-2.8399999141693115</v>
      </c>
      <c r="B4376" s="3">
        <v>25.833332538604736</v>
      </c>
      <c r="C4376" s="3">
        <v>60.344827175140381</v>
      </c>
    </row>
    <row r="4377" spans="1:3">
      <c r="A4377" s="3">
        <v>-2.8399991989135742</v>
      </c>
      <c r="B4377" s="3">
        <v>25.833332538604736</v>
      </c>
      <c r="C4377" s="3">
        <v>60.344827175140381</v>
      </c>
    </row>
    <row r="4378" spans="1:3">
      <c r="A4378" s="3">
        <v>-2.8359992504119873</v>
      </c>
      <c r="B4378" s="3">
        <v>25.833332538604736</v>
      </c>
      <c r="C4378" s="3">
        <v>60.344827175140381</v>
      </c>
    </row>
    <row r="4379" spans="1:3">
      <c r="A4379" s="3">
        <v>-2.8319993019104004</v>
      </c>
      <c r="B4379" s="3">
        <v>25.833332538604736</v>
      </c>
      <c r="C4379" s="3">
        <v>60.344827175140381</v>
      </c>
    </row>
    <row r="4380" spans="1:3">
      <c r="A4380" s="3">
        <v>-2.8279991149902344</v>
      </c>
      <c r="B4380" s="3">
        <v>25.833332538604736</v>
      </c>
      <c r="C4380" s="3">
        <v>60.344827175140381</v>
      </c>
    </row>
    <row r="4381" spans="1:3">
      <c r="A4381" s="3">
        <v>-2.8239991664886475</v>
      </c>
      <c r="B4381" s="3">
        <v>25.833332538604736</v>
      </c>
      <c r="C4381" s="3">
        <v>60.344827175140381</v>
      </c>
    </row>
    <row r="4382" spans="1:3">
      <c r="A4382" s="3">
        <v>-2.8199992179870605</v>
      </c>
      <c r="B4382" s="3">
        <v>25.833332538604736</v>
      </c>
      <c r="C4382" s="3">
        <v>60.344827175140381</v>
      </c>
    </row>
    <row r="4383" spans="1:3">
      <c r="A4383" s="3">
        <v>-2.8159992694854736</v>
      </c>
      <c r="B4383" s="3">
        <v>25.833332538604736</v>
      </c>
      <c r="C4383" s="3">
        <v>60.344827175140381</v>
      </c>
    </row>
    <row r="4384" spans="1:3">
      <c r="A4384" s="3">
        <v>-2.8119990825653076</v>
      </c>
      <c r="B4384" s="3">
        <v>25.833332538604736</v>
      </c>
      <c r="C4384" s="3">
        <v>60.344827175140381</v>
      </c>
    </row>
    <row r="4385" spans="1:3">
      <c r="A4385" s="3">
        <v>-2.8079991340637207</v>
      </c>
      <c r="B4385" s="3">
        <v>25.833332538604736</v>
      </c>
      <c r="C4385" s="3">
        <v>60.344827175140381</v>
      </c>
    </row>
    <row r="4386" spans="1:3">
      <c r="A4386" s="3">
        <v>-2.8039991855621338</v>
      </c>
      <c r="B4386" s="3">
        <v>25.833332538604736</v>
      </c>
      <c r="C4386" s="3">
        <v>60.344827175140381</v>
      </c>
    </row>
    <row r="4387" spans="1:3">
      <c r="A4387" s="3">
        <v>-2.7999999523162842</v>
      </c>
      <c r="B4387" s="3">
        <v>25.833332538604736</v>
      </c>
      <c r="C4387" s="3">
        <v>61.206895112991333</v>
      </c>
    </row>
    <row r="4388" spans="1:3">
      <c r="A4388" s="3">
        <v>-2.7999992370605469</v>
      </c>
      <c r="B4388" s="3">
        <v>25.833332538604736</v>
      </c>
      <c r="C4388" s="3">
        <v>61.206895112991333</v>
      </c>
    </row>
    <row r="4389" spans="1:3">
      <c r="A4389" s="3">
        <v>-2.79599928855896</v>
      </c>
      <c r="B4389" s="3">
        <v>25.833332538604736</v>
      </c>
      <c r="C4389" s="3">
        <v>61.206895112991333</v>
      </c>
    </row>
    <row r="4390" spans="1:3">
      <c r="A4390" s="3">
        <v>-2.7919991016387939</v>
      </c>
      <c r="B4390" s="3">
        <v>25.833332538604736</v>
      </c>
      <c r="C4390" s="3">
        <v>61.206895112991333</v>
      </c>
    </row>
    <row r="4391" spans="1:3">
      <c r="A4391" s="3">
        <v>-2.7899999618530273</v>
      </c>
      <c r="B4391" s="3">
        <v>26.666668057441711</v>
      </c>
      <c r="C4391" s="3">
        <v>61.206895112991333</v>
      </c>
    </row>
    <row r="4392" spans="1:3">
      <c r="A4392" s="3">
        <v>-2.787999153137207</v>
      </c>
      <c r="B4392" s="3">
        <v>26.666668057441711</v>
      </c>
      <c r="C4392" s="3">
        <v>61.206895112991333</v>
      </c>
    </row>
    <row r="4393" spans="1:3">
      <c r="A4393" s="3">
        <v>-2.7839992046356201</v>
      </c>
      <c r="B4393" s="3">
        <v>26.666668057441711</v>
      </c>
      <c r="C4393" s="3">
        <v>61.206895112991333</v>
      </c>
    </row>
    <row r="4394" spans="1:3">
      <c r="A4394" s="3">
        <v>-2.7799999713897705</v>
      </c>
      <c r="B4394" s="3">
        <v>27.500000596046448</v>
      </c>
      <c r="C4394" s="3">
        <v>61.206895112991333</v>
      </c>
    </row>
    <row r="4395" spans="1:3">
      <c r="A4395" s="3">
        <v>-2.7799992561340332</v>
      </c>
      <c r="B4395" s="3">
        <v>27.500000596046448</v>
      </c>
      <c r="C4395" s="3">
        <v>61.206895112991333</v>
      </c>
    </row>
    <row r="4396" spans="1:3">
      <c r="A4396" s="3">
        <v>-2.7759990692138672</v>
      </c>
      <c r="B4396" s="3">
        <v>27.500000596046448</v>
      </c>
      <c r="C4396" s="3">
        <v>61.206895112991333</v>
      </c>
    </row>
    <row r="4397" spans="1:3">
      <c r="A4397" s="3">
        <v>-2.7719991207122803</v>
      </c>
      <c r="B4397" s="3">
        <v>27.500000596046448</v>
      </c>
      <c r="C4397" s="3">
        <v>61.206895112991333</v>
      </c>
    </row>
    <row r="4398" spans="1:3">
      <c r="A4398" s="3">
        <v>-2.7679991722106934</v>
      </c>
      <c r="B4398" s="3">
        <v>27.500000596046448</v>
      </c>
      <c r="C4398" s="3">
        <v>61.206895112991333</v>
      </c>
    </row>
    <row r="4399" spans="1:3">
      <c r="A4399" s="3">
        <v>-2.7639992237091064</v>
      </c>
      <c r="B4399" s="3">
        <v>27.500000596046448</v>
      </c>
      <c r="C4399" s="3">
        <v>61.206895112991333</v>
      </c>
    </row>
    <row r="4400" spans="1:3">
      <c r="A4400" s="3">
        <v>-2.7599999904632568</v>
      </c>
      <c r="B4400" s="3">
        <v>27.500000596046448</v>
      </c>
      <c r="C4400" s="3">
        <v>62.068963050842285</v>
      </c>
    </row>
    <row r="4401" spans="1:3">
      <c r="A4401" s="3">
        <v>-2.7599992752075195</v>
      </c>
      <c r="B4401" s="3">
        <v>27.500000596046448</v>
      </c>
      <c r="C4401" s="3">
        <v>62.068963050842285</v>
      </c>
    </row>
    <row r="4402" spans="1:3">
      <c r="A4402" s="3">
        <v>-2.7559990882873535</v>
      </c>
      <c r="B4402" s="3">
        <v>27.500000596046448</v>
      </c>
      <c r="C4402" s="3">
        <v>62.068963050842285</v>
      </c>
    </row>
    <row r="4403" spans="1:3">
      <c r="A4403" s="3">
        <v>-2.7519991397857666</v>
      </c>
      <c r="B4403" s="3">
        <v>27.500000596046448</v>
      </c>
      <c r="C4403" s="3">
        <v>62.068963050842285</v>
      </c>
    </row>
    <row r="4404" spans="1:3">
      <c r="A4404" s="3">
        <v>-2.7479991912841797</v>
      </c>
      <c r="B4404" s="3">
        <v>27.500000596046448</v>
      </c>
      <c r="C4404" s="3">
        <v>62.068963050842285</v>
      </c>
    </row>
    <row r="4405" spans="1:3">
      <c r="A4405" s="3">
        <v>-2.7439992427825928</v>
      </c>
      <c r="B4405" s="3">
        <v>27.500000596046448</v>
      </c>
      <c r="C4405" s="3">
        <v>62.068963050842285</v>
      </c>
    </row>
    <row r="4406" spans="1:3">
      <c r="A4406" s="3">
        <v>-2.7399992942810059</v>
      </c>
      <c r="B4406" s="3">
        <v>27.500000596046448</v>
      </c>
      <c r="C4406" s="3">
        <v>62.068963050842285</v>
      </c>
    </row>
    <row r="4407" spans="1:3">
      <c r="A4407" s="3">
        <v>-2.7359991073608398</v>
      </c>
      <c r="B4407" s="3">
        <v>27.500000596046448</v>
      </c>
      <c r="C4407" s="3">
        <v>62.068963050842285</v>
      </c>
    </row>
    <row r="4408" spans="1:3">
      <c r="A4408" s="3">
        <v>-2.7319991588592529</v>
      </c>
      <c r="B4408" s="3">
        <v>27.500000596046448</v>
      </c>
      <c r="C4408" s="3">
        <v>62.068963050842285</v>
      </c>
    </row>
    <row r="4409" spans="1:3">
      <c r="A4409" s="3">
        <v>-2.727999210357666</v>
      </c>
      <c r="B4409" s="3">
        <v>27.500000596046448</v>
      </c>
      <c r="C4409" s="3">
        <v>62.068963050842285</v>
      </c>
    </row>
    <row r="4410" spans="1:3">
      <c r="A4410" s="3">
        <v>-2.7239992618560791</v>
      </c>
      <c r="B4410" s="3">
        <v>27.500000596046448</v>
      </c>
      <c r="C4410" s="3">
        <v>62.068963050842285</v>
      </c>
    </row>
    <row r="4411" spans="1:3">
      <c r="A4411" s="3">
        <v>-2.7199990749359131</v>
      </c>
      <c r="B4411" s="3">
        <v>27.500000596046448</v>
      </c>
      <c r="C4411" s="3">
        <v>62.068963050842285</v>
      </c>
    </row>
    <row r="4412" spans="1:3">
      <c r="A4412" s="3">
        <v>-2.7159991264343262</v>
      </c>
      <c r="B4412" s="3">
        <v>27.500000596046448</v>
      </c>
      <c r="C4412" s="3">
        <v>62.068963050842285</v>
      </c>
    </row>
    <row r="4413" spans="1:3">
      <c r="A4413" s="3">
        <v>-2.7119991779327393</v>
      </c>
      <c r="B4413" s="3">
        <v>27.500000596046448</v>
      </c>
      <c r="C4413" s="3">
        <v>62.068963050842285</v>
      </c>
    </row>
    <row r="4414" spans="1:3">
      <c r="A4414" s="3">
        <v>-2.7079992294311523</v>
      </c>
      <c r="B4414" s="3">
        <v>27.500000596046448</v>
      </c>
      <c r="C4414" s="3">
        <v>62.068963050842285</v>
      </c>
    </row>
    <row r="4415" spans="1:3">
      <c r="A4415" s="3">
        <v>-2.7039992809295654</v>
      </c>
      <c r="B4415" s="3">
        <v>27.500000596046448</v>
      </c>
      <c r="C4415" s="3">
        <v>62.068963050842285</v>
      </c>
    </row>
    <row r="4416" spans="1:3">
      <c r="A4416" s="3">
        <v>-2.6999990940093994</v>
      </c>
      <c r="B4416" s="3">
        <v>27.500000596046448</v>
      </c>
      <c r="C4416" s="3">
        <v>62.068963050842285</v>
      </c>
    </row>
    <row r="4417" spans="1:3">
      <c r="A4417" s="3">
        <v>-2.6959991455078125</v>
      </c>
      <c r="B4417" s="3">
        <v>27.500000596046448</v>
      </c>
      <c r="C4417" s="3">
        <v>62.068963050842285</v>
      </c>
    </row>
    <row r="4418" spans="1:3">
      <c r="A4418" s="3">
        <v>-2.6919991970062256</v>
      </c>
      <c r="B4418" s="3">
        <v>27.500000596046448</v>
      </c>
      <c r="C4418" s="3">
        <v>62.068963050842285</v>
      </c>
    </row>
    <row r="4419" spans="1:3">
      <c r="A4419" s="3">
        <v>-2.6879992485046387</v>
      </c>
      <c r="B4419" s="3">
        <v>27.500000596046448</v>
      </c>
      <c r="C4419" s="3">
        <v>62.068963050842285</v>
      </c>
    </row>
    <row r="4420" spans="1:3">
      <c r="A4420" s="3">
        <v>-2.6839990615844727</v>
      </c>
      <c r="B4420" s="3">
        <v>27.500000596046448</v>
      </c>
      <c r="C4420" s="3">
        <v>62.068963050842285</v>
      </c>
    </row>
    <row r="4421" spans="1:3">
      <c r="A4421" s="3">
        <v>-2.6799991130828857</v>
      </c>
      <c r="B4421" s="3">
        <v>27.500000596046448</v>
      </c>
      <c r="C4421" s="3">
        <v>62.068963050842285</v>
      </c>
    </row>
    <row r="4422" spans="1:3">
      <c r="A4422" s="3">
        <v>-2.6759991645812988</v>
      </c>
      <c r="B4422" s="3">
        <v>27.500000596046448</v>
      </c>
      <c r="C4422" s="3">
        <v>62.068963050842285</v>
      </c>
    </row>
    <row r="4423" spans="1:3">
      <c r="A4423" s="3">
        <v>-2.6719992160797119</v>
      </c>
      <c r="B4423" s="3">
        <v>27.500000596046448</v>
      </c>
      <c r="C4423" s="3">
        <v>62.068963050842285</v>
      </c>
    </row>
    <row r="4424" spans="1:3">
      <c r="A4424" s="3">
        <v>-2.667999267578125</v>
      </c>
      <c r="B4424" s="3">
        <v>27.500000596046448</v>
      </c>
      <c r="C4424" s="3">
        <v>62.068963050842285</v>
      </c>
    </row>
    <row r="4425" spans="1:3">
      <c r="A4425" s="3">
        <v>-2.663999080657959</v>
      </c>
      <c r="B4425" s="3">
        <v>27.500000596046448</v>
      </c>
      <c r="C4425" s="3">
        <v>62.068963050842285</v>
      </c>
    </row>
    <row r="4426" spans="1:3">
      <c r="A4426" s="3">
        <v>-2.6599991321563721</v>
      </c>
      <c r="B4426" s="3">
        <v>27.500000596046448</v>
      </c>
      <c r="C4426" s="3">
        <v>62.068963050842285</v>
      </c>
    </row>
    <row r="4427" spans="1:3">
      <c r="A4427" s="3">
        <v>-2.6559991836547852</v>
      </c>
      <c r="B4427" s="3">
        <v>27.500000596046448</v>
      </c>
      <c r="C4427" s="3">
        <v>62.068963050842285</v>
      </c>
    </row>
    <row r="4428" spans="1:3">
      <c r="A4428" s="3">
        <v>-2.6519992351531982</v>
      </c>
      <c r="B4428" s="3">
        <v>27.500000596046448</v>
      </c>
      <c r="C4428" s="3">
        <v>62.068963050842285</v>
      </c>
    </row>
    <row r="4429" spans="1:3">
      <c r="A4429" s="3">
        <v>-2.6479992866516113</v>
      </c>
      <c r="B4429" s="3">
        <v>27.500000596046448</v>
      </c>
      <c r="C4429" s="3">
        <v>62.068963050842285</v>
      </c>
    </row>
    <row r="4430" spans="1:3">
      <c r="A4430" s="3">
        <v>-2.6439990997314453</v>
      </c>
      <c r="B4430" s="3">
        <v>27.500000596046448</v>
      </c>
      <c r="C4430" s="3">
        <v>62.068963050842285</v>
      </c>
    </row>
    <row r="4431" spans="1:3">
      <c r="A4431" s="3">
        <v>-2.6399991512298584</v>
      </c>
      <c r="B4431" s="3">
        <v>27.500000596046448</v>
      </c>
      <c r="C4431" s="3">
        <v>62.068963050842285</v>
      </c>
    </row>
    <row r="4432" spans="1:3">
      <c r="A4432" s="3">
        <v>-2.6359992027282715</v>
      </c>
      <c r="B4432" s="3">
        <v>27.500000596046448</v>
      </c>
      <c r="C4432" s="3">
        <v>62.068963050842285</v>
      </c>
    </row>
    <row r="4433" spans="1:3">
      <c r="A4433" s="3">
        <v>-2.6319992542266846</v>
      </c>
      <c r="B4433" s="3">
        <v>27.500000596046448</v>
      </c>
      <c r="C4433" s="3">
        <v>62.068963050842285</v>
      </c>
    </row>
    <row r="4434" spans="1:3">
      <c r="A4434" s="3">
        <v>-2.6279990673065186</v>
      </c>
      <c r="B4434" s="3">
        <v>27.500000596046448</v>
      </c>
      <c r="C4434" s="3">
        <v>62.068963050842285</v>
      </c>
    </row>
    <row r="4435" spans="1:3">
      <c r="A4435" s="3">
        <v>-2.6239991188049316</v>
      </c>
      <c r="B4435" s="3">
        <v>27.500000596046448</v>
      </c>
      <c r="C4435" s="3">
        <v>62.068963050842285</v>
      </c>
    </row>
    <row r="4436" spans="1:3">
      <c r="A4436" s="3">
        <v>-2.6199991703033447</v>
      </c>
      <c r="B4436" s="3">
        <v>27.500000596046448</v>
      </c>
      <c r="C4436" s="3">
        <v>62.068963050842285</v>
      </c>
    </row>
    <row r="4437" spans="1:3">
      <c r="A4437" s="3">
        <v>-2.6159992218017578</v>
      </c>
      <c r="B4437" s="3">
        <v>27.500000596046448</v>
      </c>
      <c r="C4437" s="3">
        <v>62.068963050842285</v>
      </c>
    </row>
    <row r="4438" spans="1:3">
      <c r="A4438" s="3">
        <v>-2.6119992733001709</v>
      </c>
      <c r="B4438" s="3">
        <v>27.500000596046448</v>
      </c>
      <c r="C4438" s="3">
        <v>62.068963050842285</v>
      </c>
    </row>
    <row r="4439" spans="1:3">
      <c r="A4439" s="3">
        <v>-2.6099998950958252</v>
      </c>
      <c r="B4439" s="3">
        <v>27.500000596046448</v>
      </c>
      <c r="C4439" s="3">
        <v>62.931036949157715</v>
      </c>
    </row>
    <row r="4440" spans="1:3">
      <c r="A4440" s="3">
        <v>-2.6079990863800049</v>
      </c>
      <c r="B4440" s="3">
        <v>27.500000596046448</v>
      </c>
      <c r="C4440" s="3">
        <v>62.931036949157715</v>
      </c>
    </row>
    <row r="4441" spans="1:3">
      <c r="A4441" s="3">
        <v>-2.603999137878418</v>
      </c>
      <c r="B4441" s="3">
        <v>27.500000596046448</v>
      </c>
      <c r="C4441" s="3">
        <v>62.931036949157715</v>
      </c>
    </row>
    <row r="4442" spans="1:3">
      <c r="A4442" s="3">
        <v>-2.5999991893768311</v>
      </c>
      <c r="B4442" s="3">
        <v>27.500000596046448</v>
      </c>
      <c r="C4442" s="3">
        <v>62.931036949157715</v>
      </c>
    </row>
    <row r="4443" spans="1:3">
      <c r="A4443" s="3">
        <v>-2.5959992408752441</v>
      </c>
      <c r="B4443" s="3">
        <v>27.500000596046448</v>
      </c>
      <c r="C4443" s="3">
        <v>62.931036949157715</v>
      </c>
    </row>
    <row r="4444" spans="1:3">
      <c r="A4444" s="3">
        <v>-2.5919990539550781</v>
      </c>
      <c r="B4444" s="3">
        <v>27.500000596046448</v>
      </c>
      <c r="C4444" s="3">
        <v>62.931036949157715</v>
      </c>
    </row>
    <row r="4445" spans="1:3">
      <c r="A4445" s="3">
        <v>-2.5879991054534912</v>
      </c>
      <c r="B4445" s="3">
        <v>27.500000596046448</v>
      </c>
      <c r="C4445" s="3">
        <v>62.931036949157715</v>
      </c>
    </row>
    <row r="4446" spans="1:3">
      <c r="A4446" s="3">
        <v>-2.5839991569519043</v>
      </c>
      <c r="B4446" s="3">
        <v>27.500000596046448</v>
      </c>
      <c r="C4446" s="3">
        <v>62.931036949157715</v>
      </c>
    </row>
    <row r="4447" spans="1:3">
      <c r="A4447" s="3">
        <v>-2.5799992084503174</v>
      </c>
      <c r="B4447" s="3">
        <v>27.500000596046448</v>
      </c>
      <c r="C4447" s="3">
        <v>62.931036949157715</v>
      </c>
    </row>
    <row r="4448" spans="1:3">
      <c r="A4448" s="3">
        <v>-2.5759992599487305</v>
      </c>
      <c r="B4448" s="3">
        <v>27.500000596046448</v>
      </c>
      <c r="C4448" s="3">
        <v>62.931036949157715</v>
      </c>
    </row>
    <row r="4449" spans="1:3">
      <c r="A4449" s="3">
        <v>-2.5719990730285645</v>
      </c>
      <c r="B4449" s="3">
        <v>27.500000596046448</v>
      </c>
      <c r="C4449" s="3">
        <v>62.931036949157715</v>
      </c>
    </row>
    <row r="4450" spans="1:3">
      <c r="A4450" s="3">
        <v>-2.5699999332427979</v>
      </c>
      <c r="B4450" s="3">
        <v>27.500000596046448</v>
      </c>
      <c r="C4450" s="3">
        <v>63.793104887008667</v>
      </c>
    </row>
    <row r="4451" spans="1:3">
      <c r="A4451" s="3">
        <v>-2.5679991245269775</v>
      </c>
      <c r="B4451" s="3">
        <v>27.500000596046448</v>
      </c>
      <c r="C4451" s="3">
        <v>63.793104887008667</v>
      </c>
    </row>
    <row r="4452" spans="1:3">
      <c r="A4452" s="3">
        <v>-2.5639991760253906</v>
      </c>
      <c r="B4452" s="3">
        <v>27.500000596046448</v>
      </c>
      <c r="C4452" s="3">
        <v>63.793104887008667</v>
      </c>
    </row>
    <row r="4453" spans="1:3">
      <c r="A4453" s="3">
        <v>-2.559999942779541</v>
      </c>
      <c r="B4453" s="3">
        <v>28.333333134651184</v>
      </c>
      <c r="C4453" s="3">
        <v>63.793104887008667</v>
      </c>
    </row>
    <row r="4454" spans="1:3">
      <c r="A4454" s="3">
        <v>-2.5599992275238037</v>
      </c>
      <c r="B4454" s="3">
        <v>28.333333134651184</v>
      </c>
      <c r="C4454" s="3">
        <v>63.793104887008667</v>
      </c>
    </row>
    <row r="4455" spans="1:3">
      <c r="A4455" s="3">
        <v>-2.5559992790222168</v>
      </c>
      <c r="B4455" s="3">
        <v>28.333333134651184</v>
      </c>
      <c r="C4455" s="3">
        <v>63.793104887008667</v>
      </c>
    </row>
    <row r="4456" spans="1:3">
      <c r="A4456" s="3">
        <v>-2.5519990921020508</v>
      </c>
      <c r="B4456" s="3">
        <v>28.333333134651184</v>
      </c>
      <c r="C4456" s="3">
        <v>63.793104887008667</v>
      </c>
    </row>
    <row r="4457" spans="1:3">
      <c r="A4457" s="3">
        <v>-2.5479991436004639</v>
      </c>
      <c r="B4457" s="3">
        <v>28.333333134651184</v>
      </c>
      <c r="C4457" s="3">
        <v>63.793104887008667</v>
      </c>
    </row>
    <row r="4458" spans="1:3">
      <c r="A4458" s="3">
        <v>-2.543999195098877</v>
      </c>
      <c r="B4458" s="3">
        <v>28.333333134651184</v>
      </c>
      <c r="C4458" s="3">
        <v>63.793104887008667</v>
      </c>
    </row>
    <row r="4459" spans="1:3">
      <c r="A4459" s="3">
        <v>-2.53999924659729</v>
      </c>
      <c r="B4459" s="3">
        <v>28.333333134651184</v>
      </c>
      <c r="C4459" s="3">
        <v>63.793104887008667</v>
      </c>
    </row>
    <row r="4460" spans="1:3">
      <c r="A4460" s="3">
        <v>-2.535999059677124</v>
      </c>
      <c r="B4460" s="3">
        <v>28.333333134651184</v>
      </c>
      <c r="C4460" s="3">
        <v>63.793104887008667</v>
      </c>
    </row>
    <row r="4461" spans="1:3">
      <c r="A4461" s="3">
        <v>-2.5319991111755371</v>
      </c>
      <c r="B4461" s="3">
        <v>28.333333134651184</v>
      </c>
      <c r="C4461" s="3">
        <v>63.793104887008667</v>
      </c>
    </row>
    <row r="4462" spans="1:3">
      <c r="A4462" s="3">
        <v>-2.5299999713897705</v>
      </c>
      <c r="B4462" s="3">
        <v>30.000001192092896</v>
      </c>
      <c r="C4462" s="3">
        <v>63.793104887008667</v>
      </c>
    </row>
    <row r="4463" spans="1:3">
      <c r="A4463" s="3">
        <v>-2.5279991626739502</v>
      </c>
      <c r="B4463" s="3">
        <v>30.000001192092896</v>
      </c>
      <c r="C4463" s="3">
        <v>63.793104887008667</v>
      </c>
    </row>
    <row r="4464" spans="1:3">
      <c r="A4464" s="3">
        <v>-2.5239992141723633</v>
      </c>
      <c r="B4464" s="3">
        <v>30.000001192092896</v>
      </c>
      <c r="C4464" s="3">
        <v>63.793104887008667</v>
      </c>
    </row>
    <row r="4465" spans="1:3">
      <c r="A4465" s="3">
        <v>-2.5199992656707764</v>
      </c>
      <c r="B4465" s="3">
        <v>30.000001192092896</v>
      </c>
      <c r="C4465" s="3">
        <v>63.793104887008667</v>
      </c>
    </row>
    <row r="4466" spans="1:3">
      <c r="A4466" s="3">
        <v>-2.5159990787506104</v>
      </c>
      <c r="B4466" s="3">
        <v>30.000001192092896</v>
      </c>
      <c r="C4466" s="3">
        <v>63.793104887008667</v>
      </c>
    </row>
    <row r="4467" spans="1:3">
      <c r="A4467" s="3">
        <v>-2.5119991302490234</v>
      </c>
      <c r="B4467" s="3">
        <v>30.000001192092896</v>
      </c>
      <c r="C4467" s="3">
        <v>63.793104887008667</v>
      </c>
    </row>
    <row r="4468" spans="1:3">
      <c r="A4468" s="3">
        <v>-2.5079991817474365</v>
      </c>
      <c r="B4468" s="3">
        <v>30.000001192092896</v>
      </c>
      <c r="C4468" s="3">
        <v>63.793104887008667</v>
      </c>
    </row>
    <row r="4469" spans="1:3">
      <c r="A4469" s="3">
        <v>-2.5039992332458496</v>
      </c>
      <c r="B4469" s="3">
        <v>30.000001192092896</v>
      </c>
      <c r="C4469" s="3">
        <v>63.793104887008667</v>
      </c>
    </row>
    <row r="4470" spans="1:3">
      <c r="A4470" s="3">
        <v>-2.4999992847442627</v>
      </c>
      <c r="B4470" s="3">
        <v>30.000001192092896</v>
      </c>
      <c r="C4470" s="3">
        <v>63.793104887008667</v>
      </c>
    </row>
    <row r="4471" spans="1:3">
      <c r="A4471" s="3">
        <v>-2.4959990978240967</v>
      </c>
      <c r="B4471" s="3">
        <v>30.000001192092896</v>
      </c>
      <c r="C4471" s="3">
        <v>63.793104887008667</v>
      </c>
    </row>
    <row r="4472" spans="1:3">
      <c r="A4472" s="3">
        <v>-2.4919991493225098</v>
      </c>
      <c r="B4472" s="3">
        <v>30.000001192092896</v>
      </c>
      <c r="C4472" s="3">
        <v>63.793104887008667</v>
      </c>
    </row>
    <row r="4473" spans="1:3">
      <c r="A4473" s="3">
        <v>-2.4900000095367432</v>
      </c>
      <c r="B4473" s="3">
        <v>30.833333730697632</v>
      </c>
      <c r="C4473" s="3">
        <v>63.793104887008667</v>
      </c>
    </row>
    <row r="4474" spans="1:3">
      <c r="A4474" s="3">
        <v>-2.4879992008209229</v>
      </c>
      <c r="B4474" s="3">
        <v>30.833333730697632</v>
      </c>
      <c r="C4474" s="3">
        <v>63.793104887008667</v>
      </c>
    </row>
    <row r="4475" spans="1:3">
      <c r="A4475" s="3">
        <v>-2.4839992523193359</v>
      </c>
      <c r="B4475" s="3">
        <v>30.833333730697632</v>
      </c>
      <c r="C4475" s="3">
        <v>63.793104887008667</v>
      </c>
    </row>
    <row r="4476" spans="1:3">
      <c r="A4476" s="3">
        <v>-2.4799990653991699</v>
      </c>
      <c r="B4476" s="3">
        <v>30.833333730697632</v>
      </c>
      <c r="C4476" s="3">
        <v>63.793104887008667</v>
      </c>
    </row>
    <row r="4477" spans="1:3">
      <c r="A4477" s="3">
        <v>-2.475999116897583</v>
      </c>
      <c r="B4477" s="3">
        <v>30.833333730697632</v>
      </c>
      <c r="C4477" s="3">
        <v>63.793104887008667</v>
      </c>
    </row>
    <row r="4478" spans="1:3">
      <c r="A4478" s="3">
        <v>-2.4719991683959961</v>
      </c>
      <c r="B4478" s="3">
        <v>30.833333730697632</v>
      </c>
      <c r="C4478" s="3">
        <v>63.793104887008667</v>
      </c>
    </row>
    <row r="4479" spans="1:3">
      <c r="A4479" s="3">
        <v>-2.4679992198944092</v>
      </c>
      <c r="B4479" s="3">
        <v>30.833333730697632</v>
      </c>
      <c r="C4479" s="3">
        <v>63.793104887008667</v>
      </c>
    </row>
    <row r="4480" spans="1:3">
      <c r="A4480" s="3">
        <v>-2.4639992713928223</v>
      </c>
      <c r="B4480" s="3">
        <v>30.833333730697632</v>
      </c>
      <c r="C4480" s="3">
        <v>63.793104887008667</v>
      </c>
    </row>
    <row r="4481" spans="1:3">
      <c r="A4481" s="3">
        <v>-2.4599990844726563</v>
      </c>
      <c r="B4481" s="3">
        <v>30.833333730697632</v>
      </c>
      <c r="C4481" s="3">
        <v>63.793104887008667</v>
      </c>
    </row>
    <row r="4482" spans="1:3">
      <c r="A4482" s="3">
        <v>-2.4559991359710693</v>
      </c>
      <c r="B4482" s="3">
        <v>30.833333730697632</v>
      </c>
      <c r="C4482" s="3">
        <v>63.793104887008667</v>
      </c>
    </row>
    <row r="4483" spans="1:3">
      <c r="A4483" s="3">
        <v>-2.4519991874694824</v>
      </c>
      <c r="B4483" s="3">
        <v>30.833333730697632</v>
      </c>
      <c r="C4483" s="3">
        <v>63.793104887008667</v>
      </c>
    </row>
    <row r="4484" spans="1:3">
      <c r="A4484" s="3">
        <v>-2.4479992389678955</v>
      </c>
      <c r="B4484" s="3">
        <v>30.833333730697632</v>
      </c>
      <c r="C4484" s="3">
        <v>63.793104887008667</v>
      </c>
    </row>
    <row r="4485" spans="1:3">
      <c r="A4485" s="3">
        <v>-2.4439990520477295</v>
      </c>
      <c r="B4485" s="3">
        <v>30.833333730697632</v>
      </c>
      <c r="C4485" s="3">
        <v>63.793104887008667</v>
      </c>
    </row>
    <row r="4486" spans="1:3">
      <c r="A4486" s="3">
        <v>-2.440000057220459</v>
      </c>
      <c r="B4486" s="3">
        <v>31.666666269302368</v>
      </c>
      <c r="C4486" s="3">
        <v>63.793104887008667</v>
      </c>
    </row>
    <row r="4487" spans="1:3">
      <c r="A4487" s="3">
        <v>-2.4399991035461426</v>
      </c>
      <c r="B4487" s="3">
        <v>31.666666269302368</v>
      </c>
      <c r="C4487" s="3">
        <v>63.793104887008667</v>
      </c>
    </row>
    <row r="4488" spans="1:3">
      <c r="A4488" s="3">
        <v>-2.4359991550445557</v>
      </c>
      <c r="B4488" s="3">
        <v>31.666666269302368</v>
      </c>
      <c r="C4488" s="3">
        <v>63.793104887008667</v>
      </c>
    </row>
    <row r="4489" spans="1:3">
      <c r="A4489" s="3">
        <v>-2.4319992065429688</v>
      </c>
      <c r="B4489" s="3">
        <v>31.666666269302368</v>
      </c>
      <c r="C4489" s="3">
        <v>63.793104887008667</v>
      </c>
    </row>
    <row r="4490" spans="1:3">
      <c r="A4490" s="3">
        <v>-2.4279992580413818</v>
      </c>
      <c r="B4490" s="3">
        <v>31.666666269302368</v>
      </c>
      <c r="C4490" s="3">
        <v>63.793104887008667</v>
      </c>
    </row>
    <row r="4491" spans="1:3">
      <c r="A4491" s="3">
        <v>-2.4239990711212158</v>
      </c>
      <c r="B4491" s="3">
        <v>31.666666269302368</v>
      </c>
      <c r="C4491" s="3">
        <v>63.793104887008667</v>
      </c>
    </row>
    <row r="4492" spans="1:3">
      <c r="A4492" s="3">
        <v>-2.4199991226196289</v>
      </c>
      <c r="B4492" s="3">
        <v>31.666666269302368</v>
      </c>
      <c r="C4492" s="3">
        <v>63.793104887008667</v>
      </c>
    </row>
    <row r="4493" spans="1:3">
      <c r="A4493" s="3">
        <v>-2.415999174118042</v>
      </c>
      <c r="B4493" s="3">
        <v>31.666666269302368</v>
      </c>
      <c r="C4493" s="3">
        <v>63.793104887008667</v>
      </c>
    </row>
    <row r="4494" spans="1:3">
      <c r="A4494" s="3">
        <v>-2.4119992256164551</v>
      </c>
      <c r="B4494" s="3">
        <v>31.666666269302368</v>
      </c>
      <c r="C4494" s="3">
        <v>63.793104887008667</v>
      </c>
    </row>
    <row r="4495" spans="1:3">
      <c r="A4495" s="3">
        <v>-2.4079992771148682</v>
      </c>
      <c r="B4495" s="3">
        <v>31.666666269302368</v>
      </c>
      <c r="C4495" s="3">
        <v>63.793104887008667</v>
      </c>
    </row>
    <row r="4496" spans="1:3">
      <c r="A4496" s="3">
        <v>-2.4039990901947021</v>
      </c>
      <c r="B4496" s="3">
        <v>31.666666269302368</v>
      </c>
      <c r="C4496" s="3">
        <v>63.793104887008667</v>
      </c>
    </row>
    <row r="4497" spans="1:3">
      <c r="A4497" s="3">
        <v>-2.3999991416931152</v>
      </c>
      <c r="B4497" s="3">
        <v>31.666666269302368</v>
      </c>
      <c r="C4497" s="3">
        <v>63.793104887008667</v>
      </c>
    </row>
    <row r="4498" spans="1:3">
      <c r="A4498" s="3">
        <v>-2.3959991931915283</v>
      </c>
      <c r="B4498" s="3">
        <v>31.666666269302368</v>
      </c>
      <c r="C4498" s="3">
        <v>63.793104887008667</v>
      </c>
    </row>
    <row r="4499" spans="1:3">
      <c r="A4499" s="3">
        <v>-2.3919992446899414</v>
      </c>
      <c r="B4499" s="3">
        <v>31.666666269302368</v>
      </c>
      <c r="C4499" s="3">
        <v>63.793104887008667</v>
      </c>
    </row>
    <row r="4500" spans="1:3">
      <c r="A4500" s="3">
        <v>-2.3879990577697754</v>
      </c>
      <c r="B4500" s="3">
        <v>31.666666269302368</v>
      </c>
      <c r="C4500" s="3">
        <v>63.793104887008667</v>
      </c>
    </row>
    <row r="4501" spans="1:3">
      <c r="A4501" s="3">
        <v>-2.3839991092681885</v>
      </c>
      <c r="B4501" s="3">
        <v>31.666666269302368</v>
      </c>
      <c r="C4501" s="3">
        <v>63.793104887008667</v>
      </c>
    </row>
    <row r="4502" spans="1:3">
      <c r="A4502" s="3">
        <v>-2.3799991607666016</v>
      </c>
      <c r="B4502" s="3">
        <v>31.666666269302368</v>
      </c>
      <c r="C4502" s="3">
        <v>63.793104887008667</v>
      </c>
    </row>
    <row r="4503" spans="1:3">
      <c r="A4503" s="3">
        <v>-2.3759992122650146</v>
      </c>
      <c r="B4503" s="3">
        <v>31.666666269302368</v>
      </c>
      <c r="C4503" s="3">
        <v>63.793104887008667</v>
      </c>
    </row>
    <row r="4504" spans="1:3">
      <c r="A4504" s="3">
        <v>-2.3719992637634277</v>
      </c>
      <c r="B4504" s="3">
        <v>31.666666269302368</v>
      </c>
      <c r="C4504" s="3">
        <v>63.793104887008667</v>
      </c>
    </row>
    <row r="4505" spans="1:3">
      <c r="A4505" s="3">
        <v>-2.3679990768432617</v>
      </c>
      <c r="B4505" s="3">
        <v>31.666666269302368</v>
      </c>
      <c r="C4505" s="3">
        <v>63.793104887008667</v>
      </c>
    </row>
    <row r="4506" spans="1:3">
      <c r="A4506" s="3">
        <v>-2.3639991283416748</v>
      </c>
      <c r="B4506" s="3">
        <v>31.666666269302368</v>
      </c>
      <c r="C4506" s="3">
        <v>63.793104887008667</v>
      </c>
    </row>
    <row r="4507" spans="1:3">
      <c r="A4507" s="3">
        <v>-2.3599991798400879</v>
      </c>
      <c r="B4507" s="3">
        <v>31.666666269302368</v>
      </c>
      <c r="C4507" s="3">
        <v>63.793104887008667</v>
      </c>
    </row>
    <row r="4508" spans="1:3">
      <c r="A4508" s="3">
        <v>-2.355999231338501</v>
      </c>
      <c r="B4508" s="3">
        <v>31.666666269302368</v>
      </c>
      <c r="C4508" s="3">
        <v>63.793104887008667</v>
      </c>
    </row>
    <row r="4509" spans="1:3">
      <c r="A4509" s="3">
        <v>-2.351999044418335</v>
      </c>
      <c r="B4509" s="3">
        <v>31.666666269302368</v>
      </c>
      <c r="C4509" s="3">
        <v>63.793104887008667</v>
      </c>
    </row>
    <row r="4510" spans="1:3">
      <c r="A4510" s="3">
        <v>-2.3499999046325684</v>
      </c>
      <c r="B4510" s="3">
        <v>32.499998807907104</v>
      </c>
      <c r="C4510" s="3">
        <v>63.793104887008667</v>
      </c>
    </row>
    <row r="4511" spans="1:3">
      <c r="A4511" s="3">
        <v>-2.347999095916748</v>
      </c>
      <c r="B4511" s="3">
        <v>32.499998807907104</v>
      </c>
      <c r="C4511" s="3">
        <v>63.793104887008667</v>
      </c>
    </row>
    <row r="4512" spans="1:3">
      <c r="A4512" s="3">
        <v>-2.3439991474151611</v>
      </c>
      <c r="B4512" s="3">
        <v>32.499998807907104</v>
      </c>
      <c r="C4512" s="3">
        <v>63.793104887008667</v>
      </c>
    </row>
    <row r="4513" spans="1:3">
      <c r="A4513" s="3">
        <v>-2.3399991989135742</v>
      </c>
      <c r="B4513" s="3">
        <v>32.499998807907104</v>
      </c>
      <c r="C4513" s="3">
        <v>63.793104887008667</v>
      </c>
    </row>
    <row r="4514" spans="1:3">
      <c r="A4514" s="3">
        <v>-2.3359992504119873</v>
      </c>
      <c r="B4514" s="3">
        <v>32.499998807907104</v>
      </c>
      <c r="C4514" s="3">
        <v>63.793104887008667</v>
      </c>
    </row>
    <row r="4515" spans="1:3">
      <c r="A4515" s="3">
        <v>-2.3319990634918213</v>
      </c>
      <c r="B4515" s="3">
        <v>32.499998807907104</v>
      </c>
      <c r="C4515" s="3">
        <v>63.793104887008667</v>
      </c>
    </row>
    <row r="4516" spans="1:3">
      <c r="A4516" s="3">
        <v>-2.3279991149902344</v>
      </c>
      <c r="B4516" s="3">
        <v>32.499998807907104</v>
      </c>
      <c r="C4516" s="3">
        <v>63.793104887008667</v>
      </c>
    </row>
    <row r="4517" spans="1:3">
      <c r="A4517" s="3">
        <v>-2.3239991664886475</v>
      </c>
      <c r="B4517" s="3">
        <v>32.499998807907104</v>
      </c>
      <c r="C4517" s="3">
        <v>63.793104887008667</v>
      </c>
    </row>
    <row r="4518" spans="1:3">
      <c r="A4518" s="3">
        <v>-2.3199992179870605</v>
      </c>
      <c r="B4518" s="3">
        <v>32.499998807907104</v>
      </c>
      <c r="C4518" s="3">
        <v>63.793104887008667</v>
      </c>
    </row>
    <row r="4519" spans="1:3">
      <c r="A4519" s="3">
        <v>-2.3159992694854736</v>
      </c>
      <c r="B4519" s="3">
        <v>32.499998807907104</v>
      </c>
      <c r="C4519" s="3">
        <v>63.793104887008667</v>
      </c>
    </row>
    <row r="4520" spans="1:3">
      <c r="A4520" s="3">
        <v>-2.3119990825653076</v>
      </c>
      <c r="B4520" s="3">
        <v>32.499998807907104</v>
      </c>
      <c r="C4520" s="3">
        <v>63.793104887008667</v>
      </c>
    </row>
    <row r="4521" spans="1:3">
      <c r="A4521" s="3">
        <v>-2.309999942779541</v>
      </c>
      <c r="B4521" s="3">
        <v>32.499998807907104</v>
      </c>
      <c r="C4521" s="3">
        <v>64.655172824859619</v>
      </c>
    </row>
    <row r="4522" spans="1:3">
      <c r="A4522" s="3">
        <v>-2.3079991340637207</v>
      </c>
      <c r="B4522" s="3">
        <v>32.499998807907104</v>
      </c>
      <c r="C4522" s="3">
        <v>64.655172824859619</v>
      </c>
    </row>
    <row r="4523" spans="1:3">
      <c r="A4523" s="3">
        <v>-2.3039991855621338</v>
      </c>
      <c r="B4523" s="3">
        <v>32.499998807907104</v>
      </c>
      <c r="C4523" s="3">
        <v>64.655172824859619</v>
      </c>
    </row>
    <row r="4524" spans="1:3">
      <c r="A4524" s="3">
        <v>-2.2999992370605469</v>
      </c>
      <c r="B4524" s="3">
        <v>32.499998807907104</v>
      </c>
      <c r="C4524" s="3">
        <v>64.655172824859619</v>
      </c>
    </row>
    <row r="4525" spans="1:3">
      <c r="A4525" s="3">
        <v>-2.2959990501403809</v>
      </c>
      <c r="B4525" s="3">
        <v>32.499998807907104</v>
      </c>
      <c r="C4525" s="3">
        <v>64.655172824859619</v>
      </c>
    </row>
    <row r="4526" spans="1:3">
      <c r="A4526" s="3">
        <v>-2.2919991016387939</v>
      </c>
      <c r="B4526" s="3">
        <v>32.499998807907104</v>
      </c>
      <c r="C4526" s="3">
        <v>64.655172824859619</v>
      </c>
    </row>
    <row r="4527" spans="1:3">
      <c r="A4527" s="3">
        <v>-2.287999153137207</v>
      </c>
      <c r="B4527" s="3">
        <v>32.499998807907104</v>
      </c>
      <c r="C4527" s="3">
        <v>64.655172824859619</v>
      </c>
    </row>
    <row r="4528" spans="1:3">
      <c r="A4528" s="3">
        <v>-2.2839992046356201</v>
      </c>
      <c r="B4528" s="3">
        <v>32.499998807907104</v>
      </c>
      <c r="C4528" s="3">
        <v>64.655172824859619</v>
      </c>
    </row>
    <row r="4529" spans="1:3">
      <c r="A4529" s="3">
        <v>-2.2799992561340332</v>
      </c>
      <c r="B4529" s="3">
        <v>32.499998807907104</v>
      </c>
      <c r="C4529" s="3">
        <v>64.655172824859619</v>
      </c>
    </row>
    <row r="4530" spans="1:3">
      <c r="A4530" s="3">
        <v>-2.2759990692138672</v>
      </c>
      <c r="B4530" s="3">
        <v>32.499998807907104</v>
      </c>
      <c r="C4530" s="3">
        <v>64.655172824859619</v>
      </c>
    </row>
    <row r="4531" spans="1:3">
      <c r="A4531" s="3">
        <v>-2.2719991207122803</v>
      </c>
      <c r="B4531" s="3">
        <v>32.499998807907104</v>
      </c>
      <c r="C4531" s="3">
        <v>64.655172824859619</v>
      </c>
    </row>
    <row r="4532" spans="1:3">
      <c r="A4532" s="3">
        <v>-2.2679991722106934</v>
      </c>
      <c r="B4532" s="3">
        <v>32.499998807907104</v>
      </c>
      <c r="C4532" s="3">
        <v>64.655172824859619</v>
      </c>
    </row>
    <row r="4533" spans="1:3">
      <c r="A4533" s="3">
        <v>-2.2639992237091064</v>
      </c>
      <c r="B4533" s="3">
        <v>32.499998807907104</v>
      </c>
      <c r="C4533" s="3">
        <v>64.655172824859619</v>
      </c>
    </row>
    <row r="4534" spans="1:3">
      <c r="A4534" s="3">
        <v>-2.2599992752075195</v>
      </c>
      <c r="B4534" s="3">
        <v>32.499998807907104</v>
      </c>
      <c r="C4534" s="3">
        <v>64.655172824859619</v>
      </c>
    </row>
    <row r="4535" spans="1:3">
      <c r="A4535" s="3">
        <v>-2.2559990882873535</v>
      </c>
      <c r="B4535" s="3">
        <v>32.499998807907104</v>
      </c>
      <c r="C4535" s="3">
        <v>64.655172824859619</v>
      </c>
    </row>
    <row r="4536" spans="1:3">
      <c r="A4536" s="3">
        <v>-2.2519991397857666</v>
      </c>
      <c r="B4536" s="3">
        <v>32.499998807907104</v>
      </c>
      <c r="C4536" s="3">
        <v>64.655172824859619</v>
      </c>
    </row>
    <row r="4537" spans="1:3">
      <c r="A4537" s="3">
        <v>-2.2479991912841797</v>
      </c>
      <c r="B4537" s="3">
        <v>32.499998807907104</v>
      </c>
      <c r="C4537" s="3">
        <v>64.655172824859619</v>
      </c>
    </row>
    <row r="4538" spans="1:3">
      <c r="A4538" s="3">
        <v>-2.2439992427825928</v>
      </c>
      <c r="B4538" s="3">
        <v>32.499998807907104</v>
      </c>
      <c r="C4538" s="3">
        <v>64.655172824859619</v>
      </c>
    </row>
    <row r="4539" spans="1:3">
      <c r="A4539" s="3">
        <v>-2.2399990558624268</v>
      </c>
      <c r="B4539" s="3">
        <v>32.499998807907104</v>
      </c>
      <c r="C4539" s="3">
        <v>64.655172824859619</v>
      </c>
    </row>
    <row r="4540" spans="1:3">
      <c r="A4540" s="3">
        <v>-2.2359991073608398</v>
      </c>
      <c r="B4540" s="3">
        <v>32.499998807907104</v>
      </c>
      <c r="C4540" s="3">
        <v>64.655172824859619</v>
      </c>
    </row>
    <row r="4541" spans="1:3">
      <c r="A4541" s="3">
        <v>-2.2319991588592529</v>
      </c>
      <c r="B4541" s="3">
        <v>32.499998807907104</v>
      </c>
      <c r="C4541" s="3">
        <v>64.655172824859619</v>
      </c>
    </row>
    <row r="4542" spans="1:3">
      <c r="A4542" s="3">
        <v>-2.227999210357666</v>
      </c>
      <c r="B4542" s="3">
        <v>32.499998807907104</v>
      </c>
      <c r="C4542" s="3">
        <v>64.655172824859619</v>
      </c>
    </row>
    <row r="4543" spans="1:3">
      <c r="A4543" s="3">
        <v>-2.2239992618560791</v>
      </c>
      <c r="B4543" s="3">
        <v>32.499998807907104</v>
      </c>
      <c r="C4543" s="3">
        <v>64.655172824859619</v>
      </c>
    </row>
    <row r="4544" spans="1:3">
      <c r="A4544" s="3">
        <v>-2.2199990749359131</v>
      </c>
      <c r="B4544" s="3">
        <v>32.499998807907104</v>
      </c>
      <c r="C4544" s="3">
        <v>64.655172824859619</v>
      </c>
    </row>
    <row r="4545" spans="1:3">
      <c r="A4545" s="3">
        <v>-2.2159991264343262</v>
      </c>
      <c r="B4545" s="3">
        <v>32.499998807907104</v>
      </c>
      <c r="C4545" s="3">
        <v>64.655172824859619</v>
      </c>
    </row>
    <row r="4546" spans="1:3">
      <c r="A4546" s="3">
        <v>-2.2119991779327393</v>
      </c>
      <c r="B4546" s="3">
        <v>32.499998807907104</v>
      </c>
      <c r="C4546" s="3">
        <v>64.655172824859619</v>
      </c>
    </row>
    <row r="4547" spans="1:3">
      <c r="A4547" s="3">
        <v>-2.2079992294311523</v>
      </c>
      <c r="B4547" s="3">
        <v>32.499998807907104</v>
      </c>
      <c r="C4547" s="3">
        <v>64.655172824859619</v>
      </c>
    </row>
    <row r="4548" spans="1:3">
      <c r="A4548" s="3">
        <v>-2.2039990425109863</v>
      </c>
      <c r="B4548" s="3">
        <v>32.499998807907104</v>
      </c>
      <c r="C4548" s="3">
        <v>64.655172824859619</v>
      </c>
    </row>
    <row r="4549" spans="1:3">
      <c r="A4549" s="3">
        <v>-2.1999990940093994</v>
      </c>
      <c r="B4549" s="3">
        <v>32.499998807907104</v>
      </c>
      <c r="C4549" s="3">
        <v>64.655172824859619</v>
      </c>
    </row>
    <row r="4550" spans="1:3">
      <c r="A4550" s="3">
        <v>-2.1959991455078125</v>
      </c>
      <c r="B4550" s="3">
        <v>32.499998807907104</v>
      </c>
      <c r="C4550" s="3">
        <v>64.655172824859619</v>
      </c>
    </row>
    <row r="4551" spans="1:3">
      <c r="A4551" s="3">
        <v>-2.1919991970062256</v>
      </c>
      <c r="B4551" s="3">
        <v>32.499998807907104</v>
      </c>
      <c r="C4551" s="3">
        <v>64.655172824859619</v>
      </c>
    </row>
    <row r="4552" spans="1:3">
      <c r="A4552" s="3">
        <v>-2.1879992485046387</v>
      </c>
      <c r="B4552" s="3">
        <v>32.499998807907104</v>
      </c>
      <c r="C4552" s="3">
        <v>64.655172824859619</v>
      </c>
    </row>
    <row r="4553" spans="1:3">
      <c r="A4553" s="3">
        <v>-2.1839990615844727</v>
      </c>
      <c r="B4553" s="3">
        <v>32.499998807907104</v>
      </c>
      <c r="C4553" s="3">
        <v>64.655172824859619</v>
      </c>
    </row>
    <row r="4554" spans="1:3">
      <c r="A4554" s="3">
        <v>-2.1799991130828857</v>
      </c>
      <c r="B4554" s="3">
        <v>32.499998807907104</v>
      </c>
      <c r="C4554" s="3">
        <v>64.655172824859619</v>
      </c>
    </row>
    <row r="4555" spans="1:3">
      <c r="A4555" s="3">
        <v>-2.1759991645812988</v>
      </c>
      <c r="B4555" s="3">
        <v>32.499998807907104</v>
      </c>
      <c r="C4555" s="3">
        <v>64.655172824859619</v>
      </c>
    </row>
    <row r="4556" spans="1:3">
      <c r="A4556" s="3">
        <v>-2.1719992160797119</v>
      </c>
      <c r="B4556" s="3">
        <v>32.499998807907104</v>
      </c>
      <c r="C4556" s="3">
        <v>64.655172824859619</v>
      </c>
    </row>
    <row r="4557" spans="1:3">
      <c r="A4557" s="3">
        <v>-2.1700000762939453</v>
      </c>
      <c r="B4557" s="3">
        <v>32.499998807907104</v>
      </c>
      <c r="C4557" s="3">
        <v>65.517240762710571</v>
      </c>
    </row>
    <row r="4558" spans="1:3">
      <c r="A4558" s="3">
        <v>-2.167999267578125</v>
      </c>
      <c r="B4558" s="3">
        <v>32.499998807907104</v>
      </c>
      <c r="C4558" s="3">
        <v>65.517240762710571</v>
      </c>
    </row>
    <row r="4559" spans="1:3">
      <c r="A4559" s="3">
        <v>-2.163999080657959</v>
      </c>
      <c r="B4559" s="3">
        <v>32.499998807907104</v>
      </c>
      <c r="C4559" s="3">
        <v>65.517240762710571</v>
      </c>
    </row>
    <row r="4560" spans="1:3">
      <c r="A4560" s="3">
        <v>-2.1600000858306885</v>
      </c>
      <c r="B4560" s="3">
        <v>33.33333432674408</v>
      </c>
      <c r="C4560" s="3">
        <v>65.517240762710571</v>
      </c>
    </row>
    <row r="4561" spans="1:3">
      <c r="A4561" s="3">
        <v>-2.1599991321563721</v>
      </c>
      <c r="B4561" s="3">
        <v>33.33333432674408</v>
      </c>
      <c r="C4561" s="3">
        <v>65.517240762710571</v>
      </c>
    </row>
    <row r="4562" spans="1:3">
      <c r="A4562" s="3">
        <v>-2.1559991836547852</v>
      </c>
      <c r="B4562" s="3">
        <v>33.33333432674408</v>
      </c>
      <c r="C4562" s="3">
        <v>65.517240762710571</v>
      </c>
    </row>
    <row r="4563" spans="1:3">
      <c r="A4563" s="3">
        <v>-2.1519992351531982</v>
      </c>
      <c r="B4563" s="3">
        <v>33.33333432674408</v>
      </c>
      <c r="C4563" s="3">
        <v>65.517240762710571</v>
      </c>
    </row>
    <row r="4564" spans="1:3">
      <c r="A4564" s="3">
        <v>-2.1500000953674316</v>
      </c>
      <c r="B4564" s="3">
        <v>34.166666865348816</v>
      </c>
      <c r="C4564" s="3">
        <v>65.517240762710571</v>
      </c>
    </row>
    <row r="4565" spans="1:3">
      <c r="A4565" s="3">
        <v>-2.1479990482330322</v>
      </c>
      <c r="B4565" s="3">
        <v>34.166666865348816</v>
      </c>
      <c r="C4565" s="3">
        <v>65.517240762710571</v>
      </c>
    </row>
    <row r="4566" spans="1:3">
      <c r="A4566" s="3">
        <v>-2.1439990997314453</v>
      </c>
      <c r="B4566" s="3">
        <v>34.166666865348816</v>
      </c>
      <c r="C4566" s="3">
        <v>65.517240762710571</v>
      </c>
    </row>
    <row r="4567" spans="1:3">
      <c r="A4567" s="3">
        <v>-2.1400001049041748</v>
      </c>
      <c r="B4567" s="3">
        <v>34.999999403953552</v>
      </c>
      <c r="C4567" s="3">
        <v>65.517240762710571</v>
      </c>
    </row>
    <row r="4568" spans="1:3">
      <c r="A4568" s="3">
        <v>-2.1399991512298584</v>
      </c>
      <c r="B4568" s="3">
        <v>34.999999403953552</v>
      </c>
      <c r="C4568" s="3">
        <v>65.517240762710571</v>
      </c>
    </row>
    <row r="4569" spans="1:3">
      <c r="A4569" s="3">
        <v>-2.1359992027282715</v>
      </c>
      <c r="B4569" s="3">
        <v>34.999999403953552</v>
      </c>
      <c r="C4569" s="3">
        <v>65.517240762710571</v>
      </c>
    </row>
    <row r="4570" spans="1:3">
      <c r="A4570" s="3">
        <v>-2.1319992542266846</v>
      </c>
      <c r="B4570" s="3">
        <v>34.999999403953552</v>
      </c>
      <c r="C4570" s="3">
        <v>65.517240762710571</v>
      </c>
    </row>
    <row r="4571" spans="1:3">
      <c r="A4571" s="3">
        <v>-2.1279990673065186</v>
      </c>
      <c r="B4571" s="3">
        <v>34.999999403953552</v>
      </c>
      <c r="C4571" s="3">
        <v>65.517240762710571</v>
      </c>
    </row>
    <row r="4572" spans="1:3">
      <c r="A4572" s="3">
        <v>-2.1239991188049316</v>
      </c>
      <c r="B4572" s="3">
        <v>34.999999403953552</v>
      </c>
      <c r="C4572" s="3">
        <v>65.517240762710571</v>
      </c>
    </row>
    <row r="4573" spans="1:3">
      <c r="A4573" s="3">
        <v>-2.1199991703033447</v>
      </c>
      <c r="B4573" s="3">
        <v>34.999999403953552</v>
      </c>
      <c r="C4573" s="3">
        <v>65.517240762710571</v>
      </c>
    </row>
    <row r="4574" spans="1:3">
      <c r="A4574" s="3">
        <v>-2.1159992218017578</v>
      </c>
      <c r="B4574" s="3">
        <v>34.999999403953552</v>
      </c>
      <c r="C4574" s="3">
        <v>65.517240762710571</v>
      </c>
    </row>
    <row r="4575" spans="1:3">
      <c r="A4575" s="3">
        <v>-2.1119990348815918</v>
      </c>
      <c r="B4575" s="3">
        <v>34.999999403953552</v>
      </c>
      <c r="C4575" s="3">
        <v>65.517240762710571</v>
      </c>
    </row>
    <row r="4576" spans="1:3">
      <c r="A4576" s="3">
        <v>-2.1079990863800049</v>
      </c>
      <c r="B4576" s="3">
        <v>34.999999403953552</v>
      </c>
      <c r="C4576" s="3">
        <v>65.517240762710571</v>
      </c>
    </row>
    <row r="4577" spans="1:3">
      <c r="A4577" s="3">
        <v>-2.103999137878418</v>
      </c>
      <c r="B4577" s="3">
        <v>34.999999403953552</v>
      </c>
      <c r="C4577" s="3">
        <v>65.517240762710571</v>
      </c>
    </row>
    <row r="4578" spans="1:3">
      <c r="A4578" s="3">
        <v>-2.0999991893768311</v>
      </c>
      <c r="B4578" s="3">
        <v>34.999999403953552</v>
      </c>
      <c r="C4578" s="3">
        <v>65.517240762710571</v>
      </c>
    </row>
    <row r="4579" spans="1:3">
      <c r="A4579" s="3">
        <v>-2.0959992408752441</v>
      </c>
      <c r="B4579" s="3">
        <v>34.999999403953552</v>
      </c>
      <c r="C4579" s="3">
        <v>65.517240762710571</v>
      </c>
    </row>
    <row r="4580" spans="1:3">
      <c r="A4580" s="3">
        <v>-2.0919990539550781</v>
      </c>
      <c r="B4580" s="3">
        <v>34.999999403953552</v>
      </c>
      <c r="C4580" s="3">
        <v>65.517240762710571</v>
      </c>
    </row>
    <row r="4581" spans="1:3">
      <c r="A4581" s="3">
        <v>-2.0879991054534912</v>
      </c>
      <c r="B4581" s="3">
        <v>34.999999403953552</v>
      </c>
      <c r="C4581" s="3">
        <v>65.517240762710571</v>
      </c>
    </row>
    <row r="4582" spans="1:3">
      <c r="A4582" s="3">
        <v>-2.0839991569519043</v>
      </c>
      <c r="B4582" s="3">
        <v>34.999999403953552</v>
      </c>
      <c r="C4582" s="3">
        <v>65.517240762710571</v>
      </c>
    </row>
    <row r="4583" spans="1:3">
      <c r="A4583" s="3">
        <v>-2.0799992084503174</v>
      </c>
      <c r="B4583" s="3">
        <v>34.999999403953552</v>
      </c>
      <c r="C4583" s="3">
        <v>65.517240762710571</v>
      </c>
    </row>
    <row r="4584" spans="1:3">
      <c r="A4584" s="3">
        <v>-2.0759992599487305</v>
      </c>
      <c r="B4584" s="3">
        <v>34.999999403953552</v>
      </c>
      <c r="C4584" s="3">
        <v>65.517240762710571</v>
      </c>
    </row>
    <row r="4585" spans="1:3">
      <c r="A4585" s="3">
        <v>-2.0719990730285645</v>
      </c>
      <c r="B4585" s="3">
        <v>34.999999403953552</v>
      </c>
      <c r="C4585" s="3">
        <v>65.517240762710571</v>
      </c>
    </row>
    <row r="4586" spans="1:3">
      <c r="A4586" s="3">
        <v>-2.0679991245269775</v>
      </c>
      <c r="B4586" s="3">
        <v>34.999999403953552</v>
      </c>
      <c r="C4586" s="3">
        <v>65.517240762710571</v>
      </c>
    </row>
    <row r="4587" spans="1:3">
      <c r="A4587" s="3">
        <v>-2.0639991760253906</v>
      </c>
      <c r="B4587" s="3">
        <v>34.999999403953552</v>
      </c>
      <c r="C4587" s="3">
        <v>65.517240762710571</v>
      </c>
    </row>
    <row r="4588" spans="1:3">
      <c r="A4588" s="3">
        <v>-2.0599992275238037</v>
      </c>
      <c r="B4588" s="3">
        <v>34.999999403953552</v>
      </c>
      <c r="C4588" s="3">
        <v>65.517240762710571</v>
      </c>
    </row>
    <row r="4589" spans="1:3">
      <c r="A4589" s="3">
        <v>-2.0559990406036377</v>
      </c>
      <c r="B4589" s="3">
        <v>34.999999403953552</v>
      </c>
      <c r="C4589" s="3">
        <v>65.517240762710571</v>
      </c>
    </row>
    <row r="4590" spans="1:3">
      <c r="A4590" s="3">
        <v>-2.0519990921020508</v>
      </c>
      <c r="B4590" s="3">
        <v>34.999999403953552</v>
      </c>
      <c r="C4590" s="3">
        <v>65.517240762710571</v>
      </c>
    </row>
    <row r="4591" spans="1:3">
      <c r="A4591" s="3">
        <v>-2.0479991436004639</v>
      </c>
      <c r="B4591" s="3">
        <v>34.999999403953552</v>
      </c>
      <c r="C4591" s="3">
        <v>65.517240762710571</v>
      </c>
    </row>
    <row r="4592" spans="1:3">
      <c r="A4592" s="3">
        <v>-2.043999195098877</v>
      </c>
      <c r="B4592" s="3">
        <v>34.999999403953552</v>
      </c>
      <c r="C4592" s="3">
        <v>65.517240762710571</v>
      </c>
    </row>
    <row r="4593" spans="1:3">
      <c r="A4593" s="3">
        <v>-2.03999924659729</v>
      </c>
      <c r="B4593" s="3">
        <v>34.999999403953552</v>
      </c>
      <c r="C4593" s="3">
        <v>65.517240762710571</v>
      </c>
    </row>
    <row r="4594" spans="1:3">
      <c r="A4594" s="3">
        <v>-2.035999059677124</v>
      </c>
      <c r="B4594" s="3">
        <v>34.999999403953552</v>
      </c>
      <c r="C4594" s="3">
        <v>65.517240762710571</v>
      </c>
    </row>
    <row r="4595" spans="1:3">
      <c r="A4595" s="3">
        <v>-2.0319991111755371</v>
      </c>
      <c r="B4595" s="3">
        <v>34.999999403953552</v>
      </c>
      <c r="C4595" s="3">
        <v>65.517240762710571</v>
      </c>
    </row>
    <row r="4596" spans="1:3">
      <c r="A4596" s="3">
        <v>-2.0299999713897705</v>
      </c>
      <c r="B4596" s="3">
        <v>34.999999403953552</v>
      </c>
      <c r="C4596" s="3">
        <v>66.379308700561523</v>
      </c>
    </row>
    <row r="4597" spans="1:3">
      <c r="A4597" s="3">
        <v>-2.0279991626739502</v>
      </c>
      <c r="B4597" s="3">
        <v>34.999999403953552</v>
      </c>
      <c r="C4597" s="3">
        <v>66.379308700561523</v>
      </c>
    </row>
    <row r="4598" spans="1:3">
      <c r="A4598" s="3">
        <v>-2.0239992141723633</v>
      </c>
      <c r="B4598" s="3">
        <v>34.999999403953552</v>
      </c>
      <c r="C4598" s="3">
        <v>66.379308700561523</v>
      </c>
    </row>
    <row r="4599" spans="1:3">
      <c r="A4599" s="3">
        <v>-2.0199999809265137</v>
      </c>
      <c r="B4599" s="3">
        <v>34.999999403953552</v>
      </c>
      <c r="C4599" s="3">
        <v>67.241376638412476</v>
      </c>
    </row>
    <row r="4600" spans="1:3">
      <c r="A4600" s="3">
        <v>-2.0199990272521973</v>
      </c>
      <c r="B4600" s="3">
        <v>34.999999403953552</v>
      </c>
      <c r="C4600" s="3">
        <v>67.241376638412476</v>
      </c>
    </row>
    <row r="4601" spans="1:3">
      <c r="A4601" s="3">
        <v>-2.0159990787506104</v>
      </c>
      <c r="B4601" s="3">
        <v>34.999999403953552</v>
      </c>
      <c r="C4601" s="3">
        <v>67.241376638412476</v>
      </c>
    </row>
    <row r="4602" spans="1:3">
      <c r="A4602" s="3">
        <v>-2.0119991302490234</v>
      </c>
      <c r="B4602" s="3">
        <v>34.999999403953552</v>
      </c>
      <c r="C4602" s="3">
        <v>67.241376638412476</v>
      </c>
    </row>
    <row r="4603" spans="1:3">
      <c r="A4603" s="3">
        <v>-2.0079991817474365</v>
      </c>
      <c r="B4603" s="3">
        <v>34.999999403953552</v>
      </c>
      <c r="C4603" s="3">
        <v>67.241376638412476</v>
      </c>
    </row>
    <row r="4604" spans="1:3">
      <c r="A4604" s="3">
        <v>-2.0039992332458496</v>
      </c>
      <c r="B4604" s="3">
        <v>34.999999403953552</v>
      </c>
      <c r="C4604" s="3">
        <v>67.241376638412476</v>
      </c>
    </row>
    <row r="4605" spans="1:3">
      <c r="A4605" s="3">
        <v>-2</v>
      </c>
      <c r="B4605" s="3">
        <v>35.833331942558289</v>
      </c>
      <c r="C4605" s="3">
        <v>68.103450536727905</v>
      </c>
    </row>
    <row r="4606" spans="1:3">
      <c r="A4606" s="3">
        <v>-1.9999991655349731</v>
      </c>
      <c r="B4606" s="3">
        <v>35.833331942558289</v>
      </c>
      <c r="C4606" s="3">
        <v>68.103450536727905</v>
      </c>
    </row>
    <row r="4607" spans="1:3">
      <c r="A4607" s="3">
        <v>-1.9959990978240967</v>
      </c>
      <c r="B4607" s="3">
        <v>35.833331942558289</v>
      </c>
      <c r="C4607" s="3">
        <v>68.103450536727905</v>
      </c>
    </row>
    <row r="4608" spans="1:3">
      <c r="A4608" s="3">
        <v>-1.9919991493225098</v>
      </c>
      <c r="B4608" s="3">
        <v>35.833331942558289</v>
      </c>
      <c r="C4608" s="3">
        <v>68.103450536727905</v>
      </c>
    </row>
    <row r="4609" spans="1:3">
      <c r="A4609" s="3">
        <v>-1.9879992008209229</v>
      </c>
      <c r="B4609" s="3">
        <v>35.833331942558289</v>
      </c>
      <c r="C4609" s="3">
        <v>68.103450536727905</v>
      </c>
    </row>
    <row r="4610" spans="1:3">
      <c r="A4610" s="3">
        <v>-1.9839991331100464</v>
      </c>
      <c r="B4610" s="3">
        <v>35.833331942558289</v>
      </c>
      <c r="C4610" s="3">
        <v>68.103450536727905</v>
      </c>
    </row>
    <row r="4611" spans="1:3">
      <c r="A4611" s="3">
        <v>-1.9799991846084595</v>
      </c>
      <c r="B4611" s="3">
        <v>35.833331942558289</v>
      </c>
      <c r="C4611" s="3">
        <v>68.103450536727905</v>
      </c>
    </row>
    <row r="4612" spans="1:3">
      <c r="A4612" s="3">
        <v>-1.975999116897583</v>
      </c>
      <c r="B4612" s="3">
        <v>35.833331942558289</v>
      </c>
      <c r="C4612" s="3">
        <v>68.103450536727905</v>
      </c>
    </row>
    <row r="4613" spans="1:3">
      <c r="A4613" s="3">
        <v>-1.9719991683959961</v>
      </c>
      <c r="B4613" s="3">
        <v>35.833331942558289</v>
      </c>
      <c r="C4613" s="3">
        <v>68.103450536727905</v>
      </c>
    </row>
    <row r="4614" spans="1:3">
      <c r="A4614" s="3">
        <v>-1.9679991006851196</v>
      </c>
      <c r="B4614" s="3">
        <v>35.833331942558289</v>
      </c>
      <c r="C4614" s="3">
        <v>68.103450536727905</v>
      </c>
    </row>
    <row r="4615" spans="1:3">
      <c r="A4615" s="3">
        <v>-1.9639991521835327</v>
      </c>
      <c r="B4615" s="3">
        <v>35.833331942558289</v>
      </c>
      <c r="C4615" s="3">
        <v>68.103450536727905</v>
      </c>
    </row>
    <row r="4616" spans="1:3">
      <c r="A4616" s="3">
        <v>-1.9599990844726563</v>
      </c>
      <c r="B4616" s="3">
        <v>35.833331942558289</v>
      </c>
      <c r="C4616" s="3">
        <v>68.103450536727905</v>
      </c>
    </row>
    <row r="4617" spans="1:3">
      <c r="A4617" s="3">
        <v>-1.9559991359710693</v>
      </c>
      <c r="B4617" s="3">
        <v>35.833331942558289</v>
      </c>
      <c r="C4617" s="3">
        <v>68.103450536727905</v>
      </c>
    </row>
    <row r="4618" spans="1:3">
      <c r="A4618" s="3">
        <v>-1.9519991874694824</v>
      </c>
      <c r="B4618" s="3">
        <v>35.833331942558289</v>
      </c>
      <c r="C4618" s="3">
        <v>68.103450536727905</v>
      </c>
    </row>
    <row r="4619" spans="1:3">
      <c r="A4619" s="3">
        <v>-1.947999119758606</v>
      </c>
      <c r="B4619" s="3">
        <v>35.833331942558289</v>
      </c>
      <c r="C4619" s="3">
        <v>68.103450536727905</v>
      </c>
    </row>
    <row r="4620" spans="1:3">
      <c r="A4620" s="3">
        <v>-1.943999171257019</v>
      </c>
      <c r="B4620" s="3">
        <v>35.833331942558289</v>
      </c>
      <c r="C4620" s="3">
        <v>68.103450536727905</v>
      </c>
    </row>
    <row r="4621" spans="1:3">
      <c r="A4621" s="3">
        <v>-1.9399991035461426</v>
      </c>
      <c r="B4621" s="3">
        <v>35.833331942558289</v>
      </c>
      <c r="C4621" s="3">
        <v>68.103450536727905</v>
      </c>
    </row>
    <row r="4622" spans="1:3">
      <c r="A4622" s="3">
        <v>-1.9359991550445557</v>
      </c>
      <c r="B4622" s="3">
        <v>35.833331942558289</v>
      </c>
      <c r="C4622" s="3">
        <v>68.103450536727905</v>
      </c>
    </row>
    <row r="4623" spans="1:3">
      <c r="A4623" s="3">
        <v>-1.9319990873336792</v>
      </c>
      <c r="B4623" s="3">
        <v>35.833331942558289</v>
      </c>
      <c r="C4623" s="3">
        <v>68.103450536727905</v>
      </c>
    </row>
    <row r="4624" spans="1:3">
      <c r="A4624" s="3">
        <v>-1.9279991388320923</v>
      </c>
      <c r="B4624" s="3">
        <v>35.833331942558289</v>
      </c>
      <c r="C4624" s="3">
        <v>68.103450536727905</v>
      </c>
    </row>
    <row r="4625" spans="1:3">
      <c r="A4625" s="3">
        <v>-1.9239991903305054</v>
      </c>
      <c r="B4625" s="3">
        <v>35.833331942558289</v>
      </c>
      <c r="C4625" s="3">
        <v>68.103450536727905</v>
      </c>
    </row>
    <row r="4626" spans="1:3">
      <c r="A4626" s="3">
        <v>-1.9199991226196289</v>
      </c>
      <c r="B4626" s="3">
        <v>35.833331942558289</v>
      </c>
      <c r="C4626" s="3">
        <v>68.103450536727905</v>
      </c>
    </row>
    <row r="4627" spans="1:3">
      <c r="A4627" s="3">
        <v>-1.915999174118042</v>
      </c>
      <c r="B4627" s="3">
        <v>35.833331942558289</v>
      </c>
      <c r="C4627" s="3">
        <v>68.103450536727905</v>
      </c>
    </row>
    <row r="4628" spans="1:3">
      <c r="A4628" s="3">
        <v>-1.9119991064071655</v>
      </c>
      <c r="B4628" s="3">
        <v>35.833331942558289</v>
      </c>
      <c r="C4628" s="3">
        <v>68.103450536727905</v>
      </c>
    </row>
    <row r="4629" spans="1:3">
      <c r="A4629" s="3">
        <v>-1.9079991579055786</v>
      </c>
      <c r="B4629" s="3">
        <v>35.833331942558289</v>
      </c>
      <c r="C4629" s="3">
        <v>68.103450536727905</v>
      </c>
    </row>
    <row r="4630" spans="1:3">
      <c r="A4630" s="3">
        <v>-1.9039990901947021</v>
      </c>
      <c r="B4630" s="3">
        <v>35.833331942558289</v>
      </c>
      <c r="C4630" s="3">
        <v>68.103450536727905</v>
      </c>
    </row>
    <row r="4631" spans="1:3">
      <c r="A4631" s="3">
        <v>-1.8999991416931152</v>
      </c>
      <c r="B4631" s="3">
        <v>35.833331942558289</v>
      </c>
      <c r="C4631" s="3">
        <v>68.103450536727905</v>
      </c>
    </row>
    <row r="4632" spans="1:3">
      <c r="A4632" s="3">
        <v>-1.8959991931915283</v>
      </c>
      <c r="B4632" s="3">
        <v>35.833331942558289</v>
      </c>
      <c r="C4632" s="3">
        <v>68.103450536727905</v>
      </c>
    </row>
    <row r="4633" spans="1:3">
      <c r="A4633" s="3">
        <v>-1.8919991254806519</v>
      </c>
      <c r="B4633" s="3">
        <v>35.833331942558289</v>
      </c>
      <c r="C4633" s="3">
        <v>68.103450536727905</v>
      </c>
    </row>
    <row r="4634" spans="1:3">
      <c r="A4634" s="3">
        <v>-1.8879991769790649</v>
      </c>
      <c r="B4634" s="3">
        <v>35.833331942558289</v>
      </c>
      <c r="C4634" s="3">
        <v>68.103450536727905</v>
      </c>
    </row>
    <row r="4635" spans="1:3">
      <c r="A4635" s="3">
        <v>-1.8839991092681885</v>
      </c>
      <c r="B4635" s="3">
        <v>35.833331942558289</v>
      </c>
      <c r="C4635" s="3">
        <v>68.103450536727905</v>
      </c>
    </row>
    <row r="4636" spans="1:3">
      <c r="A4636" s="3">
        <v>-1.8799991607666016</v>
      </c>
      <c r="B4636" s="3">
        <v>35.833331942558289</v>
      </c>
      <c r="C4636" s="3">
        <v>68.103450536727905</v>
      </c>
    </row>
    <row r="4637" spans="1:3">
      <c r="A4637" s="3">
        <v>-1.8759990930557251</v>
      </c>
      <c r="B4637" s="3">
        <v>35.833331942558289</v>
      </c>
      <c r="C4637" s="3">
        <v>68.103450536727905</v>
      </c>
    </row>
    <row r="4638" spans="1:3">
      <c r="A4638" s="3">
        <v>-1.8719991445541382</v>
      </c>
      <c r="B4638" s="3">
        <v>35.833331942558289</v>
      </c>
      <c r="C4638" s="3">
        <v>68.103450536727905</v>
      </c>
    </row>
    <row r="4639" spans="1:3">
      <c r="A4639" s="3">
        <v>-1.8679991960525513</v>
      </c>
      <c r="B4639" s="3">
        <v>35.833331942558289</v>
      </c>
      <c r="C4639" s="3">
        <v>68.103450536727905</v>
      </c>
    </row>
    <row r="4640" spans="1:3">
      <c r="A4640" s="3">
        <v>-1.8639991283416748</v>
      </c>
      <c r="B4640" s="3">
        <v>35.833331942558289</v>
      </c>
      <c r="C4640" s="3">
        <v>68.103450536727905</v>
      </c>
    </row>
    <row r="4641" spans="1:3">
      <c r="A4641" s="3">
        <v>-1.8599991798400879</v>
      </c>
      <c r="B4641" s="3">
        <v>35.833331942558289</v>
      </c>
      <c r="C4641" s="3">
        <v>68.103450536727905</v>
      </c>
    </row>
    <row r="4642" spans="1:3">
      <c r="A4642" s="3">
        <v>-1.8559991121292114</v>
      </c>
      <c r="B4642" s="3">
        <v>35.833331942558289</v>
      </c>
      <c r="C4642" s="3">
        <v>68.103450536727905</v>
      </c>
    </row>
    <row r="4643" spans="1:3">
      <c r="A4643" s="3">
        <v>-1.8519991636276245</v>
      </c>
      <c r="B4643" s="3">
        <v>35.833331942558289</v>
      </c>
      <c r="C4643" s="3">
        <v>68.103450536727905</v>
      </c>
    </row>
    <row r="4644" spans="1:3">
      <c r="A4644" s="3">
        <v>-1.847999095916748</v>
      </c>
      <c r="B4644" s="3">
        <v>35.833331942558289</v>
      </c>
      <c r="C4644" s="3">
        <v>68.103450536727905</v>
      </c>
    </row>
    <row r="4645" spans="1:3">
      <c r="A4645" s="3">
        <v>-1.8439991474151611</v>
      </c>
      <c r="B4645" s="3">
        <v>35.833331942558289</v>
      </c>
      <c r="C4645" s="3">
        <v>68.103450536727905</v>
      </c>
    </row>
    <row r="4646" spans="1:3">
      <c r="A4646" s="3">
        <v>-1.8400000333786011</v>
      </c>
      <c r="B4646" s="3">
        <v>35.833331942558289</v>
      </c>
      <c r="C4646" s="3">
        <v>68.965518474578857</v>
      </c>
    </row>
    <row r="4647" spans="1:3">
      <c r="A4647" s="3">
        <v>-1.8399990797042847</v>
      </c>
      <c r="B4647" s="3">
        <v>35.833331942558289</v>
      </c>
      <c r="C4647" s="3">
        <v>68.965518474578857</v>
      </c>
    </row>
    <row r="4648" spans="1:3">
      <c r="A4648" s="3">
        <v>-1.8359991312026978</v>
      </c>
      <c r="B4648" s="3">
        <v>35.833331942558289</v>
      </c>
      <c r="C4648" s="3">
        <v>68.965518474578857</v>
      </c>
    </row>
    <row r="4649" spans="1:3">
      <c r="A4649" s="3">
        <v>-1.8319991827011108</v>
      </c>
      <c r="B4649" s="3">
        <v>35.833331942558289</v>
      </c>
      <c r="C4649" s="3">
        <v>68.965518474578857</v>
      </c>
    </row>
    <row r="4650" spans="1:3">
      <c r="A4650" s="3">
        <v>-1.8279991149902344</v>
      </c>
      <c r="B4650" s="3">
        <v>35.833331942558289</v>
      </c>
      <c r="C4650" s="3">
        <v>68.965518474578857</v>
      </c>
    </row>
    <row r="4651" spans="1:3">
      <c r="A4651" s="3">
        <v>-1.8239991664886475</v>
      </c>
      <c r="B4651" s="3">
        <v>35.833331942558289</v>
      </c>
      <c r="C4651" s="3">
        <v>68.965518474578857</v>
      </c>
    </row>
    <row r="4652" spans="1:3">
      <c r="A4652" s="3">
        <v>-1.819999098777771</v>
      </c>
      <c r="B4652" s="3">
        <v>35.833331942558289</v>
      </c>
      <c r="C4652" s="3">
        <v>68.965518474578857</v>
      </c>
    </row>
    <row r="4653" spans="1:3">
      <c r="A4653" s="3">
        <v>-1.8159991502761841</v>
      </c>
      <c r="B4653" s="3">
        <v>35.833331942558289</v>
      </c>
      <c r="C4653" s="3">
        <v>68.965518474578857</v>
      </c>
    </row>
    <row r="4654" spans="1:3">
      <c r="A4654" s="3">
        <v>-1.8119990825653076</v>
      </c>
      <c r="B4654" s="3">
        <v>35.833331942558289</v>
      </c>
      <c r="C4654" s="3">
        <v>68.965518474578857</v>
      </c>
    </row>
    <row r="4655" spans="1:3">
      <c r="A4655" s="3">
        <v>-1.8079991340637207</v>
      </c>
      <c r="B4655" s="3">
        <v>35.833331942558289</v>
      </c>
      <c r="C4655" s="3">
        <v>68.965518474578857</v>
      </c>
    </row>
    <row r="4656" spans="1:3">
      <c r="A4656" s="3">
        <v>-1.8039991855621338</v>
      </c>
      <c r="B4656" s="3">
        <v>35.833331942558289</v>
      </c>
      <c r="C4656" s="3">
        <v>68.965518474578857</v>
      </c>
    </row>
    <row r="4657" spans="1:3">
      <c r="A4657" s="3">
        <v>-1.7999991178512573</v>
      </c>
      <c r="B4657" s="3">
        <v>35.833331942558289</v>
      </c>
      <c r="C4657" s="3">
        <v>68.965518474578857</v>
      </c>
    </row>
    <row r="4658" spans="1:3">
      <c r="A4658" s="3">
        <v>-1.7959991693496704</v>
      </c>
      <c r="B4658" s="3">
        <v>35.833331942558289</v>
      </c>
      <c r="C4658" s="3">
        <v>68.965518474578857</v>
      </c>
    </row>
    <row r="4659" spans="1:3">
      <c r="A4659" s="3">
        <v>-1.7919991016387939</v>
      </c>
      <c r="B4659" s="3">
        <v>35.833331942558289</v>
      </c>
      <c r="C4659" s="3">
        <v>68.965518474578857</v>
      </c>
    </row>
    <row r="4660" spans="1:3">
      <c r="A4660" s="3">
        <v>-1.787999153137207</v>
      </c>
      <c r="B4660" s="3">
        <v>35.833331942558289</v>
      </c>
      <c r="C4660" s="3">
        <v>68.965518474578857</v>
      </c>
    </row>
    <row r="4661" spans="1:3">
      <c r="A4661" s="3">
        <v>-1.7839990854263306</v>
      </c>
      <c r="B4661" s="3">
        <v>35.833331942558289</v>
      </c>
      <c r="C4661" s="3">
        <v>68.965518474578857</v>
      </c>
    </row>
    <row r="4662" spans="1:3">
      <c r="A4662" s="3">
        <v>-1.7799991369247437</v>
      </c>
      <c r="B4662" s="3">
        <v>35.833331942558289</v>
      </c>
      <c r="C4662" s="3">
        <v>68.965518474578857</v>
      </c>
    </row>
    <row r="4663" spans="1:3">
      <c r="A4663" s="3">
        <v>-1.7759991884231567</v>
      </c>
      <c r="B4663" s="3">
        <v>35.833331942558289</v>
      </c>
      <c r="C4663" s="3">
        <v>68.965518474578857</v>
      </c>
    </row>
    <row r="4664" spans="1:3">
      <c r="A4664" s="3">
        <v>-1.7719991207122803</v>
      </c>
      <c r="B4664" s="3">
        <v>35.833331942558289</v>
      </c>
      <c r="C4664" s="3">
        <v>68.965518474578857</v>
      </c>
    </row>
    <row r="4665" spans="1:3">
      <c r="A4665" s="3">
        <v>-1.7679991722106934</v>
      </c>
      <c r="B4665" s="3">
        <v>35.833331942558289</v>
      </c>
      <c r="C4665" s="3">
        <v>68.965518474578857</v>
      </c>
    </row>
    <row r="4666" spans="1:3">
      <c r="A4666" s="3">
        <v>-1.7639991044998169</v>
      </c>
      <c r="B4666" s="3">
        <v>35.833331942558289</v>
      </c>
      <c r="C4666" s="3">
        <v>68.965518474578857</v>
      </c>
    </row>
    <row r="4667" spans="1:3">
      <c r="A4667" s="3">
        <v>-1.7599999904632568</v>
      </c>
      <c r="B4667" s="3">
        <v>35.833331942558289</v>
      </c>
      <c r="C4667" s="3">
        <v>69.82758641242981</v>
      </c>
    </row>
    <row r="4668" spans="1:3">
      <c r="A4668" s="3">
        <v>-1.75999915599823</v>
      </c>
      <c r="B4668" s="3">
        <v>35.833331942558289</v>
      </c>
      <c r="C4668" s="3">
        <v>69.82758641242981</v>
      </c>
    </row>
    <row r="4669" spans="1:3">
      <c r="A4669" s="3">
        <v>-1.7559990882873535</v>
      </c>
      <c r="B4669" s="3">
        <v>35.833331942558289</v>
      </c>
      <c r="C4669" s="3">
        <v>69.82758641242981</v>
      </c>
    </row>
    <row r="4670" spans="1:3">
      <c r="A4670" s="3">
        <v>-1.7519991397857666</v>
      </c>
      <c r="B4670" s="3">
        <v>35.833331942558289</v>
      </c>
      <c r="C4670" s="3">
        <v>69.82758641242981</v>
      </c>
    </row>
    <row r="4671" spans="1:3">
      <c r="A4671" s="3">
        <v>-1.75</v>
      </c>
      <c r="B4671" s="3">
        <v>36.666667461395264</v>
      </c>
      <c r="C4671" s="3">
        <v>69.82758641242981</v>
      </c>
    </row>
    <row r="4672" spans="1:3">
      <c r="A4672" s="3">
        <v>-1.7479991912841797</v>
      </c>
      <c r="B4672" s="3">
        <v>36.666667461395264</v>
      </c>
      <c r="C4672" s="3">
        <v>69.82758641242981</v>
      </c>
    </row>
    <row r="4673" spans="1:3">
      <c r="A4673" s="3">
        <v>-1.7439991235733032</v>
      </c>
      <c r="B4673" s="3">
        <v>36.666667461395264</v>
      </c>
      <c r="C4673" s="3">
        <v>69.82758641242981</v>
      </c>
    </row>
    <row r="4674" spans="1:3">
      <c r="A4674" s="3">
        <v>-1.7399991750717163</v>
      </c>
      <c r="B4674" s="3">
        <v>36.666667461395264</v>
      </c>
      <c r="C4674" s="3">
        <v>69.82758641242981</v>
      </c>
    </row>
    <row r="4675" spans="1:3">
      <c r="A4675" s="3">
        <v>-1.7359991073608398</v>
      </c>
      <c r="B4675" s="3">
        <v>36.666667461395264</v>
      </c>
      <c r="C4675" s="3">
        <v>69.82758641242981</v>
      </c>
    </row>
    <row r="4676" spans="1:3">
      <c r="A4676" s="3">
        <v>-1.7319991588592529</v>
      </c>
      <c r="B4676" s="3">
        <v>36.666667461395264</v>
      </c>
      <c r="C4676" s="3">
        <v>69.82758641242981</v>
      </c>
    </row>
    <row r="4677" spans="1:3">
      <c r="A4677" s="3">
        <v>-1.7279990911483765</v>
      </c>
      <c r="B4677" s="3">
        <v>36.666667461395264</v>
      </c>
      <c r="C4677" s="3">
        <v>69.82758641242981</v>
      </c>
    </row>
    <row r="4678" spans="1:3">
      <c r="A4678" s="3">
        <v>-1.7239991426467896</v>
      </c>
      <c r="B4678" s="3">
        <v>36.666667461395264</v>
      </c>
      <c r="C4678" s="3">
        <v>69.82758641242981</v>
      </c>
    </row>
    <row r="4679" spans="1:3">
      <c r="A4679" s="3">
        <v>-1.7200000286102295</v>
      </c>
      <c r="B4679" s="3">
        <v>37.5</v>
      </c>
      <c r="C4679" s="3">
        <v>69.82758641242981</v>
      </c>
    </row>
    <row r="4680" spans="1:3">
      <c r="A4680" s="3">
        <v>-1.7199990749359131</v>
      </c>
      <c r="B4680" s="3">
        <v>37.5</v>
      </c>
      <c r="C4680" s="3">
        <v>69.82758641242981</v>
      </c>
    </row>
    <row r="4681" spans="1:3">
      <c r="A4681" s="3">
        <v>-1.7159991264343262</v>
      </c>
      <c r="B4681" s="3">
        <v>37.5</v>
      </c>
      <c r="C4681" s="3">
        <v>69.82758641242981</v>
      </c>
    </row>
    <row r="4682" spans="1:3">
      <c r="A4682" s="3">
        <v>-1.7119991779327393</v>
      </c>
      <c r="B4682" s="3">
        <v>37.5</v>
      </c>
      <c r="C4682" s="3">
        <v>69.82758641242981</v>
      </c>
    </row>
    <row r="4683" spans="1:3">
      <c r="A4683" s="3">
        <v>-1.7079991102218628</v>
      </c>
      <c r="B4683" s="3">
        <v>37.5</v>
      </c>
      <c r="C4683" s="3">
        <v>69.82758641242981</v>
      </c>
    </row>
    <row r="4684" spans="1:3">
      <c r="A4684" s="3">
        <v>-1.7039991617202759</v>
      </c>
      <c r="B4684" s="3">
        <v>37.5</v>
      </c>
      <c r="C4684" s="3">
        <v>69.82758641242981</v>
      </c>
    </row>
    <row r="4685" spans="1:3">
      <c r="A4685" s="3">
        <v>-1.7000000476837158</v>
      </c>
      <c r="B4685" s="3">
        <v>38.333332538604736</v>
      </c>
      <c r="C4685" s="3">
        <v>69.82758641242981</v>
      </c>
    </row>
    <row r="4686" spans="1:3">
      <c r="A4686" s="3">
        <v>-1.6999990940093994</v>
      </c>
      <c r="B4686" s="3">
        <v>38.333332538604736</v>
      </c>
      <c r="C4686" s="3">
        <v>69.82758641242981</v>
      </c>
    </row>
    <row r="4687" spans="1:3">
      <c r="A4687" s="3">
        <v>-1.6959991455078125</v>
      </c>
      <c r="B4687" s="3">
        <v>38.333332538604736</v>
      </c>
      <c r="C4687" s="3">
        <v>69.82758641242981</v>
      </c>
    </row>
    <row r="4688" spans="1:3">
      <c r="A4688" s="3">
        <v>-1.691999077796936</v>
      </c>
      <c r="B4688" s="3">
        <v>38.333332538604736</v>
      </c>
      <c r="C4688" s="3">
        <v>69.82758641242981</v>
      </c>
    </row>
    <row r="4689" spans="1:3">
      <c r="A4689" s="3">
        <v>-1.6879991292953491</v>
      </c>
      <c r="B4689" s="3">
        <v>38.333332538604736</v>
      </c>
      <c r="C4689" s="3">
        <v>69.82758641242981</v>
      </c>
    </row>
    <row r="4690" spans="1:3">
      <c r="A4690" s="3">
        <v>-1.6839991807937622</v>
      </c>
      <c r="B4690" s="3">
        <v>38.333332538604736</v>
      </c>
      <c r="C4690" s="3">
        <v>69.82758641242981</v>
      </c>
    </row>
    <row r="4691" spans="1:3">
      <c r="A4691" s="3">
        <v>-1.6799991130828857</v>
      </c>
      <c r="B4691" s="3">
        <v>38.333332538604736</v>
      </c>
      <c r="C4691" s="3">
        <v>69.82758641242981</v>
      </c>
    </row>
    <row r="4692" spans="1:3">
      <c r="A4692" s="3">
        <v>-1.6759991645812988</v>
      </c>
      <c r="B4692" s="3">
        <v>38.333332538604736</v>
      </c>
      <c r="C4692" s="3">
        <v>69.82758641242981</v>
      </c>
    </row>
    <row r="4693" spans="1:3">
      <c r="A4693" s="3">
        <v>-1.6719990968704224</v>
      </c>
      <c r="B4693" s="3">
        <v>38.333332538604736</v>
      </c>
      <c r="C4693" s="3">
        <v>69.82758641242981</v>
      </c>
    </row>
    <row r="4694" spans="1:3">
      <c r="A4694" s="3">
        <v>-1.6679991483688354</v>
      </c>
      <c r="B4694" s="3">
        <v>38.333332538604736</v>
      </c>
      <c r="C4694" s="3">
        <v>69.82758641242981</v>
      </c>
    </row>
    <row r="4695" spans="1:3">
      <c r="A4695" s="3">
        <v>-1.663999080657959</v>
      </c>
      <c r="B4695" s="3">
        <v>38.333332538604736</v>
      </c>
      <c r="C4695" s="3">
        <v>69.82758641242981</v>
      </c>
    </row>
    <row r="4696" spans="1:3">
      <c r="A4696" s="3">
        <v>-1.6599999666213989</v>
      </c>
      <c r="B4696" s="3">
        <v>39.166668057441711</v>
      </c>
      <c r="C4696" s="3">
        <v>70.689654350280762</v>
      </c>
    </row>
    <row r="4697" spans="1:3">
      <c r="A4697" s="3">
        <v>-1.6599991321563721</v>
      </c>
      <c r="B4697" s="3">
        <v>39.166668057441711</v>
      </c>
      <c r="C4697" s="3">
        <v>70.689654350280762</v>
      </c>
    </row>
    <row r="4698" spans="1:3">
      <c r="A4698" s="3">
        <v>-1.6559991836547852</v>
      </c>
      <c r="B4698" s="3">
        <v>39.166668057441711</v>
      </c>
      <c r="C4698" s="3">
        <v>70.689654350280762</v>
      </c>
    </row>
    <row r="4699" spans="1:3">
      <c r="A4699" s="3">
        <v>-1.6519991159439087</v>
      </c>
      <c r="B4699" s="3">
        <v>39.166668057441711</v>
      </c>
      <c r="C4699" s="3">
        <v>70.689654350280762</v>
      </c>
    </row>
    <row r="4700" spans="1:3">
      <c r="A4700" s="3">
        <v>-1.6479991674423218</v>
      </c>
      <c r="B4700" s="3">
        <v>39.166668057441711</v>
      </c>
      <c r="C4700" s="3">
        <v>70.689654350280762</v>
      </c>
    </row>
    <row r="4701" spans="1:3">
      <c r="A4701" s="3">
        <v>-1.6439990997314453</v>
      </c>
      <c r="B4701" s="3">
        <v>39.166668057441711</v>
      </c>
      <c r="C4701" s="3">
        <v>70.689654350280762</v>
      </c>
    </row>
    <row r="4702" spans="1:3">
      <c r="A4702" s="3">
        <v>-1.6399999856948853</v>
      </c>
      <c r="B4702" s="3">
        <v>40.000000596046448</v>
      </c>
      <c r="C4702" s="3">
        <v>70.689654350280762</v>
      </c>
    </row>
    <row r="4703" spans="1:3">
      <c r="A4703" s="3">
        <v>-1.6399991512298584</v>
      </c>
      <c r="B4703" s="3">
        <v>40.000000596046448</v>
      </c>
      <c r="C4703" s="3">
        <v>70.689654350280762</v>
      </c>
    </row>
    <row r="4704" spans="1:3">
      <c r="A4704" s="3">
        <v>-1.6359990835189819</v>
      </c>
      <c r="B4704" s="3">
        <v>40.000000596046448</v>
      </c>
      <c r="C4704" s="3">
        <v>70.689654350280762</v>
      </c>
    </row>
    <row r="4705" spans="1:3">
      <c r="A4705" s="3">
        <v>-1.631999135017395</v>
      </c>
      <c r="B4705" s="3">
        <v>40.000000596046448</v>
      </c>
      <c r="C4705" s="3">
        <v>70.689654350280762</v>
      </c>
    </row>
    <row r="4706" spans="1:3">
      <c r="A4706" s="3">
        <v>-1.6279991865158081</v>
      </c>
      <c r="B4706" s="3">
        <v>40.000000596046448</v>
      </c>
      <c r="C4706" s="3">
        <v>70.689654350280762</v>
      </c>
    </row>
    <row r="4707" spans="1:3">
      <c r="A4707" s="3">
        <v>-1.6239991188049316</v>
      </c>
      <c r="B4707" s="3">
        <v>40.000000596046448</v>
      </c>
      <c r="C4707" s="3">
        <v>70.689654350280762</v>
      </c>
    </row>
    <row r="4708" spans="1:3">
      <c r="A4708" s="3">
        <v>-1.6199991703033447</v>
      </c>
      <c r="B4708" s="3">
        <v>40.000000596046448</v>
      </c>
      <c r="C4708" s="3">
        <v>70.689654350280762</v>
      </c>
    </row>
    <row r="4709" spans="1:3">
      <c r="A4709" s="3">
        <v>-1.6159991025924683</v>
      </c>
      <c r="B4709" s="3">
        <v>40.000000596046448</v>
      </c>
      <c r="C4709" s="3">
        <v>70.689654350280762</v>
      </c>
    </row>
    <row r="4710" spans="1:3">
      <c r="A4710" s="3">
        <v>-1.6119991540908813</v>
      </c>
      <c r="B4710" s="3">
        <v>40.000000596046448</v>
      </c>
      <c r="C4710" s="3">
        <v>70.689654350280762</v>
      </c>
    </row>
    <row r="4711" spans="1:3">
      <c r="A4711" s="3">
        <v>-1.6079990863800049</v>
      </c>
      <c r="B4711" s="3">
        <v>40.000000596046448</v>
      </c>
      <c r="C4711" s="3">
        <v>70.689654350280762</v>
      </c>
    </row>
    <row r="4712" spans="1:3">
      <c r="A4712" s="3">
        <v>-1.603999137878418</v>
      </c>
      <c r="B4712" s="3">
        <v>40.000000596046448</v>
      </c>
      <c r="C4712" s="3">
        <v>70.689654350280762</v>
      </c>
    </row>
    <row r="4713" spans="1:3">
      <c r="A4713" s="3">
        <v>-1.5999990701675415</v>
      </c>
      <c r="B4713" s="3">
        <v>40.000000596046448</v>
      </c>
      <c r="C4713" s="3">
        <v>70.689654350280762</v>
      </c>
    </row>
    <row r="4714" spans="1:3">
      <c r="A4714" s="3">
        <v>-1.5959991216659546</v>
      </c>
      <c r="B4714" s="3">
        <v>40.000000596046448</v>
      </c>
      <c r="C4714" s="3">
        <v>70.689654350280762</v>
      </c>
    </row>
    <row r="4715" spans="1:3">
      <c r="A4715" s="3">
        <v>-1.5919991731643677</v>
      </c>
      <c r="B4715" s="3">
        <v>40.000000596046448</v>
      </c>
      <c r="C4715" s="3">
        <v>70.689654350280762</v>
      </c>
    </row>
    <row r="4716" spans="1:3">
      <c r="A4716" s="3">
        <v>-1.5879991054534912</v>
      </c>
      <c r="B4716" s="3">
        <v>40.000000596046448</v>
      </c>
      <c r="C4716" s="3">
        <v>70.689654350280762</v>
      </c>
    </row>
    <row r="4717" spans="1:3">
      <c r="A4717" s="3">
        <v>-1.5839991569519043</v>
      </c>
      <c r="B4717" s="3">
        <v>40.000000596046448</v>
      </c>
      <c r="C4717" s="3">
        <v>70.689654350280762</v>
      </c>
    </row>
    <row r="4718" spans="1:3">
      <c r="A4718" s="3">
        <v>-1.5799990892410278</v>
      </c>
      <c r="B4718" s="3">
        <v>40.000000596046448</v>
      </c>
      <c r="C4718" s="3">
        <v>70.689654350280762</v>
      </c>
    </row>
    <row r="4719" spans="1:3">
      <c r="A4719" s="3">
        <v>-1.5759991407394409</v>
      </c>
      <c r="B4719" s="3">
        <v>40.000000596046448</v>
      </c>
      <c r="C4719" s="3">
        <v>70.689654350280762</v>
      </c>
    </row>
    <row r="4720" spans="1:3">
      <c r="A4720" s="3">
        <v>-1.5719990730285645</v>
      </c>
      <c r="B4720" s="3">
        <v>40.000000596046448</v>
      </c>
      <c r="C4720" s="3">
        <v>70.689654350280762</v>
      </c>
    </row>
    <row r="4721" spans="1:3">
      <c r="A4721" s="3">
        <v>-1.5700000524520874</v>
      </c>
      <c r="B4721" s="3">
        <v>40.833333134651184</v>
      </c>
      <c r="C4721" s="3">
        <v>70.689654350280762</v>
      </c>
    </row>
    <row r="4722" spans="1:3">
      <c r="A4722" s="3">
        <v>-1.5679991245269775</v>
      </c>
      <c r="B4722" s="3">
        <v>40.833333134651184</v>
      </c>
      <c r="C4722" s="3">
        <v>70.689654350280762</v>
      </c>
    </row>
    <row r="4723" spans="1:3">
      <c r="A4723" s="3">
        <v>-1.5639991760253906</v>
      </c>
      <c r="B4723" s="3">
        <v>40.833333134651184</v>
      </c>
      <c r="C4723" s="3">
        <v>70.689654350280762</v>
      </c>
    </row>
    <row r="4724" spans="1:3">
      <c r="A4724" s="3">
        <v>-1.559999942779541</v>
      </c>
      <c r="B4724" s="3">
        <v>41.66666567325592</v>
      </c>
      <c r="C4724" s="3">
        <v>70.689654350280762</v>
      </c>
    </row>
    <row r="4725" spans="1:3">
      <c r="A4725" s="3">
        <v>-1.5599991083145142</v>
      </c>
      <c r="B4725" s="3">
        <v>41.66666567325592</v>
      </c>
      <c r="C4725" s="3">
        <v>70.689654350280762</v>
      </c>
    </row>
    <row r="4726" spans="1:3">
      <c r="A4726" s="3">
        <v>-1.5559991598129272</v>
      </c>
      <c r="B4726" s="3">
        <v>41.66666567325592</v>
      </c>
      <c r="C4726" s="3">
        <v>70.689654350280762</v>
      </c>
    </row>
    <row r="4727" spans="1:3">
      <c r="A4727" s="3">
        <v>-1.5519990921020508</v>
      </c>
      <c r="B4727" s="3">
        <v>41.66666567325592</v>
      </c>
      <c r="C4727" s="3">
        <v>70.689654350280762</v>
      </c>
    </row>
    <row r="4728" spans="1:3">
      <c r="A4728" s="3">
        <v>-1.5479991436004639</v>
      </c>
      <c r="B4728" s="3">
        <v>41.66666567325592</v>
      </c>
      <c r="C4728" s="3">
        <v>70.689654350280762</v>
      </c>
    </row>
    <row r="4729" spans="1:3">
      <c r="A4729" s="3">
        <v>-1.5439990758895874</v>
      </c>
      <c r="B4729" s="3">
        <v>41.66666567325592</v>
      </c>
      <c r="C4729" s="3">
        <v>70.689654350280762</v>
      </c>
    </row>
    <row r="4730" spans="1:3">
      <c r="A4730" s="3">
        <v>-1.5399991273880005</v>
      </c>
      <c r="B4730" s="3">
        <v>41.66666567325592</v>
      </c>
      <c r="C4730" s="3">
        <v>70.689654350280762</v>
      </c>
    </row>
    <row r="4731" spans="1:3">
      <c r="A4731" s="3">
        <v>-1.5359991788864136</v>
      </c>
      <c r="B4731" s="3">
        <v>41.66666567325592</v>
      </c>
      <c r="C4731" s="3">
        <v>70.689654350280762</v>
      </c>
    </row>
    <row r="4732" spans="1:3">
      <c r="A4732" s="3">
        <v>-1.5319991111755371</v>
      </c>
      <c r="B4732" s="3">
        <v>41.66666567325592</v>
      </c>
      <c r="C4732" s="3">
        <v>70.689654350280762</v>
      </c>
    </row>
    <row r="4733" spans="1:3">
      <c r="A4733" s="3">
        <v>-1.5299999713897705</v>
      </c>
      <c r="B4733" s="3">
        <v>42.500001192092896</v>
      </c>
      <c r="C4733" s="3">
        <v>70.689654350280762</v>
      </c>
    </row>
    <row r="4734" spans="1:3">
      <c r="A4734" s="3">
        <v>-1.5279991626739502</v>
      </c>
      <c r="B4734" s="3">
        <v>42.500001192092896</v>
      </c>
      <c r="C4734" s="3">
        <v>70.689654350280762</v>
      </c>
    </row>
    <row r="4735" spans="1:3">
      <c r="A4735" s="3">
        <v>-1.5239990949630737</v>
      </c>
      <c r="B4735" s="3">
        <v>42.500001192092896</v>
      </c>
      <c r="C4735" s="3">
        <v>70.689654350280762</v>
      </c>
    </row>
    <row r="4736" spans="1:3">
      <c r="A4736" s="3">
        <v>-1.5199991464614868</v>
      </c>
      <c r="B4736" s="3">
        <v>42.500001192092896</v>
      </c>
      <c r="C4736" s="3">
        <v>70.689654350280762</v>
      </c>
    </row>
    <row r="4737" spans="1:3">
      <c r="A4737" s="3">
        <v>-1.5159990787506104</v>
      </c>
      <c r="B4737" s="3">
        <v>42.500001192092896</v>
      </c>
      <c r="C4737" s="3">
        <v>70.689654350280762</v>
      </c>
    </row>
    <row r="4738" spans="1:3">
      <c r="A4738" s="3">
        <v>-1.5119991302490234</v>
      </c>
      <c r="B4738" s="3">
        <v>42.500001192092896</v>
      </c>
      <c r="C4738" s="3">
        <v>70.689654350280762</v>
      </c>
    </row>
    <row r="4739" spans="1:3">
      <c r="A4739" s="3">
        <v>-1.507999062538147</v>
      </c>
      <c r="B4739" s="3">
        <v>42.500001192092896</v>
      </c>
      <c r="C4739" s="3">
        <v>70.689654350280762</v>
      </c>
    </row>
    <row r="4740" spans="1:3">
      <c r="A4740" s="3">
        <v>-1.5039991140365601</v>
      </c>
      <c r="B4740" s="3">
        <v>42.500001192092896</v>
      </c>
      <c r="C4740" s="3">
        <v>70.689654350280762</v>
      </c>
    </row>
    <row r="4741" spans="1:3">
      <c r="A4741" s="3">
        <v>-1.4999991655349731</v>
      </c>
      <c r="B4741" s="3">
        <v>42.500001192092896</v>
      </c>
      <c r="C4741" s="3">
        <v>70.689654350280762</v>
      </c>
    </row>
    <row r="4742" spans="1:3">
      <c r="A4742" s="3">
        <v>-1.4959990978240967</v>
      </c>
      <c r="B4742" s="3">
        <v>42.500001192092896</v>
      </c>
      <c r="C4742" s="3">
        <v>70.689654350280762</v>
      </c>
    </row>
    <row r="4743" spans="1:3">
      <c r="A4743" s="3">
        <v>-1.4919991493225098</v>
      </c>
      <c r="B4743" s="3">
        <v>42.500001192092896</v>
      </c>
      <c r="C4743" s="3">
        <v>70.689654350280762</v>
      </c>
    </row>
    <row r="4744" spans="1:3">
      <c r="A4744" s="3">
        <v>-1.4879990816116333</v>
      </c>
      <c r="B4744" s="3">
        <v>42.500001192092896</v>
      </c>
      <c r="C4744" s="3">
        <v>70.689654350280762</v>
      </c>
    </row>
    <row r="4745" spans="1:3">
      <c r="A4745" s="3">
        <v>-1.4839991331100464</v>
      </c>
      <c r="B4745" s="3">
        <v>42.500001192092896</v>
      </c>
      <c r="C4745" s="3">
        <v>70.689654350280762</v>
      </c>
    </row>
    <row r="4746" spans="1:3">
      <c r="A4746" s="3">
        <v>-1.4800000190734863</v>
      </c>
      <c r="B4746" s="3">
        <v>43.333333730697632</v>
      </c>
      <c r="C4746" s="3">
        <v>70.689654350280762</v>
      </c>
    </row>
    <row r="4747" spans="1:3">
      <c r="A4747" s="3">
        <v>-1.4799990653991699</v>
      </c>
      <c r="B4747" s="3">
        <v>43.333333730697632</v>
      </c>
      <c r="C4747" s="3">
        <v>70.689654350280762</v>
      </c>
    </row>
    <row r="4748" spans="1:3">
      <c r="A4748" s="3">
        <v>-1.475999116897583</v>
      </c>
      <c r="B4748" s="3">
        <v>43.333333730697632</v>
      </c>
      <c r="C4748" s="3">
        <v>70.689654350280762</v>
      </c>
    </row>
    <row r="4749" spans="1:3">
      <c r="A4749" s="3">
        <v>-1.4719991683959961</v>
      </c>
      <c r="B4749" s="3">
        <v>43.333333730697632</v>
      </c>
      <c r="C4749" s="3">
        <v>70.689654350280762</v>
      </c>
    </row>
    <row r="4750" spans="1:3">
      <c r="A4750" s="3">
        <v>-1.4679991006851196</v>
      </c>
      <c r="B4750" s="3">
        <v>43.333333730697632</v>
      </c>
      <c r="C4750" s="3">
        <v>70.689654350280762</v>
      </c>
    </row>
    <row r="4751" spans="1:3">
      <c r="A4751" s="3">
        <v>-1.4639991521835327</v>
      </c>
      <c r="B4751" s="3">
        <v>43.333333730697632</v>
      </c>
      <c r="C4751" s="3">
        <v>70.689654350280762</v>
      </c>
    </row>
    <row r="4752" spans="1:3">
      <c r="A4752" s="3">
        <v>-1.4599990844726563</v>
      </c>
      <c r="B4752" s="3">
        <v>43.333333730697632</v>
      </c>
      <c r="C4752" s="3">
        <v>70.689654350280762</v>
      </c>
    </row>
    <row r="4753" spans="1:3">
      <c r="A4753" s="3">
        <v>-1.4559991359710693</v>
      </c>
      <c r="B4753" s="3">
        <v>43.333333730697632</v>
      </c>
      <c r="C4753" s="3">
        <v>70.689654350280762</v>
      </c>
    </row>
    <row r="4754" spans="1:3">
      <c r="A4754" s="3">
        <v>-1.4519990682601929</v>
      </c>
      <c r="B4754" s="3">
        <v>43.333333730697632</v>
      </c>
      <c r="C4754" s="3">
        <v>70.689654350280762</v>
      </c>
    </row>
    <row r="4755" spans="1:3">
      <c r="A4755" s="3">
        <v>-1.447999119758606</v>
      </c>
      <c r="B4755" s="3">
        <v>43.333333730697632</v>
      </c>
      <c r="C4755" s="3">
        <v>70.689654350280762</v>
      </c>
    </row>
    <row r="4756" spans="1:3">
      <c r="A4756" s="3">
        <v>-1.443999171257019</v>
      </c>
      <c r="B4756" s="3">
        <v>43.333333730697632</v>
      </c>
      <c r="C4756" s="3">
        <v>70.689654350280762</v>
      </c>
    </row>
    <row r="4757" spans="1:3">
      <c r="A4757" s="3">
        <v>-1.4399991035461426</v>
      </c>
      <c r="B4757" s="3">
        <v>43.333333730697632</v>
      </c>
      <c r="C4757" s="3">
        <v>70.689654350280762</v>
      </c>
    </row>
    <row r="4758" spans="1:3">
      <c r="A4758" s="3">
        <v>-1.4359991550445557</v>
      </c>
      <c r="B4758" s="3">
        <v>43.333333730697632</v>
      </c>
      <c r="C4758" s="3">
        <v>70.689654350280762</v>
      </c>
    </row>
    <row r="4759" spans="1:3">
      <c r="A4759" s="3">
        <v>-1.4319990873336792</v>
      </c>
      <c r="B4759" s="3">
        <v>43.333333730697632</v>
      </c>
      <c r="C4759" s="3">
        <v>70.689654350280762</v>
      </c>
    </row>
    <row r="4760" spans="1:3">
      <c r="A4760" s="3">
        <v>-1.4279991388320923</v>
      </c>
      <c r="B4760" s="3">
        <v>43.333333730697632</v>
      </c>
      <c r="C4760" s="3">
        <v>70.689654350280762</v>
      </c>
    </row>
    <row r="4761" spans="1:3">
      <c r="A4761" s="3">
        <v>-1.4239990711212158</v>
      </c>
      <c r="B4761" s="3">
        <v>43.333333730697632</v>
      </c>
      <c r="C4761" s="3">
        <v>70.689654350280762</v>
      </c>
    </row>
    <row r="4762" spans="1:3">
      <c r="A4762" s="3">
        <v>-1.4199999570846558</v>
      </c>
      <c r="B4762" s="3">
        <v>43.333333730697632</v>
      </c>
      <c r="C4762" s="3">
        <v>71.551722288131714</v>
      </c>
    </row>
    <row r="4763" spans="1:3">
      <c r="A4763" s="3">
        <v>-1.4199991226196289</v>
      </c>
      <c r="B4763" s="3">
        <v>43.333333730697632</v>
      </c>
      <c r="C4763" s="3">
        <v>71.551722288131714</v>
      </c>
    </row>
    <row r="4764" spans="1:3">
      <c r="A4764" s="3">
        <v>-1.415999174118042</v>
      </c>
      <c r="B4764" s="3">
        <v>43.333333730697632</v>
      </c>
      <c r="C4764" s="3">
        <v>71.551722288131714</v>
      </c>
    </row>
    <row r="4765" spans="1:3">
      <c r="A4765" s="3">
        <v>-1.4119991064071655</v>
      </c>
      <c r="B4765" s="3">
        <v>43.333333730697632</v>
      </c>
      <c r="C4765" s="3">
        <v>71.551722288131714</v>
      </c>
    </row>
    <row r="4766" spans="1:3">
      <c r="A4766" s="3">
        <v>-1.4079991579055786</v>
      </c>
      <c r="B4766" s="3">
        <v>43.333333730697632</v>
      </c>
      <c r="C4766" s="3">
        <v>71.551722288131714</v>
      </c>
    </row>
    <row r="4767" spans="1:3">
      <c r="A4767" s="3">
        <v>-1.4039990901947021</v>
      </c>
      <c r="B4767" s="3">
        <v>43.333333730697632</v>
      </c>
      <c r="C4767" s="3">
        <v>71.551722288131714</v>
      </c>
    </row>
    <row r="4768" spans="1:3">
      <c r="A4768" s="3">
        <v>-1.3999991416931152</v>
      </c>
      <c r="B4768" s="3">
        <v>43.333333730697632</v>
      </c>
      <c r="C4768" s="3">
        <v>71.551722288131714</v>
      </c>
    </row>
    <row r="4769" spans="1:3">
      <c r="A4769" s="3">
        <v>-1.3959990739822388</v>
      </c>
      <c r="B4769" s="3">
        <v>43.333333730697632</v>
      </c>
      <c r="C4769" s="3">
        <v>71.551722288131714</v>
      </c>
    </row>
    <row r="4770" spans="1:3">
      <c r="A4770" s="3">
        <v>-1.3919991254806519</v>
      </c>
      <c r="B4770" s="3">
        <v>43.333333730697632</v>
      </c>
      <c r="C4770" s="3">
        <v>71.551722288131714</v>
      </c>
    </row>
    <row r="4771" spans="1:3">
      <c r="A4771" s="3">
        <v>-1.3899999856948853</v>
      </c>
      <c r="B4771" s="3">
        <v>43.333333730697632</v>
      </c>
      <c r="C4771" s="3">
        <v>72.413790225982666</v>
      </c>
    </row>
    <row r="4772" spans="1:3">
      <c r="A4772" s="3">
        <v>-1.3879990577697754</v>
      </c>
      <c r="B4772" s="3">
        <v>43.333333730697632</v>
      </c>
      <c r="C4772" s="3">
        <v>72.413790225982666</v>
      </c>
    </row>
    <row r="4773" spans="1:3">
      <c r="A4773" s="3">
        <v>-1.3839991092681885</v>
      </c>
      <c r="B4773" s="3">
        <v>43.333333730697632</v>
      </c>
      <c r="C4773" s="3">
        <v>72.413790225982666</v>
      </c>
    </row>
    <row r="4774" spans="1:3">
      <c r="A4774" s="3">
        <v>-1.3799999952316284</v>
      </c>
      <c r="B4774" s="3">
        <v>44.166666269302368</v>
      </c>
      <c r="C4774" s="3">
        <v>73.275864124298096</v>
      </c>
    </row>
    <row r="4775" spans="1:3">
      <c r="A4775" s="3">
        <v>-1.3799991607666016</v>
      </c>
      <c r="B4775" s="3">
        <v>44.166666269302368</v>
      </c>
      <c r="C4775" s="3">
        <v>73.275864124298096</v>
      </c>
    </row>
    <row r="4776" spans="1:3">
      <c r="A4776" s="3">
        <v>-1.3759990930557251</v>
      </c>
      <c r="B4776" s="3">
        <v>44.166666269302368</v>
      </c>
      <c r="C4776" s="3">
        <v>73.275864124298096</v>
      </c>
    </row>
    <row r="4777" spans="1:3">
      <c r="A4777" s="3">
        <v>-1.3719991445541382</v>
      </c>
      <c r="B4777" s="3">
        <v>44.166666269302368</v>
      </c>
      <c r="C4777" s="3">
        <v>73.275864124298096</v>
      </c>
    </row>
    <row r="4778" spans="1:3">
      <c r="A4778" s="3">
        <v>-1.3679990768432617</v>
      </c>
      <c r="B4778" s="3">
        <v>44.166666269302368</v>
      </c>
      <c r="C4778" s="3">
        <v>73.275864124298096</v>
      </c>
    </row>
    <row r="4779" spans="1:3">
      <c r="A4779" s="3">
        <v>-1.3639991283416748</v>
      </c>
      <c r="B4779" s="3">
        <v>44.166666269302368</v>
      </c>
      <c r="C4779" s="3">
        <v>73.275864124298096</v>
      </c>
    </row>
    <row r="4780" spans="1:3">
      <c r="A4780" s="3">
        <v>-1.3599990606307983</v>
      </c>
      <c r="B4780" s="3">
        <v>44.166666269302368</v>
      </c>
      <c r="C4780" s="3">
        <v>73.275864124298096</v>
      </c>
    </row>
    <row r="4781" spans="1:3">
      <c r="A4781" s="3">
        <v>-1.3559991121292114</v>
      </c>
      <c r="B4781" s="3">
        <v>44.166666269302368</v>
      </c>
      <c r="C4781" s="3">
        <v>73.275864124298096</v>
      </c>
    </row>
    <row r="4782" spans="1:3">
      <c r="A4782" s="3">
        <v>-1.3519991636276245</v>
      </c>
      <c r="B4782" s="3">
        <v>44.166666269302368</v>
      </c>
      <c r="C4782" s="3">
        <v>73.275864124298096</v>
      </c>
    </row>
    <row r="4783" spans="1:3">
      <c r="A4783" s="3">
        <v>-1.3500000238418579</v>
      </c>
      <c r="B4783" s="3">
        <v>44.999998807907104</v>
      </c>
      <c r="C4783" s="3">
        <v>73.275864124298096</v>
      </c>
    </row>
    <row r="4784" spans="1:3">
      <c r="A4784" s="3">
        <v>-1.347999095916748</v>
      </c>
      <c r="B4784" s="3">
        <v>44.999998807907104</v>
      </c>
      <c r="C4784" s="3">
        <v>73.275864124298096</v>
      </c>
    </row>
    <row r="4785" spans="1:3">
      <c r="A4785" s="3">
        <v>-1.3439991474151611</v>
      </c>
      <c r="B4785" s="3">
        <v>44.999998807907104</v>
      </c>
      <c r="C4785" s="3">
        <v>73.275864124298096</v>
      </c>
    </row>
    <row r="4786" spans="1:3">
      <c r="A4786" s="3">
        <v>-1.3399990797042847</v>
      </c>
      <c r="B4786" s="3">
        <v>44.999998807907104</v>
      </c>
      <c r="C4786" s="3">
        <v>73.275864124298096</v>
      </c>
    </row>
    <row r="4787" spans="1:3">
      <c r="A4787" s="3">
        <v>-1.3359991312026978</v>
      </c>
      <c r="B4787" s="3">
        <v>44.999998807907104</v>
      </c>
      <c r="C4787" s="3">
        <v>73.275864124298096</v>
      </c>
    </row>
    <row r="4788" spans="1:3">
      <c r="A4788" s="3">
        <v>-1.3319990634918213</v>
      </c>
      <c r="B4788" s="3">
        <v>44.999998807907104</v>
      </c>
      <c r="C4788" s="3">
        <v>73.275864124298096</v>
      </c>
    </row>
    <row r="4789" spans="1:3">
      <c r="A4789" s="3">
        <v>-1.3279991149902344</v>
      </c>
      <c r="B4789" s="3">
        <v>44.999998807907104</v>
      </c>
      <c r="C4789" s="3">
        <v>73.275864124298096</v>
      </c>
    </row>
    <row r="4790" spans="1:3">
      <c r="A4790" s="3">
        <v>-1.3239991664886475</v>
      </c>
      <c r="B4790" s="3">
        <v>44.999998807907104</v>
      </c>
      <c r="C4790" s="3">
        <v>73.275864124298096</v>
      </c>
    </row>
    <row r="4791" spans="1:3">
      <c r="A4791" s="3">
        <v>-1.319999098777771</v>
      </c>
      <c r="B4791" s="3">
        <v>44.999998807907104</v>
      </c>
      <c r="C4791" s="3">
        <v>73.275864124298096</v>
      </c>
    </row>
    <row r="4792" spans="1:3">
      <c r="A4792" s="3">
        <v>-1.3159991502761841</v>
      </c>
      <c r="B4792" s="3">
        <v>44.999998807907104</v>
      </c>
      <c r="C4792" s="3">
        <v>73.275864124298096</v>
      </c>
    </row>
    <row r="4793" spans="1:3">
      <c r="A4793" s="3">
        <v>-1.3119990825653076</v>
      </c>
      <c r="B4793" s="3">
        <v>44.999998807907104</v>
      </c>
      <c r="C4793" s="3">
        <v>73.275864124298096</v>
      </c>
    </row>
    <row r="4794" spans="1:3">
      <c r="A4794" s="3">
        <v>-1.309999942779541</v>
      </c>
      <c r="B4794" s="3">
        <v>45.83333432674408</v>
      </c>
      <c r="C4794" s="3">
        <v>73.275864124298096</v>
      </c>
    </row>
    <row r="4795" spans="1:3">
      <c r="A4795" s="3">
        <v>-1.3079991340637207</v>
      </c>
      <c r="B4795" s="3">
        <v>45.83333432674408</v>
      </c>
      <c r="C4795" s="3">
        <v>73.275864124298096</v>
      </c>
    </row>
    <row r="4796" spans="1:3">
      <c r="A4796" s="3">
        <v>-1.3039990663528442</v>
      </c>
      <c r="B4796" s="3">
        <v>45.83333432674408</v>
      </c>
      <c r="C4796" s="3">
        <v>73.275864124298096</v>
      </c>
    </row>
    <row r="4797" spans="1:3">
      <c r="A4797" s="3">
        <v>-1.2999991178512573</v>
      </c>
      <c r="B4797" s="3">
        <v>45.83333432674408</v>
      </c>
      <c r="C4797" s="3">
        <v>73.275864124298096</v>
      </c>
    </row>
    <row r="4798" spans="1:3">
      <c r="A4798" s="3">
        <v>-1.2959991693496704</v>
      </c>
      <c r="B4798" s="3">
        <v>45.83333432674408</v>
      </c>
      <c r="C4798" s="3">
        <v>73.275864124298096</v>
      </c>
    </row>
    <row r="4799" spans="1:3">
      <c r="A4799" s="3">
        <v>-1.2919991016387939</v>
      </c>
      <c r="B4799" s="3">
        <v>45.83333432674408</v>
      </c>
      <c r="C4799" s="3">
        <v>73.275864124298096</v>
      </c>
    </row>
    <row r="4800" spans="1:3">
      <c r="A4800" s="3">
        <v>-1.287999153137207</v>
      </c>
      <c r="B4800" s="3">
        <v>45.83333432674408</v>
      </c>
      <c r="C4800" s="3">
        <v>73.275864124298096</v>
      </c>
    </row>
    <row r="4801" spans="1:3">
      <c r="A4801" s="3">
        <v>-1.2839990854263306</v>
      </c>
      <c r="B4801" s="3">
        <v>45.83333432674408</v>
      </c>
      <c r="C4801" s="3">
        <v>73.275864124298096</v>
      </c>
    </row>
    <row r="4802" spans="1:3">
      <c r="A4802" s="3">
        <v>-1.2799991369247437</v>
      </c>
      <c r="B4802" s="3">
        <v>45.83333432674408</v>
      </c>
      <c r="C4802" s="3">
        <v>73.275864124298096</v>
      </c>
    </row>
    <row r="4803" spans="1:3">
      <c r="A4803" s="3">
        <v>-1.2759990692138672</v>
      </c>
      <c r="B4803" s="3">
        <v>45.83333432674408</v>
      </c>
      <c r="C4803" s="3">
        <v>73.275864124298096</v>
      </c>
    </row>
    <row r="4804" spans="1:3">
      <c r="A4804" s="3">
        <v>-1.2719991207122803</v>
      </c>
      <c r="B4804" s="3">
        <v>45.83333432674408</v>
      </c>
      <c r="C4804" s="3">
        <v>73.275864124298096</v>
      </c>
    </row>
    <row r="4805" spans="1:3">
      <c r="A4805" s="3">
        <v>-1.2679990530014038</v>
      </c>
      <c r="B4805" s="3">
        <v>45.83333432674408</v>
      </c>
      <c r="C4805" s="3">
        <v>73.275864124298096</v>
      </c>
    </row>
    <row r="4806" spans="1:3">
      <c r="A4806" s="3">
        <v>-1.2639991044998169</v>
      </c>
      <c r="B4806" s="3">
        <v>45.83333432674408</v>
      </c>
      <c r="C4806" s="3">
        <v>73.275864124298096</v>
      </c>
    </row>
    <row r="4807" spans="1:3">
      <c r="A4807" s="3">
        <v>-1.25999915599823</v>
      </c>
      <c r="B4807" s="3">
        <v>45.83333432674408</v>
      </c>
      <c r="C4807" s="3">
        <v>73.275864124298096</v>
      </c>
    </row>
    <row r="4808" spans="1:3">
      <c r="A4808" s="3">
        <v>-1.2559990882873535</v>
      </c>
      <c r="B4808" s="3">
        <v>45.83333432674408</v>
      </c>
      <c r="C4808" s="3">
        <v>73.275864124298096</v>
      </c>
    </row>
    <row r="4809" spans="1:3">
      <c r="A4809" s="3">
        <v>-1.2519991397857666</v>
      </c>
      <c r="B4809" s="3">
        <v>45.83333432674408</v>
      </c>
      <c r="C4809" s="3">
        <v>73.275864124298096</v>
      </c>
    </row>
    <row r="4810" spans="1:3">
      <c r="A4810" s="3">
        <v>-1.2479990720748901</v>
      </c>
      <c r="B4810" s="3">
        <v>45.83333432674408</v>
      </c>
      <c r="C4810" s="3">
        <v>73.275864124298096</v>
      </c>
    </row>
    <row r="4811" spans="1:3">
      <c r="A4811" s="3">
        <v>-1.2439991235733032</v>
      </c>
      <c r="B4811" s="3">
        <v>45.83333432674408</v>
      </c>
      <c r="C4811" s="3">
        <v>73.275864124298096</v>
      </c>
    </row>
    <row r="4812" spans="1:3">
      <c r="A4812" s="3">
        <v>-1.2399990558624268</v>
      </c>
      <c r="B4812" s="3">
        <v>45.83333432674408</v>
      </c>
      <c r="C4812" s="3">
        <v>73.275864124298096</v>
      </c>
    </row>
    <row r="4813" spans="1:3">
      <c r="A4813" s="3">
        <v>-1.2359991073608398</v>
      </c>
      <c r="B4813" s="3">
        <v>45.83333432674408</v>
      </c>
      <c r="C4813" s="3">
        <v>73.275864124298096</v>
      </c>
    </row>
    <row r="4814" spans="1:3">
      <c r="A4814" s="3">
        <v>-1.2319991588592529</v>
      </c>
      <c r="B4814" s="3">
        <v>45.83333432674408</v>
      </c>
      <c r="C4814" s="3">
        <v>73.275864124298096</v>
      </c>
    </row>
    <row r="4815" spans="1:3">
      <c r="A4815" s="3">
        <v>-1.2279990911483765</v>
      </c>
      <c r="B4815" s="3">
        <v>45.83333432674408</v>
      </c>
      <c r="C4815" s="3">
        <v>73.275864124298096</v>
      </c>
    </row>
    <row r="4816" spans="1:3">
      <c r="A4816" s="3">
        <v>-1.2239991426467896</v>
      </c>
      <c r="B4816" s="3">
        <v>45.83333432674408</v>
      </c>
      <c r="C4816" s="3">
        <v>73.275864124298096</v>
      </c>
    </row>
    <row r="4817" spans="1:3">
      <c r="A4817" s="3">
        <v>-1.2200000286102295</v>
      </c>
      <c r="B4817" s="3">
        <v>46.666666865348816</v>
      </c>
      <c r="C4817" s="3">
        <v>73.275864124298096</v>
      </c>
    </row>
    <row r="4818" spans="1:3">
      <c r="A4818" s="3">
        <v>-1.2199990749359131</v>
      </c>
      <c r="B4818" s="3">
        <v>46.666666865348816</v>
      </c>
      <c r="C4818" s="3">
        <v>73.275864124298096</v>
      </c>
    </row>
    <row r="4819" spans="1:3">
      <c r="A4819" s="3">
        <v>-1.2159991264343262</v>
      </c>
      <c r="B4819" s="3">
        <v>46.666666865348816</v>
      </c>
      <c r="C4819" s="3">
        <v>73.275864124298096</v>
      </c>
    </row>
    <row r="4820" spans="1:3">
      <c r="A4820" s="3">
        <v>-1.2119990587234497</v>
      </c>
      <c r="B4820" s="3">
        <v>46.666666865348816</v>
      </c>
      <c r="C4820" s="3">
        <v>73.275864124298096</v>
      </c>
    </row>
    <row r="4821" spans="1:3">
      <c r="A4821" s="3">
        <v>-1.2079991102218628</v>
      </c>
      <c r="B4821" s="3">
        <v>46.666666865348816</v>
      </c>
      <c r="C4821" s="3">
        <v>73.275864124298096</v>
      </c>
    </row>
    <row r="4822" spans="1:3">
      <c r="A4822" s="3">
        <v>-1.2039991617202759</v>
      </c>
      <c r="B4822" s="3">
        <v>46.666666865348816</v>
      </c>
      <c r="C4822" s="3">
        <v>73.275864124298096</v>
      </c>
    </row>
    <row r="4823" spans="1:3">
      <c r="A4823" s="3">
        <v>-1.1999990940093994</v>
      </c>
      <c r="B4823" s="3">
        <v>46.666666865348816</v>
      </c>
      <c r="C4823" s="3">
        <v>73.275864124298096</v>
      </c>
    </row>
    <row r="4824" spans="1:3">
      <c r="A4824" s="3">
        <v>-1.1959991455078125</v>
      </c>
      <c r="B4824" s="3">
        <v>46.666666865348816</v>
      </c>
      <c r="C4824" s="3">
        <v>73.275864124298096</v>
      </c>
    </row>
    <row r="4825" spans="1:3">
      <c r="A4825" s="3">
        <v>-1.191999077796936</v>
      </c>
      <c r="B4825" s="3">
        <v>46.666666865348816</v>
      </c>
      <c r="C4825" s="3">
        <v>73.275864124298096</v>
      </c>
    </row>
    <row r="4826" spans="1:3">
      <c r="A4826" s="3">
        <v>-1.1879991292953491</v>
      </c>
      <c r="B4826" s="3">
        <v>46.666666865348816</v>
      </c>
      <c r="C4826" s="3">
        <v>73.275864124298096</v>
      </c>
    </row>
    <row r="4827" spans="1:3">
      <c r="A4827" s="3">
        <v>-1.1839990615844727</v>
      </c>
      <c r="B4827" s="3">
        <v>46.666666865348816</v>
      </c>
      <c r="C4827" s="3">
        <v>73.275864124298096</v>
      </c>
    </row>
    <row r="4828" spans="1:3">
      <c r="A4828" s="3">
        <v>-1.1799999475479126</v>
      </c>
      <c r="B4828" s="3">
        <v>47.499999403953552</v>
      </c>
      <c r="C4828" s="3">
        <v>73.275864124298096</v>
      </c>
    </row>
    <row r="4829" spans="1:3">
      <c r="A4829" s="3">
        <v>-1.1799991130828857</v>
      </c>
      <c r="B4829" s="3">
        <v>47.499999403953552</v>
      </c>
      <c r="C4829" s="3">
        <v>73.275864124298096</v>
      </c>
    </row>
    <row r="4830" spans="1:3">
      <c r="A4830" s="3">
        <v>-1.1759991645812988</v>
      </c>
      <c r="B4830" s="3">
        <v>47.499999403953552</v>
      </c>
      <c r="C4830" s="3">
        <v>73.275864124298096</v>
      </c>
    </row>
    <row r="4831" spans="1:3">
      <c r="A4831" s="3">
        <v>-1.1719990968704224</v>
      </c>
      <c r="B4831" s="3">
        <v>47.499999403953552</v>
      </c>
      <c r="C4831" s="3">
        <v>73.275864124298096</v>
      </c>
    </row>
    <row r="4832" spans="1:3">
      <c r="A4832" s="3">
        <v>-1.1679991483688354</v>
      </c>
      <c r="B4832" s="3">
        <v>47.499999403953552</v>
      </c>
      <c r="C4832" s="3">
        <v>73.275864124298096</v>
      </c>
    </row>
    <row r="4833" spans="1:3">
      <c r="A4833" s="3">
        <v>-1.163999080657959</v>
      </c>
      <c r="B4833" s="3">
        <v>47.499999403953552</v>
      </c>
      <c r="C4833" s="3">
        <v>73.275864124298096</v>
      </c>
    </row>
    <row r="4834" spans="1:3">
      <c r="A4834" s="3">
        <v>-1.1599991321563721</v>
      </c>
      <c r="B4834" s="3">
        <v>47.499999403953552</v>
      </c>
      <c r="C4834" s="3">
        <v>73.275864124298096</v>
      </c>
    </row>
    <row r="4835" spans="1:3">
      <c r="A4835" s="3">
        <v>-1.1559990644454956</v>
      </c>
      <c r="B4835" s="3">
        <v>47.499999403953552</v>
      </c>
      <c r="C4835" s="3">
        <v>73.275864124298096</v>
      </c>
    </row>
    <row r="4836" spans="1:3">
      <c r="A4836" s="3">
        <v>-1.1519991159439087</v>
      </c>
      <c r="B4836" s="3">
        <v>47.499999403953552</v>
      </c>
      <c r="C4836" s="3">
        <v>73.275864124298096</v>
      </c>
    </row>
    <row r="4837" spans="1:3">
      <c r="A4837" s="3">
        <v>-1.1499999761581421</v>
      </c>
      <c r="B4837" s="3">
        <v>47.499999403953552</v>
      </c>
      <c r="C4837" s="3">
        <v>74.137932062149048</v>
      </c>
    </row>
    <row r="4838" spans="1:3">
      <c r="A4838" s="3">
        <v>-1.1479990482330322</v>
      </c>
      <c r="B4838" s="3">
        <v>47.499999403953552</v>
      </c>
      <c r="C4838" s="3">
        <v>74.137932062149048</v>
      </c>
    </row>
    <row r="4839" spans="1:3">
      <c r="A4839" s="3">
        <v>-1.1439990997314453</v>
      </c>
      <c r="B4839" s="3">
        <v>47.499999403953552</v>
      </c>
      <c r="C4839" s="3">
        <v>74.137932062149048</v>
      </c>
    </row>
    <row r="4840" spans="1:3">
      <c r="A4840" s="3">
        <v>-1.1399999856948853</v>
      </c>
      <c r="B4840" s="3">
        <v>48.333331942558289</v>
      </c>
      <c r="C4840" s="3">
        <v>74.137932062149048</v>
      </c>
    </row>
    <row r="4841" spans="1:3">
      <c r="A4841" s="3">
        <v>-1.1399991512298584</v>
      </c>
      <c r="B4841" s="3">
        <v>48.333331942558289</v>
      </c>
      <c r="C4841" s="3">
        <v>74.137932062149048</v>
      </c>
    </row>
    <row r="4842" spans="1:3">
      <c r="A4842" s="3">
        <v>-1.1359990835189819</v>
      </c>
      <c r="B4842" s="3">
        <v>48.333331942558289</v>
      </c>
      <c r="C4842" s="3">
        <v>74.137932062149048</v>
      </c>
    </row>
    <row r="4843" spans="1:3">
      <c r="A4843" s="3">
        <v>-1.131999135017395</v>
      </c>
      <c r="B4843" s="3">
        <v>48.333331942558289</v>
      </c>
      <c r="C4843" s="3">
        <v>74.137932062149048</v>
      </c>
    </row>
    <row r="4844" spans="1:3">
      <c r="A4844" s="3">
        <v>-1.1279990673065186</v>
      </c>
      <c r="B4844" s="3">
        <v>48.333331942558289</v>
      </c>
      <c r="C4844" s="3">
        <v>74.137932062149048</v>
      </c>
    </row>
    <row r="4845" spans="1:3">
      <c r="A4845" s="3">
        <v>-1.1239991188049316</v>
      </c>
      <c r="B4845" s="3">
        <v>48.333331942558289</v>
      </c>
      <c r="C4845" s="3">
        <v>74.137932062149048</v>
      </c>
    </row>
    <row r="4846" spans="1:3">
      <c r="A4846" s="3">
        <v>-1.1199990510940552</v>
      </c>
      <c r="B4846" s="3">
        <v>48.333331942558289</v>
      </c>
      <c r="C4846" s="3">
        <v>74.137932062149048</v>
      </c>
    </row>
    <row r="4847" spans="1:3">
      <c r="A4847" s="3">
        <v>-1.1159991025924683</v>
      </c>
      <c r="B4847" s="3">
        <v>48.333331942558289</v>
      </c>
      <c r="C4847" s="3">
        <v>74.137932062149048</v>
      </c>
    </row>
    <row r="4848" spans="1:3">
      <c r="A4848" s="3">
        <v>-1.1119991540908813</v>
      </c>
      <c r="B4848" s="3">
        <v>48.333331942558289</v>
      </c>
      <c r="C4848" s="3">
        <v>74.137932062149048</v>
      </c>
    </row>
    <row r="4849" spans="1:3">
      <c r="A4849" s="3">
        <v>-1.1100000143051147</v>
      </c>
      <c r="B4849" s="3">
        <v>51.666665077209473</v>
      </c>
      <c r="C4849" s="3">
        <v>74.137932062149048</v>
      </c>
    </row>
    <row r="4850" spans="1:3">
      <c r="A4850" s="3">
        <v>-1.1079990863800049</v>
      </c>
      <c r="B4850" s="3">
        <v>51.666665077209473</v>
      </c>
      <c r="C4850" s="3">
        <v>74.137932062149048</v>
      </c>
    </row>
    <row r="4851" spans="1:3">
      <c r="A4851" s="3">
        <v>-1.103999137878418</v>
      </c>
      <c r="B4851" s="3">
        <v>51.666665077209473</v>
      </c>
      <c r="C4851" s="3">
        <v>74.137932062149048</v>
      </c>
    </row>
    <row r="4852" spans="1:3">
      <c r="A4852" s="3">
        <v>-1.0999990701675415</v>
      </c>
      <c r="B4852" s="3">
        <v>51.666665077209473</v>
      </c>
      <c r="C4852" s="3">
        <v>74.137932062149048</v>
      </c>
    </row>
    <row r="4853" spans="1:3">
      <c r="A4853" s="3">
        <v>-1.0959991216659546</v>
      </c>
      <c r="B4853" s="3">
        <v>51.666665077209473</v>
      </c>
      <c r="C4853" s="3">
        <v>74.137932062149048</v>
      </c>
    </row>
    <row r="4854" spans="1:3">
      <c r="A4854" s="3">
        <v>-1.0919990539550781</v>
      </c>
      <c r="B4854" s="3">
        <v>51.666665077209473</v>
      </c>
      <c r="C4854" s="3">
        <v>74.137932062149048</v>
      </c>
    </row>
    <row r="4855" spans="1:3">
      <c r="A4855" s="3">
        <v>-1.0879991054534912</v>
      </c>
      <c r="B4855" s="3">
        <v>51.666665077209473</v>
      </c>
      <c r="C4855" s="3">
        <v>74.137932062149048</v>
      </c>
    </row>
    <row r="4856" spans="1:3">
      <c r="A4856" s="3">
        <v>-1.0839991569519043</v>
      </c>
      <c r="B4856" s="3">
        <v>51.666665077209473</v>
      </c>
      <c r="C4856" s="3">
        <v>74.137932062149048</v>
      </c>
    </row>
    <row r="4857" spans="1:3">
      <c r="A4857" s="3">
        <v>-1.0800000429153442</v>
      </c>
      <c r="B4857" s="3">
        <v>51.666665077209473</v>
      </c>
      <c r="C4857" s="3">
        <v>75</v>
      </c>
    </row>
    <row r="4858" spans="1:3">
      <c r="A4858" s="3">
        <v>-1.0799990892410278</v>
      </c>
      <c r="B4858" s="3">
        <v>51.666665077209473</v>
      </c>
      <c r="C4858" s="3">
        <v>75</v>
      </c>
    </row>
    <row r="4859" spans="1:3">
      <c r="A4859" s="3">
        <v>-1.0759991407394409</v>
      </c>
      <c r="B4859" s="3">
        <v>51.666665077209473</v>
      </c>
      <c r="C4859" s="3">
        <v>75</v>
      </c>
    </row>
    <row r="4860" spans="1:3">
      <c r="A4860" s="3">
        <v>-1.0719990730285645</v>
      </c>
      <c r="B4860" s="3">
        <v>51.666665077209473</v>
      </c>
      <c r="C4860" s="3">
        <v>75</v>
      </c>
    </row>
    <row r="4861" spans="1:3">
      <c r="A4861" s="3">
        <v>-1.0679991245269775</v>
      </c>
      <c r="B4861" s="3">
        <v>51.666665077209473</v>
      </c>
      <c r="C4861" s="3">
        <v>75</v>
      </c>
    </row>
    <row r="4862" spans="1:3">
      <c r="A4862" s="3">
        <v>-1.0639990568161011</v>
      </c>
      <c r="B4862" s="3">
        <v>51.666665077209473</v>
      </c>
      <c r="C4862" s="3">
        <v>75</v>
      </c>
    </row>
    <row r="4863" spans="1:3">
      <c r="A4863" s="3">
        <v>-1.059999942779541</v>
      </c>
      <c r="B4863" s="3">
        <v>52.499997615814209</v>
      </c>
      <c r="C4863" s="3">
        <v>75</v>
      </c>
    </row>
    <row r="4864" spans="1:3">
      <c r="A4864" s="3">
        <v>-1.0599991083145142</v>
      </c>
      <c r="B4864" s="3">
        <v>52.499997615814209</v>
      </c>
      <c r="C4864" s="3">
        <v>75</v>
      </c>
    </row>
    <row r="4865" spans="1:3">
      <c r="A4865" s="3">
        <v>-1.0559990406036377</v>
      </c>
      <c r="B4865" s="3">
        <v>52.499997615814209</v>
      </c>
      <c r="C4865" s="3">
        <v>75</v>
      </c>
    </row>
    <row r="4866" spans="1:3">
      <c r="A4866" s="3">
        <v>-1.0519990921020508</v>
      </c>
      <c r="B4866" s="3">
        <v>52.499997615814209</v>
      </c>
      <c r="C4866" s="3">
        <v>75</v>
      </c>
    </row>
    <row r="4867" spans="1:3">
      <c r="A4867" s="3">
        <v>-1.0479991436004639</v>
      </c>
      <c r="B4867" s="3">
        <v>52.499997615814209</v>
      </c>
      <c r="C4867" s="3">
        <v>75</v>
      </c>
    </row>
    <row r="4868" spans="1:3">
      <c r="A4868" s="3">
        <v>-1.0439990758895874</v>
      </c>
      <c r="B4868" s="3">
        <v>52.499997615814209</v>
      </c>
      <c r="C4868" s="3">
        <v>75</v>
      </c>
    </row>
    <row r="4869" spans="1:3">
      <c r="A4869" s="3">
        <v>-1.0399991273880005</v>
      </c>
      <c r="B4869" s="3">
        <v>52.499997615814209</v>
      </c>
      <c r="C4869" s="3">
        <v>75</v>
      </c>
    </row>
    <row r="4870" spans="1:3">
      <c r="A4870" s="3">
        <v>-1.035999059677124</v>
      </c>
      <c r="B4870" s="3">
        <v>52.499997615814209</v>
      </c>
      <c r="C4870" s="3">
        <v>75</v>
      </c>
    </row>
    <row r="4871" spans="1:3">
      <c r="A4871" s="3">
        <v>-1.0319991111755371</v>
      </c>
      <c r="B4871" s="3">
        <v>52.499997615814209</v>
      </c>
      <c r="C4871" s="3">
        <v>75</v>
      </c>
    </row>
    <row r="4872" spans="1:3">
      <c r="A4872" s="3">
        <v>-1.0279990434646606</v>
      </c>
      <c r="B4872" s="3">
        <v>52.499997615814209</v>
      </c>
      <c r="C4872" s="3">
        <v>75</v>
      </c>
    </row>
    <row r="4873" spans="1:3">
      <c r="A4873" s="3">
        <v>-1.0239990949630737</v>
      </c>
      <c r="B4873" s="3">
        <v>52.499997615814209</v>
      </c>
      <c r="C4873" s="3">
        <v>75</v>
      </c>
    </row>
    <row r="4874" spans="1:3">
      <c r="A4874" s="3">
        <v>-1.0199991464614868</v>
      </c>
      <c r="B4874" s="3">
        <v>52.499997615814209</v>
      </c>
      <c r="C4874" s="3">
        <v>75</v>
      </c>
    </row>
    <row r="4875" spans="1:3">
      <c r="A4875" s="3">
        <v>-1.0159990787506104</v>
      </c>
      <c r="B4875" s="3">
        <v>52.499997615814209</v>
      </c>
      <c r="C4875" s="3">
        <v>75</v>
      </c>
    </row>
    <row r="4876" spans="1:3">
      <c r="A4876" s="3">
        <v>-1.0119991302490234</v>
      </c>
      <c r="B4876" s="3">
        <v>52.499997615814209</v>
      </c>
      <c r="C4876" s="3">
        <v>75</v>
      </c>
    </row>
    <row r="4877" spans="1:3">
      <c r="A4877" s="3">
        <v>-1.007999062538147</v>
      </c>
      <c r="B4877" s="3">
        <v>52.499997615814209</v>
      </c>
      <c r="C4877" s="3">
        <v>75</v>
      </c>
    </row>
    <row r="4878" spans="1:3">
      <c r="A4878" s="3">
        <v>-1.0039991140365601</v>
      </c>
      <c r="B4878" s="3">
        <v>52.499997615814209</v>
      </c>
      <c r="C4878" s="3">
        <v>75</v>
      </c>
    </row>
    <row r="4879" spans="1:3">
      <c r="A4879" s="3">
        <v>-0.99999910593032837</v>
      </c>
      <c r="B4879" s="3">
        <v>52.499997615814209</v>
      </c>
      <c r="C4879" s="3">
        <v>75</v>
      </c>
    </row>
    <row r="4880" spans="1:3">
      <c r="A4880" s="3">
        <v>-0.99599909782409668</v>
      </c>
      <c r="B4880" s="3">
        <v>52.499997615814209</v>
      </c>
      <c r="C4880" s="3">
        <v>75</v>
      </c>
    </row>
    <row r="4881" spans="1:3">
      <c r="A4881" s="3">
        <v>-0.99199908971786499</v>
      </c>
      <c r="B4881" s="3">
        <v>52.499997615814209</v>
      </c>
      <c r="C4881" s="3">
        <v>75</v>
      </c>
    </row>
    <row r="4882" spans="1:3">
      <c r="A4882" s="3">
        <v>-0.99000000953674316</v>
      </c>
      <c r="B4882" s="3">
        <v>52.499997615814209</v>
      </c>
      <c r="C4882" s="3">
        <v>75.862067937850952</v>
      </c>
    </row>
    <row r="4883" spans="1:3">
      <c r="A4883" s="3">
        <v>-0.9879990816116333</v>
      </c>
      <c r="B4883" s="3">
        <v>52.499997615814209</v>
      </c>
      <c r="C4883" s="3">
        <v>75.862067937850952</v>
      </c>
    </row>
    <row r="4884" spans="1:3">
      <c r="A4884" s="3">
        <v>-0.98399907350540161</v>
      </c>
      <c r="B4884" s="3">
        <v>52.499997615814209</v>
      </c>
      <c r="C4884" s="3">
        <v>75.862067937850952</v>
      </c>
    </row>
    <row r="4885" spans="1:3">
      <c r="A4885" s="3">
        <v>-0.9799991250038147</v>
      </c>
      <c r="B4885" s="3">
        <v>52.499997615814209</v>
      </c>
      <c r="C4885" s="3">
        <v>75.862067937850952</v>
      </c>
    </row>
    <row r="4886" spans="1:3">
      <c r="A4886" s="3">
        <v>-0.97599911689758301</v>
      </c>
      <c r="B4886" s="3">
        <v>52.499997615814209</v>
      </c>
      <c r="C4886" s="3">
        <v>75.862067937850952</v>
      </c>
    </row>
    <row r="4887" spans="1:3">
      <c r="A4887" s="3">
        <v>-0.97199910879135132</v>
      </c>
      <c r="B4887" s="3">
        <v>52.499997615814209</v>
      </c>
      <c r="C4887" s="3">
        <v>75.862067937850952</v>
      </c>
    </row>
    <row r="4888" spans="1:3">
      <c r="A4888" s="3">
        <v>-0.97000002861022949</v>
      </c>
      <c r="B4888" s="3">
        <v>52.499997615814209</v>
      </c>
      <c r="C4888" s="3">
        <v>76.724135875701904</v>
      </c>
    </row>
    <row r="4889" spans="1:3">
      <c r="A4889" s="3">
        <v>-0.96799910068511963</v>
      </c>
      <c r="B4889" s="3">
        <v>52.499997615814209</v>
      </c>
      <c r="C4889" s="3">
        <v>76.724135875701904</v>
      </c>
    </row>
    <row r="4890" spans="1:3">
      <c r="A4890" s="3">
        <v>-0.96399909257888794</v>
      </c>
      <c r="B4890" s="3">
        <v>52.499997615814209</v>
      </c>
      <c r="C4890" s="3">
        <v>76.724135875701904</v>
      </c>
    </row>
    <row r="4891" spans="1:3">
      <c r="A4891" s="3">
        <v>-0.95999908447265625</v>
      </c>
      <c r="B4891" s="3">
        <v>52.499997615814209</v>
      </c>
      <c r="C4891" s="3">
        <v>76.724135875701904</v>
      </c>
    </row>
    <row r="4892" spans="1:3">
      <c r="A4892" s="3">
        <v>-0.95599907636642456</v>
      </c>
      <c r="B4892" s="3">
        <v>52.499997615814209</v>
      </c>
      <c r="C4892" s="3">
        <v>76.724135875701904</v>
      </c>
    </row>
    <row r="4893" spans="1:3">
      <c r="A4893" s="3">
        <v>-0.95199906826019287</v>
      </c>
      <c r="B4893" s="3">
        <v>52.499997615814209</v>
      </c>
      <c r="C4893" s="3">
        <v>76.724135875701904</v>
      </c>
    </row>
    <row r="4894" spans="1:3">
      <c r="A4894" s="3">
        <v>-0.94799911975860596</v>
      </c>
      <c r="B4894" s="3">
        <v>52.499997615814209</v>
      </c>
      <c r="C4894" s="3">
        <v>76.724135875701904</v>
      </c>
    </row>
    <row r="4895" spans="1:3">
      <c r="A4895" s="3">
        <v>-0.94399911165237427</v>
      </c>
      <c r="B4895" s="3">
        <v>52.499997615814209</v>
      </c>
      <c r="C4895" s="3">
        <v>76.724135875701904</v>
      </c>
    </row>
    <row r="4896" spans="1:3">
      <c r="A4896" s="3">
        <v>-0.93999910354614258</v>
      </c>
      <c r="B4896" s="3">
        <v>52.499997615814209</v>
      </c>
      <c r="C4896" s="3">
        <v>76.724135875701904</v>
      </c>
    </row>
    <row r="4897" spans="1:3">
      <c r="A4897" s="3">
        <v>-0.93599909543991089</v>
      </c>
      <c r="B4897" s="3">
        <v>52.499997615814209</v>
      </c>
      <c r="C4897" s="3">
        <v>76.724135875701904</v>
      </c>
    </row>
    <row r="4898" spans="1:3">
      <c r="A4898" s="3">
        <v>-0.9319990873336792</v>
      </c>
      <c r="B4898" s="3">
        <v>52.499997615814209</v>
      </c>
      <c r="C4898" s="3">
        <v>76.724135875701904</v>
      </c>
    </row>
    <row r="4899" spans="1:3">
      <c r="A4899" s="3">
        <v>-0.93000000715255737</v>
      </c>
      <c r="B4899" s="3">
        <v>53.333336114883423</v>
      </c>
      <c r="C4899" s="3">
        <v>76.724135875701904</v>
      </c>
    </row>
    <row r="4900" spans="1:3">
      <c r="A4900" s="3">
        <v>-0.92799907922744751</v>
      </c>
      <c r="B4900" s="3">
        <v>53.333336114883423</v>
      </c>
      <c r="C4900" s="3">
        <v>76.724135875701904</v>
      </c>
    </row>
    <row r="4901" spans="1:3">
      <c r="A4901" s="3">
        <v>-0.92399907112121582</v>
      </c>
      <c r="B4901" s="3">
        <v>53.333336114883423</v>
      </c>
      <c r="C4901" s="3">
        <v>76.724135875701904</v>
      </c>
    </row>
    <row r="4902" spans="1:3">
      <c r="A4902" s="3">
        <v>-0.91999912261962891</v>
      </c>
      <c r="B4902" s="3">
        <v>53.333336114883423</v>
      </c>
      <c r="C4902" s="3">
        <v>76.724135875701904</v>
      </c>
    </row>
    <row r="4903" spans="1:3">
      <c r="A4903" s="3">
        <v>-0.91599911451339722</v>
      </c>
      <c r="B4903" s="3">
        <v>53.333336114883423</v>
      </c>
      <c r="C4903" s="3">
        <v>76.724135875701904</v>
      </c>
    </row>
    <row r="4904" spans="1:3">
      <c r="A4904" s="3">
        <v>-0.91199910640716553</v>
      </c>
      <c r="B4904" s="3">
        <v>53.333336114883423</v>
      </c>
      <c r="C4904" s="3">
        <v>76.724135875701904</v>
      </c>
    </row>
    <row r="4905" spans="1:3">
      <c r="A4905" s="3">
        <v>-0.9100000262260437</v>
      </c>
      <c r="B4905" s="3">
        <v>53.333336114883423</v>
      </c>
      <c r="C4905" s="3">
        <v>78.448277711868286</v>
      </c>
    </row>
    <row r="4906" spans="1:3">
      <c r="A4906" s="3">
        <v>-0.90799909830093384</v>
      </c>
      <c r="B4906" s="3">
        <v>53.333336114883423</v>
      </c>
      <c r="C4906" s="3">
        <v>78.448277711868286</v>
      </c>
    </row>
    <row r="4907" spans="1:3">
      <c r="A4907" s="3">
        <v>-0.90399909019470215</v>
      </c>
      <c r="B4907" s="3">
        <v>53.333336114883423</v>
      </c>
      <c r="C4907" s="3">
        <v>78.448277711868286</v>
      </c>
    </row>
    <row r="4908" spans="1:3">
      <c r="A4908" s="3">
        <v>-0.89999908208847046</v>
      </c>
      <c r="B4908" s="3">
        <v>53.333336114883423</v>
      </c>
      <c r="C4908" s="3">
        <v>78.448277711868286</v>
      </c>
    </row>
    <row r="4909" spans="1:3">
      <c r="A4909" s="3">
        <v>-0.89599907398223877</v>
      </c>
      <c r="B4909" s="3">
        <v>53.333336114883423</v>
      </c>
      <c r="C4909" s="3">
        <v>78.448277711868286</v>
      </c>
    </row>
    <row r="4910" spans="1:3">
      <c r="A4910" s="3">
        <v>-0.89199906587600708</v>
      </c>
      <c r="B4910" s="3">
        <v>53.333336114883423</v>
      </c>
      <c r="C4910" s="3">
        <v>78.448277711868286</v>
      </c>
    </row>
    <row r="4911" spans="1:3">
      <c r="A4911" s="3">
        <v>-0.88999998569488525</v>
      </c>
      <c r="B4911" s="3">
        <v>53.333336114883423</v>
      </c>
      <c r="C4911" s="3">
        <v>79.310345649719238</v>
      </c>
    </row>
    <row r="4912" spans="1:3">
      <c r="A4912" s="3">
        <v>-0.88799911737442017</v>
      </c>
      <c r="B4912" s="3">
        <v>53.333336114883423</v>
      </c>
      <c r="C4912" s="3">
        <v>79.310345649719238</v>
      </c>
    </row>
    <row r="4913" spans="1:3">
      <c r="A4913" s="3">
        <v>-0.88399910926818848</v>
      </c>
      <c r="B4913" s="3">
        <v>53.333336114883423</v>
      </c>
      <c r="C4913" s="3">
        <v>79.310345649719238</v>
      </c>
    </row>
    <row r="4914" spans="1:3">
      <c r="A4914" s="3">
        <v>-0.87999910116195679</v>
      </c>
      <c r="B4914" s="3">
        <v>53.333336114883423</v>
      </c>
      <c r="C4914" s="3">
        <v>79.310345649719238</v>
      </c>
    </row>
    <row r="4915" spans="1:3">
      <c r="A4915" s="3">
        <v>-0.8759990930557251</v>
      </c>
      <c r="B4915" s="3">
        <v>53.333336114883423</v>
      </c>
      <c r="C4915" s="3">
        <v>79.310345649719238</v>
      </c>
    </row>
    <row r="4916" spans="1:3">
      <c r="A4916" s="3">
        <v>-0.87199908494949341</v>
      </c>
      <c r="B4916" s="3">
        <v>53.333336114883423</v>
      </c>
      <c r="C4916" s="3">
        <v>79.310345649719238</v>
      </c>
    </row>
    <row r="4917" spans="1:3">
      <c r="A4917" s="3">
        <v>-0.86799907684326172</v>
      </c>
      <c r="B4917" s="3">
        <v>53.333336114883423</v>
      </c>
      <c r="C4917" s="3">
        <v>79.310345649719238</v>
      </c>
    </row>
    <row r="4918" spans="1:3">
      <c r="A4918" s="3">
        <v>-0.86399906873703003</v>
      </c>
      <c r="B4918" s="3">
        <v>53.333336114883423</v>
      </c>
      <c r="C4918" s="3">
        <v>79.310345649719238</v>
      </c>
    </row>
    <row r="4919" spans="1:3">
      <c r="A4919" s="3">
        <v>-0.85999912023544312</v>
      </c>
      <c r="B4919" s="3">
        <v>53.333336114883423</v>
      </c>
      <c r="C4919" s="3">
        <v>79.310345649719238</v>
      </c>
    </row>
    <row r="4920" spans="1:3">
      <c r="A4920" s="3">
        <v>-0.85599911212921143</v>
      </c>
      <c r="B4920" s="3">
        <v>53.333336114883423</v>
      </c>
      <c r="C4920" s="3">
        <v>79.310345649719238</v>
      </c>
    </row>
    <row r="4921" spans="1:3">
      <c r="A4921" s="3">
        <v>-0.85199910402297974</v>
      </c>
      <c r="B4921" s="3">
        <v>53.333336114883423</v>
      </c>
      <c r="C4921" s="3">
        <v>79.310345649719238</v>
      </c>
    </row>
    <row r="4922" spans="1:3">
      <c r="A4922" s="3">
        <v>-0.84799909591674805</v>
      </c>
      <c r="B4922" s="3">
        <v>53.333336114883423</v>
      </c>
      <c r="C4922" s="3">
        <v>79.310345649719238</v>
      </c>
    </row>
    <row r="4923" spans="1:3">
      <c r="A4923" s="3">
        <v>-0.84399908781051636</v>
      </c>
      <c r="B4923" s="3">
        <v>53.333336114883423</v>
      </c>
      <c r="C4923" s="3">
        <v>79.310345649719238</v>
      </c>
    </row>
    <row r="4924" spans="1:3">
      <c r="A4924" s="3">
        <v>-0.83999907970428467</v>
      </c>
      <c r="B4924" s="3">
        <v>53.333336114883423</v>
      </c>
      <c r="C4924" s="3">
        <v>79.310345649719238</v>
      </c>
    </row>
    <row r="4925" spans="1:3">
      <c r="A4925" s="3">
        <v>-0.83599907159805298</v>
      </c>
      <c r="B4925" s="3">
        <v>53.333336114883423</v>
      </c>
      <c r="C4925" s="3">
        <v>79.310345649719238</v>
      </c>
    </row>
    <row r="4926" spans="1:3">
      <c r="A4926" s="3">
        <v>-0.83199906349182129</v>
      </c>
      <c r="B4926" s="3">
        <v>53.333336114883423</v>
      </c>
      <c r="C4926" s="3">
        <v>79.310345649719238</v>
      </c>
    </row>
    <row r="4927" spans="1:3">
      <c r="A4927" s="3">
        <v>-0.82799911499023438</v>
      </c>
      <c r="B4927" s="3">
        <v>53.333336114883423</v>
      </c>
      <c r="C4927" s="3">
        <v>79.310345649719238</v>
      </c>
    </row>
    <row r="4928" spans="1:3">
      <c r="A4928" s="3">
        <v>-0.82399910688400269</v>
      </c>
      <c r="B4928" s="3">
        <v>53.333336114883423</v>
      </c>
      <c r="C4928" s="3">
        <v>79.310345649719238</v>
      </c>
    </row>
    <row r="4929" spans="1:3">
      <c r="A4929" s="3">
        <v>-0.819999098777771</v>
      </c>
      <c r="B4929" s="3">
        <v>53.333336114883423</v>
      </c>
      <c r="C4929" s="3">
        <v>79.310345649719238</v>
      </c>
    </row>
    <row r="4930" spans="1:3">
      <c r="A4930" s="3">
        <v>-0.81599909067153931</v>
      </c>
      <c r="B4930" s="3">
        <v>53.333336114883423</v>
      </c>
      <c r="C4930" s="3">
        <v>79.310345649719238</v>
      </c>
    </row>
    <row r="4931" spans="1:3">
      <c r="A4931" s="3">
        <v>-0.81199908256530762</v>
      </c>
      <c r="B4931" s="3">
        <v>53.333336114883423</v>
      </c>
      <c r="C4931" s="3">
        <v>79.310345649719238</v>
      </c>
    </row>
    <row r="4932" spans="1:3">
      <c r="A4932" s="3">
        <v>-0.81000000238418579</v>
      </c>
      <c r="B4932" s="3">
        <v>54.166668653488159</v>
      </c>
      <c r="C4932" s="3">
        <v>79.310345649719238</v>
      </c>
    </row>
    <row r="4933" spans="1:3">
      <c r="A4933" s="3">
        <v>-0.80799907445907593</v>
      </c>
      <c r="B4933" s="3">
        <v>54.166668653488159</v>
      </c>
      <c r="C4933" s="3">
        <v>79.310345649719238</v>
      </c>
    </row>
    <row r="4934" spans="1:3">
      <c r="A4934" s="3">
        <v>-0.80399906635284424</v>
      </c>
      <c r="B4934" s="3">
        <v>54.166668653488159</v>
      </c>
      <c r="C4934" s="3">
        <v>79.310345649719238</v>
      </c>
    </row>
    <row r="4935" spans="1:3">
      <c r="A4935" s="3">
        <v>-0.79999911785125732</v>
      </c>
      <c r="B4935" s="3">
        <v>54.166668653488159</v>
      </c>
      <c r="C4935" s="3">
        <v>79.310345649719238</v>
      </c>
    </row>
    <row r="4936" spans="1:3">
      <c r="A4936" s="3">
        <v>-0.79599910974502563</v>
      </c>
      <c r="B4936" s="3">
        <v>54.166668653488159</v>
      </c>
      <c r="C4936" s="3">
        <v>79.310345649719238</v>
      </c>
    </row>
    <row r="4937" spans="1:3">
      <c r="A4937" s="3">
        <v>-0.79199910163879395</v>
      </c>
      <c r="B4937" s="3">
        <v>54.166668653488159</v>
      </c>
      <c r="C4937" s="3">
        <v>79.310345649719238</v>
      </c>
    </row>
    <row r="4938" spans="1:3">
      <c r="A4938" s="3">
        <v>-0.78799909353256226</v>
      </c>
      <c r="B4938" s="3">
        <v>54.166668653488159</v>
      </c>
      <c r="C4938" s="3">
        <v>79.310345649719238</v>
      </c>
    </row>
    <row r="4939" spans="1:3">
      <c r="A4939" s="3">
        <v>-0.78399908542633057</v>
      </c>
      <c r="B4939" s="3">
        <v>54.166668653488159</v>
      </c>
      <c r="C4939" s="3">
        <v>79.310345649719238</v>
      </c>
    </row>
    <row r="4940" spans="1:3">
      <c r="A4940" s="3">
        <v>-0.77999907732009888</v>
      </c>
      <c r="B4940" s="3">
        <v>54.166668653488159</v>
      </c>
      <c r="C4940" s="3">
        <v>79.310345649719238</v>
      </c>
    </row>
    <row r="4941" spans="1:3">
      <c r="A4941" s="3">
        <v>-0.77599906921386719</v>
      </c>
      <c r="B4941" s="3">
        <v>54.166668653488159</v>
      </c>
      <c r="C4941" s="3">
        <v>79.310345649719238</v>
      </c>
    </row>
    <row r="4942" spans="1:3">
      <c r="A4942" s="3">
        <v>-0.7719990611076355</v>
      </c>
      <c r="B4942" s="3">
        <v>54.166668653488159</v>
      </c>
      <c r="C4942" s="3">
        <v>79.310345649719238</v>
      </c>
    </row>
    <row r="4943" spans="1:3">
      <c r="A4943" s="3">
        <v>-0.76799911260604858</v>
      </c>
      <c r="B4943" s="3">
        <v>54.166668653488159</v>
      </c>
      <c r="C4943" s="3">
        <v>79.310345649719238</v>
      </c>
    </row>
    <row r="4944" spans="1:3">
      <c r="A4944" s="3">
        <v>-0.76399910449981689</v>
      </c>
      <c r="B4944" s="3">
        <v>54.166668653488159</v>
      </c>
      <c r="C4944" s="3">
        <v>79.310345649719238</v>
      </c>
    </row>
    <row r="4945" spans="1:3">
      <c r="A4945" s="3">
        <v>-0.75999999046325684</v>
      </c>
      <c r="B4945" s="3">
        <v>55.000001192092896</v>
      </c>
      <c r="C4945" s="3">
        <v>79.310345649719238</v>
      </c>
    </row>
    <row r="4946" spans="1:3">
      <c r="A4946" s="3">
        <v>-0.75999909639358521</v>
      </c>
      <c r="B4946" s="3">
        <v>55.000001192092896</v>
      </c>
      <c r="C4946" s="3">
        <v>79.310345649719238</v>
      </c>
    </row>
    <row r="4947" spans="1:3">
      <c r="A4947" s="3">
        <v>-0.75599908828735352</v>
      </c>
      <c r="B4947" s="3">
        <v>55.000001192092896</v>
      </c>
      <c r="C4947" s="3">
        <v>79.310345649719238</v>
      </c>
    </row>
    <row r="4948" spans="1:3">
      <c r="A4948" s="3">
        <v>-0.75199908018112183</v>
      </c>
      <c r="B4948" s="3">
        <v>55.000001192092896</v>
      </c>
      <c r="C4948" s="3">
        <v>79.310345649719238</v>
      </c>
    </row>
    <row r="4949" spans="1:3">
      <c r="A4949" s="3">
        <v>-0.74799907207489014</v>
      </c>
      <c r="B4949" s="3">
        <v>55.000001192092896</v>
      </c>
      <c r="C4949" s="3">
        <v>79.310345649719238</v>
      </c>
    </row>
    <row r="4950" spans="1:3">
      <c r="A4950" s="3">
        <v>-0.74399906396865845</v>
      </c>
      <c r="B4950" s="3">
        <v>55.000001192092896</v>
      </c>
      <c r="C4950" s="3">
        <v>79.310345649719238</v>
      </c>
    </row>
    <row r="4951" spans="1:3">
      <c r="A4951" s="3">
        <v>-0.74000000953674316</v>
      </c>
      <c r="B4951" s="3">
        <v>55.000001192092896</v>
      </c>
      <c r="C4951" s="3">
        <v>80.17241358757019</v>
      </c>
    </row>
    <row r="4952" spans="1:3">
      <c r="A4952" s="3">
        <v>-0.73999905586242676</v>
      </c>
      <c r="B4952" s="3">
        <v>55.000001192092896</v>
      </c>
      <c r="C4952" s="3">
        <v>80.17241358757019</v>
      </c>
    </row>
    <row r="4953" spans="1:3">
      <c r="A4953" s="3">
        <v>-0.73599910736083984</v>
      </c>
      <c r="B4953" s="3">
        <v>55.000001192092896</v>
      </c>
      <c r="C4953" s="3">
        <v>80.17241358757019</v>
      </c>
    </row>
    <row r="4954" spans="1:3">
      <c r="A4954" s="3">
        <v>-0.73199909925460815</v>
      </c>
      <c r="B4954" s="3">
        <v>55.000001192092896</v>
      </c>
      <c r="C4954" s="3">
        <v>80.17241358757019</v>
      </c>
    </row>
    <row r="4955" spans="1:3">
      <c r="A4955" s="3">
        <v>-0.72799909114837646</v>
      </c>
      <c r="B4955" s="3">
        <v>55.000001192092896</v>
      </c>
      <c r="C4955" s="3">
        <v>80.17241358757019</v>
      </c>
    </row>
    <row r="4956" spans="1:3">
      <c r="A4956" s="3">
        <v>-0.72399908304214478</v>
      </c>
      <c r="B4956" s="3">
        <v>55.000001192092896</v>
      </c>
      <c r="C4956" s="3">
        <v>80.17241358757019</v>
      </c>
    </row>
    <row r="4957" spans="1:3">
      <c r="A4957" s="3">
        <v>-0.71999907493591309</v>
      </c>
      <c r="B4957" s="3">
        <v>55.000001192092896</v>
      </c>
      <c r="C4957" s="3">
        <v>80.17241358757019</v>
      </c>
    </row>
    <row r="4958" spans="1:3">
      <c r="A4958" s="3">
        <v>-0.7159990668296814</v>
      </c>
      <c r="B4958" s="3">
        <v>55.000001192092896</v>
      </c>
      <c r="C4958" s="3">
        <v>80.17241358757019</v>
      </c>
    </row>
    <row r="4959" spans="1:3">
      <c r="A4959" s="3">
        <v>-0.71199905872344971</v>
      </c>
      <c r="B4959" s="3">
        <v>55.000001192092896</v>
      </c>
      <c r="C4959" s="3">
        <v>80.17241358757019</v>
      </c>
    </row>
    <row r="4960" spans="1:3">
      <c r="A4960" s="3">
        <v>-0.70799911022186279</v>
      </c>
      <c r="B4960" s="3">
        <v>55.000001192092896</v>
      </c>
      <c r="C4960" s="3">
        <v>80.17241358757019</v>
      </c>
    </row>
    <row r="4961" spans="1:3">
      <c r="A4961" s="3">
        <v>-0.7039991021156311</v>
      </c>
      <c r="B4961" s="3">
        <v>55.000001192092896</v>
      </c>
      <c r="C4961" s="3">
        <v>80.17241358757019</v>
      </c>
    </row>
    <row r="4962" spans="1:3">
      <c r="A4962" s="3">
        <v>-0.69999998807907104</v>
      </c>
      <c r="B4962" s="3">
        <v>55.833333730697632</v>
      </c>
      <c r="C4962" s="3">
        <v>80.17241358757019</v>
      </c>
    </row>
    <row r="4963" spans="1:3">
      <c r="A4963" s="3">
        <v>-0.69999909400939941</v>
      </c>
      <c r="B4963" s="3">
        <v>55.833333730697632</v>
      </c>
      <c r="C4963" s="3">
        <v>80.17241358757019</v>
      </c>
    </row>
    <row r="4964" spans="1:3">
      <c r="A4964" s="3">
        <v>-0.69599908590316772</v>
      </c>
      <c r="B4964" s="3">
        <v>55.833333730697632</v>
      </c>
      <c r="C4964" s="3">
        <v>80.17241358757019</v>
      </c>
    </row>
    <row r="4965" spans="1:3">
      <c r="A4965" s="3">
        <v>-0.69199907779693604</v>
      </c>
      <c r="B4965" s="3">
        <v>55.833333730697632</v>
      </c>
      <c r="C4965" s="3">
        <v>80.17241358757019</v>
      </c>
    </row>
    <row r="4966" spans="1:3">
      <c r="A4966" s="3">
        <v>-0.68799906969070435</v>
      </c>
      <c r="B4966" s="3">
        <v>55.833333730697632</v>
      </c>
      <c r="C4966" s="3">
        <v>80.17241358757019</v>
      </c>
    </row>
    <row r="4967" spans="1:3">
      <c r="A4967" s="3">
        <v>-0.68399906158447266</v>
      </c>
      <c r="B4967" s="3">
        <v>55.833333730697632</v>
      </c>
      <c r="C4967" s="3">
        <v>80.17241358757019</v>
      </c>
    </row>
    <row r="4968" spans="1:3">
      <c r="A4968" s="3">
        <v>-0.67999905347824097</v>
      </c>
      <c r="B4968" s="3">
        <v>55.833333730697632</v>
      </c>
      <c r="C4968" s="3">
        <v>80.17241358757019</v>
      </c>
    </row>
    <row r="4969" spans="1:3">
      <c r="A4969" s="3">
        <v>-0.67599910497665405</v>
      </c>
      <c r="B4969" s="3">
        <v>55.833333730697632</v>
      </c>
      <c r="C4969" s="3">
        <v>80.17241358757019</v>
      </c>
    </row>
    <row r="4970" spans="1:3">
      <c r="A4970" s="3">
        <v>-0.67199909687042236</v>
      </c>
      <c r="B4970" s="3">
        <v>55.833333730697632</v>
      </c>
      <c r="C4970" s="3">
        <v>80.17241358757019</v>
      </c>
    </row>
    <row r="4971" spans="1:3">
      <c r="A4971" s="3">
        <v>-0.66799908876419067</v>
      </c>
      <c r="B4971" s="3">
        <v>55.833333730697632</v>
      </c>
      <c r="C4971" s="3">
        <v>80.17241358757019</v>
      </c>
    </row>
    <row r="4972" spans="1:3">
      <c r="A4972" s="3">
        <v>-0.66399908065795898</v>
      </c>
      <c r="B4972" s="3">
        <v>55.833333730697632</v>
      </c>
      <c r="C4972" s="3">
        <v>80.17241358757019</v>
      </c>
    </row>
    <row r="4973" spans="1:3">
      <c r="A4973" s="3">
        <v>-0.65999907255172729</v>
      </c>
      <c r="B4973" s="3">
        <v>55.833333730697632</v>
      </c>
      <c r="C4973" s="3">
        <v>80.17241358757019</v>
      </c>
    </row>
    <row r="4974" spans="1:3">
      <c r="A4974" s="3">
        <v>-0.65599906444549561</v>
      </c>
      <c r="B4974" s="3">
        <v>55.833333730697632</v>
      </c>
      <c r="C4974" s="3">
        <v>80.17241358757019</v>
      </c>
    </row>
    <row r="4975" spans="1:3">
      <c r="A4975" s="3">
        <v>-0.65199905633926392</v>
      </c>
      <c r="B4975" s="3">
        <v>55.833333730697632</v>
      </c>
      <c r="C4975" s="3">
        <v>80.17241358757019</v>
      </c>
    </row>
    <row r="4976" spans="1:3">
      <c r="A4976" s="3">
        <v>-0.647999107837677</v>
      </c>
      <c r="B4976" s="3">
        <v>55.833333730697632</v>
      </c>
      <c r="C4976" s="3">
        <v>80.17241358757019</v>
      </c>
    </row>
    <row r="4977" spans="1:3">
      <c r="A4977" s="3">
        <v>-0.64399909973144531</v>
      </c>
      <c r="B4977" s="3">
        <v>55.833333730697632</v>
      </c>
      <c r="C4977" s="3">
        <v>80.17241358757019</v>
      </c>
    </row>
    <row r="4978" spans="1:3">
      <c r="A4978" s="3">
        <v>-0.63999909162521362</v>
      </c>
      <c r="B4978" s="3">
        <v>55.833333730697632</v>
      </c>
      <c r="C4978" s="3">
        <v>80.17241358757019</v>
      </c>
    </row>
    <row r="4979" spans="1:3">
      <c r="A4979" s="3">
        <v>-0.63599908351898193</v>
      </c>
      <c r="B4979" s="3">
        <v>55.833333730697632</v>
      </c>
      <c r="C4979" s="3">
        <v>80.17241358757019</v>
      </c>
    </row>
    <row r="4980" spans="1:3">
      <c r="A4980" s="3">
        <v>-0.63199907541275024</v>
      </c>
      <c r="B4980" s="3">
        <v>55.833333730697632</v>
      </c>
      <c r="C4980" s="3">
        <v>80.17241358757019</v>
      </c>
    </row>
    <row r="4981" spans="1:3">
      <c r="A4981" s="3">
        <v>-0.62799906730651855</v>
      </c>
      <c r="B4981" s="3">
        <v>55.833333730697632</v>
      </c>
      <c r="C4981" s="3">
        <v>80.17241358757019</v>
      </c>
    </row>
    <row r="4982" spans="1:3">
      <c r="A4982" s="3">
        <v>-0.62399905920028687</v>
      </c>
      <c r="B4982" s="3">
        <v>55.833333730697632</v>
      </c>
      <c r="C4982" s="3">
        <v>80.17241358757019</v>
      </c>
    </row>
    <row r="4983" spans="1:3">
      <c r="A4983" s="3">
        <v>-0.61999905109405518</v>
      </c>
      <c r="B4983" s="3">
        <v>55.833333730697632</v>
      </c>
      <c r="C4983" s="3">
        <v>80.17241358757019</v>
      </c>
    </row>
    <row r="4984" spans="1:3">
      <c r="A4984" s="3">
        <v>-0.61599910259246826</v>
      </c>
      <c r="B4984" s="3">
        <v>55.833333730697632</v>
      </c>
      <c r="C4984" s="3">
        <v>80.17241358757019</v>
      </c>
    </row>
    <row r="4985" spans="1:3">
      <c r="A4985" s="3">
        <v>-0.61199909448623657</v>
      </c>
      <c r="B4985" s="3">
        <v>55.833333730697632</v>
      </c>
      <c r="C4985" s="3">
        <v>80.17241358757019</v>
      </c>
    </row>
    <row r="4986" spans="1:3">
      <c r="A4986" s="3">
        <v>-0.60799908638000488</v>
      </c>
      <c r="B4986" s="3">
        <v>55.833333730697632</v>
      </c>
      <c r="C4986" s="3">
        <v>80.17241358757019</v>
      </c>
    </row>
    <row r="4987" spans="1:3">
      <c r="A4987" s="3">
        <v>-0.60399907827377319</v>
      </c>
      <c r="B4987" s="3">
        <v>55.833333730697632</v>
      </c>
      <c r="C4987" s="3">
        <v>80.17241358757019</v>
      </c>
    </row>
    <row r="4988" spans="1:3">
      <c r="A4988" s="3">
        <v>-0.5999990701675415</v>
      </c>
      <c r="B4988" s="3">
        <v>55.833333730697632</v>
      </c>
      <c r="C4988" s="3">
        <v>80.17241358757019</v>
      </c>
    </row>
    <row r="4989" spans="1:3">
      <c r="A4989" s="3">
        <v>-0.59599906206130981</v>
      </c>
      <c r="B4989" s="3">
        <v>55.833333730697632</v>
      </c>
      <c r="C4989" s="3">
        <v>80.17241358757019</v>
      </c>
    </row>
    <row r="4990" spans="1:3">
      <c r="A4990" s="3">
        <v>-0.59199905395507813</v>
      </c>
      <c r="B4990" s="3">
        <v>55.833333730697632</v>
      </c>
      <c r="C4990" s="3">
        <v>80.17241358757019</v>
      </c>
    </row>
    <row r="4991" spans="1:3">
      <c r="A4991" s="3">
        <v>-0.58799910545349121</v>
      </c>
      <c r="B4991" s="3">
        <v>55.833333730697632</v>
      </c>
      <c r="C4991" s="3">
        <v>80.17241358757019</v>
      </c>
    </row>
    <row r="4992" spans="1:3">
      <c r="A4992" s="3">
        <v>-0.58399909734725952</v>
      </c>
      <c r="B4992" s="3">
        <v>55.833333730697632</v>
      </c>
      <c r="C4992" s="3">
        <v>80.17241358757019</v>
      </c>
    </row>
    <row r="4993" spans="1:3">
      <c r="A4993" s="3">
        <v>-0.57999998331069946</v>
      </c>
      <c r="B4993" s="3">
        <v>56.666666269302368</v>
      </c>
      <c r="C4993" s="3">
        <v>80.17241358757019</v>
      </c>
    </row>
    <row r="4994" spans="1:3">
      <c r="A4994" s="3">
        <v>-0.57999908924102783</v>
      </c>
      <c r="B4994" s="3">
        <v>56.666666269302368</v>
      </c>
      <c r="C4994" s="3">
        <v>80.17241358757019</v>
      </c>
    </row>
    <row r="4995" spans="1:3">
      <c r="A4995" s="3">
        <v>-0.57599908113479614</v>
      </c>
      <c r="B4995" s="3">
        <v>56.666666269302368</v>
      </c>
      <c r="C4995" s="3">
        <v>80.17241358757019</v>
      </c>
    </row>
    <row r="4996" spans="1:3">
      <c r="A4996" s="3">
        <v>-0.57199907302856445</v>
      </c>
      <c r="B4996" s="3">
        <v>56.666666269302368</v>
      </c>
      <c r="C4996" s="3">
        <v>80.17241358757019</v>
      </c>
    </row>
    <row r="4997" spans="1:3">
      <c r="A4997" s="3">
        <v>-0.56799906492233276</v>
      </c>
      <c r="B4997" s="3">
        <v>56.666666269302368</v>
      </c>
      <c r="C4997" s="3">
        <v>80.17241358757019</v>
      </c>
    </row>
    <row r="4998" spans="1:3">
      <c r="A4998" s="3">
        <v>-0.56399905681610107</v>
      </c>
      <c r="B4998" s="3">
        <v>56.666666269302368</v>
      </c>
      <c r="C4998" s="3">
        <v>80.17241358757019</v>
      </c>
    </row>
    <row r="4999" spans="1:3">
      <c r="A4999" s="3">
        <v>-0.56000000238418579</v>
      </c>
      <c r="B4999" s="3">
        <v>57.499998807907104</v>
      </c>
      <c r="C4999" s="3">
        <v>80.17241358757019</v>
      </c>
    </row>
    <row r="5000" spans="1:3">
      <c r="A5000" s="3">
        <v>-0.55999904870986938</v>
      </c>
      <c r="B5000" s="3">
        <v>57.499998807907104</v>
      </c>
      <c r="C5000" s="3">
        <v>80.17241358757019</v>
      </c>
    </row>
    <row r="5001" spans="1:3">
      <c r="A5001" s="3">
        <v>-0.55599910020828247</v>
      </c>
      <c r="B5001" s="3">
        <v>57.499998807907104</v>
      </c>
      <c r="C5001" s="3">
        <v>80.17241358757019</v>
      </c>
    </row>
    <row r="5002" spans="1:3">
      <c r="A5002" s="3">
        <v>-0.55199909210205078</v>
      </c>
      <c r="B5002" s="3">
        <v>57.499998807907104</v>
      </c>
      <c r="C5002" s="3">
        <v>80.17241358757019</v>
      </c>
    </row>
    <row r="5003" spans="1:3">
      <c r="A5003" s="3">
        <v>-0.55000001192092896</v>
      </c>
      <c r="B5003" s="3">
        <v>57.499998807907104</v>
      </c>
      <c r="C5003" s="3">
        <v>81.034481525421143</v>
      </c>
    </row>
    <row r="5004" spans="1:3">
      <c r="A5004" s="3">
        <v>-0.54799908399581909</v>
      </c>
      <c r="B5004" s="3">
        <v>57.499998807907104</v>
      </c>
      <c r="C5004" s="3">
        <v>81.034481525421143</v>
      </c>
    </row>
    <row r="5005" spans="1:3">
      <c r="A5005" s="3">
        <v>-0.5439990758895874</v>
      </c>
      <c r="B5005" s="3">
        <v>57.499998807907104</v>
      </c>
      <c r="C5005" s="3">
        <v>81.034481525421143</v>
      </c>
    </row>
    <row r="5006" spans="1:3">
      <c r="A5006" s="3">
        <v>-0.53999906778335571</v>
      </c>
      <c r="B5006" s="3">
        <v>57.499998807907104</v>
      </c>
      <c r="C5006" s="3">
        <v>81.034481525421143</v>
      </c>
    </row>
    <row r="5007" spans="1:3">
      <c r="A5007" s="3">
        <v>-0.53599905967712402</v>
      </c>
      <c r="B5007" s="3">
        <v>57.499998807907104</v>
      </c>
      <c r="C5007" s="3">
        <v>81.034481525421143</v>
      </c>
    </row>
    <row r="5008" spans="1:3">
      <c r="A5008" s="3">
        <v>-0.53199905157089233</v>
      </c>
      <c r="B5008" s="3">
        <v>57.499998807907104</v>
      </c>
      <c r="C5008" s="3">
        <v>81.034481525421143</v>
      </c>
    </row>
    <row r="5009" spans="1:3">
      <c r="A5009" s="3">
        <v>-0.52999997138977051</v>
      </c>
      <c r="B5009" s="3">
        <v>58.333331346511841</v>
      </c>
      <c r="C5009" s="3">
        <v>81.034481525421143</v>
      </c>
    </row>
    <row r="5010" spans="1:3">
      <c r="A5010" s="3">
        <v>-0.52799910306930542</v>
      </c>
      <c r="B5010" s="3">
        <v>58.333331346511841</v>
      </c>
      <c r="C5010" s="3">
        <v>81.034481525421143</v>
      </c>
    </row>
    <row r="5011" spans="1:3">
      <c r="A5011" s="3">
        <v>-0.52399909496307373</v>
      </c>
      <c r="B5011" s="3">
        <v>58.333331346511841</v>
      </c>
      <c r="C5011" s="3">
        <v>81.034481525421143</v>
      </c>
    </row>
    <row r="5012" spans="1:3">
      <c r="A5012" s="3">
        <v>-0.51999998092651367</v>
      </c>
      <c r="B5012" s="3">
        <v>60.000002384185791</v>
      </c>
      <c r="C5012" s="3">
        <v>81.896549463272095</v>
      </c>
    </row>
    <row r="5013" spans="1:3">
      <c r="A5013" s="3">
        <v>-0.51999908685684204</v>
      </c>
      <c r="B5013" s="3">
        <v>60.000002384185791</v>
      </c>
      <c r="C5013" s="3">
        <v>81.896549463272095</v>
      </c>
    </row>
    <row r="5014" spans="1:3">
      <c r="A5014" s="3">
        <v>-0.51599907875061035</v>
      </c>
      <c r="B5014" s="3">
        <v>60.000002384185791</v>
      </c>
      <c r="C5014" s="3">
        <v>81.896549463272095</v>
      </c>
    </row>
    <row r="5015" spans="1:3">
      <c r="A5015" s="3">
        <v>-0.51199907064437866</v>
      </c>
      <c r="B5015" s="3">
        <v>60.000002384185791</v>
      </c>
      <c r="C5015" s="3">
        <v>81.896549463272095</v>
      </c>
    </row>
    <row r="5016" spans="1:3">
      <c r="A5016" s="3">
        <v>-0.50799906253814697</v>
      </c>
      <c r="B5016" s="3">
        <v>60.000002384185791</v>
      </c>
      <c r="C5016" s="3">
        <v>81.896549463272095</v>
      </c>
    </row>
    <row r="5017" spans="1:3">
      <c r="A5017" s="3">
        <v>-0.50399905443191528</v>
      </c>
      <c r="B5017" s="3">
        <v>60.000002384185791</v>
      </c>
      <c r="C5017" s="3">
        <v>81.896549463272095</v>
      </c>
    </row>
    <row r="5018" spans="1:3">
      <c r="A5018" s="3">
        <v>-0.49999907612800598</v>
      </c>
      <c r="B5018" s="3">
        <v>60.000002384185791</v>
      </c>
      <c r="C5018" s="3">
        <v>81.896549463272095</v>
      </c>
    </row>
    <row r="5019" spans="1:3">
      <c r="A5019" s="3">
        <v>-0.49599906802177429</v>
      </c>
      <c r="B5019" s="3">
        <v>60.000002384185791</v>
      </c>
      <c r="C5019" s="3">
        <v>81.896549463272095</v>
      </c>
    </row>
    <row r="5020" spans="1:3">
      <c r="A5020" s="3">
        <v>-0.4919990599155426</v>
      </c>
      <c r="B5020" s="3">
        <v>60.000002384185791</v>
      </c>
      <c r="C5020" s="3">
        <v>81.896549463272095</v>
      </c>
    </row>
    <row r="5021" spans="1:3">
      <c r="A5021" s="3">
        <v>-0.4879990816116333</v>
      </c>
      <c r="B5021" s="3">
        <v>60.000002384185791</v>
      </c>
      <c r="C5021" s="3">
        <v>81.896549463272095</v>
      </c>
    </row>
    <row r="5022" spans="1:3">
      <c r="A5022" s="3">
        <v>-0.48399907350540161</v>
      </c>
      <c r="B5022" s="3">
        <v>60.000002384185791</v>
      </c>
      <c r="C5022" s="3">
        <v>81.896549463272095</v>
      </c>
    </row>
    <row r="5023" spans="1:3">
      <c r="A5023" s="3">
        <v>-0.47999906539916992</v>
      </c>
      <c r="B5023" s="3">
        <v>60.000002384185791</v>
      </c>
      <c r="C5023" s="3">
        <v>81.896549463272095</v>
      </c>
    </row>
    <row r="5024" spans="1:3">
      <c r="A5024" s="3">
        <v>-0.47599908709526062</v>
      </c>
      <c r="B5024" s="3">
        <v>60.000002384185791</v>
      </c>
      <c r="C5024" s="3">
        <v>81.896549463272095</v>
      </c>
    </row>
    <row r="5025" spans="1:3">
      <c r="A5025" s="3">
        <v>-0.47199907898902893</v>
      </c>
      <c r="B5025" s="3">
        <v>60.000002384185791</v>
      </c>
      <c r="C5025" s="3">
        <v>81.896549463272095</v>
      </c>
    </row>
    <row r="5026" spans="1:3">
      <c r="A5026" s="3">
        <v>-0.46799907088279724</v>
      </c>
      <c r="B5026" s="3">
        <v>60.000002384185791</v>
      </c>
      <c r="C5026" s="3">
        <v>81.896549463272095</v>
      </c>
    </row>
    <row r="5027" spans="1:3">
      <c r="A5027" s="3">
        <v>-0.46399906277656555</v>
      </c>
      <c r="B5027" s="3">
        <v>60.000002384185791</v>
      </c>
      <c r="C5027" s="3">
        <v>81.896549463272095</v>
      </c>
    </row>
    <row r="5028" spans="1:3">
      <c r="A5028" s="3">
        <v>-0.46000000834465027</v>
      </c>
      <c r="B5028" s="3">
        <v>60.000002384185791</v>
      </c>
      <c r="C5028" s="3">
        <v>82.758623361587524</v>
      </c>
    </row>
    <row r="5029" spans="1:3">
      <c r="A5029" s="3">
        <v>-0.45999908447265625</v>
      </c>
      <c r="B5029" s="3">
        <v>60.000002384185791</v>
      </c>
      <c r="C5029" s="3">
        <v>82.758623361587524</v>
      </c>
    </row>
    <row r="5030" spans="1:3">
      <c r="A5030" s="3">
        <v>-0.45599907636642456</v>
      </c>
      <c r="B5030" s="3">
        <v>60.000002384185791</v>
      </c>
      <c r="C5030" s="3">
        <v>82.758623361587524</v>
      </c>
    </row>
    <row r="5031" spans="1:3">
      <c r="A5031" s="3">
        <v>-0.45199906826019287</v>
      </c>
      <c r="B5031" s="3">
        <v>60.000002384185791</v>
      </c>
      <c r="C5031" s="3">
        <v>82.758623361587524</v>
      </c>
    </row>
    <row r="5032" spans="1:3">
      <c r="A5032" s="3">
        <v>-0.44799906015396118</v>
      </c>
      <c r="B5032" s="3">
        <v>60.000002384185791</v>
      </c>
      <c r="C5032" s="3">
        <v>82.758623361587524</v>
      </c>
    </row>
    <row r="5033" spans="1:3">
      <c r="A5033" s="3">
        <v>-0.44399908185005188</v>
      </c>
      <c r="B5033" s="3">
        <v>60.000002384185791</v>
      </c>
      <c r="C5033" s="3">
        <v>82.758623361587524</v>
      </c>
    </row>
    <row r="5034" spans="1:3">
      <c r="A5034" s="3">
        <v>-0.43999907374382019</v>
      </c>
      <c r="B5034" s="3">
        <v>60.000002384185791</v>
      </c>
      <c r="C5034" s="3">
        <v>82.758623361587524</v>
      </c>
    </row>
    <row r="5035" spans="1:3">
      <c r="A5035" s="3">
        <v>-0.4359990656375885</v>
      </c>
      <c r="B5035" s="3">
        <v>60.000002384185791</v>
      </c>
      <c r="C5035" s="3">
        <v>82.758623361587524</v>
      </c>
    </row>
    <row r="5036" spans="1:3">
      <c r="A5036" s="3">
        <v>-0.43199905753135681</v>
      </c>
      <c r="B5036" s="3">
        <v>60.000002384185791</v>
      </c>
      <c r="C5036" s="3">
        <v>82.758623361587524</v>
      </c>
    </row>
    <row r="5037" spans="1:3">
      <c r="A5037" s="3">
        <v>-0.42799907922744751</v>
      </c>
      <c r="B5037" s="3">
        <v>60.000002384185791</v>
      </c>
      <c r="C5037" s="3">
        <v>82.758623361587524</v>
      </c>
    </row>
    <row r="5038" spans="1:3">
      <c r="A5038" s="3">
        <v>-0.42399907112121582</v>
      </c>
      <c r="B5038" s="3">
        <v>60.000002384185791</v>
      </c>
      <c r="C5038" s="3">
        <v>82.758623361587524</v>
      </c>
    </row>
    <row r="5039" spans="1:3">
      <c r="A5039" s="3">
        <v>-0.41999998688697815</v>
      </c>
      <c r="B5039" s="3">
        <v>60.833334922790527</v>
      </c>
      <c r="C5039" s="3">
        <v>82.758623361587524</v>
      </c>
    </row>
    <row r="5040" spans="1:3">
      <c r="A5040" s="3">
        <v>-0.41999906301498413</v>
      </c>
      <c r="B5040" s="3">
        <v>60.833334922790527</v>
      </c>
      <c r="C5040" s="3">
        <v>82.758623361587524</v>
      </c>
    </row>
    <row r="5041" spans="1:3">
      <c r="A5041" s="3">
        <v>-0.41599905490875244</v>
      </c>
      <c r="B5041" s="3">
        <v>60.833334922790527</v>
      </c>
      <c r="C5041" s="3">
        <v>82.758623361587524</v>
      </c>
    </row>
    <row r="5042" spans="1:3">
      <c r="A5042" s="3">
        <v>-0.41199907660484314</v>
      </c>
      <c r="B5042" s="3">
        <v>60.833334922790527</v>
      </c>
      <c r="C5042" s="3">
        <v>82.758623361587524</v>
      </c>
    </row>
    <row r="5043" spans="1:3">
      <c r="A5043" s="3">
        <v>-0.40799906849861145</v>
      </c>
      <c r="B5043" s="3">
        <v>60.833334922790527</v>
      </c>
      <c r="C5043" s="3">
        <v>82.758623361587524</v>
      </c>
    </row>
    <row r="5044" spans="1:3">
      <c r="A5044" s="3">
        <v>-0.40399906039237976</v>
      </c>
      <c r="B5044" s="3">
        <v>60.833334922790527</v>
      </c>
      <c r="C5044" s="3">
        <v>82.758623361587524</v>
      </c>
    </row>
    <row r="5045" spans="1:3">
      <c r="A5045" s="3">
        <v>-0.39999908208847046</v>
      </c>
      <c r="B5045" s="3">
        <v>60.833334922790527</v>
      </c>
      <c r="C5045" s="3">
        <v>82.758623361587524</v>
      </c>
    </row>
    <row r="5046" spans="1:3">
      <c r="A5046" s="3">
        <v>-0.39599907398223877</v>
      </c>
      <c r="B5046" s="3">
        <v>60.833334922790527</v>
      </c>
      <c r="C5046" s="3">
        <v>82.758623361587524</v>
      </c>
    </row>
    <row r="5047" spans="1:3">
      <c r="A5047" s="3">
        <v>-0.39199906587600708</v>
      </c>
      <c r="B5047" s="3">
        <v>60.833334922790527</v>
      </c>
      <c r="C5047" s="3">
        <v>82.758623361587524</v>
      </c>
    </row>
    <row r="5048" spans="1:3">
      <c r="A5048" s="3">
        <v>-0.38799905776977539</v>
      </c>
      <c r="B5048" s="3">
        <v>60.833334922790527</v>
      </c>
      <c r="C5048" s="3">
        <v>82.758623361587524</v>
      </c>
    </row>
    <row r="5049" spans="1:3">
      <c r="A5049" s="3">
        <v>-0.38399907946586609</v>
      </c>
      <c r="B5049" s="3">
        <v>60.833334922790527</v>
      </c>
      <c r="C5049" s="3">
        <v>82.758623361587524</v>
      </c>
    </row>
    <row r="5050" spans="1:3">
      <c r="A5050" s="3">
        <v>-0.3799990713596344</v>
      </c>
      <c r="B5050" s="3">
        <v>60.833334922790527</v>
      </c>
      <c r="C5050" s="3">
        <v>82.758623361587524</v>
      </c>
    </row>
    <row r="5051" spans="1:3">
      <c r="A5051" s="3">
        <v>-0.37599906325340271</v>
      </c>
      <c r="B5051" s="3">
        <v>60.833334922790527</v>
      </c>
      <c r="C5051" s="3">
        <v>82.758623361587524</v>
      </c>
    </row>
    <row r="5052" spans="1:3">
      <c r="A5052" s="3">
        <v>-0.37199905514717102</v>
      </c>
      <c r="B5052" s="3">
        <v>60.833334922790527</v>
      </c>
      <c r="C5052" s="3">
        <v>82.758623361587524</v>
      </c>
    </row>
    <row r="5053" spans="1:3">
      <c r="A5053" s="3">
        <v>-0.36799907684326172</v>
      </c>
      <c r="B5053" s="3">
        <v>60.833334922790527</v>
      </c>
      <c r="C5053" s="3">
        <v>82.758623361587524</v>
      </c>
    </row>
    <row r="5054" spans="1:3">
      <c r="A5054" s="3">
        <v>-0.36399906873703003</v>
      </c>
      <c r="B5054" s="3">
        <v>60.833334922790527</v>
      </c>
      <c r="C5054" s="3">
        <v>82.758623361587524</v>
      </c>
    </row>
    <row r="5055" spans="1:3">
      <c r="A5055" s="3">
        <v>-0.36000001430511475</v>
      </c>
      <c r="B5055" s="3">
        <v>60.833334922790527</v>
      </c>
      <c r="C5055" s="3">
        <v>83.620691299438477</v>
      </c>
    </row>
    <row r="5056" spans="1:3">
      <c r="A5056" s="3">
        <v>-0.35999906063079834</v>
      </c>
      <c r="B5056" s="3">
        <v>60.833334922790527</v>
      </c>
      <c r="C5056" s="3">
        <v>83.620691299438477</v>
      </c>
    </row>
    <row r="5057" spans="1:3">
      <c r="A5057" s="3">
        <v>-0.35599905252456665</v>
      </c>
      <c r="B5057" s="3">
        <v>60.833334922790527</v>
      </c>
      <c r="C5057" s="3">
        <v>83.620691299438477</v>
      </c>
    </row>
    <row r="5058" spans="1:3">
      <c r="A5058" s="3">
        <v>-0.35199907422065735</v>
      </c>
      <c r="B5058" s="3">
        <v>60.833334922790527</v>
      </c>
      <c r="C5058" s="3">
        <v>83.620691299438477</v>
      </c>
    </row>
    <row r="5059" spans="1:3">
      <c r="A5059" s="3">
        <v>-0.34799906611442566</v>
      </c>
      <c r="B5059" s="3">
        <v>60.833334922790527</v>
      </c>
      <c r="C5059" s="3">
        <v>83.620691299438477</v>
      </c>
    </row>
    <row r="5060" spans="1:3">
      <c r="A5060" s="3">
        <v>-0.34399905800819397</v>
      </c>
      <c r="B5060" s="3">
        <v>60.833334922790527</v>
      </c>
      <c r="C5060" s="3">
        <v>83.620691299438477</v>
      </c>
    </row>
    <row r="5061" spans="1:3">
      <c r="A5061" s="3">
        <v>-0.33999907970428467</v>
      </c>
      <c r="B5061" s="3">
        <v>60.833334922790527</v>
      </c>
      <c r="C5061" s="3">
        <v>83.620691299438477</v>
      </c>
    </row>
    <row r="5062" spans="1:3">
      <c r="A5062" s="3">
        <v>-0.33599907159805298</v>
      </c>
      <c r="B5062" s="3">
        <v>60.833334922790527</v>
      </c>
      <c r="C5062" s="3">
        <v>83.620691299438477</v>
      </c>
    </row>
    <row r="5063" spans="1:3">
      <c r="A5063" s="3">
        <v>-0.33199906349182129</v>
      </c>
      <c r="B5063" s="3">
        <v>60.833334922790527</v>
      </c>
      <c r="C5063" s="3">
        <v>83.620691299438477</v>
      </c>
    </row>
    <row r="5064" spans="1:3">
      <c r="A5064" s="3">
        <v>-0.3279990553855896</v>
      </c>
      <c r="B5064" s="3">
        <v>60.833334922790527</v>
      </c>
      <c r="C5064" s="3">
        <v>83.620691299438477</v>
      </c>
    </row>
    <row r="5065" spans="1:3">
      <c r="A5065" s="3">
        <v>-0.3239990770816803</v>
      </c>
      <c r="B5065" s="3">
        <v>60.833334922790527</v>
      </c>
      <c r="C5065" s="3">
        <v>83.620691299438477</v>
      </c>
    </row>
    <row r="5066" spans="1:3">
      <c r="A5066" s="3">
        <v>-0.31999906897544861</v>
      </c>
      <c r="B5066" s="3">
        <v>60.833334922790527</v>
      </c>
      <c r="C5066" s="3">
        <v>83.620691299438477</v>
      </c>
    </row>
    <row r="5067" spans="1:3">
      <c r="A5067" s="3">
        <v>-0.31599906086921692</v>
      </c>
      <c r="B5067" s="3">
        <v>60.833334922790527</v>
      </c>
      <c r="C5067" s="3">
        <v>83.620691299438477</v>
      </c>
    </row>
    <row r="5068" spans="1:3">
      <c r="A5068" s="3">
        <v>-0.31199905276298523</v>
      </c>
      <c r="B5068" s="3">
        <v>60.833334922790527</v>
      </c>
      <c r="C5068" s="3">
        <v>83.620691299438477</v>
      </c>
    </row>
    <row r="5069" spans="1:3">
      <c r="A5069" s="3">
        <v>-0.30799907445907593</v>
      </c>
      <c r="B5069" s="3">
        <v>60.833334922790527</v>
      </c>
      <c r="C5069" s="3">
        <v>83.620691299438477</v>
      </c>
    </row>
    <row r="5070" spans="1:3">
      <c r="A5070" s="3">
        <v>-0.30399906635284424</v>
      </c>
      <c r="B5070" s="3">
        <v>60.833334922790527</v>
      </c>
      <c r="C5070" s="3">
        <v>83.620691299438477</v>
      </c>
    </row>
    <row r="5071" spans="1:3">
      <c r="A5071" s="3">
        <v>-0.29999905824661255</v>
      </c>
      <c r="B5071" s="3">
        <v>60.833334922790527</v>
      </c>
      <c r="C5071" s="3">
        <v>83.620691299438477</v>
      </c>
    </row>
    <row r="5072" spans="1:3">
      <c r="A5072" s="3">
        <v>-0.29599905014038086</v>
      </c>
      <c r="B5072" s="3">
        <v>60.833334922790527</v>
      </c>
      <c r="C5072" s="3">
        <v>83.620691299438477</v>
      </c>
    </row>
    <row r="5073" spans="1:3">
      <c r="A5073" s="3">
        <v>-0.29199907183647156</v>
      </c>
      <c r="B5073" s="3">
        <v>60.833334922790527</v>
      </c>
      <c r="C5073" s="3">
        <v>83.620691299438477</v>
      </c>
    </row>
    <row r="5074" spans="1:3">
      <c r="A5074" s="3">
        <v>-0.28999999165534973</v>
      </c>
      <c r="B5074" s="3">
        <v>61.666667461395264</v>
      </c>
      <c r="C5074" s="3">
        <v>83.620691299438477</v>
      </c>
    </row>
    <row r="5075" spans="1:3">
      <c r="A5075" s="3">
        <v>-0.28799906373023987</v>
      </c>
      <c r="B5075" s="3">
        <v>61.666667461395264</v>
      </c>
      <c r="C5075" s="3">
        <v>83.620691299438477</v>
      </c>
    </row>
    <row r="5076" spans="1:3">
      <c r="A5076" s="3">
        <v>-0.28399905562400818</v>
      </c>
      <c r="B5076" s="3">
        <v>61.666667461395264</v>
      </c>
      <c r="C5076" s="3">
        <v>83.620691299438477</v>
      </c>
    </row>
    <row r="5077" spans="1:3">
      <c r="A5077" s="3">
        <v>-0.27999907732009888</v>
      </c>
      <c r="B5077" s="3">
        <v>61.666667461395264</v>
      </c>
      <c r="C5077" s="3">
        <v>83.620691299438477</v>
      </c>
    </row>
    <row r="5078" spans="1:3">
      <c r="A5078" s="3">
        <v>-0.27599906921386719</v>
      </c>
      <c r="B5078" s="3">
        <v>61.666667461395264</v>
      </c>
      <c r="C5078" s="3">
        <v>83.620691299438477</v>
      </c>
    </row>
    <row r="5079" spans="1:3">
      <c r="A5079" s="3">
        <v>-0.2719990611076355</v>
      </c>
      <c r="B5079" s="3">
        <v>61.666667461395264</v>
      </c>
      <c r="C5079" s="3">
        <v>83.620691299438477</v>
      </c>
    </row>
    <row r="5080" spans="1:3">
      <c r="A5080" s="3">
        <v>-0.26799905300140381</v>
      </c>
      <c r="B5080" s="3">
        <v>61.666667461395264</v>
      </c>
      <c r="C5080" s="3">
        <v>83.620691299438477</v>
      </c>
    </row>
    <row r="5081" spans="1:3">
      <c r="A5081" s="3">
        <v>-0.26399907469749451</v>
      </c>
      <c r="B5081" s="3">
        <v>61.666667461395264</v>
      </c>
      <c r="C5081" s="3">
        <v>83.620691299438477</v>
      </c>
    </row>
    <row r="5082" spans="1:3">
      <c r="A5082" s="3">
        <v>-0.25999906659126282</v>
      </c>
      <c r="B5082" s="3">
        <v>61.666667461395264</v>
      </c>
      <c r="C5082" s="3">
        <v>83.620691299438477</v>
      </c>
    </row>
    <row r="5083" spans="1:3">
      <c r="A5083" s="3">
        <v>-0.25599905848503113</v>
      </c>
      <c r="B5083" s="3">
        <v>61.666667461395264</v>
      </c>
      <c r="C5083" s="3">
        <v>83.620691299438477</v>
      </c>
    </row>
    <row r="5084" spans="1:3">
      <c r="A5084" s="3">
        <v>-0.25199905037879944</v>
      </c>
      <c r="B5084" s="3">
        <v>61.666667461395264</v>
      </c>
      <c r="C5084" s="3">
        <v>83.620691299438477</v>
      </c>
    </row>
    <row r="5085" spans="1:3">
      <c r="A5085" s="3">
        <v>-0.24799905717372894</v>
      </c>
      <c r="B5085" s="3">
        <v>61.666667461395264</v>
      </c>
      <c r="C5085" s="3">
        <v>83.620691299438477</v>
      </c>
    </row>
    <row r="5086" spans="1:3">
      <c r="A5086" s="3">
        <v>-0.24399906396865845</v>
      </c>
      <c r="B5086" s="3">
        <v>61.666667461395264</v>
      </c>
      <c r="C5086" s="3">
        <v>83.620691299438477</v>
      </c>
    </row>
    <row r="5087" spans="1:3">
      <c r="A5087" s="3">
        <v>-0.23999905586242676</v>
      </c>
      <c r="B5087" s="3">
        <v>61.666667461395264</v>
      </c>
      <c r="C5087" s="3">
        <v>83.620691299438477</v>
      </c>
    </row>
    <row r="5088" spans="1:3">
      <c r="A5088" s="3">
        <v>-0.23599906265735626</v>
      </c>
      <c r="B5088" s="3">
        <v>61.666667461395264</v>
      </c>
      <c r="C5088" s="3">
        <v>83.620691299438477</v>
      </c>
    </row>
    <row r="5089" spans="1:3">
      <c r="A5089" s="3">
        <v>-0.23199905455112457</v>
      </c>
      <c r="B5089" s="3">
        <v>61.666667461395264</v>
      </c>
      <c r="C5089" s="3">
        <v>83.620691299438477</v>
      </c>
    </row>
    <row r="5090" spans="1:3">
      <c r="A5090" s="3">
        <v>-0.22799906134605408</v>
      </c>
      <c r="B5090" s="3">
        <v>61.666667461395264</v>
      </c>
      <c r="C5090" s="3">
        <v>83.620691299438477</v>
      </c>
    </row>
    <row r="5091" spans="1:3">
      <c r="A5091" s="3">
        <v>-0.22399905323982239</v>
      </c>
      <c r="B5091" s="3">
        <v>61.666667461395264</v>
      </c>
      <c r="C5091" s="3">
        <v>83.620691299438477</v>
      </c>
    </row>
    <row r="5092" spans="1:3">
      <c r="A5092" s="3">
        <v>-0.21999906003475189</v>
      </c>
      <c r="B5092" s="3">
        <v>61.666667461395264</v>
      </c>
      <c r="C5092" s="3">
        <v>83.620691299438477</v>
      </c>
    </row>
    <row r="5093" spans="1:3">
      <c r="A5093" s="3">
        <v>-0.2159990668296814</v>
      </c>
      <c r="B5093" s="3">
        <v>61.666667461395264</v>
      </c>
      <c r="C5093" s="3">
        <v>83.620691299438477</v>
      </c>
    </row>
    <row r="5094" spans="1:3">
      <c r="A5094" s="3">
        <v>-0.21199905872344971</v>
      </c>
      <c r="B5094" s="3">
        <v>61.666667461395264</v>
      </c>
      <c r="C5094" s="3">
        <v>83.620691299438477</v>
      </c>
    </row>
    <row r="5095" spans="1:3">
      <c r="A5095" s="3">
        <v>-0.20799906551837921</v>
      </c>
      <c r="B5095" s="3">
        <v>61.666667461395264</v>
      </c>
      <c r="C5095" s="3">
        <v>83.620691299438477</v>
      </c>
    </row>
    <row r="5096" spans="1:3">
      <c r="A5096" s="3">
        <v>-0.20399905741214752</v>
      </c>
      <c r="B5096" s="3">
        <v>61.666667461395264</v>
      </c>
      <c r="C5096" s="3">
        <v>83.620691299438477</v>
      </c>
    </row>
    <row r="5097" spans="1:3">
      <c r="A5097" s="3">
        <v>-0.19999906420707703</v>
      </c>
      <c r="B5097" s="3">
        <v>61.666667461395264</v>
      </c>
      <c r="C5097" s="3">
        <v>83.620691299438477</v>
      </c>
    </row>
    <row r="5098" spans="1:3">
      <c r="A5098" s="3">
        <v>-0.19599905610084534</v>
      </c>
      <c r="B5098" s="3">
        <v>61.666667461395264</v>
      </c>
      <c r="C5098" s="3">
        <v>83.620691299438477</v>
      </c>
    </row>
    <row r="5099" spans="1:3">
      <c r="A5099" s="3">
        <v>-0.19199906289577484</v>
      </c>
      <c r="B5099" s="3">
        <v>61.666667461395264</v>
      </c>
      <c r="C5099" s="3">
        <v>83.620691299438477</v>
      </c>
    </row>
    <row r="5100" spans="1:3">
      <c r="A5100" s="3">
        <v>-0.18799905478954315</v>
      </c>
      <c r="B5100" s="3">
        <v>61.666667461395264</v>
      </c>
      <c r="C5100" s="3">
        <v>83.620691299438477</v>
      </c>
    </row>
    <row r="5101" spans="1:3">
      <c r="A5101" s="3">
        <v>-0.18399906158447266</v>
      </c>
      <c r="B5101" s="3">
        <v>61.666667461395264</v>
      </c>
      <c r="C5101" s="3">
        <v>83.620691299438477</v>
      </c>
    </row>
    <row r="5102" spans="1:3">
      <c r="A5102" s="3">
        <v>-0.17999905347824097</v>
      </c>
      <c r="B5102" s="3">
        <v>61.666667461395264</v>
      </c>
      <c r="C5102" s="3">
        <v>83.620691299438477</v>
      </c>
    </row>
    <row r="5103" spans="1:3">
      <c r="A5103" s="3">
        <v>-0.17599906027317047</v>
      </c>
      <c r="B5103" s="3">
        <v>61.666667461395264</v>
      </c>
      <c r="C5103" s="3">
        <v>83.620691299438477</v>
      </c>
    </row>
    <row r="5104" spans="1:3">
      <c r="A5104" s="3">
        <v>-0.17199905216693878</v>
      </c>
      <c r="B5104" s="3">
        <v>61.666667461395264</v>
      </c>
      <c r="C5104" s="3">
        <v>83.620691299438477</v>
      </c>
    </row>
    <row r="5105" spans="1:3">
      <c r="A5105" s="3">
        <v>-0.16799905896186829</v>
      </c>
      <c r="B5105" s="3">
        <v>61.666667461395264</v>
      </c>
      <c r="C5105" s="3">
        <v>83.620691299438477</v>
      </c>
    </row>
    <row r="5106" spans="1:3">
      <c r="A5106" s="3">
        <v>-0.1639990508556366</v>
      </c>
      <c r="B5106" s="3">
        <v>61.666667461395264</v>
      </c>
      <c r="C5106" s="3">
        <v>83.620691299438477</v>
      </c>
    </row>
    <row r="5107" spans="1:3">
      <c r="A5107" s="3">
        <v>-0.1599990576505661</v>
      </c>
      <c r="B5107" s="3">
        <v>61.666667461395264</v>
      </c>
      <c r="C5107" s="3">
        <v>83.620691299438477</v>
      </c>
    </row>
    <row r="5108" spans="1:3">
      <c r="A5108" s="3">
        <v>-0.15599906444549561</v>
      </c>
      <c r="B5108" s="3">
        <v>61.666667461395264</v>
      </c>
      <c r="C5108" s="3">
        <v>83.620691299438477</v>
      </c>
    </row>
    <row r="5109" spans="1:3">
      <c r="A5109" s="3">
        <v>-0.15199905633926392</v>
      </c>
      <c r="B5109" s="3">
        <v>61.666667461395264</v>
      </c>
      <c r="C5109" s="3">
        <v>83.620691299438477</v>
      </c>
    </row>
    <row r="5110" spans="1:3">
      <c r="A5110" s="3">
        <v>-0.14799906313419342</v>
      </c>
      <c r="B5110" s="3">
        <v>61.666667461395264</v>
      </c>
      <c r="C5110" s="3">
        <v>83.620691299438477</v>
      </c>
    </row>
    <row r="5111" spans="1:3">
      <c r="A5111" s="3">
        <v>-0.14399905502796173</v>
      </c>
      <c r="B5111" s="3">
        <v>61.666667461395264</v>
      </c>
      <c r="C5111" s="3">
        <v>83.620691299438477</v>
      </c>
    </row>
    <row r="5112" spans="1:3">
      <c r="A5112" s="3">
        <v>-0.13999906182289124</v>
      </c>
      <c r="B5112" s="3">
        <v>61.666667461395264</v>
      </c>
      <c r="C5112" s="3">
        <v>83.620691299438477</v>
      </c>
    </row>
    <row r="5113" spans="1:3">
      <c r="A5113" s="3">
        <v>-0.13599905371665955</v>
      </c>
      <c r="B5113" s="3">
        <v>61.666667461395264</v>
      </c>
      <c r="C5113" s="3">
        <v>83.620691299438477</v>
      </c>
    </row>
    <row r="5114" spans="1:3">
      <c r="A5114" s="3">
        <v>-0.13199906051158905</v>
      </c>
      <c r="B5114" s="3">
        <v>61.666667461395264</v>
      </c>
      <c r="C5114" s="3">
        <v>83.620691299438477</v>
      </c>
    </row>
    <row r="5115" spans="1:3">
      <c r="A5115" s="3">
        <v>-0.12799905240535736</v>
      </c>
      <c r="B5115" s="3">
        <v>61.666667461395264</v>
      </c>
      <c r="C5115" s="3">
        <v>83.620691299438477</v>
      </c>
    </row>
    <row r="5116" spans="1:3">
      <c r="A5116" s="3">
        <v>-0.12399905920028687</v>
      </c>
      <c r="B5116" s="3">
        <v>61.666667461395264</v>
      </c>
      <c r="C5116" s="3">
        <v>83.620691299438477</v>
      </c>
    </row>
    <row r="5117" spans="1:3">
      <c r="A5117" s="3">
        <v>-0.11999905854463577</v>
      </c>
      <c r="B5117" s="3">
        <v>61.666667461395264</v>
      </c>
      <c r="C5117" s="3">
        <v>83.620691299438477</v>
      </c>
    </row>
    <row r="5118" spans="1:3">
      <c r="A5118" s="3">
        <v>-0.11599905788898468</v>
      </c>
      <c r="B5118" s="3">
        <v>61.666667461395264</v>
      </c>
      <c r="C5118" s="3">
        <v>83.620691299438477</v>
      </c>
    </row>
    <row r="5119" spans="1:3">
      <c r="A5119" s="3">
        <v>-0.11199905723333359</v>
      </c>
      <c r="B5119" s="3">
        <v>61.666667461395264</v>
      </c>
      <c r="C5119" s="3">
        <v>83.620691299438477</v>
      </c>
    </row>
    <row r="5120" spans="1:3">
      <c r="A5120" s="3">
        <v>-0.1079990565776825</v>
      </c>
      <c r="B5120" s="3">
        <v>61.666667461395264</v>
      </c>
      <c r="C5120" s="3">
        <v>83.620691299438477</v>
      </c>
    </row>
    <row r="5121" spans="1:3">
      <c r="A5121" s="3">
        <v>-0.1039990559220314</v>
      </c>
      <c r="B5121" s="3">
        <v>61.666667461395264</v>
      </c>
      <c r="C5121" s="3">
        <v>83.620691299438477</v>
      </c>
    </row>
    <row r="5122" spans="1:3">
      <c r="A5122" s="3">
        <v>-9.999905526638031E-2</v>
      </c>
      <c r="B5122" s="3">
        <v>61.666667461395264</v>
      </c>
      <c r="C5122" s="3">
        <v>83.620691299438477</v>
      </c>
    </row>
    <row r="5123" spans="1:3">
      <c r="A5123" s="3">
        <v>-9.5999054610729218E-2</v>
      </c>
      <c r="B5123" s="3">
        <v>61.666667461395264</v>
      </c>
      <c r="C5123" s="3">
        <v>83.620691299438477</v>
      </c>
    </row>
    <row r="5124" spans="1:3">
      <c r="A5124" s="3">
        <v>-9.1999053955078125E-2</v>
      </c>
      <c r="B5124" s="3">
        <v>61.666667461395264</v>
      </c>
      <c r="C5124" s="3">
        <v>83.620691299438477</v>
      </c>
    </row>
    <row r="5125" spans="1:3">
      <c r="A5125" s="3">
        <v>-8.7999053299427032E-2</v>
      </c>
      <c r="B5125" s="3">
        <v>61.666667461395264</v>
      </c>
      <c r="C5125" s="3">
        <v>83.620691299438477</v>
      </c>
    </row>
    <row r="5126" spans="1:3">
      <c r="A5126" s="3">
        <v>-8.399905264377594E-2</v>
      </c>
      <c r="B5126" s="3">
        <v>61.666667461395264</v>
      </c>
      <c r="C5126" s="3">
        <v>83.620691299438477</v>
      </c>
    </row>
    <row r="5127" spans="1:3">
      <c r="A5127" s="3">
        <v>-7.9999051988124847E-2</v>
      </c>
      <c r="B5127" s="3">
        <v>61.666667461395264</v>
      </c>
      <c r="C5127" s="3">
        <v>83.620691299438477</v>
      </c>
    </row>
    <row r="5128" spans="1:3">
      <c r="A5128" s="3">
        <v>-7.5999051332473755E-2</v>
      </c>
      <c r="B5128" s="3">
        <v>61.666667461395264</v>
      </c>
      <c r="C5128" s="3">
        <v>83.620691299438477</v>
      </c>
    </row>
    <row r="5129" spans="1:3">
      <c r="A5129" s="3">
        <v>-7.1999050676822662E-2</v>
      </c>
      <c r="B5129" s="3">
        <v>61.666667461395264</v>
      </c>
      <c r="C5129" s="3">
        <v>83.620691299438477</v>
      </c>
    </row>
    <row r="5130" spans="1:3">
      <c r="A5130" s="3">
        <v>-6.799905002117157E-2</v>
      </c>
      <c r="B5130" s="3">
        <v>61.666667461395264</v>
      </c>
      <c r="C5130" s="3">
        <v>83.620691299438477</v>
      </c>
    </row>
    <row r="5131" spans="1:3">
      <c r="A5131" s="3">
        <v>-6.3999056816101074E-2</v>
      </c>
      <c r="B5131" s="3">
        <v>61.666667461395264</v>
      </c>
      <c r="C5131" s="3">
        <v>83.620691299438477</v>
      </c>
    </row>
    <row r="5132" spans="1:3">
      <c r="A5132" s="3">
        <v>-5.9999052435159683E-2</v>
      </c>
      <c r="B5132" s="3">
        <v>61.666667461395264</v>
      </c>
      <c r="C5132" s="3">
        <v>83.620691299438477</v>
      </c>
    </row>
    <row r="5133" spans="1:3">
      <c r="A5133" s="3">
        <v>-5.5999051779508591E-2</v>
      </c>
      <c r="B5133" s="3">
        <v>61.666667461395264</v>
      </c>
      <c r="C5133" s="3">
        <v>83.620691299438477</v>
      </c>
    </row>
    <row r="5134" spans="1:3">
      <c r="A5134" s="3">
        <v>-5.1999051123857498E-2</v>
      </c>
      <c r="B5134" s="3">
        <v>61.666667461395264</v>
      </c>
      <c r="C5134" s="3">
        <v>83.620691299438477</v>
      </c>
    </row>
    <row r="5135" spans="1:3">
      <c r="A5135" s="3">
        <v>-4.7999054193496704E-2</v>
      </c>
      <c r="B5135" s="3">
        <v>61.666667461395264</v>
      </c>
      <c r="C5135" s="3">
        <v>83.620691299438477</v>
      </c>
    </row>
    <row r="5136" spans="1:3">
      <c r="A5136" s="3">
        <v>-4.3999053537845612E-2</v>
      </c>
      <c r="B5136" s="3">
        <v>61.666667461395264</v>
      </c>
      <c r="C5136" s="3">
        <v>83.620691299438477</v>
      </c>
    </row>
    <row r="5137" spans="1:3">
      <c r="A5137" s="3">
        <v>-3.9999052882194519E-2</v>
      </c>
      <c r="B5137" s="3">
        <v>61.666667461395264</v>
      </c>
      <c r="C5137" s="3">
        <v>83.620691299438477</v>
      </c>
    </row>
    <row r="5138" spans="1:3">
      <c r="A5138" s="3">
        <v>-3.5999052226543427E-2</v>
      </c>
      <c r="B5138" s="3">
        <v>61.666667461395264</v>
      </c>
      <c r="C5138" s="3">
        <v>83.620691299438477</v>
      </c>
    </row>
    <row r="5139" spans="1:3">
      <c r="A5139" s="3">
        <v>-3.1999051570892334E-2</v>
      </c>
      <c r="B5139" s="3">
        <v>61.666667461395264</v>
      </c>
      <c r="C5139" s="3">
        <v>83.620691299438477</v>
      </c>
    </row>
    <row r="5140" spans="1:3">
      <c r="A5140" s="3">
        <v>-2.7999050915241241E-2</v>
      </c>
      <c r="B5140" s="3">
        <v>61.666667461395264</v>
      </c>
      <c r="C5140" s="3">
        <v>83.620691299438477</v>
      </c>
    </row>
    <row r="5141" spans="1:3">
      <c r="A5141" s="3">
        <v>-2.3999050259590149E-2</v>
      </c>
      <c r="B5141" s="3">
        <v>61.666667461395264</v>
      </c>
      <c r="C5141" s="3">
        <v>83.620691299438477</v>
      </c>
    </row>
    <row r="5142" spans="1:3">
      <c r="A5142" s="3">
        <v>-1.9999051466584206E-2</v>
      </c>
      <c r="B5142" s="3">
        <v>61.666667461395264</v>
      </c>
      <c r="C5142" s="3">
        <v>83.620691299438477</v>
      </c>
    </row>
    <row r="5143" spans="1:3">
      <c r="A5143" s="3">
        <v>-1.5999050810933113E-2</v>
      </c>
      <c r="B5143" s="3">
        <v>61.666667461395264</v>
      </c>
      <c r="C5143" s="3">
        <v>83.620691299438477</v>
      </c>
    </row>
    <row r="5144" spans="1:3">
      <c r="A5144" s="3">
        <v>-1.1999050155282021E-2</v>
      </c>
      <c r="B5144" s="3">
        <v>61.666667461395264</v>
      </c>
      <c r="C5144" s="3">
        <v>83.620691299438477</v>
      </c>
    </row>
    <row r="5145" spans="1:3">
      <c r="A5145" s="3">
        <v>-7.9990504309535027E-3</v>
      </c>
      <c r="B5145" s="3">
        <v>61.666667461395264</v>
      </c>
      <c r="C5145" s="3">
        <v>83.620691299438477</v>
      </c>
    </row>
    <row r="5146" spans="1:3">
      <c r="A5146" s="3">
        <v>-3.9990502409636974E-3</v>
      </c>
      <c r="B5146" s="3">
        <v>61.666667461395264</v>
      </c>
      <c r="C5146" s="3">
        <v>83.620691299438477</v>
      </c>
    </row>
    <row r="5147" spans="1:3">
      <c r="A5147" s="3">
        <v>9.4994902610778809E-7</v>
      </c>
      <c r="B5147" s="3">
        <v>61.666667461395264</v>
      </c>
      <c r="C5147" s="3">
        <v>83.620691299438477</v>
      </c>
    </row>
    <row r="5148" spans="1:3">
      <c r="A5148" s="3">
        <v>4.000950139015913E-3</v>
      </c>
      <c r="B5148" s="3">
        <v>61.666667461395264</v>
      </c>
      <c r="C5148" s="3">
        <v>83.620691299438477</v>
      </c>
    </row>
    <row r="5149" spans="1:3">
      <c r="A5149" s="3">
        <v>8.0009503290057182E-3</v>
      </c>
      <c r="B5149" s="3">
        <v>61.666667461395264</v>
      </c>
      <c r="C5149" s="3">
        <v>83.620691299438477</v>
      </c>
    </row>
    <row r="5150" spans="1:3">
      <c r="A5150" s="3">
        <v>1.2000950053334236E-2</v>
      </c>
      <c r="B5150" s="3">
        <v>61.666667461395264</v>
      </c>
      <c r="C5150" s="3">
        <v>83.620691299438477</v>
      </c>
    </row>
    <row r="5151" spans="1:3">
      <c r="A5151" s="3">
        <v>1.6000950708985329E-2</v>
      </c>
      <c r="B5151" s="3">
        <v>61.666667461395264</v>
      </c>
      <c r="C5151" s="3">
        <v>83.620691299438477</v>
      </c>
    </row>
    <row r="5152" spans="1:3">
      <c r="A5152" s="3">
        <v>2.0000951364636421E-2</v>
      </c>
      <c r="B5152" s="3">
        <v>61.666667461395264</v>
      </c>
      <c r="C5152" s="3">
        <v>83.620691299438477</v>
      </c>
    </row>
    <row r="5153" spans="1:3">
      <c r="A5153" s="3">
        <v>2.4000950157642365E-2</v>
      </c>
      <c r="B5153" s="3">
        <v>61.666667461395264</v>
      </c>
      <c r="C5153" s="3">
        <v>83.620691299438477</v>
      </c>
    </row>
    <row r="5154" spans="1:3">
      <c r="A5154" s="3">
        <v>2.8000950813293457E-2</v>
      </c>
      <c r="B5154" s="3">
        <v>61.666667461395264</v>
      </c>
      <c r="C5154" s="3">
        <v>83.620691299438477</v>
      </c>
    </row>
    <row r="5155" spans="1:3">
      <c r="A5155" s="3">
        <v>3.200095146894455E-2</v>
      </c>
      <c r="B5155" s="3">
        <v>61.666667461395264</v>
      </c>
      <c r="C5155" s="3">
        <v>83.620691299438477</v>
      </c>
    </row>
    <row r="5156" spans="1:3">
      <c r="A5156" s="3">
        <v>3.6000952124595642E-2</v>
      </c>
      <c r="B5156" s="3">
        <v>61.666667461395264</v>
      </c>
      <c r="C5156" s="3">
        <v>83.620691299438477</v>
      </c>
    </row>
    <row r="5157" spans="1:3">
      <c r="A5157" s="3">
        <v>4.0000952780246735E-2</v>
      </c>
      <c r="B5157" s="3">
        <v>61.666667461395264</v>
      </c>
      <c r="C5157" s="3">
        <v>83.620691299438477</v>
      </c>
    </row>
    <row r="5158" spans="1:3">
      <c r="A5158" s="3">
        <v>4.4000953435897827E-2</v>
      </c>
      <c r="B5158" s="3">
        <v>61.666667461395264</v>
      </c>
      <c r="C5158" s="3">
        <v>83.620691299438477</v>
      </c>
    </row>
    <row r="5159" spans="1:3">
      <c r="A5159" s="3">
        <v>4.800095409154892E-2</v>
      </c>
      <c r="B5159" s="3">
        <v>61.666667461395264</v>
      </c>
      <c r="C5159" s="3">
        <v>83.620691299438477</v>
      </c>
    </row>
    <row r="5160" spans="1:3">
      <c r="A5160" s="3">
        <v>5.000000074505806E-2</v>
      </c>
      <c r="B5160" s="3">
        <v>62.5</v>
      </c>
      <c r="C5160" s="3">
        <v>83.620691299438477</v>
      </c>
    </row>
    <row r="5161" spans="1:3">
      <c r="A5161" s="3">
        <v>5.2000951021909714E-2</v>
      </c>
      <c r="B5161" s="3">
        <v>62.5</v>
      </c>
      <c r="C5161" s="3">
        <v>83.620691299438477</v>
      </c>
    </row>
    <row r="5162" spans="1:3">
      <c r="A5162" s="3">
        <v>5.6000951677560806E-2</v>
      </c>
      <c r="B5162" s="3">
        <v>62.5</v>
      </c>
      <c r="C5162" s="3">
        <v>83.620691299438477</v>
      </c>
    </row>
    <row r="5163" spans="1:3">
      <c r="A5163" s="3">
        <v>6.0000952333211899E-2</v>
      </c>
      <c r="B5163" s="3">
        <v>62.5</v>
      </c>
      <c r="C5163" s="3">
        <v>83.620691299438477</v>
      </c>
    </row>
    <row r="5164" spans="1:3">
      <c r="A5164" s="3">
        <v>6.4000949263572693E-2</v>
      </c>
      <c r="B5164" s="3">
        <v>62.5</v>
      </c>
      <c r="C5164" s="3">
        <v>83.620691299438477</v>
      </c>
    </row>
    <row r="5165" spans="1:3">
      <c r="A5165" s="3">
        <v>6.8000949919223785E-2</v>
      </c>
      <c r="B5165" s="3">
        <v>62.5</v>
      </c>
      <c r="C5165" s="3">
        <v>83.620691299438477</v>
      </c>
    </row>
    <row r="5166" spans="1:3">
      <c r="A5166" s="3">
        <v>7.2000950574874878E-2</v>
      </c>
      <c r="B5166" s="3">
        <v>62.5</v>
      </c>
      <c r="C5166" s="3">
        <v>83.620691299438477</v>
      </c>
    </row>
    <row r="5167" spans="1:3">
      <c r="A5167" s="3">
        <v>7.600095123052597E-2</v>
      </c>
      <c r="B5167" s="3">
        <v>62.5</v>
      </c>
      <c r="C5167" s="3">
        <v>83.620691299438477</v>
      </c>
    </row>
    <row r="5168" spans="1:3">
      <c r="A5168" s="3">
        <v>7.9999998211860657E-2</v>
      </c>
      <c r="B5168" s="3">
        <v>63.333332538604736</v>
      </c>
      <c r="C5168" s="3">
        <v>83.620691299438477</v>
      </c>
    </row>
    <row r="5169" spans="1:3">
      <c r="A5169" s="3">
        <v>8.0000951886177063E-2</v>
      </c>
      <c r="B5169" s="3">
        <v>63.333332538604736</v>
      </c>
      <c r="C5169" s="3">
        <v>83.620691299438477</v>
      </c>
    </row>
    <row r="5170" spans="1:3">
      <c r="A5170" s="3">
        <v>8.4000952541828156E-2</v>
      </c>
      <c r="B5170" s="3">
        <v>63.333332538604736</v>
      </c>
      <c r="C5170" s="3">
        <v>83.620691299438477</v>
      </c>
    </row>
    <row r="5171" spans="1:3">
      <c r="A5171" s="3">
        <v>8.8000953197479248E-2</v>
      </c>
      <c r="B5171" s="3">
        <v>63.333332538604736</v>
      </c>
      <c r="C5171" s="3">
        <v>83.620691299438477</v>
      </c>
    </row>
    <row r="5172" spans="1:3">
      <c r="A5172" s="3">
        <v>9.2000953853130341E-2</v>
      </c>
      <c r="B5172" s="3">
        <v>63.333332538604736</v>
      </c>
      <c r="C5172" s="3">
        <v>83.620691299438477</v>
      </c>
    </row>
    <row r="5173" spans="1:3">
      <c r="A5173" s="3">
        <v>9.6000954508781433E-2</v>
      </c>
      <c r="B5173" s="3">
        <v>63.333332538604736</v>
      </c>
      <c r="C5173" s="3">
        <v>83.620691299438477</v>
      </c>
    </row>
    <row r="5174" spans="1:3">
      <c r="A5174" s="3">
        <v>0.10000095516443253</v>
      </c>
      <c r="B5174" s="3">
        <v>63.333332538604736</v>
      </c>
      <c r="C5174" s="3">
        <v>83.620691299438477</v>
      </c>
    </row>
    <row r="5175" spans="1:3">
      <c r="A5175" s="3">
        <v>0.10400095582008362</v>
      </c>
      <c r="B5175" s="3">
        <v>63.333332538604736</v>
      </c>
      <c r="C5175" s="3">
        <v>83.620691299438477</v>
      </c>
    </row>
    <row r="5176" spans="1:3">
      <c r="A5176" s="3">
        <v>0.10800095647573471</v>
      </c>
      <c r="B5176" s="3">
        <v>63.333332538604736</v>
      </c>
      <c r="C5176" s="3">
        <v>83.620691299438477</v>
      </c>
    </row>
    <row r="5177" spans="1:3">
      <c r="A5177" s="3">
        <v>0.10999999940395355</v>
      </c>
      <c r="B5177" s="3">
        <v>64.166665077209473</v>
      </c>
      <c r="C5177" s="3">
        <v>83.620691299438477</v>
      </c>
    </row>
    <row r="5178" spans="1:3">
      <c r="A5178" s="3">
        <v>0.1120009571313858</v>
      </c>
      <c r="B5178" s="3">
        <v>64.166665077209473</v>
      </c>
      <c r="C5178" s="3">
        <v>83.620691299438477</v>
      </c>
    </row>
    <row r="5179" spans="1:3">
      <c r="A5179" s="3">
        <v>0.1160009577870369</v>
      </c>
      <c r="B5179" s="3">
        <v>64.166665077209473</v>
      </c>
      <c r="C5179" s="3">
        <v>83.620691299438477</v>
      </c>
    </row>
    <row r="5180" spans="1:3">
      <c r="A5180" s="3">
        <v>0.11999999731779099</v>
      </c>
      <c r="B5180" s="3">
        <v>64.999997615814209</v>
      </c>
      <c r="C5180" s="3">
        <v>83.620691299438477</v>
      </c>
    </row>
    <row r="5181" spans="1:3">
      <c r="A5181" s="3">
        <v>0.12000095844268799</v>
      </c>
      <c r="B5181" s="3">
        <v>64.999997615814209</v>
      </c>
      <c r="C5181" s="3">
        <v>83.620691299438477</v>
      </c>
    </row>
    <row r="5182" spans="1:3">
      <c r="A5182" s="3">
        <v>0.12400095909833908</v>
      </c>
      <c r="B5182" s="3">
        <v>64.999997615814209</v>
      </c>
      <c r="C5182" s="3">
        <v>83.620691299438477</v>
      </c>
    </row>
    <row r="5183" spans="1:3">
      <c r="A5183" s="3">
        <v>0.12800095975399017</v>
      </c>
      <c r="B5183" s="3">
        <v>64.999997615814209</v>
      </c>
      <c r="C5183" s="3">
        <v>83.620691299438477</v>
      </c>
    </row>
    <row r="5184" spans="1:3">
      <c r="A5184" s="3">
        <v>0.12999999523162842</v>
      </c>
      <c r="B5184" s="3">
        <v>64.999997615814209</v>
      </c>
      <c r="C5184" s="3">
        <v>84.482759237289429</v>
      </c>
    </row>
    <row r="5185" spans="1:3">
      <c r="A5185" s="3">
        <v>0.13200095295906067</v>
      </c>
      <c r="B5185" s="3">
        <v>64.999997615814209</v>
      </c>
      <c r="C5185" s="3">
        <v>84.482759237289429</v>
      </c>
    </row>
    <row r="5186" spans="1:3">
      <c r="A5186" s="3">
        <v>0.13600096106529236</v>
      </c>
      <c r="B5186" s="3">
        <v>64.999997615814209</v>
      </c>
      <c r="C5186" s="3">
        <v>84.482759237289429</v>
      </c>
    </row>
    <row r="5187" spans="1:3">
      <c r="A5187" s="3">
        <v>0.14000095427036285</v>
      </c>
      <c r="B5187" s="3">
        <v>64.999997615814209</v>
      </c>
      <c r="C5187" s="3">
        <v>84.482759237289429</v>
      </c>
    </row>
    <row r="5188" spans="1:3">
      <c r="A5188" s="3">
        <v>0.14400096237659454</v>
      </c>
      <c r="B5188" s="3">
        <v>64.999997615814209</v>
      </c>
      <c r="C5188" s="3">
        <v>84.482759237289429</v>
      </c>
    </row>
    <row r="5189" spans="1:3">
      <c r="A5189" s="3">
        <v>0.14800095558166504</v>
      </c>
      <c r="B5189" s="3">
        <v>64.999997615814209</v>
      </c>
      <c r="C5189" s="3">
        <v>84.482759237289429</v>
      </c>
    </row>
    <row r="5190" spans="1:3">
      <c r="A5190" s="3">
        <v>0.15200096368789673</v>
      </c>
      <c r="B5190" s="3">
        <v>64.999997615814209</v>
      </c>
      <c r="C5190" s="3">
        <v>84.482759237289429</v>
      </c>
    </row>
    <row r="5191" spans="1:3">
      <c r="A5191" s="3">
        <v>0.15600095689296722</v>
      </c>
      <c r="B5191" s="3">
        <v>64.999997615814209</v>
      </c>
      <c r="C5191" s="3">
        <v>84.482759237289429</v>
      </c>
    </row>
    <row r="5192" spans="1:3">
      <c r="A5192" s="3">
        <v>0.16000095009803772</v>
      </c>
      <c r="B5192" s="3">
        <v>64.999997615814209</v>
      </c>
      <c r="C5192" s="3">
        <v>84.482759237289429</v>
      </c>
    </row>
    <row r="5193" spans="1:3">
      <c r="A5193" s="3">
        <v>0.16400095820426941</v>
      </c>
      <c r="B5193" s="3">
        <v>64.999997615814209</v>
      </c>
      <c r="C5193" s="3">
        <v>84.482759237289429</v>
      </c>
    </row>
    <row r="5194" spans="1:3">
      <c r="A5194" s="3">
        <v>0.1680009514093399</v>
      </c>
      <c r="B5194" s="3">
        <v>64.999997615814209</v>
      </c>
      <c r="C5194" s="3">
        <v>84.482759237289429</v>
      </c>
    </row>
    <row r="5195" spans="1:3">
      <c r="A5195" s="3">
        <v>0.17200095951557159</v>
      </c>
      <c r="B5195" s="3">
        <v>64.999997615814209</v>
      </c>
      <c r="C5195" s="3">
        <v>84.482759237289429</v>
      </c>
    </row>
    <row r="5196" spans="1:3">
      <c r="A5196" s="3">
        <v>0.17600095272064209</v>
      </c>
      <c r="B5196" s="3">
        <v>64.999997615814209</v>
      </c>
      <c r="C5196" s="3">
        <v>84.482759237289429</v>
      </c>
    </row>
    <row r="5197" spans="1:3">
      <c r="A5197" s="3">
        <v>0.18000096082687378</v>
      </c>
      <c r="B5197" s="3">
        <v>64.999997615814209</v>
      </c>
      <c r="C5197" s="3">
        <v>84.482759237289429</v>
      </c>
    </row>
    <row r="5198" spans="1:3">
      <c r="A5198" s="3">
        <v>0.18400095403194427</v>
      </c>
      <c r="B5198" s="3">
        <v>64.999997615814209</v>
      </c>
      <c r="C5198" s="3">
        <v>84.482759237289429</v>
      </c>
    </row>
    <row r="5199" spans="1:3">
      <c r="A5199" s="3">
        <v>0.18800096213817596</v>
      </c>
      <c r="B5199" s="3">
        <v>64.999997615814209</v>
      </c>
      <c r="C5199" s="3">
        <v>84.482759237289429</v>
      </c>
    </row>
    <row r="5200" spans="1:3">
      <c r="A5200" s="3">
        <v>0.19200095534324646</v>
      </c>
      <c r="B5200" s="3">
        <v>64.999997615814209</v>
      </c>
      <c r="C5200" s="3">
        <v>84.482759237289429</v>
      </c>
    </row>
    <row r="5201" spans="1:3">
      <c r="A5201" s="3">
        <v>0.19600096344947815</v>
      </c>
      <c r="B5201" s="3">
        <v>64.999997615814209</v>
      </c>
      <c r="C5201" s="3">
        <v>84.482759237289429</v>
      </c>
    </row>
    <row r="5202" spans="1:3">
      <c r="A5202" s="3">
        <v>0.20000095665454865</v>
      </c>
      <c r="B5202" s="3">
        <v>64.999997615814209</v>
      </c>
      <c r="C5202" s="3">
        <v>84.482759237289429</v>
      </c>
    </row>
    <row r="5203" spans="1:3">
      <c r="A5203" s="3">
        <v>0.20400096476078033</v>
      </c>
      <c r="B5203" s="3">
        <v>64.999997615814209</v>
      </c>
      <c r="C5203" s="3">
        <v>84.482759237289429</v>
      </c>
    </row>
    <row r="5204" spans="1:3">
      <c r="A5204" s="3">
        <v>0.20800095796585083</v>
      </c>
      <c r="B5204" s="3">
        <v>64.999997615814209</v>
      </c>
      <c r="C5204" s="3">
        <v>84.482759237289429</v>
      </c>
    </row>
    <row r="5205" spans="1:3">
      <c r="A5205" s="3">
        <v>0.21200096607208252</v>
      </c>
      <c r="B5205" s="3">
        <v>64.999997615814209</v>
      </c>
      <c r="C5205" s="3">
        <v>84.482759237289429</v>
      </c>
    </row>
    <row r="5206" spans="1:3">
      <c r="A5206" s="3">
        <v>0.21600095927715302</v>
      </c>
      <c r="B5206" s="3">
        <v>64.999997615814209</v>
      </c>
      <c r="C5206" s="3">
        <v>84.482759237289429</v>
      </c>
    </row>
    <row r="5207" spans="1:3">
      <c r="A5207" s="3">
        <v>0.2200009673833847</v>
      </c>
      <c r="B5207" s="3">
        <v>64.999997615814209</v>
      </c>
      <c r="C5207" s="3">
        <v>84.482759237289429</v>
      </c>
    </row>
    <row r="5208" spans="1:3">
      <c r="A5208" s="3">
        <v>0.2240009605884552</v>
      </c>
      <c r="B5208" s="3">
        <v>64.999997615814209</v>
      </c>
      <c r="C5208" s="3">
        <v>84.482759237289429</v>
      </c>
    </row>
    <row r="5209" spans="1:3">
      <c r="A5209" s="3">
        <v>0.2280009537935257</v>
      </c>
      <c r="B5209" s="3">
        <v>64.999997615814209</v>
      </c>
      <c r="C5209" s="3">
        <v>84.482759237289429</v>
      </c>
    </row>
    <row r="5210" spans="1:3">
      <c r="A5210" s="3">
        <v>0.23000000417232513</v>
      </c>
      <c r="B5210" s="3">
        <v>64.999997615814209</v>
      </c>
      <c r="C5210" s="3">
        <v>85.344827175140381</v>
      </c>
    </row>
    <row r="5211" spans="1:3">
      <c r="A5211" s="3">
        <v>0.23200096189975739</v>
      </c>
      <c r="B5211" s="3">
        <v>64.999997615814209</v>
      </c>
      <c r="C5211" s="3">
        <v>85.344827175140381</v>
      </c>
    </row>
    <row r="5212" spans="1:3">
      <c r="A5212" s="3">
        <v>0.23600095510482788</v>
      </c>
      <c r="B5212" s="3">
        <v>64.999997615814209</v>
      </c>
      <c r="C5212" s="3">
        <v>85.344827175140381</v>
      </c>
    </row>
    <row r="5213" spans="1:3">
      <c r="A5213" s="3">
        <v>0.24000096321105957</v>
      </c>
      <c r="B5213" s="3">
        <v>64.999997615814209</v>
      </c>
      <c r="C5213" s="3">
        <v>85.344827175140381</v>
      </c>
    </row>
    <row r="5214" spans="1:3">
      <c r="A5214" s="3">
        <v>0.24400095641613007</v>
      </c>
      <c r="B5214" s="3">
        <v>64.999997615814209</v>
      </c>
      <c r="C5214" s="3">
        <v>85.344827175140381</v>
      </c>
    </row>
    <row r="5215" spans="1:3">
      <c r="A5215" s="3">
        <v>0.24800096452236176</v>
      </c>
      <c r="B5215" s="3">
        <v>64.999997615814209</v>
      </c>
      <c r="C5215" s="3">
        <v>85.344827175140381</v>
      </c>
    </row>
    <row r="5216" spans="1:3">
      <c r="A5216" s="3">
        <v>0.25</v>
      </c>
      <c r="B5216" s="3">
        <v>65.833336114883423</v>
      </c>
      <c r="C5216" s="3">
        <v>85.344827175140381</v>
      </c>
    </row>
    <row r="5217" spans="1:3">
      <c r="A5217" s="3">
        <v>0.25200095772743225</v>
      </c>
      <c r="B5217" s="3">
        <v>65.833336114883423</v>
      </c>
      <c r="C5217" s="3">
        <v>85.344827175140381</v>
      </c>
    </row>
    <row r="5218" spans="1:3">
      <c r="A5218" s="3">
        <v>0.25600096583366394</v>
      </c>
      <c r="B5218" s="3">
        <v>65.833336114883423</v>
      </c>
      <c r="C5218" s="3">
        <v>85.344827175140381</v>
      </c>
    </row>
    <row r="5219" spans="1:3">
      <c r="A5219" s="3">
        <v>0.25999999046325684</v>
      </c>
      <c r="B5219" s="3">
        <v>66.666668653488159</v>
      </c>
      <c r="C5219" s="3">
        <v>85.344827175140381</v>
      </c>
    </row>
    <row r="5220" spans="1:3">
      <c r="A5220" s="3">
        <v>0.26000097393989563</v>
      </c>
      <c r="B5220" s="3">
        <v>66.666668653488159</v>
      </c>
      <c r="C5220" s="3">
        <v>85.344827175140381</v>
      </c>
    </row>
    <row r="5221" spans="1:3">
      <c r="A5221" s="3">
        <v>0.26400095224380493</v>
      </c>
      <c r="B5221" s="3">
        <v>66.666668653488159</v>
      </c>
      <c r="C5221" s="3">
        <v>85.344827175140381</v>
      </c>
    </row>
    <row r="5222" spans="1:3">
      <c r="A5222" s="3">
        <v>0.26800096035003662</v>
      </c>
      <c r="B5222" s="3">
        <v>66.666668653488159</v>
      </c>
      <c r="C5222" s="3">
        <v>85.344827175140381</v>
      </c>
    </row>
    <row r="5223" spans="1:3">
      <c r="A5223" s="3">
        <v>0.27200096845626831</v>
      </c>
      <c r="B5223" s="3">
        <v>66.666668653488159</v>
      </c>
      <c r="C5223" s="3">
        <v>85.344827175140381</v>
      </c>
    </row>
    <row r="5224" spans="1:3">
      <c r="A5224" s="3">
        <v>0.2760009765625</v>
      </c>
      <c r="B5224" s="3">
        <v>66.666668653488159</v>
      </c>
      <c r="C5224" s="3">
        <v>85.344827175140381</v>
      </c>
    </row>
    <row r="5225" spans="1:3">
      <c r="A5225" s="3">
        <v>0.2800009548664093</v>
      </c>
      <c r="B5225" s="3">
        <v>66.666668653488159</v>
      </c>
      <c r="C5225" s="3">
        <v>85.344827175140381</v>
      </c>
    </row>
    <row r="5226" spans="1:3">
      <c r="A5226" s="3">
        <v>0.28400096297264099</v>
      </c>
      <c r="B5226" s="3">
        <v>66.666668653488159</v>
      </c>
      <c r="C5226" s="3">
        <v>85.344827175140381</v>
      </c>
    </row>
    <row r="5227" spans="1:3">
      <c r="A5227" s="3">
        <v>0.28800097107887268</v>
      </c>
      <c r="B5227" s="3">
        <v>66.666668653488159</v>
      </c>
      <c r="C5227" s="3">
        <v>85.344827175140381</v>
      </c>
    </row>
    <row r="5228" spans="1:3">
      <c r="A5228" s="3">
        <v>0.29200094938278198</v>
      </c>
      <c r="B5228" s="3">
        <v>66.666668653488159</v>
      </c>
      <c r="C5228" s="3">
        <v>85.344827175140381</v>
      </c>
    </row>
    <row r="5229" spans="1:3">
      <c r="A5229" s="3">
        <v>0.29600095748901367</v>
      </c>
      <c r="B5229" s="3">
        <v>66.666668653488159</v>
      </c>
      <c r="C5229" s="3">
        <v>85.344827175140381</v>
      </c>
    </row>
    <row r="5230" spans="1:3">
      <c r="A5230" s="3">
        <v>0.30000096559524536</v>
      </c>
      <c r="B5230" s="3">
        <v>66.666668653488159</v>
      </c>
      <c r="C5230" s="3">
        <v>85.344827175140381</v>
      </c>
    </row>
    <row r="5231" spans="1:3">
      <c r="A5231" s="3">
        <v>0.30400097370147705</v>
      </c>
      <c r="B5231" s="3">
        <v>66.666668653488159</v>
      </c>
      <c r="C5231" s="3">
        <v>85.344827175140381</v>
      </c>
    </row>
    <row r="5232" spans="1:3">
      <c r="A5232" s="3">
        <v>0.30800095200538635</v>
      </c>
      <c r="B5232" s="3">
        <v>66.666668653488159</v>
      </c>
      <c r="C5232" s="3">
        <v>85.344827175140381</v>
      </c>
    </row>
    <row r="5233" spans="1:3">
      <c r="A5233" s="3">
        <v>0.31200096011161804</v>
      </c>
      <c r="B5233" s="3">
        <v>66.666668653488159</v>
      </c>
      <c r="C5233" s="3">
        <v>85.344827175140381</v>
      </c>
    </row>
    <row r="5234" spans="1:3">
      <c r="A5234" s="3">
        <v>0.31600096821784973</v>
      </c>
      <c r="B5234" s="3">
        <v>66.666668653488159</v>
      </c>
      <c r="C5234" s="3">
        <v>85.344827175140381</v>
      </c>
    </row>
    <row r="5235" spans="1:3">
      <c r="A5235" s="3">
        <v>0.32000097632408142</v>
      </c>
      <c r="B5235" s="3">
        <v>66.666668653488159</v>
      </c>
      <c r="C5235" s="3">
        <v>85.344827175140381</v>
      </c>
    </row>
    <row r="5236" spans="1:3">
      <c r="A5236" s="3">
        <v>0.32400095462799072</v>
      </c>
      <c r="B5236" s="3">
        <v>66.666668653488159</v>
      </c>
      <c r="C5236" s="3">
        <v>85.344827175140381</v>
      </c>
    </row>
    <row r="5237" spans="1:3">
      <c r="A5237" s="3">
        <v>0.32800096273422241</v>
      </c>
      <c r="B5237" s="3">
        <v>66.666668653488159</v>
      </c>
      <c r="C5237" s="3">
        <v>85.344827175140381</v>
      </c>
    </row>
    <row r="5238" spans="1:3">
      <c r="A5238" s="3">
        <v>0.3320009708404541</v>
      </c>
      <c r="B5238" s="3">
        <v>66.666668653488159</v>
      </c>
      <c r="C5238" s="3">
        <v>85.344827175140381</v>
      </c>
    </row>
    <row r="5239" spans="1:3">
      <c r="A5239" s="3">
        <v>0.33600097894668579</v>
      </c>
      <c r="B5239" s="3">
        <v>66.666668653488159</v>
      </c>
      <c r="C5239" s="3">
        <v>85.344827175140381</v>
      </c>
    </row>
    <row r="5240" spans="1:3">
      <c r="A5240" s="3">
        <v>0.34000095725059509</v>
      </c>
      <c r="B5240" s="3">
        <v>66.666668653488159</v>
      </c>
      <c r="C5240" s="3">
        <v>85.344827175140381</v>
      </c>
    </row>
    <row r="5241" spans="1:3">
      <c r="A5241" s="3">
        <v>0.34400096535682678</v>
      </c>
      <c r="B5241" s="3">
        <v>66.666668653488159</v>
      </c>
      <c r="C5241" s="3">
        <v>85.344827175140381</v>
      </c>
    </row>
    <row r="5242" spans="1:3">
      <c r="A5242" s="3">
        <v>0.34800097346305847</v>
      </c>
      <c r="B5242" s="3">
        <v>66.666668653488159</v>
      </c>
      <c r="C5242" s="3">
        <v>85.344827175140381</v>
      </c>
    </row>
    <row r="5243" spans="1:3">
      <c r="A5243" s="3">
        <v>0.35200095176696777</v>
      </c>
      <c r="B5243" s="3">
        <v>66.666668653488159</v>
      </c>
      <c r="C5243" s="3">
        <v>85.344827175140381</v>
      </c>
    </row>
    <row r="5244" spans="1:3">
      <c r="A5244" s="3">
        <v>0.35600095987319946</v>
      </c>
      <c r="B5244" s="3">
        <v>66.666668653488159</v>
      </c>
      <c r="C5244" s="3">
        <v>85.344827175140381</v>
      </c>
    </row>
    <row r="5245" spans="1:3">
      <c r="A5245" s="3">
        <v>0.36000096797943115</v>
      </c>
      <c r="B5245" s="3">
        <v>66.666668653488159</v>
      </c>
      <c r="C5245" s="3">
        <v>85.344827175140381</v>
      </c>
    </row>
    <row r="5246" spans="1:3">
      <c r="A5246" s="3">
        <v>0.36400097608566284</v>
      </c>
      <c r="B5246" s="3">
        <v>66.666668653488159</v>
      </c>
      <c r="C5246" s="3">
        <v>85.344827175140381</v>
      </c>
    </row>
    <row r="5247" spans="1:3">
      <c r="A5247" s="3">
        <v>0.36800095438957214</v>
      </c>
      <c r="B5247" s="3">
        <v>66.666668653488159</v>
      </c>
      <c r="C5247" s="3">
        <v>85.344827175140381</v>
      </c>
    </row>
    <row r="5248" spans="1:3">
      <c r="A5248" s="3">
        <v>0.37000000476837158</v>
      </c>
      <c r="B5248" s="3">
        <v>66.666668653488159</v>
      </c>
      <c r="C5248" s="3">
        <v>86.206895112991333</v>
      </c>
    </row>
    <row r="5249" spans="1:3">
      <c r="A5249" s="3">
        <v>0.37200096249580383</v>
      </c>
      <c r="B5249" s="3">
        <v>66.666668653488159</v>
      </c>
      <c r="C5249" s="3">
        <v>86.206895112991333</v>
      </c>
    </row>
    <row r="5250" spans="1:3">
      <c r="A5250" s="3">
        <v>0.37600097060203552</v>
      </c>
      <c r="B5250" s="3">
        <v>66.666668653488159</v>
      </c>
      <c r="C5250" s="3">
        <v>86.206895112991333</v>
      </c>
    </row>
    <row r="5251" spans="1:3">
      <c r="A5251" s="3">
        <v>0.38000097870826721</v>
      </c>
      <c r="B5251" s="3">
        <v>66.666668653488159</v>
      </c>
      <c r="C5251" s="3">
        <v>86.206895112991333</v>
      </c>
    </row>
    <row r="5252" spans="1:3">
      <c r="A5252" s="3">
        <v>0.38400095701217651</v>
      </c>
      <c r="B5252" s="3">
        <v>66.666668653488159</v>
      </c>
      <c r="C5252" s="3">
        <v>86.206895112991333</v>
      </c>
    </row>
    <row r="5253" spans="1:3">
      <c r="A5253" s="3">
        <v>0.3880009651184082</v>
      </c>
      <c r="B5253" s="3">
        <v>66.666668653488159</v>
      </c>
      <c r="C5253" s="3">
        <v>86.206895112991333</v>
      </c>
    </row>
    <row r="5254" spans="1:3">
      <c r="A5254" s="3">
        <v>0.39200097322463989</v>
      </c>
      <c r="B5254" s="3">
        <v>66.666668653488159</v>
      </c>
      <c r="C5254" s="3">
        <v>86.206895112991333</v>
      </c>
    </row>
    <row r="5255" spans="1:3">
      <c r="A5255" s="3">
        <v>0.39600098133087158</v>
      </c>
      <c r="B5255" s="3">
        <v>66.666668653488159</v>
      </c>
      <c r="C5255" s="3">
        <v>86.206895112991333</v>
      </c>
    </row>
    <row r="5256" spans="1:3">
      <c r="A5256" s="3">
        <v>0.40000095963478088</v>
      </c>
      <c r="B5256" s="3">
        <v>66.666668653488159</v>
      </c>
      <c r="C5256" s="3">
        <v>86.206895112991333</v>
      </c>
    </row>
    <row r="5257" spans="1:3">
      <c r="A5257" s="3">
        <v>0.40400096774101257</v>
      </c>
      <c r="B5257" s="3">
        <v>66.666668653488159</v>
      </c>
      <c r="C5257" s="3">
        <v>86.206895112991333</v>
      </c>
    </row>
    <row r="5258" spans="1:3">
      <c r="A5258" s="3">
        <v>0.40800097584724426</v>
      </c>
      <c r="B5258" s="3">
        <v>66.666668653488159</v>
      </c>
      <c r="C5258" s="3">
        <v>86.206895112991333</v>
      </c>
    </row>
    <row r="5259" spans="1:3">
      <c r="A5259" s="3">
        <v>0.40999999642372131</v>
      </c>
      <c r="B5259" s="3">
        <v>67.500001192092896</v>
      </c>
      <c r="C5259" s="3">
        <v>86.206895112991333</v>
      </c>
    </row>
    <row r="5260" spans="1:3">
      <c r="A5260" s="3">
        <v>0.41200098395347595</v>
      </c>
      <c r="B5260" s="3">
        <v>67.500001192092896</v>
      </c>
      <c r="C5260" s="3">
        <v>86.206895112991333</v>
      </c>
    </row>
    <row r="5261" spans="1:3">
      <c r="A5261" s="3">
        <v>0.41600096225738525</v>
      </c>
      <c r="B5261" s="3">
        <v>67.500001192092896</v>
      </c>
      <c r="C5261" s="3">
        <v>86.206895112991333</v>
      </c>
    </row>
    <row r="5262" spans="1:3">
      <c r="A5262" s="3">
        <v>0.42000097036361694</v>
      </c>
      <c r="B5262" s="3">
        <v>67.500001192092896</v>
      </c>
      <c r="C5262" s="3">
        <v>86.206895112991333</v>
      </c>
    </row>
    <row r="5263" spans="1:3">
      <c r="A5263" s="3">
        <v>0.42400097846984863</v>
      </c>
      <c r="B5263" s="3">
        <v>67.500001192092896</v>
      </c>
      <c r="C5263" s="3">
        <v>86.206895112991333</v>
      </c>
    </row>
    <row r="5264" spans="1:3">
      <c r="A5264" s="3">
        <v>0.42800095677375793</v>
      </c>
      <c r="B5264" s="3">
        <v>67.500001192092896</v>
      </c>
      <c r="C5264" s="3">
        <v>86.206895112991333</v>
      </c>
    </row>
    <row r="5265" spans="1:3">
      <c r="A5265" s="3">
        <v>0.43200096487998962</v>
      </c>
      <c r="B5265" s="3">
        <v>67.500001192092896</v>
      </c>
      <c r="C5265" s="3">
        <v>86.206895112991333</v>
      </c>
    </row>
    <row r="5266" spans="1:3">
      <c r="A5266" s="3">
        <v>0.43600097298622131</v>
      </c>
      <c r="B5266" s="3">
        <v>67.500001192092896</v>
      </c>
      <c r="C5266" s="3">
        <v>86.206895112991333</v>
      </c>
    </row>
    <row r="5267" spans="1:3">
      <c r="A5267" s="3">
        <v>0.43999999761581421</v>
      </c>
      <c r="B5267" s="3">
        <v>67.500001192092896</v>
      </c>
      <c r="C5267" s="3">
        <v>87.068963050842285</v>
      </c>
    </row>
    <row r="5268" spans="1:3">
      <c r="A5268" s="3">
        <v>0.440000981092453</v>
      </c>
      <c r="B5268" s="3">
        <v>67.500001192092896</v>
      </c>
      <c r="C5268" s="3">
        <v>87.068963050842285</v>
      </c>
    </row>
    <row r="5269" spans="1:3">
      <c r="A5269" s="3">
        <v>0.4440009593963623</v>
      </c>
      <c r="B5269" s="3">
        <v>67.500001192092896</v>
      </c>
      <c r="C5269" s="3">
        <v>87.068963050842285</v>
      </c>
    </row>
    <row r="5270" spans="1:3">
      <c r="A5270" s="3">
        <v>0.44800096750259399</v>
      </c>
      <c r="B5270" s="3">
        <v>67.500001192092896</v>
      </c>
      <c r="C5270" s="3">
        <v>87.068963050842285</v>
      </c>
    </row>
    <row r="5271" spans="1:3">
      <c r="A5271" s="3">
        <v>0.45200097560882568</v>
      </c>
      <c r="B5271" s="3">
        <v>67.500001192092896</v>
      </c>
      <c r="C5271" s="3">
        <v>87.068963050842285</v>
      </c>
    </row>
    <row r="5272" spans="1:3">
      <c r="A5272" s="3">
        <v>0.45600098371505737</v>
      </c>
      <c r="B5272" s="3">
        <v>67.500001192092896</v>
      </c>
      <c r="C5272" s="3">
        <v>87.068963050842285</v>
      </c>
    </row>
    <row r="5273" spans="1:3">
      <c r="A5273" s="3">
        <v>0.46000096201896667</v>
      </c>
      <c r="B5273" s="3">
        <v>67.500001192092896</v>
      </c>
      <c r="C5273" s="3">
        <v>87.068963050842285</v>
      </c>
    </row>
    <row r="5274" spans="1:3">
      <c r="A5274" s="3">
        <v>0.46400097012519836</v>
      </c>
      <c r="B5274" s="3">
        <v>67.500001192092896</v>
      </c>
      <c r="C5274" s="3">
        <v>87.068963050842285</v>
      </c>
    </row>
    <row r="5275" spans="1:3">
      <c r="A5275" s="3">
        <v>0.46800097823143005</v>
      </c>
      <c r="B5275" s="3">
        <v>67.500001192092896</v>
      </c>
      <c r="C5275" s="3">
        <v>87.068963050842285</v>
      </c>
    </row>
    <row r="5276" spans="1:3">
      <c r="A5276" s="3">
        <v>0.47200098633766174</v>
      </c>
      <c r="B5276" s="3">
        <v>67.500001192092896</v>
      </c>
      <c r="C5276" s="3">
        <v>87.068963050842285</v>
      </c>
    </row>
    <row r="5277" spans="1:3">
      <c r="A5277" s="3">
        <v>0.47600096464157104</v>
      </c>
      <c r="B5277" s="3">
        <v>67.500001192092896</v>
      </c>
      <c r="C5277" s="3">
        <v>87.068963050842285</v>
      </c>
    </row>
    <row r="5278" spans="1:3">
      <c r="A5278" s="3">
        <v>0.48000097274780273</v>
      </c>
      <c r="B5278" s="3">
        <v>67.500001192092896</v>
      </c>
      <c r="C5278" s="3">
        <v>87.068963050842285</v>
      </c>
    </row>
    <row r="5279" spans="1:3">
      <c r="A5279" s="3">
        <v>0.48400098085403442</v>
      </c>
      <c r="B5279" s="3">
        <v>67.500001192092896</v>
      </c>
      <c r="C5279" s="3">
        <v>87.068963050842285</v>
      </c>
    </row>
    <row r="5280" spans="1:3">
      <c r="A5280" s="3">
        <v>0.48800095915794373</v>
      </c>
      <c r="B5280" s="3">
        <v>67.500001192092896</v>
      </c>
      <c r="C5280" s="3">
        <v>87.068963050842285</v>
      </c>
    </row>
    <row r="5281" spans="1:3">
      <c r="A5281" s="3">
        <v>0.49000000953674316</v>
      </c>
      <c r="B5281" s="3">
        <v>68.333333730697632</v>
      </c>
      <c r="C5281" s="3">
        <v>87.068963050842285</v>
      </c>
    </row>
    <row r="5282" spans="1:3">
      <c r="A5282" s="3">
        <v>0.49200096726417542</v>
      </c>
      <c r="B5282" s="3">
        <v>68.333333730697632</v>
      </c>
      <c r="C5282" s="3">
        <v>87.068963050842285</v>
      </c>
    </row>
    <row r="5283" spans="1:3">
      <c r="A5283" s="3">
        <v>0.4960009753704071</v>
      </c>
      <c r="B5283" s="3">
        <v>68.333333730697632</v>
      </c>
      <c r="C5283" s="3">
        <v>87.068963050842285</v>
      </c>
    </row>
    <row r="5284" spans="1:3">
      <c r="A5284" s="3">
        <v>0.5</v>
      </c>
      <c r="B5284" s="3">
        <v>69.166666269302368</v>
      </c>
      <c r="C5284" s="3">
        <v>87.068963050842285</v>
      </c>
    </row>
    <row r="5285" spans="1:3">
      <c r="A5285" s="3">
        <v>0.50000095367431641</v>
      </c>
      <c r="B5285" s="3">
        <v>69.166666269302368</v>
      </c>
      <c r="C5285" s="3">
        <v>87.068963050842285</v>
      </c>
    </row>
    <row r="5286" spans="1:3">
      <c r="A5286" s="3">
        <v>0.5040009617805481</v>
      </c>
      <c r="B5286" s="3">
        <v>69.166666269302368</v>
      </c>
      <c r="C5286" s="3">
        <v>87.068963050842285</v>
      </c>
    </row>
    <row r="5287" spans="1:3">
      <c r="A5287" s="3">
        <v>0.50800096988677979</v>
      </c>
      <c r="B5287" s="3">
        <v>69.166666269302368</v>
      </c>
      <c r="C5287" s="3">
        <v>87.068963050842285</v>
      </c>
    </row>
    <row r="5288" spans="1:3">
      <c r="A5288" s="3">
        <v>0.50999999046325684</v>
      </c>
      <c r="B5288" s="3">
        <v>69.999998807907104</v>
      </c>
      <c r="C5288" s="3">
        <v>87.068963050842285</v>
      </c>
    </row>
    <row r="5289" spans="1:3">
      <c r="A5289" s="3">
        <v>0.51200097799301147</v>
      </c>
      <c r="B5289" s="3">
        <v>69.999998807907104</v>
      </c>
      <c r="C5289" s="3">
        <v>87.068963050842285</v>
      </c>
    </row>
    <row r="5290" spans="1:3">
      <c r="A5290" s="3">
        <v>0.51600098609924316</v>
      </c>
      <c r="B5290" s="3">
        <v>69.999998807907104</v>
      </c>
      <c r="C5290" s="3">
        <v>87.068963050842285</v>
      </c>
    </row>
    <row r="5291" spans="1:3">
      <c r="A5291" s="3">
        <v>0.52000099420547485</v>
      </c>
      <c r="B5291" s="3">
        <v>69.999998807907104</v>
      </c>
      <c r="C5291" s="3">
        <v>87.068963050842285</v>
      </c>
    </row>
    <row r="5292" spans="1:3">
      <c r="A5292" s="3">
        <v>0.52400100231170654</v>
      </c>
      <c r="B5292" s="3">
        <v>69.999998807907104</v>
      </c>
      <c r="C5292" s="3">
        <v>87.068963050842285</v>
      </c>
    </row>
    <row r="5293" spans="1:3">
      <c r="A5293" s="3">
        <v>0.52800095081329346</v>
      </c>
      <c r="B5293" s="3">
        <v>69.999998807907104</v>
      </c>
      <c r="C5293" s="3">
        <v>87.068963050842285</v>
      </c>
    </row>
    <row r="5294" spans="1:3">
      <c r="A5294" s="3">
        <v>0.53200095891952515</v>
      </c>
      <c r="B5294" s="3">
        <v>69.999998807907104</v>
      </c>
      <c r="C5294" s="3">
        <v>87.068963050842285</v>
      </c>
    </row>
    <row r="5295" spans="1:3">
      <c r="A5295" s="3">
        <v>0.53600096702575684</v>
      </c>
      <c r="B5295" s="3">
        <v>69.999998807907104</v>
      </c>
      <c r="C5295" s="3">
        <v>87.068963050842285</v>
      </c>
    </row>
    <row r="5296" spans="1:3">
      <c r="A5296" s="3">
        <v>0.54000097513198853</v>
      </c>
      <c r="B5296" s="3">
        <v>69.999998807907104</v>
      </c>
      <c r="C5296" s="3">
        <v>87.068963050842285</v>
      </c>
    </row>
    <row r="5297" spans="1:3">
      <c r="A5297" s="3">
        <v>0.54400098323822021</v>
      </c>
      <c r="B5297" s="3">
        <v>69.999998807907104</v>
      </c>
      <c r="C5297" s="3">
        <v>87.068963050842285</v>
      </c>
    </row>
    <row r="5298" spans="1:3">
      <c r="A5298" s="3">
        <v>0.5480009913444519</v>
      </c>
      <c r="B5298" s="3">
        <v>69.999998807907104</v>
      </c>
      <c r="C5298" s="3">
        <v>87.068963050842285</v>
      </c>
    </row>
    <row r="5299" spans="1:3">
      <c r="A5299" s="3">
        <v>0.55200099945068359</v>
      </c>
      <c r="B5299" s="3">
        <v>69.999998807907104</v>
      </c>
      <c r="C5299" s="3">
        <v>87.068963050842285</v>
      </c>
    </row>
    <row r="5300" spans="1:3">
      <c r="A5300" s="3">
        <v>0.55600094795227051</v>
      </c>
      <c r="B5300" s="3">
        <v>69.999998807907104</v>
      </c>
      <c r="C5300" s="3">
        <v>87.068963050842285</v>
      </c>
    </row>
    <row r="5301" spans="1:3">
      <c r="A5301" s="3">
        <v>0.5600009560585022</v>
      </c>
      <c r="B5301" s="3">
        <v>69.999998807907104</v>
      </c>
      <c r="C5301" s="3">
        <v>87.068963050842285</v>
      </c>
    </row>
    <row r="5302" spans="1:3">
      <c r="A5302" s="3">
        <v>0.56400096416473389</v>
      </c>
      <c r="B5302" s="3">
        <v>69.999998807907104</v>
      </c>
      <c r="C5302" s="3">
        <v>87.068963050842285</v>
      </c>
    </row>
    <row r="5303" spans="1:3">
      <c r="A5303" s="3">
        <v>0.56800097227096558</v>
      </c>
      <c r="B5303" s="3">
        <v>69.999998807907104</v>
      </c>
      <c r="C5303" s="3">
        <v>87.068963050842285</v>
      </c>
    </row>
    <row r="5304" spans="1:3">
      <c r="A5304" s="3">
        <v>0.57200098037719727</v>
      </c>
      <c r="B5304" s="3">
        <v>69.999998807907104</v>
      </c>
      <c r="C5304" s="3">
        <v>87.068963050842285</v>
      </c>
    </row>
    <row r="5305" spans="1:3">
      <c r="A5305" s="3">
        <v>0.57600098848342896</v>
      </c>
      <c r="B5305" s="3">
        <v>69.999998807907104</v>
      </c>
      <c r="C5305" s="3">
        <v>87.068963050842285</v>
      </c>
    </row>
    <row r="5306" spans="1:3">
      <c r="A5306" s="3">
        <v>0.58000099658966064</v>
      </c>
      <c r="B5306" s="3">
        <v>69.999998807907104</v>
      </c>
      <c r="C5306" s="3">
        <v>87.068963050842285</v>
      </c>
    </row>
    <row r="5307" spans="1:3">
      <c r="A5307" s="3">
        <v>0.58400100469589233</v>
      </c>
      <c r="B5307" s="3">
        <v>69.999998807907104</v>
      </c>
      <c r="C5307" s="3">
        <v>87.068963050842285</v>
      </c>
    </row>
    <row r="5308" spans="1:3">
      <c r="A5308" s="3">
        <v>0.58800095319747925</v>
      </c>
      <c r="B5308" s="3">
        <v>69.999998807907104</v>
      </c>
      <c r="C5308" s="3">
        <v>87.068963050842285</v>
      </c>
    </row>
    <row r="5309" spans="1:3">
      <c r="A5309" s="3">
        <v>0.59200096130371094</v>
      </c>
      <c r="B5309" s="3">
        <v>69.999998807907104</v>
      </c>
      <c r="C5309" s="3">
        <v>87.068963050842285</v>
      </c>
    </row>
    <row r="5310" spans="1:3">
      <c r="A5310" s="3">
        <v>0.59600096940994263</v>
      </c>
      <c r="B5310" s="3">
        <v>69.999998807907104</v>
      </c>
      <c r="C5310" s="3">
        <v>87.068963050842285</v>
      </c>
    </row>
    <row r="5311" spans="1:3">
      <c r="A5311" s="3">
        <v>0.60000097751617432</v>
      </c>
      <c r="B5311" s="3">
        <v>69.999998807907104</v>
      </c>
      <c r="C5311" s="3">
        <v>87.068963050842285</v>
      </c>
    </row>
    <row r="5312" spans="1:3">
      <c r="A5312" s="3">
        <v>0.60400098562240601</v>
      </c>
      <c r="B5312" s="3">
        <v>69.999998807907104</v>
      </c>
      <c r="C5312" s="3">
        <v>87.068963050842285</v>
      </c>
    </row>
    <row r="5313" spans="1:3">
      <c r="A5313" s="3">
        <v>0.6080009937286377</v>
      </c>
      <c r="B5313" s="3">
        <v>69.999998807907104</v>
      </c>
      <c r="C5313" s="3">
        <v>87.068963050842285</v>
      </c>
    </row>
    <row r="5314" spans="1:3">
      <c r="A5314" s="3">
        <v>0.61200100183486938</v>
      </c>
      <c r="B5314" s="3">
        <v>69.999998807907104</v>
      </c>
      <c r="C5314" s="3">
        <v>87.068963050842285</v>
      </c>
    </row>
    <row r="5315" spans="1:3">
      <c r="A5315" s="3">
        <v>0.6160009503364563</v>
      </c>
      <c r="B5315" s="3">
        <v>69.999998807907104</v>
      </c>
      <c r="C5315" s="3">
        <v>87.068963050842285</v>
      </c>
    </row>
    <row r="5316" spans="1:3">
      <c r="A5316" s="3">
        <v>0.62000095844268799</v>
      </c>
      <c r="B5316" s="3">
        <v>69.999998807907104</v>
      </c>
      <c r="C5316" s="3">
        <v>87.068963050842285</v>
      </c>
    </row>
    <row r="5317" spans="1:3">
      <c r="A5317" s="3">
        <v>0.62400096654891968</v>
      </c>
      <c r="B5317" s="3">
        <v>69.999998807907104</v>
      </c>
      <c r="C5317" s="3">
        <v>87.068963050842285</v>
      </c>
    </row>
    <row r="5318" spans="1:3">
      <c r="A5318" s="3">
        <v>0.62800097465515137</v>
      </c>
      <c r="B5318" s="3">
        <v>69.999998807907104</v>
      </c>
      <c r="C5318" s="3">
        <v>87.068963050842285</v>
      </c>
    </row>
    <row r="5319" spans="1:3">
      <c r="A5319" s="3">
        <v>0.63200098276138306</v>
      </c>
      <c r="B5319" s="3">
        <v>69.999998807907104</v>
      </c>
      <c r="C5319" s="3">
        <v>87.068963050842285</v>
      </c>
    </row>
    <row r="5320" spans="1:3">
      <c r="A5320" s="3">
        <v>0.63600099086761475</v>
      </c>
      <c r="B5320" s="3">
        <v>69.999998807907104</v>
      </c>
      <c r="C5320" s="3">
        <v>87.068963050842285</v>
      </c>
    </row>
    <row r="5321" spans="1:3">
      <c r="A5321" s="3">
        <v>0.64000099897384644</v>
      </c>
      <c r="B5321" s="3">
        <v>69.999998807907104</v>
      </c>
      <c r="C5321" s="3">
        <v>87.068963050842285</v>
      </c>
    </row>
    <row r="5322" spans="1:3">
      <c r="A5322" s="3">
        <v>0.64400100708007813</v>
      </c>
      <c r="B5322" s="3">
        <v>69.999998807907104</v>
      </c>
      <c r="C5322" s="3">
        <v>87.068963050842285</v>
      </c>
    </row>
    <row r="5323" spans="1:3">
      <c r="A5323" s="3">
        <v>0.64800095558166504</v>
      </c>
      <c r="B5323" s="3">
        <v>69.999998807907104</v>
      </c>
      <c r="C5323" s="3">
        <v>87.068963050842285</v>
      </c>
    </row>
    <row r="5324" spans="1:3">
      <c r="A5324" s="3">
        <v>0.65200096368789673</v>
      </c>
      <c r="B5324" s="3">
        <v>69.999998807907104</v>
      </c>
      <c r="C5324" s="3">
        <v>87.068963050842285</v>
      </c>
    </row>
    <row r="5325" spans="1:3">
      <c r="A5325" s="3">
        <v>0.65600097179412842</v>
      </c>
      <c r="B5325" s="3">
        <v>69.999998807907104</v>
      </c>
      <c r="C5325" s="3">
        <v>87.068963050842285</v>
      </c>
    </row>
    <row r="5326" spans="1:3">
      <c r="A5326" s="3">
        <v>0.66000097990036011</v>
      </c>
      <c r="B5326" s="3">
        <v>69.999998807907104</v>
      </c>
      <c r="C5326" s="3">
        <v>87.068963050842285</v>
      </c>
    </row>
    <row r="5327" spans="1:3">
      <c r="A5327" s="3">
        <v>0.6640009880065918</v>
      </c>
      <c r="B5327" s="3">
        <v>69.999998807907104</v>
      </c>
      <c r="C5327" s="3">
        <v>87.068963050842285</v>
      </c>
    </row>
    <row r="5328" spans="1:3">
      <c r="A5328" s="3">
        <v>0.66800099611282349</v>
      </c>
      <c r="B5328" s="3">
        <v>69.999998807907104</v>
      </c>
      <c r="C5328" s="3">
        <v>87.068963050842285</v>
      </c>
    </row>
    <row r="5329" spans="1:3">
      <c r="A5329" s="3">
        <v>0.67000001668930054</v>
      </c>
      <c r="B5329" s="3">
        <v>69.999998807907104</v>
      </c>
      <c r="C5329" s="3">
        <v>87.931036949157715</v>
      </c>
    </row>
    <row r="5330" spans="1:3">
      <c r="A5330" s="3">
        <v>0.67200100421905518</v>
      </c>
      <c r="B5330" s="3">
        <v>69.999998807907104</v>
      </c>
      <c r="C5330" s="3">
        <v>87.931036949157715</v>
      </c>
    </row>
    <row r="5331" spans="1:3">
      <c r="A5331" s="3">
        <v>0.67600095272064209</v>
      </c>
      <c r="B5331" s="3">
        <v>69.999998807907104</v>
      </c>
      <c r="C5331" s="3">
        <v>87.931036949157715</v>
      </c>
    </row>
    <row r="5332" spans="1:3">
      <c r="A5332" s="3">
        <v>0.68000096082687378</v>
      </c>
      <c r="B5332" s="3">
        <v>69.999998807907104</v>
      </c>
      <c r="C5332" s="3">
        <v>87.931036949157715</v>
      </c>
    </row>
    <row r="5333" spans="1:3">
      <c r="A5333" s="3">
        <v>0.68400096893310547</v>
      </c>
      <c r="B5333" s="3">
        <v>69.999998807907104</v>
      </c>
      <c r="C5333" s="3">
        <v>87.931036949157715</v>
      </c>
    </row>
    <row r="5334" spans="1:3">
      <c r="A5334" s="3">
        <v>0.68800097703933716</v>
      </c>
      <c r="B5334" s="3">
        <v>69.999998807907104</v>
      </c>
      <c r="C5334" s="3">
        <v>87.931036949157715</v>
      </c>
    </row>
    <row r="5335" spans="1:3">
      <c r="A5335" s="3">
        <v>0.69200098514556885</v>
      </c>
      <c r="B5335" s="3">
        <v>69.999998807907104</v>
      </c>
      <c r="C5335" s="3">
        <v>87.931036949157715</v>
      </c>
    </row>
    <row r="5336" spans="1:3">
      <c r="A5336" s="3">
        <v>0.69600099325180054</v>
      </c>
      <c r="B5336" s="3">
        <v>69.999998807907104</v>
      </c>
      <c r="C5336" s="3">
        <v>87.931036949157715</v>
      </c>
    </row>
    <row r="5337" spans="1:3">
      <c r="A5337" s="3">
        <v>0.70000100135803223</v>
      </c>
      <c r="B5337" s="3">
        <v>69.999998807907104</v>
      </c>
      <c r="C5337" s="3">
        <v>87.931036949157715</v>
      </c>
    </row>
    <row r="5338" spans="1:3">
      <c r="A5338" s="3">
        <v>0.70400100946426392</v>
      </c>
      <c r="B5338" s="3">
        <v>69.999998807907104</v>
      </c>
      <c r="C5338" s="3">
        <v>87.931036949157715</v>
      </c>
    </row>
    <row r="5339" spans="1:3">
      <c r="A5339" s="3">
        <v>0.70800095796585083</v>
      </c>
      <c r="B5339" s="3">
        <v>69.999998807907104</v>
      </c>
      <c r="C5339" s="3">
        <v>87.931036949157715</v>
      </c>
    </row>
    <row r="5340" spans="1:3">
      <c r="A5340" s="3">
        <v>0.70999997854232788</v>
      </c>
      <c r="B5340" s="3">
        <v>70.833331346511841</v>
      </c>
      <c r="C5340" s="3">
        <v>87.931036949157715</v>
      </c>
    </row>
    <row r="5341" spans="1:3">
      <c r="A5341" s="3">
        <v>0.71200096607208252</v>
      </c>
      <c r="B5341" s="3">
        <v>70.833331346511841</v>
      </c>
      <c r="C5341" s="3">
        <v>87.931036949157715</v>
      </c>
    </row>
    <row r="5342" spans="1:3">
      <c r="A5342" s="3">
        <v>0.71600097417831421</v>
      </c>
      <c r="B5342" s="3">
        <v>70.833331346511841</v>
      </c>
      <c r="C5342" s="3">
        <v>87.931036949157715</v>
      </c>
    </row>
    <row r="5343" spans="1:3">
      <c r="A5343" s="3">
        <v>0.7200009822845459</v>
      </c>
      <c r="B5343" s="3">
        <v>70.833331346511841</v>
      </c>
      <c r="C5343" s="3">
        <v>87.931036949157715</v>
      </c>
    </row>
    <row r="5344" spans="1:3">
      <c r="A5344" s="3">
        <v>0.72400099039077759</v>
      </c>
      <c r="B5344" s="3">
        <v>70.833331346511841</v>
      </c>
      <c r="C5344" s="3">
        <v>87.931036949157715</v>
      </c>
    </row>
    <row r="5345" spans="1:3">
      <c r="A5345" s="3">
        <v>0.72800099849700928</v>
      </c>
      <c r="B5345" s="3">
        <v>70.833331346511841</v>
      </c>
      <c r="C5345" s="3">
        <v>87.931036949157715</v>
      </c>
    </row>
    <row r="5346" spans="1:3">
      <c r="A5346" s="3">
        <v>0.73000001907348633</v>
      </c>
      <c r="B5346" s="3">
        <v>71.666663885116577</v>
      </c>
      <c r="C5346" s="3">
        <v>87.931036949157715</v>
      </c>
    </row>
    <row r="5347" spans="1:3">
      <c r="A5347" s="3">
        <v>0.73200100660324097</v>
      </c>
      <c r="B5347" s="3">
        <v>71.666663885116577</v>
      </c>
      <c r="C5347" s="3">
        <v>87.931036949157715</v>
      </c>
    </row>
    <row r="5348" spans="1:3">
      <c r="A5348" s="3">
        <v>0.73600101470947266</v>
      </c>
      <c r="B5348" s="3">
        <v>71.666663885116577</v>
      </c>
      <c r="C5348" s="3">
        <v>87.931036949157715</v>
      </c>
    </row>
    <row r="5349" spans="1:3">
      <c r="A5349" s="3">
        <v>0.74000096321105957</v>
      </c>
      <c r="B5349" s="3">
        <v>71.666663885116577</v>
      </c>
      <c r="C5349" s="3">
        <v>87.931036949157715</v>
      </c>
    </row>
    <row r="5350" spans="1:3">
      <c r="A5350" s="3">
        <v>0.74400097131729126</v>
      </c>
      <c r="B5350" s="3">
        <v>71.666663885116577</v>
      </c>
      <c r="C5350" s="3">
        <v>87.931036949157715</v>
      </c>
    </row>
    <row r="5351" spans="1:3">
      <c r="A5351" s="3">
        <v>0.74800097942352295</v>
      </c>
      <c r="B5351" s="3">
        <v>71.666663885116577</v>
      </c>
      <c r="C5351" s="3">
        <v>87.931036949157715</v>
      </c>
    </row>
    <row r="5352" spans="1:3">
      <c r="A5352" s="3">
        <v>0.75</v>
      </c>
      <c r="B5352" s="3">
        <v>71.666663885116577</v>
      </c>
      <c r="C5352" s="3">
        <v>88.793104887008667</v>
      </c>
    </row>
    <row r="5353" spans="1:3">
      <c r="A5353" s="3">
        <v>0.75200098752975464</v>
      </c>
      <c r="B5353" s="3">
        <v>71.666663885116577</v>
      </c>
      <c r="C5353" s="3">
        <v>88.793104887008667</v>
      </c>
    </row>
    <row r="5354" spans="1:3">
      <c r="A5354" s="3">
        <v>0.75600099563598633</v>
      </c>
      <c r="B5354" s="3">
        <v>71.666663885116577</v>
      </c>
      <c r="C5354" s="3">
        <v>88.793104887008667</v>
      </c>
    </row>
    <row r="5355" spans="1:3">
      <c r="A5355" s="3">
        <v>0.76000100374221802</v>
      </c>
      <c r="B5355" s="3">
        <v>71.666663885116577</v>
      </c>
      <c r="C5355" s="3">
        <v>88.793104887008667</v>
      </c>
    </row>
    <row r="5356" spans="1:3">
      <c r="A5356" s="3">
        <v>0.76400101184844971</v>
      </c>
      <c r="B5356" s="3">
        <v>71.666663885116577</v>
      </c>
      <c r="C5356" s="3">
        <v>88.793104887008667</v>
      </c>
    </row>
    <row r="5357" spans="1:3">
      <c r="A5357" s="3">
        <v>0.76800096035003662</v>
      </c>
      <c r="B5357" s="3">
        <v>71.666663885116577</v>
      </c>
      <c r="C5357" s="3">
        <v>88.793104887008667</v>
      </c>
    </row>
    <row r="5358" spans="1:3">
      <c r="A5358" s="3">
        <v>0.77200096845626831</v>
      </c>
      <c r="B5358" s="3">
        <v>71.666663885116577</v>
      </c>
      <c r="C5358" s="3">
        <v>88.793104887008667</v>
      </c>
    </row>
    <row r="5359" spans="1:3">
      <c r="A5359" s="3">
        <v>0.7760009765625</v>
      </c>
      <c r="B5359" s="3">
        <v>71.666663885116577</v>
      </c>
      <c r="C5359" s="3">
        <v>88.793104887008667</v>
      </c>
    </row>
    <row r="5360" spans="1:3">
      <c r="A5360" s="3">
        <v>0.78000098466873169</v>
      </c>
      <c r="B5360" s="3">
        <v>71.666663885116577</v>
      </c>
      <c r="C5360" s="3">
        <v>88.793104887008667</v>
      </c>
    </row>
    <row r="5361" spans="1:3">
      <c r="A5361" s="3">
        <v>0.78400099277496338</v>
      </c>
      <c r="B5361" s="3">
        <v>71.666663885116577</v>
      </c>
      <c r="C5361" s="3">
        <v>88.793104887008667</v>
      </c>
    </row>
    <row r="5362" spans="1:3">
      <c r="A5362" s="3">
        <v>0.78800100088119507</v>
      </c>
      <c r="B5362" s="3">
        <v>71.666663885116577</v>
      </c>
      <c r="C5362" s="3">
        <v>88.793104887008667</v>
      </c>
    </row>
    <row r="5363" spans="1:3">
      <c r="A5363" s="3">
        <v>0.79200100898742676</v>
      </c>
      <c r="B5363" s="3">
        <v>71.666663885116577</v>
      </c>
      <c r="C5363" s="3">
        <v>88.793104887008667</v>
      </c>
    </row>
    <row r="5364" spans="1:3">
      <c r="A5364" s="3">
        <v>0.79600101709365845</v>
      </c>
      <c r="B5364" s="3">
        <v>71.666663885116577</v>
      </c>
      <c r="C5364" s="3">
        <v>88.793104887008667</v>
      </c>
    </row>
    <row r="5365" spans="1:3">
      <c r="A5365" s="3">
        <v>0.80000096559524536</v>
      </c>
      <c r="B5365" s="3">
        <v>71.666663885116577</v>
      </c>
      <c r="C5365" s="3">
        <v>88.793104887008667</v>
      </c>
    </row>
    <row r="5366" spans="1:3">
      <c r="A5366" s="3">
        <v>0.80400097370147705</v>
      </c>
      <c r="B5366" s="3">
        <v>71.666663885116577</v>
      </c>
      <c r="C5366" s="3">
        <v>88.793104887008667</v>
      </c>
    </row>
    <row r="5367" spans="1:3">
      <c r="A5367" s="3">
        <v>0.80800098180770874</v>
      </c>
      <c r="B5367" s="3">
        <v>71.666663885116577</v>
      </c>
      <c r="C5367" s="3">
        <v>88.793104887008667</v>
      </c>
    </row>
    <row r="5368" spans="1:3">
      <c r="A5368" s="3">
        <v>0.81200098991394043</v>
      </c>
      <c r="B5368" s="3">
        <v>71.666663885116577</v>
      </c>
      <c r="C5368" s="3">
        <v>88.793104887008667</v>
      </c>
    </row>
    <row r="5369" spans="1:3">
      <c r="A5369" s="3">
        <v>0.81600099802017212</v>
      </c>
      <c r="B5369" s="3">
        <v>71.666663885116577</v>
      </c>
      <c r="C5369" s="3">
        <v>88.793104887008667</v>
      </c>
    </row>
    <row r="5370" spans="1:3">
      <c r="A5370" s="3">
        <v>0.82000100612640381</v>
      </c>
      <c r="B5370" s="3">
        <v>71.666663885116577</v>
      </c>
      <c r="C5370" s="3">
        <v>88.793104887008667</v>
      </c>
    </row>
    <row r="5371" spans="1:3">
      <c r="A5371" s="3">
        <v>0.8240010142326355</v>
      </c>
      <c r="B5371" s="3">
        <v>71.666663885116577</v>
      </c>
      <c r="C5371" s="3">
        <v>88.793104887008667</v>
      </c>
    </row>
    <row r="5372" spans="1:3">
      <c r="A5372" s="3">
        <v>0.82800096273422241</v>
      </c>
      <c r="B5372" s="3">
        <v>71.666663885116577</v>
      </c>
      <c r="C5372" s="3">
        <v>88.793104887008667</v>
      </c>
    </row>
    <row r="5373" spans="1:3">
      <c r="A5373" s="3">
        <v>0.8320009708404541</v>
      </c>
      <c r="B5373" s="3">
        <v>71.666663885116577</v>
      </c>
      <c r="C5373" s="3">
        <v>88.793104887008667</v>
      </c>
    </row>
    <row r="5374" spans="1:3">
      <c r="A5374" s="3">
        <v>0.83600097894668579</v>
      </c>
      <c r="B5374" s="3">
        <v>71.666663885116577</v>
      </c>
      <c r="C5374" s="3">
        <v>88.793104887008667</v>
      </c>
    </row>
    <row r="5375" spans="1:3">
      <c r="A5375" s="3">
        <v>0.84000098705291748</v>
      </c>
      <c r="B5375" s="3">
        <v>71.666663885116577</v>
      </c>
      <c r="C5375" s="3">
        <v>88.793104887008667</v>
      </c>
    </row>
    <row r="5376" spans="1:3">
      <c r="A5376" s="3">
        <v>0.84400099515914917</v>
      </c>
      <c r="B5376" s="3">
        <v>71.666663885116577</v>
      </c>
      <c r="C5376" s="3">
        <v>88.793104887008667</v>
      </c>
    </row>
    <row r="5377" spans="1:3">
      <c r="A5377" s="3">
        <v>0.84800100326538086</v>
      </c>
      <c r="B5377" s="3">
        <v>71.666663885116577</v>
      </c>
      <c r="C5377" s="3">
        <v>88.793104887008667</v>
      </c>
    </row>
    <row r="5378" spans="1:3">
      <c r="A5378" s="3">
        <v>0.85200101137161255</v>
      </c>
      <c r="B5378" s="3">
        <v>71.666663885116577</v>
      </c>
      <c r="C5378" s="3">
        <v>88.793104887008667</v>
      </c>
    </row>
    <row r="5379" spans="1:3">
      <c r="A5379" s="3">
        <v>0.85600101947784424</v>
      </c>
      <c r="B5379" s="3">
        <v>71.666663885116577</v>
      </c>
      <c r="C5379" s="3">
        <v>88.793104887008667</v>
      </c>
    </row>
    <row r="5380" spans="1:3">
      <c r="A5380" s="3">
        <v>0.86000096797943115</v>
      </c>
      <c r="B5380" s="3">
        <v>71.666663885116577</v>
      </c>
      <c r="C5380" s="3">
        <v>88.793104887008667</v>
      </c>
    </row>
    <row r="5381" spans="1:3">
      <c r="A5381" s="3">
        <v>0.86400097608566284</v>
      </c>
      <c r="B5381" s="3">
        <v>71.666663885116577</v>
      </c>
      <c r="C5381" s="3">
        <v>88.793104887008667</v>
      </c>
    </row>
    <row r="5382" spans="1:3">
      <c r="A5382" s="3">
        <v>0.86800098419189453</v>
      </c>
      <c r="B5382" s="3">
        <v>71.666663885116577</v>
      </c>
      <c r="C5382" s="3">
        <v>88.793104887008667</v>
      </c>
    </row>
    <row r="5383" spans="1:3">
      <c r="A5383" s="3">
        <v>0.87200099229812622</v>
      </c>
      <c r="B5383" s="3">
        <v>71.666663885116577</v>
      </c>
      <c r="C5383" s="3">
        <v>88.793104887008667</v>
      </c>
    </row>
    <row r="5384" spans="1:3">
      <c r="A5384" s="3">
        <v>0.87600100040435791</v>
      </c>
      <c r="B5384" s="3">
        <v>71.666663885116577</v>
      </c>
      <c r="C5384" s="3">
        <v>88.793104887008667</v>
      </c>
    </row>
    <row r="5385" spans="1:3">
      <c r="A5385" s="3">
        <v>0.8800010085105896</v>
      </c>
      <c r="B5385" s="3">
        <v>71.666663885116577</v>
      </c>
      <c r="C5385" s="3">
        <v>88.793104887008667</v>
      </c>
    </row>
    <row r="5386" spans="1:3">
      <c r="A5386" s="3">
        <v>0.88400101661682129</v>
      </c>
      <c r="B5386" s="3">
        <v>71.666663885116577</v>
      </c>
      <c r="C5386" s="3">
        <v>88.793104887008667</v>
      </c>
    </row>
    <row r="5387" spans="1:3">
      <c r="A5387" s="3">
        <v>0.8880009651184082</v>
      </c>
      <c r="B5387" s="3">
        <v>71.666663885116577</v>
      </c>
      <c r="C5387" s="3">
        <v>88.793104887008667</v>
      </c>
    </row>
    <row r="5388" spans="1:3">
      <c r="A5388" s="3">
        <v>0.88999998569488525</v>
      </c>
      <c r="B5388" s="3">
        <v>72.500002384185791</v>
      </c>
      <c r="C5388" s="3">
        <v>88.793104887008667</v>
      </c>
    </row>
    <row r="5389" spans="1:3">
      <c r="A5389" s="3">
        <v>0.89200097322463989</v>
      </c>
      <c r="B5389" s="3">
        <v>72.500002384185791</v>
      </c>
      <c r="C5389" s="3">
        <v>88.793104887008667</v>
      </c>
    </row>
    <row r="5390" spans="1:3">
      <c r="A5390" s="3">
        <v>0.89600098133087158</v>
      </c>
      <c r="B5390" s="3">
        <v>72.500002384185791</v>
      </c>
      <c r="C5390" s="3">
        <v>88.793104887008667</v>
      </c>
    </row>
    <row r="5391" spans="1:3">
      <c r="A5391" s="3">
        <v>0.90000098943710327</v>
      </c>
      <c r="B5391" s="3">
        <v>72.500002384185791</v>
      </c>
      <c r="C5391" s="3">
        <v>88.793104887008667</v>
      </c>
    </row>
    <row r="5392" spans="1:3">
      <c r="A5392" s="3">
        <v>0.90400099754333496</v>
      </c>
      <c r="B5392" s="3">
        <v>72.500002384185791</v>
      </c>
      <c r="C5392" s="3">
        <v>88.793104887008667</v>
      </c>
    </row>
    <row r="5393" spans="1:3">
      <c r="A5393" s="3">
        <v>0.90800100564956665</v>
      </c>
      <c r="B5393" s="3">
        <v>72.500002384185791</v>
      </c>
      <c r="C5393" s="3">
        <v>88.793104887008667</v>
      </c>
    </row>
    <row r="5394" spans="1:3">
      <c r="A5394" s="3">
        <v>0.91200101375579834</v>
      </c>
      <c r="B5394" s="3">
        <v>72.500002384185791</v>
      </c>
      <c r="C5394" s="3">
        <v>88.793104887008667</v>
      </c>
    </row>
    <row r="5395" spans="1:3">
      <c r="A5395" s="3">
        <v>0.91600102186203003</v>
      </c>
      <c r="B5395" s="3">
        <v>72.500002384185791</v>
      </c>
      <c r="C5395" s="3">
        <v>88.793104887008667</v>
      </c>
    </row>
    <row r="5396" spans="1:3">
      <c r="A5396" s="3">
        <v>0.92000097036361694</v>
      </c>
      <c r="B5396" s="3">
        <v>72.500002384185791</v>
      </c>
      <c r="C5396" s="3">
        <v>88.793104887008667</v>
      </c>
    </row>
    <row r="5397" spans="1:3">
      <c r="A5397" s="3">
        <v>0.92400097846984863</v>
      </c>
      <c r="B5397" s="3">
        <v>72.500002384185791</v>
      </c>
      <c r="C5397" s="3">
        <v>88.793104887008667</v>
      </c>
    </row>
    <row r="5398" spans="1:3">
      <c r="A5398" s="3">
        <v>0.92800098657608032</v>
      </c>
      <c r="B5398" s="3">
        <v>72.500002384185791</v>
      </c>
      <c r="C5398" s="3">
        <v>88.793104887008667</v>
      </c>
    </row>
    <row r="5399" spans="1:3">
      <c r="A5399" s="3">
        <v>0.93200099468231201</v>
      </c>
      <c r="B5399" s="3">
        <v>72.500002384185791</v>
      </c>
      <c r="C5399" s="3">
        <v>88.793104887008667</v>
      </c>
    </row>
    <row r="5400" spans="1:3">
      <c r="A5400" s="3">
        <v>0.9360010027885437</v>
      </c>
      <c r="B5400" s="3">
        <v>72.500002384185791</v>
      </c>
      <c r="C5400" s="3">
        <v>88.793104887008667</v>
      </c>
    </row>
    <row r="5401" spans="1:3">
      <c r="A5401" s="3">
        <v>0.94000101089477539</v>
      </c>
      <c r="B5401" s="3">
        <v>72.500002384185791</v>
      </c>
      <c r="C5401" s="3">
        <v>88.793104887008667</v>
      </c>
    </row>
    <row r="5402" spans="1:3">
      <c r="A5402" s="3">
        <v>0.94400101900100708</v>
      </c>
      <c r="B5402" s="3">
        <v>72.500002384185791</v>
      </c>
      <c r="C5402" s="3">
        <v>88.793104887008667</v>
      </c>
    </row>
    <row r="5403" spans="1:3">
      <c r="A5403" s="3">
        <v>0.94800096750259399</v>
      </c>
      <c r="B5403" s="3">
        <v>72.500002384185791</v>
      </c>
      <c r="C5403" s="3">
        <v>88.793104887008667</v>
      </c>
    </row>
    <row r="5404" spans="1:3">
      <c r="A5404" s="3">
        <v>0.95200097560882568</v>
      </c>
      <c r="B5404" s="3">
        <v>72.500002384185791</v>
      </c>
      <c r="C5404" s="3">
        <v>88.793104887008667</v>
      </c>
    </row>
    <row r="5405" spans="1:3">
      <c r="A5405" s="3">
        <v>0.95600098371505737</v>
      </c>
      <c r="B5405" s="3">
        <v>72.500002384185791</v>
      </c>
      <c r="C5405" s="3">
        <v>88.793104887008667</v>
      </c>
    </row>
    <row r="5406" spans="1:3">
      <c r="A5406" s="3">
        <v>0.95999997854232788</v>
      </c>
      <c r="B5406" s="3">
        <v>73.333334922790527</v>
      </c>
      <c r="C5406" s="3">
        <v>88.793104887008667</v>
      </c>
    </row>
    <row r="5407" spans="1:3">
      <c r="A5407" s="3">
        <v>0.96000099182128906</v>
      </c>
      <c r="B5407" s="3">
        <v>73.333334922790527</v>
      </c>
      <c r="C5407" s="3">
        <v>88.793104887008667</v>
      </c>
    </row>
    <row r="5408" spans="1:3">
      <c r="A5408" s="3">
        <v>0.96400099992752075</v>
      </c>
      <c r="B5408" s="3">
        <v>73.333334922790527</v>
      </c>
      <c r="C5408" s="3">
        <v>88.793104887008667</v>
      </c>
    </row>
    <row r="5409" spans="1:3">
      <c r="A5409" s="3">
        <v>0.96800100803375244</v>
      </c>
      <c r="B5409" s="3">
        <v>73.333334922790527</v>
      </c>
      <c r="C5409" s="3">
        <v>88.793104887008667</v>
      </c>
    </row>
    <row r="5410" spans="1:3">
      <c r="A5410" s="3">
        <v>0.97200101613998413</v>
      </c>
      <c r="B5410" s="3">
        <v>73.333334922790527</v>
      </c>
      <c r="C5410" s="3">
        <v>88.793104887008667</v>
      </c>
    </row>
    <row r="5411" spans="1:3">
      <c r="A5411" s="3">
        <v>0.97600102424621582</v>
      </c>
      <c r="B5411" s="3">
        <v>73.333334922790527</v>
      </c>
      <c r="C5411" s="3">
        <v>88.793104887008667</v>
      </c>
    </row>
    <row r="5412" spans="1:3">
      <c r="A5412" s="3">
        <v>0.98000097274780273</v>
      </c>
      <c r="B5412" s="3">
        <v>73.333334922790527</v>
      </c>
      <c r="C5412" s="3">
        <v>88.793104887008667</v>
      </c>
    </row>
    <row r="5413" spans="1:3">
      <c r="A5413" s="3">
        <v>0.98400098085403442</v>
      </c>
      <c r="B5413" s="3">
        <v>73.333334922790527</v>
      </c>
      <c r="C5413" s="3">
        <v>88.793104887008667</v>
      </c>
    </row>
    <row r="5414" spans="1:3">
      <c r="A5414" s="3">
        <v>0.98800098896026611</v>
      </c>
      <c r="B5414" s="3">
        <v>73.333334922790527</v>
      </c>
      <c r="C5414" s="3">
        <v>88.793104887008667</v>
      </c>
    </row>
    <row r="5415" spans="1:3">
      <c r="A5415" s="3">
        <v>0.99000000953674316</v>
      </c>
      <c r="B5415" s="3">
        <v>74.166667461395264</v>
      </c>
      <c r="C5415" s="3">
        <v>88.793104887008667</v>
      </c>
    </row>
    <row r="5416" spans="1:3">
      <c r="A5416" s="3">
        <v>0.9920009970664978</v>
      </c>
      <c r="B5416" s="3">
        <v>74.166667461395264</v>
      </c>
      <c r="C5416" s="3">
        <v>88.793104887008667</v>
      </c>
    </row>
    <row r="5417" spans="1:3">
      <c r="A5417" s="3">
        <v>0.99600100517272949</v>
      </c>
      <c r="B5417" s="3">
        <v>74.166667461395264</v>
      </c>
      <c r="C5417" s="3">
        <v>88.793104887008667</v>
      </c>
    </row>
    <row r="5418" spans="1:3">
      <c r="A5418" s="3">
        <v>1.0000009536743164</v>
      </c>
      <c r="B5418" s="3">
        <v>74.166667461395264</v>
      </c>
      <c r="C5418" s="3">
        <v>88.793104887008667</v>
      </c>
    </row>
    <row r="5419" spans="1:3">
      <c r="A5419" s="3">
        <v>1.0040010213851929</v>
      </c>
      <c r="B5419" s="3">
        <v>74.166667461395264</v>
      </c>
      <c r="C5419" s="3">
        <v>88.793104887008667</v>
      </c>
    </row>
    <row r="5420" spans="1:3">
      <c r="A5420" s="3">
        <v>1.0080009698867798</v>
      </c>
      <c r="B5420" s="3">
        <v>74.166667461395264</v>
      </c>
      <c r="C5420" s="3">
        <v>88.793104887008667</v>
      </c>
    </row>
    <row r="5421" spans="1:3">
      <c r="A5421" s="3">
        <v>1.0120010375976563</v>
      </c>
      <c r="B5421" s="3">
        <v>74.166667461395264</v>
      </c>
      <c r="C5421" s="3">
        <v>88.793104887008667</v>
      </c>
    </row>
    <row r="5422" spans="1:3">
      <c r="A5422" s="3">
        <v>1.0160009860992432</v>
      </c>
      <c r="B5422" s="3">
        <v>74.166667461395264</v>
      </c>
      <c r="C5422" s="3">
        <v>88.793104887008667</v>
      </c>
    </row>
    <row r="5423" spans="1:3">
      <c r="A5423" s="3">
        <v>1.0200010538101196</v>
      </c>
      <c r="B5423" s="3">
        <v>74.166667461395264</v>
      </c>
      <c r="C5423" s="3">
        <v>88.793104887008667</v>
      </c>
    </row>
    <row r="5424" spans="1:3">
      <c r="A5424" s="3">
        <v>1.0240010023117065</v>
      </c>
      <c r="B5424" s="3">
        <v>74.166667461395264</v>
      </c>
      <c r="C5424" s="3">
        <v>88.793104887008667</v>
      </c>
    </row>
    <row r="5425" spans="1:3">
      <c r="A5425" s="3">
        <v>1.0280009508132935</v>
      </c>
      <c r="B5425" s="3">
        <v>74.166667461395264</v>
      </c>
      <c r="C5425" s="3">
        <v>88.793104887008667</v>
      </c>
    </row>
    <row r="5426" spans="1:3">
      <c r="A5426" s="3">
        <v>1.0320010185241699</v>
      </c>
      <c r="B5426" s="3">
        <v>74.166667461395264</v>
      </c>
      <c r="C5426" s="3">
        <v>88.793104887008667</v>
      </c>
    </row>
    <row r="5427" spans="1:3">
      <c r="A5427" s="3">
        <v>1.0360009670257568</v>
      </c>
      <c r="B5427" s="3">
        <v>74.166667461395264</v>
      </c>
      <c r="C5427" s="3">
        <v>88.793104887008667</v>
      </c>
    </row>
    <row r="5428" spans="1:3">
      <c r="A5428" s="3">
        <v>1.0400010347366333</v>
      </c>
      <c r="B5428" s="3">
        <v>74.166667461395264</v>
      </c>
      <c r="C5428" s="3">
        <v>88.793104887008667</v>
      </c>
    </row>
    <row r="5429" spans="1:3">
      <c r="A5429" s="3">
        <v>1.0440009832382202</v>
      </c>
      <c r="B5429" s="3">
        <v>74.166667461395264</v>
      </c>
      <c r="C5429" s="3">
        <v>88.793104887008667</v>
      </c>
    </row>
    <row r="5430" spans="1:3">
      <c r="A5430" s="3">
        <v>1.0480010509490967</v>
      </c>
      <c r="B5430" s="3">
        <v>74.166667461395264</v>
      </c>
      <c r="C5430" s="3">
        <v>88.793104887008667</v>
      </c>
    </row>
    <row r="5431" spans="1:3">
      <c r="A5431" s="3">
        <v>1.0520009994506836</v>
      </c>
      <c r="B5431" s="3">
        <v>74.166667461395264</v>
      </c>
      <c r="C5431" s="3">
        <v>88.793104887008667</v>
      </c>
    </row>
    <row r="5432" spans="1:3">
      <c r="A5432" s="3">
        <v>1.0560009479522705</v>
      </c>
      <c r="B5432" s="3">
        <v>74.166667461395264</v>
      </c>
      <c r="C5432" s="3">
        <v>88.793104887008667</v>
      </c>
    </row>
    <row r="5433" spans="1:3">
      <c r="A5433" s="3">
        <v>1.060001015663147</v>
      </c>
      <c r="B5433" s="3">
        <v>74.166667461395264</v>
      </c>
      <c r="C5433" s="3">
        <v>88.793104887008667</v>
      </c>
    </row>
    <row r="5434" spans="1:3">
      <c r="A5434" s="3">
        <v>1.0640009641647339</v>
      </c>
      <c r="B5434" s="3">
        <v>74.166667461395264</v>
      </c>
      <c r="C5434" s="3">
        <v>88.793104887008667</v>
      </c>
    </row>
    <row r="5435" spans="1:3">
      <c r="A5435" s="3">
        <v>1.0680010318756104</v>
      </c>
      <c r="B5435" s="3">
        <v>74.166667461395264</v>
      </c>
      <c r="C5435" s="3">
        <v>88.793104887008667</v>
      </c>
    </row>
    <row r="5436" spans="1:3">
      <c r="A5436" s="3">
        <v>1.0720009803771973</v>
      </c>
      <c r="B5436" s="3">
        <v>74.166667461395264</v>
      </c>
      <c r="C5436" s="3">
        <v>88.793104887008667</v>
      </c>
    </row>
    <row r="5437" spans="1:3">
      <c r="A5437" s="3">
        <v>1.0760010480880737</v>
      </c>
      <c r="B5437" s="3">
        <v>74.166667461395264</v>
      </c>
      <c r="C5437" s="3">
        <v>88.793104887008667</v>
      </c>
    </row>
    <row r="5438" spans="1:3">
      <c r="A5438" s="3">
        <v>1.0800009965896606</v>
      </c>
      <c r="B5438" s="3">
        <v>74.166667461395264</v>
      </c>
      <c r="C5438" s="3">
        <v>88.793104887008667</v>
      </c>
    </row>
    <row r="5439" spans="1:3">
      <c r="A5439" s="3">
        <v>1.0840009450912476</v>
      </c>
      <c r="B5439" s="3">
        <v>74.166667461395264</v>
      </c>
      <c r="C5439" s="3">
        <v>88.793104887008667</v>
      </c>
    </row>
    <row r="5440" spans="1:3">
      <c r="A5440" s="3">
        <v>1.088001012802124</v>
      </c>
      <c r="B5440" s="3">
        <v>74.166667461395264</v>
      </c>
      <c r="C5440" s="3">
        <v>88.793104887008667</v>
      </c>
    </row>
    <row r="5441" spans="1:3">
      <c r="A5441" s="3">
        <v>1.0920009613037109</v>
      </c>
      <c r="B5441" s="3">
        <v>74.166667461395264</v>
      </c>
      <c r="C5441" s="3">
        <v>88.793104887008667</v>
      </c>
    </row>
    <row r="5442" spans="1:3">
      <c r="A5442" s="3">
        <v>1.0960010290145874</v>
      </c>
      <c r="B5442" s="3">
        <v>74.166667461395264</v>
      </c>
      <c r="C5442" s="3">
        <v>88.793104887008667</v>
      </c>
    </row>
    <row r="5443" spans="1:3">
      <c r="A5443" s="3">
        <v>1.1000009775161743</v>
      </c>
      <c r="B5443" s="3">
        <v>74.166667461395264</v>
      </c>
      <c r="C5443" s="3">
        <v>88.793104887008667</v>
      </c>
    </row>
    <row r="5444" spans="1:3">
      <c r="A5444" s="3">
        <v>1.1040010452270508</v>
      </c>
      <c r="B5444" s="3">
        <v>74.166667461395264</v>
      </c>
      <c r="C5444" s="3">
        <v>88.793104887008667</v>
      </c>
    </row>
    <row r="5445" spans="1:3">
      <c r="A5445" s="3">
        <v>1.1080009937286377</v>
      </c>
      <c r="B5445" s="3">
        <v>74.166667461395264</v>
      </c>
      <c r="C5445" s="3">
        <v>88.793104887008667</v>
      </c>
    </row>
    <row r="5446" spans="1:3">
      <c r="A5446" s="3">
        <v>1.1100000143051147</v>
      </c>
      <c r="B5446" s="3">
        <v>75</v>
      </c>
      <c r="C5446" s="3">
        <v>88.793104887008667</v>
      </c>
    </row>
    <row r="5447" spans="1:3">
      <c r="A5447" s="3">
        <v>1.1120010614395142</v>
      </c>
      <c r="B5447" s="3">
        <v>75</v>
      </c>
      <c r="C5447" s="3">
        <v>88.793104887008667</v>
      </c>
    </row>
    <row r="5448" spans="1:3">
      <c r="A5448" s="3">
        <v>1.1160010099411011</v>
      </c>
      <c r="B5448" s="3">
        <v>75</v>
      </c>
      <c r="C5448" s="3">
        <v>88.793104887008667</v>
      </c>
    </row>
    <row r="5449" spans="1:3">
      <c r="A5449" s="3">
        <v>1.120000958442688</v>
      </c>
      <c r="B5449" s="3">
        <v>75</v>
      </c>
      <c r="C5449" s="3">
        <v>88.793104887008667</v>
      </c>
    </row>
    <row r="5450" spans="1:3">
      <c r="A5450" s="3">
        <v>1.1240010261535645</v>
      </c>
      <c r="B5450" s="3">
        <v>75</v>
      </c>
      <c r="C5450" s="3">
        <v>88.793104887008667</v>
      </c>
    </row>
    <row r="5451" spans="1:3">
      <c r="A5451" s="3">
        <v>1.1280009746551514</v>
      </c>
      <c r="B5451" s="3">
        <v>75</v>
      </c>
      <c r="C5451" s="3">
        <v>88.793104887008667</v>
      </c>
    </row>
    <row r="5452" spans="1:3">
      <c r="A5452" s="3">
        <v>1.1320010423660278</v>
      </c>
      <c r="B5452" s="3">
        <v>75</v>
      </c>
      <c r="C5452" s="3">
        <v>88.793104887008667</v>
      </c>
    </row>
    <row r="5453" spans="1:3">
      <c r="A5453" s="3">
        <v>1.1360009908676147</v>
      </c>
      <c r="B5453" s="3">
        <v>75</v>
      </c>
      <c r="C5453" s="3">
        <v>88.793104887008667</v>
      </c>
    </row>
    <row r="5454" spans="1:3">
      <c r="A5454" s="3">
        <v>1.1400010585784912</v>
      </c>
      <c r="B5454" s="3">
        <v>75</v>
      </c>
      <c r="C5454" s="3">
        <v>88.793104887008667</v>
      </c>
    </row>
    <row r="5455" spans="1:3">
      <c r="A5455" s="3">
        <v>1.1440010070800781</v>
      </c>
      <c r="B5455" s="3">
        <v>75</v>
      </c>
      <c r="C5455" s="3">
        <v>88.793104887008667</v>
      </c>
    </row>
    <row r="5456" spans="1:3">
      <c r="A5456" s="3">
        <v>1.148000955581665</v>
      </c>
      <c r="B5456" s="3">
        <v>75</v>
      </c>
      <c r="C5456" s="3">
        <v>88.793104887008667</v>
      </c>
    </row>
    <row r="5457" spans="1:3">
      <c r="A5457" s="3">
        <v>1.1520010232925415</v>
      </c>
      <c r="B5457" s="3">
        <v>75</v>
      </c>
      <c r="C5457" s="3">
        <v>88.793104887008667</v>
      </c>
    </row>
    <row r="5458" spans="1:3">
      <c r="A5458" s="3">
        <v>1.1560009717941284</v>
      </c>
      <c r="B5458" s="3">
        <v>75</v>
      </c>
      <c r="C5458" s="3">
        <v>88.793104887008667</v>
      </c>
    </row>
    <row r="5459" spans="1:3">
      <c r="A5459" s="3">
        <v>1.1600010395050049</v>
      </c>
      <c r="B5459" s="3">
        <v>75</v>
      </c>
      <c r="C5459" s="3">
        <v>88.793104887008667</v>
      </c>
    </row>
    <row r="5460" spans="1:3">
      <c r="A5460" s="3">
        <v>1.1640009880065918</v>
      </c>
      <c r="B5460" s="3">
        <v>75</v>
      </c>
      <c r="C5460" s="3">
        <v>88.793104887008667</v>
      </c>
    </row>
    <row r="5461" spans="1:3">
      <c r="A5461" s="3">
        <v>1.1680010557174683</v>
      </c>
      <c r="B5461" s="3">
        <v>75</v>
      </c>
      <c r="C5461" s="3">
        <v>88.793104887008667</v>
      </c>
    </row>
    <row r="5462" spans="1:3">
      <c r="A5462" s="3">
        <v>1.1720010042190552</v>
      </c>
      <c r="B5462" s="3">
        <v>75</v>
      </c>
      <c r="C5462" s="3">
        <v>88.793104887008667</v>
      </c>
    </row>
    <row r="5463" spans="1:3">
      <c r="A5463" s="3">
        <v>1.1760009527206421</v>
      </c>
      <c r="B5463" s="3">
        <v>75</v>
      </c>
      <c r="C5463" s="3">
        <v>88.793104887008667</v>
      </c>
    </row>
    <row r="5464" spans="1:3">
      <c r="A5464" s="3">
        <v>1.1800010204315186</v>
      </c>
      <c r="B5464" s="3">
        <v>75</v>
      </c>
      <c r="C5464" s="3">
        <v>88.793104887008667</v>
      </c>
    </row>
    <row r="5465" spans="1:3">
      <c r="A5465" s="3">
        <v>1.1840009689331055</v>
      </c>
      <c r="B5465" s="3">
        <v>75</v>
      </c>
      <c r="C5465" s="3">
        <v>88.793104887008667</v>
      </c>
    </row>
    <row r="5466" spans="1:3">
      <c r="A5466" s="3">
        <v>1.1880010366439819</v>
      </c>
      <c r="B5466" s="3">
        <v>75</v>
      </c>
      <c r="C5466" s="3">
        <v>88.793104887008667</v>
      </c>
    </row>
    <row r="5467" spans="1:3">
      <c r="A5467" s="3">
        <v>1.190000057220459</v>
      </c>
      <c r="B5467" s="3">
        <v>75.833332538604736</v>
      </c>
      <c r="C5467" s="3">
        <v>88.793104887008667</v>
      </c>
    </row>
    <row r="5468" spans="1:3">
      <c r="A5468" s="3">
        <v>1.1920009851455688</v>
      </c>
      <c r="B5468" s="3">
        <v>75.833332538604736</v>
      </c>
      <c r="C5468" s="3">
        <v>88.793104887008667</v>
      </c>
    </row>
    <row r="5469" spans="1:3">
      <c r="A5469" s="3">
        <v>1.1960010528564453</v>
      </c>
      <c r="B5469" s="3">
        <v>75.833332538604736</v>
      </c>
      <c r="C5469" s="3">
        <v>88.793104887008667</v>
      </c>
    </row>
    <row r="5470" spans="1:3">
      <c r="A5470" s="3">
        <v>1.2000010013580322</v>
      </c>
      <c r="B5470" s="3">
        <v>75.833332538604736</v>
      </c>
      <c r="C5470" s="3">
        <v>88.793104887008667</v>
      </c>
    </row>
    <row r="5471" spans="1:3">
      <c r="A5471" s="3">
        <v>1.2040009498596191</v>
      </c>
      <c r="B5471" s="3">
        <v>75.833332538604736</v>
      </c>
      <c r="C5471" s="3">
        <v>88.793104887008667</v>
      </c>
    </row>
    <row r="5472" spans="1:3">
      <c r="A5472" s="3">
        <v>1.2080010175704956</v>
      </c>
      <c r="B5472" s="3">
        <v>75.833332538604736</v>
      </c>
      <c r="C5472" s="3">
        <v>88.793104887008667</v>
      </c>
    </row>
    <row r="5473" spans="1:3">
      <c r="A5473" s="3">
        <v>1.2120009660720825</v>
      </c>
      <c r="B5473" s="3">
        <v>75.833332538604736</v>
      </c>
      <c r="C5473" s="3">
        <v>88.793104887008667</v>
      </c>
    </row>
    <row r="5474" spans="1:3">
      <c r="A5474" s="3">
        <v>1.216001033782959</v>
      </c>
      <c r="B5474" s="3">
        <v>75.833332538604736</v>
      </c>
      <c r="C5474" s="3">
        <v>88.793104887008667</v>
      </c>
    </row>
    <row r="5475" spans="1:3">
      <c r="A5475" s="3">
        <v>1.2200009822845459</v>
      </c>
      <c r="B5475" s="3">
        <v>75.833332538604736</v>
      </c>
      <c r="C5475" s="3">
        <v>88.793104887008667</v>
      </c>
    </row>
    <row r="5476" spans="1:3">
      <c r="A5476" s="3">
        <v>1.2240010499954224</v>
      </c>
      <c r="B5476" s="3">
        <v>75.833332538604736</v>
      </c>
      <c r="C5476" s="3">
        <v>88.793104887008667</v>
      </c>
    </row>
    <row r="5477" spans="1:3">
      <c r="A5477" s="3">
        <v>1.2280009984970093</v>
      </c>
      <c r="B5477" s="3">
        <v>75.833332538604736</v>
      </c>
      <c r="C5477" s="3">
        <v>88.793104887008667</v>
      </c>
    </row>
    <row r="5478" spans="1:3">
      <c r="A5478" s="3">
        <v>1.2320010662078857</v>
      </c>
      <c r="B5478" s="3">
        <v>75.833332538604736</v>
      </c>
      <c r="C5478" s="3">
        <v>88.793104887008667</v>
      </c>
    </row>
    <row r="5479" spans="1:3">
      <c r="A5479" s="3">
        <v>1.2360010147094727</v>
      </c>
      <c r="B5479" s="3">
        <v>75.833332538604736</v>
      </c>
      <c r="C5479" s="3">
        <v>88.793104887008667</v>
      </c>
    </row>
    <row r="5480" spans="1:3">
      <c r="A5480" s="3">
        <v>1.2400009632110596</v>
      </c>
      <c r="B5480" s="3">
        <v>75.833332538604736</v>
      </c>
      <c r="C5480" s="3">
        <v>88.793104887008667</v>
      </c>
    </row>
    <row r="5481" spans="1:3">
      <c r="A5481" s="3">
        <v>1.244001030921936</v>
      </c>
      <c r="B5481" s="3">
        <v>75.833332538604736</v>
      </c>
      <c r="C5481" s="3">
        <v>88.793104887008667</v>
      </c>
    </row>
    <row r="5482" spans="1:3">
      <c r="A5482" s="3">
        <v>1.2480009794235229</v>
      </c>
      <c r="B5482" s="3">
        <v>75.833332538604736</v>
      </c>
      <c r="C5482" s="3">
        <v>88.793104887008667</v>
      </c>
    </row>
    <row r="5483" spans="1:3">
      <c r="A5483" s="3">
        <v>1.25</v>
      </c>
      <c r="B5483" s="3">
        <v>75.833332538604736</v>
      </c>
      <c r="C5483" s="3">
        <v>89.655172824859619</v>
      </c>
    </row>
    <row r="5484" spans="1:3">
      <c r="A5484" s="3">
        <v>1.2520010471343994</v>
      </c>
      <c r="B5484" s="3">
        <v>75.833332538604736</v>
      </c>
      <c r="C5484" s="3">
        <v>89.655172824859619</v>
      </c>
    </row>
    <row r="5485" spans="1:3">
      <c r="A5485" s="3">
        <v>1.2560009956359863</v>
      </c>
      <c r="B5485" s="3">
        <v>75.833332538604736</v>
      </c>
      <c r="C5485" s="3">
        <v>89.655172824859619</v>
      </c>
    </row>
    <row r="5486" spans="1:3">
      <c r="A5486" s="3">
        <v>1.2600010633468628</v>
      </c>
      <c r="B5486" s="3">
        <v>75.833332538604736</v>
      </c>
      <c r="C5486" s="3">
        <v>89.655172824859619</v>
      </c>
    </row>
    <row r="5487" spans="1:3">
      <c r="A5487" s="3">
        <v>1.2640010118484497</v>
      </c>
      <c r="B5487" s="3">
        <v>75.833332538604736</v>
      </c>
      <c r="C5487" s="3">
        <v>89.655172824859619</v>
      </c>
    </row>
    <row r="5488" spans="1:3">
      <c r="A5488" s="3">
        <v>1.2680009603500366</v>
      </c>
      <c r="B5488" s="3">
        <v>75.833332538604736</v>
      </c>
      <c r="C5488" s="3">
        <v>89.655172824859619</v>
      </c>
    </row>
    <row r="5489" spans="1:3">
      <c r="A5489" s="3">
        <v>1.2720010280609131</v>
      </c>
      <c r="B5489" s="3">
        <v>75.833332538604736</v>
      </c>
      <c r="C5489" s="3">
        <v>89.655172824859619</v>
      </c>
    </row>
    <row r="5490" spans="1:3">
      <c r="A5490" s="3">
        <v>1.2760009765625</v>
      </c>
      <c r="B5490" s="3">
        <v>75.833332538604736</v>
      </c>
      <c r="C5490" s="3">
        <v>89.655172824859619</v>
      </c>
    </row>
    <row r="5491" spans="1:3">
      <c r="A5491" s="3">
        <v>1.2800010442733765</v>
      </c>
      <c r="B5491" s="3">
        <v>75.833332538604736</v>
      </c>
      <c r="C5491" s="3">
        <v>89.655172824859619</v>
      </c>
    </row>
    <row r="5492" spans="1:3">
      <c r="A5492" s="3">
        <v>1.2840009927749634</v>
      </c>
      <c r="B5492" s="3">
        <v>75.833332538604736</v>
      </c>
      <c r="C5492" s="3">
        <v>89.655172824859619</v>
      </c>
    </row>
    <row r="5493" spans="1:3">
      <c r="A5493" s="3">
        <v>1.2880010604858398</v>
      </c>
      <c r="B5493" s="3">
        <v>75.833332538604736</v>
      </c>
      <c r="C5493" s="3">
        <v>89.655172824859619</v>
      </c>
    </row>
    <row r="5494" spans="1:3">
      <c r="A5494" s="3">
        <v>1.2920010089874268</v>
      </c>
      <c r="B5494" s="3">
        <v>75.833332538604736</v>
      </c>
      <c r="C5494" s="3">
        <v>89.655172824859619</v>
      </c>
    </row>
    <row r="5495" spans="1:3">
      <c r="A5495" s="3">
        <v>1.2960009574890137</v>
      </c>
      <c r="B5495" s="3">
        <v>75.833332538604736</v>
      </c>
      <c r="C5495" s="3">
        <v>89.655172824859619</v>
      </c>
    </row>
    <row r="5496" spans="1:3">
      <c r="A5496" s="3">
        <v>1.2999999523162842</v>
      </c>
      <c r="B5496" s="3">
        <v>77.499997615814209</v>
      </c>
      <c r="C5496" s="3">
        <v>89.655172824859619</v>
      </c>
    </row>
    <row r="5497" spans="1:3">
      <c r="A5497" s="3">
        <v>1.3000010251998901</v>
      </c>
      <c r="B5497" s="3">
        <v>77.499997615814209</v>
      </c>
      <c r="C5497" s="3">
        <v>89.655172824859619</v>
      </c>
    </row>
    <row r="5498" spans="1:3">
      <c r="A5498" s="3">
        <v>1.3040009737014771</v>
      </c>
      <c r="B5498" s="3">
        <v>77.499997615814209</v>
      </c>
      <c r="C5498" s="3">
        <v>89.655172824859619</v>
      </c>
    </row>
    <row r="5499" spans="1:3">
      <c r="A5499" s="3">
        <v>1.3080010414123535</v>
      </c>
      <c r="B5499" s="3">
        <v>77.499997615814209</v>
      </c>
      <c r="C5499" s="3">
        <v>89.655172824859619</v>
      </c>
    </row>
    <row r="5500" spans="1:3">
      <c r="A5500" s="3">
        <v>1.3120009899139404</v>
      </c>
      <c r="B5500" s="3">
        <v>77.499997615814209</v>
      </c>
      <c r="C5500" s="3">
        <v>89.655172824859619</v>
      </c>
    </row>
    <row r="5501" spans="1:3">
      <c r="A5501" s="3">
        <v>1.3160010576248169</v>
      </c>
      <c r="B5501" s="3">
        <v>77.499997615814209</v>
      </c>
      <c r="C5501" s="3">
        <v>89.655172824859619</v>
      </c>
    </row>
    <row r="5502" spans="1:3">
      <c r="A5502" s="3">
        <v>1.3200010061264038</v>
      </c>
      <c r="B5502" s="3">
        <v>77.499997615814209</v>
      </c>
      <c r="C5502" s="3">
        <v>89.655172824859619</v>
      </c>
    </row>
    <row r="5503" spans="1:3">
      <c r="A5503" s="3">
        <v>1.3240009546279907</v>
      </c>
      <c r="B5503" s="3">
        <v>77.499997615814209</v>
      </c>
      <c r="C5503" s="3">
        <v>89.655172824859619</v>
      </c>
    </row>
    <row r="5504" spans="1:3">
      <c r="A5504" s="3">
        <v>1.3280010223388672</v>
      </c>
      <c r="B5504" s="3">
        <v>77.499997615814209</v>
      </c>
      <c r="C5504" s="3">
        <v>89.655172824859619</v>
      </c>
    </row>
    <row r="5505" spans="1:3">
      <c r="A5505" s="3">
        <v>1.3320009708404541</v>
      </c>
      <c r="B5505" s="3">
        <v>77.499997615814209</v>
      </c>
      <c r="C5505" s="3">
        <v>89.655172824859619</v>
      </c>
    </row>
    <row r="5506" spans="1:3">
      <c r="A5506" s="3">
        <v>1.3360010385513306</v>
      </c>
      <c r="B5506" s="3">
        <v>77.499997615814209</v>
      </c>
      <c r="C5506" s="3">
        <v>89.655172824859619</v>
      </c>
    </row>
    <row r="5507" spans="1:3">
      <c r="A5507" s="3">
        <v>1.3400000333786011</v>
      </c>
      <c r="B5507" s="3">
        <v>78.333336114883423</v>
      </c>
      <c r="C5507" s="3">
        <v>89.655172824859619</v>
      </c>
    </row>
    <row r="5508" spans="1:3">
      <c r="A5508" s="3">
        <v>1.3400009870529175</v>
      </c>
      <c r="B5508" s="3">
        <v>78.333336114883423</v>
      </c>
      <c r="C5508" s="3">
        <v>89.655172824859619</v>
      </c>
    </row>
    <row r="5509" spans="1:3">
      <c r="A5509" s="3">
        <v>1.3440010547637939</v>
      </c>
      <c r="B5509" s="3">
        <v>78.333336114883423</v>
      </c>
      <c r="C5509" s="3">
        <v>89.655172824859619</v>
      </c>
    </row>
    <row r="5510" spans="1:3">
      <c r="A5510" s="3">
        <v>1.3480010032653809</v>
      </c>
      <c r="B5510" s="3">
        <v>78.333336114883423</v>
      </c>
      <c r="C5510" s="3">
        <v>89.655172824859619</v>
      </c>
    </row>
    <row r="5511" spans="1:3">
      <c r="A5511" s="3">
        <v>1.3520010709762573</v>
      </c>
      <c r="B5511" s="3">
        <v>78.333336114883423</v>
      </c>
      <c r="C5511" s="3">
        <v>89.655172824859619</v>
      </c>
    </row>
    <row r="5512" spans="1:3">
      <c r="A5512" s="3">
        <v>1.3560010194778442</v>
      </c>
      <c r="B5512" s="3">
        <v>78.333336114883423</v>
      </c>
      <c r="C5512" s="3">
        <v>89.655172824859619</v>
      </c>
    </row>
    <row r="5513" spans="1:3">
      <c r="A5513" s="3">
        <v>1.3600009679794312</v>
      </c>
      <c r="B5513" s="3">
        <v>78.333336114883423</v>
      </c>
      <c r="C5513" s="3">
        <v>89.655172824859619</v>
      </c>
    </row>
    <row r="5514" spans="1:3">
      <c r="A5514" s="3">
        <v>1.3640010356903076</v>
      </c>
      <c r="B5514" s="3">
        <v>78.333336114883423</v>
      </c>
      <c r="C5514" s="3">
        <v>89.655172824859619</v>
      </c>
    </row>
    <row r="5515" spans="1:3">
      <c r="A5515" s="3">
        <v>1.3680009841918945</v>
      </c>
      <c r="B5515" s="3">
        <v>78.333336114883423</v>
      </c>
      <c r="C5515" s="3">
        <v>89.655172824859619</v>
      </c>
    </row>
    <row r="5516" spans="1:3">
      <c r="A5516" s="3">
        <v>1.3700000047683716</v>
      </c>
      <c r="B5516" s="3">
        <v>78.333336114883423</v>
      </c>
      <c r="C5516" s="3">
        <v>90.517240762710571</v>
      </c>
    </row>
    <row r="5517" spans="1:3">
      <c r="A5517" s="3">
        <v>1.372001051902771</v>
      </c>
      <c r="B5517" s="3">
        <v>78.333336114883423</v>
      </c>
      <c r="C5517" s="3">
        <v>90.517240762710571</v>
      </c>
    </row>
    <row r="5518" spans="1:3">
      <c r="A5518" s="3">
        <v>1.3760010004043579</v>
      </c>
      <c r="B5518" s="3">
        <v>78.333336114883423</v>
      </c>
      <c r="C5518" s="3">
        <v>90.517240762710571</v>
      </c>
    </row>
    <row r="5519" spans="1:3">
      <c r="A5519" s="3">
        <v>1.3800010681152344</v>
      </c>
      <c r="B5519" s="3">
        <v>78.333336114883423</v>
      </c>
      <c r="C5519" s="3">
        <v>90.517240762710571</v>
      </c>
    </row>
    <row r="5520" spans="1:3">
      <c r="A5520" s="3">
        <v>1.3840010166168213</v>
      </c>
      <c r="B5520" s="3">
        <v>78.333336114883423</v>
      </c>
      <c r="C5520" s="3">
        <v>90.517240762710571</v>
      </c>
    </row>
    <row r="5521" spans="1:3">
      <c r="A5521" s="3">
        <v>1.3880009651184082</v>
      </c>
      <c r="B5521" s="3">
        <v>78.333336114883423</v>
      </c>
      <c r="C5521" s="3">
        <v>90.517240762710571</v>
      </c>
    </row>
    <row r="5522" spans="1:3">
      <c r="A5522" s="3">
        <v>1.3920010328292847</v>
      </c>
      <c r="B5522" s="3">
        <v>78.333336114883423</v>
      </c>
      <c r="C5522" s="3">
        <v>90.517240762710571</v>
      </c>
    </row>
    <row r="5523" spans="1:3">
      <c r="A5523" s="3">
        <v>1.3960009813308716</v>
      </c>
      <c r="B5523" s="3">
        <v>78.333336114883423</v>
      </c>
      <c r="C5523" s="3">
        <v>90.517240762710571</v>
      </c>
    </row>
    <row r="5524" spans="1:3">
      <c r="A5524" s="3">
        <v>1.400001049041748</v>
      </c>
      <c r="B5524" s="3">
        <v>78.333336114883423</v>
      </c>
      <c r="C5524" s="3">
        <v>90.517240762710571</v>
      </c>
    </row>
    <row r="5525" spans="1:3">
      <c r="A5525" s="3">
        <v>1.404000997543335</v>
      </c>
      <c r="B5525" s="3">
        <v>78.333336114883423</v>
      </c>
      <c r="C5525" s="3">
        <v>90.517240762710571</v>
      </c>
    </row>
    <row r="5526" spans="1:3">
      <c r="A5526" s="3">
        <v>1.4080010652542114</v>
      </c>
      <c r="B5526" s="3">
        <v>78.333336114883423</v>
      </c>
      <c r="C5526" s="3">
        <v>90.517240762710571</v>
      </c>
    </row>
    <row r="5527" spans="1:3">
      <c r="A5527" s="3">
        <v>1.4120010137557983</v>
      </c>
      <c r="B5527" s="3">
        <v>78.333336114883423</v>
      </c>
      <c r="C5527" s="3">
        <v>90.517240762710571</v>
      </c>
    </row>
    <row r="5528" spans="1:3">
      <c r="A5528" s="3">
        <v>1.4160009622573853</v>
      </c>
      <c r="B5528" s="3">
        <v>78.333336114883423</v>
      </c>
      <c r="C5528" s="3">
        <v>90.517240762710571</v>
      </c>
    </row>
    <row r="5529" spans="1:3">
      <c r="A5529" s="3">
        <v>1.4200010299682617</v>
      </c>
      <c r="B5529" s="3">
        <v>78.333336114883423</v>
      </c>
      <c r="C5529" s="3">
        <v>90.517240762710571</v>
      </c>
    </row>
    <row r="5530" spans="1:3">
      <c r="A5530" s="3">
        <v>1.4240009784698486</v>
      </c>
      <c r="B5530" s="3">
        <v>78.333336114883423</v>
      </c>
      <c r="C5530" s="3">
        <v>90.517240762710571</v>
      </c>
    </row>
    <row r="5531" spans="1:3">
      <c r="A5531" s="3">
        <v>1.4280010461807251</v>
      </c>
      <c r="B5531" s="3">
        <v>78.333336114883423</v>
      </c>
      <c r="C5531" s="3">
        <v>90.517240762710571</v>
      </c>
    </row>
    <row r="5532" spans="1:3">
      <c r="A5532" s="3">
        <v>1.432000994682312</v>
      </c>
      <c r="B5532" s="3">
        <v>78.333336114883423</v>
      </c>
      <c r="C5532" s="3">
        <v>90.517240762710571</v>
      </c>
    </row>
    <row r="5533" spans="1:3">
      <c r="A5533" s="3">
        <v>1.4360010623931885</v>
      </c>
      <c r="B5533" s="3">
        <v>78.333336114883423</v>
      </c>
      <c r="C5533" s="3">
        <v>90.517240762710571</v>
      </c>
    </row>
    <row r="5534" spans="1:3">
      <c r="A5534" s="3">
        <v>1.4400010108947754</v>
      </c>
      <c r="B5534" s="3">
        <v>78.333336114883423</v>
      </c>
      <c r="C5534" s="3">
        <v>90.517240762710571</v>
      </c>
    </row>
    <row r="5535" spans="1:3">
      <c r="A5535" s="3">
        <v>1.4440009593963623</v>
      </c>
      <c r="B5535" s="3">
        <v>78.333336114883423</v>
      </c>
      <c r="C5535" s="3">
        <v>90.517240762710571</v>
      </c>
    </row>
    <row r="5536" spans="1:3">
      <c r="A5536" s="3">
        <v>1.4480010271072388</v>
      </c>
      <c r="B5536" s="3">
        <v>78.333336114883423</v>
      </c>
      <c r="C5536" s="3">
        <v>90.517240762710571</v>
      </c>
    </row>
    <row r="5537" spans="1:3">
      <c r="A5537" s="3">
        <v>1.4520009756088257</v>
      </c>
      <c r="B5537" s="3">
        <v>78.333336114883423</v>
      </c>
      <c r="C5537" s="3">
        <v>90.517240762710571</v>
      </c>
    </row>
    <row r="5538" spans="1:3">
      <c r="A5538" s="3">
        <v>1.4560010433197021</v>
      </c>
      <c r="B5538" s="3">
        <v>78.333336114883423</v>
      </c>
      <c r="C5538" s="3">
        <v>90.517240762710571</v>
      </c>
    </row>
    <row r="5539" spans="1:3">
      <c r="A5539" s="3">
        <v>1.4600009918212891</v>
      </c>
      <c r="B5539" s="3">
        <v>78.333336114883423</v>
      </c>
      <c r="C5539" s="3">
        <v>90.517240762710571</v>
      </c>
    </row>
    <row r="5540" spans="1:3">
      <c r="A5540" s="3">
        <v>1.4640010595321655</v>
      </c>
      <c r="B5540" s="3">
        <v>78.333336114883423</v>
      </c>
      <c r="C5540" s="3">
        <v>90.517240762710571</v>
      </c>
    </row>
    <row r="5541" spans="1:3">
      <c r="A5541" s="3">
        <v>1.4680010080337524</v>
      </c>
      <c r="B5541" s="3">
        <v>78.333336114883423</v>
      </c>
      <c r="C5541" s="3">
        <v>90.517240762710571</v>
      </c>
    </row>
    <row r="5542" spans="1:3">
      <c r="A5542" s="3">
        <v>1.4720010757446289</v>
      </c>
      <c r="B5542" s="3">
        <v>78.333336114883423</v>
      </c>
      <c r="C5542" s="3">
        <v>90.517240762710571</v>
      </c>
    </row>
    <row r="5543" spans="1:3">
      <c r="A5543" s="3">
        <v>1.4760010242462158</v>
      </c>
      <c r="B5543" s="3">
        <v>78.333336114883423</v>
      </c>
      <c r="C5543" s="3">
        <v>90.517240762710571</v>
      </c>
    </row>
    <row r="5544" spans="1:3">
      <c r="A5544" s="3">
        <v>1.4800009727478027</v>
      </c>
      <c r="B5544" s="3">
        <v>78.333336114883423</v>
      </c>
      <c r="C5544" s="3">
        <v>90.517240762710571</v>
      </c>
    </row>
    <row r="5545" spans="1:3">
      <c r="A5545" s="3">
        <v>1.4840010404586792</v>
      </c>
      <c r="B5545" s="3">
        <v>78.333336114883423</v>
      </c>
      <c r="C5545" s="3">
        <v>90.517240762710571</v>
      </c>
    </row>
    <row r="5546" spans="1:3">
      <c r="A5546" s="3">
        <v>1.4880009889602661</v>
      </c>
      <c r="B5546" s="3">
        <v>78.333336114883423</v>
      </c>
      <c r="C5546" s="3">
        <v>90.517240762710571</v>
      </c>
    </row>
    <row r="5547" spans="1:3">
      <c r="A5547" s="3">
        <v>1.4920010566711426</v>
      </c>
      <c r="B5547" s="3">
        <v>78.333336114883423</v>
      </c>
      <c r="C5547" s="3">
        <v>90.517240762710571</v>
      </c>
    </row>
    <row r="5548" spans="1:3">
      <c r="A5548" s="3">
        <v>1.4960010051727295</v>
      </c>
      <c r="B5548" s="3">
        <v>78.333336114883423</v>
      </c>
      <c r="C5548" s="3">
        <v>90.517240762710571</v>
      </c>
    </row>
    <row r="5549" spans="1:3">
      <c r="A5549" s="3">
        <v>1.500001072883606</v>
      </c>
      <c r="B5549" s="3">
        <v>78.333336114883423</v>
      </c>
      <c r="C5549" s="3">
        <v>90.517240762710571</v>
      </c>
    </row>
    <row r="5550" spans="1:3">
      <c r="A5550" s="3">
        <v>1.5040010213851929</v>
      </c>
      <c r="B5550" s="3">
        <v>78.333336114883423</v>
      </c>
      <c r="C5550" s="3">
        <v>90.517240762710571</v>
      </c>
    </row>
    <row r="5551" spans="1:3">
      <c r="A5551" s="3">
        <v>1.5080009698867798</v>
      </c>
      <c r="B5551" s="3">
        <v>78.333336114883423</v>
      </c>
      <c r="C5551" s="3">
        <v>90.517240762710571</v>
      </c>
    </row>
    <row r="5552" spans="1:3">
      <c r="A5552" s="3">
        <v>1.5120010375976563</v>
      </c>
      <c r="B5552" s="3">
        <v>78.333336114883423</v>
      </c>
      <c r="C5552" s="3">
        <v>90.517240762710571</v>
      </c>
    </row>
    <row r="5553" spans="1:3">
      <c r="A5553" s="3">
        <v>1.5160009860992432</v>
      </c>
      <c r="B5553" s="3">
        <v>78.333336114883423</v>
      </c>
      <c r="C5553" s="3">
        <v>90.517240762710571</v>
      </c>
    </row>
    <row r="5554" spans="1:3">
      <c r="A5554" s="3">
        <v>1.5200010538101196</v>
      </c>
      <c r="B5554" s="3">
        <v>78.333336114883423</v>
      </c>
      <c r="C5554" s="3">
        <v>90.517240762710571</v>
      </c>
    </row>
    <row r="5555" spans="1:3">
      <c r="A5555" s="3">
        <v>1.5240010023117065</v>
      </c>
      <c r="B5555" s="3">
        <v>78.333336114883423</v>
      </c>
      <c r="C5555" s="3">
        <v>90.517240762710571</v>
      </c>
    </row>
    <row r="5556" spans="1:3">
      <c r="A5556" s="3">
        <v>1.528001070022583</v>
      </c>
      <c r="B5556" s="3">
        <v>78.333336114883423</v>
      </c>
      <c r="C5556" s="3">
        <v>90.517240762710571</v>
      </c>
    </row>
    <row r="5557" spans="1:3">
      <c r="A5557" s="3">
        <v>1.5320010185241699</v>
      </c>
      <c r="B5557" s="3">
        <v>78.333336114883423</v>
      </c>
      <c r="C5557" s="3">
        <v>90.517240762710571</v>
      </c>
    </row>
    <row r="5558" spans="1:3">
      <c r="A5558" s="3">
        <v>1.5360009670257568</v>
      </c>
      <c r="B5558" s="3">
        <v>78.333336114883423</v>
      </c>
      <c r="C5558" s="3">
        <v>90.517240762710571</v>
      </c>
    </row>
    <row r="5559" spans="1:3">
      <c r="A5559" s="3">
        <v>1.5400010347366333</v>
      </c>
      <c r="B5559" s="3">
        <v>78.333336114883423</v>
      </c>
      <c r="C5559" s="3">
        <v>90.517240762710571</v>
      </c>
    </row>
    <row r="5560" spans="1:3">
      <c r="A5560" s="3">
        <v>1.5440009832382202</v>
      </c>
      <c r="B5560" s="3">
        <v>78.333336114883423</v>
      </c>
      <c r="C5560" s="3">
        <v>90.517240762710571</v>
      </c>
    </row>
    <row r="5561" spans="1:3">
      <c r="A5561" s="3">
        <v>1.5480010509490967</v>
      </c>
      <c r="B5561" s="3">
        <v>78.333336114883423</v>
      </c>
      <c r="C5561" s="3">
        <v>90.517240762710571</v>
      </c>
    </row>
    <row r="5562" spans="1:3">
      <c r="A5562" s="3">
        <v>1.5520009994506836</v>
      </c>
      <c r="B5562" s="3">
        <v>78.333336114883423</v>
      </c>
      <c r="C5562" s="3">
        <v>90.517240762710571</v>
      </c>
    </row>
    <row r="5563" spans="1:3">
      <c r="A5563" s="3">
        <v>1.5560010671615601</v>
      </c>
      <c r="B5563" s="3">
        <v>78.333336114883423</v>
      </c>
      <c r="C5563" s="3">
        <v>90.517240762710571</v>
      </c>
    </row>
    <row r="5564" spans="1:3">
      <c r="A5564" s="3">
        <v>1.560001015663147</v>
      </c>
      <c r="B5564" s="3">
        <v>78.333336114883423</v>
      </c>
      <c r="C5564" s="3">
        <v>90.517240762710571</v>
      </c>
    </row>
    <row r="5565" spans="1:3">
      <c r="A5565" s="3">
        <v>1.5640010833740234</v>
      </c>
      <c r="B5565" s="3">
        <v>78.333336114883423</v>
      </c>
      <c r="C5565" s="3">
        <v>90.517240762710571</v>
      </c>
    </row>
    <row r="5566" spans="1:3">
      <c r="A5566" s="3">
        <v>1.5680010318756104</v>
      </c>
      <c r="B5566" s="3">
        <v>78.333336114883423</v>
      </c>
      <c r="C5566" s="3">
        <v>90.517240762710571</v>
      </c>
    </row>
    <row r="5567" spans="1:3">
      <c r="A5567" s="3">
        <v>1.5720009803771973</v>
      </c>
      <c r="B5567" s="3">
        <v>78.333336114883423</v>
      </c>
      <c r="C5567" s="3">
        <v>90.517240762710571</v>
      </c>
    </row>
    <row r="5568" spans="1:3">
      <c r="A5568" s="3">
        <v>1.5760010480880737</v>
      </c>
      <c r="B5568" s="3">
        <v>78.333336114883423</v>
      </c>
      <c r="C5568" s="3">
        <v>90.517240762710571</v>
      </c>
    </row>
    <row r="5569" spans="1:3">
      <c r="A5569" s="3">
        <v>1.5800009965896606</v>
      </c>
      <c r="B5569" s="3">
        <v>78.333336114883423</v>
      </c>
      <c r="C5569" s="3">
        <v>90.517240762710571</v>
      </c>
    </row>
    <row r="5570" spans="1:3">
      <c r="A5570" s="3">
        <v>1.5840010643005371</v>
      </c>
      <c r="B5570" s="3">
        <v>78.333336114883423</v>
      </c>
      <c r="C5570" s="3">
        <v>90.517240762710571</v>
      </c>
    </row>
    <row r="5571" spans="1:3">
      <c r="A5571" s="3">
        <v>1.588001012802124</v>
      </c>
      <c r="B5571" s="3">
        <v>78.333336114883423</v>
      </c>
      <c r="C5571" s="3">
        <v>90.517240762710571</v>
      </c>
    </row>
    <row r="5572" spans="1:3">
      <c r="A5572" s="3">
        <v>1.5920010805130005</v>
      </c>
      <c r="B5572" s="3">
        <v>78.333336114883423</v>
      </c>
      <c r="C5572" s="3">
        <v>90.517240762710571</v>
      </c>
    </row>
    <row r="5573" spans="1:3">
      <c r="A5573" s="3">
        <v>1.5960010290145874</v>
      </c>
      <c r="B5573" s="3">
        <v>78.333336114883423</v>
      </c>
      <c r="C5573" s="3">
        <v>90.517240762710571</v>
      </c>
    </row>
    <row r="5574" spans="1:3">
      <c r="A5574" s="3">
        <v>1.6000009775161743</v>
      </c>
      <c r="B5574" s="3">
        <v>78.333336114883423</v>
      </c>
      <c r="C5574" s="3">
        <v>90.517240762710571</v>
      </c>
    </row>
    <row r="5575" spans="1:3">
      <c r="A5575" s="3">
        <v>1.6040010452270508</v>
      </c>
      <c r="B5575" s="3">
        <v>78.333336114883423</v>
      </c>
      <c r="C5575" s="3">
        <v>90.517240762710571</v>
      </c>
    </row>
    <row r="5576" spans="1:3">
      <c r="A5576" s="3">
        <v>1.6080009937286377</v>
      </c>
      <c r="B5576" s="3">
        <v>78.333336114883423</v>
      </c>
      <c r="C5576" s="3">
        <v>90.517240762710571</v>
      </c>
    </row>
    <row r="5577" spans="1:3">
      <c r="A5577" s="3">
        <v>1.6120010614395142</v>
      </c>
      <c r="B5577" s="3">
        <v>78.333336114883423</v>
      </c>
      <c r="C5577" s="3">
        <v>90.517240762710571</v>
      </c>
    </row>
    <row r="5578" spans="1:3">
      <c r="A5578" s="3">
        <v>1.6160010099411011</v>
      </c>
      <c r="B5578" s="3">
        <v>78.333336114883423</v>
      </c>
      <c r="C5578" s="3">
        <v>90.517240762710571</v>
      </c>
    </row>
    <row r="5579" spans="1:3">
      <c r="A5579" s="3">
        <v>1.6200010776519775</v>
      </c>
      <c r="B5579" s="3">
        <v>78.333336114883423</v>
      </c>
      <c r="C5579" s="3">
        <v>90.517240762710571</v>
      </c>
    </row>
    <row r="5580" spans="1:3">
      <c r="A5580" s="3">
        <v>1.6240010261535645</v>
      </c>
      <c r="B5580" s="3">
        <v>78.333336114883423</v>
      </c>
      <c r="C5580" s="3">
        <v>90.517240762710571</v>
      </c>
    </row>
    <row r="5581" spans="1:3">
      <c r="A5581" s="3">
        <v>1.6280009746551514</v>
      </c>
      <c r="B5581" s="3">
        <v>78.333336114883423</v>
      </c>
      <c r="C5581" s="3">
        <v>90.517240762710571</v>
      </c>
    </row>
    <row r="5582" spans="1:3">
      <c r="A5582" s="3">
        <v>1.6320010423660278</v>
      </c>
      <c r="B5582" s="3">
        <v>78.333336114883423</v>
      </c>
      <c r="C5582" s="3">
        <v>90.517240762710571</v>
      </c>
    </row>
    <row r="5583" spans="1:3">
      <c r="A5583" s="3">
        <v>1.6360009908676147</v>
      </c>
      <c r="B5583" s="3">
        <v>78.333336114883423</v>
      </c>
      <c r="C5583" s="3">
        <v>90.517240762710571</v>
      </c>
    </row>
    <row r="5584" spans="1:3">
      <c r="A5584" s="3">
        <v>1.6400010585784912</v>
      </c>
      <c r="B5584" s="3">
        <v>78.333336114883423</v>
      </c>
      <c r="C5584" s="3">
        <v>90.517240762710571</v>
      </c>
    </row>
    <row r="5585" spans="1:3">
      <c r="A5585" s="3">
        <v>1.6440010070800781</v>
      </c>
      <c r="B5585" s="3">
        <v>78.333336114883423</v>
      </c>
      <c r="C5585" s="3">
        <v>90.517240762710571</v>
      </c>
    </row>
    <row r="5586" spans="1:3">
      <c r="A5586" s="3">
        <v>1.6480010747909546</v>
      </c>
      <c r="B5586" s="3">
        <v>78.333336114883423</v>
      </c>
      <c r="C5586" s="3">
        <v>90.517240762710571</v>
      </c>
    </row>
    <row r="5587" spans="1:3">
      <c r="A5587" s="3">
        <v>1.6520010232925415</v>
      </c>
      <c r="B5587" s="3">
        <v>78.333336114883423</v>
      </c>
      <c r="C5587" s="3">
        <v>90.517240762710571</v>
      </c>
    </row>
    <row r="5588" spans="1:3">
      <c r="A5588" s="3">
        <v>1.6560009717941284</v>
      </c>
      <c r="B5588" s="3">
        <v>78.333336114883423</v>
      </c>
      <c r="C5588" s="3">
        <v>90.517240762710571</v>
      </c>
    </row>
    <row r="5589" spans="1:3">
      <c r="A5589" s="3">
        <v>1.6600010395050049</v>
      </c>
      <c r="B5589" s="3">
        <v>78.333336114883423</v>
      </c>
      <c r="C5589" s="3">
        <v>90.517240762710571</v>
      </c>
    </row>
    <row r="5590" spans="1:3">
      <c r="A5590" s="3">
        <v>1.6640009880065918</v>
      </c>
      <c r="B5590" s="3">
        <v>78.333336114883423</v>
      </c>
      <c r="C5590" s="3">
        <v>90.517240762710571</v>
      </c>
    </row>
    <row r="5591" spans="1:3">
      <c r="A5591" s="3">
        <v>1.6680010557174683</v>
      </c>
      <c r="B5591" s="3">
        <v>78.333336114883423</v>
      </c>
      <c r="C5591" s="3">
        <v>90.517240762710571</v>
      </c>
    </row>
    <row r="5592" spans="1:3">
      <c r="A5592" s="3">
        <v>1.6720010042190552</v>
      </c>
      <c r="B5592" s="3">
        <v>78.333336114883423</v>
      </c>
      <c r="C5592" s="3">
        <v>90.517240762710571</v>
      </c>
    </row>
    <row r="5593" spans="1:3">
      <c r="A5593" s="3">
        <v>1.6760010719299316</v>
      </c>
      <c r="B5593" s="3">
        <v>78.333336114883423</v>
      </c>
      <c r="C5593" s="3">
        <v>90.517240762710571</v>
      </c>
    </row>
    <row r="5594" spans="1:3">
      <c r="A5594" s="3">
        <v>1.6800010204315186</v>
      </c>
      <c r="B5594" s="3">
        <v>78.333336114883423</v>
      </c>
      <c r="C5594" s="3">
        <v>90.517240762710571</v>
      </c>
    </row>
    <row r="5595" spans="1:3">
      <c r="A5595" s="3">
        <v>1.684001088142395</v>
      </c>
      <c r="B5595" s="3">
        <v>78.333336114883423</v>
      </c>
      <c r="C5595" s="3">
        <v>90.517240762710571</v>
      </c>
    </row>
    <row r="5596" spans="1:3">
      <c r="A5596" s="3">
        <v>1.6880010366439819</v>
      </c>
      <c r="B5596" s="3">
        <v>78.333336114883423</v>
      </c>
      <c r="C5596" s="3">
        <v>90.517240762710571</v>
      </c>
    </row>
    <row r="5597" spans="1:3">
      <c r="A5597" s="3">
        <v>1.6920009851455688</v>
      </c>
      <c r="B5597" s="3">
        <v>78.333336114883423</v>
      </c>
      <c r="C5597" s="3">
        <v>90.517240762710571</v>
      </c>
    </row>
    <row r="5598" spans="1:3">
      <c r="A5598" s="3">
        <v>1.6960010528564453</v>
      </c>
      <c r="B5598" s="3">
        <v>78.333336114883423</v>
      </c>
      <c r="C5598" s="3">
        <v>90.517240762710571</v>
      </c>
    </row>
    <row r="5599" spans="1:3">
      <c r="A5599" s="3">
        <v>1.7000010013580322</v>
      </c>
      <c r="B5599" s="3">
        <v>78.333336114883423</v>
      </c>
      <c r="C5599" s="3">
        <v>90.517240762710571</v>
      </c>
    </row>
    <row r="5600" spans="1:3">
      <c r="A5600" s="3">
        <v>1.7040010690689087</v>
      </c>
      <c r="B5600" s="3">
        <v>78.333336114883423</v>
      </c>
      <c r="C5600" s="3">
        <v>90.517240762710571</v>
      </c>
    </row>
    <row r="5601" spans="1:3">
      <c r="A5601" s="3">
        <v>1.7080010175704956</v>
      </c>
      <c r="B5601" s="3">
        <v>78.333336114883423</v>
      </c>
      <c r="C5601" s="3">
        <v>90.517240762710571</v>
      </c>
    </row>
    <row r="5602" spans="1:3">
      <c r="A5602" s="3">
        <v>1.7120010852813721</v>
      </c>
      <c r="B5602" s="3">
        <v>78.333336114883423</v>
      </c>
      <c r="C5602" s="3">
        <v>90.517240762710571</v>
      </c>
    </row>
    <row r="5603" spans="1:3">
      <c r="A5603" s="3">
        <v>1.716001033782959</v>
      </c>
      <c r="B5603" s="3">
        <v>78.333336114883423</v>
      </c>
      <c r="C5603" s="3">
        <v>90.517240762710571</v>
      </c>
    </row>
    <row r="5604" spans="1:3">
      <c r="A5604" s="3">
        <v>1.7200009822845459</v>
      </c>
      <c r="B5604" s="3">
        <v>78.333336114883423</v>
      </c>
      <c r="C5604" s="3">
        <v>90.517240762710571</v>
      </c>
    </row>
    <row r="5605" spans="1:3">
      <c r="A5605" s="3">
        <v>1.7240010499954224</v>
      </c>
      <c r="B5605" s="3">
        <v>78.333336114883423</v>
      </c>
      <c r="C5605" s="3">
        <v>90.517240762710571</v>
      </c>
    </row>
    <row r="5606" spans="1:3">
      <c r="A5606" s="3">
        <v>1.7280009984970093</v>
      </c>
      <c r="B5606" s="3">
        <v>78.333336114883423</v>
      </c>
      <c r="C5606" s="3">
        <v>90.517240762710571</v>
      </c>
    </row>
    <row r="5607" spans="1:3">
      <c r="A5607" s="3">
        <v>1.7320010662078857</v>
      </c>
      <c r="B5607" s="3">
        <v>78.333336114883423</v>
      </c>
      <c r="C5607" s="3">
        <v>90.517240762710571</v>
      </c>
    </row>
    <row r="5608" spans="1:3">
      <c r="A5608" s="3">
        <v>1.7360010147094727</v>
      </c>
      <c r="B5608" s="3">
        <v>78.333336114883423</v>
      </c>
      <c r="C5608" s="3">
        <v>90.517240762710571</v>
      </c>
    </row>
    <row r="5609" spans="1:3">
      <c r="A5609" s="3">
        <v>1.7400010824203491</v>
      </c>
      <c r="B5609" s="3">
        <v>78.333336114883423</v>
      </c>
      <c r="C5609" s="3">
        <v>90.517240762710571</v>
      </c>
    </row>
    <row r="5610" spans="1:3">
      <c r="A5610" s="3">
        <v>1.744001030921936</v>
      </c>
      <c r="B5610" s="3">
        <v>78.333336114883423</v>
      </c>
      <c r="C5610" s="3">
        <v>90.517240762710571</v>
      </c>
    </row>
    <row r="5611" spans="1:3">
      <c r="A5611" s="3">
        <v>1.7480009794235229</v>
      </c>
      <c r="B5611" s="3">
        <v>78.333336114883423</v>
      </c>
      <c r="C5611" s="3">
        <v>90.517240762710571</v>
      </c>
    </row>
    <row r="5612" spans="1:3">
      <c r="A5612" s="3">
        <v>1.7520010471343994</v>
      </c>
      <c r="B5612" s="3">
        <v>78.333336114883423</v>
      </c>
      <c r="C5612" s="3">
        <v>90.517240762710571</v>
      </c>
    </row>
    <row r="5613" spans="1:3">
      <c r="A5613" s="3">
        <v>1.7560009956359863</v>
      </c>
      <c r="B5613" s="3">
        <v>78.333336114883423</v>
      </c>
      <c r="C5613" s="3">
        <v>90.517240762710571</v>
      </c>
    </row>
    <row r="5614" spans="1:3">
      <c r="A5614" s="3">
        <v>1.7600010633468628</v>
      </c>
      <c r="B5614" s="3">
        <v>78.333336114883423</v>
      </c>
      <c r="C5614" s="3">
        <v>90.517240762710571</v>
      </c>
    </row>
    <row r="5615" spans="1:3">
      <c r="A5615" s="3">
        <v>1.7640010118484497</v>
      </c>
      <c r="B5615" s="3">
        <v>78.333336114883423</v>
      </c>
      <c r="C5615" s="3">
        <v>90.517240762710571</v>
      </c>
    </row>
    <row r="5616" spans="1:3">
      <c r="A5616" s="3">
        <v>1.7680010795593262</v>
      </c>
      <c r="B5616" s="3">
        <v>78.333336114883423</v>
      </c>
      <c r="C5616" s="3">
        <v>90.517240762710571</v>
      </c>
    </row>
    <row r="5617" spans="1:3">
      <c r="A5617" s="3">
        <v>1.7720010280609131</v>
      </c>
      <c r="B5617" s="3">
        <v>78.333336114883423</v>
      </c>
      <c r="C5617" s="3">
        <v>90.517240762710571</v>
      </c>
    </row>
    <row r="5618" spans="1:3">
      <c r="A5618" s="3">
        <v>1.7760009765625</v>
      </c>
      <c r="B5618" s="3">
        <v>78.333336114883423</v>
      </c>
      <c r="C5618" s="3">
        <v>90.517240762710571</v>
      </c>
    </row>
    <row r="5619" spans="1:3">
      <c r="A5619" s="3">
        <v>1.7800010442733765</v>
      </c>
      <c r="B5619" s="3">
        <v>78.333336114883423</v>
      </c>
      <c r="C5619" s="3">
        <v>90.517240762710571</v>
      </c>
    </row>
    <row r="5620" spans="1:3">
      <c r="A5620" s="3">
        <v>1.7840009927749634</v>
      </c>
      <c r="B5620" s="3">
        <v>78.333336114883423</v>
      </c>
      <c r="C5620" s="3">
        <v>90.517240762710571</v>
      </c>
    </row>
    <row r="5621" spans="1:3">
      <c r="A5621" s="3">
        <v>1.7880010604858398</v>
      </c>
      <c r="B5621" s="3">
        <v>78.333336114883423</v>
      </c>
      <c r="C5621" s="3">
        <v>90.517240762710571</v>
      </c>
    </row>
    <row r="5622" spans="1:3">
      <c r="A5622" s="3">
        <v>1.7920010089874268</v>
      </c>
      <c r="B5622" s="3">
        <v>78.333336114883423</v>
      </c>
      <c r="C5622" s="3">
        <v>90.517240762710571</v>
      </c>
    </row>
    <row r="5623" spans="1:3">
      <c r="A5623" s="3">
        <v>1.7960010766983032</v>
      </c>
      <c r="B5623" s="3">
        <v>78.333336114883423</v>
      </c>
      <c r="C5623" s="3">
        <v>90.517240762710571</v>
      </c>
    </row>
    <row r="5624" spans="1:3">
      <c r="A5624" s="3">
        <v>1.8000010251998901</v>
      </c>
      <c r="B5624" s="3">
        <v>78.333336114883423</v>
      </c>
      <c r="C5624" s="3">
        <v>90.517240762710571</v>
      </c>
    </row>
    <row r="5625" spans="1:3">
      <c r="A5625" s="3">
        <v>1.8040010929107666</v>
      </c>
      <c r="B5625" s="3">
        <v>78.333336114883423</v>
      </c>
      <c r="C5625" s="3">
        <v>90.517240762710571</v>
      </c>
    </row>
    <row r="5626" spans="1:3">
      <c r="A5626" s="3">
        <v>1.8080010414123535</v>
      </c>
      <c r="B5626" s="3">
        <v>78.333336114883423</v>
      </c>
      <c r="C5626" s="3">
        <v>90.517240762710571</v>
      </c>
    </row>
    <row r="5627" spans="1:3">
      <c r="A5627" s="3">
        <v>1.8120009899139404</v>
      </c>
      <c r="B5627" s="3">
        <v>78.333336114883423</v>
      </c>
      <c r="C5627" s="3">
        <v>90.517240762710571</v>
      </c>
    </row>
    <row r="5628" spans="1:3">
      <c r="A5628" s="3">
        <v>1.8160010576248169</v>
      </c>
      <c r="B5628" s="3">
        <v>78.333336114883423</v>
      </c>
      <c r="C5628" s="3">
        <v>90.517240762710571</v>
      </c>
    </row>
    <row r="5629" spans="1:3">
      <c r="A5629" s="3">
        <v>1.8200010061264038</v>
      </c>
      <c r="B5629" s="3">
        <v>78.333336114883423</v>
      </c>
      <c r="C5629" s="3">
        <v>90.517240762710571</v>
      </c>
    </row>
    <row r="5630" spans="1:3">
      <c r="A5630" s="3">
        <v>1.8240010738372803</v>
      </c>
      <c r="B5630" s="3">
        <v>78.333336114883423</v>
      </c>
      <c r="C5630" s="3">
        <v>90.517240762710571</v>
      </c>
    </row>
    <row r="5631" spans="1:3">
      <c r="A5631" s="3">
        <v>1.8280010223388672</v>
      </c>
      <c r="B5631" s="3">
        <v>78.333336114883423</v>
      </c>
      <c r="C5631" s="3">
        <v>90.517240762710571</v>
      </c>
    </row>
    <row r="5632" spans="1:3">
      <c r="A5632" s="3">
        <v>1.8300000429153442</v>
      </c>
      <c r="B5632" s="3">
        <v>79.166668653488159</v>
      </c>
      <c r="C5632" s="3">
        <v>90.517240762710571</v>
      </c>
    </row>
    <row r="5633" spans="1:3">
      <c r="A5633" s="3">
        <v>1.8320010900497437</v>
      </c>
      <c r="B5633" s="3">
        <v>79.166668653488159</v>
      </c>
      <c r="C5633" s="3">
        <v>90.517240762710571</v>
      </c>
    </row>
    <row r="5634" spans="1:3">
      <c r="A5634" s="3">
        <v>1.8360010385513306</v>
      </c>
      <c r="B5634" s="3">
        <v>79.166668653488159</v>
      </c>
      <c r="C5634" s="3">
        <v>90.517240762710571</v>
      </c>
    </row>
    <row r="5635" spans="1:3">
      <c r="A5635" s="3">
        <v>1.8400009870529175</v>
      </c>
      <c r="B5635" s="3">
        <v>79.166668653488159</v>
      </c>
      <c r="C5635" s="3">
        <v>90.517240762710571</v>
      </c>
    </row>
    <row r="5636" spans="1:3">
      <c r="A5636" s="3">
        <v>1.8440010547637939</v>
      </c>
      <c r="B5636" s="3">
        <v>79.166668653488159</v>
      </c>
      <c r="C5636" s="3">
        <v>90.517240762710571</v>
      </c>
    </row>
    <row r="5637" spans="1:3">
      <c r="A5637" s="3">
        <v>1.8480010032653809</v>
      </c>
      <c r="B5637" s="3">
        <v>79.166668653488159</v>
      </c>
      <c r="C5637" s="3">
        <v>90.517240762710571</v>
      </c>
    </row>
    <row r="5638" spans="1:3">
      <c r="A5638" s="3">
        <v>1.8520010709762573</v>
      </c>
      <c r="B5638" s="3">
        <v>79.166668653488159</v>
      </c>
      <c r="C5638" s="3">
        <v>90.517240762710571</v>
      </c>
    </row>
    <row r="5639" spans="1:3">
      <c r="A5639" s="3">
        <v>1.8560010194778442</v>
      </c>
      <c r="B5639" s="3">
        <v>79.166668653488159</v>
      </c>
      <c r="C5639" s="3">
        <v>90.517240762710571</v>
      </c>
    </row>
    <row r="5640" spans="1:3">
      <c r="A5640" s="3">
        <v>1.8600010871887207</v>
      </c>
      <c r="B5640" s="3">
        <v>79.166668653488159</v>
      </c>
      <c r="C5640" s="3">
        <v>90.517240762710571</v>
      </c>
    </row>
    <row r="5641" spans="1:3">
      <c r="A5641" s="3">
        <v>1.8640010356903076</v>
      </c>
      <c r="B5641" s="3">
        <v>79.166668653488159</v>
      </c>
      <c r="C5641" s="3">
        <v>90.517240762710571</v>
      </c>
    </row>
    <row r="5642" spans="1:3">
      <c r="A5642" s="3">
        <v>1.8680009841918945</v>
      </c>
      <c r="B5642" s="3">
        <v>79.166668653488159</v>
      </c>
      <c r="C5642" s="3">
        <v>90.517240762710571</v>
      </c>
    </row>
    <row r="5643" spans="1:3">
      <c r="A5643" s="3">
        <v>1.872001051902771</v>
      </c>
      <c r="B5643" s="3">
        <v>79.166668653488159</v>
      </c>
      <c r="C5643" s="3">
        <v>90.517240762710571</v>
      </c>
    </row>
    <row r="5644" spans="1:3">
      <c r="A5644" s="3">
        <v>1.8760010004043579</v>
      </c>
      <c r="B5644" s="3">
        <v>79.166668653488159</v>
      </c>
      <c r="C5644" s="3">
        <v>90.517240762710571</v>
      </c>
    </row>
    <row r="5645" spans="1:3">
      <c r="A5645" s="3">
        <v>1.8800010681152344</v>
      </c>
      <c r="B5645" s="3">
        <v>79.166668653488159</v>
      </c>
      <c r="C5645" s="3">
        <v>90.517240762710571</v>
      </c>
    </row>
    <row r="5646" spans="1:3">
      <c r="A5646" s="3">
        <v>1.8840010166168213</v>
      </c>
      <c r="B5646" s="3">
        <v>79.166668653488159</v>
      </c>
      <c r="C5646" s="3">
        <v>90.517240762710571</v>
      </c>
    </row>
    <row r="5647" spans="1:3">
      <c r="A5647" s="3">
        <v>1.8880010843276978</v>
      </c>
      <c r="B5647" s="3">
        <v>79.166668653488159</v>
      </c>
      <c r="C5647" s="3">
        <v>90.517240762710571</v>
      </c>
    </row>
    <row r="5648" spans="1:3">
      <c r="A5648" s="3">
        <v>1.8899999856948853</v>
      </c>
      <c r="B5648" s="3">
        <v>80.000001192092896</v>
      </c>
      <c r="C5648" s="3">
        <v>90.517240762710571</v>
      </c>
    </row>
    <row r="5649" spans="1:3">
      <c r="A5649" s="3">
        <v>1.8920010328292847</v>
      </c>
      <c r="B5649" s="3">
        <v>80.000001192092896</v>
      </c>
      <c r="C5649" s="3">
        <v>90.517240762710571</v>
      </c>
    </row>
    <row r="5650" spans="1:3">
      <c r="A5650" s="3">
        <v>1.8960009813308716</v>
      </c>
      <c r="B5650" s="3">
        <v>80.000001192092896</v>
      </c>
      <c r="C5650" s="3">
        <v>90.517240762710571</v>
      </c>
    </row>
    <row r="5651" spans="1:3">
      <c r="A5651" s="3">
        <v>1.900001049041748</v>
      </c>
      <c r="B5651" s="3">
        <v>80.000001192092896</v>
      </c>
      <c r="C5651" s="3">
        <v>90.517240762710571</v>
      </c>
    </row>
    <row r="5652" spans="1:3">
      <c r="A5652" s="3">
        <v>1.904000997543335</v>
      </c>
      <c r="B5652" s="3">
        <v>80.000001192092896</v>
      </c>
      <c r="C5652" s="3">
        <v>90.517240762710571</v>
      </c>
    </row>
    <row r="5653" spans="1:3">
      <c r="A5653" s="3">
        <v>1.9080010652542114</v>
      </c>
      <c r="B5653" s="3">
        <v>80.000001192092896</v>
      </c>
      <c r="C5653" s="3">
        <v>90.517240762710571</v>
      </c>
    </row>
    <row r="5654" spans="1:3">
      <c r="A5654" s="3">
        <v>1.9120010137557983</v>
      </c>
      <c r="B5654" s="3">
        <v>80.000001192092896</v>
      </c>
      <c r="C5654" s="3">
        <v>90.517240762710571</v>
      </c>
    </row>
    <row r="5655" spans="1:3">
      <c r="A5655" s="3">
        <v>1.9160010814666748</v>
      </c>
      <c r="B5655" s="3">
        <v>80.000001192092896</v>
      </c>
      <c r="C5655" s="3">
        <v>90.517240762710571</v>
      </c>
    </row>
    <row r="5656" spans="1:3">
      <c r="A5656" s="3">
        <v>1.9199999570846558</v>
      </c>
      <c r="B5656" s="3">
        <v>80.000001192092896</v>
      </c>
      <c r="C5656" s="3">
        <v>91.379308700561523</v>
      </c>
    </row>
    <row r="5657" spans="1:3">
      <c r="A5657" s="3">
        <v>1.9200010299682617</v>
      </c>
      <c r="B5657" s="3">
        <v>80.000001192092896</v>
      </c>
      <c r="C5657" s="3">
        <v>91.379308700561523</v>
      </c>
    </row>
    <row r="5658" spans="1:3">
      <c r="A5658" s="3">
        <v>1.9240010976791382</v>
      </c>
      <c r="B5658" s="3">
        <v>80.000001192092896</v>
      </c>
      <c r="C5658" s="3">
        <v>91.379308700561523</v>
      </c>
    </row>
    <row r="5659" spans="1:3">
      <c r="A5659" s="3">
        <v>1.9280010461807251</v>
      </c>
      <c r="B5659" s="3">
        <v>80.000001192092896</v>
      </c>
      <c r="C5659" s="3">
        <v>91.379308700561523</v>
      </c>
    </row>
    <row r="5660" spans="1:3">
      <c r="A5660" s="3">
        <v>1.932000994682312</v>
      </c>
      <c r="B5660" s="3">
        <v>80.000001192092896</v>
      </c>
      <c r="C5660" s="3">
        <v>91.379308700561523</v>
      </c>
    </row>
    <row r="5661" spans="1:3">
      <c r="A5661" s="3">
        <v>1.9360010623931885</v>
      </c>
      <c r="B5661" s="3">
        <v>80.000001192092896</v>
      </c>
      <c r="C5661" s="3">
        <v>91.379308700561523</v>
      </c>
    </row>
    <row r="5662" spans="1:3">
      <c r="A5662" s="3">
        <v>1.9400010108947754</v>
      </c>
      <c r="B5662" s="3">
        <v>80.000001192092896</v>
      </c>
      <c r="C5662" s="3">
        <v>91.379308700561523</v>
      </c>
    </row>
    <row r="5663" spans="1:3">
      <c r="A5663" s="3">
        <v>1.9440010786056519</v>
      </c>
      <c r="B5663" s="3">
        <v>80.000001192092896</v>
      </c>
      <c r="C5663" s="3">
        <v>91.379308700561523</v>
      </c>
    </row>
    <row r="5664" spans="1:3">
      <c r="A5664" s="3">
        <v>1.9480010271072388</v>
      </c>
      <c r="B5664" s="3">
        <v>80.000001192092896</v>
      </c>
      <c r="C5664" s="3">
        <v>91.379308700561523</v>
      </c>
    </row>
    <row r="5665" spans="1:3">
      <c r="A5665" s="3">
        <v>1.9520010948181152</v>
      </c>
      <c r="B5665" s="3">
        <v>80.000001192092896</v>
      </c>
      <c r="C5665" s="3">
        <v>91.379308700561523</v>
      </c>
    </row>
    <row r="5666" spans="1:3">
      <c r="A5666" s="3">
        <v>1.9560010433197021</v>
      </c>
      <c r="B5666" s="3">
        <v>80.000001192092896</v>
      </c>
      <c r="C5666" s="3">
        <v>91.379308700561523</v>
      </c>
    </row>
    <row r="5667" spans="1:3">
      <c r="A5667" s="3">
        <v>1.9600009918212891</v>
      </c>
      <c r="B5667" s="3">
        <v>80.000001192092896</v>
      </c>
      <c r="C5667" s="3">
        <v>91.379308700561523</v>
      </c>
    </row>
    <row r="5668" spans="1:3">
      <c r="A5668" s="3">
        <v>1.9640010595321655</v>
      </c>
      <c r="B5668" s="3">
        <v>80.000001192092896</v>
      </c>
      <c r="C5668" s="3">
        <v>91.379308700561523</v>
      </c>
    </row>
    <row r="5669" spans="1:3">
      <c r="A5669" s="3">
        <v>1.9680010080337524</v>
      </c>
      <c r="B5669" s="3">
        <v>80.000001192092896</v>
      </c>
      <c r="C5669" s="3">
        <v>91.379308700561523</v>
      </c>
    </row>
    <row r="5670" spans="1:3">
      <c r="A5670" s="3">
        <v>1.9700000286102295</v>
      </c>
      <c r="B5670" s="3">
        <v>80.833333730697632</v>
      </c>
      <c r="C5670" s="3">
        <v>91.379308700561523</v>
      </c>
    </row>
    <row r="5671" spans="1:3">
      <c r="A5671" s="3">
        <v>1.9720010757446289</v>
      </c>
      <c r="B5671" s="3">
        <v>80.833333730697632</v>
      </c>
      <c r="C5671" s="3">
        <v>91.379308700561523</v>
      </c>
    </row>
    <row r="5672" spans="1:3">
      <c r="A5672" s="3">
        <v>1.9760010242462158</v>
      </c>
      <c r="B5672" s="3">
        <v>80.833333730697632</v>
      </c>
      <c r="C5672" s="3">
        <v>91.379308700561523</v>
      </c>
    </row>
    <row r="5673" spans="1:3">
      <c r="A5673" s="3">
        <v>1.9800010919570923</v>
      </c>
      <c r="B5673" s="3">
        <v>80.833333730697632</v>
      </c>
      <c r="C5673" s="3">
        <v>91.379308700561523</v>
      </c>
    </row>
    <row r="5674" spans="1:3">
      <c r="A5674" s="3">
        <v>1.9840010404586792</v>
      </c>
      <c r="B5674" s="3">
        <v>80.833333730697632</v>
      </c>
      <c r="C5674" s="3">
        <v>91.379308700561523</v>
      </c>
    </row>
    <row r="5675" spans="1:3">
      <c r="A5675" s="3">
        <v>1.9880009889602661</v>
      </c>
      <c r="B5675" s="3">
        <v>80.833333730697632</v>
      </c>
      <c r="C5675" s="3">
        <v>91.379308700561523</v>
      </c>
    </row>
    <row r="5676" spans="1:3">
      <c r="A5676" s="3">
        <v>1.9920010566711426</v>
      </c>
      <c r="B5676" s="3">
        <v>80.833333730697632</v>
      </c>
      <c r="C5676" s="3">
        <v>91.379308700561523</v>
      </c>
    </row>
    <row r="5677" spans="1:3">
      <c r="A5677" s="3">
        <v>1.9960010051727295</v>
      </c>
      <c r="B5677" s="3">
        <v>80.833333730697632</v>
      </c>
      <c r="C5677" s="3">
        <v>91.379308700561523</v>
      </c>
    </row>
    <row r="5678" spans="1:3">
      <c r="A5678" s="3">
        <v>2.0000009536743164</v>
      </c>
      <c r="B5678" s="3">
        <v>80.833333730697632</v>
      </c>
      <c r="C5678" s="3">
        <v>91.379308700561523</v>
      </c>
    </row>
    <row r="5679" spans="1:3">
      <c r="A5679" s="3">
        <v>2.0040011405944824</v>
      </c>
      <c r="B5679" s="3">
        <v>80.833333730697632</v>
      </c>
      <c r="C5679" s="3">
        <v>91.379308700561523</v>
      </c>
    </row>
    <row r="5680" spans="1:3">
      <c r="A5680" s="3">
        <v>2.0080010890960693</v>
      </c>
      <c r="B5680" s="3">
        <v>80.833333730697632</v>
      </c>
      <c r="C5680" s="3">
        <v>91.379308700561523</v>
      </c>
    </row>
    <row r="5681" spans="1:3">
      <c r="A5681" s="3">
        <v>2.0120010375976563</v>
      </c>
      <c r="B5681" s="3">
        <v>80.833333730697632</v>
      </c>
      <c r="C5681" s="3">
        <v>91.379308700561523</v>
      </c>
    </row>
    <row r="5682" spans="1:3">
      <c r="A5682" s="3">
        <v>2.0160009860992432</v>
      </c>
      <c r="B5682" s="3">
        <v>80.833333730697632</v>
      </c>
      <c r="C5682" s="3">
        <v>91.379308700561523</v>
      </c>
    </row>
    <row r="5683" spans="1:3">
      <c r="A5683" s="3">
        <v>2.0200009346008301</v>
      </c>
      <c r="B5683" s="3">
        <v>80.833333730697632</v>
      </c>
      <c r="C5683" s="3">
        <v>91.379308700561523</v>
      </c>
    </row>
    <row r="5684" spans="1:3">
      <c r="A5684" s="3">
        <v>2.0240011215209961</v>
      </c>
      <c r="B5684" s="3">
        <v>80.833333730697632</v>
      </c>
      <c r="C5684" s="3">
        <v>91.379308700561523</v>
      </c>
    </row>
    <row r="5685" spans="1:3">
      <c r="A5685" s="3">
        <v>2.028001070022583</v>
      </c>
      <c r="B5685" s="3">
        <v>80.833333730697632</v>
      </c>
      <c r="C5685" s="3">
        <v>91.379308700561523</v>
      </c>
    </row>
    <row r="5686" spans="1:3">
      <c r="A5686" s="3">
        <v>2.0320010185241699</v>
      </c>
      <c r="B5686" s="3">
        <v>80.833333730697632</v>
      </c>
      <c r="C5686" s="3">
        <v>91.379308700561523</v>
      </c>
    </row>
    <row r="5687" spans="1:3">
      <c r="A5687" s="3">
        <v>2.0360009670257568</v>
      </c>
      <c r="B5687" s="3">
        <v>80.833333730697632</v>
      </c>
      <c r="C5687" s="3">
        <v>91.379308700561523</v>
      </c>
    </row>
    <row r="5688" spans="1:3">
      <c r="A5688" s="3">
        <v>2.0400011539459229</v>
      </c>
      <c r="B5688" s="3">
        <v>80.833333730697632</v>
      </c>
      <c r="C5688" s="3">
        <v>91.379308700561523</v>
      </c>
    </row>
    <row r="5689" spans="1:3">
      <c r="A5689" s="3">
        <v>2.0440011024475098</v>
      </c>
      <c r="B5689" s="3">
        <v>80.833333730697632</v>
      </c>
      <c r="C5689" s="3">
        <v>91.379308700561523</v>
      </c>
    </row>
    <row r="5690" spans="1:3">
      <c r="A5690" s="3">
        <v>2.0480010509490967</v>
      </c>
      <c r="B5690" s="3">
        <v>80.833333730697632</v>
      </c>
      <c r="C5690" s="3">
        <v>91.379308700561523</v>
      </c>
    </row>
    <row r="5691" spans="1:3">
      <c r="A5691" s="3">
        <v>2.0520009994506836</v>
      </c>
      <c r="B5691" s="3">
        <v>80.833333730697632</v>
      </c>
      <c r="C5691" s="3">
        <v>91.379308700561523</v>
      </c>
    </row>
    <row r="5692" spans="1:3">
      <c r="A5692" s="3">
        <v>2.0560009479522705</v>
      </c>
      <c r="B5692" s="3">
        <v>80.833333730697632</v>
      </c>
      <c r="C5692" s="3">
        <v>91.379308700561523</v>
      </c>
    </row>
    <row r="5693" spans="1:3">
      <c r="A5693" s="3">
        <v>2.0600011348724365</v>
      </c>
      <c r="B5693" s="3">
        <v>80.833333730697632</v>
      </c>
      <c r="C5693" s="3">
        <v>91.379308700561523</v>
      </c>
    </row>
    <row r="5694" spans="1:3">
      <c r="A5694" s="3">
        <v>2.0640010833740234</v>
      </c>
      <c r="B5694" s="3">
        <v>80.833333730697632</v>
      </c>
      <c r="C5694" s="3">
        <v>91.379308700561523</v>
      </c>
    </row>
    <row r="5695" spans="1:3">
      <c r="A5695" s="3">
        <v>2.0680010318756104</v>
      </c>
      <c r="B5695" s="3">
        <v>80.833333730697632</v>
      </c>
      <c r="C5695" s="3">
        <v>91.379308700561523</v>
      </c>
    </row>
    <row r="5696" spans="1:3">
      <c r="A5696" s="3">
        <v>2.0720009803771973</v>
      </c>
      <c r="B5696" s="3">
        <v>80.833333730697632</v>
      </c>
      <c r="C5696" s="3">
        <v>91.379308700561523</v>
      </c>
    </row>
    <row r="5697" spans="1:3">
      <c r="A5697" s="3">
        <v>2.0760011672973633</v>
      </c>
      <c r="B5697" s="3">
        <v>80.833333730697632</v>
      </c>
      <c r="C5697" s="3">
        <v>91.379308700561523</v>
      </c>
    </row>
    <row r="5698" spans="1:3">
      <c r="A5698" s="3">
        <v>2.0800011157989502</v>
      </c>
      <c r="B5698" s="3">
        <v>80.833333730697632</v>
      </c>
      <c r="C5698" s="3">
        <v>91.379308700561523</v>
      </c>
    </row>
    <row r="5699" spans="1:3">
      <c r="A5699" s="3">
        <v>2.0840010643005371</v>
      </c>
      <c r="B5699" s="3">
        <v>80.833333730697632</v>
      </c>
      <c r="C5699" s="3">
        <v>91.379308700561523</v>
      </c>
    </row>
    <row r="5700" spans="1:3">
      <c r="A5700" s="3">
        <v>2.088001012802124</v>
      </c>
      <c r="B5700" s="3">
        <v>80.833333730697632</v>
      </c>
      <c r="C5700" s="3">
        <v>91.379308700561523</v>
      </c>
    </row>
    <row r="5701" spans="1:3">
      <c r="A5701" s="3">
        <v>2.0920009613037109</v>
      </c>
      <c r="B5701" s="3">
        <v>80.833333730697632</v>
      </c>
      <c r="C5701" s="3">
        <v>91.379308700561523</v>
      </c>
    </row>
    <row r="5702" spans="1:3">
      <c r="A5702" s="3">
        <v>2.096001148223877</v>
      </c>
      <c r="B5702" s="3">
        <v>80.833333730697632</v>
      </c>
      <c r="C5702" s="3">
        <v>91.379308700561523</v>
      </c>
    </row>
    <row r="5703" spans="1:3">
      <c r="A5703" s="3">
        <v>2.1000010967254639</v>
      </c>
      <c r="B5703" s="3">
        <v>80.833333730697632</v>
      </c>
      <c r="C5703" s="3">
        <v>91.379308700561523</v>
      </c>
    </row>
    <row r="5704" spans="1:3">
      <c r="A5704" s="3">
        <v>2.1040010452270508</v>
      </c>
      <c r="B5704" s="3">
        <v>80.833333730697632</v>
      </c>
      <c r="C5704" s="3">
        <v>91.379308700561523</v>
      </c>
    </row>
    <row r="5705" spans="1:3">
      <c r="A5705" s="3">
        <v>2.1080009937286377</v>
      </c>
      <c r="B5705" s="3">
        <v>80.833333730697632</v>
      </c>
      <c r="C5705" s="3">
        <v>91.379308700561523</v>
      </c>
    </row>
    <row r="5706" spans="1:3">
      <c r="A5706" s="3">
        <v>2.1120009422302246</v>
      </c>
      <c r="B5706" s="3">
        <v>80.833333730697632</v>
      </c>
      <c r="C5706" s="3">
        <v>91.379308700561523</v>
      </c>
    </row>
    <row r="5707" spans="1:3">
      <c r="A5707" s="3">
        <v>2.1160011291503906</v>
      </c>
      <c r="B5707" s="3">
        <v>80.833333730697632</v>
      </c>
      <c r="C5707" s="3">
        <v>91.379308700561523</v>
      </c>
    </row>
    <row r="5708" spans="1:3">
      <c r="A5708" s="3">
        <v>2.119999885559082</v>
      </c>
      <c r="B5708" s="3">
        <v>81.666666269302368</v>
      </c>
      <c r="C5708" s="3">
        <v>91.379308700561523</v>
      </c>
    </row>
    <row r="5709" spans="1:3">
      <c r="A5709" s="3">
        <v>2.1200010776519775</v>
      </c>
      <c r="B5709" s="3">
        <v>81.666666269302368</v>
      </c>
      <c r="C5709" s="3">
        <v>91.379308700561523</v>
      </c>
    </row>
    <row r="5710" spans="1:3">
      <c r="A5710" s="3">
        <v>2.1240010261535645</v>
      </c>
      <c r="B5710" s="3">
        <v>81.666666269302368</v>
      </c>
      <c r="C5710" s="3">
        <v>91.379308700561523</v>
      </c>
    </row>
    <row r="5711" spans="1:3">
      <c r="A5711" s="3">
        <v>2.1280009746551514</v>
      </c>
      <c r="B5711" s="3">
        <v>81.666666269302368</v>
      </c>
      <c r="C5711" s="3">
        <v>91.379308700561523</v>
      </c>
    </row>
    <row r="5712" spans="1:3">
      <c r="A5712" s="3">
        <v>2.1320011615753174</v>
      </c>
      <c r="B5712" s="3">
        <v>81.666666269302368</v>
      </c>
      <c r="C5712" s="3">
        <v>91.379308700561523</v>
      </c>
    </row>
    <row r="5713" spans="1:3">
      <c r="A5713" s="3">
        <v>2.1360011100769043</v>
      </c>
      <c r="B5713" s="3">
        <v>81.666666269302368</v>
      </c>
      <c r="C5713" s="3">
        <v>91.379308700561523</v>
      </c>
    </row>
    <row r="5714" spans="1:3">
      <c r="A5714" s="3">
        <v>2.1400010585784912</v>
      </c>
      <c r="B5714" s="3">
        <v>81.666666269302368</v>
      </c>
      <c r="C5714" s="3">
        <v>91.379308700561523</v>
      </c>
    </row>
    <row r="5715" spans="1:3">
      <c r="A5715" s="3">
        <v>2.1440010070800781</v>
      </c>
      <c r="B5715" s="3">
        <v>81.666666269302368</v>
      </c>
      <c r="C5715" s="3">
        <v>91.379308700561523</v>
      </c>
    </row>
    <row r="5716" spans="1:3">
      <c r="A5716" s="3">
        <v>2.148000955581665</v>
      </c>
      <c r="B5716" s="3">
        <v>81.666666269302368</v>
      </c>
      <c r="C5716" s="3">
        <v>91.379308700561523</v>
      </c>
    </row>
    <row r="5717" spans="1:3">
      <c r="A5717" s="3">
        <v>2.1520011425018311</v>
      </c>
      <c r="B5717" s="3">
        <v>81.666666269302368</v>
      </c>
      <c r="C5717" s="3">
        <v>91.379308700561523</v>
      </c>
    </row>
    <row r="5718" spans="1:3">
      <c r="A5718" s="3">
        <v>2.156001091003418</v>
      </c>
      <c r="B5718" s="3">
        <v>81.666666269302368</v>
      </c>
      <c r="C5718" s="3">
        <v>91.379308700561523</v>
      </c>
    </row>
    <row r="5719" spans="1:3">
      <c r="A5719" s="3">
        <v>2.1600010395050049</v>
      </c>
      <c r="B5719" s="3">
        <v>81.666666269302368</v>
      </c>
      <c r="C5719" s="3">
        <v>91.379308700561523</v>
      </c>
    </row>
    <row r="5720" spans="1:3">
      <c r="A5720" s="3">
        <v>2.1640009880065918</v>
      </c>
      <c r="B5720" s="3">
        <v>81.666666269302368</v>
      </c>
      <c r="C5720" s="3">
        <v>91.379308700561523</v>
      </c>
    </row>
    <row r="5721" spans="1:3">
      <c r="A5721" s="3">
        <v>2.1680009365081787</v>
      </c>
      <c r="B5721" s="3">
        <v>81.666666269302368</v>
      </c>
      <c r="C5721" s="3">
        <v>91.379308700561523</v>
      </c>
    </row>
    <row r="5722" spans="1:3">
      <c r="A5722" s="3">
        <v>2.1700000762939453</v>
      </c>
      <c r="B5722" s="3">
        <v>81.666666269302368</v>
      </c>
      <c r="C5722" s="3">
        <v>92.241376638412476</v>
      </c>
    </row>
    <row r="5723" spans="1:3">
      <c r="A5723" s="3">
        <v>2.1720011234283447</v>
      </c>
      <c r="B5723" s="3">
        <v>81.666666269302368</v>
      </c>
      <c r="C5723" s="3">
        <v>92.241376638412476</v>
      </c>
    </row>
    <row r="5724" spans="1:3">
      <c r="A5724" s="3">
        <v>2.1760010719299316</v>
      </c>
      <c r="B5724" s="3">
        <v>81.666666269302368</v>
      </c>
      <c r="C5724" s="3">
        <v>92.241376638412476</v>
      </c>
    </row>
    <row r="5725" spans="1:3">
      <c r="A5725" s="3">
        <v>2.1800010204315186</v>
      </c>
      <c r="B5725" s="3">
        <v>81.666666269302368</v>
      </c>
      <c r="C5725" s="3">
        <v>92.241376638412476</v>
      </c>
    </row>
    <row r="5726" spans="1:3">
      <c r="A5726" s="3">
        <v>2.1840009689331055</v>
      </c>
      <c r="B5726" s="3">
        <v>81.666666269302368</v>
      </c>
      <c r="C5726" s="3">
        <v>92.241376638412476</v>
      </c>
    </row>
    <row r="5727" spans="1:3">
      <c r="A5727" s="3">
        <v>2.1880011558532715</v>
      </c>
      <c r="B5727" s="3">
        <v>81.666666269302368</v>
      </c>
      <c r="C5727" s="3">
        <v>92.241376638412476</v>
      </c>
    </row>
    <row r="5728" spans="1:3">
      <c r="A5728" s="3">
        <v>2.1920011043548584</v>
      </c>
      <c r="B5728" s="3">
        <v>81.666666269302368</v>
      </c>
      <c r="C5728" s="3">
        <v>92.241376638412476</v>
      </c>
    </row>
    <row r="5729" spans="1:3">
      <c r="A5729" s="3">
        <v>2.1960010528564453</v>
      </c>
      <c r="B5729" s="3">
        <v>81.666666269302368</v>
      </c>
      <c r="C5729" s="3">
        <v>92.241376638412476</v>
      </c>
    </row>
    <row r="5730" spans="1:3">
      <c r="A5730" s="3">
        <v>2.2000010013580322</v>
      </c>
      <c r="B5730" s="3">
        <v>81.666666269302368</v>
      </c>
      <c r="C5730" s="3">
        <v>92.241376638412476</v>
      </c>
    </row>
    <row r="5731" spans="1:3">
      <c r="A5731" s="3">
        <v>2.2040009498596191</v>
      </c>
      <c r="B5731" s="3">
        <v>81.666666269302368</v>
      </c>
      <c r="C5731" s="3">
        <v>92.241376638412476</v>
      </c>
    </row>
    <row r="5732" spans="1:3">
      <c r="A5732" s="3">
        <v>2.2080011367797852</v>
      </c>
      <c r="B5732" s="3">
        <v>81.666666269302368</v>
      </c>
      <c r="C5732" s="3">
        <v>92.241376638412476</v>
      </c>
    </row>
    <row r="5733" spans="1:3">
      <c r="A5733" s="3">
        <v>2.2120010852813721</v>
      </c>
      <c r="B5733" s="3">
        <v>81.666666269302368</v>
      </c>
      <c r="C5733" s="3">
        <v>92.241376638412476</v>
      </c>
    </row>
    <row r="5734" spans="1:3">
      <c r="A5734" s="3">
        <v>2.216001033782959</v>
      </c>
      <c r="B5734" s="3">
        <v>81.666666269302368</v>
      </c>
      <c r="C5734" s="3">
        <v>92.241376638412476</v>
      </c>
    </row>
    <row r="5735" spans="1:3">
      <c r="A5735" s="3">
        <v>2.2200009822845459</v>
      </c>
      <c r="B5735" s="3">
        <v>81.666666269302368</v>
      </c>
      <c r="C5735" s="3">
        <v>92.241376638412476</v>
      </c>
    </row>
    <row r="5736" spans="1:3">
      <c r="A5736" s="3">
        <v>2.2240011692047119</v>
      </c>
      <c r="B5736" s="3">
        <v>81.666666269302368</v>
      </c>
      <c r="C5736" s="3">
        <v>92.241376638412476</v>
      </c>
    </row>
    <row r="5737" spans="1:3">
      <c r="A5737" s="3">
        <v>2.2280011177062988</v>
      </c>
      <c r="B5737" s="3">
        <v>81.666666269302368</v>
      </c>
      <c r="C5737" s="3">
        <v>92.241376638412476</v>
      </c>
    </row>
    <row r="5738" spans="1:3">
      <c r="A5738" s="3">
        <v>2.2300000190734863</v>
      </c>
      <c r="B5738" s="3">
        <v>82.499998807907104</v>
      </c>
      <c r="C5738" s="3">
        <v>92.241376638412476</v>
      </c>
    </row>
    <row r="5739" spans="1:3">
      <c r="A5739" s="3">
        <v>2.2320010662078857</v>
      </c>
      <c r="B5739" s="3">
        <v>82.499998807907104</v>
      </c>
      <c r="C5739" s="3">
        <v>92.241376638412476</v>
      </c>
    </row>
    <row r="5740" spans="1:3">
      <c r="A5740" s="3">
        <v>2.2360010147094727</v>
      </c>
      <c r="B5740" s="3">
        <v>82.499998807907104</v>
      </c>
      <c r="C5740" s="3">
        <v>92.241376638412476</v>
      </c>
    </row>
    <row r="5741" spans="1:3">
      <c r="A5741" s="3">
        <v>2.2400000095367432</v>
      </c>
      <c r="B5741" s="3">
        <v>82.499998807907104</v>
      </c>
      <c r="C5741" s="3">
        <v>93.103450536727905</v>
      </c>
    </row>
    <row r="5742" spans="1:3">
      <c r="A5742" s="3">
        <v>2.2400009632110596</v>
      </c>
      <c r="B5742" s="3">
        <v>82.499998807907104</v>
      </c>
      <c r="C5742" s="3">
        <v>93.103450536727905</v>
      </c>
    </row>
    <row r="5743" spans="1:3">
      <c r="A5743" s="3">
        <v>2.2440011501312256</v>
      </c>
      <c r="B5743" s="3">
        <v>82.499998807907104</v>
      </c>
      <c r="C5743" s="3">
        <v>93.103450536727905</v>
      </c>
    </row>
    <row r="5744" spans="1:3">
      <c r="A5744" s="3">
        <v>2.2480010986328125</v>
      </c>
      <c r="B5744" s="3">
        <v>82.499998807907104</v>
      </c>
      <c r="C5744" s="3">
        <v>93.103450536727905</v>
      </c>
    </row>
    <row r="5745" spans="1:3">
      <c r="A5745" s="3">
        <v>2.2520010471343994</v>
      </c>
      <c r="B5745" s="3">
        <v>82.499998807907104</v>
      </c>
      <c r="C5745" s="3">
        <v>93.103450536727905</v>
      </c>
    </row>
    <row r="5746" spans="1:3">
      <c r="A5746" s="3">
        <v>2.2560009956359863</v>
      </c>
      <c r="B5746" s="3">
        <v>82.499998807907104</v>
      </c>
      <c r="C5746" s="3">
        <v>93.103450536727905</v>
      </c>
    </row>
    <row r="5747" spans="1:3">
      <c r="A5747" s="3">
        <v>2.2600009441375732</v>
      </c>
      <c r="B5747" s="3">
        <v>82.499998807907104</v>
      </c>
      <c r="C5747" s="3">
        <v>93.103450536727905</v>
      </c>
    </row>
    <row r="5748" spans="1:3">
      <c r="A5748" s="3">
        <v>2.2640011310577393</v>
      </c>
      <c r="B5748" s="3">
        <v>82.499998807907104</v>
      </c>
      <c r="C5748" s="3">
        <v>93.103450536727905</v>
      </c>
    </row>
    <row r="5749" spans="1:3">
      <c r="A5749" s="3">
        <v>2.2680010795593262</v>
      </c>
      <c r="B5749" s="3">
        <v>82.499998807907104</v>
      </c>
      <c r="C5749" s="3">
        <v>93.103450536727905</v>
      </c>
    </row>
    <row r="5750" spans="1:3">
      <c r="A5750" s="3">
        <v>2.2720010280609131</v>
      </c>
      <c r="B5750" s="3">
        <v>82.499998807907104</v>
      </c>
      <c r="C5750" s="3">
        <v>93.103450536727905</v>
      </c>
    </row>
    <row r="5751" spans="1:3">
      <c r="A5751" s="3">
        <v>2.2760009765625</v>
      </c>
      <c r="B5751" s="3">
        <v>82.499998807907104</v>
      </c>
      <c r="C5751" s="3">
        <v>93.103450536727905</v>
      </c>
    </row>
    <row r="5752" spans="1:3">
      <c r="A5752" s="3">
        <v>2.280001163482666</v>
      </c>
      <c r="B5752" s="3">
        <v>82.499998807907104</v>
      </c>
      <c r="C5752" s="3">
        <v>93.103450536727905</v>
      </c>
    </row>
    <row r="5753" spans="1:3">
      <c r="A5753" s="3">
        <v>2.2840011119842529</v>
      </c>
      <c r="B5753" s="3">
        <v>82.499998807907104</v>
      </c>
      <c r="C5753" s="3">
        <v>93.103450536727905</v>
      </c>
    </row>
    <row r="5754" spans="1:3">
      <c r="A5754" s="3">
        <v>2.2880010604858398</v>
      </c>
      <c r="B5754" s="3">
        <v>82.499998807907104</v>
      </c>
      <c r="C5754" s="3">
        <v>93.103450536727905</v>
      </c>
    </row>
    <row r="5755" spans="1:3">
      <c r="A5755" s="3">
        <v>2.2920010089874268</v>
      </c>
      <c r="B5755" s="3">
        <v>82.499998807907104</v>
      </c>
      <c r="C5755" s="3">
        <v>93.103450536727905</v>
      </c>
    </row>
    <row r="5756" spans="1:3">
      <c r="A5756" s="3">
        <v>2.2960009574890137</v>
      </c>
      <c r="B5756" s="3">
        <v>82.499998807907104</v>
      </c>
      <c r="C5756" s="3">
        <v>93.103450536727905</v>
      </c>
    </row>
    <row r="5757" spans="1:3">
      <c r="A5757" s="3">
        <v>2.3000011444091797</v>
      </c>
      <c r="B5757" s="3">
        <v>82.499998807907104</v>
      </c>
      <c r="C5757" s="3">
        <v>93.103450536727905</v>
      </c>
    </row>
    <row r="5758" spans="1:3">
      <c r="A5758" s="3">
        <v>2.3040010929107666</v>
      </c>
      <c r="B5758" s="3">
        <v>82.499998807907104</v>
      </c>
      <c r="C5758" s="3">
        <v>93.103450536727905</v>
      </c>
    </row>
    <row r="5759" spans="1:3">
      <c r="A5759" s="3">
        <v>2.3080010414123535</v>
      </c>
      <c r="B5759" s="3">
        <v>82.499998807907104</v>
      </c>
      <c r="C5759" s="3">
        <v>93.103450536727905</v>
      </c>
    </row>
    <row r="5760" spans="1:3">
      <c r="A5760" s="3">
        <v>2.3120009899139404</v>
      </c>
      <c r="B5760" s="3">
        <v>82.499998807907104</v>
      </c>
      <c r="C5760" s="3">
        <v>93.103450536727905</v>
      </c>
    </row>
    <row r="5761" spans="1:3">
      <c r="A5761" s="3">
        <v>2.3160011768341064</v>
      </c>
      <c r="B5761" s="3">
        <v>82.499998807907104</v>
      </c>
      <c r="C5761" s="3">
        <v>93.103450536727905</v>
      </c>
    </row>
    <row r="5762" spans="1:3">
      <c r="A5762" s="3">
        <v>2.3200011253356934</v>
      </c>
      <c r="B5762" s="3">
        <v>82.499998807907104</v>
      </c>
      <c r="C5762" s="3">
        <v>93.103450536727905</v>
      </c>
    </row>
    <row r="5763" spans="1:3">
      <c r="A5763" s="3">
        <v>2.3240010738372803</v>
      </c>
      <c r="B5763" s="3">
        <v>82.499998807907104</v>
      </c>
      <c r="C5763" s="3">
        <v>93.103450536727905</v>
      </c>
    </row>
    <row r="5764" spans="1:3">
      <c r="A5764" s="3">
        <v>2.3280010223388672</v>
      </c>
      <c r="B5764" s="3">
        <v>82.499998807907104</v>
      </c>
      <c r="C5764" s="3">
        <v>93.103450536727905</v>
      </c>
    </row>
    <row r="5765" spans="1:3">
      <c r="A5765" s="3">
        <v>2.3320009708404541</v>
      </c>
      <c r="B5765" s="3">
        <v>82.499998807907104</v>
      </c>
      <c r="C5765" s="3">
        <v>93.103450536727905</v>
      </c>
    </row>
    <row r="5766" spans="1:3">
      <c r="A5766" s="3">
        <v>2.3360011577606201</v>
      </c>
      <c r="B5766" s="3">
        <v>82.499998807907104</v>
      </c>
      <c r="C5766" s="3">
        <v>93.103450536727905</v>
      </c>
    </row>
    <row r="5767" spans="1:3">
      <c r="A5767" s="3">
        <v>2.340001106262207</v>
      </c>
      <c r="B5767" s="3">
        <v>82.499998807907104</v>
      </c>
      <c r="C5767" s="3">
        <v>93.103450536727905</v>
      </c>
    </row>
    <row r="5768" spans="1:3">
      <c r="A5768" s="3">
        <v>2.3440010547637939</v>
      </c>
      <c r="B5768" s="3">
        <v>82.499998807907104</v>
      </c>
      <c r="C5768" s="3">
        <v>93.103450536727905</v>
      </c>
    </row>
    <row r="5769" spans="1:3">
      <c r="A5769" s="3">
        <v>2.3480010032653809</v>
      </c>
      <c r="B5769" s="3">
        <v>82.499998807907104</v>
      </c>
      <c r="C5769" s="3">
        <v>93.103450536727905</v>
      </c>
    </row>
    <row r="5770" spans="1:3">
      <c r="A5770" s="3">
        <v>2.3520009517669678</v>
      </c>
      <c r="B5770" s="3">
        <v>82.499998807907104</v>
      </c>
      <c r="C5770" s="3">
        <v>93.103450536727905</v>
      </c>
    </row>
    <row r="5771" spans="1:3">
      <c r="A5771" s="3">
        <v>2.3560011386871338</v>
      </c>
      <c r="B5771" s="3">
        <v>82.499998807907104</v>
      </c>
      <c r="C5771" s="3">
        <v>93.103450536727905</v>
      </c>
    </row>
    <row r="5772" spans="1:3">
      <c r="A5772" s="3">
        <v>2.3600010871887207</v>
      </c>
      <c r="B5772" s="3">
        <v>82.499998807907104</v>
      </c>
      <c r="C5772" s="3">
        <v>93.103450536727905</v>
      </c>
    </row>
    <row r="5773" spans="1:3">
      <c r="A5773" s="3">
        <v>2.3640010356903076</v>
      </c>
      <c r="B5773" s="3">
        <v>82.499998807907104</v>
      </c>
      <c r="C5773" s="3">
        <v>93.103450536727905</v>
      </c>
    </row>
    <row r="5774" spans="1:3">
      <c r="A5774" s="3">
        <v>2.3680009841918945</v>
      </c>
      <c r="B5774" s="3">
        <v>82.499998807907104</v>
      </c>
      <c r="C5774" s="3">
        <v>93.103450536727905</v>
      </c>
    </row>
    <row r="5775" spans="1:3">
      <c r="A5775" s="3">
        <v>2.369999885559082</v>
      </c>
      <c r="B5775" s="3">
        <v>82.499998807907104</v>
      </c>
      <c r="C5775" s="3">
        <v>93.965518474578857</v>
      </c>
    </row>
    <row r="5776" spans="1:3">
      <c r="A5776" s="3">
        <v>2.3720011711120605</v>
      </c>
      <c r="B5776" s="3">
        <v>82.499998807907104</v>
      </c>
      <c r="C5776" s="3">
        <v>93.965518474578857</v>
      </c>
    </row>
    <row r="5777" spans="1:3">
      <c r="A5777" s="3">
        <v>2.3760011196136475</v>
      </c>
      <c r="B5777" s="3">
        <v>82.499998807907104</v>
      </c>
      <c r="C5777" s="3">
        <v>93.965518474578857</v>
      </c>
    </row>
    <row r="5778" spans="1:3">
      <c r="A5778" s="3">
        <v>2.3800010681152344</v>
      </c>
      <c r="B5778" s="3">
        <v>82.499998807907104</v>
      </c>
      <c r="C5778" s="3">
        <v>93.965518474578857</v>
      </c>
    </row>
    <row r="5779" spans="1:3">
      <c r="A5779" s="3">
        <v>2.3840010166168213</v>
      </c>
      <c r="B5779" s="3">
        <v>82.499998807907104</v>
      </c>
      <c r="C5779" s="3">
        <v>93.965518474578857</v>
      </c>
    </row>
    <row r="5780" spans="1:3">
      <c r="A5780" s="3">
        <v>2.3880009651184082</v>
      </c>
      <c r="B5780" s="3">
        <v>82.499998807907104</v>
      </c>
      <c r="C5780" s="3">
        <v>93.965518474578857</v>
      </c>
    </row>
    <row r="5781" spans="1:3">
      <c r="A5781" s="3">
        <v>2.3920011520385742</v>
      </c>
      <c r="B5781" s="3">
        <v>82.499998807907104</v>
      </c>
      <c r="C5781" s="3">
        <v>93.965518474578857</v>
      </c>
    </row>
    <row r="5782" spans="1:3">
      <c r="A5782" s="3">
        <v>2.3960011005401611</v>
      </c>
      <c r="B5782" s="3">
        <v>82.499998807907104</v>
      </c>
      <c r="C5782" s="3">
        <v>93.965518474578857</v>
      </c>
    </row>
    <row r="5783" spans="1:3">
      <c r="A5783" s="3">
        <v>2.400001049041748</v>
      </c>
      <c r="B5783" s="3">
        <v>82.499998807907104</v>
      </c>
      <c r="C5783" s="3">
        <v>93.965518474578857</v>
      </c>
    </row>
    <row r="5784" spans="1:3">
      <c r="A5784" s="3">
        <v>2.404000997543335</v>
      </c>
      <c r="B5784" s="3">
        <v>82.499998807907104</v>
      </c>
      <c r="C5784" s="3">
        <v>93.965518474578857</v>
      </c>
    </row>
    <row r="5785" spans="1:3">
      <c r="A5785" s="3">
        <v>2.4080009460449219</v>
      </c>
      <c r="B5785" s="3">
        <v>82.499998807907104</v>
      </c>
      <c r="C5785" s="3">
        <v>93.965518474578857</v>
      </c>
    </row>
    <row r="5786" spans="1:3">
      <c r="A5786" s="3">
        <v>2.4120011329650879</v>
      </c>
      <c r="B5786" s="3">
        <v>82.499998807907104</v>
      </c>
      <c r="C5786" s="3">
        <v>93.965518474578857</v>
      </c>
    </row>
    <row r="5787" spans="1:3">
      <c r="A5787" s="3">
        <v>2.4160010814666748</v>
      </c>
      <c r="B5787" s="3">
        <v>82.499998807907104</v>
      </c>
      <c r="C5787" s="3">
        <v>93.965518474578857</v>
      </c>
    </row>
    <row r="5788" spans="1:3">
      <c r="A5788" s="3">
        <v>2.4200010299682617</v>
      </c>
      <c r="B5788" s="3">
        <v>82.499998807907104</v>
      </c>
      <c r="C5788" s="3">
        <v>93.965518474578857</v>
      </c>
    </row>
    <row r="5789" spans="1:3">
      <c r="A5789" s="3">
        <v>2.4240009784698486</v>
      </c>
      <c r="B5789" s="3">
        <v>82.499998807907104</v>
      </c>
      <c r="C5789" s="3">
        <v>93.965518474578857</v>
      </c>
    </row>
    <row r="5790" spans="1:3">
      <c r="A5790" s="3">
        <v>2.4280011653900146</v>
      </c>
      <c r="B5790" s="3">
        <v>82.499998807907104</v>
      </c>
      <c r="C5790" s="3">
        <v>93.965518474578857</v>
      </c>
    </row>
    <row r="5791" spans="1:3">
      <c r="A5791" s="3">
        <v>2.4320011138916016</v>
      </c>
      <c r="B5791" s="3">
        <v>82.499998807907104</v>
      </c>
      <c r="C5791" s="3">
        <v>93.965518474578857</v>
      </c>
    </row>
    <row r="5792" spans="1:3">
      <c r="A5792" s="3">
        <v>2.4360010623931885</v>
      </c>
      <c r="B5792" s="3">
        <v>82.499998807907104</v>
      </c>
      <c r="C5792" s="3">
        <v>93.965518474578857</v>
      </c>
    </row>
    <row r="5793" spans="1:3">
      <c r="A5793" s="3">
        <v>2.440000057220459</v>
      </c>
      <c r="B5793" s="3">
        <v>82.499998807907104</v>
      </c>
      <c r="C5793" s="3">
        <v>94.82758641242981</v>
      </c>
    </row>
    <row r="5794" spans="1:3">
      <c r="A5794" s="3">
        <v>2.4400010108947754</v>
      </c>
      <c r="B5794" s="3">
        <v>82.499998807907104</v>
      </c>
      <c r="C5794" s="3">
        <v>94.82758641242981</v>
      </c>
    </row>
    <row r="5795" spans="1:3">
      <c r="A5795" s="3">
        <v>2.4440009593963623</v>
      </c>
      <c r="B5795" s="3">
        <v>82.499998807907104</v>
      </c>
      <c r="C5795" s="3">
        <v>94.82758641242981</v>
      </c>
    </row>
    <row r="5796" spans="1:3">
      <c r="A5796" s="3">
        <v>2.4480011463165283</v>
      </c>
      <c r="B5796" s="3">
        <v>82.499998807907104</v>
      </c>
      <c r="C5796" s="3">
        <v>94.82758641242981</v>
      </c>
    </row>
    <row r="5797" spans="1:3">
      <c r="A5797" s="3">
        <v>2.4520010948181152</v>
      </c>
      <c r="B5797" s="3">
        <v>82.499998807907104</v>
      </c>
      <c r="C5797" s="3">
        <v>94.82758641242981</v>
      </c>
    </row>
    <row r="5798" spans="1:3">
      <c r="A5798" s="3">
        <v>2.4560010433197021</v>
      </c>
      <c r="B5798" s="3">
        <v>82.499998807907104</v>
      </c>
      <c r="C5798" s="3">
        <v>94.82758641242981</v>
      </c>
    </row>
    <row r="5799" spans="1:3">
      <c r="A5799" s="3">
        <v>2.4600009918212891</v>
      </c>
      <c r="B5799" s="3">
        <v>82.499998807907104</v>
      </c>
      <c r="C5799" s="3">
        <v>94.82758641242981</v>
      </c>
    </row>
    <row r="5800" spans="1:3">
      <c r="A5800" s="3">
        <v>2.4640011787414551</v>
      </c>
      <c r="B5800" s="3">
        <v>82.499998807907104</v>
      </c>
      <c r="C5800" s="3">
        <v>94.82758641242981</v>
      </c>
    </row>
    <row r="5801" spans="1:3">
      <c r="A5801" s="3">
        <v>2.468001127243042</v>
      </c>
      <c r="B5801" s="3">
        <v>82.499998807907104</v>
      </c>
      <c r="C5801" s="3">
        <v>94.82758641242981</v>
      </c>
    </row>
    <row r="5802" spans="1:3">
      <c r="A5802" s="3">
        <v>2.4720010757446289</v>
      </c>
      <c r="B5802" s="3">
        <v>82.499998807907104</v>
      </c>
      <c r="C5802" s="3">
        <v>94.82758641242981</v>
      </c>
    </row>
    <row r="5803" spans="1:3">
      <c r="A5803" s="3">
        <v>2.4760010242462158</v>
      </c>
      <c r="B5803" s="3">
        <v>82.499998807907104</v>
      </c>
      <c r="C5803" s="3">
        <v>94.82758641242981</v>
      </c>
    </row>
    <row r="5804" spans="1:3">
      <c r="A5804" s="3">
        <v>2.4800009727478027</v>
      </c>
      <c r="B5804" s="3">
        <v>82.499998807907104</v>
      </c>
      <c r="C5804" s="3">
        <v>94.82758641242981</v>
      </c>
    </row>
    <row r="5805" spans="1:3">
      <c r="A5805" s="3">
        <v>2.4840011596679688</v>
      </c>
      <c r="B5805" s="3">
        <v>82.499998807907104</v>
      </c>
      <c r="C5805" s="3">
        <v>94.82758641242981</v>
      </c>
    </row>
    <row r="5806" spans="1:3">
      <c r="A5806" s="3">
        <v>2.4880011081695557</v>
      </c>
      <c r="B5806" s="3">
        <v>82.499998807907104</v>
      </c>
      <c r="C5806" s="3">
        <v>94.82758641242981</v>
      </c>
    </row>
    <row r="5807" spans="1:3">
      <c r="A5807" s="3">
        <v>2.4920010566711426</v>
      </c>
      <c r="B5807" s="3">
        <v>82.499998807907104</v>
      </c>
      <c r="C5807" s="3">
        <v>94.82758641242981</v>
      </c>
    </row>
    <row r="5808" spans="1:3">
      <c r="A5808" s="3">
        <v>2.4960010051727295</v>
      </c>
      <c r="B5808" s="3">
        <v>82.499998807907104</v>
      </c>
      <c r="C5808" s="3">
        <v>94.82758641242981</v>
      </c>
    </row>
    <row r="5809" spans="1:3">
      <c r="A5809" s="3">
        <v>2.5000009536743164</v>
      </c>
      <c r="B5809" s="3">
        <v>82.499998807907104</v>
      </c>
      <c r="C5809" s="3">
        <v>94.82758641242981</v>
      </c>
    </row>
    <row r="5810" spans="1:3">
      <c r="A5810" s="3">
        <v>2.5040011405944824</v>
      </c>
      <c r="B5810" s="3">
        <v>82.499998807907104</v>
      </c>
      <c r="C5810" s="3">
        <v>94.82758641242981</v>
      </c>
    </row>
    <row r="5811" spans="1:3">
      <c r="A5811" s="3">
        <v>2.5080010890960693</v>
      </c>
      <c r="B5811" s="3">
        <v>82.499998807907104</v>
      </c>
      <c r="C5811" s="3">
        <v>94.82758641242981</v>
      </c>
    </row>
    <row r="5812" spans="1:3">
      <c r="A5812" s="3">
        <v>2.5120010375976563</v>
      </c>
      <c r="B5812" s="3">
        <v>82.499998807907104</v>
      </c>
      <c r="C5812" s="3">
        <v>94.82758641242981</v>
      </c>
    </row>
    <row r="5813" spans="1:3">
      <c r="A5813" s="3">
        <v>2.5160009860992432</v>
      </c>
      <c r="B5813" s="3">
        <v>82.499998807907104</v>
      </c>
      <c r="C5813" s="3">
        <v>94.82758641242981</v>
      </c>
    </row>
    <row r="5814" spans="1:3">
      <c r="A5814" s="3">
        <v>2.5199999809265137</v>
      </c>
      <c r="B5814" s="3">
        <v>83.333331346511841</v>
      </c>
      <c r="C5814" s="3">
        <v>94.82758641242981</v>
      </c>
    </row>
    <row r="5815" spans="1:3">
      <c r="A5815" s="3">
        <v>2.5200011730194092</v>
      </c>
      <c r="B5815" s="3">
        <v>83.333331346511841</v>
      </c>
      <c r="C5815" s="3">
        <v>94.82758641242981</v>
      </c>
    </row>
    <row r="5816" spans="1:3">
      <c r="A5816" s="3">
        <v>2.5240011215209961</v>
      </c>
      <c r="B5816" s="3">
        <v>83.333331346511841</v>
      </c>
      <c r="C5816" s="3">
        <v>94.82758641242981</v>
      </c>
    </row>
    <row r="5817" spans="1:3">
      <c r="A5817" s="3">
        <v>2.528001070022583</v>
      </c>
      <c r="B5817" s="3">
        <v>83.333331346511841</v>
      </c>
      <c r="C5817" s="3">
        <v>94.82758641242981</v>
      </c>
    </row>
    <row r="5818" spans="1:3">
      <c r="A5818" s="3">
        <v>2.5320010185241699</v>
      </c>
      <c r="B5818" s="3">
        <v>83.333331346511841</v>
      </c>
      <c r="C5818" s="3">
        <v>94.82758641242981</v>
      </c>
    </row>
    <row r="5819" spans="1:3">
      <c r="A5819" s="3">
        <v>2.5360009670257568</v>
      </c>
      <c r="B5819" s="3">
        <v>83.333331346511841</v>
      </c>
      <c r="C5819" s="3">
        <v>94.82758641242981</v>
      </c>
    </row>
    <row r="5820" spans="1:3">
      <c r="A5820" s="3">
        <v>2.5400011539459229</v>
      </c>
      <c r="B5820" s="3">
        <v>83.333331346511841</v>
      </c>
      <c r="C5820" s="3">
        <v>94.82758641242981</v>
      </c>
    </row>
    <row r="5821" spans="1:3">
      <c r="A5821" s="3">
        <v>2.5440011024475098</v>
      </c>
      <c r="B5821" s="3">
        <v>83.333331346511841</v>
      </c>
      <c r="C5821" s="3">
        <v>94.82758641242981</v>
      </c>
    </row>
    <row r="5822" spans="1:3">
      <c r="A5822" s="3">
        <v>2.5480010509490967</v>
      </c>
      <c r="B5822" s="3">
        <v>83.333331346511841</v>
      </c>
      <c r="C5822" s="3">
        <v>94.82758641242981</v>
      </c>
    </row>
    <row r="5823" spans="1:3">
      <c r="A5823" s="3">
        <v>2.5520009994506836</v>
      </c>
      <c r="B5823" s="3">
        <v>83.333331346511841</v>
      </c>
      <c r="C5823" s="3">
        <v>94.82758641242981</v>
      </c>
    </row>
    <row r="5824" spans="1:3">
      <c r="A5824" s="3">
        <v>2.5560011863708496</v>
      </c>
      <c r="B5824" s="3">
        <v>83.333331346511841</v>
      </c>
      <c r="C5824" s="3">
        <v>94.82758641242981</v>
      </c>
    </row>
    <row r="5825" spans="1:3">
      <c r="A5825" s="3">
        <v>2.559999942779541</v>
      </c>
      <c r="B5825" s="3">
        <v>83.333331346511841</v>
      </c>
      <c r="C5825" s="3">
        <v>95.689654350280762</v>
      </c>
    </row>
    <row r="5826" spans="1:3">
      <c r="A5826" s="3">
        <v>2.5600011348724365</v>
      </c>
      <c r="B5826" s="3">
        <v>83.333331346511841</v>
      </c>
      <c r="C5826" s="3">
        <v>95.689654350280762</v>
      </c>
    </row>
    <row r="5827" spans="1:3">
      <c r="A5827" s="3">
        <v>2.5640010833740234</v>
      </c>
      <c r="B5827" s="3">
        <v>83.333331346511841</v>
      </c>
      <c r="C5827" s="3">
        <v>95.689654350280762</v>
      </c>
    </row>
    <row r="5828" spans="1:3">
      <c r="A5828" s="3">
        <v>2.5680010318756104</v>
      </c>
      <c r="B5828" s="3">
        <v>83.333331346511841</v>
      </c>
      <c r="C5828" s="3">
        <v>95.689654350280762</v>
      </c>
    </row>
    <row r="5829" spans="1:3">
      <c r="A5829" s="3">
        <v>2.5720009803771973</v>
      </c>
      <c r="B5829" s="3">
        <v>83.333331346511841</v>
      </c>
      <c r="C5829" s="3">
        <v>95.689654350280762</v>
      </c>
    </row>
    <row r="5830" spans="1:3">
      <c r="A5830" s="3">
        <v>2.5760011672973633</v>
      </c>
      <c r="B5830" s="3">
        <v>83.333331346511841</v>
      </c>
      <c r="C5830" s="3">
        <v>95.689654350280762</v>
      </c>
    </row>
    <row r="5831" spans="1:3">
      <c r="A5831" s="3">
        <v>2.5800011157989502</v>
      </c>
      <c r="B5831" s="3">
        <v>83.333331346511841</v>
      </c>
      <c r="C5831" s="3">
        <v>95.689654350280762</v>
      </c>
    </row>
    <row r="5832" spans="1:3">
      <c r="A5832" s="3">
        <v>2.5840010643005371</v>
      </c>
      <c r="B5832" s="3">
        <v>83.333331346511841</v>
      </c>
      <c r="C5832" s="3">
        <v>95.689654350280762</v>
      </c>
    </row>
    <row r="5833" spans="1:3">
      <c r="A5833" s="3">
        <v>2.588001012802124</v>
      </c>
      <c r="B5833" s="3">
        <v>83.333331346511841</v>
      </c>
      <c r="C5833" s="3">
        <v>95.689654350280762</v>
      </c>
    </row>
    <row r="5834" spans="1:3">
      <c r="A5834" s="3">
        <v>2.5920009613037109</v>
      </c>
      <c r="B5834" s="3">
        <v>83.333331346511841</v>
      </c>
      <c r="C5834" s="3">
        <v>95.689654350280762</v>
      </c>
    </row>
    <row r="5835" spans="1:3">
      <c r="A5835" s="3">
        <v>2.596001148223877</v>
      </c>
      <c r="B5835" s="3">
        <v>83.333331346511841</v>
      </c>
      <c r="C5835" s="3">
        <v>95.689654350280762</v>
      </c>
    </row>
    <row r="5836" spans="1:3">
      <c r="A5836" s="3">
        <v>2.6000010967254639</v>
      </c>
      <c r="B5836" s="3">
        <v>83.333331346511841</v>
      </c>
      <c r="C5836" s="3">
        <v>95.689654350280762</v>
      </c>
    </row>
    <row r="5837" spans="1:3">
      <c r="A5837" s="3">
        <v>2.6040010452270508</v>
      </c>
      <c r="B5837" s="3">
        <v>83.333331346511841</v>
      </c>
      <c r="C5837" s="3">
        <v>95.689654350280762</v>
      </c>
    </row>
    <row r="5838" spans="1:3">
      <c r="A5838" s="3">
        <v>2.6080009937286377</v>
      </c>
      <c r="B5838" s="3">
        <v>83.333331346511841</v>
      </c>
      <c r="C5838" s="3">
        <v>95.689654350280762</v>
      </c>
    </row>
    <row r="5839" spans="1:3">
      <c r="A5839" s="3">
        <v>2.6120011806488037</v>
      </c>
      <c r="B5839" s="3">
        <v>83.333331346511841</v>
      </c>
      <c r="C5839" s="3">
        <v>95.689654350280762</v>
      </c>
    </row>
    <row r="5840" spans="1:3">
      <c r="A5840" s="3">
        <v>2.6160011291503906</v>
      </c>
      <c r="B5840" s="3">
        <v>83.333331346511841</v>
      </c>
      <c r="C5840" s="3">
        <v>95.689654350280762</v>
      </c>
    </row>
    <row r="5841" spans="1:3">
      <c r="A5841" s="3">
        <v>2.6200010776519775</v>
      </c>
      <c r="B5841" s="3">
        <v>83.333331346511841</v>
      </c>
      <c r="C5841" s="3">
        <v>95.689654350280762</v>
      </c>
    </row>
    <row r="5842" spans="1:3">
      <c r="A5842" s="3">
        <v>2.6240010261535645</v>
      </c>
      <c r="B5842" s="3">
        <v>83.333331346511841</v>
      </c>
      <c r="C5842" s="3">
        <v>95.689654350280762</v>
      </c>
    </row>
    <row r="5843" spans="1:3">
      <c r="A5843" s="3">
        <v>2.6280009746551514</v>
      </c>
      <c r="B5843" s="3">
        <v>83.333331346511841</v>
      </c>
      <c r="C5843" s="3">
        <v>95.689654350280762</v>
      </c>
    </row>
    <row r="5844" spans="1:3">
      <c r="A5844" s="3">
        <v>2.6320011615753174</v>
      </c>
      <c r="B5844" s="3">
        <v>83.333331346511841</v>
      </c>
      <c r="C5844" s="3">
        <v>95.689654350280762</v>
      </c>
    </row>
    <row r="5845" spans="1:3">
      <c r="A5845" s="3">
        <v>2.6360011100769043</v>
      </c>
      <c r="B5845" s="3">
        <v>83.333331346511841</v>
      </c>
      <c r="C5845" s="3">
        <v>95.689654350280762</v>
      </c>
    </row>
    <row r="5846" spans="1:3">
      <c r="A5846" s="3">
        <v>2.6400010585784912</v>
      </c>
      <c r="B5846" s="3">
        <v>83.333331346511841</v>
      </c>
      <c r="C5846" s="3">
        <v>95.689654350280762</v>
      </c>
    </row>
    <row r="5847" spans="1:3">
      <c r="A5847" s="3">
        <v>2.6440010070800781</v>
      </c>
      <c r="B5847" s="3">
        <v>83.333331346511841</v>
      </c>
      <c r="C5847" s="3">
        <v>95.689654350280762</v>
      </c>
    </row>
    <row r="5848" spans="1:3">
      <c r="A5848" s="3">
        <v>2.6480011940002441</v>
      </c>
      <c r="B5848" s="3">
        <v>83.333331346511841</v>
      </c>
      <c r="C5848" s="3">
        <v>95.689654350280762</v>
      </c>
    </row>
    <row r="5849" spans="1:3">
      <c r="A5849" s="3">
        <v>2.6520011425018311</v>
      </c>
      <c r="B5849" s="3">
        <v>83.333331346511841</v>
      </c>
      <c r="C5849" s="3">
        <v>95.689654350280762</v>
      </c>
    </row>
    <row r="5850" spans="1:3">
      <c r="A5850" s="3">
        <v>2.656001091003418</v>
      </c>
      <c r="B5850" s="3">
        <v>83.333331346511841</v>
      </c>
      <c r="C5850" s="3">
        <v>95.689654350280762</v>
      </c>
    </row>
    <row r="5851" spans="1:3">
      <c r="A5851" s="3">
        <v>2.6600010395050049</v>
      </c>
      <c r="B5851" s="3">
        <v>83.333331346511841</v>
      </c>
      <c r="C5851" s="3">
        <v>95.689654350280762</v>
      </c>
    </row>
    <row r="5852" spans="1:3">
      <c r="A5852" s="3">
        <v>2.6640009880065918</v>
      </c>
      <c r="B5852" s="3">
        <v>83.333331346511841</v>
      </c>
      <c r="C5852" s="3">
        <v>95.689654350280762</v>
      </c>
    </row>
    <row r="5853" spans="1:3">
      <c r="A5853" s="3">
        <v>2.6680011749267578</v>
      </c>
      <c r="B5853" s="3">
        <v>83.333331346511841</v>
      </c>
      <c r="C5853" s="3">
        <v>95.689654350280762</v>
      </c>
    </row>
    <row r="5854" spans="1:3">
      <c r="A5854" s="3">
        <v>2.6720011234283447</v>
      </c>
      <c r="B5854" s="3">
        <v>83.333331346511841</v>
      </c>
      <c r="C5854" s="3">
        <v>95.689654350280762</v>
      </c>
    </row>
    <row r="5855" spans="1:3">
      <c r="A5855" s="3">
        <v>2.6760010719299316</v>
      </c>
      <c r="B5855" s="3">
        <v>83.333331346511841</v>
      </c>
      <c r="C5855" s="3">
        <v>95.689654350280762</v>
      </c>
    </row>
    <row r="5856" spans="1:3">
      <c r="A5856" s="3">
        <v>2.6800010204315186</v>
      </c>
      <c r="B5856" s="3">
        <v>83.333331346511841</v>
      </c>
      <c r="C5856" s="3">
        <v>95.689654350280762</v>
      </c>
    </row>
    <row r="5857" spans="1:3">
      <c r="A5857" s="3">
        <v>2.6840009689331055</v>
      </c>
      <c r="B5857" s="3">
        <v>83.333331346511841</v>
      </c>
      <c r="C5857" s="3">
        <v>95.689654350280762</v>
      </c>
    </row>
    <row r="5858" spans="1:3">
      <c r="A5858" s="3">
        <v>2.6880011558532715</v>
      </c>
      <c r="B5858" s="3">
        <v>83.333331346511841</v>
      </c>
      <c r="C5858" s="3">
        <v>95.689654350280762</v>
      </c>
    </row>
    <row r="5859" spans="1:3">
      <c r="A5859" s="3">
        <v>2.6920011043548584</v>
      </c>
      <c r="B5859" s="3">
        <v>83.333331346511841</v>
      </c>
      <c r="C5859" s="3">
        <v>95.689654350280762</v>
      </c>
    </row>
    <row r="5860" spans="1:3">
      <c r="A5860" s="3">
        <v>2.6960010528564453</v>
      </c>
      <c r="B5860" s="3">
        <v>83.333331346511841</v>
      </c>
      <c r="C5860" s="3">
        <v>95.689654350280762</v>
      </c>
    </row>
    <row r="5861" spans="1:3">
      <c r="A5861" s="3">
        <v>2.7000010013580322</v>
      </c>
      <c r="B5861" s="3">
        <v>83.333331346511841</v>
      </c>
      <c r="C5861" s="3">
        <v>95.689654350280762</v>
      </c>
    </row>
    <row r="5862" spans="1:3">
      <c r="A5862" s="3">
        <v>2.7040011882781982</v>
      </c>
      <c r="B5862" s="3">
        <v>83.333331346511841</v>
      </c>
      <c r="C5862" s="3">
        <v>95.689654350280762</v>
      </c>
    </row>
    <row r="5863" spans="1:3">
      <c r="A5863" s="3">
        <v>2.7080011367797852</v>
      </c>
      <c r="B5863" s="3">
        <v>83.333331346511841</v>
      </c>
      <c r="C5863" s="3">
        <v>95.689654350280762</v>
      </c>
    </row>
    <row r="5864" spans="1:3">
      <c r="A5864" s="3">
        <v>2.7120010852813721</v>
      </c>
      <c r="B5864" s="3">
        <v>83.333331346511841</v>
      </c>
      <c r="C5864" s="3">
        <v>95.689654350280762</v>
      </c>
    </row>
    <row r="5865" spans="1:3">
      <c r="A5865" s="3">
        <v>2.716001033782959</v>
      </c>
      <c r="B5865" s="3">
        <v>83.333331346511841</v>
      </c>
      <c r="C5865" s="3">
        <v>95.689654350280762</v>
      </c>
    </row>
    <row r="5866" spans="1:3">
      <c r="A5866" s="3">
        <v>2.7200009822845459</v>
      </c>
      <c r="B5866" s="3">
        <v>83.333331346511841</v>
      </c>
      <c r="C5866" s="3">
        <v>95.689654350280762</v>
      </c>
    </row>
    <row r="5867" spans="1:3">
      <c r="A5867" s="3">
        <v>2.7240011692047119</v>
      </c>
      <c r="B5867" s="3">
        <v>83.333331346511841</v>
      </c>
      <c r="C5867" s="3">
        <v>95.689654350280762</v>
      </c>
    </row>
    <row r="5868" spans="1:3">
      <c r="A5868" s="3">
        <v>2.7280011177062988</v>
      </c>
      <c r="B5868" s="3">
        <v>83.333331346511841</v>
      </c>
      <c r="C5868" s="3">
        <v>95.689654350280762</v>
      </c>
    </row>
    <row r="5869" spans="1:3">
      <c r="A5869" s="3">
        <v>2.7320010662078857</v>
      </c>
      <c r="B5869" s="3">
        <v>83.333331346511841</v>
      </c>
      <c r="C5869" s="3">
        <v>95.689654350280762</v>
      </c>
    </row>
    <row r="5870" spans="1:3">
      <c r="A5870" s="3">
        <v>2.7360010147094727</v>
      </c>
      <c r="B5870" s="3">
        <v>83.333331346511841</v>
      </c>
      <c r="C5870" s="3">
        <v>95.689654350280762</v>
      </c>
    </row>
    <row r="5871" spans="1:3">
      <c r="A5871" s="3">
        <v>2.7400009632110596</v>
      </c>
      <c r="B5871" s="3">
        <v>83.333331346511841</v>
      </c>
      <c r="C5871" s="3">
        <v>95.689654350280762</v>
      </c>
    </row>
    <row r="5872" spans="1:3">
      <c r="A5872" s="3">
        <v>2.7440011501312256</v>
      </c>
      <c r="B5872" s="3">
        <v>83.333331346511841</v>
      </c>
      <c r="C5872" s="3">
        <v>95.689654350280762</v>
      </c>
    </row>
    <row r="5873" spans="1:3">
      <c r="A5873" s="3">
        <v>2.7480010986328125</v>
      </c>
      <c r="B5873" s="3">
        <v>83.333331346511841</v>
      </c>
      <c r="C5873" s="3">
        <v>95.689654350280762</v>
      </c>
    </row>
    <row r="5874" spans="1:3">
      <c r="A5874" s="3">
        <v>2.7520010471343994</v>
      </c>
      <c r="B5874" s="3">
        <v>83.333331346511841</v>
      </c>
      <c r="C5874" s="3">
        <v>95.689654350280762</v>
      </c>
    </row>
    <row r="5875" spans="1:3">
      <c r="A5875" s="3">
        <v>2.7560009956359863</v>
      </c>
      <c r="B5875" s="3">
        <v>83.333331346511841</v>
      </c>
      <c r="C5875" s="3">
        <v>95.689654350280762</v>
      </c>
    </row>
    <row r="5876" spans="1:3">
      <c r="A5876" s="3">
        <v>2.7600011825561523</v>
      </c>
      <c r="B5876" s="3">
        <v>83.333331346511841</v>
      </c>
      <c r="C5876" s="3">
        <v>95.689654350280762</v>
      </c>
    </row>
    <row r="5877" spans="1:3">
      <c r="A5877" s="3">
        <v>2.7640011310577393</v>
      </c>
      <c r="B5877" s="3">
        <v>83.333331346511841</v>
      </c>
      <c r="C5877" s="3">
        <v>95.689654350280762</v>
      </c>
    </row>
    <row r="5878" spans="1:3">
      <c r="A5878" s="3">
        <v>2.7680010795593262</v>
      </c>
      <c r="B5878" s="3">
        <v>83.333331346511841</v>
      </c>
      <c r="C5878" s="3">
        <v>95.689654350280762</v>
      </c>
    </row>
    <row r="5879" spans="1:3">
      <c r="A5879" s="3">
        <v>2.7720010280609131</v>
      </c>
      <c r="B5879" s="3">
        <v>83.333331346511841</v>
      </c>
      <c r="C5879" s="3">
        <v>95.689654350280762</v>
      </c>
    </row>
    <row r="5880" spans="1:3">
      <c r="A5880" s="3">
        <v>2.7760009765625</v>
      </c>
      <c r="B5880" s="3">
        <v>83.333331346511841</v>
      </c>
      <c r="C5880" s="3">
        <v>95.689654350280762</v>
      </c>
    </row>
    <row r="5881" spans="1:3">
      <c r="A5881" s="3">
        <v>2.780001163482666</v>
      </c>
      <c r="B5881" s="3">
        <v>83.333331346511841</v>
      </c>
      <c r="C5881" s="3">
        <v>95.689654350280762</v>
      </c>
    </row>
    <row r="5882" spans="1:3">
      <c r="A5882" s="3">
        <v>2.7840011119842529</v>
      </c>
      <c r="B5882" s="3">
        <v>83.333331346511841</v>
      </c>
      <c r="C5882" s="3">
        <v>95.689654350280762</v>
      </c>
    </row>
    <row r="5883" spans="1:3">
      <c r="A5883" s="3">
        <v>2.7880010604858398</v>
      </c>
      <c r="B5883" s="3">
        <v>83.333331346511841</v>
      </c>
      <c r="C5883" s="3">
        <v>95.689654350280762</v>
      </c>
    </row>
    <row r="5884" spans="1:3">
      <c r="A5884" s="3">
        <v>2.7920010089874268</v>
      </c>
      <c r="B5884" s="3">
        <v>83.333331346511841</v>
      </c>
      <c r="C5884" s="3">
        <v>95.689654350280762</v>
      </c>
    </row>
    <row r="5885" spans="1:3">
      <c r="A5885" s="3">
        <v>2.7960011959075928</v>
      </c>
      <c r="B5885" s="3">
        <v>83.333331346511841</v>
      </c>
      <c r="C5885" s="3">
        <v>95.689654350280762</v>
      </c>
    </row>
    <row r="5886" spans="1:3">
      <c r="A5886" s="3">
        <v>2.7999999523162842</v>
      </c>
      <c r="B5886" s="3">
        <v>84.166663885116577</v>
      </c>
      <c r="C5886" s="3">
        <v>95.689654350280762</v>
      </c>
    </row>
    <row r="5887" spans="1:3">
      <c r="A5887" s="3">
        <v>2.8000011444091797</v>
      </c>
      <c r="B5887" s="3">
        <v>84.166663885116577</v>
      </c>
      <c r="C5887" s="3">
        <v>95.689654350280762</v>
      </c>
    </row>
    <row r="5888" spans="1:3">
      <c r="A5888" s="3">
        <v>2.8040010929107666</v>
      </c>
      <c r="B5888" s="3">
        <v>84.166663885116577</v>
      </c>
      <c r="C5888" s="3">
        <v>95.689654350280762</v>
      </c>
    </row>
    <row r="5889" spans="1:3">
      <c r="A5889" s="3">
        <v>2.8080010414123535</v>
      </c>
      <c r="B5889" s="3">
        <v>84.166663885116577</v>
      </c>
      <c r="C5889" s="3">
        <v>95.689654350280762</v>
      </c>
    </row>
    <row r="5890" spans="1:3">
      <c r="A5890" s="3">
        <v>2.8120009899139404</v>
      </c>
      <c r="B5890" s="3">
        <v>84.166663885116577</v>
      </c>
      <c r="C5890" s="3">
        <v>95.689654350280762</v>
      </c>
    </row>
    <row r="5891" spans="1:3">
      <c r="A5891" s="3">
        <v>2.8160011768341064</v>
      </c>
      <c r="B5891" s="3">
        <v>84.166663885116577</v>
      </c>
      <c r="C5891" s="3">
        <v>95.689654350280762</v>
      </c>
    </row>
    <row r="5892" spans="1:3">
      <c r="A5892" s="3">
        <v>2.8200011253356934</v>
      </c>
      <c r="B5892" s="3">
        <v>84.166663885116577</v>
      </c>
      <c r="C5892" s="3">
        <v>95.689654350280762</v>
      </c>
    </row>
    <row r="5893" spans="1:3">
      <c r="A5893" s="3">
        <v>2.8240010738372803</v>
      </c>
      <c r="B5893" s="3">
        <v>84.166663885116577</v>
      </c>
      <c r="C5893" s="3">
        <v>95.689654350280762</v>
      </c>
    </row>
    <row r="5894" spans="1:3">
      <c r="A5894" s="3">
        <v>2.8280010223388672</v>
      </c>
      <c r="B5894" s="3">
        <v>84.166663885116577</v>
      </c>
      <c r="C5894" s="3">
        <v>95.689654350280762</v>
      </c>
    </row>
    <row r="5895" spans="1:3">
      <c r="A5895" s="3">
        <v>2.8320009708404541</v>
      </c>
      <c r="B5895" s="3">
        <v>84.166663885116577</v>
      </c>
      <c r="C5895" s="3">
        <v>95.689654350280762</v>
      </c>
    </row>
    <row r="5896" spans="1:3">
      <c r="A5896" s="3">
        <v>2.8360011577606201</v>
      </c>
      <c r="B5896" s="3">
        <v>84.166663885116577</v>
      </c>
      <c r="C5896" s="3">
        <v>95.689654350280762</v>
      </c>
    </row>
    <row r="5897" spans="1:3">
      <c r="A5897" s="3">
        <v>2.840001106262207</v>
      </c>
      <c r="B5897" s="3">
        <v>84.166663885116577</v>
      </c>
      <c r="C5897" s="3">
        <v>95.689654350280762</v>
      </c>
    </row>
    <row r="5898" spans="1:3">
      <c r="A5898" s="3">
        <v>2.8440010547637939</v>
      </c>
      <c r="B5898" s="3">
        <v>84.166663885116577</v>
      </c>
      <c r="C5898" s="3">
        <v>95.689654350280762</v>
      </c>
    </row>
    <row r="5899" spans="1:3">
      <c r="A5899" s="3">
        <v>2.8480010032653809</v>
      </c>
      <c r="B5899" s="3">
        <v>84.166663885116577</v>
      </c>
      <c r="C5899" s="3">
        <v>95.689654350280762</v>
      </c>
    </row>
    <row r="5900" spans="1:3">
      <c r="A5900" s="3">
        <v>2.8520011901855469</v>
      </c>
      <c r="B5900" s="3">
        <v>84.166663885116577</v>
      </c>
      <c r="C5900" s="3">
        <v>95.689654350280762</v>
      </c>
    </row>
    <row r="5901" spans="1:3">
      <c r="A5901" s="3">
        <v>2.8560011386871338</v>
      </c>
      <c r="B5901" s="3">
        <v>84.166663885116577</v>
      </c>
      <c r="C5901" s="3">
        <v>95.689654350280762</v>
      </c>
    </row>
    <row r="5902" spans="1:3">
      <c r="A5902" s="3">
        <v>2.8600010871887207</v>
      </c>
      <c r="B5902" s="3">
        <v>84.166663885116577</v>
      </c>
      <c r="C5902" s="3">
        <v>95.689654350280762</v>
      </c>
    </row>
    <row r="5903" spans="1:3">
      <c r="A5903" s="3">
        <v>2.8640010356903076</v>
      </c>
      <c r="B5903" s="3">
        <v>84.166663885116577</v>
      </c>
      <c r="C5903" s="3">
        <v>95.689654350280762</v>
      </c>
    </row>
    <row r="5904" spans="1:3">
      <c r="A5904" s="3">
        <v>2.8680009841918945</v>
      </c>
      <c r="B5904" s="3">
        <v>84.166663885116577</v>
      </c>
      <c r="C5904" s="3">
        <v>95.689654350280762</v>
      </c>
    </row>
    <row r="5905" spans="1:3">
      <c r="A5905" s="3">
        <v>2.8720011711120605</v>
      </c>
      <c r="B5905" s="3">
        <v>84.166663885116577</v>
      </c>
      <c r="C5905" s="3">
        <v>95.689654350280762</v>
      </c>
    </row>
    <row r="5906" spans="1:3">
      <c r="A5906" s="3">
        <v>2.8760011196136475</v>
      </c>
      <c r="B5906" s="3">
        <v>84.166663885116577</v>
      </c>
      <c r="C5906" s="3">
        <v>95.689654350280762</v>
      </c>
    </row>
    <row r="5907" spans="1:3">
      <c r="A5907" s="3">
        <v>2.8800010681152344</v>
      </c>
      <c r="B5907" s="3">
        <v>84.166663885116577</v>
      </c>
      <c r="C5907" s="3">
        <v>95.689654350280762</v>
      </c>
    </row>
    <row r="5908" spans="1:3">
      <c r="A5908" s="3">
        <v>2.8840010166168213</v>
      </c>
      <c r="B5908" s="3">
        <v>84.166663885116577</v>
      </c>
      <c r="C5908" s="3">
        <v>95.689654350280762</v>
      </c>
    </row>
    <row r="5909" spans="1:3">
      <c r="A5909" s="3">
        <v>2.8880012035369873</v>
      </c>
      <c r="B5909" s="3">
        <v>84.166663885116577</v>
      </c>
      <c r="C5909" s="3">
        <v>95.689654350280762</v>
      </c>
    </row>
    <row r="5910" spans="1:3">
      <c r="A5910" s="3">
        <v>2.8920011520385742</v>
      </c>
      <c r="B5910" s="3">
        <v>84.166663885116577</v>
      </c>
      <c r="C5910" s="3">
        <v>95.689654350280762</v>
      </c>
    </row>
    <row r="5911" spans="1:3">
      <c r="A5911" s="3">
        <v>2.8960011005401611</v>
      </c>
      <c r="B5911" s="3">
        <v>84.166663885116577</v>
      </c>
      <c r="C5911" s="3">
        <v>95.689654350280762</v>
      </c>
    </row>
    <row r="5912" spans="1:3">
      <c r="A5912" s="3">
        <v>2.9000000953674316</v>
      </c>
      <c r="B5912" s="3">
        <v>85.000002384185791</v>
      </c>
      <c r="C5912" s="3">
        <v>95.689654350280762</v>
      </c>
    </row>
    <row r="5913" spans="1:3">
      <c r="A5913" s="3">
        <v>2.900001049041748</v>
      </c>
      <c r="B5913" s="3">
        <v>85.000002384185791</v>
      </c>
      <c r="C5913" s="3">
        <v>95.689654350280762</v>
      </c>
    </row>
    <row r="5914" spans="1:3">
      <c r="A5914" s="3">
        <v>2.904000997543335</v>
      </c>
      <c r="B5914" s="3">
        <v>85.000002384185791</v>
      </c>
      <c r="C5914" s="3">
        <v>95.689654350280762</v>
      </c>
    </row>
    <row r="5915" spans="1:3">
      <c r="A5915" s="3">
        <v>2.908001184463501</v>
      </c>
      <c r="B5915" s="3">
        <v>85.000002384185791</v>
      </c>
      <c r="C5915" s="3">
        <v>95.689654350280762</v>
      </c>
    </row>
    <row r="5916" spans="1:3">
      <c r="A5916" s="3">
        <v>2.9120011329650879</v>
      </c>
      <c r="B5916" s="3">
        <v>85.000002384185791</v>
      </c>
      <c r="C5916" s="3">
        <v>95.689654350280762</v>
      </c>
    </row>
    <row r="5917" spans="1:3">
      <c r="A5917" s="3">
        <v>2.9160010814666748</v>
      </c>
      <c r="B5917" s="3">
        <v>85.000002384185791</v>
      </c>
      <c r="C5917" s="3">
        <v>95.689654350280762</v>
      </c>
    </row>
    <row r="5918" spans="1:3">
      <c r="A5918" s="3">
        <v>2.9200010299682617</v>
      </c>
      <c r="B5918" s="3">
        <v>85.000002384185791</v>
      </c>
      <c r="C5918" s="3">
        <v>95.689654350280762</v>
      </c>
    </row>
    <row r="5919" spans="1:3">
      <c r="A5919" s="3">
        <v>2.9240009784698486</v>
      </c>
      <c r="B5919" s="3">
        <v>85.000002384185791</v>
      </c>
      <c r="C5919" s="3">
        <v>95.689654350280762</v>
      </c>
    </row>
    <row r="5920" spans="1:3">
      <c r="A5920" s="3">
        <v>2.9280011653900146</v>
      </c>
      <c r="B5920" s="3">
        <v>85.000002384185791</v>
      </c>
      <c r="C5920" s="3">
        <v>95.689654350280762</v>
      </c>
    </row>
    <row r="5921" spans="1:3">
      <c r="A5921" s="3">
        <v>2.9320011138916016</v>
      </c>
      <c r="B5921" s="3">
        <v>85.000002384185791</v>
      </c>
      <c r="C5921" s="3">
        <v>95.689654350280762</v>
      </c>
    </row>
    <row r="5922" spans="1:3">
      <c r="A5922" s="3">
        <v>2.9360010623931885</v>
      </c>
      <c r="B5922" s="3">
        <v>85.000002384185791</v>
      </c>
      <c r="C5922" s="3">
        <v>95.689654350280762</v>
      </c>
    </row>
    <row r="5923" spans="1:3">
      <c r="A5923" s="3">
        <v>2.9400010108947754</v>
      </c>
      <c r="B5923" s="3">
        <v>85.000002384185791</v>
      </c>
      <c r="C5923" s="3">
        <v>95.689654350280762</v>
      </c>
    </row>
    <row r="5924" spans="1:3">
      <c r="A5924" s="3">
        <v>2.9440011978149414</v>
      </c>
      <c r="B5924" s="3">
        <v>85.000002384185791</v>
      </c>
      <c r="C5924" s="3">
        <v>95.689654350280762</v>
      </c>
    </row>
    <row r="5925" spans="1:3">
      <c r="A5925" s="3">
        <v>2.9480011463165283</v>
      </c>
      <c r="B5925" s="3">
        <v>85.000002384185791</v>
      </c>
      <c r="C5925" s="3">
        <v>95.689654350280762</v>
      </c>
    </row>
    <row r="5926" spans="1:3">
      <c r="A5926" s="3">
        <v>2.9520010948181152</v>
      </c>
      <c r="B5926" s="3">
        <v>85.000002384185791</v>
      </c>
      <c r="C5926" s="3">
        <v>95.689654350280762</v>
      </c>
    </row>
    <row r="5927" spans="1:3">
      <c r="A5927" s="3">
        <v>2.9560010433197021</v>
      </c>
      <c r="B5927" s="3">
        <v>85.000002384185791</v>
      </c>
      <c r="C5927" s="3">
        <v>95.689654350280762</v>
      </c>
    </row>
    <row r="5928" spans="1:3">
      <c r="A5928" s="3">
        <v>2.9600009918212891</v>
      </c>
      <c r="B5928" s="3">
        <v>85.000002384185791</v>
      </c>
      <c r="C5928" s="3">
        <v>95.689654350280762</v>
      </c>
    </row>
    <row r="5929" spans="1:3">
      <c r="A5929" s="3">
        <v>2.9640011787414551</v>
      </c>
      <c r="B5929" s="3">
        <v>85.000002384185791</v>
      </c>
      <c r="C5929" s="3">
        <v>95.689654350280762</v>
      </c>
    </row>
    <row r="5930" spans="1:3">
      <c r="A5930" s="3">
        <v>2.968001127243042</v>
      </c>
      <c r="B5930" s="3">
        <v>85.000002384185791</v>
      </c>
      <c r="C5930" s="3">
        <v>95.689654350280762</v>
      </c>
    </row>
    <row r="5931" spans="1:3">
      <c r="A5931" s="3">
        <v>2.9720010757446289</v>
      </c>
      <c r="B5931" s="3">
        <v>85.000002384185791</v>
      </c>
      <c r="C5931" s="3">
        <v>95.689654350280762</v>
      </c>
    </row>
    <row r="5932" spans="1:3">
      <c r="A5932" s="3">
        <v>2.9760010242462158</v>
      </c>
      <c r="B5932" s="3">
        <v>85.000002384185791</v>
      </c>
      <c r="C5932" s="3">
        <v>95.689654350280762</v>
      </c>
    </row>
    <row r="5933" spans="1:3">
      <c r="A5933" s="3">
        <v>2.9800000190734863</v>
      </c>
      <c r="B5933" s="3">
        <v>85.000002384185791</v>
      </c>
      <c r="C5933" s="3">
        <v>96.551722288131714</v>
      </c>
    </row>
    <row r="5934" spans="1:3">
      <c r="A5934" s="3">
        <v>2.9800009727478027</v>
      </c>
      <c r="B5934" s="3">
        <v>85.000002384185791</v>
      </c>
      <c r="C5934" s="3">
        <v>96.551722288131714</v>
      </c>
    </row>
    <row r="5935" spans="1:3">
      <c r="A5935" s="3">
        <v>2.9840011596679688</v>
      </c>
      <c r="B5935" s="3">
        <v>85.000002384185791</v>
      </c>
      <c r="C5935" s="3">
        <v>96.551722288131714</v>
      </c>
    </row>
    <row r="5936" spans="1:3">
      <c r="A5936" s="3">
        <v>2.9880011081695557</v>
      </c>
      <c r="B5936" s="3">
        <v>85.000002384185791</v>
      </c>
      <c r="C5936" s="3">
        <v>96.551722288131714</v>
      </c>
    </row>
    <row r="5937" spans="1:3">
      <c r="A5937" s="3">
        <v>2.9920010566711426</v>
      </c>
      <c r="B5937" s="3">
        <v>85.000002384185791</v>
      </c>
      <c r="C5937" s="3">
        <v>96.551722288131714</v>
      </c>
    </row>
    <row r="5938" spans="1:3">
      <c r="A5938" s="3">
        <v>2.9960010051727295</v>
      </c>
      <c r="B5938" s="3">
        <v>85.000002384185791</v>
      </c>
      <c r="C5938" s="3">
        <v>96.551722288131714</v>
      </c>
    </row>
    <row r="5939" spans="1:3">
      <c r="A5939" s="3">
        <v>3.0000011920928955</v>
      </c>
      <c r="B5939" s="3">
        <v>85.000002384185791</v>
      </c>
      <c r="C5939" s="3">
        <v>96.551722288131714</v>
      </c>
    </row>
    <row r="5940" spans="1:3">
      <c r="A5940" s="3">
        <v>3.0040011405944824</v>
      </c>
      <c r="B5940" s="3">
        <v>85.000002384185791</v>
      </c>
      <c r="C5940" s="3">
        <v>96.551722288131714</v>
      </c>
    </row>
    <row r="5941" spans="1:3">
      <c r="A5941" s="3">
        <v>3.0080010890960693</v>
      </c>
      <c r="B5941" s="3">
        <v>85.000002384185791</v>
      </c>
      <c r="C5941" s="3">
        <v>96.551722288131714</v>
      </c>
    </row>
    <row r="5942" spans="1:3">
      <c r="A5942" s="3">
        <v>3.0120010375976563</v>
      </c>
      <c r="B5942" s="3">
        <v>85.000002384185791</v>
      </c>
      <c r="C5942" s="3">
        <v>96.551722288131714</v>
      </c>
    </row>
    <row r="5943" spans="1:3">
      <c r="A5943" s="3">
        <v>3.0160009860992432</v>
      </c>
      <c r="B5943" s="3">
        <v>85.000002384185791</v>
      </c>
      <c r="C5943" s="3">
        <v>96.551722288131714</v>
      </c>
    </row>
    <row r="5944" spans="1:3">
      <c r="A5944" s="3">
        <v>3.0200011730194092</v>
      </c>
      <c r="B5944" s="3">
        <v>85.000002384185791</v>
      </c>
      <c r="C5944" s="3">
        <v>96.551722288131714</v>
      </c>
    </row>
    <row r="5945" spans="1:3">
      <c r="A5945" s="3">
        <v>3.0240011215209961</v>
      </c>
      <c r="B5945" s="3">
        <v>85.000002384185791</v>
      </c>
      <c r="C5945" s="3">
        <v>96.551722288131714</v>
      </c>
    </row>
    <row r="5946" spans="1:3">
      <c r="A5946" s="3">
        <v>3.028001070022583</v>
      </c>
      <c r="B5946" s="3">
        <v>85.000002384185791</v>
      </c>
      <c r="C5946" s="3">
        <v>96.551722288131714</v>
      </c>
    </row>
    <row r="5947" spans="1:3">
      <c r="A5947" s="3">
        <v>3.0299999713897705</v>
      </c>
      <c r="B5947" s="3">
        <v>85.833334922790527</v>
      </c>
      <c r="C5947" s="3">
        <v>96.551722288131714</v>
      </c>
    </row>
    <row r="5948" spans="1:3">
      <c r="A5948" s="3">
        <v>3.0320010185241699</v>
      </c>
      <c r="B5948" s="3">
        <v>85.833334922790527</v>
      </c>
      <c r="C5948" s="3">
        <v>96.551722288131714</v>
      </c>
    </row>
    <row r="5949" spans="1:3">
      <c r="A5949" s="3">
        <v>3.0360012054443359</v>
      </c>
      <c r="B5949" s="3">
        <v>85.833334922790527</v>
      </c>
      <c r="C5949" s="3">
        <v>96.551722288131714</v>
      </c>
    </row>
    <row r="5950" spans="1:3">
      <c r="A5950" s="3">
        <v>3.0400011539459229</v>
      </c>
      <c r="B5950" s="3">
        <v>85.833334922790527</v>
      </c>
      <c r="C5950" s="3">
        <v>96.551722288131714</v>
      </c>
    </row>
    <row r="5951" spans="1:3">
      <c r="A5951" s="3">
        <v>3.0440011024475098</v>
      </c>
      <c r="B5951" s="3">
        <v>85.833334922790527</v>
      </c>
      <c r="C5951" s="3">
        <v>96.551722288131714</v>
      </c>
    </row>
    <row r="5952" spans="1:3">
      <c r="A5952" s="3">
        <v>3.0480010509490967</v>
      </c>
      <c r="B5952" s="3">
        <v>85.833334922790527</v>
      </c>
      <c r="C5952" s="3">
        <v>96.551722288131714</v>
      </c>
    </row>
    <row r="5953" spans="1:3">
      <c r="A5953" s="3">
        <v>3.0520009994506836</v>
      </c>
      <c r="B5953" s="3">
        <v>85.833334922790527</v>
      </c>
      <c r="C5953" s="3">
        <v>96.551722288131714</v>
      </c>
    </row>
    <row r="5954" spans="1:3">
      <c r="A5954" s="3">
        <v>3.0560011863708496</v>
      </c>
      <c r="B5954" s="3">
        <v>85.833334922790527</v>
      </c>
      <c r="C5954" s="3">
        <v>96.551722288131714</v>
      </c>
    </row>
    <row r="5955" spans="1:3">
      <c r="A5955" s="3">
        <v>3.059999942779541</v>
      </c>
      <c r="B5955" s="3">
        <v>86.666667461395264</v>
      </c>
      <c r="C5955" s="3">
        <v>96.551722288131714</v>
      </c>
    </row>
    <row r="5956" spans="1:3">
      <c r="A5956" s="3">
        <v>3.0600011348724365</v>
      </c>
      <c r="B5956" s="3">
        <v>86.666667461395264</v>
      </c>
      <c r="C5956" s="3">
        <v>96.551722288131714</v>
      </c>
    </row>
    <row r="5957" spans="1:3">
      <c r="A5957" s="3">
        <v>3.0640010833740234</v>
      </c>
      <c r="B5957" s="3">
        <v>86.666667461395264</v>
      </c>
      <c r="C5957" s="3">
        <v>96.551722288131714</v>
      </c>
    </row>
    <row r="5958" spans="1:3">
      <c r="A5958" s="3">
        <v>3.0680010318756104</v>
      </c>
      <c r="B5958" s="3">
        <v>86.666667461395264</v>
      </c>
      <c r="C5958" s="3">
        <v>96.551722288131714</v>
      </c>
    </row>
    <row r="5959" spans="1:3">
      <c r="A5959" s="3">
        <v>3.0720009803771973</v>
      </c>
      <c r="B5959" s="3">
        <v>86.666667461395264</v>
      </c>
      <c r="C5959" s="3">
        <v>96.551722288131714</v>
      </c>
    </row>
    <row r="5960" spans="1:3">
      <c r="A5960" s="3">
        <v>3.0760011672973633</v>
      </c>
      <c r="B5960" s="3">
        <v>86.666667461395264</v>
      </c>
      <c r="C5960" s="3">
        <v>96.551722288131714</v>
      </c>
    </row>
    <row r="5961" spans="1:3">
      <c r="A5961" s="3">
        <v>3.0800011157989502</v>
      </c>
      <c r="B5961" s="3">
        <v>86.666667461395264</v>
      </c>
      <c r="C5961" s="3">
        <v>96.551722288131714</v>
      </c>
    </row>
    <row r="5962" spans="1:3">
      <c r="A5962" s="3">
        <v>3.0840010643005371</v>
      </c>
      <c r="B5962" s="3">
        <v>86.666667461395264</v>
      </c>
      <c r="C5962" s="3">
        <v>96.551722288131714</v>
      </c>
    </row>
    <row r="5963" spans="1:3">
      <c r="A5963" s="3">
        <v>3.088001012802124</v>
      </c>
      <c r="B5963" s="3">
        <v>86.666667461395264</v>
      </c>
      <c r="C5963" s="3">
        <v>96.551722288131714</v>
      </c>
    </row>
    <row r="5964" spans="1:3">
      <c r="A5964" s="3">
        <v>3.09200119972229</v>
      </c>
      <c r="B5964" s="3">
        <v>86.666667461395264</v>
      </c>
      <c r="C5964" s="3">
        <v>96.551722288131714</v>
      </c>
    </row>
    <row r="5965" spans="1:3">
      <c r="A5965" s="3">
        <v>3.096001148223877</v>
      </c>
      <c r="B5965" s="3">
        <v>86.666667461395264</v>
      </c>
      <c r="C5965" s="3">
        <v>96.551722288131714</v>
      </c>
    </row>
    <row r="5966" spans="1:3">
      <c r="A5966" s="3">
        <v>3.1000010967254639</v>
      </c>
      <c r="B5966" s="3">
        <v>86.666667461395264</v>
      </c>
      <c r="C5966" s="3">
        <v>96.551722288131714</v>
      </c>
    </row>
    <row r="5967" spans="1:3">
      <c r="A5967" s="3">
        <v>3.1040010452270508</v>
      </c>
      <c r="B5967" s="3">
        <v>86.666667461395264</v>
      </c>
      <c r="C5967" s="3">
        <v>96.551722288131714</v>
      </c>
    </row>
    <row r="5968" spans="1:3">
      <c r="A5968" s="3">
        <v>3.1080009937286377</v>
      </c>
      <c r="B5968" s="3">
        <v>86.666667461395264</v>
      </c>
      <c r="C5968" s="3">
        <v>96.551722288131714</v>
      </c>
    </row>
    <row r="5969" spans="1:3">
      <c r="A5969" s="3">
        <v>3.1120011806488037</v>
      </c>
      <c r="B5969" s="3">
        <v>86.666667461395264</v>
      </c>
      <c r="C5969" s="3">
        <v>96.551722288131714</v>
      </c>
    </row>
    <row r="5970" spans="1:3">
      <c r="A5970" s="3">
        <v>3.1160011291503906</v>
      </c>
      <c r="B5970" s="3">
        <v>86.666667461395264</v>
      </c>
      <c r="C5970" s="3">
        <v>96.551722288131714</v>
      </c>
    </row>
    <row r="5971" spans="1:3">
      <c r="A5971" s="3">
        <v>3.1200010776519775</v>
      </c>
      <c r="B5971" s="3">
        <v>86.666667461395264</v>
      </c>
      <c r="C5971" s="3">
        <v>96.551722288131714</v>
      </c>
    </row>
    <row r="5972" spans="1:3">
      <c r="A5972" s="3">
        <v>3.1240010261535645</v>
      </c>
      <c r="B5972" s="3">
        <v>86.666667461395264</v>
      </c>
      <c r="C5972" s="3">
        <v>96.551722288131714</v>
      </c>
    </row>
    <row r="5973" spans="1:3">
      <c r="A5973" s="3">
        <v>3.1280012130737305</v>
      </c>
      <c r="B5973" s="3">
        <v>86.666667461395264</v>
      </c>
      <c r="C5973" s="3">
        <v>96.551722288131714</v>
      </c>
    </row>
    <row r="5974" spans="1:3">
      <c r="A5974" s="3">
        <v>3.1320011615753174</v>
      </c>
      <c r="B5974" s="3">
        <v>86.666667461395264</v>
      </c>
      <c r="C5974" s="3">
        <v>96.551722288131714</v>
      </c>
    </row>
    <row r="5975" spans="1:3">
      <c r="A5975" s="3">
        <v>3.1360011100769043</v>
      </c>
      <c r="B5975" s="3">
        <v>86.666667461395264</v>
      </c>
      <c r="C5975" s="3">
        <v>96.551722288131714</v>
      </c>
    </row>
    <row r="5976" spans="1:3">
      <c r="A5976" s="3">
        <v>3.1400001049041748</v>
      </c>
      <c r="B5976" s="3">
        <v>87.5</v>
      </c>
      <c r="C5976" s="3">
        <v>96.551722288131714</v>
      </c>
    </row>
    <row r="5977" spans="1:3">
      <c r="A5977" s="3">
        <v>3.1400010585784912</v>
      </c>
      <c r="B5977" s="3">
        <v>87.5</v>
      </c>
      <c r="C5977" s="3">
        <v>96.551722288131714</v>
      </c>
    </row>
    <row r="5978" spans="1:3">
      <c r="A5978" s="3">
        <v>3.1440010070800781</v>
      </c>
      <c r="B5978" s="3">
        <v>87.5</v>
      </c>
      <c r="C5978" s="3">
        <v>96.551722288131714</v>
      </c>
    </row>
    <row r="5979" spans="1:3">
      <c r="A5979" s="3">
        <v>3.1480011940002441</v>
      </c>
      <c r="B5979" s="3">
        <v>87.5</v>
      </c>
      <c r="C5979" s="3">
        <v>96.551722288131714</v>
      </c>
    </row>
    <row r="5980" spans="1:3">
      <c r="A5980" s="3">
        <v>3.1520011425018311</v>
      </c>
      <c r="B5980" s="3">
        <v>87.5</v>
      </c>
      <c r="C5980" s="3">
        <v>96.551722288131714</v>
      </c>
    </row>
    <row r="5981" spans="1:3">
      <c r="A5981" s="3">
        <v>3.156001091003418</v>
      </c>
      <c r="B5981" s="3">
        <v>87.5</v>
      </c>
      <c r="C5981" s="3">
        <v>96.551722288131714</v>
      </c>
    </row>
    <row r="5982" spans="1:3">
      <c r="A5982" s="3">
        <v>3.1600010395050049</v>
      </c>
      <c r="B5982" s="3">
        <v>87.5</v>
      </c>
      <c r="C5982" s="3">
        <v>96.551722288131714</v>
      </c>
    </row>
    <row r="5983" spans="1:3">
      <c r="A5983" s="3">
        <v>3.1640009880065918</v>
      </c>
      <c r="B5983" s="3">
        <v>87.5</v>
      </c>
      <c r="C5983" s="3">
        <v>96.551722288131714</v>
      </c>
    </row>
    <row r="5984" spans="1:3">
      <c r="A5984" s="3">
        <v>3.1680011749267578</v>
      </c>
      <c r="B5984" s="3">
        <v>87.5</v>
      </c>
      <c r="C5984" s="3">
        <v>96.551722288131714</v>
      </c>
    </row>
    <row r="5985" spans="1:3">
      <c r="A5985" s="3">
        <v>3.1720011234283447</v>
      </c>
      <c r="B5985" s="3">
        <v>87.5</v>
      </c>
      <c r="C5985" s="3">
        <v>96.551722288131714</v>
      </c>
    </row>
    <row r="5986" spans="1:3">
      <c r="A5986" s="3">
        <v>3.1760010719299316</v>
      </c>
      <c r="B5986" s="3">
        <v>87.5</v>
      </c>
      <c r="C5986" s="3">
        <v>96.551722288131714</v>
      </c>
    </row>
    <row r="5987" spans="1:3">
      <c r="A5987" s="3">
        <v>3.1800010204315186</v>
      </c>
      <c r="B5987" s="3">
        <v>87.5</v>
      </c>
      <c r="C5987" s="3">
        <v>96.551722288131714</v>
      </c>
    </row>
    <row r="5988" spans="1:3">
      <c r="A5988" s="3">
        <v>3.1840012073516846</v>
      </c>
      <c r="B5988" s="3">
        <v>87.5</v>
      </c>
      <c r="C5988" s="3">
        <v>96.551722288131714</v>
      </c>
    </row>
    <row r="5989" spans="1:3">
      <c r="A5989" s="3">
        <v>3.1880011558532715</v>
      </c>
      <c r="B5989" s="3">
        <v>87.5</v>
      </c>
      <c r="C5989" s="3">
        <v>96.551722288131714</v>
      </c>
    </row>
    <row r="5990" spans="1:3">
      <c r="A5990" s="3">
        <v>3.1920011043548584</v>
      </c>
      <c r="B5990" s="3">
        <v>87.5</v>
      </c>
      <c r="C5990" s="3">
        <v>96.551722288131714</v>
      </c>
    </row>
    <row r="5991" spans="1:3">
      <c r="A5991" s="3">
        <v>3.1960010528564453</v>
      </c>
      <c r="B5991" s="3">
        <v>87.5</v>
      </c>
      <c r="C5991" s="3">
        <v>96.551722288131714</v>
      </c>
    </row>
    <row r="5992" spans="1:3">
      <c r="A5992" s="3">
        <v>3.2000010013580322</v>
      </c>
      <c r="B5992" s="3">
        <v>87.5</v>
      </c>
      <c r="C5992" s="3">
        <v>96.551722288131714</v>
      </c>
    </row>
    <row r="5993" spans="1:3">
      <c r="A5993" s="3">
        <v>3.2040011882781982</v>
      </c>
      <c r="B5993" s="3">
        <v>87.5</v>
      </c>
      <c r="C5993" s="3">
        <v>96.551722288131714</v>
      </c>
    </row>
    <row r="5994" spans="1:3">
      <c r="A5994" s="3">
        <v>3.2080011367797852</v>
      </c>
      <c r="B5994" s="3">
        <v>87.5</v>
      </c>
      <c r="C5994" s="3">
        <v>96.551722288131714</v>
      </c>
    </row>
    <row r="5995" spans="1:3">
      <c r="A5995" s="3">
        <v>3.2120010852813721</v>
      </c>
      <c r="B5995" s="3">
        <v>87.5</v>
      </c>
      <c r="C5995" s="3">
        <v>96.551722288131714</v>
      </c>
    </row>
    <row r="5996" spans="1:3">
      <c r="A5996" s="3">
        <v>3.216001033782959</v>
      </c>
      <c r="B5996" s="3">
        <v>87.5</v>
      </c>
      <c r="C5996" s="3">
        <v>96.551722288131714</v>
      </c>
    </row>
    <row r="5997" spans="1:3">
      <c r="A5997" s="3">
        <v>3.220001220703125</v>
      </c>
      <c r="B5997" s="3">
        <v>87.5</v>
      </c>
      <c r="C5997" s="3">
        <v>96.551722288131714</v>
      </c>
    </row>
    <row r="5998" spans="1:3">
      <c r="A5998" s="3">
        <v>3.2240011692047119</v>
      </c>
      <c r="B5998" s="3">
        <v>87.5</v>
      </c>
      <c r="C5998" s="3">
        <v>96.551722288131714</v>
      </c>
    </row>
    <row r="5999" spans="1:3">
      <c r="A5999" s="3">
        <v>3.2280011177062988</v>
      </c>
      <c r="B5999" s="3">
        <v>87.5</v>
      </c>
      <c r="C5999" s="3">
        <v>96.551722288131714</v>
      </c>
    </row>
    <row r="6000" spans="1:3">
      <c r="A6000" s="3">
        <v>3.2320010662078857</v>
      </c>
      <c r="B6000" s="3">
        <v>87.5</v>
      </c>
      <c r="C6000" s="3">
        <v>96.551722288131714</v>
      </c>
    </row>
    <row r="6001" spans="1:3">
      <c r="A6001" s="3">
        <v>3.2360010147094727</v>
      </c>
      <c r="B6001" s="3">
        <v>87.5</v>
      </c>
      <c r="C6001" s="3">
        <v>96.551722288131714</v>
      </c>
    </row>
    <row r="6002" spans="1:3">
      <c r="A6002" s="3">
        <v>3.2400012016296387</v>
      </c>
      <c r="B6002" s="3">
        <v>87.5</v>
      </c>
      <c r="C6002" s="3">
        <v>96.551722288131714</v>
      </c>
    </row>
    <row r="6003" spans="1:3">
      <c r="A6003" s="3">
        <v>3.2440011501312256</v>
      </c>
      <c r="B6003" s="3">
        <v>87.5</v>
      </c>
      <c r="C6003" s="3">
        <v>96.551722288131714</v>
      </c>
    </row>
    <row r="6004" spans="1:3">
      <c r="A6004" s="3">
        <v>3.2480010986328125</v>
      </c>
      <c r="B6004" s="3">
        <v>87.5</v>
      </c>
      <c r="C6004" s="3">
        <v>96.551722288131714</v>
      </c>
    </row>
    <row r="6005" spans="1:3">
      <c r="A6005" s="3">
        <v>3.2520010471343994</v>
      </c>
      <c r="B6005" s="3">
        <v>87.5</v>
      </c>
      <c r="C6005" s="3">
        <v>96.551722288131714</v>
      </c>
    </row>
    <row r="6006" spans="1:3">
      <c r="A6006" s="3">
        <v>3.2560009956359863</v>
      </c>
      <c r="B6006" s="3">
        <v>87.5</v>
      </c>
      <c r="C6006" s="3">
        <v>96.551722288131714</v>
      </c>
    </row>
    <row r="6007" spans="1:3">
      <c r="A6007" s="3">
        <v>3.2599999904632568</v>
      </c>
      <c r="B6007" s="3">
        <v>88.333332538604736</v>
      </c>
      <c r="C6007" s="3">
        <v>96.551722288131714</v>
      </c>
    </row>
    <row r="6008" spans="1:3">
      <c r="A6008" s="3">
        <v>3.2600011825561523</v>
      </c>
      <c r="B6008" s="3">
        <v>88.333332538604736</v>
      </c>
      <c r="C6008" s="3">
        <v>96.551722288131714</v>
      </c>
    </row>
    <row r="6009" spans="1:3">
      <c r="A6009" s="3">
        <v>3.2640011310577393</v>
      </c>
      <c r="B6009" s="3">
        <v>88.333332538604736</v>
      </c>
      <c r="C6009" s="3">
        <v>96.551722288131714</v>
      </c>
    </row>
    <row r="6010" spans="1:3">
      <c r="A6010" s="3">
        <v>3.2680010795593262</v>
      </c>
      <c r="B6010" s="3">
        <v>88.333332538604736</v>
      </c>
      <c r="C6010" s="3">
        <v>96.551722288131714</v>
      </c>
    </row>
    <row r="6011" spans="1:3">
      <c r="A6011" s="3">
        <v>3.2720010280609131</v>
      </c>
      <c r="B6011" s="3">
        <v>88.333332538604736</v>
      </c>
      <c r="C6011" s="3">
        <v>96.551722288131714</v>
      </c>
    </row>
    <row r="6012" spans="1:3">
      <c r="A6012" s="3">
        <v>3.2760012149810791</v>
      </c>
      <c r="B6012" s="3">
        <v>88.333332538604736</v>
      </c>
      <c r="C6012" s="3">
        <v>96.551722288131714</v>
      </c>
    </row>
    <row r="6013" spans="1:3">
      <c r="A6013" s="3">
        <v>3.280001163482666</v>
      </c>
      <c r="B6013" s="3">
        <v>88.333332538604736</v>
      </c>
      <c r="C6013" s="3">
        <v>96.551722288131714</v>
      </c>
    </row>
    <row r="6014" spans="1:3">
      <c r="A6014" s="3">
        <v>3.2840011119842529</v>
      </c>
      <c r="B6014" s="3">
        <v>88.333332538604736</v>
      </c>
      <c r="C6014" s="3">
        <v>96.551722288131714</v>
      </c>
    </row>
    <row r="6015" spans="1:3">
      <c r="A6015" s="3">
        <v>3.2880010604858398</v>
      </c>
      <c r="B6015" s="3">
        <v>88.333332538604736</v>
      </c>
      <c r="C6015" s="3">
        <v>96.551722288131714</v>
      </c>
    </row>
    <row r="6016" spans="1:3">
      <c r="A6016" s="3">
        <v>3.2899999618530273</v>
      </c>
      <c r="B6016" s="3">
        <v>89.166665077209473</v>
      </c>
      <c r="C6016" s="3">
        <v>96.551722288131714</v>
      </c>
    </row>
    <row r="6017" spans="1:3">
      <c r="A6017" s="3">
        <v>3.2920010089874268</v>
      </c>
      <c r="B6017" s="3">
        <v>89.166665077209473</v>
      </c>
      <c r="C6017" s="3">
        <v>96.551722288131714</v>
      </c>
    </row>
    <row r="6018" spans="1:3">
      <c r="A6018" s="3">
        <v>3.2960011959075928</v>
      </c>
      <c r="B6018" s="3">
        <v>89.166665077209473</v>
      </c>
      <c r="C6018" s="3">
        <v>96.551722288131714</v>
      </c>
    </row>
    <row r="6019" spans="1:3">
      <c r="A6019" s="3">
        <v>3.3000011444091797</v>
      </c>
      <c r="B6019" s="3">
        <v>89.166665077209473</v>
      </c>
      <c r="C6019" s="3">
        <v>96.551722288131714</v>
      </c>
    </row>
    <row r="6020" spans="1:3">
      <c r="A6020" s="3">
        <v>3.3040010929107666</v>
      </c>
      <c r="B6020" s="3">
        <v>89.166665077209473</v>
      </c>
      <c r="C6020" s="3">
        <v>96.551722288131714</v>
      </c>
    </row>
    <row r="6021" spans="1:3">
      <c r="A6021" s="3">
        <v>3.3080010414123535</v>
      </c>
      <c r="B6021" s="3">
        <v>89.166665077209473</v>
      </c>
      <c r="C6021" s="3">
        <v>96.551722288131714</v>
      </c>
    </row>
    <row r="6022" spans="1:3">
      <c r="A6022" s="3">
        <v>3.3120009899139404</v>
      </c>
      <c r="B6022" s="3">
        <v>89.166665077209473</v>
      </c>
      <c r="C6022" s="3">
        <v>96.551722288131714</v>
      </c>
    </row>
    <row r="6023" spans="1:3">
      <c r="A6023" s="3">
        <v>3.3160011768341064</v>
      </c>
      <c r="B6023" s="3">
        <v>89.166665077209473</v>
      </c>
      <c r="C6023" s="3">
        <v>96.551722288131714</v>
      </c>
    </row>
    <row r="6024" spans="1:3">
      <c r="A6024" s="3">
        <v>3.3200011253356934</v>
      </c>
      <c r="B6024" s="3">
        <v>89.166665077209473</v>
      </c>
      <c r="C6024" s="3">
        <v>96.551722288131714</v>
      </c>
    </row>
    <row r="6025" spans="1:3">
      <c r="A6025" s="3">
        <v>3.3240010738372803</v>
      </c>
      <c r="B6025" s="3">
        <v>89.166665077209473</v>
      </c>
      <c r="C6025" s="3">
        <v>96.551722288131714</v>
      </c>
    </row>
    <row r="6026" spans="1:3">
      <c r="A6026" s="3">
        <v>3.3280010223388672</v>
      </c>
      <c r="B6026" s="3">
        <v>89.166665077209473</v>
      </c>
      <c r="C6026" s="3">
        <v>96.551722288131714</v>
      </c>
    </row>
    <row r="6027" spans="1:3">
      <c r="A6027" s="3">
        <v>3.3320012092590332</v>
      </c>
      <c r="B6027" s="3">
        <v>89.166665077209473</v>
      </c>
      <c r="C6027" s="3">
        <v>96.551722288131714</v>
      </c>
    </row>
    <row r="6028" spans="1:3">
      <c r="A6028" s="3">
        <v>3.3360011577606201</v>
      </c>
      <c r="B6028" s="3">
        <v>89.166665077209473</v>
      </c>
      <c r="C6028" s="3">
        <v>96.551722288131714</v>
      </c>
    </row>
    <row r="6029" spans="1:3">
      <c r="A6029" s="3">
        <v>3.340001106262207</v>
      </c>
      <c r="B6029" s="3">
        <v>89.166665077209473</v>
      </c>
      <c r="C6029" s="3">
        <v>96.551722288131714</v>
      </c>
    </row>
    <row r="6030" spans="1:3">
      <c r="A6030" s="3">
        <v>3.3440010547637939</v>
      </c>
      <c r="B6030" s="3">
        <v>89.166665077209473</v>
      </c>
      <c r="C6030" s="3">
        <v>96.551722288131714</v>
      </c>
    </row>
    <row r="6031" spans="1:3">
      <c r="A6031" s="3">
        <v>3.3480010032653809</v>
      </c>
      <c r="B6031" s="3">
        <v>89.166665077209473</v>
      </c>
      <c r="C6031" s="3">
        <v>96.551722288131714</v>
      </c>
    </row>
    <row r="6032" spans="1:3">
      <c r="A6032" s="3">
        <v>3.3520011901855469</v>
      </c>
      <c r="B6032" s="3">
        <v>89.166665077209473</v>
      </c>
      <c r="C6032" s="3">
        <v>96.551722288131714</v>
      </c>
    </row>
    <row r="6033" spans="1:3">
      <c r="A6033" s="3">
        <v>3.3560011386871338</v>
      </c>
      <c r="B6033" s="3">
        <v>89.166665077209473</v>
      </c>
      <c r="C6033" s="3">
        <v>96.551722288131714</v>
      </c>
    </row>
    <row r="6034" spans="1:3">
      <c r="A6034" s="3">
        <v>3.3600010871887207</v>
      </c>
      <c r="B6034" s="3">
        <v>89.166665077209473</v>
      </c>
      <c r="C6034" s="3">
        <v>96.551722288131714</v>
      </c>
    </row>
    <row r="6035" spans="1:3">
      <c r="A6035" s="3">
        <v>3.3640010356903076</v>
      </c>
      <c r="B6035" s="3">
        <v>89.166665077209473</v>
      </c>
      <c r="C6035" s="3">
        <v>96.551722288131714</v>
      </c>
    </row>
    <row r="6036" spans="1:3">
      <c r="A6036" s="3">
        <v>3.3680012226104736</v>
      </c>
      <c r="B6036" s="3">
        <v>89.166665077209473</v>
      </c>
      <c r="C6036" s="3">
        <v>96.551722288131714</v>
      </c>
    </row>
    <row r="6037" spans="1:3">
      <c r="A6037" s="3">
        <v>3.3720011711120605</v>
      </c>
      <c r="B6037" s="3">
        <v>89.166665077209473</v>
      </c>
      <c r="C6037" s="3">
        <v>96.551722288131714</v>
      </c>
    </row>
    <row r="6038" spans="1:3">
      <c r="A6038" s="3">
        <v>3.3760011196136475</v>
      </c>
      <c r="B6038" s="3">
        <v>89.166665077209473</v>
      </c>
      <c r="C6038" s="3">
        <v>96.551722288131714</v>
      </c>
    </row>
    <row r="6039" spans="1:3">
      <c r="A6039" s="3">
        <v>3.3800010681152344</v>
      </c>
      <c r="B6039" s="3">
        <v>89.166665077209473</v>
      </c>
      <c r="C6039" s="3">
        <v>96.551722288131714</v>
      </c>
    </row>
    <row r="6040" spans="1:3">
      <c r="A6040" s="3">
        <v>3.3840010166168213</v>
      </c>
      <c r="B6040" s="3">
        <v>89.166665077209473</v>
      </c>
      <c r="C6040" s="3">
        <v>96.551722288131714</v>
      </c>
    </row>
    <row r="6041" spans="1:3">
      <c r="A6041" s="3">
        <v>3.3880012035369873</v>
      </c>
      <c r="B6041" s="3">
        <v>89.166665077209473</v>
      </c>
      <c r="C6041" s="3">
        <v>96.551722288131714</v>
      </c>
    </row>
    <row r="6042" spans="1:3">
      <c r="A6042" s="3">
        <v>3.3920011520385742</v>
      </c>
      <c r="B6042" s="3">
        <v>89.166665077209473</v>
      </c>
      <c r="C6042" s="3">
        <v>96.551722288131714</v>
      </c>
    </row>
    <row r="6043" spans="1:3">
      <c r="A6043" s="3">
        <v>3.3960011005401611</v>
      </c>
      <c r="B6043" s="3">
        <v>89.166665077209473</v>
      </c>
      <c r="C6043" s="3">
        <v>96.551722288131714</v>
      </c>
    </row>
    <row r="6044" spans="1:3">
      <c r="A6044" s="3">
        <v>3.400001049041748</v>
      </c>
      <c r="B6044" s="3">
        <v>89.166665077209473</v>
      </c>
      <c r="C6044" s="3">
        <v>96.551722288131714</v>
      </c>
    </row>
    <row r="6045" spans="1:3">
      <c r="A6045" s="3">
        <v>3.404000997543335</v>
      </c>
      <c r="B6045" s="3">
        <v>89.166665077209473</v>
      </c>
      <c r="C6045" s="3">
        <v>96.551722288131714</v>
      </c>
    </row>
    <row r="6046" spans="1:3">
      <c r="A6046" s="3">
        <v>3.408001184463501</v>
      </c>
      <c r="B6046" s="3">
        <v>89.166665077209473</v>
      </c>
      <c r="C6046" s="3">
        <v>96.551722288131714</v>
      </c>
    </row>
    <row r="6047" spans="1:3">
      <c r="A6047" s="3">
        <v>3.4120011329650879</v>
      </c>
      <c r="B6047" s="3">
        <v>89.166665077209473</v>
      </c>
      <c r="C6047" s="3">
        <v>96.551722288131714</v>
      </c>
    </row>
    <row r="6048" spans="1:3">
      <c r="A6048" s="3">
        <v>3.4160010814666748</v>
      </c>
      <c r="B6048" s="3">
        <v>89.166665077209473</v>
      </c>
      <c r="C6048" s="3">
        <v>96.551722288131714</v>
      </c>
    </row>
    <row r="6049" spans="1:3">
      <c r="A6049" s="3">
        <v>3.4200010299682617</v>
      </c>
      <c r="B6049" s="3">
        <v>89.166665077209473</v>
      </c>
      <c r="C6049" s="3">
        <v>96.551722288131714</v>
      </c>
    </row>
    <row r="6050" spans="1:3">
      <c r="A6050" s="3">
        <v>3.4240012168884277</v>
      </c>
      <c r="B6050" s="3">
        <v>89.166665077209473</v>
      </c>
      <c r="C6050" s="3">
        <v>96.551722288131714</v>
      </c>
    </row>
    <row r="6051" spans="1:3">
      <c r="A6051" s="3">
        <v>3.4280011653900146</v>
      </c>
      <c r="B6051" s="3">
        <v>89.166665077209473</v>
      </c>
      <c r="C6051" s="3">
        <v>96.551722288131714</v>
      </c>
    </row>
    <row r="6052" spans="1:3">
      <c r="A6052" s="3">
        <v>3.4320011138916016</v>
      </c>
      <c r="B6052" s="3">
        <v>89.166665077209473</v>
      </c>
      <c r="C6052" s="3">
        <v>96.551722288131714</v>
      </c>
    </row>
    <row r="6053" spans="1:3">
      <c r="A6053" s="3">
        <v>3.4360010623931885</v>
      </c>
      <c r="B6053" s="3">
        <v>89.166665077209473</v>
      </c>
      <c r="C6053" s="3">
        <v>96.551722288131714</v>
      </c>
    </row>
    <row r="6054" spans="1:3">
      <c r="A6054" s="3">
        <v>3.4400010108947754</v>
      </c>
      <c r="B6054" s="3">
        <v>89.166665077209473</v>
      </c>
      <c r="C6054" s="3">
        <v>96.551722288131714</v>
      </c>
    </row>
    <row r="6055" spans="1:3">
      <c r="A6055" s="3">
        <v>3.4440011978149414</v>
      </c>
      <c r="B6055" s="3">
        <v>89.166665077209473</v>
      </c>
      <c r="C6055" s="3">
        <v>96.551722288131714</v>
      </c>
    </row>
    <row r="6056" spans="1:3">
      <c r="A6056" s="3">
        <v>3.4480011463165283</v>
      </c>
      <c r="B6056" s="3">
        <v>89.166665077209473</v>
      </c>
      <c r="C6056" s="3">
        <v>96.551722288131714</v>
      </c>
    </row>
    <row r="6057" spans="1:3">
      <c r="A6057" s="3">
        <v>3.4520010948181152</v>
      </c>
      <c r="B6057" s="3">
        <v>89.166665077209473</v>
      </c>
      <c r="C6057" s="3">
        <v>96.551722288131714</v>
      </c>
    </row>
    <row r="6058" spans="1:3">
      <c r="A6058" s="3">
        <v>3.4560010433197021</v>
      </c>
      <c r="B6058" s="3">
        <v>89.166665077209473</v>
      </c>
      <c r="C6058" s="3">
        <v>96.551722288131714</v>
      </c>
    </row>
    <row r="6059" spans="1:3">
      <c r="A6059" s="3">
        <v>3.4600012302398682</v>
      </c>
      <c r="B6059" s="3">
        <v>89.166665077209473</v>
      </c>
      <c r="C6059" s="3">
        <v>96.551722288131714</v>
      </c>
    </row>
    <row r="6060" spans="1:3">
      <c r="A6060" s="3">
        <v>3.4640011787414551</v>
      </c>
      <c r="B6060" s="3">
        <v>89.166665077209473</v>
      </c>
      <c r="C6060" s="3">
        <v>96.551722288131714</v>
      </c>
    </row>
    <row r="6061" spans="1:3">
      <c r="A6061" s="3">
        <v>3.468001127243042</v>
      </c>
      <c r="B6061" s="3">
        <v>89.166665077209473</v>
      </c>
      <c r="C6061" s="3">
        <v>96.551722288131714</v>
      </c>
    </row>
    <row r="6062" spans="1:3">
      <c r="A6062" s="3">
        <v>3.4720010757446289</v>
      </c>
      <c r="B6062" s="3">
        <v>89.166665077209473</v>
      </c>
      <c r="C6062" s="3">
        <v>96.551722288131714</v>
      </c>
    </row>
    <row r="6063" spans="1:3">
      <c r="A6063" s="3">
        <v>3.4760010242462158</v>
      </c>
      <c r="B6063" s="3">
        <v>89.166665077209473</v>
      </c>
      <c r="C6063" s="3">
        <v>96.551722288131714</v>
      </c>
    </row>
    <row r="6064" spans="1:3">
      <c r="A6064" s="3">
        <v>3.4800012111663818</v>
      </c>
      <c r="B6064" s="3">
        <v>89.166665077209473</v>
      </c>
      <c r="C6064" s="3">
        <v>96.551722288131714</v>
      </c>
    </row>
    <row r="6065" spans="1:3">
      <c r="A6065" s="3">
        <v>3.4840011596679688</v>
      </c>
      <c r="B6065" s="3">
        <v>89.166665077209473</v>
      </c>
      <c r="C6065" s="3">
        <v>96.551722288131714</v>
      </c>
    </row>
    <row r="6066" spans="1:3">
      <c r="A6066" s="3">
        <v>3.4880011081695557</v>
      </c>
      <c r="B6066" s="3">
        <v>89.166665077209473</v>
      </c>
      <c r="C6066" s="3">
        <v>96.551722288131714</v>
      </c>
    </row>
    <row r="6067" spans="1:3">
      <c r="A6067" s="3">
        <v>3.4920010566711426</v>
      </c>
      <c r="B6067" s="3">
        <v>89.166665077209473</v>
      </c>
      <c r="C6067" s="3">
        <v>96.551722288131714</v>
      </c>
    </row>
    <row r="6068" spans="1:3">
      <c r="A6068" s="3">
        <v>3.4960010051727295</v>
      </c>
      <c r="B6068" s="3">
        <v>89.166665077209473</v>
      </c>
      <c r="C6068" s="3">
        <v>96.551722288131714</v>
      </c>
    </row>
    <row r="6069" spans="1:3">
      <c r="A6069" s="3">
        <v>3.5</v>
      </c>
      <c r="B6069" s="3">
        <v>89.999997615814209</v>
      </c>
      <c r="C6069" s="3">
        <v>96.551722288131714</v>
      </c>
    </row>
    <row r="6070" spans="1:3">
      <c r="A6070" s="3">
        <v>3.5000011920928955</v>
      </c>
      <c r="B6070" s="3">
        <v>89.999997615814209</v>
      </c>
      <c r="C6070" s="3">
        <v>96.551722288131714</v>
      </c>
    </row>
    <row r="6071" spans="1:3">
      <c r="A6071" s="3">
        <v>3.5040011405944824</v>
      </c>
      <c r="B6071" s="3">
        <v>89.999997615814209</v>
      </c>
      <c r="C6071" s="3">
        <v>96.551722288131714</v>
      </c>
    </row>
    <row r="6072" spans="1:3">
      <c r="A6072" s="3">
        <v>3.5080010890960693</v>
      </c>
      <c r="B6072" s="3">
        <v>89.999997615814209</v>
      </c>
      <c r="C6072" s="3">
        <v>96.551722288131714</v>
      </c>
    </row>
    <row r="6073" spans="1:3">
      <c r="A6073" s="3">
        <v>3.5120010375976563</v>
      </c>
      <c r="B6073" s="3">
        <v>89.999997615814209</v>
      </c>
      <c r="C6073" s="3">
        <v>96.551722288131714</v>
      </c>
    </row>
    <row r="6074" spans="1:3">
      <c r="A6074" s="3">
        <v>3.5160012245178223</v>
      </c>
      <c r="B6074" s="3">
        <v>89.999997615814209</v>
      </c>
      <c r="C6074" s="3">
        <v>96.551722288131714</v>
      </c>
    </row>
    <row r="6075" spans="1:3">
      <c r="A6075" s="3">
        <v>3.5200011730194092</v>
      </c>
      <c r="B6075" s="3">
        <v>89.999997615814209</v>
      </c>
      <c r="C6075" s="3">
        <v>96.551722288131714</v>
      </c>
    </row>
    <row r="6076" spans="1:3">
      <c r="A6076" s="3">
        <v>3.5240011215209961</v>
      </c>
      <c r="B6076" s="3">
        <v>89.999997615814209</v>
      </c>
      <c r="C6076" s="3">
        <v>96.551722288131714</v>
      </c>
    </row>
    <row r="6077" spans="1:3">
      <c r="A6077" s="3">
        <v>3.528001070022583</v>
      </c>
      <c r="B6077" s="3">
        <v>89.999997615814209</v>
      </c>
      <c r="C6077" s="3">
        <v>96.551722288131714</v>
      </c>
    </row>
    <row r="6078" spans="1:3">
      <c r="A6078" s="3">
        <v>3.5320010185241699</v>
      </c>
      <c r="B6078" s="3">
        <v>89.999997615814209</v>
      </c>
      <c r="C6078" s="3">
        <v>96.551722288131714</v>
      </c>
    </row>
    <row r="6079" spans="1:3">
      <c r="A6079" s="3">
        <v>3.5360012054443359</v>
      </c>
      <c r="B6079" s="3">
        <v>89.999997615814209</v>
      </c>
      <c r="C6079" s="3">
        <v>96.551722288131714</v>
      </c>
    </row>
    <row r="6080" spans="1:3">
      <c r="A6080" s="3">
        <v>3.5400011539459229</v>
      </c>
      <c r="B6080" s="3">
        <v>89.999997615814209</v>
      </c>
      <c r="C6080" s="3">
        <v>96.551722288131714</v>
      </c>
    </row>
    <row r="6081" spans="1:3">
      <c r="A6081" s="3">
        <v>3.5440011024475098</v>
      </c>
      <c r="B6081" s="3">
        <v>89.999997615814209</v>
      </c>
      <c r="C6081" s="3">
        <v>96.551722288131714</v>
      </c>
    </row>
    <row r="6082" spans="1:3">
      <c r="A6082" s="3">
        <v>3.5480010509490967</v>
      </c>
      <c r="B6082" s="3">
        <v>89.999997615814209</v>
      </c>
      <c r="C6082" s="3">
        <v>96.551722288131714</v>
      </c>
    </row>
    <row r="6083" spans="1:3">
      <c r="A6083" s="3">
        <v>3.5520009994506836</v>
      </c>
      <c r="B6083" s="3">
        <v>89.999997615814209</v>
      </c>
      <c r="C6083" s="3">
        <v>96.551722288131714</v>
      </c>
    </row>
    <row r="6084" spans="1:3">
      <c r="A6084" s="3">
        <v>3.5560011863708496</v>
      </c>
      <c r="B6084" s="3">
        <v>89.999997615814209</v>
      </c>
      <c r="C6084" s="3">
        <v>96.551722288131714</v>
      </c>
    </row>
    <row r="6085" spans="1:3">
      <c r="A6085" s="3">
        <v>3.5600011348724365</v>
      </c>
      <c r="B6085" s="3">
        <v>89.999997615814209</v>
      </c>
      <c r="C6085" s="3">
        <v>96.551722288131714</v>
      </c>
    </row>
    <row r="6086" spans="1:3">
      <c r="A6086" s="3">
        <v>3.5640010833740234</v>
      </c>
      <c r="B6086" s="3">
        <v>89.999997615814209</v>
      </c>
      <c r="C6086" s="3">
        <v>96.551722288131714</v>
      </c>
    </row>
    <row r="6087" spans="1:3">
      <c r="A6087" s="3">
        <v>3.5680010318756104</v>
      </c>
      <c r="B6087" s="3">
        <v>89.999997615814209</v>
      </c>
      <c r="C6087" s="3">
        <v>96.551722288131714</v>
      </c>
    </row>
    <row r="6088" spans="1:3">
      <c r="A6088" s="3">
        <v>3.5720012187957764</v>
      </c>
      <c r="B6088" s="3">
        <v>89.999997615814209</v>
      </c>
      <c r="C6088" s="3">
        <v>96.551722288131714</v>
      </c>
    </row>
    <row r="6089" spans="1:3">
      <c r="A6089" s="3">
        <v>3.5760011672973633</v>
      </c>
      <c r="B6089" s="3">
        <v>89.999997615814209</v>
      </c>
      <c r="C6089" s="3">
        <v>96.551722288131714</v>
      </c>
    </row>
    <row r="6090" spans="1:3">
      <c r="A6090" s="3">
        <v>3.5800011157989502</v>
      </c>
      <c r="B6090" s="3">
        <v>89.999997615814209</v>
      </c>
      <c r="C6090" s="3">
        <v>96.551722288131714</v>
      </c>
    </row>
    <row r="6091" spans="1:3">
      <c r="A6091" s="3">
        <v>3.5840010643005371</v>
      </c>
      <c r="B6091" s="3">
        <v>89.999997615814209</v>
      </c>
      <c r="C6091" s="3">
        <v>96.551722288131714</v>
      </c>
    </row>
    <row r="6092" spans="1:3">
      <c r="A6092" s="3">
        <v>3.588001012802124</v>
      </c>
      <c r="B6092" s="3">
        <v>89.999997615814209</v>
      </c>
      <c r="C6092" s="3">
        <v>96.551722288131714</v>
      </c>
    </row>
    <row r="6093" spans="1:3">
      <c r="A6093" s="3">
        <v>3.59200119972229</v>
      </c>
      <c r="B6093" s="3">
        <v>89.999997615814209</v>
      </c>
      <c r="C6093" s="3">
        <v>96.551722288131714</v>
      </c>
    </row>
    <row r="6094" spans="1:3">
      <c r="A6094" s="3">
        <v>3.596001148223877</v>
      </c>
      <c r="B6094" s="3">
        <v>89.999997615814209</v>
      </c>
      <c r="C6094" s="3">
        <v>96.551722288131714</v>
      </c>
    </row>
    <row r="6095" spans="1:3">
      <c r="A6095" s="3">
        <v>3.6000010967254639</v>
      </c>
      <c r="B6095" s="3">
        <v>89.999997615814209</v>
      </c>
      <c r="C6095" s="3">
        <v>96.551722288131714</v>
      </c>
    </row>
    <row r="6096" spans="1:3">
      <c r="A6096" s="3">
        <v>3.6040010452270508</v>
      </c>
      <c r="B6096" s="3">
        <v>89.999997615814209</v>
      </c>
      <c r="C6096" s="3">
        <v>96.551722288131714</v>
      </c>
    </row>
    <row r="6097" spans="1:3">
      <c r="A6097" s="3">
        <v>3.6080012321472168</v>
      </c>
      <c r="B6097" s="3">
        <v>89.999997615814209</v>
      </c>
      <c r="C6097" s="3">
        <v>96.551722288131714</v>
      </c>
    </row>
    <row r="6098" spans="1:3">
      <c r="A6098" s="3">
        <v>3.6120011806488037</v>
      </c>
      <c r="B6098" s="3">
        <v>89.999997615814209</v>
      </c>
      <c r="C6098" s="3">
        <v>96.551722288131714</v>
      </c>
    </row>
    <row r="6099" spans="1:3">
      <c r="A6099" s="3">
        <v>3.6160011291503906</v>
      </c>
      <c r="B6099" s="3">
        <v>89.999997615814209</v>
      </c>
      <c r="C6099" s="3">
        <v>96.551722288131714</v>
      </c>
    </row>
    <row r="6100" spans="1:3">
      <c r="A6100" s="3">
        <v>3.6200010776519775</v>
      </c>
      <c r="B6100" s="3">
        <v>89.999997615814209</v>
      </c>
      <c r="C6100" s="3">
        <v>96.551722288131714</v>
      </c>
    </row>
    <row r="6101" spans="1:3">
      <c r="A6101" s="3">
        <v>3.6240010261535645</v>
      </c>
      <c r="B6101" s="3">
        <v>89.999997615814209</v>
      </c>
      <c r="C6101" s="3">
        <v>96.551722288131714</v>
      </c>
    </row>
    <row r="6102" spans="1:3">
      <c r="A6102" s="3">
        <v>3.6280012130737305</v>
      </c>
      <c r="B6102" s="3">
        <v>89.999997615814209</v>
      </c>
      <c r="C6102" s="3">
        <v>96.551722288131714</v>
      </c>
    </row>
    <row r="6103" spans="1:3">
      <c r="A6103" s="3">
        <v>3.6320011615753174</v>
      </c>
      <c r="B6103" s="3">
        <v>89.999997615814209</v>
      </c>
      <c r="C6103" s="3">
        <v>96.551722288131714</v>
      </c>
    </row>
    <row r="6104" spans="1:3">
      <c r="A6104" s="3">
        <v>3.6360011100769043</v>
      </c>
      <c r="B6104" s="3">
        <v>89.999997615814209</v>
      </c>
      <c r="C6104" s="3">
        <v>96.551722288131714</v>
      </c>
    </row>
    <row r="6105" spans="1:3">
      <c r="A6105" s="3">
        <v>3.6400010585784912</v>
      </c>
      <c r="B6105" s="3">
        <v>89.999997615814209</v>
      </c>
      <c r="C6105" s="3">
        <v>96.551722288131714</v>
      </c>
    </row>
    <row r="6106" spans="1:3">
      <c r="A6106" s="3">
        <v>3.6440010070800781</v>
      </c>
      <c r="B6106" s="3">
        <v>89.999997615814209</v>
      </c>
      <c r="C6106" s="3">
        <v>96.551722288131714</v>
      </c>
    </row>
    <row r="6107" spans="1:3">
      <c r="A6107" s="3">
        <v>3.6480011940002441</v>
      </c>
      <c r="B6107" s="3">
        <v>89.999997615814209</v>
      </c>
      <c r="C6107" s="3">
        <v>96.551722288131714</v>
      </c>
    </row>
    <row r="6108" spans="1:3">
      <c r="A6108" s="3">
        <v>3.6520011425018311</v>
      </c>
      <c r="B6108" s="3">
        <v>89.999997615814209</v>
      </c>
      <c r="C6108" s="3">
        <v>96.551722288131714</v>
      </c>
    </row>
    <row r="6109" spans="1:3">
      <c r="A6109" s="3">
        <v>3.656001091003418</v>
      </c>
      <c r="B6109" s="3">
        <v>89.999997615814209</v>
      </c>
      <c r="C6109" s="3">
        <v>96.551722288131714</v>
      </c>
    </row>
    <row r="6110" spans="1:3">
      <c r="A6110" s="3">
        <v>3.6600010395050049</v>
      </c>
      <c r="B6110" s="3">
        <v>89.999997615814209</v>
      </c>
      <c r="C6110" s="3">
        <v>96.551722288131714</v>
      </c>
    </row>
    <row r="6111" spans="1:3">
      <c r="A6111" s="3">
        <v>3.6640012264251709</v>
      </c>
      <c r="B6111" s="3">
        <v>89.999997615814209</v>
      </c>
      <c r="C6111" s="3">
        <v>96.551722288131714</v>
      </c>
    </row>
    <row r="6112" spans="1:3">
      <c r="A6112" s="3">
        <v>3.6680011749267578</v>
      </c>
      <c r="B6112" s="3">
        <v>89.999997615814209</v>
      </c>
      <c r="C6112" s="3">
        <v>96.551722288131714</v>
      </c>
    </row>
    <row r="6113" spans="1:3">
      <c r="A6113" s="3">
        <v>3.6720011234283447</v>
      </c>
      <c r="B6113" s="3">
        <v>89.999997615814209</v>
      </c>
      <c r="C6113" s="3">
        <v>96.551722288131714</v>
      </c>
    </row>
    <row r="6114" spans="1:3">
      <c r="A6114" s="3">
        <v>3.6760010719299316</v>
      </c>
      <c r="B6114" s="3">
        <v>89.999997615814209</v>
      </c>
      <c r="C6114" s="3">
        <v>96.551722288131714</v>
      </c>
    </row>
    <row r="6115" spans="1:3">
      <c r="A6115" s="3">
        <v>3.6800010204315186</v>
      </c>
      <c r="B6115" s="3">
        <v>89.999997615814209</v>
      </c>
      <c r="C6115" s="3">
        <v>96.551722288131714</v>
      </c>
    </row>
    <row r="6116" spans="1:3">
      <c r="A6116" s="3">
        <v>3.6840012073516846</v>
      </c>
      <c r="B6116" s="3">
        <v>89.999997615814209</v>
      </c>
      <c r="C6116" s="3">
        <v>96.551722288131714</v>
      </c>
    </row>
    <row r="6117" spans="1:3">
      <c r="A6117" s="3">
        <v>3.6880011558532715</v>
      </c>
      <c r="B6117" s="3">
        <v>89.999997615814209</v>
      </c>
      <c r="C6117" s="3">
        <v>96.551722288131714</v>
      </c>
    </row>
    <row r="6118" spans="1:3">
      <c r="A6118" s="3">
        <v>3.6920011043548584</v>
      </c>
      <c r="B6118" s="3">
        <v>89.999997615814209</v>
      </c>
      <c r="C6118" s="3">
        <v>96.551722288131714</v>
      </c>
    </row>
    <row r="6119" spans="1:3">
      <c r="A6119" s="3">
        <v>3.6960010528564453</v>
      </c>
      <c r="B6119" s="3">
        <v>89.999997615814209</v>
      </c>
      <c r="C6119" s="3">
        <v>96.551722288131714</v>
      </c>
    </row>
    <row r="6120" spans="1:3">
      <c r="A6120" s="3">
        <v>3.7000012397766113</v>
      </c>
      <c r="B6120" s="3">
        <v>89.999997615814209</v>
      </c>
      <c r="C6120" s="3">
        <v>96.551722288131714</v>
      </c>
    </row>
    <row r="6121" spans="1:3">
      <c r="A6121" s="3">
        <v>3.7040011882781982</v>
      </c>
      <c r="B6121" s="3">
        <v>89.999997615814209</v>
      </c>
      <c r="C6121" s="3">
        <v>96.551722288131714</v>
      </c>
    </row>
    <row r="6122" spans="1:3">
      <c r="A6122" s="3">
        <v>3.7080011367797852</v>
      </c>
      <c r="B6122" s="3">
        <v>89.999997615814209</v>
      </c>
      <c r="C6122" s="3">
        <v>96.551722288131714</v>
      </c>
    </row>
    <row r="6123" spans="1:3">
      <c r="A6123" s="3">
        <v>3.7120010852813721</v>
      </c>
      <c r="B6123" s="3">
        <v>89.999997615814209</v>
      </c>
      <c r="C6123" s="3">
        <v>96.551722288131714</v>
      </c>
    </row>
    <row r="6124" spans="1:3">
      <c r="A6124" s="3">
        <v>3.716001033782959</v>
      </c>
      <c r="B6124" s="3">
        <v>89.999997615814209</v>
      </c>
      <c r="C6124" s="3">
        <v>96.551722288131714</v>
      </c>
    </row>
    <row r="6125" spans="1:3">
      <c r="A6125" s="3">
        <v>3.720001220703125</v>
      </c>
      <c r="B6125" s="3">
        <v>89.999997615814209</v>
      </c>
      <c r="C6125" s="3">
        <v>96.551722288131714</v>
      </c>
    </row>
    <row r="6126" spans="1:3">
      <c r="A6126" s="3">
        <v>3.7240011692047119</v>
      </c>
      <c r="B6126" s="3">
        <v>89.999997615814209</v>
      </c>
      <c r="C6126" s="3">
        <v>96.551722288131714</v>
      </c>
    </row>
    <row r="6127" spans="1:3">
      <c r="A6127" s="3">
        <v>3.7280011177062988</v>
      </c>
      <c r="B6127" s="3">
        <v>89.999997615814209</v>
      </c>
      <c r="C6127" s="3">
        <v>96.551722288131714</v>
      </c>
    </row>
    <row r="6128" spans="1:3">
      <c r="A6128" s="3">
        <v>3.7320010662078857</v>
      </c>
      <c r="B6128" s="3">
        <v>89.999997615814209</v>
      </c>
      <c r="C6128" s="3">
        <v>96.551722288131714</v>
      </c>
    </row>
    <row r="6129" spans="1:3">
      <c r="A6129" s="3">
        <v>3.7360010147094727</v>
      </c>
      <c r="B6129" s="3">
        <v>89.999997615814209</v>
      </c>
      <c r="C6129" s="3">
        <v>96.551722288131714</v>
      </c>
    </row>
    <row r="6130" spans="1:3">
      <c r="A6130" s="3">
        <v>3.7400012016296387</v>
      </c>
      <c r="B6130" s="3">
        <v>89.999997615814209</v>
      </c>
      <c r="C6130" s="3">
        <v>96.551722288131714</v>
      </c>
    </row>
    <row r="6131" spans="1:3">
      <c r="A6131" s="3">
        <v>3.7440011501312256</v>
      </c>
      <c r="B6131" s="3">
        <v>89.999997615814209</v>
      </c>
      <c r="C6131" s="3">
        <v>96.551722288131714</v>
      </c>
    </row>
    <row r="6132" spans="1:3">
      <c r="A6132" s="3">
        <v>3.7480010986328125</v>
      </c>
      <c r="B6132" s="3">
        <v>89.999997615814209</v>
      </c>
      <c r="C6132" s="3">
        <v>96.551722288131714</v>
      </c>
    </row>
    <row r="6133" spans="1:3">
      <c r="A6133" s="3">
        <v>3.7520010471343994</v>
      </c>
      <c r="B6133" s="3">
        <v>89.999997615814209</v>
      </c>
      <c r="C6133" s="3">
        <v>96.551722288131714</v>
      </c>
    </row>
    <row r="6134" spans="1:3">
      <c r="A6134" s="3">
        <v>3.7560012340545654</v>
      </c>
      <c r="B6134" s="3">
        <v>89.999997615814209</v>
      </c>
      <c r="C6134" s="3">
        <v>96.551722288131714</v>
      </c>
    </row>
    <row r="6135" spans="1:3">
      <c r="A6135" s="3">
        <v>3.7600011825561523</v>
      </c>
      <c r="B6135" s="3">
        <v>89.999997615814209</v>
      </c>
      <c r="C6135" s="3">
        <v>96.551722288131714</v>
      </c>
    </row>
    <row r="6136" spans="1:3">
      <c r="A6136" s="3">
        <v>3.7640011310577393</v>
      </c>
      <c r="B6136" s="3">
        <v>89.999997615814209</v>
      </c>
      <c r="C6136" s="3">
        <v>96.551722288131714</v>
      </c>
    </row>
    <row r="6137" spans="1:3">
      <c r="A6137" s="3">
        <v>3.7680010795593262</v>
      </c>
      <c r="B6137" s="3">
        <v>89.999997615814209</v>
      </c>
      <c r="C6137" s="3">
        <v>96.551722288131714</v>
      </c>
    </row>
    <row r="6138" spans="1:3">
      <c r="A6138" s="3">
        <v>3.7720010280609131</v>
      </c>
      <c r="B6138" s="3">
        <v>89.999997615814209</v>
      </c>
      <c r="C6138" s="3">
        <v>96.551722288131714</v>
      </c>
    </row>
    <row r="6139" spans="1:3">
      <c r="A6139" s="3">
        <v>3.7760012149810791</v>
      </c>
      <c r="B6139" s="3">
        <v>89.999997615814209</v>
      </c>
      <c r="C6139" s="3">
        <v>96.551722288131714</v>
      </c>
    </row>
    <row r="6140" spans="1:3">
      <c r="A6140" s="3">
        <v>3.780001163482666</v>
      </c>
      <c r="B6140" s="3">
        <v>89.999997615814209</v>
      </c>
      <c r="C6140" s="3">
        <v>96.551722288131714</v>
      </c>
    </row>
    <row r="6141" spans="1:3">
      <c r="A6141" s="3">
        <v>3.7840011119842529</v>
      </c>
      <c r="B6141" s="3">
        <v>89.999997615814209</v>
      </c>
      <c r="C6141" s="3">
        <v>96.551722288131714</v>
      </c>
    </row>
    <row r="6142" spans="1:3">
      <c r="A6142" s="3">
        <v>3.7880010604858398</v>
      </c>
      <c r="B6142" s="3">
        <v>89.999997615814209</v>
      </c>
      <c r="C6142" s="3">
        <v>96.551722288131714</v>
      </c>
    </row>
    <row r="6143" spans="1:3">
      <c r="A6143" s="3">
        <v>3.7920012474060059</v>
      </c>
      <c r="B6143" s="3">
        <v>89.999997615814209</v>
      </c>
      <c r="C6143" s="3">
        <v>96.551722288131714</v>
      </c>
    </row>
    <row r="6144" spans="1:3">
      <c r="A6144" s="3">
        <v>3.7960011959075928</v>
      </c>
      <c r="B6144" s="3">
        <v>89.999997615814209</v>
      </c>
      <c r="C6144" s="3">
        <v>96.551722288131714</v>
      </c>
    </row>
    <row r="6145" spans="1:3">
      <c r="A6145" s="3">
        <v>3.8000011444091797</v>
      </c>
      <c r="B6145" s="3">
        <v>89.999997615814209</v>
      </c>
      <c r="C6145" s="3">
        <v>96.551722288131714</v>
      </c>
    </row>
    <row r="6146" spans="1:3">
      <c r="A6146" s="3">
        <v>3.8040010929107666</v>
      </c>
      <c r="B6146" s="3">
        <v>89.999997615814209</v>
      </c>
      <c r="C6146" s="3">
        <v>96.551722288131714</v>
      </c>
    </row>
    <row r="6147" spans="1:3">
      <c r="A6147" s="3">
        <v>3.8080010414123535</v>
      </c>
      <c r="B6147" s="3">
        <v>89.999997615814209</v>
      </c>
      <c r="C6147" s="3">
        <v>96.551722288131714</v>
      </c>
    </row>
    <row r="6148" spans="1:3">
      <c r="A6148" s="3">
        <v>3.8120012283325195</v>
      </c>
      <c r="B6148" s="3">
        <v>89.999997615814209</v>
      </c>
      <c r="C6148" s="3">
        <v>96.551722288131714</v>
      </c>
    </row>
    <row r="6149" spans="1:3">
      <c r="A6149" s="3">
        <v>3.8160011768341064</v>
      </c>
      <c r="B6149" s="3">
        <v>89.999997615814209</v>
      </c>
      <c r="C6149" s="3">
        <v>96.551722288131714</v>
      </c>
    </row>
    <row r="6150" spans="1:3">
      <c r="A6150" s="3">
        <v>3.8200011253356934</v>
      </c>
      <c r="B6150" s="3">
        <v>89.999997615814209</v>
      </c>
      <c r="C6150" s="3">
        <v>96.551722288131714</v>
      </c>
    </row>
    <row r="6151" spans="1:3">
      <c r="A6151" s="3">
        <v>3.8240010738372803</v>
      </c>
      <c r="B6151" s="3">
        <v>89.999997615814209</v>
      </c>
      <c r="C6151" s="3">
        <v>96.551722288131714</v>
      </c>
    </row>
    <row r="6152" spans="1:3">
      <c r="A6152" s="3">
        <v>3.8280010223388672</v>
      </c>
      <c r="B6152" s="3">
        <v>89.999997615814209</v>
      </c>
      <c r="C6152" s="3">
        <v>96.551722288131714</v>
      </c>
    </row>
    <row r="6153" spans="1:3">
      <c r="A6153" s="3">
        <v>3.8320012092590332</v>
      </c>
      <c r="B6153" s="3">
        <v>89.999997615814209</v>
      </c>
      <c r="C6153" s="3">
        <v>96.551722288131714</v>
      </c>
    </row>
    <row r="6154" spans="1:3">
      <c r="A6154" s="3">
        <v>3.8360011577606201</v>
      </c>
      <c r="B6154" s="3">
        <v>89.999997615814209</v>
      </c>
      <c r="C6154" s="3">
        <v>96.551722288131714</v>
      </c>
    </row>
    <row r="6155" spans="1:3">
      <c r="A6155" s="3">
        <v>3.840001106262207</v>
      </c>
      <c r="B6155" s="3">
        <v>89.999997615814209</v>
      </c>
      <c r="C6155" s="3">
        <v>96.551722288131714</v>
      </c>
    </row>
    <row r="6156" spans="1:3">
      <c r="A6156" s="3">
        <v>3.8440010547637939</v>
      </c>
      <c r="B6156" s="3">
        <v>89.999997615814209</v>
      </c>
      <c r="C6156" s="3">
        <v>96.551722288131714</v>
      </c>
    </row>
    <row r="6157" spans="1:3">
      <c r="A6157" s="3">
        <v>3.84800124168396</v>
      </c>
      <c r="B6157" s="3">
        <v>89.999997615814209</v>
      </c>
      <c r="C6157" s="3">
        <v>96.551722288131714</v>
      </c>
    </row>
    <row r="6158" spans="1:3">
      <c r="A6158" s="3">
        <v>3.8520011901855469</v>
      </c>
      <c r="B6158" s="3">
        <v>89.999997615814209</v>
      </c>
      <c r="C6158" s="3">
        <v>96.551722288131714</v>
      </c>
    </row>
    <row r="6159" spans="1:3">
      <c r="A6159" s="3">
        <v>3.8560011386871338</v>
      </c>
      <c r="B6159" s="3">
        <v>89.999997615814209</v>
      </c>
      <c r="C6159" s="3">
        <v>96.551722288131714</v>
      </c>
    </row>
    <row r="6160" spans="1:3">
      <c r="A6160" s="3">
        <v>3.8600010871887207</v>
      </c>
      <c r="B6160" s="3">
        <v>89.999997615814209</v>
      </c>
      <c r="C6160" s="3">
        <v>96.551722288131714</v>
      </c>
    </row>
    <row r="6161" spans="1:3">
      <c r="A6161" s="3">
        <v>3.8640010356903076</v>
      </c>
      <c r="B6161" s="3">
        <v>89.999997615814209</v>
      </c>
      <c r="C6161" s="3">
        <v>96.551722288131714</v>
      </c>
    </row>
    <row r="6162" spans="1:3">
      <c r="A6162" s="3">
        <v>3.8680012226104736</v>
      </c>
      <c r="B6162" s="3">
        <v>89.999997615814209</v>
      </c>
      <c r="C6162" s="3">
        <v>96.551722288131714</v>
      </c>
    </row>
    <row r="6163" spans="1:3">
      <c r="A6163" s="3">
        <v>3.869999885559082</v>
      </c>
      <c r="B6163" s="3">
        <v>90.833336114883423</v>
      </c>
      <c r="C6163" s="3">
        <v>96.551722288131714</v>
      </c>
    </row>
    <row r="6164" spans="1:3">
      <c r="A6164" s="3">
        <v>3.8720011711120605</v>
      </c>
      <c r="B6164" s="3">
        <v>90.833336114883423</v>
      </c>
      <c r="C6164" s="3">
        <v>96.551722288131714</v>
      </c>
    </row>
    <row r="6165" spans="1:3">
      <c r="A6165" s="3">
        <v>3.8760011196136475</v>
      </c>
      <c r="B6165" s="3">
        <v>90.833336114883423</v>
      </c>
      <c r="C6165" s="3">
        <v>96.551722288131714</v>
      </c>
    </row>
    <row r="6166" spans="1:3">
      <c r="A6166" s="3">
        <v>3.8800010681152344</v>
      </c>
      <c r="B6166" s="3">
        <v>90.833336114883423</v>
      </c>
      <c r="C6166" s="3">
        <v>96.551722288131714</v>
      </c>
    </row>
    <row r="6167" spans="1:3">
      <c r="A6167" s="3">
        <v>3.8840010166168213</v>
      </c>
      <c r="B6167" s="3">
        <v>90.833336114883423</v>
      </c>
      <c r="C6167" s="3">
        <v>96.551722288131714</v>
      </c>
    </row>
    <row r="6168" spans="1:3">
      <c r="A6168" s="3">
        <v>3.8880012035369873</v>
      </c>
      <c r="B6168" s="3">
        <v>90.833336114883423</v>
      </c>
      <c r="C6168" s="3">
        <v>96.551722288131714</v>
      </c>
    </row>
    <row r="6169" spans="1:3">
      <c r="A6169" s="3">
        <v>3.8920011520385742</v>
      </c>
      <c r="B6169" s="3">
        <v>90.833336114883423</v>
      </c>
      <c r="C6169" s="3">
        <v>96.551722288131714</v>
      </c>
    </row>
    <row r="6170" spans="1:3">
      <c r="A6170" s="3">
        <v>3.8960011005401611</v>
      </c>
      <c r="B6170" s="3">
        <v>90.833336114883423</v>
      </c>
      <c r="C6170" s="3">
        <v>96.551722288131714</v>
      </c>
    </row>
    <row r="6171" spans="1:3">
      <c r="A6171" s="3">
        <v>3.900001049041748</v>
      </c>
      <c r="B6171" s="3">
        <v>90.833336114883423</v>
      </c>
      <c r="C6171" s="3">
        <v>96.551722288131714</v>
      </c>
    </row>
    <row r="6172" spans="1:3">
      <c r="A6172" s="3">
        <v>3.9040012359619141</v>
      </c>
      <c r="B6172" s="3">
        <v>90.833336114883423</v>
      </c>
      <c r="C6172" s="3">
        <v>96.551722288131714</v>
      </c>
    </row>
    <row r="6173" spans="1:3">
      <c r="A6173" s="3">
        <v>3.908001184463501</v>
      </c>
      <c r="B6173" s="3">
        <v>90.833336114883423</v>
      </c>
      <c r="C6173" s="3">
        <v>96.551722288131714</v>
      </c>
    </row>
    <row r="6174" spans="1:3">
      <c r="A6174" s="3">
        <v>3.9120011329650879</v>
      </c>
      <c r="B6174" s="3">
        <v>90.833336114883423</v>
      </c>
      <c r="C6174" s="3">
        <v>96.551722288131714</v>
      </c>
    </row>
    <row r="6175" spans="1:3">
      <c r="A6175" s="3">
        <v>3.9160010814666748</v>
      </c>
      <c r="B6175" s="3">
        <v>90.833336114883423</v>
      </c>
      <c r="C6175" s="3">
        <v>96.551722288131714</v>
      </c>
    </row>
    <row r="6176" spans="1:3">
      <c r="A6176" s="3">
        <v>3.9200010299682617</v>
      </c>
      <c r="B6176" s="3">
        <v>90.833336114883423</v>
      </c>
      <c r="C6176" s="3">
        <v>96.551722288131714</v>
      </c>
    </row>
    <row r="6177" spans="1:3">
      <c r="A6177" s="3">
        <v>3.9240012168884277</v>
      </c>
      <c r="B6177" s="3">
        <v>90.833336114883423</v>
      </c>
      <c r="C6177" s="3">
        <v>96.551722288131714</v>
      </c>
    </row>
    <row r="6178" spans="1:3">
      <c r="A6178" s="3">
        <v>3.9280011653900146</v>
      </c>
      <c r="B6178" s="3">
        <v>90.833336114883423</v>
      </c>
      <c r="C6178" s="3">
        <v>96.551722288131714</v>
      </c>
    </row>
    <row r="6179" spans="1:3">
      <c r="A6179" s="3">
        <v>3.9320011138916016</v>
      </c>
      <c r="B6179" s="3">
        <v>90.833336114883423</v>
      </c>
      <c r="C6179" s="3">
        <v>96.551722288131714</v>
      </c>
    </row>
    <row r="6180" spans="1:3">
      <c r="A6180" s="3">
        <v>3.9360010623931885</v>
      </c>
      <c r="B6180" s="3">
        <v>90.833336114883423</v>
      </c>
      <c r="C6180" s="3">
        <v>96.551722288131714</v>
      </c>
    </row>
    <row r="6181" spans="1:3">
      <c r="A6181" s="3">
        <v>3.9400012493133545</v>
      </c>
      <c r="B6181" s="3">
        <v>90.833336114883423</v>
      </c>
      <c r="C6181" s="3">
        <v>96.551722288131714</v>
      </c>
    </row>
    <row r="6182" spans="1:3">
      <c r="A6182" s="3">
        <v>3.9440011978149414</v>
      </c>
      <c r="B6182" s="3">
        <v>90.833336114883423</v>
      </c>
      <c r="C6182" s="3">
        <v>96.551722288131714</v>
      </c>
    </row>
    <row r="6183" spans="1:3">
      <c r="A6183" s="3">
        <v>3.9480011463165283</v>
      </c>
      <c r="B6183" s="3">
        <v>90.833336114883423</v>
      </c>
      <c r="C6183" s="3">
        <v>96.551722288131714</v>
      </c>
    </row>
    <row r="6184" spans="1:3">
      <c r="A6184" s="3">
        <v>3.9520010948181152</v>
      </c>
      <c r="B6184" s="3">
        <v>90.833336114883423</v>
      </c>
      <c r="C6184" s="3">
        <v>96.551722288131714</v>
      </c>
    </row>
    <row r="6185" spans="1:3">
      <c r="A6185" s="3">
        <v>3.9560010433197021</v>
      </c>
      <c r="B6185" s="3">
        <v>90.833336114883423</v>
      </c>
      <c r="C6185" s="3">
        <v>96.551722288131714</v>
      </c>
    </row>
    <row r="6186" spans="1:3">
      <c r="A6186" s="3">
        <v>3.9600012302398682</v>
      </c>
      <c r="B6186" s="3">
        <v>90.833336114883423</v>
      </c>
      <c r="C6186" s="3">
        <v>96.551722288131714</v>
      </c>
    </row>
    <row r="6187" spans="1:3">
      <c r="A6187" s="3">
        <v>3.9640011787414551</v>
      </c>
      <c r="B6187" s="3">
        <v>90.833336114883423</v>
      </c>
      <c r="C6187" s="3">
        <v>96.551722288131714</v>
      </c>
    </row>
    <row r="6188" spans="1:3">
      <c r="A6188" s="3">
        <v>3.968001127243042</v>
      </c>
      <c r="B6188" s="3">
        <v>90.833336114883423</v>
      </c>
      <c r="C6188" s="3">
        <v>96.551722288131714</v>
      </c>
    </row>
    <row r="6189" spans="1:3">
      <c r="A6189" s="3">
        <v>3.9720010757446289</v>
      </c>
      <c r="B6189" s="3">
        <v>90.833336114883423</v>
      </c>
      <c r="C6189" s="3">
        <v>96.551722288131714</v>
      </c>
    </row>
    <row r="6190" spans="1:3">
      <c r="A6190" s="3">
        <v>3.9760010242462158</v>
      </c>
      <c r="B6190" s="3">
        <v>90.833336114883423</v>
      </c>
      <c r="C6190" s="3">
        <v>96.551722288131714</v>
      </c>
    </row>
    <row r="6191" spans="1:3">
      <c r="A6191" s="3">
        <v>3.9800012111663818</v>
      </c>
      <c r="B6191" s="3">
        <v>90.833336114883423</v>
      </c>
      <c r="C6191" s="3">
        <v>96.551722288131714</v>
      </c>
    </row>
    <row r="6192" spans="1:3">
      <c r="A6192" s="3">
        <v>3.9840011596679688</v>
      </c>
      <c r="B6192" s="3">
        <v>90.833336114883423</v>
      </c>
      <c r="C6192" s="3">
        <v>96.551722288131714</v>
      </c>
    </row>
    <row r="6193" spans="1:3">
      <c r="A6193" s="3">
        <v>3.9880011081695557</v>
      </c>
      <c r="B6193" s="3">
        <v>90.833336114883423</v>
      </c>
      <c r="C6193" s="3">
        <v>96.551722288131714</v>
      </c>
    </row>
    <row r="6194" spans="1:3">
      <c r="A6194" s="3">
        <v>3.9920010566711426</v>
      </c>
      <c r="B6194" s="3">
        <v>90.833336114883423</v>
      </c>
      <c r="C6194" s="3">
        <v>96.551722288131714</v>
      </c>
    </row>
    <row r="6195" spans="1:3">
      <c r="A6195" s="3">
        <v>3.9960012435913086</v>
      </c>
      <c r="B6195" s="3">
        <v>90.833336114883423</v>
      </c>
      <c r="C6195" s="3">
        <v>96.551722288131714</v>
      </c>
    </row>
    <row r="6196" spans="1:3">
      <c r="A6196" s="3">
        <v>4</v>
      </c>
      <c r="B6196" s="3">
        <v>91.666668653488159</v>
      </c>
      <c r="C6196" s="3">
        <v>96.551722288131714</v>
      </c>
    </row>
    <row r="6197" spans="1:3">
      <c r="A6197" s="3">
        <v>4.0000009536743164</v>
      </c>
      <c r="B6197" s="3">
        <v>91.666668653488159</v>
      </c>
      <c r="C6197" s="3">
        <v>96.551722288131714</v>
      </c>
    </row>
    <row r="6198" spans="1:3">
      <c r="A6198" s="3">
        <v>4.0040011405944824</v>
      </c>
      <c r="B6198" s="3">
        <v>91.666668653488159</v>
      </c>
      <c r="C6198" s="3">
        <v>96.551722288131714</v>
      </c>
    </row>
    <row r="6199" spans="1:3">
      <c r="A6199" s="3">
        <v>4.0080013275146484</v>
      </c>
      <c r="B6199" s="3">
        <v>91.666668653488159</v>
      </c>
      <c r="C6199" s="3">
        <v>96.551722288131714</v>
      </c>
    </row>
    <row r="6200" spans="1:3">
      <c r="A6200" s="3">
        <v>4.0120010375976563</v>
      </c>
      <c r="B6200" s="3">
        <v>91.666668653488159</v>
      </c>
      <c r="C6200" s="3">
        <v>96.551722288131714</v>
      </c>
    </row>
    <row r="6201" spans="1:3">
      <c r="A6201" s="3">
        <v>4.0160012245178223</v>
      </c>
      <c r="B6201" s="3">
        <v>91.666668653488159</v>
      </c>
      <c r="C6201" s="3">
        <v>96.551722288131714</v>
      </c>
    </row>
    <row r="6202" spans="1:3">
      <c r="A6202" s="3">
        <v>4.0200009346008301</v>
      </c>
      <c r="B6202" s="3">
        <v>91.666668653488159</v>
      </c>
      <c r="C6202" s="3">
        <v>96.551722288131714</v>
      </c>
    </row>
    <row r="6203" spans="1:3">
      <c r="A6203" s="3">
        <v>4.0240011215209961</v>
      </c>
      <c r="B6203" s="3">
        <v>91.666668653488159</v>
      </c>
      <c r="C6203" s="3">
        <v>96.551722288131714</v>
      </c>
    </row>
    <row r="6204" spans="1:3">
      <c r="A6204" s="3">
        <v>4.0280013084411621</v>
      </c>
      <c r="B6204" s="3">
        <v>91.666668653488159</v>
      </c>
      <c r="C6204" s="3">
        <v>96.551722288131714</v>
      </c>
    </row>
    <row r="6205" spans="1:3">
      <c r="A6205" s="3">
        <v>4.0320010185241699</v>
      </c>
      <c r="B6205" s="3">
        <v>91.666668653488159</v>
      </c>
      <c r="C6205" s="3">
        <v>96.551722288131714</v>
      </c>
    </row>
    <row r="6206" spans="1:3">
      <c r="A6206" s="3">
        <v>4.0360012054443359</v>
      </c>
      <c r="B6206" s="3">
        <v>91.666668653488159</v>
      </c>
      <c r="C6206" s="3">
        <v>96.551722288131714</v>
      </c>
    </row>
    <row r="6207" spans="1:3">
      <c r="A6207" s="3">
        <v>4.0399999618530273</v>
      </c>
      <c r="B6207" s="3">
        <v>91.666668653488159</v>
      </c>
      <c r="C6207" s="3">
        <v>97.413790225982666</v>
      </c>
    </row>
    <row r="6208" spans="1:3">
      <c r="A6208" s="3">
        <v>4.0400009155273438</v>
      </c>
      <c r="B6208" s="3">
        <v>91.666668653488159</v>
      </c>
      <c r="C6208" s="3">
        <v>97.413790225982666</v>
      </c>
    </row>
    <row r="6209" spans="1:3">
      <c r="A6209" s="3">
        <v>4.0440011024475098</v>
      </c>
      <c r="B6209" s="3">
        <v>91.666668653488159</v>
      </c>
      <c r="C6209" s="3">
        <v>97.413790225982666</v>
      </c>
    </row>
    <row r="6210" spans="1:3">
      <c r="A6210" s="3">
        <v>4.0480012893676758</v>
      </c>
      <c r="B6210" s="3">
        <v>91.666668653488159</v>
      </c>
      <c r="C6210" s="3">
        <v>97.413790225982666</v>
      </c>
    </row>
    <row r="6211" spans="1:3">
      <c r="A6211" s="3">
        <v>4.0520009994506836</v>
      </c>
      <c r="B6211" s="3">
        <v>91.666668653488159</v>
      </c>
      <c r="C6211" s="3">
        <v>97.413790225982666</v>
      </c>
    </row>
    <row r="6212" spans="1:3">
      <c r="A6212" s="3">
        <v>4.0560011863708496</v>
      </c>
      <c r="B6212" s="3">
        <v>91.666668653488159</v>
      </c>
      <c r="C6212" s="3">
        <v>97.413790225982666</v>
      </c>
    </row>
    <row r="6213" spans="1:3">
      <c r="A6213" s="3">
        <v>4.0600013732910156</v>
      </c>
      <c r="B6213" s="3">
        <v>91.666668653488159</v>
      </c>
      <c r="C6213" s="3">
        <v>97.413790225982666</v>
      </c>
    </row>
    <row r="6214" spans="1:3">
      <c r="A6214" s="3">
        <v>4.0640010833740234</v>
      </c>
      <c r="B6214" s="3">
        <v>91.666668653488159</v>
      </c>
      <c r="C6214" s="3">
        <v>97.413790225982666</v>
      </c>
    </row>
    <row r="6215" spans="1:3">
      <c r="A6215" s="3">
        <v>4.0680012702941895</v>
      </c>
      <c r="B6215" s="3">
        <v>91.666668653488159</v>
      </c>
      <c r="C6215" s="3">
        <v>97.413790225982666</v>
      </c>
    </row>
    <row r="6216" spans="1:3">
      <c r="A6216" s="3">
        <v>4.0720009803771973</v>
      </c>
      <c r="B6216" s="3">
        <v>91.666668653488159</v>
      </c>
      <c r="C6216" s="3">
        <v>97.413790225982666</v>
      </c>
    </row>
    <row r="6217" spans="1:3">
      <c r="A6217" s="3">
        <v>4.0760011672973633</v>
      </c>
      <c r="B6217" s="3">
        <v>91.666668653488159</v>
      </c>
      <c r="C6217" s="3">
        <v>97.413790225982666</v>
      </c>
    </row>
    <row r="6218" spans="1:3">
      <c r="A6218" s="3">
        <v>4.0800013542175293</v>
      </c>
      <c r="B6218" s="3">
        <v>91.666668653488159</v>
      </c>
      <c r="C6218" s="3">
        <v>97.413790225982666</v>
      </c>
    </row>
    <row r="6219" spans="1:3">
      <c r="A6219" s="3">
        <v>4.0840010643005371</v>
      </c>
      <c r="B6219" s="3">
        <v>91.666668653488159</v>
      </c>
      <c r="C6219" s="3">
        <v>97.413790225982666</v>
      </c>
    </row>
    <row r="6220" spans="1:3">
      <c r="A6220" s="3">
        <v>4.0880012512207031</v>
      </c>
      <c r="B6220" s="3">
        <v>91.666668653488159</v>
      </c>
      <c r="C6220" s="3">
        <v>97.413790225982666</v>
      </c>
    </row>
    <row r="6221" spans="1:3">
      <c r="A6221" s="3">
        <v>4.0920009613037109</v>
      </c>
      <c r="B6221" s="3">
        <v>91.666668653488159</v>
      </c>
      <c r="C6221" s="3">
        <v>97.413790225982666</v>
      </c>
    </row>
    <row r="6222" spans="1:3">
      <c r="A6222" s="3">
        <v>4.096001148223877</v>
      </c>
      <c r="B6222" s="3">
        <v>91.666668653488159</v>
      </c>
      <c r="C6222" s="3">
        <v>97.413790225982666</v>
      </c>
    </row>
    <row r="6223" spans="1:3">
      <c r="A6223" s="3">
        <v>4.100001335144043</v>
      </c>
      <c r="B6223" s="3">
        <v>91.666668653488159</v>
      </c>
      <c r="C6223" s="3">
        <v>97.413790225982666</v>
      </c>
    </row>
    <row r="6224" spans="1:3">
      <c r="A6224" s="3">
        <v>4.1040010452270508</v>
      </c>
      <c r="B6224" s="3">
        <v>91.666668653488159</v>
      </c>
      <c r="C6224" s="3">
        <v>97.413790225982666</v>
      </c>
    </row>
    <row r="6225" spans="1:3">
      <c r="A6225" s="3">
        <v>4.1080012321472168</v>
      </c>
      <c r="B6225" s="3">
        <v>91.666668653488159</v>
      </c>
      <c r="C6225" s="3">
        <v>97.413790225982666</v>
      </c>
    </row>
    <row r="6226" spans="1:3">
      <c r="A6226" s="3">
        <v>4.1120009422302246</v>
      </c>
      <c r="B6226" s="3">
        <v>91.666668653488159</v>
      </c>
      <c r="C6226" s="3">
        <v>97.413790225982666</v>
      </c>
    </row>
    <row r="6227" spans="1:3">
      <c r="A6227" s="3">
        <v>4.1160011291503906</v>
      </c>
      <c r="B6227" s="3">
        <v>91.666668653488159</v>
      </c>
      <c r="C6227" s="3">
        <v>97.413790225982666</v>
      </c>
    </row>
    <row r="6228" spans="1:3">
      <c r="A6228" s="3">
        <v>4.1200013160705566</v>
      </c>
      <c r="B6228" s="3">
        <v>91.666668653488159</v>
      </c>
      <c r="C6228" s="3">
        <v>97.413790225982666</v>
      </c>
    </row>
    <row r="6229" spans="1:3">
      <c r="A6229" s="3">
        <v>4.1240010261535645</v>
      </c>
      <c r="B6229" s="3">
        <v>91.666668653488159</v>
      </c>
      <c r="C6229" s="3">
        <v>97.413790225982666</v>
      </c>
    </row>
    <row r="6230" spans="1:3">
      <c r="A6230" s="3">
        <v>4.1280012130737305</v>
      </c>
      <c r="B6230" s="3">
        <v>91.666668653488159</v>
      </c>
      <c r="C6230" s="3">
        <v>97.413790225982666</v>
      </c>
    </row>
    <row r="6231" spans="1:3">
      <c r="A6231" s="3">
        <v>4.130000114440918</v>
      </c>
      <c r="B6231" s="3">
        <v>92.500001192092896</v>
      </c>
      <c r="C6231" s="3">
        <v>97.413790225982666</v>
      </c>
    </row>
    <row r="6232" spans="1:3">
      <c r="A6232" s="3">
        <v>4.1320009231567383</v>
      </c>
      <c r="B6232" s="3">
        <v>92.500001192092896</v>
      </c>
      <c r="C6232" s="3">
        <v>97.413790225982666</v>
      </c>
    </row>
    <row r="6233" spans="1:3">
      <c r="A6233" s="3">
        <v>4.1360011100769043</v>
      </c>
      <c r="B6233" s="3">
        <v>92.500001192092896</v>
      </c>
      <c r="C6233" s="3">
        <v>97.413790225982666</v>
      </c>
    </row>
    <row r="6234" spans="1:3">
      <c r="A6234" s="3">
        <v>4.1400012969970703</v>
      </c>
      <c r="B6234" s="3">
        <v>92.500001192092896</v>
      </c>
      <c r="C6234" s="3">
        <v>97.413790225982666</v>
      </c>
    </row>
    <row r="6235" spans="1:3">
      <c r="A6235" s="3">
        <v>4.1440010070800781</v>
      </c>
      <c r="B6235" s="3">
        <v>92.500001192092896</v>
      </c>
      <c r="C6235" s="3">
        <v>97.413790225982666</v>
      </c>
    </row>
    <row r="6236" spans="1:3">
      <c r="A6236" s="3">
        <v>4.1480011940002441</v>
      </c>
      <c r="B6236" s="3">
        <v>92.500001192092896</v>
      </c>
      <c r="C6236" s="3">
        <v>97.413790225982666</v>
      </c>
    </row>
    <row r="6237" spans="1:3">
      <c r="A6237" s="3">
        <v>4.1520013809204102</v>
      </c>
      <c r="B6237" s="3">
        <v>92.500001192092896</v>
      </c>
      <c r="C6237" s="3">
        <v>97.413790225982666</v>
      </c>
    </row>
    <row r="6238" spans="1:3">
      <c r="A6238" s="3">
        <v>4.156001091003418</v>
      </c>
      <c r="B6238" s="3">
        <v>92.500001192092896</v>
      </c>
      <c r="C6238" s="3">
        <v>97.413790225982666</v>
      </c>
    </row>
    <row r="6239" spans="1:3">
      <c r="A6239" s="3">
        <v>4.160001277923584</v>
      </c>
      <c r="B6239" s="3">
        <v>92.500001192092896</v>
      </c>
      <c r="C6239" s="3">
        <v>97.413790225982666</v>
      </c>
    </row>
    <row r="6240" spans="1:3">
      <c r="A6240" s="3">
        <v>4.1640009880065918</v>
      </c>
      <c r="B6240" s="3">
        <v>92.500001192092896</v>
      </c>
      <c r="C6240" s="3">
        <v>97.413790225982666</v>
      </c>
    </row>
    <row r="6241" spans="1:3">
      <c r="A6241" s="3">
        <v>4.1680011749267578</v>
      </c>
      <c r="B6241" s="3">
        <v>92.500001192092896</v>
      </c>
      <c r="C6241" s="3">
        <v>97.413790225982666</v>
      </c>
    </row>
    <row r="6242" spans="1:3">
      <c r="A6242" s="3">
        <v>4.1720013618469238</v>
      </c>
      <c r="B6242" s="3">
        <v>92.500001192092896</v>
      </c>
      <c r="C6242" s="3">
        <v>97.413790225982666</v>
      </c>
    </row>
    <row r="6243" spans="1:3">
      <c r="A6243" s="3">
        <v>4.1760010719299316</v>
      </c>
      <c r="B6243" s="3">
        <v>92.500001192092896</v>
      </c>
      <c r="C6243" s="3">
        <v>97.413790225982666</v>
      </c>
    </row>
    <row r="6244" spans="1:3">
      <c r="A6244" s="3">
        <v>4.1800012588500977</v>
      </c>
      <c r="B6244" s="3">
        <v>92.500001192092896</v>
      </c>
      <c r="C6244" s="3">
        <v>97.413790225982666</v>
      </c>
    </row>
    <row r="6245" spans="1:3">
      <c r="A6245" s="3">
        <v>4.1840009689331055</v>
      </c>
      <c r="B6245" s="3">
        <v>92.500001192092896</v>
      </c>
      <c r="C6245" s="3">
        <v>97.413790225982666</v>
      </c>
    </row>
    <row r="6246" spans="1:3">
      <c r="A6246" s="3">
        <v>4.1880011558532715</v>
      </c>
      <c r="B6246" s="3">
        <v>92.500001192092896</v>
      </c>
      <c r="C6246" s="3">
        <v>97.413790225982666</v>
      </c>
    </row>
    <row r="6247" spans="1:3">
      <c r="A6247" s="3">
        <v>4.1920013427734375</v>
      </c>
      <c r="B6247" s="3">
        <v>92.500001192092896</v>
      </c>
      <c r="C6247" s="3">
        <v>97.413790225982666</v>
      </c>
    </row>
    <row r="6248" spans="1:3">
      <c r="A6248" s="3">
        <v>4.1960010528564453</v>
      </c>
      <c r="B6248" s="3">
        <v>92.500001192092896</v>
      </c>
      <c r="C6248" s="3">
        <v>97.413790225982666</v>
      </c>
    </row>
    <row r="6249" spans="1:3">
      <c r="A6249" s="3">
        <v>4.2000012397766113</v>
      </c>
      <c r="B6249" s="3">
        <v>92.500001192092896</v>
      </c>
      <c r="C6249" s="3">
        <v>97.413790225982666</v>
      </c>
    </row>
    <row r="6250" spans="1:3">
      <c r="A6250" s="3">
        <v>4.2040009498596191</v>
      </c>
      <c r="B6250" s="3">
        <v>92.500001192092896</v>
      </c>
      <c r="C6250" s="3">
        <v>97.413790225982666</v>
      </c>
    </row>
    <row r="6251" spans="1:3">
      <c r="A6251" s="3">
        <v>4.2080011367797852</v>
      </c>
      <c r="B6251" s="3">
        <v>92.500001192092896</v>
      </c>
      <c r="C6251" s="3">
        <v>97.413790225982666</v>
      </c>
    </row>
    <row r="6252" spans="1:3">
      <c r="A6252" s="3">
        <v>4.2120013236999512</v>
      </c>
      <c r="B6252" s="3">
        <v>92.500001192092896</v>
      </c>
      <c r="C6252" s="3">
        <v>97.413790225982666</v>
      </c>
    </row>
    <row r="6253" spans="1:3">
      <c r="A6253" s="3">
        <v>4.216001033782959</v>
      </c>
      <c r="B6253" s="3">
        <v>92.500001192092896</v>
      </c>
      <c r="C6253" s="3">
        <v>97.413790225982666</v>
      </c>
    </row>
    <row r="6254" spans="1:3">
      <c r="A6254" s="3">
        <v>4.220001220703125</v>
      </c>
      <c r="B6254" s="3">
        <v>92.500001192092896</v>
      </c>
      <c r="C6254" s="3">
        <v>97.413790225982666</v>
      </c>
    </row>
    <row r="6255" spans="1:3">
      <c r="A6255" s="3">
        <v>4.2240009307861328</v>
      </c>
      <c r="B6255" s="3">
        <v>92.500001192092896</v>
      </c>
      <c r="C6255" s="3">
        <v>97.413790225982666</v>
      </c>
    </row>
    <row r="6256" spans="1:3">
      <c r="A6256" s="3">
        <v>4.2280011177062988</v>
      </c>
      <c r="B6256" s="3">
        <v>92.500001192092896</v>
      </c>
      <c r="C6256" s="3">
        <v>97.413790225982666</v>
      </c>
    </row>
    <row r="6257" spans="1:3">
      <c r="A6257" s="3">
        <v>4.2320013046264648</v>
      </c>
      <c r="B6257" s="3">
        <v>92.500001192092896</v>
      </c>
      <c r="C6257" s="3">
        <v>97.413790225982666</v>
      </c>
    </row>
    <row r="6258" spans="1:3">
      <c r="A6258" s="3">
        <v>4.2360010147094727</v>
      </c>
      <c r="B6258" s="3">
        <v>92.500001192092896</v>
      </c>
      <c r="C6258" s="3">
        <v>97.413790225982666</v>
      </c>
    </row>
    <row r="6259" spans="1:3">
      <c r="A6259" s="3">
        <v>4.2400012016296387</v>
      </c>
      <c r="B6259" s="3">
        <v>92.500001192092896</v>
      </c>
      <c r="C6259" s="3">
        <v>97.413790225982666</v>
      </c>
    </row>
    <row r="6260" spans="1:3">
      <c r="A6260" s="3">
        <v>4.2440013885498047</v>
      </c>
      <c r="B6260" s="3">
        <v>92.500001192092896</v>
      </c>
      <c r="C6260" s="3">
        <v>97.413790225982666</v>
      </c>
    </row>
    <row r="6261" spans="1:3">
      <c r="A6261" s="3">
        <v>4.2480010986328125</v>
      </c>
      <c r="B6261" s="3">
        <v>92.500001192092896</v>
      </c>
      <c r="C6261" s="3">
        <v>97.413790225982666</v>
      </c>
    </row>
    <row r="6262" spans="1:3">
      <c r="A6262" s="3">
        <v>4.2520012855529785</v>
      </c>
      <c r="B6262" s="3">
        <v>92.500001192092896</v>
      </c>
      <c r="C6262" s="3">
        <v>97.413790225982666</v>
      </c>
    </row>
    <row r="6263" spans="1:3">
      <c r="A6263" s="3">
        <v>4.2560009956359863</v>
      </c>
      <c r="B6263" s="3">
        <v>92.500001192092896</v>
      </c>
      <c r="C6263" s="3">
        <v>97.413790225982666</v>
      </c>
    </row>
    <row r="6264" spans="1:3">
      <c r="A6264" s="3">
        <v>4.2600011825561523</v>
      </c>
      <c r="B6264" s="3">
        <v>92.500001192092896</v>
      </c>
      <c r="C6264" s="3">
        <v>97.413790225982666</v>
      </c>
    </row>
    <row r="6265" spans="1:3">
      <c r="A6265" s="3">
        <v>4.2640013694763184</v>
      </c>
      <c r="B6265" s="3">
        <v>92.500001192092896</v>
      </c>
      <c r="C6265" s="3">
        <v>97.413790225982666</v>
      </c>
    </row>
    <row r="6266" spans="1:3">
      <c r="A6266" s="3">
        <v>4.2680010795593262</v>
      </c>
      <c r="B6266" s="3">
        <v>92.500001192092896</v>
      </c>
      <c r="C6266" s="3">
        <v>97.413790225982666</v>
      </c>
    </row>
    <row r="6267" spans="1:3">
      <c r="A6267" s="3">
        <v>4.2720012664794922</v>
      </c>
      <c r="B6267" s="3">
        <v>92.500001192092896</v>
      </c>
      <c r="C6267" s="3">
        <v>97.413790225982666</v>
      </c>
    </row>
    <row r="6268" spans="1:3">
      <c r="A6268" s="3">
        <v>4.2760009765625</v>
      </c>
      <c r="B6268" s="3">
        <v>92.500001192092896</v>
      </c>
      <c r="C6268" s="3">
        <v>97.413790225982666</v>
      </c>
    </row>
    <row r="6269" spans="1:3">
      <c r="A6269" s="3">
        <v>4.280001163482666</v>
      </c>
      <c r="B6269" s="3">
        <v>92.500001192092896</v>
      </c>
      <c r="C6269" s="3">
        <v>97.413790225982666</v>
      </c>
    </row>
    <row r="6270" spans="1:3">
      <c r="A6270" s="3">
        <v>4.284001350402832</v>
      </c>
      <c r="B6270" s="3">
        <v>92.500001192092896</v>
      </c>
      <c r="C6270" s="3">
        <v>97.413790225982666</v>
      </c>
    </row>
    <row r="6271" spans="1:3">
      <c r="A6271" s="3">
        <v>4.2880010604858398</v>
      </c>
      <c r="B6271" s="3">
        <v>92.500001192092896</v>
      </c>
      <c r="C6271" s="3">
        <v>97.413790225982666</v>
      </c>
    </row>
    <row r="6272" spans="1:3">
      <c r="A6272" s="3">
        <v>4.2920012474060059</v>
      </c>
      <c r="B6272" s="3">
        <v>92.500001192092896</v>
      </c>
      <c r="C6272" s="3">
        <v>97.413790225982666</v>
      </c>
    </row>
    <row r="6273" spans="1:3">
      <c r="A6273" s="3">
        <v>4.2960009574890137</v>
      </c>
      <c r="B6273" s="3">
        <v>92.500001192092896</v>
      </c>
      <c r="C6273" s="3">
        <v>97.413790225982666</v>
      </c>
    </row>
    <row r="6274" spans="1:3">
      <c r="A6274" s="3">
        <v>4.3000011444091797</v>
      </c>
      <c r="B6274" s="3">
        <v>92.500001192092896</v>
      </c>
      <c r="C6274" s="3">
        <v>97.413790225982666</v>
      </c>
    </row>
    <row r="6275" spans="1:3">
      <c r="A6275" s="3">
        <v>4.3040013313293457</v>
      </c>
      <c r="B6275" s="3">
        <v>92.500001192092896</v>
      </c>
      <c r="C6275" s="3">
        <v>97.413790225982666</v>
      </c>
    </row>
    <row r="6276" spans="1:3">
      <c r="A6276" s="3">
        <v>4.3080010414123535</v>
      </c>
      <c r="B6276" s="3">
        <v>92.500001192092896</v>
      </c>
      <c r="C6276" s="3">
        <v>97.413790225982666</v>
      </c>
    </row>
    <row r="6277" spans="1:3">
      <c r="A6277" s="3">
        <v>4.3120012283325195</v>
      </c>
      <c r="B6277" s="3">
        <v>92.500001192092896</v>
      </c>
      <c r="C6277" s="3">
        <v>97.413790225982666</v>
      </c>
    </row>
    <row r="6278" spans="1:3">
      <c r="A6278" s="3">
        <v>4.3160009384155273</v>
      </c>
      <c r="B6278" s="3">
        <v>92.500001192092896</v>
      </c>
      <c r="C6278" s="3">
        <v>97.413790225982666</v>
      </c>
    </row>
    <row r="6279" spans="1:3">
      <c r="A6279" s="3">
        <v>4.3200011253356934</v>
      </c>
      <c r="B6279" s="3">
        <v>92.500001192092896</v>
      </c>
      <c r="C6279" s="3">
        <v>97.413790225982666</v>
      </c>
    </row>
    <row r="6280" spans="1:3">
      <c r="A6280" s="3">
        <v>4.3240013122558594</v>
      </c>
      <c r="B6280" s="3">
        <v>92.500001192092896</v>
      </c>
      <c r="C6280" s="3">
        <v>97.413790225982666</v>
      </c>
    </row>
    <row r="6281" spans="1:3">
      <c r="A6281" s="3">
        <v>4.3280010223388672</v>
      </c>
      <c r="B6281" s="3">
        <v>92.500001192092896</v>
      </c>
      <c r="C6281" s="3">
        <v>97.413790225982666</v>
      </c>
    </row>
    <row r="6282" spans="1:3">
      <c r="A6282" s="3">
        <v>4.3299999237060547</v>
      </c>
      <c r="B6282" s="3">
        <v>93.333333730697632</v>
      </c>
      <c r="C6282" s="3">
        <v>97.413790225982666</v>
      </c>
    </row>
    <row r="6283" spans="1:3">
      <c r="A6283" s="3">
        <v>4.3320012092590332</v>
      </c>
      <c r="B6283" s="3">
        <v>93.333333730697632</v>
      </c>
      <c r="C6283" s="3">
        <v>97.413790225982666</v>
      </c>
    </row>
    <row r="6284" spans="1:3">
      <c r="A6284" s="3">
        <v>4.336000919342041</v>
      </c>
      <c r="B6284" s="3">
        <v>93.333333730697632</v>
      </c>
      <c r="C6284" s="3">
        <v>97.413790225982666</v>
      </c>
    </row>
    <row r="6285" spans="1:3">
      <c r="A6285" s="3">
        <v>4.340001106262207</v>
      </c>
      <c r="B6285" s="3">
        <v>93.333333730697632</v>
      </c>
      <c r="C6285" s="3">
        <v>97.413790225982666</v>
      </c>
    </row>
    <row r="6286" spans="1:3">
      <c r="A6286" s="3">
        <v>4.344001293182373</v>
      </c>
      <c r="B6286" s="3">
        <v>93.333333730697632</v>
      </c>
      <c r="C6286" s="3">
        <v>97.413790225982666</v>
      </c>
    </row>
    <row r="6287" spans="1:3">
      <c r="A6287" s="3">
        <v>4.3480010032653809</v>
      </c>
      <c r="B6287" s="3">
        <v>93.333333730697632</v>
      </c>
      <c r="C6287" s="3">
        <v>97.413790225982666</v>
      </c>
    </row>
    <row r="6288" spans="1:3">
      <c r="A6288" s="3">
        <v>4.3520011901855469</v>
      </c>
      <c r="B6288" s="3">
        <v>93.333333730697632</v>
      </c>
      <c r="C6288" s="3">
        <v>97.413790225982666</v>
      </c>
    </row>
    <row r="6289" spans="1:3">
      <c r="A6289" s="3">
        <v>4.3560013771057129</v>
      </c>
      <c r="B6289" s="3">
        <v>93.333333730697632</v>
      </c>
      <c r="C6289" s="3">
        <v>97.413790225982666</v>
      </c>
    </row>
    <row r="6290" spans="1:3">
      <c r="A6290" s="3">
        <v>4.3600010871887207</v>
      </c>
      <c r="B6290" s="3">
        <v>93.333333730697632</v>
      </c>
      <c r="C6290" s="3">
        <v>97.413790225982666</v>
      </c>
    </row>
    <row r="6291" spans="1:3">
      <c r="A6291" s="3">
        <v>4.3640012741088867</v>
      </c>
      <c r="B6291" s="3">
        <v>93.333333730697632</v>
      </c>
      <c r="C6291" s="3">
        <v>97.413790225982666</v>
      </c>
    </row>
    <row r="6292" spans="1:3">
      <c r="A6292" s="3">
        <v>4.3680009841918945</v>
      </c>
      <c r="B6292" s="3">
        <v>93.333333730697632</v>
      </c>
      <c r="C6292" s="3">
        <v>97.413790225982666</v>
      </c>
    </row>
    <row r="6293" spans="1:3">
      <c r="A6293" s="3">
        <v>4.3720011711120605</v>
      </c>
      <c r="B6293" s="3">
        <v>93.333333730697632</v>
      </c>
      <c r="C6293" s="3">
        <v>97.413790225982666</v>
      </c>
    </row>
    <row r="6294" spans="1:3">
      <c r="A6294" s="3">
        <v>4.3760013580322266</v>
      </c>
      <c r="B6294" s="3">
        <v>93.333333730697632</v>
      </c>
      <c r="C6294" s="3">
        <v>97.413790225982666</v>
      </c>
    </row>
    <row r="6295" spans="1:3">
      <c r="A6295" s="3">
        <v>4.3800010681152344</v>
      </c>
      <c r="B6295" s="3">
        <v>93.333333730697632</v>
      </c>
      <c r="C6295" s="3">
        <v>97.413790225982666</v>
      </c>
    </row>
    <row r="6296" spans="1:3">
      <c r="A6296" s="3">
        <v>4.3840012550354004</v>
      </c>
      <c r="B6296" s="3">
        <v>93.333333730697632</v>
      </c>
      <c r="C6296" s="3">
        <v>97.413790225982666</v>
      </c>
    </row>
    <row r="6297" spans="1:3">
      <c r="A6297" s="3">
        <v>4.3880009651184082</v>
      </c>
      <c r="B6297" s="3">
        <v>93.333333730697632</v>
      </c>
      <c r="C6297" s="3">
        <v>97.413790225982666</v>
      </c>
    </row>
    <row r="6298" spans="1:3">
      <c r="A6298" s="3">
        <v>4.3920011520385742</v>
      </c>
      <c r="B6298" s="3">
        <v>93.333333730697632</v>
      </c>
      <c r="C6298" s="3">
        <v>97.413790225982666</v>
      </c>
    </row>
    <row r="6299" spans="1:3">
      <c r="A6299" s="3">
        <v>4.3960013389587402</v>
      </c>
      <c r="B6299" s="3">
        <v>93.333333730697632</v>
      </c>
      <c r="C6299" s="3">
        <v>97.413790225982666</v>
      </c>
    </row>
    <row r="6300" spans="1:3">
      <c r="A6300" s="3">
        <v>4.4000000953674316</v>
      </c>
      <c r="B6300" s="3">
        <v>93.333333730697632</v>
      </c>
      <c r="C6300" s="3">
        <v>98.275864124298096</v>
      </c>
    </row>
    <row r="6301" spans="1:3">
      <c r="A6301" s="3">
        <v>4.400001049041748</v>
      </c>
      <c r="B6301" s="3">
        <v>93.333333730697632</v>
      </c>
      <c r="C6301" s="3">
        <v>98.275864124298096</v>
      </c>
    </row>
    <row r="6302" spans="1:3">
      <c r="A6302" s="3">
        <v>4.4040012359619141</v>
      </c>
      <c r="B6302" s="3">
        <v>93.333333730697632</v>
      </c>
      <c r="C6302" s="3">
        <v>98.275864124298096</v>
      </c>
    </row>
    <row r="6303" spans="1:3">
      <c r="A6303" s="3">
        <v>4.4080009460449219</v>
      </c>
      <c r="B6303" s="3">
        <v>93.333333730697632</v>
      </c>
      <c r="C6303" s="3">
        <v>98.275864124298096</v>
      </c>
    </row>
    <row r="6304" spans="1:3">
      <c r="A6304" s="3">
        <v>4.4120011329650879</v>
      </c>
      <c r="B6304" s="3">
        <v>93.333333730697632</v>
      </c>
      <c r="C6304" s="3">
        <v>98.275864124298096</v>
      </c>
    </row>
    <row r="6305" spans="1:3">
      <c r="A6305" s="3">
        <v>4.4160013198852539</v>
      </c>
      <c r="B6305" s="3">
        <v>93.333333730697632</v>
      </c>
      <c r="C6305" s="3">
        <v>98.275864124298096</v>
      </c>
    </row>
    <row r="6306" spans="1:3">
      <c r="A6306" s="3">
        <v>4.4200010299682617</v>
      </c>
      <c r="B6306" s="3">
        <v>93.333333730697632</v>
      </c>
      <c r="C6306" s="3">
        <v>98.275864124298096</v>
      </c>
    </row>
    <row r="6307" spans="1:3">
      <c r="A6307" s="3">
        <v>4.4240012168884277</v>
      </c>
      <c r="B6307" s="3">
        <v>93.333333730697632</v>
      </c>
      <c r="C6307" s="3">
        <v>98.275864124298096</v>
      </c>
    </row>
    <row r="6308" spans="1:3">
      <c r="A6308" s="3">
        <v>4.4280009269714355</v>
      </c>
      <c r="B6308" s="3">
        <v>93.333333730697632</v>
      </c>
      <c r="C6308" s="3">
        <v>98.275864124298096</v>
      </c>
    </row>
    <row r="6309" spans="1:3">
      <c r="A6309" s="3">
        <v>4.4320011138916016</v>
      </c>
      <c r="B6309" s="3">
        <v>93.333333730697632</v>
      </c>
      <c r="C6309" s="3">
        <v>98.275864124298096</v>
      </c>
    </row>
    <row r="6310" spans="1:3">
      <c r="A6310" s="3">
        <v>4.4360013008117676</v>
      </c>
      <c r="B6310" s="3">
        <v>93.333333730697632</v>
      </c>
      <c r="C6310" s="3">
        <v>98.275864124298096</v>
      </c>
    </row>
    <row r="6311" spans="1:3">
      <c r="A6311" s="3">
        <v>4.4400010108947754</v>
      </c>
      <c r="B6311" s="3">
        <v>93.333333730697632</v>
      </c>
      <c r="C6311" s="3">
        <v>98.275864124298096</v>
      </c>
    </row>
    <row r="6312" spans="1:3">
      <c r="A6312" s="3">
        <v>4.4440011978149414</v>
      </c>
      <c r="B6312" s="3">
        <v>93.333333730697632</v>
      </c>
      <c r="C6312" s="3">
        <v>98.275864124298096</v>
      </c>
    </row>
    <row r="6313" spans="1:3">
      <c r="A6313" s="3">
        <v>4.4480013847351074</v>
      </c>
      <c r="B6313" s="3">
        <v>93.333333730697632</v>
      </c>
      <c r="C6313" s="3">
        <v>98.275864124298096</v>
      </c>
    </row>
    <row r="6314" spans="1:3">
      <c r="A6314" s="3">
        <v>4.4520010948181152</v>
      </c>
      <c r="B6314" s="3">
        <v>93.333333730697632</v>
      </c>
      <c r="C6314" s="3">
        <v>98.275864124298096</v>
      </c>
    </row>
    <row r="6315" spans="1:3">
      <c r="A6315" s="3">
        <v>4.4560012817382813</v>
      </c>
      <c r="B6315" s="3">
        <v>93.333333730697632</v>
      </c>
      <c r="C6315" s="3">
        <v>98.275864124298096</v>
      </c>
    </row>
    <row r="6316" spans="1:3">
      <c r="A6316" s="3">
        <v>4.4600009918212891</v>
      </c>
      <c r="B6316" s="3">
        <v>93.333333730697632</v>
      </c>
      <c r="C6316" s="3">
        <v>98.275864124298096</v>
      </c>
    </row>
    <row r="6317" spans="1:3">
      <c r="A6317" s="3">
        <v>4.4640011787414551</v>
      </c>
      <c r="B6317" s="3">
        <v>93.333333730697632</v>
      </c>
      <c r="C6317" s="3">
        <v>98.275864124298096</v>
      </c>
    </row>
    <row r="6318" spans="1:3">
      <c r="A6318" s="3">
        <v>4.4680013656616211</v>
      </c>
      <c r="B6318" s="3">
        <v>93.333333730697632</v>
      </c>
      <c r="C6318" s="3">
        <v>98.275864124298096</v>
      </c>
    </row>
    <row r="6319" spans="1:3">
      <c r="A6319" s="3">
        <v>4.4720010757446289</v>
      </c>
      <c r="B6319" s="3">
        <v>93.333333730697632</v>
      </c>
      <c r="C6319" s="3">
        <v>98.275864124298096</v>
      </c>
    </row>
    <row r="6320" spans="1:3">
      <c r="A6320" s="3">
        <v>4.4760012626647949</v>
      </c>
      <c r="B6320" s="3">
        <v>93.333333730697632</v>
      </c>
      <c r="C6320" s="3">
        <v>98.275864124298096</v>
      </c>
    </row>
    <row r="6321" spans="1:3">
      <c r="A6321" s="3">
        <v>4.4800009727478027</v>
      </c>
      <c r="B6321" s="3">
        <v>93.333333730697632</v>
      </c>
      <c r="C6321" s="3">
        <v>98.275864124298096</v>
      </c>
    </row>
    <row r="6322" spans="1:3">
      <c r="A6322" s="3">
        <v>4.4840011596679688</v>
      </c>
      <c r="B6322" s="3">
        <v>93.333333730697632</v>
      </c>
      <c r="C6322" s="3">
        <v>98.275864124298096</v>
      </c>
    </row>
    <row r="6323" spans="1:3">
      <c r="A6323" s="3">
        <v>4.4880013465881348</v>
      </c>
      <c r="B6323" s="3">
        <v>93.333333730697632</v>
      </c>
      <c r="C6323" s="3">
        <v>98.275864124298096</v>
      </c>
    </row>
    <row r="6324" spans="1:3">
      <c r="A6324" s="3">
        <v>4.4920010566711426</v>
      </c>
      <c r="B6324" s="3">
        <v>93.333333730697632</v>
      </c>
      <c r="C6324" s="3">
        <v>98.275864124298096</v>
      </c>
    </row>
    <row r="6325" spans="1:3">
      <c r="A6325" s="3">
        <v>4.4960012435913086</v>
      </c>
      <c r="B6325" s="3">
        <v>93.333333730697632</v>
      </c>
      <c r="C6325" s="3">
        <v>98.275864124298096</v>
      </c>
    </row>
    <row r="6326" spans="1:3">
      <c r="A6326" s="3">
        <v>4.5000009536743164</v>
      </c>
      <c r="B6326" s="3">
        <v>93.333333730697632</v>
      </c>
      <c r="C6326" s="3">
        <v>98.275864124298096</v>
      </c>
    </row>
    <row r="6327" spans="1:3">
      <c r="A6327" s="3">
        <v>4.5040011405944824</v>
      </c>
      <c r="B6327" s="3">
        <v>93.333333730697632</v>
      </c>
      <c r="C6327" s="3">
        <v>98.275864124298096</v>
      </c>
    </row>
    <row r="6328" spans="1:3">
      <c r="A6328" s="3">
        <v>4.5080013275146484</v>
      </c>
      <c r="B6328" s="3">
        <v>93.333333730697632</v>
      </c>
      <c r="C6328" s="3">
        <v>98.275864124298096</v>
      </c>
    </row>
    <row r="6329" spans="1:3">
      <c r="A6329" s="3">
        <v>4.5120010375976563</v>
      </c>
      <c r="B6329" s="3">
        <v>93.333333730697632</v>
      </c>
      <c r="C6329" s="3">
        <v>98.275864124298096</v>
      </c>
    </row>
    <row r="6330" spans="1:3">
      <c r="A6330" s="3">
        <v>4.5160012245178223</v>
      </c>
      <c r="B6330" s="3">
        <v>93.333333730697632</v>
      </c>
      <c r="C6330" s="3">
        <v>98.275864124298096</v>
      </c>
    </row>
    <row r="6331" spans="1:3">
      <c r="A6331" s="3">
        <v>4.5200009346008301</v>
      </c>
      <c r="B6331" s="3">
        <v>93.333333730697632</v>
      </c>
      <c r="C6331" s="3">
        <v>98.275864124298096</v>
      </c>
    </row>
    <row r="6332" spans="1:3">
      <c r="A6332" s="3">
        <v>4.5240011215209961</v>
      </c>
      <c r="B6332" s="3">
        <v>93.333333730697632</v>
      </c>
      <c r="C6332" s="3">
        <v>98.275864124298096</v>
      </c>
    </row>
    <row r="6333" spans="1:3">
      <c r="A6333" s="3">
        <v>4.5280013084411621</v>
      </c>
      <c r="B6333" s="3">
        <v>93.333333730697632</v>
      </c>
      <c r="C6333" s="3">
        <v>98.275864124298096</v>
      </c>
    </row>
    <row r="6334" spans="1:3">
      <c r="A6334" s="3">
        <v>4.5320010185241699</v>
      </c>
      <c r="B6334" s="3">
        <v>93.333333730697632</v>
      </c>
      <c r="C6334" s="3">
        <v>98.275864124298096</v>
      </c>
    </row>
    <row r="6335" spans="1:3">
      <c r="A6335" s="3">
        <v>4.5360012054443359</v>
      </c>
      <c r="B6335" s="3">
        <v>93.333333730697632</v>
      </c>
      <c r="C6335" s="3">
        <v>98.275864124298096</v>
      </c>
    </row>
    <row r="6336" spans="1:3">
      <c r="A6336" s="3">
        <v>4.540001392364502</v>
      </c>
      <c r="B6336" s="3">
        <v>93.333333730697632</v>
      </c>
      <c r="C6336" s="3">
        <v>98.275864124298096</v>
      </c>
    </row>
    <row r="6337" spans="1:3">
      <c r="A6337" s="3">
        <v>4.5440011024475098</v>
      </c>
      <c r="B6337" s="3">
        <v>93.333333730697632</v>
      </c>
      <c r="C6337" s="3">
        <v>98.275864124298096</v>
      </c>
    </row>
    <row r="6338" spans="1:3">
      <c r="A6338" s="3">
        <v>4.5480012893676758</v>
      </c>
      <c r="B6338" s="3">
        <v>93.333333730697632</v>
      </c>
      <c r="C6338" s="3">
        <v>98.275864124298096</v>
      </c>
    </row>
    <row r="6339" spans="1:3">
      <c r="A6339" s="3">
        <v>4.5520009994506836</v>
      </c>
      <c r="B6339" s="3">
        <v>93.333333730697632</v>
      </c>
      <c r="C6339" s="3">
        <v>98.275864124298096</v>
      </c>
    </row>
    <row r="6340" spans="1:3">
      <c r="A6340" s="3">
        <v>4.5560011863708496</v>
      </c>
      <c r="B6340" s="3">
        <v>93.333333730697632</v>
      </c>
      <c r="C6340" s="3">
        <v>98.275864124298096</v>
      </c>
    </row>
    <row r="6341" spans="1:3">
      <c r="A6341" s="3">
        <v>4.5600013732910156</v>
      </c>
      <c r="B6341" s="3">
        <v>93.333333730697632</v>
      </c>
      <c r="C6341" s="3">
        <v>98.275864124298096</v>
      </c>
    </row>
    <row r="6342" spans="1:3">
      <c r="A6342" s="3">
        <v>4.5640010833740234</v>
      </c>
      <c r="B6342" s="3">
        <v>93.333333730697632</v>
      </c>
      <c r="C6342" s="3">
        <v>98.275864124298096</v>
      </c>
    </row>
    <row r="6343" spans="1:3">
      <c r="A6343" s="3">
        <v>4.5680012702941895</v>
      </c>
      <c r="B6343" s="3">
        <v>93.333333730697632</v>
      </c>
      <c r="C6343" s="3">
        <v>98.275864124298096</v>
      </c>
    </row>
    <row r="6344" spans="1:3">
      <c r="A6344" s="3">
        <v>4.5720009803771973</v>
      </c>
      <c r="B6344" s="3">
        <v>93.333333730697632</v>
      </c>
      <c r="C6344" s="3">
        <v>98.275864124298096</v>
      </c>
    </row>
    <row r="6345" spans="1:3">
      <c r="A6345" s="3">
        <v>4.5760011672973633</v>
      </c>
      <c r="B6345" s="3">
        <v>93.333333730697632</v>
      </c>
      <c r="C6345" s="3">
        <v>98.275864124298096</v>
      </c>
    </row>
    <row r="6346" spans="1:3">
      <c r="A6346" s="3">
        <v>4.5800013542175293</v>
      </c>
      <c r="B6346" s="3">
        <v>93.333333730697632</v>
      </c>
      <c r="C6346" s="3">
        <v>98.275864124298096</v>
      </c>
    </row>
    <row r="6347" spans="1:3">
      <c r="A6347" s="3">
        <v>4.5840010643005371</v>
      </c>
      <c r="B6347" s="3">
        <v>93.333333730697632</v>
      </c>
      <c r="C6347" s="3">
        <v>98.275864124298096</v>
      </c>
    </row>
    <row r="6348" spans="1:3">
      <c r="A6348" s="3">
        <v>4.5880012512207031</v>
      </c>
      <c r="B6348" s="3">
        <v>93.333333730697632</v>
      </c>
      <c r="C6348" s="3">
        <v>98.275864124298096</v>
      </c>
    </row>
    <row r="6349" spans="1:3">
      <c r="A6349" s="3">
        <v>4.5920009613037109</v>
      </c>
      <c r="B6349" s="3">
        <v>93.333333730697632</v>
      </c>
      <c r="C6349" s="3">
        <v>98.275864124298096</v>
      </c>
    </row>
    <row r="6350" spans="1:3">
      <c r="A6350" s="3">
        <v>4.596001148223877</v>
      </c>
      <c r="B6350" s="3">
        <v>93.333333730697632</v>
      </c>
      <c r="C6350" s="3">
        <v>98.275864124298096</v>
      </c>
    </row>
    <row r="6351" spans="1:3">
      <c r="A6351" s="3">
        <v>4.600001335144043</v>
      </c>
      <c r="B6351" s="3">
        <v>93.333333730697632</v>
      </c>
      <c r="C6351" s="3">
        <v>98.275864124298096</v>
      </c>
    </row>
    <row r="6352" spans="1:3">
      <c r="A6352" s="3">
        <v>4.6040010452270508</v>
      </c>
      <c r="B6352" s="3">
        <v>93.333333730697632</v>
      </c>
      <c r="C6352" s="3">
        <v>98.275864124298096</v>
      </c>
    </row>
    <row r="6353" spans="1:3">
      <c r="A6353" s="3">
        <v>4.6080012321472168</v>
      </c>
      <c r="B6353" s="3">
        <v>93.333333730697632</v>
      </c>
      <c r="C6353" s="3">
        <v>98.275864124298096</v>
      </c>
    </row>
    <row r="6354" spans="1:3">
      <c r="A6354" s="3">
        <v>4.6120009422302246</v>
      </c>
      <c r="B6354" s="3">
        <v>93.333333730697632</v>
      </c>
      <c r="C6354" s="3">
        <v>98.275864124298096</v>
      </c>
    </row>
    <row r="6355" spans="1:3">
      <c r="A6355" s="3">
        <v>4.6160011291503906</v>
      </c>
      <c r="B6355" s="3">
        <v>93.333333730697632</v>
      </c>
      <c r="C6355" s="3">
        <v>98.275864124298096</v>
      </c>
    </row>
    <row r="6356" spans="1:3">
      <c r="A6356" s="3">
        <v>4.6200013160705566</v>
      </c>
      <c r="B6356" s="3">
        <v>93.333333730697632</v>
      </c>
      <c r="C6356" s="3">
        <v>98.275864124298096</v>
      </c>
    </row>
    <row r="6357" spans="1:3">
      <c r="A6357" s="3">
        <v>4.6240010261535645</v>
      </c>
      <c r="B6357" s="3">
        <v>93.333333730697632</v>
      </c>
      <c r="C6357" s="3">
        <v>98.275864124298096</v>
      </c>
    </row>
    <row r="6358" spans="1:3">
      <c r="A6358" s="3">
        <v>4.6280012130737305</v>
      </c>
      <c r="B6358" s="3">
        <v>93.333333730697632</v>
      </c>
      <c r="C6358" s="3">
        <v>98.275864124298096</v>
      </c>
    </row>
    <row r="6359" spans="1:3">
      <c r="A6359" s="3">
        <v>4.6320013999938965</v>
      </c>
      <c r="B6359" s="3">
        <v>93.333333730697632</v>
      </c>
      <c r="C6359" s="3">
        <v>98.275864124298096</v>
      </c>
    </row>
    <row r="6360" spans="1:3">
      <c r="A6360" s="3">
        <v>4.6360011100769043</v>
      </c>
      <c r="B6360" s="3">
        <v>93.333333730697632</v>
      </c>
      <c r="C6360" s="3">
        <v>98.275864124298096</v>
      </c>
    </row>
    <row r="6361" spans="1:3">
      <c r="A6361" s="3">
        <v>4.6400012969970703</v>
      </c>
      <c r="B6361" s="3">
        <v>93.333333730697632</v>
      </c>
      <c r="C6361" s="3">
        <v>98.275864124298096</v>
      </c>
    </row>
    <row r="6362" spans="1:3">
      <c r="A6362" s="3">
        <v>4.6440010070800781</v>
      </c>
      <c r="B6362" s="3">
        <v>93.333333730697632</v>
      </c>
      <c r="C6362" s="3">
        <v>98.275864124298096</v>
      </c>
    </row>
    <row r="6363" spans="1:3">
      <c r="A6363" s="3">
        <v>4.6480011940002441</v>
      </c>
      <c r="B6363" s="3">
        <v>93.333333730697632</v>
      </c>
      <c r="C6363" s="3">
        <v>98.275864124298096</v>
      </c>
    </row>
    <row r="6364" spans="1:3">
      <c r="A6364" s="3">
        <v>4.6520013809204102</v>
      </c>
      <c r="B6364" s="3">
        <v>93.333333730697632</v>
      </c>
      <c r="C6364" s="3">
        <v>98.275864124298096</v>
      </c>
    </row>
    <row r="6365" spans="1:3">
      <c r="A6365" s="3">
        <v>4.656001091003418</v>
      </c>
      <c r="B6365" s="3">
        <v>93.333333730697632</v>
      </c>
      <c r="C6365" s="3">
        <v>98.275864124298096</v>
      </c>
    </row>
    <row r="6366" spans="1:3">
      <c r="A6366" s="3">
        <v>4.660001277923584</v>
      </c>
      <c r="B6366" s="3">
        <v>93.333333730697632</v>
      </c>
      <c r="C6366" s="3">
        <v>98.275864124298096</v>
      </c>
    </row>
    <row r="6367" spans="1:3">
      <c r="A6367" s="3">
        <v>4.6640009880065918</v>
      </c>
      <c r="B6367" s="3">
        <v>93.333333730697632</v>
      </c>
      <c r="C6367" s="3">
        <v>98.275864124298096</v>
      </c>
    </row>
    <row r="6368" spans="1:3">
      <c r="A6368" s="3">
        <v>4.6680011749267578</v>
      </c>
      <c r="B6368" s="3">
        <v>93.333333730697632</v>
      </c>
      <c r="C6368" s="3">
        <v>98.275864124298096</v>
      </c>
    </row>
    <row r="6369" spans="1:3">
      <c r="A6369" s="3">
        <v>4.6720013618469238</v>
      </c>
      <c r="B6369" s="3">
        <v>93.333333730697632</v>
      </c>
      <c r="C6369" s="3">
        <v>98.275864124298096</v>
      </c>
    </row>
    <row r="6370" spans="1:3">
      <c r="A6370" s="3">
        <v>4.6760010719299316</v>
      </c>
      <c r="B6370" s="3">
        <v>93.333333730697632</v>
      </c>
      <c r="C6370" s="3">
        <v>98.275864124298096</v>
      </c>
    </row>
    <row r="6371" spans="1:3">
      <c r="A6371" s="3">
        <v>4.679999828338623</v>
      </c>
      <c r="B6371" s="3">
        <v>94.166666269302368</v>
      </c>
      <c r="C6371" s="3">
        <v>98.275864124298096</v>
      </c>
    </row>
    <row r="6372" spans="1:3">
      <c r="A6372" s="3">
        <v>4.6800012588500977</v>
      </c>
      <c r="B6372" s="3">
        <v>94.166666269302368</v>
      </c>
      <c r="C6372" s="3">
        <v>98.275864124298096</v>
      </c>
    </row>
    <row r="6373" spans="1:3">
      <c r="A6373" s="3">
        <v>4.6840009689331055</v>
      </c>
      <c r="B6373" s="3">
        <v>94.166666269302368</v>
      </c>
      <c r="C6373" s="3">
        <v>98.275864124298096</v>
      </c>
    </row>
    <row r="6374" spans="1:3">
      <c r="A6374" s="3">
        <v>4.6880011558532715</v>
      </c>
      <c r="B6374" s="3">
        <v>94.166666269302368</v>
      </c>
      <c r="C6374" s="3">
        <v>98.275864124298096</v>
      </c>
    </row>
    <row r="6375" spans="1:3">
      <c r="A6375" s="3">
        <v>4.690000057220459</v>
      </c>
      <c r="B6375" s="3">
        <v>94.999998807907104</v>
      </c>
      <c r="C6375" s="3">
        <v>98.275864124298096</v>
      </c>
    </row>
    <row r="6376" spans="1:3">
      <c r="A6376" s="3">
        <v>4.6920013427734375</v>
      </c>
      <c r="B6376" s="3">
        <v>94.999998807907104</v>
      </c>
      <c r="C6376" s="3">
        <v>98.275864124298096</v>
      </c>
    </row>
    <row r="6377" spans="1:3">
      <c r="A6377" s="3">
        <v>4.6960010528564453</v>
      </c>
      <c r="B6377" s="3">
        <v>94.999998807907104</v>
      </c>
      <c r="C6377" s="3">
        <v>98.275864124298096</v>
      </c>
    </row>
    <row r="6378" spans="1:3">
      <c r="A6378" s="3">
        <v>4.7000012397766113</v>
      </c>
      <c r="B6378" s="3">
        <v>94.999998807907104</v>
      </c>
      <c r="C6378" s="3">
        <v>98.275864124298096</v>
      </c>
    </row>
    <row r="6379" spans="1:3">
      <c r="A6379" s="3">
        <v>4.7040009498596191</v>
      </c>
      <c r="B6379" s="3">
        <v>94.999998807907104</v>
      </c>
      <c r="C6379" s="3">
        <v>98.275864124298096</v>
      </c>
    </row>
    <row r="6380" spans="1:3">
      <c r="A6380" s="3">
        <v>4.7080011367797852</v>
      </c>
      <c r="B6380" s="3">
        <v>94.999998807907104</v>
      </c>
      <c r="C6380" s="3">
        <v>98.275864124298096</v>
      </c>
    </row>
    <row r="6381" spans="1:3">
      <c r="A6381" s="3">
        <v>4.7120013236999512</v>
      </c>
      <c r="B6381" s="3">
        <v>94.999998807907104</v>
      </c>
      <c r="C6381" s="3">
        <v>98.275864124298096</v>
      </c>
    </row>
    <row r="6382" spans="1:3">
      <c r="A6382" s="3">
        <v>4.716001033782959</v>
      </c>
      <c r="B6382" s="3">
        <v>94.999998807907104</v>
      </c>
      <c r="C6382" s="3">
        <v>98.275864124298096</v>
      </c>
    </row>
    <row r="6383" spans="1:3">
      <c r="A6383" s="3">
        <v>4.720001220703125</v>
      </c>
      <c r="B6383" s="3">
        <v>94.999998807907104</v>
      </c>
      <c r="C6383" s="3">
        <v>98.275864124298096</v>
      </c>
    </row>
    <row r="6384" spans="1:3">
      <c r="A6384" s="3">
        <v>4.724001407623291</v>
      </c>
      <c r="B6384" s="3">
        <v>94.999998807907104</v>
      </c>
      <c r="C6384" s="3">
        <v>98.275864124298096</v>
      </c>
    </row>
    <row r="6385" spans="1:3">
      <c r="A6385" s="3">
        <v>4.7280011177062988</v>
      </c>
      <c r="B6385" s="3">
        <v>94.999998807907104</v>
      </c>
      <c r="C6385" s="3">
        <v>98.275864124298096</v>
      </c>
    </row>
    <row r="6386" spans="1:3">
      <c r="A6386" s="3">
        <v>4.7320013046264648</v>
      </c>
      <c r="B6386" s="3">
        <v>94.999998807907104</v>
      </c>
      <c r="C6386" s="3">
        <v>98.275864124298096</v>
      </c>
    </row>
    <row r="6387" spans="1:3">
      <c r="A6387" s="3">
        <v>4.7360010147094727</v>
      </c>
      <c r="B6387" s="3">
        <v>94.999998807907104</v>
      </c>
      <c r="C6387" s="3">
        <v>98.275864124298096</v>
      </c>
    </row>
    <row r="6388" spans="1:3">
      <c r="A6388" s="3">
        <v>4.7400012016296387</v>
      </c>
      <c r="B6388" s="3">
        <v>94.999998807907104</v>
      </c>
      <c r="C6388" s="3">
        <v>98.275864124298096</v>
      </c>
    </row>
    <row r="6389" spans="1:3">
      <c r="A6389" s="3">
        <v>4.7440013885498047</v>
      </c>
      <c r="B6389" s="3">
        <v>94.999998807907104</v>
      </c>
      <c r="C6389" s="3">
        <v>98.275864124298096</v>
      </c>
    </row>
    <row r="6390" spans="1:3">
      <c r="A6390" s="3">
        <v>4.7480010986328125</v>
      </c>
      <c r="B6390" s="3">
        <v>94.999998807907104</v>
      </c>
      <c r="C6390" s="3">
        <v>98.275864124298096</v>
      </c>
    </row>
    <row r="6391" spans="1:3">
      <c r="A6391" s="3">
        <v>4.7520012855529785</v>
      </c>
      <c r="B6391" s="3">
        <v>94.999998807907104</v>
      </c>
      <c r="C6391" s="3">
        <v>98.275864124298096</v>
      </c>
    </row>
    <row r="6392" spans="1:3">
      <c r="A6392" s="3">
        <v>4.7560009956359863</v>
      </c>
      <c r="B6392" s="3">
        <v>94.999998807907104</v>
      </c>
      <c r="C6392" s="3">
        <v>98.275864124298096</v>
      </c>
    </row>
    <row r="6393" spans="1:3">
      <c r="A6393" s="3">
        <v>4.7600011825561523</v>
      </c>
      <c r="B6393" s="3">
        <v>94.999998807907104</v>
      </c>
      <c r="C6393" s="3">
        <v>98.275864124298096</v>
      </c>
    </row>
    <row r="6394" spans="1:3">
      <c r="A6394" s="3">
        <v>4.7640013694763184</v>
      </c>
      <c r="B6394" s="3">
        <v>94.999998807907104</v>
      </c>
      <c r="C6394" s="3">
        <v>98.275864124298096</v>
      </c>
    </row>
    <row r="6395" spans="1:3">
      <c r="A6395" s="3">
        <v>4.7680010795593262</v>
      </c>
      <c r="B6395" s="3">
        <v>94.999998807907104</v>
      </c>
      <c r="C6395" s="3">
        <v>98.275864124298096</v>
      </c>
    </row>
    <row r="6396" spans="1:3">
      <c r="A6396" s="3">
        <v>4.7720012664794922</v>
      </c>
      <c r="B6396" s="3">
        <v>94.999998807907104</v>
      </c>
      <c r="C6396" s="3">
        <v>98.275864124298096</v>
      </c>
    </row>
    <row r="6397" spans="1:3">
      <c r="A6397" s="3">
        <v>4.7760009765625</v>
      </c>
      <c r="B6397" s="3">
        <v>94.999998807907104</v>
      </c>
      <c r="C6397" s="3">
        <v>98.275864124298096</v>
      </c>
    </row>
    <row r="6398" spans="1:3">
      <c r="A6398" s="3">
        <v>4.780001163482666</v>
      </c>
      <c r="B6398" s="3">
        <v>94.999998807907104</v>
      </c>
      <c r="C6398" s="3">
        <v>98.275864124298096</v>
      </c>
    </row>
    <row r="6399" spans="1:3">
      <c r="A6399" s="3">
        <v>4.784001350402832</v>
      </c>
      <c r="B6399" s="3">
        <v>94.999998807907104</v>
      </c>
      <c r="C6399" s="3">
        <v>98.275864124298096</v>
      </c>
    </row>
    <row r="6400" spans="1:3">
      <c r="A6400" s="3">
        <v>4.7880010604858398</v>
      </c>
      <c r="B6400" s="3">
        <v>94.999998807907104</v>
      </c>
      <c r="C6400" s="3">
        <v>98.275864124298096</v>
      </c>
    </row>
    <row r="6401" spans="1:3">
      <c r="A6401" s="3">
        <v>4.7920012474060059</v>
      </c>
      <c r="B6401" s="3">
        <v>94.999998807907104</v>
      </c>
      <c r="C6401" s="3">
        <v>98.275864124298096</v>
      </c>
    </row>
    <row r="6402" spans="1:3">
      <c r="A6402" s="3">
        <v>4.7960009574890137</v>
      </c>
      <c r="B6402" s="3">
        <v>94.999998807907104</v>
      </c>
      <c r="C6402" s="3">
        <v>98.275864124298096</v>
      </c>
    </row>
    <row r="6403" spans="1:3">
      <c r="A6403" s="3">
        <v>4.8000011444091797</v>
      </c>
      <c r="B6403" s="3">
        <v>94.999998807907104</v>
      </c>
      <c r="C6403" s="3">
        <v>98.275864124298096</v>
      </c>
    </row>
    <row r="6404" spans="1:3">
      <c r="A6404" s="3">
        <v>4.8040013313293457</v>
      </c>
      <c r="B6404" s="3">
        <v>94.999998807907104</v>
      </c>
      <c r="C6404" s="3">
        <v>98.275864124298096</v>
      </c>
    </row>
    <row r="6405" spans="1:3">
      <c r="A6405" s="3">
        <v>4.8080010414123535</v>
      </c>
      <c r="B6405" s="3">
        <v>94.999998807907104</v>
      </c>
      <c r="C6405" s="3">
        <v>98.275864124298096</v>
      </c>
    </row>
    <row r="6406" spans="1:3">
      <c r="A6406" s="3">
        <v>4.8120012283325195</v>
      </c>
      <c r="B6406" s="3">
        <v>94.999998807907104</v>
      </c>
      <c r="C6406" s="3">
        <v>98.275864124298096</v>
      </c>
    </row>
    <row r="6407" spans="1:3">
      <c r="A6407" s="3">
        <v>4.8160014152526855</v>
      </c>
      <c r="B6407" s="3">
        <v>94.999998807907104</v>
      </c>
      <c r="C6407" s="3">
        <v>98.275864124298096</v>
      </c>
    </row>
    <row r="6408" spans="1:3">
      <c r="A6408" s="3">
        <v>4.8200011253356934</v>
      </c>
      <c r="B6408" s="3">
        <v>94.999998807907104</v>
      </c>
      <c r="C6408" s="3">
        <v>98.275864124298096</v>
      </c>
    </row>
    <row r="6409" spans="1:3">
      <c r="A6409" s="3">
        <v>4.8240013122558594</v>
      </c>
      <c r="B6409" s="3">
        <v>94.999998807907104</v>
      </c>
      <c r="C6409" s="3">
        <v>98.275864124298096</v>
      </c>
    </row>
    <row r="6410" spans="1:3">
      <c r="A6410" s="3">
        <v>4.8280010223388672</v>
      </c>
      <c r="B6410" s="3">
        <v>94.999998807907104</v>
      </c>
      <c r="C6410" s="3">
        <v>98.275864124298096</v>
      </c>
    </row>
    <row r="6411" spans="1:3">
      <c r="A6411" s="3">
        <v>4.8320012092590332</v>
      </c>
      <c r="B6411" s="3">
        <v>94.999998807907104</v>
      </c>
      <c r="C6411" s="3">
        <v>98.275864124298096</v>
      </c>
    </row>
    <row r="6412" spans="1:3">
      <c r="A6412" s="3">
        <v>4.8360013961791992</v>
      </c>
      <c r="B6412" s="3">
        <v>94.999998807907104</v>
      </c>
      <c r="C6412" s="3">
        <v>98.275864124298096</v>
      </c>
    </row>
    <row r="6413" spans="1:3">
      <c r="A6413" s="3">
        <v>4.840001106262207</v>
      </c>
      <c r="B6413" s="3">
        <v>94.999998807907104</v>
      </c>
      <c r="C6413" s="3">
        <v>98.275864124298096</v>
      </c>
    </row>
    <row r="6414" spans="1:3">
      <c r="A6414" s="3">
        <v>4.844001293182373</v>
      </c>
      <c r="B6414" s="3">
        <v>94.999998807907104</v>
      </c>
      <c r="C6414" s="3">
        <v>98.275864124298096</v>
      </c>
    </row>
    <row r="6415" spans="1:3">
      <c r="A6415" s="3">
        <v>4.8480010032653809</v>
      </c>
      <c r="B6415" s="3">
        <v>94.999998807907104</v>
      </c>
      <c r="C6415" s="3">
        <v>98.275864124298096</v>
      </c>
    </row>
    <row r="6416" spans="1:3">
      <c r="A6416" s="3">
        <v>4.8520011901855469</v>
      </c>
      <c r="B6416" s="3">
        <v>94.999998807907104</v>
      </c>
      <c r="C6416" s="3">
        <v>98.275864124298096</v>
      </c>
    </row>
    <row r="6417" spans="1:3">
      <c r="A6417" s="3">
        <v>4.8560013771057129</v>
      </c>
      <c r="B6417" s="3">
        <v>94.999998807907104</v>
      </c>
      <c r="C6417" s="3">
        <v>98.275864124298096</v>
      </c>
    </row>
    <row r="6418" spans="1:3">
      <c r="A6418" s="3">
        <v>4.8600010871887207</v>
      </c>
      <c r="B6418" s="3">
        <v>94.999998807907104</v>
      </c>
      <c r="C6418" s="3">
        <v>98.275864124298096</v>
      </c>
    </row>
    <row r="6419" spans="1:3">
      <c r="A6419" s="3">
        <v>4.8640012741088867</v>
      </c>
      <c r="B6419" s="3">
        <v>94.999998807907104</v>
      </c>
      <c r="C6419" s="3">
        <v>98.275864124298096</v>
      </c>
    </row>
    <row r="6420" spans="1:3">
      <c r="A6420" s="3">
        <v>4.8680009841918945</v>
      </c>
      <c r="B6420" s="3">
        <v>94.999998807907104</v>
      </c>
      <c r="C6420" s="3">
        <v>98.275864124298096</v>
      </c>
    </row>
    <row r="6421" spans="1:3">
      <c r="A6421" s="3">
        <v>4.869999885559082</v>
      </c>
      <c r="B6421" s="3">
        <v>95.833331346511841</v>
      </c>
      <c r="C6421" s="3">
        <v>98.275864124298096</v>
      </c>
    </row>
    <row r="6422" spans="1:3">
      <c r="A6422" s="3">
        <v>4.8720011711120605</v>
      </c>
      <c r="B6422" s="3">
        <v>95.833331346511841</v>
      </c>
      <c r="C6422" s="3">
        <v>98.275864124298096</v>
      </c>
    </row>
    <row r="6423" spans="1:3">
      <c r="A6423" s="3">
        <v>4.8760013580322266</v>
      </c>
      <c r="B6423" s="3">
        <v>95.833331346511841</v>
      </c>
      <c r="C6423" s="3">
        <v>98.275864124298096</v>
      </c>
    </row>
    <row r="6424" spans="1:3">
      <c r="A6424" s="3">
        <v>4.8800010681152344</v>
      </c>
      <c r="B6424" s="3">
        <v>95.833331346511841</v>
      </c>
      <c r="C6424" s="3">
        <v>98.275864124298096</v>
      </c>
    </row>
    <row r="6425" spans="1:3">
      <c r="A6425" s="3">
        <v>4.8840012550354004</v>
      </c>
      <c r="B6425" s="3">
        <v>95.833331346511841</v>
      </c>
      <c r="C6425" s="3">
        <v>98.275864124298096</v>
      </c>
    </row>
    <row r="6426" spans="1:3">
      <c r="A6426" s="3">
        <v>4.8880009651184082</v>
      </c>
      <c r="B6426" s="3">
        <v>95.833331346511841</v>
      </c>
      <c r="C6426" s="3">
        <v>98.275864124298096</v>
      </c>
    </row>
    <row r="6427" spans="1:3">
      <c r="A6427" s="3">
        <v>4.8920011520385742</v>
      </c>
      <c r="B6427" s="3">
        <v>95.833331346511841</v>
      </c>
      <c r="C6427" s="3">
        <v>98.275864124298096</v>
      </c>
    </row>
    <row r="6428" spans="1:3">
      <c r="A6428" s="3">
        <v>4.8960013389587402</v>
      </c>
      <c r="B6428" s="3">
        <v>95.833331346511841</v>
      </c>
      <c r="C6428" s="3">
        <v>98.275864124298096</v>
      </c>
    </row>
    <row r="6429" spans="1:3">
      <c r="A6429" s="3">
        <v>4.900001049041748</v>
      </c>
      <c r="B6429" s="3">
        <v>95.833331346511841</v>
      </c>
      <c r="C6429" s="3">
        <v>98.275864124298096</v>
      </c>
    </row>
    <row r="6430" spans="1:3">
      <c r="A6430" s="3">
        <v>4.9040012359619141</v>
      </c>
      <c r="B6430" s="3">
        <v>95.833331346511841</v>
      </c>
      <c r="C6430" s="3">
        <v>98.275864124298096</v>
      </c>
    </row>
    <row r="6431" spans="1:3">
      <c r="A6431" s="3">
        <v>4.9080009460449219</v>
      </c>
      <c r="B6431" s="3">
        <v>95.833331346511841</v>
      </c>
      <c r="C6431" s="3">
        <v>98.275864124298096</v>
      </c>
    </row>
    <row r="6432" spans="1:3">
      <c r="A6432" s="3">
        <v>4.9120011329650879</v>
      </c>
      <c r="B6432" s="3">
        <v>95.833331346511841</v>
      </c>
      <c r="C6432" s="3">
        <v>98.275864124298096</v>
      </c>
    </row>
    <row r="6433" spans="1:3">
      <c r="A6433" s="3">
        <v>4.9160013198852539</v>
      </c>
      <c r="B6433" s="3">
        <v>95.833331346511841</v>
      </c>
      <c r="C6433" s="3">
        <v>98.275864124298096</v>
      </c>
    </row>
    <row r="6434" spans="1:3">
      <c r="A6434" s="3">
        <v>4.9200010299682617</v>
      </c>
      <c r="B6434" s="3">
        <v>95.833331346511841</v>
      </c>
      <c r="C6434" s="3">
        <v>98.275864124298096</v>
      </c>
    </row>
    <row r="6435" spans="1:3">
      <c r="A6435" s="3">
        <v>4.9240012168884277</v>
      </c>
      <c r="B6435" s="3">
        <v>95.833331346511841</v>
      </c>
      <c r="C6435" s="3">
        <v>98.275864124298096</v>
      </c>
    </row>
    <row r="6436" spans="1:3">
      <c r="A6436" s="3">
        <v>4.9280014038085938</v>
      </c>
      <c r="B6436" s="3">
        <v>95.833331346511841</v>
      </c>
      <c r="C6436" s="3">
        <v>98.275864124298096</v>
      </c>
    </row>
    <row r="6437" spans="1:3">
      <c r="A6437" s="3">
        <v>4.9320011138916016</v>
      </c>
      <c r="B6437" s="3">
        <v>95.833331346511841</v>
      </c>
      <c r="C6437" s="3">
        <v>98.275864124298096</v>
      </c>
    </row>
    <row r="6438" spans="1:3">
      <c r="A6438" s="3">
        <v>4.9360013008117676</v>
      </c>
      <c r="B6438" s="3">
        <v>95.833331346511841</v>
      </c>
      <c r="C6438" s="3">
        <v>98.275864124298096</v>
      </c>
    </row>
    <row r="6439" spans="1:3">
      <c r="A6439" s="3">
        <v>4.9400010108947754</v>
      </c>
      <c r="B6439" s="3">
        <v>95.833331346511841</v>
      </c>
      <c r="C6439" s="3">
        <v>98.275864124298096</v>
      </c>
    </row>
    <row r="6440" spans="1:3">
      <c r="A6440" s="3">
        <v>4.9440011978149414</v>
      </c>
      <c r="B6440" s="3">
        <v>95.833331346511841</v>
      </c>
      <c r="C6440" s="3">
        <v>98.275864124298096</v>
      </c>
    </row>
    <row r="6441" spans="1:3">
      <c r="A6441" s="3">
        <v>4.9480013847351074</v>
      </c>
      <c r="B6441" s="3">
        <v>95.833331346511841</v>
      </c>
      <c r="C6441" s="3">
        <v>98.275864124298096</v>
      </c>
    </row>
    <row r="6442" spans="1:3">
      <c r="A6442" s="3">
        <v>4.9520010948181152</v>
      </c>
      <c r="B6442" s="3">
        <v>95.833331346511841</v>
      </c>
      <c r="C6442" s="3">
        <v>98.275864124298096</v>
      </c>
    </row>
    <row r="6443" spans="1:3">
      <c r="A6443" s="3">
        <v>4.9560012817382813</v>
      </c>
      <c r="B6443" s="3">
        <v>95.833331346511841</v>
      </c>
      <c r="C6443" s="3">
        <v>98.275864124298096</v>
      </c>
    </row>
    <row r="6444" spans="1:3">
      <c r="A6444" s="3">
        <v>4.9600009918212891</v>
      </c>
      <c r="B6444" s="3">
        <v>95.833331346511841</v>
      </c>
      <c r="C6444" s="3">
        <v>98.275864124298096</v>
      </c>
    </row>
    <row r="6445" spans="1:3">
      <c r="A6445" s="3">
        <v>4.9640011787414551</v>
      </c>
      <c r="B6445" s="3">
        <v>95.833331346511841</v>
      </c>
      <c r="C6445" s="3">
        <v>98.275864124298096</v>
      </c>
    </row>
    <row r="6446" spans="1:3">
      <c r="A6446" s="3">
        <v>4.9680013656616211</v>
      </c>
      <c r="B6446" s="3">
        <v>95.833331346511841</v>
      </c>
      <c r="C6446" s="3">
        <v>98.275864124298096</v>
      </c>
    </row>
    <row r="6447" spans="1:3">
      <c r="A6447" s="3">
        <v>4.9720010757446289</v>
      </c>
      <c r="B6447" s="3">
        <v>95.833331346511841</v>
      </c>
      <c r="C6447" s="3">
        <v>98.275864124298096</v>
      </c>
    </row>
    <row r="6448" spans="1:3">
      <c r="A6448" s="3">
        <v>4.9760012626647949</v>
      </c>
      <c r="B6448" s="3">
        <v>95.833331346511841</v>
      </c>
      <c r="C6448" s="3">
        <v>98.275864124298096</v>
      </c>
    </row>
    <row r="6449" spans="1:3">
      <c r="A6449" s="3">
        <v>4.9800009727478027</v>
      </c>
      <c r="B6449" s="3">
        <v>95.833331346511841</v>
      </c>
      <c r="C6449" s="3">
        <v>98.275864124298096</v>
      </c>
    </row>
    <row r="6450" spans="1:3">
      <c r="A6450" s="3">
        <v>4.9840011596679688</v>
      </c>
      <c r="B6450" s="3">
        <v>95.833331346511841</v>
      </c>
      <c r="C6450" s="3">
        <v>98.275864124298096</v>
      </c>
    </row>
    <row r="6451" spans="1:3">
      <c r="A6451" s="3">
        <v>4.9880013465881348</v>
      </c>
      <c r="B6451" s="3">
        <v>95.833331346511841</v>
      </c>
      <c r="C6451" s="3">
        <v>98.275864124298096</v>
      </c>
    </row>
    <row r="6452" spans="1:3">
      <c r="A6452" s="3">
        <v>4.9920010566711426</v>
      </c>
      <c r="B6452" s="3">
        <v>95.833331346511841</v>
      </c>
      <c r="C6452" s="3">
        <v>98.275864124298096</v>
      </c>
    </row>
    <row r="6453" spans="1:3">
      <c r="A6453" s="3">
        <v>4.9960012435913086</v>
      </c>
      <c r="B6453" s="3">
        <v>95.833331346511841</v>
      </c>
      <c r="C6453" s="3">
        <v>98.275864124298096</v>
      </c>
    </row>
    <row r="6454" spans="1:3">
      <c r="A6454" s="3">
        <v>5.0000009536743164</v>
      </c>
      <c r="B6454" s="3">
        <v>95.833331346511841</v>
      </c>
      <c r="C6454" s="3">
        <v>98.275864124298096</v>
      </c>
    </row>
    <row r="6455" spans="1:3">
      <c r="A6455" s="3">
        <v>5.0040011405944824</v>
      </c>
      <c r="B6455" s="3">
        <v>95.833331346511841</v>
      </c>
      <c r="C6455" s="3">
        <v>98.275864124298096</v>
      </c>
    </row>
    <row r="6456" spans="1:3">
      <c r="A6456" s="3">
        <v>5.0080013275146484</v>
      </c>
      <c r="B6456" s="3">
        <v>95.833331346511841</v>
      </c>
      <c r="C6456" s="3">
        <v>98.275864124298096</v>
      </c>
    </row>
    <row r="6457" spans="1:3">
      <c r="A6457" s="3">
        <v>5.0120010375976563</v>
      </c>
      <c r="B6457" s="3">
        <v>95.833331346511841</v>
      </c>
      <c r="C6457" s="3">
        <v>98.275864124298096</v>
      </c>
    </row>
    <row r="6458" spans="1:3">
      <c r="A6458" s="3">
        <v>5.0160012245178223</v>
      </c>
      <c r="B6458" s="3">
        <v>95.833331346511841</v>
      </c>
      <c r="C6458" s="3">
        <v>98.275864124298096</v>
      </c>
    </row>
    <row r="6459" spans="1:3">
      <c r="A6459" s="3">
        <v>5.0200014114379883</v>
      </c>
      <c r="B6459" s="3">
        <v>95.833331346511841</v>
      </c>
      <c r="C6459" s="3">
        <v>98.275864124298096</v>
      </c>
    </row>
    <row r="6460" spans="1:3">
      <c r="A6460" s="3">
        <v>5.0240011215209961</v>
      </c>
      <c r="B6460" s="3">
        <v>95.833331346511841</v>
      </c>
      <c r="C6460" s="3">
        <v>98.275864124298096</v>
      </c>
    </row>
    <row r="6461" spans="1:3">
      <c r="A6461" s="3">
        <v>5.0280013084411621</v>
      </c>
      <c r="B6461" s="3">
        <v>95.833331346511841</v>
      </c>
      <c r="C6461" s="3">
        <v>98.275864124298096</v>
      </c>
    </row>
    <row r="6462" spans="1:3">
      <c r="A6462" s="3">
        <v>5.0320010185241699</v>
      </c>
      <c r="B6462" s="3">
        <v>95.833331346511841</v>
      </c>
      <c r="C6462" s="3">
        <v>98.275864124298096</v>
      </c>
    </row>
    <row r="6463" spans="1:3">
      <c r="A6463" s="3">
        <v>5.0360012054443359</v>
      </c>
      <c r="B6463" s="3">
        <v>95.833331346511841</v>
      </c>
      <c r="C6463" s="3">
        <v>98.275864124298096</v>
      </c>
    </row>
    <row r="6464" spans="1:3">
      <c r="A6464" s="3">
        <v>5.040001392364502</v>
      </c>
      <c r="B6464" s="3">
        <v>95.833331346511841</v>
      </c>
      <c r="C6464" s="3">
        <v>98.275864124298096</v>
      </c>
    </row>
    <row r="6465" spans="1:3">
      <c r="A6465" s="3">
        <v>5.0440011024475098</v>
      </c>
      <c r="B6465" s="3">
        <v>95.833331346511841</v>
      </c>
      <c r="C6465" s="3">
        <v>98.275864124298096</v>
      </c>
    </row>
    <row r="6466" spans="1:3">
      <c r="A6466" s="3">
        <v>5.0480012893676758</v>
      </c>
      <c r="B6466" s="3">
        <v>95.833331346511841</v>
      </c>
      <c r="C6466" s="3">
        <v>98.275864124298096</v>
      </c>
    </row>
    <row r="6467" spans="1:3">
      <c r="A6467" s="3">
        <v>5.0520009994506836</v>
      </c>
      <c r="B6467" s="3">
        <v>95.833331346511841</v>
      </c>
      <c r="C6467" s="3">
        <v>98.275864124298096</v>
      </c>
    </row>
    <row r="6468" spans="1:3">
      <c r="A6468" s="3">
        <v>5.0560011863708496</v>
      </c>
      <c r="B6468" s="3">
        <v>95.833331346511841</v>
      </c>
      <c r="C6468" s="3">
        <v>98.275864124298096</v>
      </c>
    </row>
    <row r="6469" spans="1:3">
      <c r="A6469" s="3">
        <v>5.0600013732910156</v>
      </c>
      <c r="B6469" s="3">
        <v>95.833331346511841</v>
      </c>
      <c r="C6469" s="3">
        <v>98.275864124298096</v>
      </c>
    </row>
    <row r="6470" spans="1:3">
      <c r="A6470" s="3">
        <v>5.0640010833740234</v>
      </c>
      <c r="B6470" s="3">
        <v>95.833331346511841</v>
      </c>
      <c r="C6470" s="3">
        <v>98.275864124298096</v>
      </c>
    </row>
    <row r="6471" spans="1:3">
      <c r="A6471" s="3">
        <v>5.0680012702941895</v>
      </c>
      <c r="B6471" s="3">
        <v>95.833331346511841</v>
      </c>
      <c r="C6471" s="3">
        <v>98.275864124298096</v>
      </c>
    </row>
    <row r="6472" spans="1:3">
      <c r="A6472" s="3">
        <v>5.0720009803771973</v>
      </c>
      <c r="B6472" s="3">
        <v>95.833331346511841</v>
      </c>
      <c r="C6472" s="3">
        <v>98.275864124298096</v>
      </c>
    </row>
    <row r="6473" spans="1:3">
      <c r="A6473" s="3">
        <v>5.0760011672973633</v>
      </c>
      <c r="B6473" s="3">
        <v>95.833331346511841</v>
      </c>
      <c r="C6473" s="3">
        <v>98.275864124298096</v>
      </c>
    </row>
    <row r="6474" spans="1:3">
      <c r="A6474" s="3">
        <v>5.0800013542175293</v>
      </c>
      <c r="B6474" s="3">
        <v>95.833331346511841</v>
      </c>
      <c r="C6474" s="3">
        <v>98.275864124298096</v>
      </c>
    </row>
    <row r="6475" spans="1:3">
      <c r="A6475" s="3">
        <v>5.0840010643005371</v>
      </c>
      <c r="B6475" s="3">
        <v>95.833331346511841</v>
      </c>
      <c r="C6475" s="3">
        <v>98.275864124298096</v>
      </c>
    </row>
    <row r="6476" spans="1:3">
      <c r="A6476" s="3">
        <v>5.0880012512207031</v>
      </c>
      <c r="B6476" s="3">
        <v>95.833331346511841</v>
      </c>
      <c r="C6476" s="3">
        <v>98.275864124298096</v>
      </c>
    </row>
    <row r="6477" spans="1:3">
      <c r="A6477" s="3">
        <v>5.0920009613037109</v>
      </c>
      <c r="B6477" s="3">
        <v>95.833331346511841</v>
      </c>
      <c r="C6477" s="3">
        <v>98.275864124298096</v>
      </c>
    </row>
    <row r="6478" spans="1:3">
      <c r="A6478" s="3">
        <v>5.096001148223877</v>
      </c>
      <c r="B6478" s="3">
        <v>95.833331346511841</v>
      </c>
      <c r="C6478" s="3">
        <v>98.275864124298096</v>
      </c>
    </row>
    <row r="6479" spans="1:3">
      <c r="A6479" s="3">
        <v>5.100001335144043</v>
      </c>
      <c r="B6479" s="3">
        <v>95.833331346511841</v>
      </c>
      <c r="C6479" s="3">
        <v>98.275864124298096</v>
      </c>
    </row>
    <row r="6480" spans="1:3">
      <c r="A6480" s="3">
        <v>5.1040010452270508</v>
      </c>
      <c r="B6480" s="3">
        <v>95.833331346511841</v>
      </c>
      <c r="C6480" s="3">
        <v>98.275864124298096</v>
      </c>
    </row>
    <row r="6481" spans="1:3">
      <c r="A6481" s="3">
        <v>5.1080012321472168</v>
      </c>
      <c r="B6481" s="3">
        <v>95.833331346511841</v>
      </c>
      <c r="C6481" s="3">
        <v>98.275864124298096</v>
      </c>
    </row>
    <row r="6482" spans="1:3">
      <c r="A6482" s="3">
        <v>5.1120014190673828</v>
      </c>
      <c r="B6482" s="3">
        <v>95.833331346511841</v>
      </c>
      <c r="C6482" s="3">
        <v>98.275864124298096</v>
      </c>
    </row>
    <row r="6483" spans="1:3">
      <c r="A6483" s="3">
        <v>5.1160011291503906</v>
      </c>
      <c r="B6483" s="3">
        <v>95.833331346511841</v>
      </c>
      <c r="C6483" s="3">
        <v>98.275864124298096</v>
      </c>
    </row>
    <row r="6484" spans="1:3">
      <c r="A6484" s="3">
        <v>5.1200013160705566</v>
      </c>
      <c r="B6484" s="3">
        <v>95.833331346511841</v>
      </c>
      <c r="C6484" s="3">
        <v>98.275864124298096</v>
      </c>
    </row>
    <row r="6485" spans="1:3">
      <c r="A6485" s="3">
        <v>5.1240010261535645</v>
      </c>
      <c r="B6485" s="3">
        <v>95.833331346511841</v>
      </c>
      <c r="C6485" s="3">
        <v>98.275864124298096</v>
      </c>
    </row>
    <row r="6486" spans="1:3">
      <c r="A6486" s="3">
        <v>5.1280012130737305</v>
      </c>
      <c r="B6486" s="3">
        <v>95.833331346511841</v>
      </c>
      <c r="C6486" s="3">
        <v>98.275864124298096</v>
      </c>
    </row>
    <row r="6487" spans="1:3">
      <c r="A6487" s="3">
        <v>5.1320013999938965</v>
      </c>
      <c r="B6487" s="3">
        <v>95.833331346511841</v>
      </c>
      <c r="C6487" s="3">
        <v>98.275864124298096</v>
      </c>
    </row>
    <row r="6488" spans="1:3">
      <c r="A6488" s="3">
        <v>5.1360011100769043</v>
      </c>
      <c r="B6488" s="3">
        <v>95.833331346511841</v>
      </c>
      <c r="C6488" s="3">
        <v>98.275864124298096</v>
      </c>
    </row>
    <row r="6489" spans="1:3">
      <c r="A6489" s="3">
        <v>5.1400012969970703</v>
      </c>
      <c r="B6489" s="3">
        <v>95.833331346511841</v>
      </c>
      <c r="C6489" s="3">
        <v>98.275864124298096</v>
      </c>
    </row>
    <row r="6490" spans="1:3">
      <c r="A6490" s="3">
        <v>5.1440010070800781</v>
      </c>
      <c r="B6490" s="3">
        <v>95.833331346511841</v>
      </c>
      <c r="C6490" s="3">
        <v>98.275864124298096</v>
      </c>
    </row>
    <row r="6491" spans="1:3">
      <c r="A6491" s="3">
        <v>5.1480011940002441</v>
      </c>
      <c r="B6491" s="3">
        <v>95.833331346511841</v>
      </c>
      <c r="C6491" s="3">
        <v>98.275864124298096</v>
      </c>
    </row>
    <row r="6492" spans="1:3">
      <c r="A6492" s="3">
        <v>5.1520013809204102</v>
      </c>
      <c r="B6492" s="3">
        <v>95.833331346511841</v>
      </c>
      <c r="C6492" s="3">
        <v>98.275864124298096</v>
      </c>
    </row>
    <row r="6493" spans="1:3">
      <c r="A6493" s="3">
        <v>5.156001091003418</v>
      </c>
      <c r="B6493" s="3">
        <v>95.833331346511841</v>
      </c>
      <c r="C6493" s="3">
        <v>98.275864124298096</v>
      </c>
    </row>
    <row r="6494" spans="1:3">
      <c r="A6494" s="3">
        <v>5.160001277923584</v>
      </c>
      <c r="B6494" s="3">
        <v>95.833331346511841</v>
      </c>
      <c r="C6494" s="3">
        <v>98.275864124298096</v>
      </c>
    </row>
    <row r="6495" spans="1:3">
      <c r="A6495" s="3">
        <v>5.1640009880065918</v>
      </c>
      <c r="B6495" s="3">
        <v>95.833331346511841</v>
      </c>
      <c r="C6495" s="3">
        <v>98.275864124298096</v>
      </c>
    </row>
    <row r="6496" spans="1:3">
      <c r="A6496" s="3">
        <v>5.1680011749267578</v>
      </c>
      <c r="B6496" s="3">
        <v>95.833331346511841</v>
      </c>
      <c r="C6496" s="3">
        <v>98.275864124298096</v>
      </c>
    </row>
    <row r="6497" spans="1:3">
      <c r="A6497" s="3">
        <v>5.1720013618469238</v>
      </c>
      <c r="B6497" s="3">
        <v>95.833331346511841</v>
      </c>
      <c r="C6497" s="3">
        <v>98.275864124298096</v>
      </c>
    </row>
    <row r="6498" spans="1:3">
      <c r="A6498" s="3">
        <v>5.1760010719299316</v>
      </c>
      <c r="B6498" s="3">
        <v>95.833331346511841</v>
      </c>
      <c r="C6498" s="3">
        <v>98.275864124298096</v>
      </c>
    </row>
    <row r="6499" spans="1:3">
      <c r="A6499" s="3">
        <v>5.1800012588500977</v>
      </c>
      <c r="B6499" s="3">
        <v>95.833331346511841</v>
      </c>
      <c r="C6499" s="3">
        <v>98.275864124298096</v>
      </c>
    </row>
    <row r="6500" spans="1:3">
      <c r="A6500" s="3">
        <v>5.1840009689331055</v>
      </c>
      <c r="B6500" s="3">
        <v>95.833331346511841</v>
      </c>
      <c r="C6500" s="3">
        <v>98.275864124298096</v>
      </c>
    </row>
    <row r="6501" spans="1:3">
      <c r="A6501" s="3">
        <v>5.1880011558532715</v>
      </c>
      <c r="B6501" s="3">
        <v>95.833331346511841</v>
      </c>
      <c r="C6501" s="3">
        <v>98.275864124298096</v>
      </c>
    </row>
    <row r="6502" spans="1:3">
      <c r="A6502" s="3">
        <v>5.1920013427734375</v>
      </c>
      <c r="B6502" s="3">
        <v>95.833331346511841</v>
      </c>
      <c r="C6502" s="3">
        <v>98.275864124298096</v>
      </c>
    </row>
    <row r="6503" spans="1:3">
      <c r="A6503" s="3">
        <v>5.1960010528564453</v>
      </c>
      <c r="B6503" s="3">
        <v>95.833331346511841</v>
      </c>
      <c r="C6503" s="3">
        <v>98.275864124298096</v>
      </c>
    </row>
    <row r="6504" spans="1:3">
      <c r="A6504" s="3">
        <v>5.2000012397766113</v>
      </c>
      <c r="B6504" s="3">
        <v>95.833331346511841</v>
      </c>
      <c r="C6504" s="3">
        <v>98.275864124298096</v>
      </c>
    </row>
    <row r="6505" spans="1:3">
      <c r="A6505" s="3">
        <v>5.2040014266967773</v>
      </c>
      <c r="B6505" s="3">
        <v>95.833331346511841</v>
      </c>
      <c r="C6505" s="3">
        <v>98.275864124298096</v>
      </c>
    </row>
    <row r="6506" spans="1:3">
      <c r="A6506" s="3">
        <v>5.2080011367797852</v>
      </c>
      <c r="B6506" s="3">
        <v>95.833331346511841</v>
      </c>
      <c r="C6506" s="3">
        <v>98.275864124298096</v>
      </c>
    </row>
    <row r="6507" spans="1:3">
      <c r="A6507" s="3">
        <v>5.2120013236999512</v>
      </c>
      <c r="B6507" s="3">
        <v>95.833331346511841</v>
      </c>
      <c r="C6507" s="3">
        <v>98.275864124298096</v>
      </c>
    </row>
    <row r="6508" spans="1:3">
      <c r="A6508" s="3">
        <v>5.216001033782959</v>
      </c>
      <c r="B6508" s="3">
        <v>95.833331346511841</v>
      </c>
      <c r="C6508" s="3">
        <v>98.275864124298096</v>
      </c>
    </row>
    <row r="6509" spans="1:3">
      <c r="A6509" s="3">
        <v>5.220001220703125</v>
      </c>
      <c r="B6509" s="3">
        <v>95.833331346511841</v>
      </c>
      <c r="C6509" s="3">
        <v>98.275864124298096</v>
      </c>
    </row>
    <row r="6510" spans="1:3">
      <c r="A6510" s="3">
        <v>5.224001407623291</v>
      </c>
      <c r="B6510" s="3">
        <v>95.833331346511841</v>
      </c>
      <c r="C6510" s="3">
        <v>98.275864124298096</v>
      </c>
    </row>
    <row r="6511" spans="1:3">
      <c r="A6511" s="3">
        <v>5.2280011177062988</v>
      </c>
      <c r="B6511" s="3">
        <v>95.833331346511841</v>
      </c>
      <c r="C6511" s="3">
        <v>98.275864124298096</v>
      </c>
    </row>
    <row r="6512" spans="1:3">
      <c r="A6512" s="3">
        <v>5.2320013046264648</v>
      </c>
      <c r="B6512" s="3">
        <v>95.833331346511841</v>
      </c>
      <c r="C6512" s="3">
        <v>98.275864124298096</v>
      </c>
    </row>
    <row r="6513" spans="1:3">
      <c r="A6513" s="3">
        <v>5.2360010147094727</v>
      </c>
      <c r="B6513" s="3">
        <v>95.833331346511841</v>
      </c>
      <c r="C6513" s="3">
        <v>98.275864124298096</v>
      </c>
    </row>
    <row r="6514" spans="1:3">
      <c r="A6514" s="3">
        <v>5.2400012016296387</v>
      </c>
      <c r="B6514" s="3">
        <v>95.833331346511841</v>
      </c>
      <c r="C6514" s="3">
        <v>98.275864124298096</v>
      </c>
    </row>
    <row r="6515" spans="1:3">
      <c r="A6515" s="3">
        <v>5.2440013885498047</v>
      </c>
      <c r="B6515" s="3">
        <v>95.833331346511841</v>
      </c>
      <c r="C6515" s="3">
        <v>98.275864124298096</v>
      </c>
    </row>
    <row r="6516" spans="1:3">
      <c r="A6516" s="3">
        <v>5.2480010986328125</v>
      </c>
      <c r="B6516" s="3">
        <v>95.833331346511841</v>
      </c>
      <c r="C6516" s="3">
        <v>98.275864124298096</v>
      </c>
    </row>
    <row r="6517" spans="1:3">
      <c r="A6517" s="3">
        <v>5.2520012855529785</v>
      </c>
      <c r="B6517" s="3">
        <v>95.833331346511841</v>
      </c>
      <c r="C6517" s="3">
        <v>98.275864124298096</v>
      </c>
    </row>
    <row r="6518" spans="1:3">
      <c r="A6518" s="3">
        <v>5.2560009956359863</v>
      </c>
      <c r="B6518" s="3">
        <v>95.833331346511841</v>
      </c>
      <c r="C6518" s="3">
        <v>98.275864124298096</v>
      </c>
    </row>
    <row r="6519" spans="1:3">
      <c r="A6519" s="3">
        <v>5.2600011825561523</v>
      </c>
      <c r="B6519" s="3">
        <v>95.833331346511841</v>
      </c>
      <c r="C6519" s="3">
        <v>98.275864124298096</v>
      </c>
    </row>
    <row r="6520" spans="1:3">
      <c r="A6520" s="3">
        <v>5.2640013694763184</v>
      </c>
      <c r="B6520" s="3">
        <v>95.833331346511841</v>
      </c>
      <c r="C6520" s="3">
        <v>98.275864124298096</v>
      </c>
    </row>
    <row r="6521" spans="1:3">
      <c r="A6521" s="3">
        <v>5.2680010795593262</v>
      </c>
      <c r="B6521" s="3">
        <v>95.833331346511841</v>
      </c>
      <c r="C6521" s="3">
        <v>98.275864124298096</v>
      </c>
    </row>
    <row r="6522" spans="1:3">
      <c r="A6522" s="3">
        <v>5.2720012664794922</v>
      </c>
      <c r="B6522" s="3">
        <v>95.833331346511841</v>
      </c>
      <c r="C6522" s="3">
        <v>98.275864124298096</v>
      </c>
    </row>
    <row r="6523" spans="1:3">
      <c r="A6523" s="3">
        <v>5.2760009765625</v>
      </c>
      <c r="B6523" s="3">
        <v>95.833331346511841</v>
      </c>
      <c r="C6523" s="3">
        <v>98.275864124298096</v>
      </c>
    </row>
    <row r="6524" spans="1:3">
      <c r="A6524" s="3">
        <v>5.280001163482666</v>
      </c>
      <c r="B6524" s="3">
        <v>95.833331346511841</v>
      </c>
      <c r="C6524" s="3">
        <v>98.275864124298096</v>
      </c>
    </row>
    <row r="6525" spans="1:3">
      <c r="A6525" s="3">
        <v>5.284001350402832</v>
      </c>
      <c r="B6525" s="3">
        <v>95.833331346511841</v>
      </c>
      <c r="C6525" s="3">
        <v>98.275864124298096</v>
      </c>
    </row>
    <row r="6526" spans="1:3">
      <c r="A6526" s="3">
        <v>5.2880010604858398</v>
      </c>
      <c r="B6526" s="3">
        <v>95.833331346511841</v>
      </c>
      <c r="C6526" s="3">
        <v>98.275864124298096</v>
      </c>
    </row>
    <row r="6527" spans="1:3">
      <c r="A6527" s="3">
        <v>5.2920012474060059</v>
      </c>
      <c r="B6527" s="3">
        <v>95.833331346511841</v>
      </c>
      <c r="C6527" s="3">
        <v>98.275864124298096</v>
      </c>
    </row>
    <row r="6528" spans="1:3">
      <c r="A6528" s="3">
        <v>5.2960014343261719</v>
      </c>
      <c r="B6528" s="3">
        <v>95.833331346511841</v>
      </c>
      <c r="C6528" s="3">
        <v>98.275864124298096</v>
      </c>
    </row>
    <row r="6529" spans="1:3">
      <c r="A6529" s="3">
        <v>5.3000011444091797</v>
      </c>
      <c r="B6529" s="3">
        <v>95.833331346511841</v>
      </c>
      <c r="C6529" s="3">
        <v>98.275864124298096</v>
      </c>
    </row>
    <row r="6530" spans="1:3">
      <c r="A6530" s="3">
        <v>5.3040013313293457</v>
      </c>
      <c r="B6530" s="3">
        <v>95.833331346511841</v>
      </c>
      <c r="C6530" s="3">
        <v>98.275864124298096</v>
      </c>
    </row>
    <row r="6531" spans="1:3">
      <c r="A6531" s="3">
        <v>5.3080010414123535</v>
      </c>
      <c r="B6531" s="3">
        <v>95.833331346511841</v>
      </c>
      <c r="C6531" s="3">
        <v>98.275864124298096</v>
      </c>
    </row>
    <row r="6532" spans="1:3">
      <c r="A6532" s="3">
        <v>5.3120012283325195</v>
      </c>
      <c r="B6532" s="3">
        <v>95.833331346511841</v>
      </c>
      <c r="C6532" s="3">
        <v>98.275864124298096</v>
      </c>
    </row>
    <row r="6533" spans="1:3">
      <c r="A6533" s="3">
        <v>5.3160014152526855</v>
      </c>
      <c r="B6533" s="3">
        <v>95.833331346511841</v>
      </c>
      <c r="C6533" s="3">
        <v>98.275864124298096</v>
      </c>
    </row>
    <row r="6534" spans="1:3">
      <c r="A6534" s="3">
        <v>5.3200011253356934</v>
      </c>
      <c r="B6534" s="3">
        <v>95.833331346511841</v>
      </c>
      <c r="C6534" s="3">
        <v>98.275864124298096</v>
      </c>
    </row>
    <row r="6535" spans="1:3">
      <c r="A6535" s="3">
        <v>5.3240013122558594</v>
      </c>
      <c r="B6535" s="3">
        <v>95.833331346511841</v>
      </c>
      <c r="C6535" s="3">
        <v>98.275864124298096</v>
      </c>
    </row>
    <row r="6536" spans="1:3">
      <c r="A6536" s="3">
        <v>5.3280010223388672</v>
      </c>
      <c r="B6536" s="3">
        <v>95.833331346511841</v>
      </c>
      <c r="C6536" s="3">
        <v>98.275864124298096</v>
      </c>
    </row>
    <row r="6537" spans="1:3">
      <c r="A6537" s="3">
        <v>5.3320012092590332</v>
      </c>
      <c r="B6537" s="3">
        <v>95.833331346511841</v>
      </c>
      <c r="C6537" s="3">
        <v>98.275864124298096</v>
      </c>
    </row>
    <row r="6538" spans="1:3">
      <c r="A6538" s="3">
        <v>5.3360013961791992</v>
      </c>
      <c r="B6538" s="3">
        <v>95.833331346511841</v>
      </c>
      <c r="C6538" s="3">
        <v>98.275864124298096</v>
      </c>
    </row>
    <row r="6539" spans="1:3">
      <c r="A6539" s="3">
        <v>5.340001106262207</v>
      </c>
      <c r="B6539" s="3">
        <v>95.833331346511841</v>
      </c>
      <c r="C6539" s="3">
        <v>98.275864124298096</v>
      </c>
    </row>
    <row r="6540" spans="1:3">
      <c r="A6540" s="3">
        <v>5.344001293182373</v>
      </c>
      <c r="B6540" s="3">
        <v>95.833331346511841</v>
      </c>
      <c r="C6540" s="3">
        <v>98.275864124298096</v>
      </c>
    </row>
    <row r="6541" spans="1:3">
      <c r="A6541" s="3">
        <v>5.3480010032653809</v>
      </c>
      <c r="B6541" s="3">
        <v>95.833331346511841</v>
      </c>
      <c r="C6541" s="3">
        <v>98.275864124298096</v>
      </c>
    </row>
    <row r="6542" spans="1:3">
      <c r="A6542" s="3">
        <v>5.3520011901855469</v>
      </c>
      <c r="B6542" s="3">
        <v>95.833331346511841</v>
      </c>
      <c r="C6542" s="3">
        <v>98.275864124298096</v>
      </c>
    </row>
    <row r="6543" spans="1:3">
      <c r="A6543" s="3">
        <v>5.3560013771057129</v>
      </c>
      <c r="B6543" s="3">
        <v>95.833331346511841</v>
      </c>
      <c r="C6543" s="3">
        <v>98.275864124298096</v>
      </c>
    </row>
    <row r="6544" spans="1:3">
      <c r="A6544" s="3">
        <v>5.3600010871887207</v>
      </c>
      <c r="B6544" s="3">
        <v>95.833331346511841</v>
      </c>
      <c r="C6544" s="3">
        <v>98.275864124298096</v>
      </c>
    </row>
    <row r="6545" spans="1:3">
      <c r="A6545" s="3">
        <v>5.3640012741088867</v>
      </c>
      <c r="B6545" s="3">
        <v>95.833331346511841</v>
      </c>
      <c r="C6545" s="3">
        <v>98.275864124298096</v>
      </c>
    </row>
    <row r="6546" spans="1:3">
      <c r="A6546" s="3">
        <v>5.3680009841918945</v>
      </c>
      <c r="B6546" s="3">
        <v>95.833331346511841</v>
      </c>
      <c r="C6546" s="3">
        <v>98.275864124298096</v>
      </c>
    </row>
    <row r="6547" spans="1:3">
      <c r="A6547" s="3">
        <v>5.3720011711120605</v>
      </c>
      <c r="B6547" s="3">
        <v>95.833331346511841</v>
      </c>
      <c r="C6547" s="3">
        <v>98.275864124298096</v>
      </c>
    </row>
    <row r="6548" spans="1:3">
      <c r="A6548" s="3">
        <v>5.3760013580322266</v>
      </c>
      <c r="B6548" s="3">
        <v>95.833331346511841</v>
      </c>
      <c r="C6548" s="3">
        <v>98.275864124298096</v>
      </c>
    </row>
    <row r="6549" spans="1:3">
      <c r="A6549" s="3">
        <v>5.3800010681152344</v>
      </c>
      <c r="B6549" s="3">
        <v>95.833331346511841</v>
      </c>
      <c r="C6549" s="3">
        <v>98.275864124298096</v>
      </c>
    </row>
    <row r="6550" spans="1:3">
      <c r="A6550" s="3">
        <v>5.3840012550354004</v>
      </c>
      <c r="B6550" s="3">
        <v>95.833331346511841</v>
      </c>
      <c r="C6550" s="3">
        <v>98.275864124298096</v>
      </c>
    </row>
    <row r="6551" spans="1:3">
      <c r="A6551" s="3">
        <v>5.3880014419555664</v>
      </c>
      <c r="B6551" s="3">
        <v>95.833331346511841</v>
      </c>
      <c r="C6551" s="3">
        <v>98.275864124298096</v>
      </c>
    </row>
    <row r="6552" spans="1:3">
      <c r="A6552" s="3">
        <v>5.3920011520385742</v>
      </c>
      <c r="B6552" s="3">
        <v>95.833331346511841</v>
      </c>
      <c r="C6552" s="3">
        <v>98.275864124298096</v>
      </c>
    </row>
    <row r="6553" spans="1:3">
      <c r="A6553" s="3">
        <v>5.3960013389587402</v>
      </c>
      <c r="B6553" s="3">
        <v>95.833331346511841</v>
      </c>
      <c r="C6553" s="3">
        <v>98.275864124298096</v>
      </c>
    </row>
    <row r="6554" spans="1:3">
      <c r="A6554" s="3">
        <v>5.400001049041748</v>
      </c>
      <c r="B6554" s="3">
        <v>95.833331346511841</v>
      </c>
      <c r="C6554" s="3">
        <v>98.275864124298096</v>
      </c>
    </row>
    <row r="6555" spans="1:3">
      <c r="A6555" s="3">
        <v>5.4040012359619141</v>
      </c>
      <c r="B6555" s="3">
        <v>95.833331346511841</v>
      </c>
      <c r="C6555" s="3">
        <v>98.275864124298096</v>
      </c>
    </row>
    <row r="6556" spans="1:3">
      <c r="A6556" s="3">
        <v>5.4080014228820801</v>
      </c>
      <c r="B6556" s="3">
        <v>95.833331346511841</v>
      </c>
      <c r="C6556" s="3">
        <v>98.275864124298096</v>
      </c>
    </row>
    <row r="6557" spans="1:3">
      <c r="A6557" s="3">
        <v>5.4120011329650879</v>
      </c>
      <c r="B6557" s="3">
        <v>95.833331346511841</v>
      </c>
      <c r="C6557" s="3">
        <v>98.275864124298096</v>
      </c>
    </row>
    <row r="6558" spans="1:3">
      <c r="A6558" s="3">
        <v>5.4160013198852539</v>
      </c>
      <c r="B6558" s="3">
        <v>95.833331346511841</v>
      </c>
      <c r="C6558" s="3">
        <v>98.275864124298096</v>
      </c>
    </row>
    <row r="6559" spans="1:3">
      <c r="A6559" s="3">
        <v>5.4200010299682617</v>
      </c>
      <c r="B6559" s="3">
        <v>95.833331346511841</v>
      </c>
      <c r="C6559" s="3">
        <v>98.275864124298096</v>
      </c>
    </row>
    <row r="6560" spans="1:3">
      <c r="A6560" s="3">
        <v>5.4240012168884277</v>
      </c>
      <c r="B6560" s="3">
        <v>95.833331346511841</v>
      </c>
      <c r="C6560" s="3">
        <v>98.275864124298096</v>
      </c>
    </row>
    <row r="6561" spans="1:3">
      <c r="A6561" s="3">
        <v>5.4280014038085938</v>
      </c>
      <c r="B6561" s="3">
        <v>95.833331346511841</v>
      </c>
      <c r="C6561" s="3">
        <v>98.275864124298096</v>
      </c>
    </row>
    <row r="6562" spans="1:3">
      <c r="A6562" s="3">
        <v>5.4320011138916016</v>
      </c>
      <c r="B6562" s="3">
        <v>95.833331346511841</v>
      </c>
      <c r="C6562" s="3">
        <v>98.275864124298096</v>
      </c>
    </row>
    <row r="6563" spans="1:3">
      <c r="A6563" s="3">
        <v>5.4360013008117676</v>
      </c>
      <c r="B6563" s="3">
        <v>95.833331346511841</v>
      </c>
      <c r="C6563" s="3">
        <v>98.275864124298096</v>
      </c>
    </row>
    <row r="6564" spans="1:3">
      <c r="A6564" s="3">
        <v>5.4400010108947754</v>
      </c>
      <c r="B6564" s="3">
        <v>95.833331346511841</v>
      </c>
      <c r="C6564" s="3">
        <v>98.275864124298096</v>
      </c>
    </row>
    <row r="6565" spans="1:3">
      <c r="A6565" s="3">
        <v>5.4440011978149414</v>
      </c>
      <c r="B6565" s="3">
        <v>95.833331346511841</v>
      </c>
      <c r="C6565" s="3">
        <v>98.275864124298096</v>
      </c>
    </row>
    <row r="6566" spans="1:3">
      <c r="A6566" s="3">
        <v>5.4480013847351074</v>
      </c>
      <c r="B6566" s="3">
        <v>95.833331346511841</v>
      </c>
      <c r="C6566" s="3">
        <v>98.275864124298096</v>
      </c>
    </row>
    <row r="6567" spans="1:3">
      <c r="A6567" s="3">
        <v>5.4520010948181152</v>
      </c>
      <c r="B6567" s="3">
        <v>95.833331346511841</v>
      </c>
      <c r="C6567" s="3">
        <v>98.275864124298096</v>
      </c>
    </row>
    <row r="6568" spans="1:3">
      <c r="A6568" s="3">
        <v>5.4560012817382813</v>
      </c>
      <c r="B6568" s="3">
        <v>95.833331346511841</v>
      </c>
      <c r="C6568" s="3">
        <v>98.275864124298096</v>
      </c>
    </row>
    <row r="6569" spans="1:3">
      <c r="A6569" s="3">
        <v>5.4600009918212891</v>
      </c>
      <c r="B6569" s="3">
        <v>95.833331346511841</v>
      </c>
      <c r="C6569" s="3">
        <v>98.275864124298096</v>
      </c>
    </row>
    <row r="6570" spans="1:3">
      <c r="A6570" s="3">
        <v>5.4640011787414551</v>
      </c>
      <c r="B6570" s="3">
        <v>95.833331346511841</v>
      </c>
      <c r="C6570" s="3">
        <v>98.275864124298096</v>
      </c>
    </row>
    <row r="6571" spans="1:3">
      <c r="A6571" s="3">
        <v>5.4680013656616211</v>
      </c>
      <c r="B6571" s="3">
        <v>95.833331346511841</v>
      </c>
      <c r="C6571" s="3">
        <v>98.275864124298096</v>
      </c>
    </row>
    <row r="6572" spans="1:3">
      <c r="A6572" s="3">
        <v>5.4720010757446289</v>
      </c>
      <c r="B6572" s="3">
        <v>95.833331346511841</v>
      </c>
      <c r="C6572" s="3">
        <v>98.275864124298096</v>
      </c>
    </row>
    <row r="6573" spans="1:3">
      <c r="A6573" s="3">
        <v>5.4760012626647949</v>
      </c>
      <c r="B6573" s="3">
        <v>95.833331346511841</v>
      </c>
      <c r="C6573" s="3">
        <v>98.275864124298096</v>
      </c>
    </row>
    <row r="6574" spans="1:3">
      <c r="A6574" s="3">
        <v>5.4800009727478027</v>
      </c>
      <c r="B6574" s="3">
        <v>95.833331346511841</v>
      </c>
      <c r="C6574" s="3">
        <v>98.275864124298096</v>
      </c>
    </row>
    <row r="6575" spans="1:3">
      <c r="A6575" s="3">
        <v>5.4840011596679688</v>
      </c>
      <c r="B6575" s="3">
        <v>95.833331346511841</v>
      </c>
      <c r="C6575" s="3">
        <v>98.275864124298096</v>
      </c>
    </row>
    <row r="6576" spans="1:3">
      <c r="A6576" s="3">
        <v>5.4880013465881348</v>
      </c>
      <c r="B6576" s="3">
        <v>95.833331346511841</v>
      </c>
      <c r="C6576" s="3">
        <v>98.275864124298096</v>
      </c>
    </row>
    <row r="6577" spans="1:3">
      <c r="A6577" s="3">
        <v>5.4920010566711426</v>
      </c>
      <c r="B6577" s="3">
        <v>95.833331346511841</v>
      </c>
      <c r="C6577" s="3">
        <v>98.275864124298096</v>
      </c>
    </row>
    <row r="6578" spans="1:3">
      <c r="A6578" s="3">
        <v>5.4960012435913086</v>
      </c>
      <c r="B6578" s="3">
        <v>95.833331346511841</v>
      </c>
      <c r="C6578" s="3">
        <v>98.275864124298096</v>
      </c>
    </row>
    <row r="6579" spans="1:3">
      <c r="A6579" s="3">
        <v>5.5000014305114746</v>
      </c>
      <c r="B6579" s="3">
        <v>95.833331346511841</v>
      </c>
      <c r="C6579" s="3">
        <v>98.275864124298096</v>
      </c>
    </row>
    <row r="6580" spans="1:3">
      <c r="A6580" s="3">
        <v>5.5040011405944824</v>
      </c>
      <c r="B6580" s="3">
        <v>95.833331346511841</v>
      </c>
      <c r="C6580" s="3">
        <v>98.275864124298096</v>
      </c>
    </row>
    <row r="6581" spans="1:3">
      <c r="A6581" s="3">
        <v>5.5080013275146484</v>
      </c>
      <c r="B6581" s="3">
        <v>95.833331346511841</v>
      </c>
      <c r="C6581" s="3">
        <v>98.275864124298096</v>
      </c>
    </row>
    <row r="6582" spans="1:3">
      <c r="A6582" s="3">
        <v>5.5120010375976563</v>
      </c>
      <c r="B6582" s="3">
        <v>95.833331346511841</v>
      </c>
      <c r="C6582" s="3">
        <v>98.275864124298096</v>
      </c>
    </row>
    <row r="6583" spans="1:3">
      <c r="A6583" s="3">
        <v>5.5160012245178223</v>
      </c>
      <c r="B6583" s="3">
        <v>95.833331346511841</v>
      </c>
      <c r="C6583" s="3">
        <v>98.275864124298096</v>
      </c>
    </row>
    <row r="6584" spans="1:3">
      <c r="A6584" s="3">
        <v>5.5200014114379883</v>
      </c>
      <c r="B6584" s="3">
        <v>95.833331346511841</v>
      </c>
      <c r="C6584" s="3">
        <v>98.275864124298096</v>
      </c>
    </row>
    <row r="6585" spans="1:3">
      <c r="A6585" s="3">
        <v>5.5240011215209961</v>
      </c>
      <c r="B6585" s="3">
        <v>95.833331346511841</v>
      </c>
      <c r="C6585" s="3">
        <v>98.275864124298096</v>
      </c>
    </row>
    <row r="6586" spans="1:3">
      <c r="A6586" s="3">
        <v>5.5280013084411621</v>
      </c>
      <c r="B6586" s="3">
        <v>95.833331346511841</v>
      </c>
      <c r="C6586" s="3">
        <v>98.275864124298096</v>
      </c>
    </row>
    <row r="6587" spans="1:3">
      <c r="A6587" s="3">
        <v>5.5320010185241699</v>
      </c>
      <c r="B6587" s="3">
        <v>95.833331346511841</v>
      </c>
      <c r="C6587" s="3">
        <v>98.275864124298096</v>
      </c>
    </row>
    <row r="6588" spans="1:3">
      <c r="A6588" s="3">
        <v>5.5360012054443359</v>
      </c>
      <c r="B6588" s="3">
        <v>95.833331346511841</v>
      </c>
      <c r="C6588" s="3">
        <v>98.275864124298096</v>
      </c>
    </row>
    <row r="6589" spans="1:3">
      <c r="A6589" s="3">
        <v>5.540001392364502</v>
      </c>
      <c r="B6589" s="3">
        <v>95.833331346511841</v>
      </c>
      <c r="C6589" s="3">
        <v>98.275864124298096</v>
      </c>
    </row>
    <row r="6590" spans="1:3">
      <c r="A6590" s="3">
        <v>5.5440011024475098</v>
      </c>
      <c r="B6590" s="3">
        <v>95.833331346511841</v>
      </c>
      <c r="C6590" s="3">
        <v>98.275864124298096</v>
      </c>
    </row>
    <row r="6591" spans="1:3">
      <c r="A6591" s="3">
        <v>5.5480012893676758</v>
      </c>
      <c r="B6591" s="3">
        <v>95.833331346511841</v>
      </c>
      <c r="C6591" s="3">
        <v>98.275864124298096</v>
      </c>
    </row>
    <row r="6592" spans="1:3">
      <c r="A6592" s="3">
        <v>5.5520009994506836</v>
      </c>
      <c r="B6592" s="3">
        <v>95.833331346511841</v>
      </c>
      <c r="C6592" s="3">
        <v>98.275864124298096</v>
      </c>
    </row>
    <row r="6593" spans="1:3">
      <c r="A6593" s="3">
        <v>5.5560011863708496</v>
      </c>
      <c r="B6593" s="3">
        <v>95.833331346511841</v>
      </c>
      <c r="C6593" s="3">
        <v>98.275864124298096</v>
      </c>
    </row>
    <row r="6594" spans="1:3">
      <c r="A6594" s="3">
        <v>5.5600013732910156</v>
      </c>
      <c r="B6594" s="3">
        <v>95.833331346511841</v>
      </c>
      <c r="C6594" s="3">
        <v>98.275864124298096</v>
      </c>
    </row>
    <row r="6595" spans="1:3">
      <c r="A6595" s="3">
        <v>5.5640010833740234</v>
      </c>
      <c r="B6595" s="3">
        <v>95.833331346511841</v>
      </c>
      <c r="C6595" s="3">
        <v>98.275864124298096</v>
      </c>
    </row>
    <row r="6596" spans="1:3">
      <c r="A6596" s="3">
        <v>5.5680012702941895</v>
      </c>
      <c r="B6596" s="3">
        <v>95.833331346511841</v>
      </c>
      <c r="C6596" s="3">
        <v>98.275864124298096</v>
      </c>
    </row>
    <row r="6597" spans="1:3">
      <c r="A6597" s="3">
        <v>5.5720009803771973</v>
      </c>
      <c r="B6597" s="3">
        <v>95.833331346511841</v>
      </c>
      <c r="C6597" s="3">
        <v>98.275864124298096</v>
      </c>
    </row>
    <row r="6598" spans="1:3">
      <c r="A6598" s="3">
        <v>5.5760011672973633</v>
      </c>
      <c r="B6598" s="3">
        <v>95.833331346511841</v>
      </c>
      <c r="C6598" s="3">
        <v>98.275864124298096</v>
      </c>
    </row>
    <row r="6599" spans="1:3">
      <c r="A6599" s="3">
        <v>5.5800013542175293</v>
      </c>
      <c r="B6599" s="3">
        <v>95.833331346511841</v>
      </c>
      <c r="C6599" s="3">
        <v>98.275864124298096</v>
      </c>
    </row>
    <row r="6600" spans="1:3">
      <c r="A6600" s="3">
        <v>5.5840010643005371</v>
      </c>
      <c r="B6600" s="3">
        <v>95.833331346511841</v>
      </c>
      <c r="C6600" s="3">
        <v>98.275864124298096</v>
      </c>
    </row>
    <row r="6601" spans="1:3">
      <c r="A6601" s="3">
        <v>5.5880012512207031</v>
      </c>
      <c r="B6601" s="3">
        <v>95.833331346511841</v>
      </c>
      <c r="C6601" s="3">
        <v>98.275864124298096</v>
      </c>
    </row>
    <row r="6602" spans="1:3">
      <c r="A6602" s="3">
        <v>5.5920014381408691</v>
      </c>
      <c r="B6602" s="3">
        <v>95.833331346511841</v>
      </c>
      <c r="C6602" s="3">
        <v>98.275864124298096</v>
      </c>
    </row>
    <row r="6603" spans="1:3">
      <c r="A6603" s="3">
        <v>5.596001148223877</v>
      </c>
      <c r="B6603" s="3">
        <v>95.833331346511841</v>
      </c>
      <c r="C6603" s="3">
        <v>98.275864124298096</v>
      </c>
    </row>
    <row r="6604" spans="1:3">
      <c r="A6604" s="3">
        <v>5.600001335144043</v>
      </c>
      <c r="B6604" s="3">
        <v>95.833331346511841</v>
      </c>
      <c r="C6604" s="3">
        <v>98.275864124298096</v>
      </c>
    </row>
    <row r="6605" spans="1:3">
      <c r="A6605" s="3">
        <v>5.6040010452270508</v>
      </c>
      <c r="B6605" s="3">
        <v>95.833331346511841</v>
      </c>
      <c r="C6605" s="3">
        <v>98.275864124298096</v>
      </c>
    </row>
    <row r="6606" spans="1:3">
      <c r="A6606" s="3">
        <v>5.6080012321472168</v>
      </c>
      <c r="B6606" s="3">
        <v>95.833331346511841</v>
      </c>
      <c r="C6606" s="3">
        <v>98.275864124298096</v>
      </c>
    </row>
    <row r="6607" spans="1:3">
      <c r="A6607" s="3">
        <v>5.6120014190673828</v>
      </c>
      <c r="B6607" s="3">
        <v>95.833331346511841</v>
      </c>
      <c r="C6607" s="3">
        <v>98.275864124298096</v>
      </c>
    </row>
    <row r="6608" spans="1:3">
      <c r="A6608" s="3">
        <v>5.6160011291503906</v>
      </c>
      <c r="B6608" s="3">
        <v>95.833331346511841</v>
      </c>
      <c r="C6608" s="3">
        <v>98.275864124298096</v>
      </c>
    </row>
    <row r="6609" spans="1:3">
      <c r="A6609" s="3">
        <v>5.6200013160705566</v>
      </c>
      <c r="B6609" s="3">
        <v>95.833331346511841</v>
      </c>
      <c r="C6609" s="3">
        <v>98.275864124298096</v>
      </c>
    </row>
    <row r="6610" spans="1:3">
      <c r="A6610" s="3">
        <v>5.6240010261535645</v>
      </c>
      <c r="B6610" s="3">
        <v>95.833331346511841</v>
      </c>
      <c r="C6610" s="3">
        <v>98.275864124298096</v>
      </c>
    </row>
    <row r="6611" spans="1:3">
      <c r="A6611" s="3">
        <v>5.6280012130737305</v>
      </c>
      <c r="B6611" s="3">
        <v>95.833331346511841</v>
      </c>
      <c r="C6611" s="3">
        <v>98.275864124298096</v>
      </c>
    </row>
    <row r="6612" spans="1:3">
      <c r="A6612" s="3">
        <v>5.6320013999938965</v>
      </c>
      <c r="B6612" s="3">
        <v>95.833331346511841</v>
      </c>
      <c r="C6612" s="3">
        <v>98.275864124298096</v>
      </c>
    </row>
    <row r="6613" spans="1:3">
      <c r="A6613" s="3">
        <v>5.6360011100769043</v>
      </c>
      <c r="B6613" s="3">
        <v>95.833331346511841</v>
      </c>
      <c r="C6613" s="3">
        <v>98.275864124298096</v>
      </c>
    </row>
    <row r="6614" spans="1:3">
      <c r="A6614" s="3">
        <v>5.6399998664855957</v>
      </c>
      <c r="B6614" s="3">
        <v>96.666663885116577</v>
      </c>
      <c r="C6614" s="3">
        <v>98.275864124298096</v>
      </c>
    </row>
    <row r="6615" spans="1:3">
      <c r="A6615" s="3">
        <v>5.6400012969970703</v>
      </c>
      <c r="B6615" s="3">
        <v>96.666663885116577</v>
      </c>
      <c r="C6615" s="3">
        <v>98.275864124298096</v>
      </c>
    </row>
    <row r="6616" spans="1:3">
      <c r="A6616" s="3">
        <v>5.6440010070800781</v>
      </c>
      <c r="B6616" s="3">
        <v>96.666663885116577</v>
      </c>
      <c r="C6616" s="3">
        <v>98.275864124298096</v>
      </c>
    </row>
    <row r="6617" spans="1:3">
      <c r="A6617" s="3">
        <v>5.6480011940002441</v>
      </c>
      <c r="B6617" s="3">
        <v>96.666663885116577</v>
      </c>
      <c r="C6617" s="3">
        <v>98.275864124298096</v>
      </c>
    </row>
    <row r="6618" spans="1:3">
      <c r="A6618" s="3">
        <v>5.6520013809204102</v>
      </c>
      <c r="B6618" s="3">
        <v>96.666663885116577</v>
      </c>
      <c r="C6618" s="3">
        <v>98.275864124298096</v>
      </c>
    </row>
    <row r="6619" spans="1:3">
      <c r="A6619" s="3">
        <v>5.656001091003418</v>
      </c>
      <c r="B6619" s="3">
        <v>96.666663885116577</v>
      </c>
      <c r="C6619" s="3">
        <v>98.275864124298096</v>
      </c>
    </row>
    <row r="6620" spans="1:3">
      <c r="A6620" s="3">
        <v>5.660001277923584</v>
      </c>
      <c r="B6620" s="3">
        <v>96.666663885116577</v>
      </c>
      <c r="C6620" s="3">
        <v>98.275864124298096</v>
      </c>
    </row>
    <row r="6621" spans="1:3">
      <c r="A6621" s="3">
        <v>5.6640009880065918</v>
      </c>
      <c r="B6621" s="3">
        <v>96.666663885116577</v>
      </c>
      <c r="C6621" s="3">
        <v>98.275864124298096</v>
      </c>
    </row>
    <row r="6622" spans="1:3">
      <c r="A6622" s="3">
        <v>5.6680011749267578</v>
      </c>
      <c r="B6622" s="3">
        <v>96.666663885116577</v>
      </c>
      <c r="C6622" s="3">
        <v>98.275864124298096</v>
      </c>
    </row>
    <row r="6623" spans="1:3">
      <c r="A6623" s="3">
        <v>5.6720013618469238</v>
      </c>
      <c r="B6623" s="3">
        <v>96.666663885116577</v>
      </c>
      <c r="C6623" s="3">
        <v>98.275864124298096</v>
      </c>
    </row>
    <row r="6624" spans="1:3">
      <c r="A6624" s="3">
        <v>5.6760010719299316</v>
      </c>
      <c r="B6624" s="3">
        <v>96.666663885116577</v>
      </c>
      <c r="C6624" s="3">
        <v>98.275864124298096</v>
      </c>
    </row>
    <row r="6625" spans="1:3">
      <c r="A6625" s="3">
        <v>5.6800012588500977</v>
      </c>
      <c r="B6625" s="3">
        <v>96.666663885116577</v>
      </c>
      <c r="C6625" s="3">
        <v>98.275864124298096</v>
      </c>
    </row>
    <row r="6626" spans="1:3">
      <c r="A6626" s="3">
        <v>5.6840014457702637</v>
      </c>
      <c r="B6626" s="3">
        <v>96.666663885116577</v>
      </c>
      <c r="C6626" s="3">
        <v>98.275864124298096</v>
      </c>
    </row>
    <row r="6627" spans="1:3">
      <c r="A6627" s="3">
        <v>5.6880011558532715</v>
      </c>
      <c r="B6627" s="3">
        <v>96.666663885116577</v>
      </c>
      <c r="C6627" s="3">
        <v>98.275864124298096</v>
      </c>
    </row>
    <row r="6628" spans="1:3">
      <c r="A6628" s="3">
        <v>5.6920013427734375</v>
      </c>
      <c r="B6628" s="3">
        <v>96.666663885116577</v>
      </c>
      <c r="C6628" s="3">
        <v>98.275864124298096</v>
      </c>
    </row>
    <row r="6629" spans="1:3">
      <c r="A6629" s="3">
        <v>5.6960010528564453</v>
      </c>
      <c r="B6629" s="3">
        <v>96.666663885116577</v>
      </c>
      <c r="C6629" s="3">
        <v>98.275864124298096</v>
      </c>
    </row>
    <row r="6630" spans="1:3">
      <c r="A6630" s="3">
        <v>5.7000012397766113</v>
      </c>
      <c r="B6630" s="3">
        <v>96.666663885116577</v>
      </c>
      <c r="C6630" s="3">
        <v>98.275864124298096</v>
      </c>
    </row>
    <row r="6631" spans="1:3">
      <c r="A6631" s="3">
        <v>5.7040014266967773</v>
      </c>
      <c r="B6631" s="3">
        <v>96.666663885116577</v>
      </c>
      <c r="C6631" s="3">
        <v>98.275864124298096</v>
      </c>
    </row>
    <row r="6632" spans="1:3">
      <c r="A6632" s="3">
        <v>5.7080011367797852</v>
      </c>
      <c r="B6632" s="3">
        <v>96.666663885116577</v>
      </c>
      <c r="C6632" s="3">
        <v>98.275864124298096</v>
      </c>
    </row>
    <row r="6633" spans="1:3">
      <c r="A6633" s="3">
        <v>5.7120013236999512</v>
      </c>
      <c r="B6633" s="3">
        <v>96.666663885116577</v>
      </c>
      <c r="C6633" s="3">
        <v>98.275864124298096</v>
      </c>
    </row>
    <row r="6634" spans="1:3">
      <c r="A6634" s="3">
        <v>5.716001033782959</v>
      </c>
      <c r="B6634" s="3">
        <v>96.666663885116577</v>
      </c>
      <c r="C6634" s="3">
        <v>98.275864124298096</v>
      </c>
    </row>
    <row r="6635" spans="1:3">
      <c r="A6635" s="3">
        <v>5.720001220703125</v>
      </c>
      <c r="B6635" s="3">
        <v>96.666663885116577</v>
      </c>
      <c r="C6635" s="3">
        <v>98.275864124298096</v>
      </c>
    </row>
    <row r="6636" spans="1:3">
      <c r="A6636" s="3">
        <v>5.724001407623291</v>
      </c>
      <c r="B6636" s="3">
        <v>96.666663885116577</v>
      </c>
      <c r="C6636" s="3">
        <v>98.275864124298096</v>
      </c>
    </row>
    <row r="6637" spans="1:3">
      <c r="A6637" s="3">
        <v>5.7280011177062988</v>
      </c>
      <c r="B6637" s="3">
        <v>96.666663885116577</v>
      </c>
      <c r="C6637" s="3">
        <v>98.275864124298096</v>
      </c>
    </row>
    <row r="6638" spans="1:3">
      <c r="A6638" s="3">
        <v>5.7320013046264648</v>
      </c>
      <c r="B6638" s="3">
        <v>96.666663885116577</v>
      </c>
      <c r="C6638" s="3">
        <v>98.275864124298096</v>
      </c>
    </row>
    <row r="6639" spans="1:3">
      <c r="A6639" s="3">
        <v>5.7360010147094727</v>
      </c>
      <c r="B6639" s="3">
        <v>96.666663885116577</v>
      </c>
      <c r="C6639" s="3">
        <v>98.275864124298096</v>
      </c>
    </row>
    <row r="6640" spans="1:3">
      <c r="A6640" s="3">
        <v>5.7400012016296387</v>
      </c>
      <c r="B6640" s="3">
        <v>96.666663885116577</v>
      </c>
      <c r="C6640" s="3">
        <v>98.275864124298096</v>
      </c>
    </row>
    <row r="6641" spans="1:3">
      <c r="A6641" s="3">
        <v>5.7440013885498047</v>
      </c>
      <c r="B6641" s="3">
        <v>96.666663885116577</v>
      </c>
      <c r="C6641" s="3">
        <v>98.275864124298096</v>
      </c>
    </row>
    <row r="6642" spans="1:3">
      <c r="A6642" s="3">
        <v>5.7480010986328125</v>
      </c>
      <c r="B6642" s="3">
        <v>96.666663885116577</v>
      </c>
      <c r="C6642" s="3">
        <v>98.275864124298096</v>
      </c>
    </row>
    <row r="6643" spans="1:3">
      <c r="A6643" s="3">
        <v>5.7520012855529785</v>
      </c>
      <c r="B6643" s="3">
        <v>96.666663885116577</v>
      </c>
      <c r="C6643" s="3">
        <v>98.275864124298096</v>
      </c>
    </row>
    <row r="6644" spans="1:3">
      <c r="A6644" s="3">
        <v>5.7560009956359863</v>
      </c>
      <c r="B6644" s="3">
        <v>96.666663885116577</v>
      </c>
      <c r="C6644" s="3">
        <v>98.275864124298096</v>
      </c>
    </row>
    <row r="6645" spans="1:3">
      <c r="A6645" s="3">
        <v>5.7600011825561523</v>
      </c>
      <c r="B6645" s="3">
        <v>96.666663885116577</v>
      </c>
      <c r="C6645" s="3">
        <v>98.275864124298096</v>
      </c>
    </row>
    <row r="6646" spans="1:3">
      <c r="A6646" s="3">
        <v>5.7640013694763184</v>
      </c>
      <c r="B6646" s="3">
        <v>96.666663885116577</v>
      </c>
      <c r="C6646" s="3">
        <v>98.275864124298096</v>
      </c>
    </row>
    <row r="6647" spans="1:3">
      <c r="A6647" s="3">
        <v>5.7680010795593262</v>
      </c>
      <c r="B6647" s="3">
        <v>96.666663885116577</v>
      </c>
      <c r="C6647" s="3">
        <v>98.275864124298096</v>
      </c>
    </row>
    <row r="6648" spans="1:3">
      <c r="A6648" s="3">
        <v>5.7720012664794922</v>
      </c>
      <c r="B6648" s="3">
        <v>96.666663885116577</v>
      </c>
      <c r="C6648" s="3">
        <v>98.275864124298096</v>
      </c>
    </row>
    <row r="6649" spans="1:3">
      <c r="A6649" s="3">
        <v>5.7760014533996582</v>
      </c>
      <c r="B6649" s="3">
        <v>96.666663885116577</v>
      </c>
      <c r="C6649" s="3">
        <v>98.275864124298096</v>
      </c>
    </row>
    <row r="6650" spans="1:3">
      <c r="A6650" s="3">
        <v>5.780001163482666</v>
      </c>
      <c r="B6650" s="3">
        <v>96.666663885116577</v>
      </c>
      <c r="C6650" s="3">
        <v>98.275864124298096</v>
      </c>
    </row>
    <row r="6651" spans="1:3">
      <c r="A6651" s="3">
        <v>5.784001350402832</v>
      </c>
      <c r="B6651" s="3">
        <v>96.666663885116577</v>
      </c>
      <c r="C6651" s="3">
        <v>98.275864124298096</v>
      </c>
    </row>
    <row r="6652" spans="1:3">
      <c r="A6652" s="3">
        <v>5.7880010604858398</v>
      </c>
      <c r="B6652" s="3">
        <v>96.666663885116577</v>
      </c>
      <c r="C6652" s="3">
        <v>98.275864124298096</v>
      </c>
    </row>
    <row r="6653" spans="1:3">
      <c r="A6653" s="3">
        <v>5.7920012474060059</v>
      </c>
      <c r="B6653" s="3">
        <v>96.666663885116577</v>
      </c>
      <c r="C6653" s="3">
        <v>98.275864124298096</v>
      </c>
    </row>
    <row r="6654" spans="1:3">
      <c r="A6654" s="3">
        <v>5.7960014343261719</v>
      </c>
      <c r="B6654" s="3">
        <v>96.666663885116577</v>
      </c>
      <c r="C6654" s="3">
        <v>98.275864124298096</v>
      </c>
    </row>
    <row r="6655" spans="1:3">
      <c r="A6655" s="3">
        <v>5.8000011444091797</v>
      </c>
      <c r="B6655" s="3">
        <v>96.666663885116577</v>
      </c>
      <c r="C6655" s="3">
        <v>98.275864124298096</v>
      </c>
    </row>
    <row r="6656" spans="1:3">
      <c r="A6656" s="3">
        <v>5.8040013313293457</v>
      </c>
      <c r="B6656" s="3">
        <v>96.666663885116577</v>
      </c>
      <c r="C6656" s="3">
        <v>98.275864124298096</v>
      </c>
    </row>
    <row r="6657" spans="1:3">
      <c r="A6657" s="3">
        <v>5.8080010414123535</v>
      </c>
      <c r="B6657" s="3">
        <v>96.666663885116577</v>
      </c>
      <c r="C6657" s="3">
        <v>98.275864124298096</v>
      </c>
    </row>
    <row r="6658" spans="1:3">
      <c r="A6658" s="3">
        <v>5.8120012283325195</v>
      </c>
      <c r="B6658" s="3">
        <v>96.666663885116577</v>
      </c>
      <c r="C6658" s="3">
        <v>98.275864124298096</v>
      </c>
    </row>
    <row r="6659" spans="1:3">
      <c r="A6659" s="3">
        <v>5.8160014152526855</v>
      </c>
      <c r="B6659" s="3">
        <v>96.666663885116577</v>
      </c>
      <c r="C6659" s="3">
        <v>98.275864124298096</v>
      </c>
    </row>
    <row r="6660" spans="1:3">
      <c r="A6660" s="3">
        <v>5.8200011253356934</v>
      </c>
      <c r="B6660" s="3">
        <v>96.666663885116577</v>
      </c>
      <c r="C6660" s="3">
        <v>98.275864124298096</v>
      </c>
    </row>
    <row r="6661" spans="1:3">
      <c r="A6661" s="3">
        <v>5.8240013122558594</v>
      </c>
      <c r="B6661" s="3">
        <v>96.666663885116577</v>
      </c>
      <c r="C6661" s="3">
        <v>98.275864124298096</v>
      </c>
    </row>
    <row r="6662" spans="1:3">
      <c r="A6662" s="3">
        <v>5.8280010223388672</v>
      </c>
      <c r="B6662" s="3">
        <v>96.666663885116577</v>
      </c>
      <c r="C6662" s="3">
        <v>98.275864124298096</v>
      </c>
    </row>
    <row r="6663" spans="1:3">
      <c r="A6663" s="3">
        <v>5.8320012092590332</v>
      </c>
      <c r="B6663" s="3">
        <v>96.666663885116577</v>
      </c>
      <c r="C6663" s="3">
        <v>98.275864124298096</v>
      </c>
    </row>
    <row r="6664" spans="1:3">
      <c r="A6664" s="3">
        <v>5.8360013961791992</v>
      </c>
      <c r="B6664" s="3">
        <v>96.666663885116577</v>
      </c>
      <c r="C6664" s="3">
        <v>98.275864124298096</v>
      </c>
    </row>
    <row r="6665" spans="1:3">
      <c r="A6665" s="3">
        <v>5.840001106262207</v>
      </c>
      <c r="B6665" s="3">
        <v>96.666663885116577</v>
      </c>
      <c r="C6665" s="3">
        <v>98.275864124298096</v>
      </c>
    </row>
    <row r="6666" spans="1:3">
      <c r="A6666" s="3">
        <v>5.844001293182373</v>
      </c>
      <c r="B6666" s="3">
        <v>96.666663885116577</v>
      </c>
      <c r="C6666" s="3">
        <v>98.275864124298096</v>
      </c>
    </row>
    <row r="6667" spans="1:3">
      <c r="A6667" s="3">
        <v>5.8480010032653809</v>
      </c>
      <c r="B6667" s="3">
        <v>96.666663885116577</v>
      </c>
      <c r="C6667" s="3">
        <v>98.275864124298096</v>
      </c>
    </row>
    <row r="6668" spans="1:3">
      <c r="A6668" s="3">
        <v>5.8520011901855469</v>
      </c>
      <c r="B6668" s="3">
        <v>96.666663885116577</v>
      </c>
      <c r="C6668" s="3">
        <v>98.275864124298096</v>
      </c>
    </row>
    <row r="6669" spans="1:3">
      <c r="A6669" s="3">
        <v>5.8560013771057129</v>
      </c>
      <c r="B6669" s="3">
        <v>96.666663885116577</v>
      </c>
      <c r="C6669" s="3">
        <v>98.275864124298096</v>
      </c>
    </row>
    <row r="6670" spans="1:3">
      <c r="A6670" s="3">
        <v>5.8600010871887207</v>
      </c>
      <c r="B6670" s="3">
        <v>96.666663885116577</v>
      </c>
      <c r="C6670" s="3">
        <v>98.275864124298096</v>
      </c>
    </row>
    <row r="6671" spans="1:3">
      <c r="A6671" s="3">
        <v>5.8640012741088867</v>
      </c>
      <c r="B6671" s="3">
        <v>96.666663885116577</v>
      </c>
      <c r="C6671" s="3">
        <v>98.275864124298096</v>
      </c>
    </row>
    <row r="6672" spans="1:3">
      <c r="A6672" s="3">
        <v>5.8680014610290527</v>
      </c>
      <c r="B6672" s="3">
        <v>96.666663885116577</v>
      </c>
      <c r="C6672" s="3">
        <v>98.275864124298096</v>
      </c>
    </row>
    <row r="6673" spans="1:3">
      <c r="A6673" s="3">
        <v>5.8720011711120605</v>
      </c>
      <c r="B6673" s="3">
        <v>96.666663885116577</v>
      </c>
      <c r="C6673" s="3">
        <v>98.275864124298096</v>
      </c>
    </row>
    <row r="6674" spans="1:3">
      <c r="A6674" s="3">
        <v>5.8760013580322266</v>
      </c>
      <c r="B6674" s="3">
        <v>96.666663885116577</v>
      </c>
      <c r="C6674" s="3">
        <v>98.275864124298096</v>
      </c>
    </row>
    <row r="6675" spans="1:3">
      <c r="A6675" s="3">
        <v>5.8800010681152344</v>
      </c>
      <c r="B6675" s="3">
        <v>96.666663885116577</v>
      </c>
      <c r="C6675" s="3">
        <v>98.275864124298096</v>
      </c>
    </row>
    <row r="6676" spans="1:3">
      <c r="A6676" s="3">
        <v>5.8840012550354004</v>
      </c>
      <c r="B6676" s="3">
        <v>96.666663885116577</v>
      </c>
      <c r="C6676" s="3">
        <v>98.275864124298096</v>
      </c>
    </row>
    <row r="6677" spans="1:3">
      <c r="A6677" s="3">
        <v>5.8880014419555664</v>
      </c>
      <c r="B6677" s="3">
        <v>96.666663885116577</v>
      </c>
      <c r="C6677" s="3">
        <v>98.275864124298096</v>
      </c>
    </row>
    <row r="6678" spans="1:3">
      <c r="A6678" s="3">
        <v>5.8920011520385742</v>
      </c>
      <c r="B6678" s="3">
        <v>96.666663885116577</v>
      </c>
      <c r="C6678" s="3">
        <v>98.275864124298096</v>
      </c>
    </row>
    <row r="6679" spans="1:3">
      <c r="A6679" s="3">
        <v>5.8960013389587402</v>
      </c>
      <c r="B6679" s="3">
        <v>96.666663885116577</v>
      </c>
      <c r="C6679" s="3">
        <v>98.275864124298096</v>
      </c>
    </row>
    <row r="6680" spans="1:3">
      <c r="A6680" s="3">
        <v>5.900001049041748</v>
      </c>
      <c r="B6680" s="3">
        <v>96.666663885116577</v>
      </c>
      <c r="C6680" s="3">
        <v>98.275864124298096</v>
      </c>
    </row>
    <row r="6681" spans="1:3">
      <c r="A6681" s="3">
        <v>5.9040012359619141</v>
      </c>
      <c r="B6681" s="3">
        <v>96.666663885116577</v>
      </c>
      <c r="C6681" s="3">
        <v>98.275864124298096</v>
      </c>
    </row>
    <row r="6682" spans="1:3">
      <c r="A6682" s="3">
        <v>5.9080014228820801</v>
      </c>
      <c r="B6682" s="3">
        <v>96.666663885116577</v>
      </c>
      <c r="C6682" s="3">
        <v>98.275864124298096</v>
      </c>
    </row>
    <row r="6683" spans="1:3">
      <c r="A6683" s="3">
        <v>5.9120011329650879</v>
      </c>
      <c r="B6683" s="3">
        <v>96.666663885116577</v>
      </c>
      <c r="C6683" s="3">
        <v>98.275864124298096</v>
      </c>
    </row>
    <row r="6684" spans="1:3">
      <c r="A6684" s="3">
        <v>5.9160013198852539</v>
      </c>
      <c r="B6684" s="3">
        <v>96.666663885116577</v>
      </c>
      <c r="C6684" s="3">
        <v>98.275864124298096</v>
      </c>
    </row>
    <row r="6685" spans="1:3">
      <c r="A6685" s="3">
        <v>5.9200010299682617</v>
      </c>
      <c r="B6685" s="3">
        <v>96.666663885116577</v>
      </c>
      <c r="C6685" s="3">
        <v>98.275864124298096</v>
      </c>
    </row>
    <row r="6686" spans="1:3">
      <c r="A6686" s="3">
        <v>5.9240012168884277</v>
      </c>
      <c r="B6686" s="3">
        <v>96.666663885116577</v>
      </c>
      <c r="C6686" s="3">
        <v>98.275864124298096</v>
      </c>
    </row>
    <row r="6687" spans="1:3">
      <c r="A6687" s="3">
        <v>5.9280014038085938</v>
      </c>
      <c r="B6687" s="3">
        <v>96.666663885116577</v>
      </c>
      <c r="C6687" s="3">
        <v>98.275864124298096</v>
      </c>
    </row>
    <row r="6688" spans="1:3">
      <c r="A6688" s="3">
        <v>5.9320011138916016</v>
      </c>
      <c r="B6688" s="3">
        <v>96.666663885116577</v>
      </c>
      <c r="C6688" s="3">
        <v>98.275864124298096</v>
      </c>
    </row>
    <row r="6689" spans="1:3">
      <c r="A6689" s="3">
        <v>5.9360013008117676</v>
      </c>
      <c r="B6689" s="3">
        <v>96.666663885116577</v>
      </c>
      <c r="C6689" s="3">
        <v>98.275864124298096</v>
      </c>
    </row>
    <row r="6690" spans="1:3">
      <c r="A6690" s="3">
        <v>5.9400010108947754</v>
      </c>
      <c r="B6690" s="3">
        <v>96.666663885116577</v>
      </c>
      <c r="C6690" s="3">
        <v>98.275864124298096</v>
      </c>
    </row>
    <row r="6691" spans="1:3">
      <c r="A6691" s="3">
        <v>5.9440011978149414</v>
      </c>
      <c r="B6691" s="3">
        <v>96.666663885116577</v>
      </c>
      <c r="C6691" s="3">
        <v>98.275864124298096</v>
      </c>
    </row>
    <row r="6692" spans="1:3">
      <c r="A6692" s="3">
        <v>5.9480013847351074</v>
      </c>
      <c r="B6692" s="3">
        <v>96.666663885116577</v>
      </c>
      <c r="C6692" s="3">
        <v>98.275864124298096</v>
      </c>
    </row>
    <row r="6693" spans="1:3">
      <c r="A6693" s="3">
        <v>5.9520010948181152</v>
      </c>
      <c r="B6693" s="3">
        <v>96.666663885116577</v>
      </c>
      <c r="C6693" s="3">
        <v>98.275864124298096</v>
      </c>
    </row>
    <row r="6694" spans="1:3">
      <c r="A6694" s="3">
        <v>5.9560012817382813</v>
      </c>
      <c r="B6694" s="3">
        <v>96.666663885116577</v>
      </c>
      <c r="C6694" s="3">
        <v>98.275864124298096</v>
      </c>
    </row>
    <row r="6695" spans="1:3">
      <c r="A6695" s="3">
        <v>5.9600014686584473</v>
      </c>
      <c r="B6695" s="3">
        <v>96.666663885116577</v>
      </c>
      <c r="C6695" s="3">
        <v>98.275864124298096</v>
      </c>
    </row>
    <row r="6696" spans="1:3">
      <c r="A6696" s="3">
        <v>5.9640011787414551</v>
      </c>
      <c r="B6696" s="3">
        <v>96.666663885116577</v>
      </c>
      <c r="C6696" s="3">
        <v>98.275864124298096</v>
      </c>
    </row>
    <row r="6697" spans="1:3">
      <c r="A6697" s="3">
        <v>5.9680013656616211</v>
      </c>
      <c r="B6697" s="3">
        <v>96.666663885116577</v>
      </c>
      <c r="C6697" s="3">
        <v>98.275864124298096</v>
      </c>
    </row>
    <row r="6698" spans="1:3">
      <c r="A6698" s="3">
        <v>5.9720010757446289</v>
      </c>
      <c r="B6698" s="3">
        <v>96.666663885116577</v>
      </c>
      <c r="C6698" s="3">
        <v>98.275864124298096</v>
      </c>
    </row>
    <row r="6699" spans="1:3">
      <c r="A6699" s="3">
        <v>5.9760012626647949</v>
      </c>
      <c r="B6699" s="3">
        <v>96.666663885116577</v>
      </c>
      <c r="C6699" s="3">
        <v>98.275864124298096</v>
      </c>
    </row>
    <row r="6700" spans="1:3">
      <c r="A6700" s="3">
        <v>5.9800014495849609</v>
      </c>
      <c r="B6700" s="3">
        <v>96.666663885116577</v>
      </c>
      <c r="C6700" s="3">
        <v>98.275864124298096</v>
      </c>
    </row>
    <row r="6701" spans="1:3">
      <c r="A6701" s="3">
        <v>5.9840011596679688</v>
      </c>
      <c r="B6701" s="3">
        <v>96.666663885116577</v>
      </c>
      <c r="C6701" s="3">
        <v>98.275864124298096</v>
      </c>
    </row>
    <row r="6702" spans="1:3">
      <c r="A6702" s="3">
        <v>5.9880013465881348</v>
      </c>
      <c r="B6702" s="3">
        <v>96.666663885116577</v>
      </c>
      <c r="C6702" s="3">
        <v>98.275864124298096</v>
      </c>
    </row>
    <row r="6703" spans="1:3">
      <c r="A6703" s="3">
        <v>5.9920010566711426</v>
      </c>
      <c r="B6703" s="3">
        <v>96.666663885116577</v>
      </c>
      <c r="C6703" s="3">
        <v>98.275864124298096</v>
      </c>
    </row>
    <row r="6704" spans="1:3">
      <c r="A6704" s="3">
        <v>5.9960012435913086</v>
      </c>
      <c r="B6704" s="3">
        <v>96.666663885116577</v>
      </c>
      <c r="C6704" s="3">
        <v>98.275864124298096</v>
      </c>
    </row>
    <row r="6705" spans="1:3">
      <c r="A6705" s="3">
        <v>6.0000014305114746</v>
      </c>
      <c r="B6705" s="3">
        <v>96.666663885116577</v>
      </c>
      <c r="C6705" s="3">
        <v>98.275864124298096</v>
      </c>
    </row>
    <row r="6706" spans="1:3">
      <c r="A6706" s="3">
        <v>6.0040011405944824</v>
      </c>
      <c r="B6706" s="3">
        <v>96.666663885116577</v>
      </c>
      <c r="C6706" s="3">
        <v>98.275864124298096</v>
      </c>
    </row>
    <row r="6707" spans="1:3">
      <c r="A6707" s="3">
        <v>6.0080013275146484</v>
      </c>
      <c r="B6707" s="3">
        <v>96.666663885116577</v>
      </c>
      <c r="C6707" s="3">
        <v>98.275864124298096</v>
      </c>
    </row>
    <row r="6708" spans="1:3">
      <c r="A6708" s="3">
        <v>6.0120010375976563</v>
      </c>
      <c r="B6708" s="3">
        <v>96.666663885116577</v>
      </c>
      <c r="C6708" s="3">
        <v>98.275864124298096</v>
      </c>
    </row>
    <row r="6709" spans="1:3">
      <c r="A6709" s="3">
        <v>6.0160012245178223</v>
      </c>
      <c r="B6709" s="3">
        <v>96.666663885116577</v>
      </c>
      <c r="C6709" s="3">
        <v>98.275864124298096</v>
      </c>
    </row>
    <row r="6710" spans="1:3">
      <c r="A6710" s="3">
        <v>6.0200014114379883</v>
      </c>
      <c r="B6710" s="3">
        <v>96.666663885116577</v>
      </c>
      <c r="C6710" s="3">
        <v>98.275864124298096</v>
      </c>
    </row>
    <row r="6711" spans="1:3">
      <c r="A6711" s="3">
        <v>6.0240011215209961</v>
      </c>
      <c r="B6711" s="3">
        <v>96.666663885116577</v>
      </c>
      <c r="C6711" s="3">
        <v>98.275864124298096</v>
      </c>
    </row>
    <row r="6712" spans="1:3">
      <c r="A6712" s="3">
        <v>6.0280013084411621</v>
      </c>
      <c r="B6712" s="3">
        <v>96.666663885116577</v>
      </c>
      <c r="C6712" s="3">
        <v>98.275864124298096</v>
      </c>
    </row>
    <row r="6713" spans="1:3">
      <c r="A6713" s="3">
        <v>6.0320010185241699</v>
      </c>
      <c r="B6713" s="3">
        <v>96.666663885116577</v>
      </c>
      <c r="C6713" s="3">
        <v>98.275864124298096</v>
      </c>
    </row>
    <row r="6714" spans="1:3">
      <c r="A6714" s="3">
        <v>6.0360012054443359</v>
      </c>
      <c r="B6714" s="3">
        <v>96.666663885116577</v>
      </c>
      <c r="C6714" s="3">
        <v>98.275864124298096</v>
      </c>
    </row>
    <row r="6715" spans="1:3">
      <c r="A6715" s="3">
        <v>6.040001392364502</v>
      </c>
      <c r="B6715" s="3">
        <v>96.666663885116577</v>
      </c>
      <c r="C6715" s="3">
        <v>98.275864124298096</v>
      </c>
    </row>
    <row r="6716" spans="1:3">
      <c r="A6716" s="3">
        <v>6.0440011024475098</v>
      </c>
      <c r="B6716" s="3">
        <v>96.666663885116577</v>
      </c>
      <c r="C6716" s="3">
        <v>98.275864124298096</v>
      </c>
    </row>
    <row r="6717" spans="1:3">
      <c r="A6717" s="3">
        <v>6.0480012893676758</v>
      </c>
      <c r="B6717" s="3">
        <v>96.666663885116577</v>
      </c>
      <c r="C6717" s="3">
        <v>98.275864124298096</v>
      </c>
    </row>
    <row r="6718" spans="1:3">
      <c r="A6718" s="3">
        <v>6.0520009994506836</v>
      </c>
      <c r="B6718" s="3">
        <v>96.666663885116577</v>
      </c>
      <c r="C6718" s="3">
        <v>98.275864124298096</v>
      </c>
    </row>
    <row r="6719" spans="1:3">
      <c r="A6719" s="3">
        <v>6.0560011863708496</v>
      </c>
      <c r="B6719" s="3">
        <v>96.666663885116577</v>
      </c>
      <c r="C6719" s="3">
        <v>98.275864124298096</v>
      </c>
    </row>
    <row r="6720" spans="1:3">
      <c r="A6720" s="3">
        <v>6.0600013732910156</v>
      </c>
      <c r="B6720" s="3">
        <v>96.666663885116577</v>
      </c>
      <c r="C6720" s="3">
        <v>98.275864124298096</v>
      </c>
    </row>
    <row r="6721" spans="1:3">
      <c r="A6721" s="3">
        <v>6.0640010833740234</v>
      </c>
      <c r="B6721" s="3">
        <v>96.666663885116577</v>
      </c>
      <c r="C6721" s="3">
        <v>98.275864124298096</v>
      </c>
    </row>
    <row r="6722" spans="1:3">
      <c r="A6722" s="3">
        <v>6.0680012702941895</v>
      </c>
      <c r="B6722" s="3">
        <v>96.666663885116577</v>
      </c>
      <c r="C6722" s="3">
        <v>98.275864124298096</v>
      </c>
    </row>
    <row r="6723" spans="1:3">
      <c r="A6723" s="3">
        <v>6.0720014572143555</v>
      </c>
      <c r="B6723" s="3">
        <v>96.666663885116577</v>
      </c>
      <c r="C6723" s="3">
        <v>98.275864124298096</v>
      </c>
    </row>
    <row r="6724" spans="1:3">
      <c r="A6724" s="3">
        <v>6.0760011672973633</v>
      </c>
      <c r="B6724" s="3">
        <v>96.666663885116577</v>
      </c>
      <c r="C6724" s="3">
        <v>98.275864124298096</v>
      </c>
    </row>
    <row r="6725" spans="1:3">
      <c r="A6725" s="3">
        <v>6.0800013542175293</v>
      </c>
      <c r="B6725" s="3">
        <v>96.666663885116577</v>
      </c>
      <c r="C6725" s="3">
        <v>98.275864124298096</v>
      </c>
    </row>
    <row r="6726" spans="1:3">
      <c r="A6726" s="3">
        <v>6.0840010643005371</v>
      </c>
      <c r="B6726" s="3">
        <v>96.666663885116577</v>
      </c>
      <c r="C6726" s="3">
        <v>98.275864124298096</v>
      </c>
    </row>
    <row r="6727" spans="1:3">
      <c r="A6727" s="3">
        <v>6.0880012512207031</v>
      </c>
      <c r="B6727" s="3">
        <v>96.666663885116577</v>
      </c>
      <c r="C6727" s="3">
        <v>98.275864124298096</v>
      </c>
    </row>
    <row r="6728" spans="1:3">
      <c r="A6728" s="3">
        <v>6.0920014381408691</v>
      </c>
      <c r="B6728" s="3">
        <v>96.666663885116577</v>
      </c>
      <c r="C6728" s="3">
        <v>98.275864124298096</v>
      </c>
    </row>
    <row r="6729" spans="1:3">
      <c r="A6729" s="3">
        <v>6.096001148223877</v>
      </c>
      <c r="B6729" s="3">
        <v>96.666663885116577</v>
      </c>
      <c r="C6729" s="3">
        <v>98.275864124298096</v>
      </c>
    </row>
    <row r="6730" spans="1:3">
      <c r="A6730" s="3">
        <v>6.100001335144043</v>
      </c>
      <c r="B6730" s="3">
        <v>96.666663885116577</v>
      </c>
      <c r="C6730" s="3">
        <v>98.275864124298096</v>
      </c>
    </row>
    <row r="6731" spans="1:3">
      <c r="A6731" s="3">
        <v>6.1040010452270508</v>
      </c>
      <c r="B6731" s="3">
        <v>96.666663885116577</v>
      </c>
      <c r="C6731" s="3">
        <v>98.275864124298096</v>
      </c>
    </row>
    <row r="6732" spans="1:3">
      <c r="A6732" s="3">
        <v>6.1080012321472168</v>
      </c>
      <c r="B6732" s="3">
        <v>96.666663885116577</v>
      </c>
      <c r="C6732" s="3">
        <v>98.275864124298096</v>
      </c>
    </row>
    <row r="6733" spans="1:3">
      <c r="A6733" s="3">
        <v>6.1120014190673828</v>
      </c>
      <c r="B6733" s="3">
        <v>96.666663885116577</v>
      </c>
      <c r="C6733" s="3">
        <v>98.275864124298096</v>
      </c>
    </row>
    <row r="6734" spans="1:3">
      <c r="A6734" s="3">
        <v>6.1160011291503906</v>
      </c>
      <c r="B6734" s="3">
        <v>96.666663885116577</v>
      </c>
      <c r="C6734" s="3">
        <v>98.275864124298096</v>
      </c>
    </row>
    <row r="6735" spans="1:3">
      <c r="A6735" s="3">
        <v>6.1200013160705566</v>
      </c>
      <c r="B6735" s="3">
        <v>96.666663885116577</v>
      </c>
      <c r="C6735" s="3">
        <v>98.275864124298096</v>
      </c>
    </row>
    <row r="6736" spans="1:3">
      <c r="A6736" s="3">
        <v>6.1240010261535645</v>
      </c>
      <c r="B6736" s="3">
        <v>96.666663885116577</v>
      </c>
      <c r="C6736" s="3">
        <v>98.275864124298096</v>
      </c>
    </row>
    <row r="6737" spans="1:3">
      <c r="A6737" s="3">
        <v>6.1280012130737305</v>
      </c>
      <c r="B6737" s="3">
        <v>96.666663885116577</v>
      </c>
      <c r="C6737" s="3">
        <v>98.275864124298096</v>
      </c>
    </row>
    <row r="6738" spans="1:3">
      <c r="A6738" s="3">
        <v>6.1320013999938965</v>
      </c>
      <c r="B6738" s="3">
        <v>96.666663885116577</v>
      </c>
      <c r="C6738" s="3">
        <v>98.275864124298096</v>
      </c>
    </row>
    <row r="6739" spans="1:3">
      <c r="A6739" s="3">
        <v>6.1360011100769043</v>
      </c>
      <c r="B6739" s="3">
        <v>96.666663885116577</v>
      </c>
      <c r="C6739" s="3">
        <v>98.275864124298096</v>
      </c>
    </row>
    <row r="6740" spans="1:3">
      <c r="A6740" s="3">
        <v>6.1400012969970703</v>
      </c>
      <c r="B6740" s="3">
        <v>96.666663885116577</v>
      </c>
      <c r="C6740" s="3">
        <v>98.275864124298096</v>
      </c>
    </row>
    <row r="6741" spans="1:3">
      <c r="A6741" s="3">
        <v>6.1440010070800781</v>
      </c>
      <c r="B6741" s="3">
        <v>96.666663885116577</v>
      </c>
      <c r="C6741" s="3">
        <v>98.275864124298096</v>
      </c>
    </row>
    <row r="6742" spans="1:3">
      <c r="A6742" s="3">
        <v>6.1480011940002441</v>
      </c>
      <c r="B6742" s="3">
        <v>96.666663885116577</v>
      </c>
      <c r="C6742" s="3">
        <v>98.275864124298096</v>
      </c>
    </row>
    <row r="6743" spans="1:3">
      <c r="A6743" s="3">
        <v>6.1520013809204102</v>
      </c>
      <c r="B6743" s="3">
        <v>96.666663885116577</v>
      </c>
      <c r="C6743" s="3">
        <v>98.275864124298096</v>
      </c>
    </row>
    <row r="6744" spans="1:3">
      <c r="A6744" s="3">
        <v>6.156001091003418</v>
      </c>
      <c r="B6744" s="3">
        <v>96.666663885116577</v>
      </c>
      <c r="C6744" s="3">
        <v>98.275864124298096</v>
      </c>
    </row>
    <row r="6745" spans="1:3">
      <c r="A6745" s="3">
        <v>6.160001277923584</v>
      </c>
      <c r="B6745" s="3">
        <v>96.666663885116577</v>
      </c>
      <c r="C6745" s="3">
        <v>98.275864124298096</v>
      </c>
    </row>
    <row r="6746" spans="1:3">
      <c r="A6746" s="3">
        <v>6.16400146484375</v>
      </c>
      <c r="B6746" s="3">
        <v>96.666663885116577</v>
      </c>
      <c r="C6746" s="3">
        <v>98.275864124298096</v>
      </c>
    </row>
    <row r="6747" spans="1:3">
      <c r="A6747" s="3">
        <v>6.1680011749267578</v>
      </c>
      <c r="B6747" s="3">
        <v>96.666663885116577</v>
      </c>
      <c r="C6747" s="3">
        <v>98.275864124298096</v>
      </c>
    </row>
    <row r="6748" spans="1:3">
      <c r="A6748" s="3">
        <v>6.1720013618469238</v>
      </c>
      <c r="B6748" s="3">
        <v>96.666663885116577</v>
      </c>
      <c r="C6748" s="3">
        <v>98.275864124298096</v>
      </c>
    </row>
    <row r="6749" spans="1:3">
      <c r="A6749" s="3">
        <v>6.1760010719299316</v>
      </c>
      <c r="B6749" s="3">
        <v>96.666663885116577</v>
      </c>
      <c r="C6749" s="3">
        <v>98.275864124298096</v>
      </c>
    </row>
    <row r="6750" spans="1:3">
      <c r="A6750" s="3">
        <v>6.1800012588500977</v>
      </c>
      <c r="B6750" s="3">
        <v>96.666663885116577</v>
      </c>
      <c r="C6750" s="3">
        <v>98.275864124298096</v>
      </c>
    </row>
    <row r="6751" spans="1:3">
      <c r="A6751" s="3">
        <v>6.1840014457702637</v>
      </c>
      <c r="B6751" s="3">
        <v>96.666663885116577</v>
      </c>
      <c r="C6751" s="3">
        <v>98.275864124298096</v>
      </c>
    </row>
    <row r="6752" spans="1:3">
      <c r="A6752" s="3">
        <v>6.1880011558532715</v>
      </c>
      <c r="B6752" s="3">
        <v>96.666663885116577</v>
      </c>
      <c r="C6752" s="3">
        <v>98.275864124298096</v>
      </c>
    </row>
    <row r="6753" spans="1:3">
      <c r="A6753" s="3">
        <v>6.1920013427734375</v>
      </c>
      <c r="B6753" s="3">
        <v>96.666663885116577</v>
      </c>
      <c r="C6753" s="3">
        <v>98.275864124298096</v>
      </c>
    </row>
    <row r="6754" spans="1:3">
      <c r="A6754" s="3">
        <v>6.1960010528564453</v>
      </c>
      <c r="B6754" s="3">
        <v>96.666663885116577</v>
      </c>
      <c r="C6754" s="3">
        <v>98.275864124298096</v>
      </c>
    </row>
    <row r="6755" spans="1:3">
      <c r="A6755" s="3">
        <v>6.2000012397766113</v>
      </c>
      <c r="B6755" s="3">
        <v>96.666663885116577</v>
      </c>
      <c r="C6755" s="3">
        <v>98.275864124298096</v>
      </c>
    </row>
    <row r="6756" spans="1:3">
      <c r="A6756" s="3">
        <v>6.2040014266967773</v>
      </c>
      <c r="B6756" s="3">
        <v>96.666663885116577</v>
      </c>
      <c r="C6756" s="3">
        <v>98.275864124298096</v>
      </c>
    </row>
    <row r="6757" spans="1:3">
      <c r="A6757" s="3">
        <v>6.2080011367797852</v>
      </c>
      <c r="B6757" s="3">
        <v>96.666663885116577</v>
      </c>
      <c r="C6757" s="3">
        <v>98.275864124298096</v>
      </c>
    </row>
    <row r="6758" spans="1:3">
      <c r="A6758" s="3">
        <v>6.2120013236999512</v>
      </c>
      <c r="B6758" s="3">
        <v>96.666663885116577</v>
      </c>
      <c r="C6758" s="3">
        <v>98.275864124298096</v>
      </c>
    </row>
    <row r="6759" spans="1:3">
      <c r="A6759" s="3">
        <v>6.216001033782959</v>
      </c>
      <c r="B6759" s="3">
        <v>96.666663885116577</v>
      </c>
      <c r="C6759" s="3">
        <v>98.275864124298096</v>
      </c>
    </row>
    <row r="6760" spans="1:3">
      <c r="A6760" s="3">
        <v>6.220001220703125</v>
      </c>
      <c r="B6760" s="3">
        <v>96.666663885116577</v>
      </c>
      <c r="C6760" s="3">
        <v>98.275864124298096</v>
      </c>
    </row>
    <row r="6761" spans="1:3">
      <c r="A6761" s="3">
        <v>6.224001407623291</v>
      </c>
      <c r="B6761" s="3">
        <v>96.666663885116577</v>
      </c>
      <c r="C6761" s="3">
        <v>98.275864124298096</v>
      </c>
    </row>
    <row r="6762" spans="1:3">
      <c r="A6762" s="3">
        <v>6.2280011177062988</v>
      </c>
      <c r="B6762" s="3">
        <v>96.666663885116577</v>
      </c>
      <c r="C6762" s="3">
        <v>98.275864124298096</v>
      </c>
    </row>
    <row r="6763" spans="1:3">
      <c r="A6763" s="3">
        <v>6.2320013046264648</v>
      </c>
      <c r="B6763" s="3">
        <v>96.666663885116577</v>
      </c>
      <c r="C6763" s="3">
        <v>98.275864124298096</v>
      </c>
    </row>
    <row r="6764" spans="1:3">
      <c r="A6764" s="3">
        <v>6.2360010147094727</v>
      </c>
      <c r="B6764" s="3">
        <v>96.666663885116577</v>
      </c>
      <c r="C6764" s="3">
        <v>98.275864124298096</v>
      </c>
    </row>
    <row r="6765" spans="1:3">
      <c r="A6765" s="3">
        <v>6.2400012016296387</v>
      </c>
      <c r="B6765" s="3">
        <v>96.666663885116577</v>
      </c>
      <c r="C6765" s="3">
        <v>98.275864124298096</v>
      </c>
    </row>
    <row r="6766" spans="1:3">
      <c r="A6766" s="3">
        <v>6.2440013885498047</v>
      </c>
      <c r="B6766" s="3">
        <v>96.666663885116577</v>
      </c>
      <c r="C6766" s="3">
        <v>98.275864124298096</v>
      </c>
    </row>
    <row r="6767" spans="1:3">
      <c r="A6767" s="3">
        <v>6.2480010986328125</v>
      </c>
      <c r="B6767" s="3">
        <v>96.666663885116577</v>
      </c>
      <c r="C6767" s="3">
        <v>98.275864124298096</v>
      </c>
    </row>
    <row r="6768" spans="1:3">
      <c r="A6768" s="3">
        <v>6.2520012855529785</v>
      </c>
      <c r="B6768" s="3">
        <v>96.666663885116577</v>
      </c>
      <c r="C6768" s="3">
        <v>98.275864124298096</v>
      </c>
    </row>
    <row r="6769" spans="1:3">
      <c r="A6769" s="3">
        <v>6.2560014724731445</v>
      </c>
      <c r="B6769" s="3">
        <v>96.666663885116577</v>
      </c>
      <c r="C6769" s="3">
        <v>98.275864124298096</v>
      </c>
    </row>
    <row r="6770" spans="1:3">
      <c r="A6770" s="3">
        <v>6.2600011825561523</v>
      </c>
      <c r="B6770" s="3">
        <v>96.666663885116577</v>
      </c>
      <c r="C6770" s="3">
        <v>98.275864124298096</v>
      </c>
    </row>
    <row r="6771" spans="1:3">
      <c r="A6771" s="3">
        <v>6.2640013694763184</v>
      </c>
      <c r="B6771" s="3">
        <v>96.666663885116577</v>
      </c>
      <c r="C6771" s="3">
        <v>98.275864124298096</v>
      </c>
    </row>
    <row r="6772" spans="1:3">
      <c r="A6772" s="3">
        <v>6.2680010795593262</v>
      </c>
      <c r="B6772" s="3">
        <v>96.666663885116577</v>
      </c>
      <c r="C6772" s="3">
        <v>98.275864124298096</v>
      </c>
    </row>
    <row r="6773" spans="1:3">
      <c r="A6773" s="3">
        <v>6.2720012664794922</v>
      </c>
      <c r="B6773" s="3">
        <v>96.666663885116577</v>
      </c>
      <c r="C6773" s="3">
        <v>98.275864124298096</v>
      </c>
    </row>
    <row r="6774" spans="1:3">
      <c r="A6774" s="3">
        <v>6.2760014533996582</v>
      </c>
      <c r="B6774" s="3">
        <v>96.666663885116577</v>
      </c>
      <c r="C6774" s="3">
        <v>98.275864124298096</v>
      </c>
    </row>
    <row r="6775" spans="1:3">
      <c r="A6775" s="3">
        <v>6.280001163482666</v>
      </c>
      <c r="B6775" s="3">
        <v>96.666663885116577</v>
      </c>
      <c r="C6775" s="3">
        <v>98.275864124298096</v>
      </c>
    </row>
    <row r="6776" spans="1:3">
      <c r="A6776" s="3">
        <v>6.284001350402832</v>
      </c>
      <c r="B6776" s="3">
        <v>96.666663885116577</v>
      </c>
      <c r="C6776" s="3">
        <v>98.275864124298096</v>
      </c>
    </row>
    <row r="6777" spans="1:3">
      <c r="A6777" s="3">
        <v>6.2880010604858398</v>
      </c>
      <c r="B6777" s="3">
        <v>96.666663885116577</v>
      </c>
      <c r="C6777" s="3">
        <v>98.275864124298096</v>
      </c>
    </row>
    <row r="6778" spans="1:3">
      <c r="A6778" s="3">
        <v>6.2920012474060059</v>
      </c>
      <c r="B6778" s="3">
        <v>96.666663885116577</v>
      </c>
      <c r="C6778" s="3">
        <v>98.275864124298096</v>
      </c>
    </row>
    <row r="6779" spans="1:3">
      <c r="A6779" s="3">
        <v>6.2960014343261719</v>
      </c>
      <c r="B6779" s="3">
        <v>96.666663885116577</v>
      </c>
      <c r="C6779" s="3">
        <v>98.275864124298096</v>
      </c>
    </row>
    <row r="6780" spans="1:3">
      <c r="A6780" s="3">
        <v>6.3000011444091797</v>
      </c>
      <c r="B6780" s="3">
        <v>96.666663885116577</v>
      </c>
      <c r="C6780" s="3">
        <v>98.275864124298096</v>
      </c>
    </row>
    <row r="6781" spans="1:3">
      <c r="A6781" s="3">
        <v>6.3040013313293457</v>
      </c>
      <c r="B6781" s="3">
        <v>96.666663885116577</v>
      </c>
      <c r="C6781" s="3">
        <v>98.275864124298096</v>
      </c>
    </row>
    <row r="6782" spans="1:3">
      <c r="A6782" s="3">
        <v>6.3080010414123535</v>
      </c>
      <c r="B6782" s="3">
        <v>96.666663885116577</v>
      </c>
      <c r="C6782" s="3">
        <v>98.275864124298096</v>
      </c>
    </row>
    <row r="6783" spans="1:3">
      <c r="A6783" s="3">
        <v>6.3120012283325195</v>
      </c>
      <c r="B6783" s="3">
        <v>96.666663885116577</v>
      </c>
      <c r="C6783" s="3">
        <v>98.275864124298096</v>
      </c>
    </row>
    <row r="6784" spans="1:3">
      <c r="A6784" s="3">
        <v>6.3160014152526855</v>
      </c>
      <c r="B6784" s="3">
        <v>96.666663885116577</v>
      </c>
      <c r="C6784" s="3">
        <v>98.275864124298096</v>
      </c>
    </row>
    <row r="6785" spans="1:3">
      <c r="A6785" s="3">
        <v>6.3200011253356934</v>
      </c>
      <c r="B6785" s="3">
        <v>96.666663885116577</v>
      </c>
      <c r="C6785" s="3">
        <v>98.275864124298096</v>
      </c>
    </row>
    <row r="6786" spans="1:3">
      <c r="A6786" s="3">
        <v>6.3240013122558594</v>
      </c>
      <c r="B6786" s="3">
        <v>96.666663885116577</v>
      </c>
      <c r="C6786" s="3">
        <v>98.275864124298096</v>
      </c>
    </row>
    <row r="6787" spans="1:3">
      <c r="A6787" s="3">
        <v>6.3280010223388672</v>
      </c>
      <c r="B6787" s="3">
        <v>96.666663885116577</v>
      </c>
      <c r="C6787" s="3">
        <v>98.275864124298096</v>
      </c>
    </row>
    <row r="6788" spans="1:3">
      <c r="A6788" s="3">
        <v>6.3320012092590332</v>
      </c>
      <c r="B6788" s="3">
        <v>96.666663885116577</v>
      </c>
      <c r="C6788" s="3">
        <v>98.275864124298096</v>
      </c>
    </row>
    <row r="6789" spans="1:3">
      <c r="A6789" s="3">
        <v>6.3360013961791992</v>
      </c>
      <c r="B6789" s="3">
        <v>96.666663885116577</v>
      </c>
      <c r="C6789" s="3">
        <v>98.275864124298096</v>
      </c>
    </row>
    <row r="6790" spans="1:3">
      <c r="A6790" s="3">
        <v>6.340001106262207</v>
      </c>
      <c r="B6790" s="3">
        <v>96.666663885116577</v>
      </c>
      <c r="C6790" s="3">
        <v>98.275864124298096</v>
      </c>
    </row>
    <row r="6791" spans="1:3">
      <c r="A6791" s="3">
        <v>6.344001293182373</v>
      </c>
      <c r="B6791" s="3">
        <v>96.666663885116577</v>
      </c>
      <c r="C6791" s="3">
        <v>98.275864124298096</v>
      </c>
    </row>
    <row r="6792" spans="1:3">
      <c r="A6792" s="3">
        <v>6.3480014801025391</v>
      </c>
      <c r="B6792" s="3">
        <v>96.666663885116577</v>
      </c>
      <c r="C6792" s="3">
        <v>98.275864124298096</v>
      </c>
    </row>
    <row r="6793" spans="1:3">
      <c r="A6793" s="3">
        <v>6.3520011901855469</v>
      </c>
      <c r="B6793" s="3">
        <v>96.666663885116577</v>
      </c>
      <c r="C6793" s="3">
        <v>98.275864124298096</v>
      </c>
    </row>
    <row r="6794" spans="1:3">
      <c r="A6794" s="3">
        <v>6.3560013771057129</v>
      </c>
      <c r="B6794" s="3">
        <v>96.666663885116577</v>
      </c>
      <c r="C6794" s="3">
        <v>98.275864124298096</v>
      </c>
    </row>
    <row r="6795" spans="1:3">
      <c r="A6795" s="3">
        <v>6.3600010871887207</v>
      </c>
      <c r="B6795" s="3">
        <v>96.666663885116577</v>
      </c>
      <c r="C6795" s="3">
        <v>98.275864124298096</v>
      </c>
    </row>
    <row r="6796" spans="1:3">
      <c r="A6796" s="3">
        <v>6.3640012741088867</v>
      </c>
      <c r="B6796" s="3">
        <v>96.666663885116577</v>
      </c>
      <c r="C6796" s="3">
        <v>98.275864124298096</v>
      </c>
    </row>
    <row r="6797" spans="1:3">
      <c r="A6797" s="3">
        <v>6.3680014610290527</v>
      </c>
      <c r="B6797" s="3">
        <v>96.666663885116577</v>
      </c>
      <c r="C6797" s="3">
        <v>98.275864124298096</v>
      </c>
    </row>
    <row r="6798" spans="1:3">
      <c r="A6798" s="3">
        <v>6.3720011711120605</v>
      </c>
      <c r="B6798" s="3">
        <v>96.666663885116577</v>
      </c>
      <c r="C6798" s="3">
        <v>98.275864124298096</v>
      </c>
    </row>
    <row r="6799" spans="1:3">
      <c r="A6799" s="3">
        <v>6.3760013580322266</v>
      </c>
      <c r="B6799" s="3">
        <v>96.666663885116577</v>
      </c>
      <c r="C6799" s="3">
        <v>98.275864124298096</v>
      </c>
    </row>
    <row r="6800" spans="1:3">
      <c r="A6800" s="3">
        <v>6.3800010681152344</v>
      </c>
      <c r="B6800" s="3">
        <v>96.666663885116577</v>
      </c>
      <c r="C6800" s="3">
        <v>98.275864124298096</v>
      </c>
    </row>
    <row r="6801" spans="1:3">
      <c r="A6801" s="3">
        <v>6.3840012550354004</v>
      </c>
      <c r="B6801" s="3">
        <v>96.666663885116577</v>
      </c>
      <c r="C6801" s="3">
        <v>98.275864124298096</v>
      </c>
    </row>
    <row r="6802" spans="1:3">
      <c r="A6802" s="3">
        <v>6.3880014419555664</v>
      </c>
      <c r="B6802" s="3">
        <v>96.666663885116577</v>
      </c>
      <c r="C6802" s="3">
        <v>98.275864124298096</v>
      </c>
    </row>
    <row r="6803" spans="1:3">
      <c r="A6803" s="3">
        <v>6.3920011520385742</v>
      </c>
      <c r="B6803" s="3">
        <v>96.666663885116577</v>
      </c>
      <c r="C6803" s="3">
        <v>98.275864124298096</v>
      </c>
    </row>
    <row r="6804" spans="1:3">
      <c r="A6804" s="3">
        <v>6.3960013389587402</v>
      </c>
      <c r="B6804" s="3">
        <v>96.666663885116577</v>
      </c>
      <c r="C6804" s="3">
        <v>98.275864124298096</v>
      </c>
    </row>
    <row r="6805" spans="1:3">
      <c r="A6805" s="3">
        <v>6.400001049041748</v>
      </c>
      <c r="B6805" s="3">
        <v>96.666663885116577</v>
      </c>
      <c r="C6805" s="3">
        <v>98.275864124298096</v>
      </c>
    </row>
    <row r="6806" spans="1:3">
      <c r="A6806" s="3">
        <v>6.4040012359619141</v>
      </c>
      <c r="B6806" s="3">
        <v>96.666663885116577</v>
      </c>
      <c r="C6806" s="3">
        <v>98.275864124298096</v>
      </c>
    </row>
    <row r="6807" spans="1:3">
      <c r="A6807" s="3">
        <v>6.4080014228820801</v>
      </c>
      <c r="B6807" s="3">
        <v>96.666663885116577</v>
      </c>
      <c r="C6807" s="3">
        <v>98.275864124298096</v>
      </c>
    </row>
    <row r="6808" spans="1:3">
      <c r="A6808" s="3">
        <v>6.4120011329650879</v>
      </c>
      <c r="B6808" s="3">
        <v>96.666663885116577</v>
      </c>
      <c r="C6808" s="3">
        <v>98.275864124298096</v>
      </c>
    </row>
    <row r="6809" spans="1:3">
      <c r="A6809" s="3">
        <v>6.4160013198852539</v>
      </c>
      <c r="B6809" s="3">
        <v>96.666663885116577</v>
      </c>
      <c r="C6809" s="3">
        <v>98.275864124298096</v>
      </c>
    </row>
    <row r="6810" spans="1:3">
      <c r="A6810" s="3">
        <v>6.4200010299682617</v>
      </c>
      <c r="B6810" s="3">
        <v>96.666663885116577</v>
      </c>
      <c r="C6810" s="3">
        <v>98.275864124298096</v>
      </c>
    </row>
    <row r="6811" spans="1:3">
      <c r="A6811" s="3">
        <v>6.4240012168884277</v>
      </c>
      <c r="B6811" s="3">
        <v>96.666663885116577</v>
      </c>
      <c r="C6811" s="3">
        <v>98.275864124298096</v>
      </c>
    </row>
    <row r="6812" spans="1:3">
      <c r="A6812" s="3">
        <v>6.4280014038085938</v>
      </c>
      <c r="B6812" s="3">
        <v>96.666663885116577</v>
      </c>
      <c r="C6812" s="3">
        <v>98.275864124298096</v>
      </c>
    </row>
    <row r="6813" spans="1:3">
      <c r="A6813" s="3">
        <v>6.4320011138916016</v>
      </c>
      <c r="B6813" s="3">
        <v>96.666663885116577</v>
      </c>
      <c r="C6813" s="3">
        <v>98.275864124298096</v>
      </c>
    </row>
    <row r="6814" spans="1:3">
      <c r="A6814" s="3">
        <v>6.4360013008117676</v>
      </c>
      <c r="B6814" s="3">
        <v>96.666663885116577</v>
      </c>
      <c r="C6814" s="3">
        <v>98.275864124298096</v>
      </c>
    </row>
    <row r="6815" spans="1:3">
      <c r="A6815" s="3">
        <v>6.4400014877319336</v>
      </c>
      <c r="B6815" s="3">
        <v>96.666663885116577</v>
      </c>
      <c r="C6815" s="3">
        <v>98.275864124298096</v>
      </c>
    </row>
    <row r="6816" spans="1:3">
      <c r="A6816" s="3">
        <v>6.4440011978149414</v>
      </c>
      <c r="B6816" s="3">
        <v>96.666663885116577</v>
      </c>
      <c r="C6816" s="3">
        <v>98.275864124298096</v>
      </c>
    </row>
    <row r="6817" spans="1:3">
      <c r="A6817" s="3">
        <v>6.4480013847351074</v>
      </c>
      <c r="B6817" s="3">
        <v>96.666663885116577</v>
      </c>
      <c r="C6817" s="3">
        <v>98.275864124298096</v>
      </c>
    </row>
    <row r="6818" spans="1:3">
      <c r="A6818" s="3">
        <v>6.4520010948181152</v>
      </c>
      <c r="B6818" s="3">
        <v>96.666663885116577</v>
      </c>
      <c r="C6818" s="3">
        <v>98.275864124298096</v>
      </c>
    </row>
    <row r="6819" spans="1:3">
      <c r="A6819" s="3">
        <v>6.4560012817382813</v>
      </c>
      <c r="B6819" s="3">
        <v>96.666663885116577</v>
      </c>
      <c r="C6819" s="3">
        <v>98.275864124298096</v>
      </c>
    </row>
    <row r="6820" spans="1:3">
      <c r="A6820" s="3">
        <v>6.4600014686584473</v>
      </c>
      <c r="B6820" s="3">
        <v>96.666663885116577</v>
      </c>
      <c r="C6820" s="3">
        <v>98.275864124298096</v>
      </c>
    </row>
    <row r="6821" spans="1:3">
      <c r="A6821" s="3">
        <v>6.4640011787414551</v>
      </c>
      <c r="B6821" s="3">
        <v>96.666663885116577</v>
      </c>
      <c r="C6821" s="3">
        <v>98.275864124298096</v>
      </c>
    </row>
    <row r="6822" spans="1:3">
      <c r="A6822" s="3">
        <v>6.4680013656616211</v>
      </c>
      <c r="B6822" s="3">
        <v>96.666663885116577</v>
      </c>
      <c r="C6822" s="3">
        <v>98.275864124298096</v>
      </c>
    </row>
    <row r="6823" spans="1:3">
      <c r="A6823" s="3">
        <v>6.4720010757446289</v>
      </c>
      <c r="B6823" s="3">
        <v>96.666663885116577</v>
      </c>
      <c r="C6823" s="3">
        <v>98.275864124298096</v>
      </c>
    </row>
    <row r="6824" spans="1:3">
      <c r="A6824" s="3">
        <v>6.4760012626647949</v>
      </c>
      <c r="B6824" s="3">
        <v>96.666663885116577</v>
      </c>
      <c r="C6824" s="3">
        <v>98.275864124298096</v>
      </c>
    </row>
    <row r="6825" spans="1:3">
      <c r="A6825" s="3">
        <v>6.4800014495849609</v>
      </c>
      <c r="B6825" s="3">
        <v>96.666663885116577</v>
      </c>
      <c r="C6825" s="3">
        <v>98.275864124298096</v>
      </c>
    </row>
    <row r="6826" spans="1:3">
      <c r="A6826" s="3">
        <v>6.4840011596679688</v>
      </c>
      <c r="B6826" s="3">
        <v>96.666663885116577</v>
      </c>
      <c r="C6826" s="3">
        <v>98.275864124298096</v>
      </c>
    </row>
    <row r="6827" spans="1:3">
      <c r="A6827" s="3">
        <v>6.4880013465881348</v>
      </c>
      <c r="B6827" s="3">
        <v>96.666663885116577</v>
      </c>
      <c r="C6827" s="3">
        <v>98.275864124298096</v>
      </c>
    </row>
    <row r="6828" spans="1:3">
      <c r="A6828" s="3">
        <v>6.4920010566711426</v>
      </c>
      <c r="B6828" s="3">
        <v>96.666663885116577</v>
      </c>
      <c r="C6828" s="3">
        <v>98.275864124298096</v>
      </c>
    </row>
    <row r="6829" spans="1:3">
      <c r="A6829" s="3">
        <v>6.4960012435913086</v>
      </c>
      <c r="B6829" s="3">
        <v>96.666663885116577</v>
      </c>
      <c r="C6829" s="3">
        <v>98.275864124298096</v>
      </c>
    </row>
    <row r="6830" spans="1:3">
      <c r="A6830" s="3">
        <v>6.5000014305114746</v>
      </c>
      <c r="B6830" s="3">
        <v>96.666663885116577</v>
      </c>
      <c r="C6830" s="3">
        <v>98.275864124298096</v>
      </c>
    </row>
    <row r="6831" spans="1:3">
      <c r="A6831" s="3">
        <v>6.5040011405944824</v>
      </c>
      <c r="B6831" s="3">
        <v>96.666663885116577</v>
      </c>
      <c r="C6831" s="3">
        <v>98.275864124298096</v>
      </c>
    </row>
    <row r="6832" spans="1:3">
      <c r="A6832" s="3">
        <v>6.5080013275146484</v>
      </c>
      <c r="B6832" s="3">
        <v>96.666663885116577</v>
      </c>
      <c r="C6832" s="3">
        <v>98.275864124298096</v>
      </c>
    </row>
    <row r="6833" spans="1:3">
      <c r="A6833" s="3">
        <v>6.5120010375976563</v>
      </c>
      <c r="B6833" s="3">
        <v>96.666663885116577</v>
      </c>
      <c r="C6833" s="3">
        <v>98.275864124298096</v>
      </c>
    </row>
    <row r="6834" spans="1:3">
      <c r="A6834" s="3">
        <v>6.5160012245178223</v>
      </c>
      <c r="B6834" s="3">
        <v>96.666663885116577</v>
      </c>
      <c r="C6834" s="3">
        <v>98.275864124298096</v>
      </c>
    </row>
    <row r="6835" spans="1:3">
      <c r="A6835" s="3">
        <v>6.5200014114379883</v>
      </c>
      <c r="B6835" s="3">
        <v>96.666663885116577</v>
      </c>
      <c r="C6835" s="3">
        <v>98.275864124298096</v>
      </c>
    </row>
    <row r="6836" spans="1:3">
      <c r="A6836" s="3">
        <v>6.5240011215209961</v>
      </c>
      <c r="B6836" s="3">
        <v>96.666663885116577</v>
      </c>
      <c r="C6836" s="3">
        <v>98.275864124298096</v>
      </c>
    </row>
    <row r="6837" spans="1:3">
      <c r="A6837" s="3">
        <v>6.5280013084411621</v>
      </c>
      <c r="B6837" s="3">
        <v>96.666663885116577</v>
      </c>
      <c r="C6837" s="3">
        <v>98.275864124298096</v>
      </c>
    </row>
    <row r="6838" spans="1:3">
      <c r="A6838" s="3">
        <v>6.5320014953613281</v>
      </c>
      <c r="B6838" s="3">
        <v>96.666663885116577</v>
      </c>
      <c r="C6838" s="3">
        <v>98.275864124298096</v>
      </c>
    </row>
    <row r="6839" spans="1:3">
      <c r="A6839" s="3">
        <v>6.5360012054443359</v>
      </c>
      <c r="B6839" s="3">
        <v>96.666663885116577</v>
      </c>
      <c r="C6839" s="3">
        <v>98.275864124298096</v>
      </c>
    </row>
    <row r="6840" spans="1:3">
      <c r="A6840" s="3">
        <v>6.540001392364502</v>
      </c>
      <c r="B6840" s="3">
        <v>96.666663885116577</v>
      </c>
      <c r="C6840" s="3">
        <v>98.275864124298096</v>
      </c>
    </row>
    <row r="6841" spans="1:3">
      <c r="A6841" s="3">
        <v>6.5440011024475098</v>
      </c>
      <c r="B6841" s="3">
        <v>96.666663885116577</v>
      </c>
      <c r="C6841" s="3">
        <v>98.275864124298096</v>
      </c>
    </row>
    <row r="6842" spans="1:3">
      <c r="A6842" s="3">
        <v>6.5480012893676758</v>
      </c>
      <c r="B6842" s="3">
        <v>96.666663885116577</v>
      </c>
      <c r="C6842" s="3">
        <v>98.275864124298096</v>
      </c>
    </row>
    <row r="6843" spans="1:3">
      <c r="A6843" s="3">
        <v>6.5520014762878418</v>
      </c>
      <c r="B6843" s="3">
        <v>96.666663885116577</v>
      </c>
      <c r="C6843" s="3">
        <v>98.275864124298096</v>
      </c>
    </row>
    <row r="6844" spans="1:3">
      <c r="A6844" s="3">
        <v>6.5560011863708496</v>
      </c>
      <c r="B6844" s="3">
        <v>96.666663885116577</v>
      </c>
      <c r="C6844" s="3">
        <v>98.275864124298096</v>
      </c>
    </row>
    <row r="6845" spans="1:3">
      <c r="A6845" s="3">
        <v>6.5600013732910156</v>
      </c>
      <c r="B6845" s="3">
        <v>96.666663885116577</v>
      </c>
      <c r="C6845" s="3">
        <v>98.275864124298096</v>
      </c>
    </row>
    <row r="6846" spans="1:3">
      <c r="A6846" s="3">
        <v>6.5640010833740234</v>
      </c>
      <c r="B6846" s="3">
        <v>96.666663885116577</v>
      </c>
      <c r="C6846" s="3">
        <v>98.275864124298096</v>
      </c>
    </row>
    <row r="6847" spans="1:3">
      <c r="A6847" s="3">
        <v>6.5680012702941895</v>
      </c>
      <c r="B6847" s="3">
        <v>96.666663885116577</v>
      </c>
      <c r="C6847" s="3">
        <v>98.275864124298096</v>
      </c>
    </row>
    <row r="6848" spans="1:3">
      <c r="A6848" s="3">
        <v>6.5720014572143555</v>
      </c>
      <c r="B6848" s="3">
        <v>96.666663885116577</v>
      </c>
      <c r="C6848" s="3">
        <v>98.275864124298096</v>
      </c>
    </row>
    <row r="6849" spans="1:3">
      <c r="A6849" s="3">
        <v>6.5760011672973633</v>
      </c>
      <c r="B6849" s="3">
        <v>96.666663885116577</v>
      </c>
      <c r="C6849" s="3">
        <v>98.275864124298096</v>
      </c>
    </row>
    <row r="6850" spans="1:3">
      <c r="A6850" s="3">
        <v>6.5800013542175293</v>
      </c>
      <c r="B6850" s="3">
        <v>96.666663885116577</v>
      </c>
      <c r="C6850" s="3">
        <v>98.275864124298096</v>
      </c>
    </row>
    <row r="6851" spans="1:3">
      <c r="A6851" s="3">
        <v>6.5840010643005371</v>
      </c>
      <c r="B6851" s="3">
        <v>96.666663885116577</v>
      </c>
      <c r="C6851" s="3">
        <v>98.275864124298096</v>
      </c>
    </row>
    <row r="6852" spans="1:3">
      <c r="A6852" s="3">
        <v>6.5880012512207031</v>
      </c>
      <c r="B6852" s="3">
        <v>96.666663885116577</v>
      </c>
      <c r="C6852" s="3">
        <v>98.275864124298096</v>
      </c>
    </row>
    <row r="6853" spans="1:3">
      <c r="A6853" s="3">
        <v>6.5920014381408691</v>
      </c>
      <c r="B6853" s="3">
        <v>96.666663885116577</v>
      </c>
      <c r="C6853" s="3">
        <v>98.275864124298096</v>
      </c>
    </row>
    <row r="6854" spans="1:3">
      <c r="A6854" s="3">
        <v>6.596001148223877</v>
      </c>
      <c r="B6854" s="3">
        <v>96.666663885116577</v>
      </c>
      <c r="C6854" s="3">
        <v>98.275864124298096</v>
      </c>
    </row>
    <row r="6855" spans="1:3">
      <c r="A6855" s="3">
        <v>6.600001335144043</v>
      </c>
      <c r="B6855" s="3">
        <v>96.666663885116577</v>
      </c>
      <c r="C6855" s="3">
        <v>98.275864124298096</v>
      </c>
    </row>
    <row r="6856" spans="1:3">
      <c r="A6856" s="3">
        <v>6.6040010452270508</v>
      </c>
      <c r="B6856" s="3">
        <v>96.666663885116577</v>
      </c>
      <c r="C6856" s="3">
        <v>98.275864124298096</v>
      </c>
    </row>
    <row r="6857" spans="1:3">
      <c r="A6857" s="3">
        <v>6.6080012321472168</v>
      </c>
      <c r="B6857" s="3">
        <v>96.666663885116577</v>
      </c>
      <c r="C6857" s="3">
        <v>98.275864124298096</v>
      </c>
    </row>
    <row r="6858" spans="1:3">
      <c r="A6858" s="3">
        <v>6.6120014190673828</v>
      </c>
      <c r="B6858" s="3">
        <v>96.666663885116577</v>
      </c>
      <c r="C6858" s="3">
        <v>98.275864124298096</v>
      </c>
    </row>
    <row r="6859" spans="1:3">
      <c r="A6859" s="3">
        <v>6.6160011291503906</v>
      </c>
      <c r="B6859" s="3">
        <v>96.666663885116577</v>
      </c>
      <c r="C6859" s="3">
        <v>98.275864124298096</v>
      </c>
    </row>
    <row r="6860" spans="1:3">
      <c r="A6860" s="3">
        <v>6.6200013160705566</v>
      </c>
      <c r="B6860" s="3">
        <v>96.666663885116577</v>
      </c>
      <c r="C6860" s="3">
        <v>98.275864124298096</v>
      </c>
    </row>
    <row r="6861" spans="1:3">
      <c r="A6861" s="3">
        <v>6.6240015029907227</v>
      </c>
      <c r="B6861" s="3">
        <v>96.666663885116577</v>
      </c>
      <c r="C6861" s="3">
        <v>98.275864124298096</v>
      </c>
    </row>
    <row r="6862" spans="1:3">
      <c r="A6862" s="3">
        <v>6.6280012130737305</v>
      </c>
      <c r="B6862" s="3">
        <v>96.666663885116577</v>
      </c>
      <c r="C6862" s="3">
        <v>98.275864124298096</v>
      </c>
    </row>
    <row r="6863" spans="1:3">
      <c r="A6863" s="3">
        <v>6.6320013999938965</v>
      </c>
      <c r="B6863" s="3">
        <v>96.666663885116577</v>
      </c>
      <c r="C6863" s="3">
        <v>98.275864124298096</v>
      </c>
    </row>
    <row r="6864" spans="1:3">
      <c r="A6864" s="3">
        <v>6.6360011100769043</v>
      </c>
      <c r="B6864" s="3">
        <v>96.666663885116577</v>
      </c>
      <c r="C6864" s="3">
        <v>98.275864124298096</v>
      </c>
    </row>
    <row r="6865" spans="1:3">
      <c r="A6865" s="3">
        <v>6.6400012969970703</v>
      </c>
      <c r="B6865" s="3">
        <v>96.666663885116577</v>
      </c>
      <c r="C6865" s="3">
        <v>98.275864124298096</v>
      </c>
    </row>
    <row r="6866" spans="1:3">
      <c r="A6866" s="3">
        <v>6.6440014839172363</v>
      </c>
      <c r="B6866" s="3">
        <v>96.666663885116577</v>
      </c>
      <c r="C6866" s="3">
        <v>98.275864124298096</v>
      </c>
    </row>
    <row r="6867" spans="1:3">
      <c r="A6867" s="3">
        <v>6.6480011940002441</v>
      </c>
      <c r="B6867" s="3">
        <v>96.666663885116577</v>
      </c>
      <c r="C6867" s="3">
        <v>98.275864124298096</v>
      </c>
    </row>
    <row r="6868" spans="1:3">
      <c r="A6868" s="3">
        <v>6.6520013809204102</v>
      </c>
      <c r="B6868" s="3">
        <v>96.666663885116577</v>
      </c>
      <c r="C6868" s="3">
        <v>98.275864124298096</v>
      </c>
    </row>
    <row r="6869" spans="1:3">
      <c r="A6869" s="3">
        <v>6.656001091003418</v>
      </c>
      <c r="B6869" s="3">
        <v>96.666663885116577</v>
      </c>
      <c r="C6869" s="3">
        <v>98.275864124298096</v>
      </c>
    </row>
    <row r="6870" spans="1:3">
      <c r="A6870" s="3">
        <v>6.660001277923584</v>
      </c>
      <c r="B6870" s="3">
        <v>96.666663885116577</v>
      </c>
      <c r="C6870" s="3">
        <v>98.275864124298096</v>
      </c>
    </row>
    <row r="6871" spans="1:3">
      <c r="A6871" s="3">
        <v>6.66400146484375</v>
      </c>
      <c r="B6871" s="3">
        <v>96.666663885116577</v>
      </c>
      <c r="C6871" s="3">
        <v>98.275864124298096</v>
      </c>
    </row>
    <row r="6872" spans="1:3">
      <c r="A6872" s="3">
        <v>6.6680011749267578</v>
      </c>
      <c r="B6872" s="3">
        <v>96.666663885116577</v>
      </c>
      <c r="C6872" s="3">
        <v>98.275864124298096</v>
      </c>
    </row>
    <row r="6873" spans="1:3">
      <c r="A6873" s="3">
        <v>6.6720013618469238</v>
      </c>
      <c r="B6873" s="3">
        <v>96.666663885116577</v>
      </c>
      <c r="C6873" s="3">
        <v>98.275864124298096</v>
      </c>
    </row>
    <row r="6874" spans="1:3">
      <c r="A6874" s="3">
        <v>6.6760010719299316</v>
      </c>
      <c r="B6874" s="3">
        <v>96.666663885116577</v>
      </c>
      <c r="C6874" s="3">
        <v>98.275864124298096</v>
      </c>
    </row>
    <row r="6875" spans="1:3">
      <c r="A6875" s="3">
        <v>6.6800012588500977</v>
      </c>
      <c r="B6875" s="3">
        <v>96.666663885116577</v>
      </c>
      <c r="C6875" s="3">
        <v>98.275864124298096</v>
      </c>
    </row>
    <row r="6876" spans="1:3">
      <c r="A6876" s="3">
        <v>6.6840014457702637</v>
      </c>
      <c r="B6876" s="3">
        <v>96.666663885116577</v>
      </c>
      <c r="C6876" s="3">
        <v>98.275864124298096</v>
      </c>
    </row>
    <row r="6877" spans="1:3">
      <c r="A6877" s="3">
        <v>6.6880011558532715</v>
      </c>
      <c r="B6877" s="3">
        <v>96.666663885116577</v>
      </c>
      <c r="C6877" s="3">
        <v>98.275864124298096</v>
      </c>
    </row>
    <row r="6878" spans="1:3">
      <c r="A6878" s="3">
        <v>6.6920013427734375</v>
      </c>
      <c r="B6878" s="3">
        <v>96.666663885116577</v>
      </c>
      <c r="C6878" s="3">
        <v>98.275864124298096</v>
      </c>
    </row>
    <row r="6879" spans="1:3">
      <c r="A6879" s="3">
        <v>6.6960010528564453</v>
      </c>
      <c r="B6879" s="3">
        <v>96.666663885116577</v>
      </c>
      <c r="C6879" s="3">
        <v>98.275864124298096</v>
      </c>
    </row>
    <row r="6880" spans="1:3">
      <c r="A6880" s="3">
        <v>6.7000012397766113</v>
      </c>
      <c r="B6880" s="3">
        <v>96.666663885116577</v>
      </c>
      <c r="C6880" s="3">
        <v>98.275864124298096</v>
      </c>
    </row>
    <row r="6881" spans="1:3">
      <c r="A6881" s="3">
        <v>6.7040014266967773</v>
      </c>
      <c r="B6881" s="3">
        <v>96.666663885116577</v>
      </c>
      <c r="C6881" s="3">
        <v>98.275864124298096</v>
      </c>
    </row>
    <row r="6882" spans="1:3">
      <c r="A6882" s="3">
        <v>6.7080011367797852</v>
      </c>
      <c r="B6882" s="3">
        <v>96.666663885116577</v>
      </c>
      <c r="C6882" s="3">
        <v>98.275864124298096</v>
      </c>
    </row>
    <row r="6883" spans="1:3">
      <c r="A6883" s="3">
        <v>6.7120013236999512</v>
      </c>
      <c r="B6883" s="3">
        <v>96.666663885116577</v>
      </c>
      <c r="C6883" s="3">
        <v>98.275864124298096</v>
      </c>
    </row>
    <row r="6884" spans="1:3">
      <c r="A6884" s="3">
        <v>6.716001033782959</v>
      </c>
      <c r="B6884" s="3">
        <v>96.666663885116577</v>
      </c>
      <c r="C6884" s="3">
        <v>98.275864124298096</v>
      </c>
    </row>
    <row r="6885" spans="1:3">
      <c r="A6885" s="3">
        <v>6.720001220703125</v>
      </c>
      <c r="B6885" s="3">
        <v>96.666663885116577</v>
      </c>
      <c r="C6885" s="3">
        <v>98.275864124298096</v>
      </c>
    </row>
    <row r="6886" spans="1:3">
      <c r="A6886" s="3">
        <v>6.724001407623291</v>
      </c>
      <c r="B6886" s="3">
        <v>96.666663885116577</v>
      </c>
      <c r="C6886" s="3">
        <v>98.275864124298096</v>
      </c>
    </row>
    <row r="6887" spans="1:3">
      <c r="A6887" s="3">
        <v>6.7280011177062988</v>
      </c>
      <c r="B6887" s="3">
        <v>96.666663885116577</v>
      </c>
      <c r="C6887" s="3">
        <v>98.275864124298096</v>
      </c>
    </row>
    <row r="6888" spans="1:3">
      <c r="A6888" s="3">
        <v>6.7320013046264648</v>
      </c>
      <c r="B6888" s="3">
        <v>96.666663885116577</v>
      </c>
      <c r="C6888" s="3">
        <v>98.275864124298096</v>
      </c>
    </row>
    <row r="6889" spans="1:3">
      <c r="A6889" s="3">
        <v>6.7360014915466309</v>
      </c>
      <c r="B6889" s="3">
        <v>96.666663885116577</v>
      </c>
      <c r="C6889" s="3">
        <v>98.275864124298096</v>
      </c>
    </row>
    <row r="6890" spans="1:3">
      <c r="A6890" s="3">
        <v>6.7400012016296387</v>
      </c>
      <c r="B6890" s="3">
        <v>96.666663885116577</v>
      </c>
      <c r="C6890" s="3">
        <v>98.275864124298096</v>
      </c>
    </row>
    <row r="6891" spans="1:3">
      <c r="A6891" s="3">
        <v>6.7440013885498047</v>
      </c>
      <c r="B6891" s="3">
        <v>96.666663885116577</v>
      </c>
      <c r="C6891" s="3">
        <v>98.275864124298096</v>
      </c>
    </row>
    <row r="6892" spans="1:3">
      <c r="A6892" s="3">
        <v>6.7480010986328125</v>
      </c>
      <c r="B6892" s="3">
        <v>96.666663885116577</v>
      </c>
      <c r="C6892" s="3">
        <v>98.275864124298096</v>
      </c>
    </row>
    <row r="6893" spans="1:3">
      <c r="A6893" s="3">
        <v>6.7520012855529785</v>
      </c>
      <c r="B6893" s="3">
        <v>96.666663885116577</v>
      </c>
      <c r="C6893" s="3">
        <v>98.275864124298096</v>
      </c>
    </row>
    <row r="6894" spans="1:3">
      <c r="A6894" s="3">
        <v>6.7560014724731445</v>
      </c>
      <c r="B6894" s="3">
        <v>96.666663885116577</v>
      </c>
      <c r="C6894" s="3">
        <v>98.275864124298096</v>
      </c>
    </row>
    <row r="6895" spans="1:3">
      <c r="A6895" s="3">
        <v>6.7600011825561523</v>
      </c>
      <c r="B6895" s="3">
        <v>96.666663885116577</v>
      </c>
      <c r="C6895" s="3">
        <v>98.275864124298096</v>
      </c>
    </row>
    <row r="6896" spans="1:3">
      <c r="A6896" s="3">
        <v>6.7640013694763184</v>
      </c>
      <c r="B6896" s="3">
        <v>96.666663885116577</v>
      </c>
      <c r="C6896" s="3">
        <v>98.275864124298096</v>
      </c>
    </row>
    <row r="6897" spans="1:3">
      <c r="A6897" s="3">
        <v>6.7680010795593262</v>
      </c>
      <c r="B6897" s="3">
        <v>96.666663885116577</v>
      </c>
      <c r="C6897" s="3">
        <v>98.275864124298096</v>
      </c>
    </row>
    <row r="6898" spans="1:3">
      <c r="A6898" s="3">
        <v>6.7720012664794922</v>
      </c>
      <c r="B6898" s="3">
        <v>96.666663885116577</v>
      </c>
      <c r="C6898" s="3">
        <v>98.275864124298096</v>
      </c>
    </row>
    <row r="6899" spans="1:3">
      <c r="A6899" s="3">
        <v>6.7760014533996582</v>
      </c>
      <c r="B6899" s="3">
        <v>96.666663885116577</v>
      </c>
      <c r="C6899" s="3">
        <v>98.275864124298096</v>
      </c>
    </row>
    <row r="6900" spans="1:3">
      <c r="A6900" s="3">
        <v>6.780001163482666</v>
      </c>
      <c r="B6900" s="3">
        <v>96.666663885116577</v>
      </c>
      <c r="C6900" s="3">
        <v>98.275864124298096</v>
      </c>
    </row>
    <row r="6901" spans="1:3">
      <c r="A6901" s="3">
        <v>6.784001350402832</v>
      </c>
      <c r="B6901" s="3">
        <v>96.666663885116577</v>
      </c>
      <c r="C6901" s="3">
        <v>98.275864124298096</v>
      </c>
    </row>
    <row r="6902" spans="1:3">
      <c r="A6902" s="3">
        <v>6.7880010604858398</v>
      </c>
      <c r="B6902" s="3">
        <v>96.666663885116577</v>
      </c>
      <c r="C6902" s="3">
        <v>98.275864124298096</v>
      </c>
    </row>
    <row r="6903" spans="1:3">
      <c r="A6903" s="3">
        <v>6.7920012474060059</v>
      </c>
      <c r="B6903" s="3">
        <v>96.666663885116577</v>
      </c>
      <c r="C6903" s="3">
        <v>98.275864124298096</v>
      </c>
    </row>
    <row r="6904" spans="1:3">
      <c r="A6904" s="3">
        <v>6.7960014343261719</v>
      </c>
      <c r="B6904" s="3">
        <v>96.666663885116577</v>
      </c>
      <c r="C6904" s="3">
        <v>98.275864124298096</v>
      </c>
    </row>
    <row r="6905" spans="1:3">
      <c r="A6905" s="3">
        <v>6.8000011444091797</v>
      </c>
      <c r="B6905" s="3">
        <v>96.666663885116577</v>
      </c>
      <c r="C6905" s="3">
        <v>98.275864124298096</v>
      </c>
    </row>
    <row r="6906" spans="1:3">
      <c r="A6906" s="3">
        <v>6.8040013313293457</v>
      </c>
      <c r="B6906" s="3">
        <v>96.666663885116577</v>
      </c>
      <c r="C6906" s="3">
        <v>98.275864124298096</v>
      </c>
    </row>
    <row r="6907" spans="1:3">
      <c r="A6907" s="3">
        <v>6.8080010414123535</v>
      </c>
      <c r="B6907" s="3">
        <v>96.666663885116577</v>
      </c>
      <c r="C6907" s="3">
        <v>98.275864124298096</v>
      </c>
    </row>
    <row r="6908" spans="1:3">
      <c r="A6908" s="3">
        <v>6.8120012283325195</v>
      </c>
      <c r="B6908" s="3">
        <v>96.666663885116577</v>
      </c>
      <c r="C6908" s="3">
        <v>98.275864124298096</v>
      </c>
    </row>
    <row r="6909" spans="1:3">
      <c r="A6909" s="3">
        <v>6.8160014152526855</v>
      </c>
      <c r="B6909" s="3">
        <v>96.666663885116577</v>
      </c>
      <c r="C6909" s="3">
        <v>98.275864124298096</v>
      </c>
    </row>
    <row r="6910" spans="1:3">
      <c r="A6910" s="3">
        <v>6.8200011253356934</v>
      </c>
      <c r="B6910" s="3">
        <v>96.666663885116577</v>
      </c>
      <c r="C6910" s="3">
        <v>98.275864124298096</v>
      </c>
    </row>
    <row r="6911" spans="1:3">
      <c r="A6911" s="3">
        <v>6.8240013122558594</v>
      </c>
      <c r="B6911" s="3">
        <v>96.666663885116577</v>
      </c>
      <c r="C6911" s="3">
        <v>98.275864124298096</v>
      </c>
    </row>
    <row r="6912" spans="1:3">
      <c r="A6912" s="3">
        <v>6.8280014991760254</v>
      </c>
      <c r="B6912" s="3">
        <v>96.666663885116577</v>
      </c>
      <c r="C6912" s="3">
        <v>98.275864124298096</v>
      </c>
    </row>
    <row r="6913" spans="1:3">
      <c r="A6913" s="3">
        <v>6.8320012092590332</v>
      </c>
      <c r="B6913" s="3">
        <v>96.666663885116577</v>
      </c>
      <c r="C6913" s="3">
        <v>98.275864124298096</v>
      </c>
    </row>
    <row r="6914" spans="1:3">
      <c r="A6914" s="3">
        <v>6.8360013961791992</v>
      </c>
      <c r="B6914" s="3">
        <v>96.666663885116577</v>
      </c>
      <c r="C6914" s="3">
        <v>98.275864124298096</v>
      </c>
    </row>
    <row r="6915" spans="1:3">
      <c r="A6915" s="3">
        <v>6.840001106262207</v>
      </c>
      <c r="B6915" s="3">
        <v>96.666663885116577</v>
      </c>
      <c r="C6915" s="3">
        <v>98.275864124298096</v>
      </c>
    </row>
    <row r="6916" spans="1:3">
      <c r="A6916" s="3">
        <v>6.844001293182373</v>
      </c>
      <c r="B6916" s="3">
        <v>96.666663885116577</v>
      </c>
      <c r="C6916" s="3">
        <v>98.275864124298096</v>
      </c>
    </row>
    <row r="6917" spans="1:3">
      <c r="A6917" s="3">
        <v>6.8480014801025391</v>
      </c>
      <c r="B6917" s="3">
        <v>96.666663885116577</v>
      </c>
      <c r="C6917" s="3">
        <v>98.275864124298096</v>
      </c>
    </row>
    <row r="6918" spans="1:3">
      <c r="A6918" s="3">
        <v>6.8520011901855469</v>
      </c>
      <c r="B6918" s="3">
        <v>96.666663885116577</v>
      </c>
      <c r="C6918" s="3">
        <v>98.275864124298096</v>
      </c>
    </row>
    <row r="6919" spans="1:3">
      <c r="A6919" s="3">
        <v>6.8560013771057129</v>
      </c>
      <c r="B6919" s="3">
        <v>96.666663885116577</v>
      </c>
      <c r="C6919" s="3">
        <v>98.275864124298096</v>
      </c>
    </row>
    <row r="6920" spans="1:3">
      <c r="A6920" s="3">
        <v>6.8600010871887207</v>
      </c>
      <c r="B6920" s="3">
        <v>96.666663885116577</v>
      </c>
      <c r="C6920" s="3">
        <v>98.275864124298096</v>
      </c>
    </row>
    <row r="6921" spans="1:3">
      <c r="A6921" s="3">
        <v>6.8640012741088867</v>
      </c>
      <c r="B6921" s="3">
        <v>96.666663885116577</v>
      </c>
      <c r="C6921" s="3">
        <v>98.275864124298096</v>
      </c>
    </row>
    <row r="6922" spans="1:3">
      <c r="A6922" s="3">
        <v>6.8680014610290527</v>
      </c>
      <c r="B6922" s="3">
        <v>96.666663885116577</v>
      </c>
      <c r="C6922" s="3">
        <v>98.275864124298096</v>
      </c>
    </row>
    <row r="6923" spans="1:3">
      <c r="A6923" s="3">
        <v>6.8720011711120605</v>
      </c>
      <c r="B6923" s="3">
        <v>96.666663885116577</v>
      </c>
      <c r="C6923" s="3">
        <v>98.275864124298096</v>
      </c>
    </row>
    <row r="6924" spans="1:3">
      <c r="A6924" s="3">
        <v>6.8760013580322266</v>
      </c>
      <c r="B6924" s="3">
        <v>96.666663885116577</v>
      </c>
      <c r="C6924" s="3">
        <v>98.275864124298096</v>
      </c>
    </row>
    <row r="6925" spans="1:3">
      <c r="A6925" s="3">
        <v>6.8800010681152344</v>
      </c>
      <c r="B6925" s="3">
        <v>96.666663885116577</v>
      </c>
      <c r="C6925" s="3">
        <v>98.275864124298096</v>
      </c>
    </row>
    <row r="6926" spans="1:3">
      <c r="A6926" s="3">
        <v>6.8840012550354004</v>
      </c>
      <c r="B6926" s="3">
        <v>96.666663885116577</v>
      </c>
      <c r="C6926" s="3">
        <v>98.275864124298096</v>
      </c>
    </row>
    <row r="6927" spans="1:3">
      <c r="A6927" s="3">
        <v>6.8880014419555664</v>
      </c>
      <c r="B6927" s="3">
        <v>96.666663885116577</v>
      </c>
      <c r="C6927" s="3">
        <v>98.275864124298096</v>
      </c>
    </row>
    <row r="6928" spans="1:3">
      <c r="A6928" s="3">
        <v>6.8920011520385742</v>
      </c>
      <c r="B6928" s="3">
        <v>96.666663885116577</v>
      </c>
      <c r="C6928" s="3">
        <v>98.275864124298096</v>
      </c>
    </row>
    <row r="6929" spans="1:3">
      <c r="A6929" s="3">
        <v>6.8960013389587402</v>
      </c>
      <c r="B6929" s="3">
        <v>96.666663885116577</v>
      </c>
      <c r="C6929" s="3">
        <v>98.275864124298096</v>
      </c>
    </row>
    <row r="6930" spans="1:3">
      <c r="A6930" s="3">
        <v>6.900001049041748</v>
      </c>
      <c r="B6930" s="3">
        <v>96.666663885116577</v>
      </c>
      <c r="C6930" s="3">
        <v>98.275864124298096</v>
      </c>
    </row>
    <row r="6931" spans="1:3">
      <c r="A6931" s="3">
        <v>6.9040012359619141</v>
      </c>
      <c r="B6931" s="3">
        <v>96.666663885116577</v>
      </c>
      <c r="C6931" s="3">
        <v>98.275864124298096</v>
      </c>
    </row>
    <row r="6932" spans="1:3">
      <c r="A6932" s="3">
        <v>6.9080014228820801</v>
      </c>
      <c r="B6932" s="3">
        <v>96.666663885116577</v>
      </c>
      <c r="C6932" s="3">
        <v>98.275864124298096</v>
      </c>
    </row>
    <row r="6933" spans="1:3">
      <c r="A6933" s="3">
        <v>6.9120011329650879</v>
      </c>
      <c r="B6933" s="3">
        <v>96.666663885116577</v>
      </c>
      <c r="C6933" s="3">
        <v>98.275864124298096</v>
      </c>
    </row>
    <row r="6934" spans="1:3">
      <c r="A6934" s="3">
        <v>6.9160013198852539</v>
      </c>
      <c r="B6934" s="3">
        <v>96.666663885116577</v>
      </c>
      <c r="C6934" s="3">
        <v>98.275864124298096</v>
      </c>
    </row>
    <row r="6935" spans="1:3">
      <c r="A6935" s="3">
        <v>6.9200015068054199</v>
      </c>
      <c r="B6935" s="3">
        <v>96.666663885116577</v>
      </c>
      <c r="C6935" s="3">
        <v>98.275864124298096</v>
      </c>
    </row>
    <row r="6936" spans="1:3">
      <c r="A6936" s="3">
        <v>6.9240012168884277</v>
      </c>
      <c r="B6936" s="3">
        <v>96.666663885116577</v>
      </c>
      <c r="C6936" s="3">
        <v>98.275864124298096</v>
      </c>
    </row>
    <row r="6937" spans="1:3">
      <c r="A6937" s="3">
        <v>6.9280014038085938</v>
      </c>
      <c r="B6937" s="3">
        <v>96.666663885116577</v>
      </c>
      <c r="C6937" s="3">
        <v>98.275864124298096</v>
      </c>
    </row>
    <row r="6938" spans="1:3">
      <c r="A6938" s="3">
        <v>6.9320011138916016</v>
      </c>
      <c r="B6938" s="3">
        <v>96.666663885116577</v>
      </c>
      <c r="C6938" s="3">
        <v>98.275864124298096</v>
      </c>
    </row>
    <row r="6939" spans="1:3">
      <c r="A6939" s="3">
        <v>6.9360013008117676</v>
      </c>
      <c r="B6939" s="3">
        <v>96.666663885116577</v>
      </c>
      <c r="C6939" s="3">
        <v>98.275864124298096</v>
      </c>
    </row>
    <row r="6940" spans="1:3">
      <c r="A6940" s="3">
        <v>6.9400014877319336</v>
      </c>
      <c r="B6940" s="3">
        <v>96.666663885116577</v>
      </c>
      <c r="C6940" s="3">
        <v>98.275864124298096</v>
      </c>
    </row>
    <row r="6941" spans="1:3">
      <c r="A6941" s="3">
        <v>6.9440011978149414</v>
      </c>
      <c r="B6941" s="3">
        <v>96.666663885116577</v>
      </c>
      <c r="C6941" s="3">
        <v>98.275864124298096</v>
      </c>
    </row>
    <row r="6942" spans="1:3">
      <c r="A6942" s="3">
        <v>6.9480013847351074</v>
      </c>
      <c r="B6942" s="3">
        <v>96.666663885116577</v>
      </c>
      <c r="C6942" s="3">
        <v>98.275864124298096</v>
      </c>
    </row>
    <row r="6943" spans="1:3">
      <c r="A6943" s="3">
        <v>6.9520010948181152</v>
      </c>
      <c r="B6943" s="3">
        <v>96.666663885116577</v>
      </c>
      <c r="C6943" s="3">
        <v>98.275864124298096</v>
      </c>
    </row>
    <row r="6944" spans="1:3">
      <c r="A6944" s="3">
        <v>6.9560012817382813</v>
      </c>
      <c r="B6944" s="3">
        <v>96.666663885116577</v>
      </c>
      <c r="C6944" s="3">
        <v>98.275864124298096</v>
      </c>
    </row>
    <row r="6945" spans="1:3">
      <c r="A6945" s="3">
        <v>6.9600014686584473</v>
      </c>
      <c r="B6945" s="3">
        <v>96.666663885116577</v>
      </c>
      <c r="C6945" s="3">
        <v>98.275864124298096</v>
      </c>
    </row>
    <row r="6946" spans="1:3">
      <c r="A6946" s="3">
        <v>6.9640011787414551</v>
      </c>
      <c r="B6946" s="3">
        <v>96.666663885116577</v>
      </c>
      <c r="C6946" s="3">
        <v>98.275864124298096</v>
      </c>
    </row>
    <row r="6947" spans="1:3">
      <c r="A6947" s="3">
        <v>6.9680013656616211</v>
      </c>
      <c r="B6947" s="3">
        <v>96.666663885116577</v>
      </c>
      <c r="C6947" s="3">
        <v>98.275864124298096</v>
      </c>
    </row>
    <row r="6948" spans="1:3">
      <c r="A6948" s="3">
        <v>6.9720010757446289</v>
      </c>
      <c r="B6948" s="3">
        <v>96.666663885116577</v>
      </c>
      <c r="C6948" s="3">
        <v>98.275864124298096</v>
      </c>
    </row>
    <row r="6949" spans="1:3">
      <c r="A6949" s="3">
        <v>6.9760012626647949</v>
      </c>
      <c r="B6949" s="3">
        <v>96.666663885116577</v>
      </c>
      <c r="C6949" s="3">
        <v>98.275864124298096</v>
      </c>
    </row>
    <row r="6950" spans="1:3">
      <c r="A6950" s="3">
        <v>6.9800014495849609</v>
      </c>
      <c r="B6950" s="3">
        <v>96.666663885116577</v>
      </c>
      <c r="C6950" s="3">
        <v>98.275864124298096</v>
      </c>
    </row>
    <row r="6951" spans="1:3">
      <c r="A6951" s="3">
        <v>6.9840011596679688</v>
      </c>
      <c r="B6951" s="3">
        <v>96.666663885116577</v>
      </c>
      <c r="C6951" s="3">
        <v>98.275864124298096</v>
      </c>
    </row>
    <row r="6952" spans="1:3">
      <c r="A6952" s="3">
        <v>6.9880013465881348</v>
      </c>
      <c r="B6952" s="3">
        <v>96.666663885116577</v>
      </c>
      <c r="C6952" s="3">
        <v>98.275864124298096</v>
      </c>
    </row>
    <row r="6953" spans="1:3">
      <c r="A6953" s="3">
        <v>6.9920010566711426</v>
      </c>
      <c r="B6953" s="3">
        <v>96.666663885116577</v>
      </c>
      <c r="C6953" s="3">
        <v>98.275864124298096</v>
      </c>
    </row>
    <row r="6954" spans="1:3">
      <c r="A6954" s="3">
        <v>6.9960012435913086</v>
      </c>
      <c r="B6954" s="3">
        <v>96.666663885116577</v>
      </c>
      <c r="C6954" s="3">
        <v>98.275864124298096</v>
      </c>
    </row>
    <row r="6955" spans="1:3">
      <c r="A6955" s="3">
        <v>7.0000014305114746</v>
      </c>
      <c r="B6955" s="3">
        <v>96.666663885116577</v>
      </c>
      <c r="C6955" s="3">
        <v>98.275864124298096</v>
      </c>
    </row>
    <row r="6956" spans="1:3">
      <c r="A6956" s="3">
        <v>7.0040011405944824</v>
      </c>
      <c r="B6956" s="3">
        <v>96.666663885116577</v>
      </c>
      <c r="C6956" s="3">
        <v>98.275864124298096</v>
      </c>
    </row>
    <row r="6957" spans="1:3">
      <c r="A6957" s="3">
        <v>7.0080013275146484</v>
      </c>
      <c r="B6957" s="3">
        <v>96.666663885116577</v>
      </c>
      <c r="C6957" s="3">
        <v>98.275864124298096</v>
      </c>
    </row>
    <row r="6958" spans="1:3">
      <c r="A6958" s="3">
        <v>7.0120015144348145</v>
      </c>
      <c r="B6958" s="3">
        <v>96.666663885116577</v>
      </c>
      <c r="C6958" s="3">
        <v>98.275864124298096</v>
      </c>
    </row>
    <row r="6959" spans="1:3">
      <c r="A6959" s="3">
        <v>7.0160012245178223</v>
      </c>
      <c r="B6959" s="3">
        <v>96.666663885116577</v>
      </c>
      <c r="C6959" s="3">
        <v>98.275864124298096</v>
      </c>
    </row>
    <row r="6960" spans="1:3">
      <c r="A6960" s="3">
        <v>7.0200014114379883</v>
      </c>
      <c r="B6960" s="3">
        <v>96.666663885116577</v>
      </c>
      <c r="C6960" s="3">
        <v>98.275864124298096</v>
      </c>
    </row>
    <row r="6961" spans="1:3">
      <c r="A6961" s="3">
        <v>7.0240011215209961</v>
      </c>
      <c r="B6961" s="3">
        <v>96.666663885116577</v>
      </c>
      <c r="C6961" s="3">
        <v>98.275864124298096</v>
      </c>
    </row>
    <row r="6962" spans="1:3">
      <c r="A6962" s="3">
        <v>7.0280013084411621</v>
      </c>
      <c r="B6962" s="3">
        <v>96.666663885116577</v>
      </c>
      <c r="C6962" s="3">
        <v>98.275864124298096</v>
      </c>
    </row>
    <row r="6963" spans="1:3">
      <c r="A6963" s="3">
        <v>7.0320014953613281</v>
      </c>
      <c r="B6963" s="3">
        <v>96.666663885116577</v>
      </c>
      <c r="C6963" s="3">
        <v>98.275864124298096</v>
      </c>
    </row>
    <row r="6964" spans="1:3">
      <c r="A6964" s="3">
        <v>7.0360012054443359</v>
      </c>
      <c r="B6964" s="3">
        <v>96.666663885116577</v>
      </c>
      <c r="C6964" s="3">
        <v>98.275864124298096</v>
      </c>
    </row>
    <row r="6965" spans="1:3">
      <c r="A6965" s="3">
        <v>7.040001392364502</v>
      </c>
      <c r="B6965" s="3">
        <v>96.666663885116577</v>
      </c>
      <c r="C6965" s="3">
        <v>98.275864124298096</v>
      </c>
    </row>
    <row r="6966" spans="1:3">
      <c r="A6966" s="3">
        <v>7.0440011024475098</v>
      </c>
      <c r="B6966" s="3">
        <v>96.666663885116577</v>
      </c>
      <c r="C6966" s="3">
        <v>98.275864124298096</v>
      </c>
    </row>
    <row r="6967" spans="1:3">
      <c r="A6967" s="3">
        <v>7.0480012893676758</v>
      </c>
      <c r="B6967" s="3">
        <v>96.666663885116577</v>
      </c>
      <c r="C6967" s="3">
        <v>98.275864124298096</v>
      </c>
    </row>
    <row r="6968" spans="1:3">
      <c r="A6968" s="3">
        <v>7.0520014762878418</v>
      </c>
      <c r="B6968" s="3">
        <v>96.666663885116577</v>
      </c>
      <c r="C6968" s="3">
        <v>98.275864124298096</v>
      </c>
    </row>
    <row r="6969" spans="1:3">
      <c r="A6969" s="3">
        <v>7.0560011863708496</v>
      </c>
      <c r="B6969" s="3">
        <v>96.666663885116577</v>
      </c>
      <c r="C6969" s="3">
        <v>98.275864124298096</v>
      </c>
    </row>
    <row r="6970" spans="1:3">
      <c r="A6970" s="3">
        <v>7.0600013732910156</v>
      </c>
      <c r="B6970" s="3">
        <v>96.666663885116577</v>
      </c>
      <c r="C6970" s="3">
        <v>98.275864124298096</v>
      </c>
    </row>
    <row r="6971" spans="1:3">
      <c r="A6971" s="3">
        <v>7.0640010833740234</v>
      </c>
      <c r="B6971" s="3">
        <v>96.666663885116577</v>
      </c>
      <c r="C6971" s="3">
        <v>98.275864124298096</v>
      </c>
    </row>
    <row r="6972" spans="1:3">
      <c r="A6972" s="3">
        <v>7.0680012702941895</v>
      </c>
      <c r="B6972" s="3">
        <v>96.666663885116577</v>
      </c>
      <c r="C6972" s="3">
        <v>98.275864124298096</v>
      </c>
    </row>
    <row r="6973" spans="1:3">
      <c r="A6973" s="3">
        <v>7.0720014572143555</v>
      </c>
      <c r="B6973" s="3">
        <v>96.666663885116577</v>
      </c>
      <c r="C6973" s="3">
        <v>98.275864124298096</v>
      </c>
    </row>
    <row r="6974" spans="1:3">
      <c r="A6974" s="3">
        <v>7.0760011672973633</v>
      </c>
      <c r="B6974" s="3">
        <v>96.666663885116577</v>
      </c>
      <c r="C6974" s="3">
        <v>98.275864124298096</v>
      </c>
    </row>
    <row r="6975" spans="1:3">
      <c r="A6975" s="3">
        <v>7.0800013542175293</v>
      </c>
      <c r="B6975" s="3">
        <v>96.666663885116577</v>
      </c>
      <c r="C6975" s="3">
        <v>98.275864124298096</v>
      </c>
    </row>
    <row r="6976" spans="1:3">
      <c r="A6976" s="3">
        <v>7.0840010643005371</v>
      </c>
      <c r="B6976" s="3">
        <v>96.666663885116577</v>
      </c>
      <c r="C6976" s="3">
        <v>98.275864124298096</v>
      </c>
    </row>
    <row r="6977" spans="1:3">
      <c r="A6977" s="3">
        <v>7.0880012512207031</v>
      </c>
      <c r="B6977" s="3">
        <v>96.666663885116577</v>
      </c>
      <c r="C6977" s="3">
        <v>98.275864124298096</v>
      </c>
    </row>
    <row r="6978" spans="1:3">
      <c r="A6978" s="3">
        <v>7.0920014381408691</v>
      </c>
      <c r="B6978" s="3">
        <v>96.666663885116577</v>
      </c>
      <c r="C6978" s="3">
        <v>98.275864124298096</v>
      </c>
    </row>
    <row r="6979" spans="1:3">
      <c r="A6979" s="3">
        <v>7.096001148223877</v>
      </c>
      <c r="B6979" s="3">
        <v>96.666663885116577</v>
      </c>
      <c r="C6979" s="3">
        <v>98.275864124298096</v>
      </c>
    </row>
    <row r="6980" spans="1:3">
      <c r="A6980" s="3">
        <v>7.100001335144043</v>
      </c>
      <c r="B6980" s="3">
        <v>96.666663885116577</v>
      </c>
      <c r="C6980" s="3">
        <v>98.275864124298096</v>
      </c>
    </row>
    <row r="6981" spans="1:3">
      <c r="A6981" s="3">
        <v>7.104001522064209</v>
      </c>
      <c r="B6981" s="3">
        <v>96.666663885116577</v>
      </c>
      <c r="C6981" s="3">
        <v>98.275864124298096</v>
      </c>
    </row>
    <row r="6982" spans="1:3">
      <c r="A6982" s="3">
        <v>7.1080012321472168</v>
      </c>
      <c r="B6982" s="3">
        <v>96.666663885116577</v>
      </c>
      <c r="C6982" s="3">
        <v>98.275864124298096</v>
      </c>
    </row>
    <row r="6983" spans="1:3">
      <c r="A6983" s="3">
        <v>7.1120014190673828</v>
      </c>
      <c r="B6983" s="3">
        <v>96.666663885116577</v>
      </c>
      <c r="C6983" s="3">
        <v>98.275864124298096</v>
      </c>
    </row>
    <row r="6984" spans="1:3">
      <c r="A6984" s="3">
        <v>7.1160011291503906</v>
      </c>
      <c r="B6984" s="3">
        <v>96.666663885116577</v>
      </c>
      <c r="C6984" s="3">
        <v>98.275864124298096</v>
      </c>
    </row>
    <row r="6985" spans="1:3">
      <c r="A6985" s="3">
        <v>7.1200013160705566</v>
      </c>
      <c r="B6985" s="3">
        <v>96.666663885116577</v>
      </c>
      <c r="C6985" s="3">
        <v>98.275864124298096</v>
      </c>
    </row>
    <row r="6986" spans="1:3">
      <c r="A6986" s="3">
        <v>7.1240015029907227</v>
      </c>
      <c r="B6986" s="3">
        <v>96.666663885116577</v>
      </c>
      <c r="C6986" s="3">
        <v>98.275864124298096</v>
      </c>
    </row>
    <row r="6987" spans="1:3">
      <c r="A6987" s="3">
        <v>7.1280012130737305</v>
      </c>
      <c r="B6987" s="3">
        <v>96.666663885116577</v>
      </c>
      <c r="C6987" s="3">
        <v>98.275864124298096</v>
      </c>
    </row>
    <row r="6988" spans="1:3">
      <c r="A6988" s="3">
        <v>7.1320013999938965</v>
      </c>
      <c r="B6988" s="3">
        <v>96.666663885116577</v>
      </c>
      <c r="C6988" s="3">
        <v>98.275864124298096</v>
      </c>
    </row>
    <row r="6989" spans="1:3">
      <c r="A6989" s="3">
        <v>7.1360011100769043</v>
      </c>
      <c r="B6989" s="3">
        <v>96.666663885116577</v>
      </c>
      <c r="C6989" s="3">
        <v>98.275864124298096</v>
      </c>
    </row>
    <row r="6990" spans="1:3">
      <c r="A6990" s="3">
        <v>7.1400012969970703</v>
      </c>
      <c r="B6990" s="3">
        <v>96.666663885116577</v>
      </c>
      <c r="C6990" s="3">
        <v>98.275864124298096</v>
      </c>
    </row>
    <row r="6991" spans="1:3">
      <c r="A6991" s="3">
        <v>7.1440014839172363</v>
      </c>
      <c r="B6991" s="3">
        <v>96.666663885116577</v>
      </c>
      <c r="C6991" s="3">
        <v>98.275864124298096</v>
      </c>
    </row>
    <row r="6992" spans="1:3">
      <c r="A6992" s="3">
        <v>7.1480011940002441</v>
      </c>
      <c r="B6992" s="3">
        <v>96.666663885116577</v>
      </c>
      <c r="C6992" s="3">
        <v>98.275864124298096</v>
      </c>
    </row>
    <row r="6993" spans="1:3">
      <c r="A6993" s="3">
        <v>7.1520013809204102</v>
      </c>
      <c r="B6993" s="3">
        <v>96.666663885116577</v>
      </c>
      <c r="C6993" s="3">
        <v>98.275864124298096</v>
      </c>
    </row>
    <row r="6994" spans="1:3">
      <c r="A6994" s="3">
        <v>7.156001091003418</v>
      </c>
      <c r="B6994" s="3">
        <v>96.666663885116577</v>
      </c>
      <c r="C6994" s="3">
        <v>98.275864124298096</v>
      </c>
    </row>
    <row r="6995" spans="1:3">
      <c r="A6995" s="3">
        <v>7.160001277923584</v>
      </c>
      <c r="B6995" s="3">
        <v>96.666663885116577</v>
      </c>
      <c r="C6995" s="3">
        <v>98.275864124298096</v>
      </c>
    </row>
    <row r="6996" spans="1:3">
      <c r="A6996" s="3">
        <v>7.16400146484375</v>
      </c>
      <c r="B6996" s="3">
        <v>96.666663885116577</v>
      </c>
      <c r="C6996" s="3">
        <v>98.275864124298096</v>
      </c>
    </row>
    <row r="6997" spans="1:3">
      <c r="A6997" s="3">
        <v>7.1680011749267578</v>
      </c>
      <c r="B6997" s="3">
        <v>96.666663885116577</v>
      </c>
      <c r="C6997" s="3">
        <v>98.275864124298096</v>
      </c>
    </row>
    <row r="6998" spans="1:3">
      <c r="A6998" s="3">
        <v>7.1720013618469238</v>
      </c>
      <c r="B6998" s="3">
        <v>96.666663885116577</v>
      </c>
      <c r="C6998" s="3">
        <v>98.275864124298096</v>
      </c>
    </row>
    <row r="6999" spans="1:3">
      <c r="A6999" s="3">
        <v>7.1760010719299316</v>
      </c>
      <c r="B6999" s="3">
        <v>96.666663885116577</v>
      </c>
      <c r="C6999" s="3">
        <v>98.275864124298096</v>
      </c>
    </row>
    <row r="7000" spans="1:3">
      <c r="A7000" s="3">
        <v>7.1800012588500977</v>
      </c>
      <c r="B7000" s="3">
        <v>96.666663885116577</v>
      </c>
      <c r="C7000" s="3">
        <v>98.275864124298096</v>
      </c>
    </row>
    <row r="7001" spans="1:3">
      <c r="A7001" s="3">
        <v>7.1840014457702637</v>
      </c>
      <c r="B7001" s="3">
        <v>96.666663885116577</v>
      </c>
      <c r="C7001" s="3">
        <v>98.275864124298096</v>
      </c>
    </row>
    <row r="7002" spans="1:3">
      <c r="A7002" s="3">
        <v>7.1880011558532715</v>
      </c>
      <c r="B7002" s="3">
        <v>96.666663885116577</v>
      </c>
      <c r="C7002" s="3">
        <v>98.275864124298096</v>
      </c>
    </row>
    <row r="7003" spans="1:3">
      <c r="A7003" s="3">
        <v>7.1920013427734375</v>
      </c>
      <c r="B7003" s="3">
        <v>96.666663885116577</v>
      </c>
      <c r="C7003" s="3">
        <v>98.275864124298096</v>
      </c>
    </row>
    <row r="7004" spans="1:3">
      <c r="A7004" s="3">
        <v>7.1960015296936035</v>
      </c>
      <c r="B7004" s="3">
        <v>96.666663885116577</v>
      </c>
      <c r="C7004" s="3">
        <v>98.275864124298096</v>
      </c>
    </row>
    <row r="7005" spans="1:3">
      <c r="A7005" s="3">
        <v>7.2000012397766113</v>
      </c>
      <c r="B7005" s="3">
        <v>96.666663885116577</v>
      </c>
      <c r="C7005" s="3">
        <v>98.275864124298096</v>
      </c>
    </row>
    <row r="7006" spans="1:3">
      <c r="A7006" s="3">
        <v>7.2040014266967773</v>
      </c>
      <c r="B7006" s="3">
        <v>96.666663885116577</v>
      </c>
      <c r="C7006" s="3">
        <v>98.275864124298096</v>
      </c>
    </row>
    <row r="7007" spans="1:3">
      <c r="A7007" s="3">
        <v>7.2080011367797852</v>
      </c>
      <c r="B7007" s="3">
        <v>96.666663885116577</v>
      </c>
      <c r="C7007" s="3">
        <v>98.275864124298096</v>
      </c>
    </row>
    <row r="7008" spans="1:3">
      <c r="A7008" s="3">
        <v>7.2120013236999512</v>
      </c>
      <c r="B7008" s="3">
        <v>96.666663885116577</v>
      </c>
      <c r="C7008" s="3">
        <v>98.275864124298096</v>
      </c>
    </row>
    <row r="7009" spans="1:3">
      <c r="A7009" s="3">
        <v>7.2160015106201172</v>
      </c>
      <c r="B7009" s="3">
        <v>96.666663885116577</v>
      </c>
      <c r="C7009" s="3">
        <v>98.275864124298096</v>
      </c>
    </row>
    <row r="7010" spans="1:3">
      <c r="A7010" s="3">
        <v>7.220001220703125</v>
      </c>
      <c r="B7010" s="3">
        <v>96.666663885116577</v>
      </c>
      <c r="C7010" s="3">
        <v>98.275864124298096</v>
      </c>
    </row>
    <row r="7011" spans="1:3">
      <c r="A7011" s="3">
        <v>7.224001407623291</v>
      </c>
      <c r="B7011" s="3">
        <v>96.666663885116577</v>
      </c>
      <c r="C7011" s="3">
        <v>98.275864124298096</v>
      </c>
    </row>
    <row r="7012" spans="1:3">
      <c r="A7012" s="3">
        <v>7.2280011177062988</v>
      </c>
      <c r="B7012" s="3">
        <v>96.666663885116577</v>
      </c>
      <c r="C7012" s="3">
        <v>98.275864124298096</v>
      </c>
    </row>
    <row r="7013" spans="1:3">
      <c r="A7013" s="3">
        <v>7.2320013046264648</v>
      </c>
      <c r="B7013" s="3">
        <v>96.666663885116577</v>
      </c>
      <c r="C7013" s="3">
        <v>98.275864124298096</v>
      </c>
    </row>
    <row r="7014" spans="1:3">
      <c r="A7014" s="3">
        <v>7.2360014915466309</v>
      </c>
      <c r="B7014" s="3">
        <v>96.666663885116577</v>
      </c>
      <c r="C7014" s="3">
        <v>98.275864124298096</v>
      </c>
    </row>
    <row r="7015" spans="1:3">
      <c r="A7015" s="3">
        <v>7.2400012016296387</v>
      </c>
      <c r="B7015" s="3">
        <v>96.666663885116577</v>
      </c>
      <c r="C7015" s="3">
        <v>98.275864124298096</v>
      </c>
    </row>
    <row r="7016" spans="1:3">
      <c r="A7016" s="3">
        <v>7.2440013885498047</v>
      </c>
      <c r="B7016" s="3">
        <v>96.666663885116577</v>
      </c>
      <c r="C7016" s="3">
        <v>98.275864124298096</v>
      </c>
    </row>
    <row r="7017" spans="1:3">
      <c r="A7017" s="3">
        <v>7.2480010986328125</v>
      </c>
      <c r="B7017" s="3">
        <v>96.666663885116577</v>
      </c>
      <c r="C7017" s="3">
        <v>98.275864124298096</v>
      </c>
    </row>
    <row r="7018" spans="1:3">
      <c r="A7018" s="3">
        <v>7.2520012855529785</v>
      </c>
      <c r="B7018" s="3">
        <v>96.666663885116577</v>
      </c>
      <c r="C7018" s="3">
        <v>98.275864124298096</v>
      </c>
    </row>
    <row r="7019" spans="1:3">
      <c r="A7019" s="3">
        <v>7.2560014724731445</v>
      </c>
      <c r="B7019" s="3">
        <v>96.666663885116577</v>
      </c>
      <c r="C7019" s="3">
        <v>98.275864124298096</v>
      </c>
    </row>
    <row r="7020" spans="1:3">
      <c r="A7020" s="3">
        <v>7.2600011825561523</v>
      </c>
      <c r="B7020" s="3">
        <v>96.666663885116577</v>
      </c>
      <c r="C7020" s="3">
        <v>98.275864124298096</v>
      </c>
    </row>
    <row r="7021" spans="1:3">
      <c r="A7021" s="3">
        <v>7.2640013694763184</v>
      </c>
      <c r="B7021" s="3">
        <v>96.666663885116577</v>
      </c>
      <c r="C7021" s="3">
        <v>98.275864124298096</v>
      </c>
    </row>
    <row r="7022" spans="1:3">
      <c r="A7022" s="3">
        <v>7.2680010795593262</v>
      </c>
      <c r="B7022" s="3">
        <v>96.666663885116577</v>
      </c>
      <c r="C7022" s="3">
        <v>98.275864124298096</v>
      </c>
    </row>
    <row r="7023" spans="1:3">
      <c r="A7023" s="3">
        <v>7.2720012664794922</v>
      </c>
      <c r="B7023" s="3">
        <v>96.666663885116577</v>
      </c>
      <c r="C7023" s="3">
        <v>98.275864124298096</v>
      </c>
    </row>
    <row r="7024" spans="1:3">
      <c r="A7024" s="3">
        <v>7.2760014533996582</v>
      </c>
      <c r="B7024" s="3">
        <v>96.666663885116577</v>
      </c>
      <c r="C7024" s="3">
        <v>98.275864124298096</v>
      </c>
    </row>
    <row r="7025" spans="1:3">
      <c r="A7025" s="3">
        <v>7.280001163482666</v>
      </c>
      <c r="B7025" s="3">
        <v>96.666663885116577</v>
      </c>
      <c r="C7025" s="3">
        <v>98.275864124298096</v>
      </c>
    </row>
    <row r="7026" spans="1:3">
      <c r="A7026" s="3">
        <v>7.284001350402832</v>
      </c>
      <c r="B7026" s="3">
        <v>96.666663885116577</v>
      </c>
      <c r="C7026" s="3">
        <v>98.275864124298096</v>
      </c>
    </row>
    <row r="7027" spans="1:3">
      <c r="A7027" s="3">
        <v>7.2880010604858398</v>
      </c>
      <c r="B7027" s="3">
        <v>96.666663885116577</v>
      </c>
      <c r="C7027" s="3">
        <v>98.275864124298096</v>
      </c>
    </row>
    <row r="7028" spans="1:3">
      <c r="A7028" s="3">
        <v>7.2920012474060059</v>
      </c>
      <c r="B7028" s="3">
        <v>96.666663885116577</v>
      </c>
      <c r="C7028" s="3">
        <v>98.275864124298096</v>
      </c>
    </row>
    <row r="7029" spans="1:3">
      <c r="A7029" s="3">
        <v>7.2960014343261719</v>
      </c>
      <c r="B7029" s="3">
        <v>96.666663885116577</v>
      </c>
      <c r="C7029" s="3">
        <v>98.275864124298096</v>
      </c>
    </row>
    <row r="7030" spans="1:3">
      <c r="A7030" s="3">
        <v>7.3000011444091797</v>
      </c>
      <c r="B7030" s="3">
        <v>96.666663885116577</v>
      </c>
      <c r="C7030" s="3">
        <v>98.275864124298096</v>
      </c>
    </row>
    <row r="7031" spans="1:3">
      <c r="A7031" s="3">
        <v>7.3040013313293457</v>
      </c>
      <c r="B7031" s="3">
        <v>96.666663885116577</v>
      </c>
      <c r="C7031" s="3">
        <v>98.275864124298096</v>
      </c>
    </row>
    <row r="7032" spans="1:3">
      <c r="A7032" s="3">
        <v>7.3080015182495117</v>
      </c>
      <c r="B7032" s="3">
        <v>96.666663885116577</v>
      </c>
      <c r="C7032" s="3">
        <v>98.275864124298096</v>
      </c>
    </row>
    <row r="7033" spans="1:3">
      <c r="A7033" s="3">
        <v>7.3120012283325195</v>
      </c>
      <c r="B7033" s="3">
        <v>96.666663885116577</v>
      </c>
      <c r="C7033" s="3">
        <v>98.275864124298096</v>
      </c>
    </row>
    <row r="7034" spans="1:3">
      <c r="A7034" s="3">
        <v>7.3160014152526855</v>
      </c>
      <c r="B7034" s="3">
        <v>96.666663885116577</v>
      </c>
      <c r="C7034" s="3">
        <v>98.275864124298096</v>
      </c>
    </row>
    <row r="7035" spans="1:3">
      <c r="A7035" s="3">
        <v>7.3200011253356934</v>
      </c>
      <c r="B7035" s="3">
        <v>96.666663885116577</v>
      </c>
      <c r="C7035" s="3">
        <v>98.275864124298096</v>
      </c>
    </row>
    <row r="7036" spans="1:3">
      <c r="A7036" s="3">
        <v>7.3240013122558594</v>
      </c>
      <c r="B7036" s="3">
        <v>96.666663885116577</v>
      </c>
      <c r="C7036" s="3">
        <v>98.275864124298096</v>
      </c>
    </row>
    <row r="7037" spans="1:3">
      <c r="A7037" s="3">
        <v>7.3280014991760254</v>
      </c>
      <c r="B7037" s="3">
        <v>96.666663885116577</v>
      </c>
      <c r="C7037" s="3">
        <v>98.275864124298096</v>
      </c>
    </row>
    <row r="7038" spans="1:3">
      <c r="A7038" s="3">
        <v>7.3320012092590332</v>
      </c>
      <c r="B7038" s="3">
        <v>96.666663885116577</v>
      </c>
      <c r="C7038" s="3">
        <v>98.275864124298096</v>
      </c>
    </row>
    <row r="7039" spans="1:3">
      <c r="A7039" s="3">
        <v>7.3360013961791992</v>
      </c>
      <c r="B7039" s="3">
        <v>96.666663885116577</v>
      </c>
      <c r="C7039" s="3">
        <v>98.275864124298096</v>
      </c>
    </row>
    <row r="7040" spans="1:3">
      <c r="A7040" s="3">
        <v>7.340001106262207</v>
      </c>
      <c r="B7040" s="3">
        <v>96.666663885116577</v>
      </c>
      <c r="C7040" s="3">
        <v>98.275864124298096</v>
      </c>
    </row>
    <row r="7041" spans="1:3">
      <c r="A7041" s="3">
        <v>7.344001293182373</v>
      </c>
      <c r="B7041" s="3">
        <v>96.666663885116577</v>
      </c>
      <c r="C7041" s="3">
        <v>98.275864124298096</v>
      </c>
    </row>
    <row r="7042" spans="1:3">
      <c r="A7042" s="3">
        <v>7.3480014801025391</v>
      </c>
      <c r="B7042" s="3">
        <v>96.666663885116577</v>
      </c>
      <c r="C7042" s="3">
        <v>98.275864124298096</v>
      </c>
    </row>
    <row r="7043" spans="1:3">
      <c r="A7043" s="3">
        <v>7.3520011901855469</v>
      </c>
      <c r="B7043" s="3">
        <v>96.666663885116577</v>
      </c>
      <c r="C7043" s="3">
        <v>98.275864124298096</v>
      </c>
    </row>
    <row r="7044" spans="1:3">
      <c r="A7044" s="3">
        <v>7.3560013771057129</v>
      </c>
      <c r="B7044" s="3">
        <v>96.666663885116577</v>
      </c>
      <c r="C7044" s="3">
        <v>98.275864124298096</v>
      </c>
    </row>
    <row r="7045" spans="1:3">
      <c r="A7045" s="3">
        <v>7.3600010871887207</v>
      </c>
      <c r="B7045" s="3">
        <v>96.666663885116577</v>
      </c>
      <c r="C7045" s="3">
        <v>98.275864124298096</v>
      </c>
    </row>
    <row r="7046" spans="1:3">
      <c r="A7046" s="3">
        <v>7.3640012741088867</v>
      </c>
      <c r="B7046" s="3">
        <v>96.666663885116577</v>
      </c>
      <c r="C7046" s="3">
        <v>98.275864124298096</v>
      </c>
    </row>
    <row r="7047" spans="1:3">
      <c r="A7047" s="3">
        <v>7.3680014610290527</v>
      </c>
      <c r="B7047" s="3">
        <v>96.666663885116577</v>
      </c>
      <c r="C7047" s="3">
        <v>98.275864124298096</v>
      </c>
    </row>
    <row r="7048" spans="1:3">
      <c r="A7048" s="3">
        <v>7.3720011711120605</v>
      </c>
      <c r="B7048" s="3">
        <v>96.666663885116577</v>
      </c>
      <c r="C7048" s="3">
        <v>98.275864124298096</v>
      </c>
    </row>
    <row r="7049" spans="1:3">
      <c r="A7049" s="3">
        <v>7.3760013580322266</v>
      </c>
      <c r="B7049" s="3">
        <v>96.666663885116577</v>
      </c>
      <c r="C7049" s="3">
        <v>98.275864124298096</v>
      </c>
    </row>
    <row r="7050" spans="1:3">
      <c r="A7050" s="3">
        <v>7.3800010681152344</v>
      </c>
      <c r="B7050" s="3">
        <v>96.666663885116577</v>
      </c>
      <c r="C7050" s="3">
        <v>98.275864124298096</v>
      </c>
    </row>
    <row r="7051" spans="1:3">
      <c r="A7051" s="3">
        <v>7.3840012550354004</v>
      </c>
      <c r="B7051" s="3">
        <v>96.666663885116577</v>
      </c>
      <c r="C7051" s="3">
        <v>98.275864124298096</v>
      </c>
    </row>
    <row r="7052" spans="1:3">
      <c r="A7052" s="3">
        <v>7.3880014419555664</v>
      </c>
      <c r="B7052" s="3">
        <v>96.666663885116577</v>
      </c>
      <c r="C7052" s="3">
        <v>98.275864124298096</v>
      </c>
    </row>
    <row r="7053" spans="1:3">
      <c r="A7053" s="3">
        <v>7.3920011520385742</v>
      </c>
      <c r="B7053" s="3">
        <v>96.666663885116577</v>
      </c>
      <c r="C7053" s="3">
        <v>98.275864124298096</v>
      </c>
    </row>
    <row r="7054" spans="1:3">
      <c r="A7054" s="3">
        <v>7.3960013389587402</v>
      </c>
      <c r="B7054" s="3">
        <v>96.666663885116577</v>
      </c>
      <c r="C7054" s="3">
        <v>98.275864124298096</v>
      </c>
    </row>
    <row r="7055" spans="1:3">
      <c r="A7055" s="3">
        <v>7.4000015258789063</v>
      </c>
      <c r="B7055" s="3">
        <v>96.666663885116577</v>
      </c>
      <c r="C7055" s="3">
        <v>98.275864124298096</v>
      </c>
    </row>
    <row r="7056" spans="1:3">
      <c r="A7056" s="3">
        <v>7.4040012359619141</v>
      </c>
      <c r="B7056" s="3">
        <v>96.666663885116577</v>
      </c>
      <c r="C7056" s="3">
        <v>98.275864124298096</v>
      </c>
    </row>
    <row r="7057" spans="1:3">
      <c r="A7057" s="3">
        <v>7.4080014228820801</v>
      </c>
      <c r="B7057" s="3">
        <v>96.666663885116577</v>
      </c>
      <c r="C7057" s="3">
        <v>98.275864124298096</v>
      </c>
    </row>
    <row r="7058" spans="1:3">
      <c r="A7058" s="3">
        <v>7.4120011329650879</v>
      </c>
      <c r="B7058" s="3">
        <v>96.666663885116577</v>
      </c>
      <c r="C7058" s="3">
        <v>98.275864124298096</v>
      </c>
    </row>
    <row r="7059" spans="1:3">
      <c r="A7059" s="3">
        <v>7.4160013198852539</v>
      </c>
      <c r="B7059" s="3">
        <v>96.666663885116577</v>
      </c>
      <c r="C7059" s="3">
        <v>98.275864124298096</v>
      </c>
    </row>
    <row r="7060" spans="1:3">
      <c r="A7060" s="3">
        <v>7.4200015068054199</v>
      </c>
      <c r="B7060" s="3">
        <v>96.666663885116577</v>
      </c>
      <c r="C7060" s="3">
        <v>98.275864124298096</v>
      </c>
    </row>
    <row r="7061" spans="1:3">
      <c r="A7061" s="3">
        <v>7.4240012168884277</v>
      </c>
      <c r="B7061" s="3">
        <v>96.666663885116577</v>
      </c>
      <c r="C7061" s="3">
        <v>98.275864124298096</v>
      </c>
    </row>
    <row r="7062" spans="1:3">
      <c r="A7062" s="3">
        <v>7.4280014038085938</v>
      </c>
      <c r="B7062" s="3">
        <v>96.666663885116577</v>
      </c>
      <c r="C7062" s="3">
        <v>98.275864124298096</v>
      </c>
    </row>
    <row r="7063" spans="1:3">
      <c r="A7063" s="3">
        <v>7.429999828338623</v>
      </c>
      <c r="B7063" s="3">
        <v>97.500002384185791</v>
      </c>
      <c r="C7063" s="3">
        <v>98.275864124298096</v>
      </c>
    </row>
    <row r="7064" spans="1:3">
      <c r="A7064" s="3">
        <v>7.4320011138916016</v>
      </c>
      <c r="B7064" s="3">
        <v>97.500002384185791</v>
      </c>
      <c r="C7064" s="3">
        <v>98.275864124298096</v>
      </c>
    </row>
    <row r="7065" spans="1:3">
      <c r="A7065" s="3">
        <v>7.4360013008117676</v>
      </c>
      <c r="B7065" s="3">
        <v>97.500002384185791</v>
      </c>
      <c r="C7065" s="3">
        <v>98.275864124298096</v>
      </c>
    </row>
    <row r="7066" spans="1:3">
      <c r="A7066" s="3">
        <v>7.4400014877319336</v>
      </c>
      <c r="B7066" s="3">
        <v>97.500002384185791</v>
      </c>
      <c r="C7066" s="3">
        <v>98.275864124298096</v>
      </c>
    </row>
    <row r="7067" spans="1:3">
      <c r="A7067" s="3">
        <v>7.4440011978149414</v>
      </c>
      <c r="B7067" s="3">
        <v>97.500002384185791</v>
      </c>
      <c r="C7067" s="3">
        <v>98.275864124298096</v>
      </c>
    </row>
    <row r="7068" spans="1:3">
      <c r="A7068" s="3">
        <v>7.4480013847351074</v>
      </c>
      <c r="B7068" s="3">
        <v>97.500002384185791</v>
      </c>
      <c r="C7068" s="3">
        <v>98.275864124298096</v>
      </c>
    </row>
    <row r="7069" spans="1:3">
      <c r="A7069" s="3">
        <v>7.4520010948181152</v>
      </c>
      <c r="B7069" s="3">
        <v>97.500002384185791</v>
      </c>
      <c r="C7069" s="3">
        <v>98.275864124298096</v>
      </c>
    </row>
    <row r="7070" spans="1:3">
      <c r="A7070" s="3">
        <v>7.4560012817382813</v>
      </c>
      <c r="B7070" s="3">
        <v>97.500002384185791</v>
      </c>
      <c r="C7070" s="3">
        <v>98.275864124298096</v>
      </c>
    </row>
    <row r="7071" spans="1:3">
      <c r="A7071" s="3">
        <v>7.4600014686584473</v>
      </c>
      <c r="B7071" s="3">
        <v>97.500002384185791</v>
      </c>
      <c r="C7071" s="3">
        <v>98.275864124298096</v>
      </c>
    </row>
    <row r="7072" spans="1:3">
      <c r="A7072" s="3">
        <v>7.4640011787414551</v>
      </c>
      <c r="B7072" s="3">
        <v>97.500002384185791</v>
      </c>
      <c r="C7072" s="3">
        <v>98.275864124298096</v>
      </c>
    </row>
    <row r="7073" spans="1:3">
      <c r="A7073" s="3">
        <v>7.4680013656616211</v>
      </c>
      <c r="B7073" s="3">
        <v>97.500002384185791</v>
      </c>
      <c r="C7073" s="3">
        <v>98.275864124298096</v>
      </c>
    </row>
    <row r="7074" spans="1:3">
      <c r="A7074" s="3">
        <v>7.4720010757446289</v>
      </c>
      <c r="B7074" s="3">
        <v>97.500002384185791</v>
      </c>
      <c r="C7074" s="3">
        <v>98.275864124298096</v>
      </c>
    </row>
    <row r="7075" spans="1:3">
      <c r="A7075" s="3">
        <v>7.4760012626647949</v>
      </c>
      <c r="B7075" s="3">
        <v>97.500002384185791</v>
      </c>
      <c r="C7075" s="3">
        <v>98.275864124298096</v>
      </c>
    </row>
    <row r="7076" spans="1:3">
      <c r="A7076" s="3">
        <v>7.4800014495849609</v>
      </c>
      <c r="B7076" s="3">
        <v>97.500002384185791</v>
      </c>
      <c r="C7076" s="3">
        <v>98.275864124298096</v>
      </c>
    </row>
    <row r="7077" spans="1:3">
      <c r="A7077" s="3">
        <v>7.4840011596679688</v>
      </c>
      <c r="B7077" s="3">
        <v>97.500002384185791</v>
      </c>
      <c r="C7077" s="3">
        <v>98.275864124298096</v>
      </c>
    </row>
    <row r="7078" spans="1:3">
      <c r="A7078" s="3">
        <v>7.4880013465881348</v>
      </c>
      <c r="B7078" s="3">
        <v>97.500002384185791</v>
      </c>
      <c r="C7078" s="3">
        <v>98.275864124298096</v>
      </c>
    </row>
    <row r="7079" spans="1:3">
      <c r="A7079" s="3">
        <v>7.4920015335083008</v>
      </c>
      <c r="B7079" s="3">
        <v>97.500002384185791</v>
      </c>
      <c r="C7079" s="3">
        <v>98.275864124298096</v>
      </c>
    </row>
    <row r="7080" spans="1:3">
      <c r="A7080" s="3">
        <v>7.4960012435913086</v>
      </c>
      <c r="B7080" s="3">
        <v>97.500002384185791</v>
      </c>
      <c r="C7080" s="3">
        <v>98.275864124298096</v>
      </c>
    </row>
    <row r="7081" spans="1:3">
      <c r="A7081" s="3">
        <v>7.5000014305114746</v>
      </c>
      <c r="B7081" s="3">
        <v>97.500002384185791</v>
      </c>
      <c r="C7081" s="3">
        <v>98.275864124298096</v>
      </c>
    </row>
    <row r="7082" spans="1:3">
      <c r="A7082" s="3">
        <v>7.5040011405944824</v>
      </c>
      <c r="B7082" s="3">
        <v>97.500002384185791</v>
      </c>
      <c r="C7082" s="3">
        <v>98.275864124298096</v>
      </c>
    </row>
    <row r="7083" spans="1:3">
      <c r="A7083" s="3">
        <v>7.5080013275146484</v>
      </c>
      <c r="B7083" s="3">
        <v>97.500002384185791</v>
      </c>
      <c r="C7083" s="3">
        <v>98.275864124298096</v>
      </c>
    </row>
    <row r="7084" spans="1:3">
      <c r="A7084" s="3">
        <v>7.5120015144348145</v>
      </c>
      <c r="B7084" s="3">
        <v>97.500002384185791</v>
      </c>
      <c r="C7084" s="3">
        <v>98.275864124298096</v>
      </c>
    </row>
    <row r="7085" spans="1:3">
      <c r="A7085" s="3">
        <v>7.5160012245178223</v>
      </c>
      <c r="B7085" s="3">
        <v>97.500002384185791</v>
      </c>
      <c r="C7085" s="3">
        <v>98.275864124298096</v>
      </c>
    </row>
    <row r="7086" spans="1:3">
      <c r="A7086" s="3">
        <v>7.5200014114379883</v>
      </c>
      <c r="B7086" s="3">
        <v>97.500002384185791</v>
      </c>
      <c r="C7086" s="3">
        <v>98.275864124298096</v>
      </c>
    </row>
    <row r="7087" spans="1:3">
      <c r="A7087" s="3">
        <v>7.5240011215209961</v>
      </c>
      <c r="B7087" s="3">
        <v>97.500002384185791</v>
      </c>
      <c r="C7087" s="3">
        <v>98.275864124298096</v>
      </c>
    </row>
    <row r="7088" spans="1:3">
      <c r="A7088" s="3">
        <v>7.5280013084411621</v>
      </c>
      <c r="B7088" s="3">
        <v>97.500002384185791</v>
      </c>
      <c r="C7088" s="3">
        <v>98.275864124298096</v>
      </c>
    </row>
    <row r="7089" spans="1:3">
      <c r="A7089" s="3">
        <v>7.5320014953613281</v>
      </c>
      <c r="B7089" s="3">
        <v>97.500002384185791</v>
      </c>
      <c r="C7089" s="3">
        <v>98.275864124298096</v>
      </c>
    </row>
    <row r="7090" spans="1:3">
      <c r="A7090" s="3">
        <v>7.5360012054443359</v>
      </c>
      <c r="B7090" s="3">
        <v>97.500002384185791</v>
      </c>
      <c r="C7090" s="3">
        <v>98.275864124298096</v>
      </c>
    </row>
    <row r="7091" spans="1:3">
      <c r="A7091" s="3">
        <v>7.540001392364502</v>
      </c>
      <c r="B7091" s="3">
        <v>97.500002384185791</v>
      </c>
      <c r="C7091" s="3">
        <v>98.275864124298096</v>
      </c>
    </row>
    <row r="7092" spans="1:3">
      <c r="A7092" s="3">
        <v>7.5440011024475098</v>
      </c>
      <c r="B7092" s="3">
        <v>97.500002384185791</v>
      </c>
      <c r="C7092" s="3">
        <v>98.275864124298096</v>
      </c>
    </row>
    <row r="7093" spans="1:3">
      <c r="A7093" s="3">
        <v>7.5480012893676758</v>
      </c>
      <c r="B7093" s="3">
        <v>97.500002384185791</v>
      </c>
      <c r="C7093" s="3">
        <v>98.275864124298096</v>
      </c>
    </row>
    <row r="7094" spans="1:3">
      <c r="A7094" s="3">
        <v>7.5520014762878418</v>
      </c>
      <c r="B7094" s="3">
        <v>97.500002384185791</v>
      </c>
      <c r="C7094" s="3">
        <v>98.275864124298096</v>
      </c>
    </row>
    <row r="7095" spans="1:3">
      <c r="A7095" s="3">
        <v>7.5560011863708496</v>
      </c>
      <c r="B7095" s="3">
        <v>97.500002384185791</v>
      </c>
      <c r="C7095" s="3">
        <v>98.275864124298096</v>
      </c>
    </row>
    <row r="7096" spans="1:3">
      <c r="A7096" s="3">
        <v>7.5600013732910156</v>
      </c>
      <c r="B7096" s="3">
        <v>97.500002384185791</v>
      </c>
      <c r="C7096" s="3">
        <v>98.275864124298096</v>
      </c>
    </row>
    <row r="7097" spans="1:3">
      <c r="A7097" s="3">
        <v>7.5640010833740234</v>
      </c>
      <c r="B7097" s="3">
        <v>97.500002384185791</v>
      </c>
      <c r="C7097" s="3">
        <v>98.275864124298096</v>
      </c>
    </row>
    <row r="7098" spans="1:3">
      <c r="A7098" s="3">
        <v>7.5680012702941895</v>
      </c>
      <c r="B7098" s="3">
        <v>97.500002384185791</v>
      </c>
      <c r="C7098" s="3">
        <v>98.275864124298096</v>
      </c>
    </row>
    <row r="7099" spans="1:3">
      <c r="A7099" s="3">
        <v>7.5720014572143555</v>
      </c>
      <c r="B7099" s="3">
        <v>97.500002384185791</v>
      </c>
      <c r="C7099" s="3">
        <v>98.275864124298096</v>
      </c>
    </row>
    <row r="7100" spans="1:3">
      <c r="A7100" s="3">
        <v>7.5760011672973633</v>
      </c>
      <c r="B7100" s="3">
        <v>97.500002384185791</v>
      </c>
      <c r="C7100" s="3">
        <v>98.275864124298096</v>
      </c>
    </row>
    <row r="7101" spans="1:3">
      <c r="A7101" s="3">
        <v>7.5800013542175293</v>
      </c>
      <c r="B7101" s="3">
        <v>97.500002384185791</v>
      </c>
      <c r="C7101" s="3">
        <v>98.275864124298096</v>
      </c>
    </row>
    <row r="7102" spans="1:3">
      <c r="A7102" s="3">
        <v>7.5840015411376953</v>
      </c>
      <c r="B7102" s="3">
        <v>97.500002384185791</v>
      </c>
      <c r="C7102" s="3">
        <v>98.275864124298096</v>
      </c>
    </row>
    <row r="7103" spans="1:3">
      <c r="A7103" s="3">
        <v>7.5880012512207031</v>
      </c>
      <c r="B7103" s="3">
        <v>97.500002384185791</v>
      </c>
      <c r="C7103" s="3">
        <v>98.275864124298096</v>
      </c>
    </row>
    <row r="7104" spans="1:3">
      <c r="A7104" s="3">
        <v>7.5920014381408691</v>
      </c>
      <c r="B7104" s="3">
        <v>97.500002384185791</v>
      </c>
      <c r="C7104" s="3">
        <v>98.275864124298096</v>
      </c>
    </row>
    <row r="7105" spans="1:3">
      <c r="A7105" s="3">
        <v>7.596001148223877</v>
      </c>
      <c r="B7105" s="3">
        <v>97.500002384185791</v>
      </c>
      <c r="C7105" s="3">
        <v>98.275864124298096</v>
      </c>
    </row>
    <row r="7106" spans="1:3">
      <c r="A7106" s="3">
        <v>7.600001335144043</v>
      </c>
      <c r="B7106" s="3">
        <v>97.500002384185791</v>
      </c>
      <c r="C7106" s="3">
        <v>98.275864124298096</v>
      </c>
    </row>
    <row r="7107" spans="1:3">
      <c r="A7107" s="3">
        <v>7.604001522064209</v>
      </c>
      <c r="B7107" s="3">
        <v>97.500002384185791</v>
      </c>
      <c r="C7107" s="3">
        <v>98.275864124298096</v>
      </c>
    </row>
    <row r="7108" spans="1:3">
      <c r="A7108" s="3">
        <v>7.6080012321472168</v>
      </c>
      <c r="B7108" s="3">
        <v>97.500002384185791</v>
      </c>
      <c r="C7108" s="3">
        <v>98.275864124298096</v>
      </c>
    </row>
    <row r="7109" spans="1:3">
      <c r="A7109" s="3">
        <v>7.6120014190673828</v>
      </c>
      <c r="B7109" s="3">
        <v>97.500002384185791</v>
      </c>
      <c r="C7109" s="3">
        <v>98.275864124298096</v>
      </c>
    </row>
    <row r="7110" spans="1:3">
      <c r="A7110" s="3">
        <v>7.6160011291503906</v>
      </c>
      <c r="B7110" s="3">
        <v>97.500002384185791</v>
      </c>
      <c r="C7110" s="3">
        <v>98.275864124298096</v>
      </c>
    </row>
    <row r="7111" spans="1:3">
      <c r="A7111" s="3">
        <v>7.6200013160705566</v>
      </c>
      <c r="B7111" s="3">
        <v>97.500002384185791</v>
      </c>
      <c r="C7111" s="3">
        <v>98.275864124298096</v>
      </c>
    </row>
    <row r="7112" spans="1:3">
      <c r="A7112" s="3">
        <v>7.6240015029907227</v>
      </c>
      <c r="B7112" s="3">
        <v>97.500002384185791</v>
      </c>
      <c r="C7112" s="3">
        <v>98.275864124298096</v>
      </c>
    </row>
    <row r="7113" spans="1:3">
      <c r="A7113" s="3">
        <v>7.6280012130737305</v>
      </c>
      <c r="B7113" s="3">
        <v>97.500002384185791</v>
      </c>
      <c r="C7113" s="3">
        <v>98.275864124298096</v>
      </c>
    </row>
    <row r="7114" spans="1:3">
      <c r="A7114" s="3">
        <v>7.6320013999938965</v>
      </c>
      <c r="B7114" s="3">
        <v>97.500002384185791</v>
      </c>
      <c r="C7114" s="3">
        <v>98.275864124298096</v>
      </c>
    </row>
    <row r="7115" spans="1:3">
      <c r="A7115" s="3">
        <v>7.6360011100769043</v>
      </c>
      <c r="B7115" s="3">
        <v>97.500002384185791</v>
      </c>
      <c r="C7115" s="3">
        <v>98.275864124298096</v>
      </c>
    </row>
    <row r="7116" spans="1:3">
      <c r="A7116" s="3">
        <v>7.6400012969970703</v>
      </c>
      <c r="B7116" s="3">
        <v>97.500002384185791</v>
      </c>
      <c r="C7116" s="3">
        <v>98.275864124298096</v>
      </c>
    </row>
    <row r="7117" spans="1:3">
      <c r="A7117" s="3">
        <v>7.6440014839172363</v>
      </c>
      <c r="B7117" s="3">
        <v>97.500002384185791</v>
      </c>
      <c r="C7117" s="3">
        <v>98.275864124298096</v>
      </c>
    </row>
    <row r="7118" spans="1:3">
      <c r="A7118" s="3">
        <v>7.6480011940002441</v>
      </c>
      <c r="B7118" s="3">
        <v>97.500002384185791</v>
      </c>
      <c r="C7118" s="3">
        <v>98.275864124298096</v>
      </c>
    </row>
    <row r="7119" spans="1:3">
      <c r="A7119" s="3">
        <v>7.6520013809204102</v>
      </c>
      <c r="B7119" s="3">
        <v>97.500002384185791</v>
      </c>
      <c r="C7119" s="3">
        <v>98.275864124298096</v>
      </c>
    </row>
    <row r="7120" spans="1:3">
      <c r="A7120" s="3">
        <v>7.656001091003418</v>
      </c>
      <c r="B7120" s="3">
        <v>97.500002384185791</v>
      </c>
      <c r="C7120" s="3">
        <v>98.275864124298096</v>
      </c>
    </row>
    <row r="7121" spans="1:3">
      <c r="A7121" s="3">
        <v>7.660001277923584</v>
      </c>
      <c r="B7121" s="3">
        <v>97.500002384185791</v>
      </c>
      <c r="C7121" s="3">
        <v>98.275864124298096</v>
      </c>
    </row>
    <row r="7122" spans="1:3">
      <c r="A7122" s="3">
        <v>7.66400146484375</v>
      </c>
      <c r="B7122" s="3">
        <v>97.500002384185791</v>
      </c>
      <c r="C7122" s="3">
        <v>98.275864124298096</v>
      </c>
    </row>
    <row r="7123" spans="1:3">
      <c r="A7123" s="3">
        <v>7.6680011749267578</v>
      </c>
      <c r="B7123" s="3">
        <v>97.500002384185791</v>
      </c>
      <c r="C7123" s="3">
        <v>98.275864124298096</v>
      </c>
    </row>
    <row r="7124" spans="1:3">
      <c r="A7124" s="3">
        <v>7.6720013618469238</v>
      </c>
      <c r="B7124" s="3">
        <v>97.500002384185791</v>
      </c>
      <c r="C7124" s="3">
        <v>98.275864124298096</v>
      </c>
    </row>
    <row r="7125" spans="1:3">
      <c r="A7125" s="3">
        <v>7.6760015487670898</v>
      </c>
      <c r="B7125" s="3">
        <v>97.500002384185791</v>
      </c>
      <c r="C7125" s="3">
        <v>98.275864124298096</v>
      </c>
    </row>
    <row r="7126" spans="1:3">
      <c r="A7126" s="3">
        <v>7.6800012588500977</v>
      </c>
      <c r="B7126" s="3">
        <v>97.500002384185791</v>
      </c>
      <c r="C7126" s="3">
        <v>98.275864124298096</v>
      </c>
    </row>
    <row r="7127" spans="1:3">
      <c r="A7127" s="3">
        <v>7.6840014457702637</v>
      </c>
      <c r="B7127" s="3">
        <v>97.500002384185791</v>
      </c>
      <c r="C7127" s="3">
        <v>98.275864124298096</v>
      </c>
    </row>
    <row r="7128" spans="1:3">
      <c r="A7128" s="3">
        <v>7.6880011558532715</v>
      </c>
      <c r="B7128" s="3">
        <v>97.500002384185791</v>
      </c>
      <c r="C7128" s="3">
        <v>98.275864124298096</v>
      </c>
    </row>
    <row r="7129" spans="1:3">
      <c r="A7129" s="3">
        <v>7.6920013427734375</v>
      </c>
      <c r="B7129" s="3">
        <v>97.500002384185791</v>
      </c>
      <c r="C7129" s="3">
        <v>98.275864124298096</v>
      </c>
    </row>
    <row r="7130" spans="1:3">
      <c r="A7130" s="3">
        <v>7.6960015296936035</v>
      </c>
      <c r="B7130" s="3">
        <v>97.500002384185791</v>
      </c>
      <c r="C7130" s="3">
        <v>98.275864124298096</v>
      </c>
    </row>
    <row r="7131" spans="1:3">
      <c r="A7131" s="3">
        <v>7.7000012397766113</v>
      </c>
      <c r="B7131" s="3">
        <v>97.500002384185791</v>
      </c>
      <c r="C7131" s="3">
        <v>98.275864124298096</v>
      </c>
    </row>
    <row r="7132" spans="1:3">
      <c r="A7132" s="3">
        <v>7.7040014266967773</v>
      </c>
      <c r="B7132" s="3">
        <v>97.500002384185791</v>
      </c>
      <c r="C7132" s="3">
        <v>98.275864124298096</v>
      </c>
    </row>
    <row r="7133" spans="1:3">
      <c r="A7133" s="3">
        <v>7.7080011367797852</v>
      </c>
      <c r="B7133" s="3">
        <v>97.500002384185791</v>
      </c>
      <c r="C7133" s="3">
        <v>98.275864124298096</v>
      </c>
    </row>
    <row r="7134" spans="1:3">
      <c r="A7134" s="3">
        <v>7.7120013236999512</v>
      </c>
      <c r="B7134" s="3">
        <v>97.500002384185791</v>
      </c>
      <c r="C7134" s="3">
        <v>98.275864124298096</v>
      </c>
    </row>
    <row r="7135" spans="1:3">
      <c r="A7135" s="3">
        <v>7.7160015106201172</v>
      </c>
      <c r="B7135" s="3">
        <v>97.500002384185791</v>
      </c>
      <c r="C7135" s="3">
        <v>98.275864124298096</v>
      </c>
    </row>
    <row r="7136" spans="1:3">
      <c r="A7136" s="3">
        <v>7.720001220703125</v>
      </c>
      <c r="B7136" s="3">
        <v>97.500002384185791</v>
      </c>
      <c r="C7136" s="3">
        <v>98.275864124298096</v>
      </c>
    </row>
    <row r="7137" spans="1:3">
      <c r="A7137" s="3">
        <v>7.724001407623291</v>
      </c>
      <c r="B7137" s="3">
        <v>97.500002384185791</v>
      </c>
      <c r="C7137" s="3">
        <v>98.275864124298096</v>
      </c>
    </row>
    <row r="7138" spans="1:3">
      <c r="A7138" s="3">
        <v>7.7280011177062988</v>
      </c>
      <c r="B7138" s="3">
        <v>97.500002384185791</v>
      </c>
      <c r="C7138" s="3">
        <v>98.275864124298096</v>
      </c>
    </row>
    <row r="7139" spans="1:3">
      <c r="A7139" s="3">
        <v>7.7320013046264648</v>
      </c>
      <c r="B7139" s="3">
        <v>97.500002384185791</v>
      </c>
      <c r="C7139" s="3">
        <v>98.275864124298096</v>
      </c>
    </row>
    <row r="7140" spans="1:3">
      <c r="A7140" s="3">
        <v>7.7360014915466309</v>
      </c>
      <c r="B7140" s="3">
        <v>97.500002384185791</v>
      </c>
      <c r="C7140" s="3">
        <v>98.275864124298096</v>
      </c>
    </row>
    <row r="7141" spans="1:3">
      <c r="A7141" s="3">
        <v>7.7400012016296387</v>
      </c>
      <c r="B7141" s="3">
        <v>97.500002384185791</v>
      </c>
      <c r="C7141" s="3">
        <v>98.275864124298096</v>
      </c>
    </row>
    <row r="7142" spans="1:3">
      <c r="A7142" s="3">
        <v>7.7440013885498047</v>
      </c>
      <c r="B7142" s="3">
        <v>97.500002384185791</v>
      </c>
      <c r="C7142" s="3">
        <v>98.275864124298096</v>
      </c>
    </row>
    <row r="7143" spans="1:3">
      <c r="A7143" s="3">
        <v>7.7480010986328125</v>
      </c>
      <c r="B7143" s="3">
        <v>97.500002384185791</v>
      </c>
      <c r="C7143" s="3">
        <v>98.275864124298096</v>
      </c>
    </row>
    <row r="7144" spans="1:3">
      <c r="A7144" s="3">
        <v>7.7520012855529785</v>
      </c>
      <c r="B7144" s="3">
        <v>97.500002384185791</v>
      </c>
      <c r="C7144" s="3">
        <v>98.275864124298096</v>
      </c>
    </row>
    <row r="7145" spans="1:3">
      <c r="A7145" s="3">
        <v>7.7560014724731445</v>
      </c>
      <c r="B7145" s="3">
        <v>97.500002384185791</v>
      </c>
      <c r="C7145" s="3">
        <v>98.275864124298096</v>
      </c>
    </row>
    <row r="7146" spans="1:3">
      <c r="A7146" s="3">
        <v>7.7600011825561523</v>
      </c>
      <c r="B7146" s="3">
        <v>97.500002384185791</v>
      </c>
      <c r="C7146" s="3">
        <v>98.275864124298096</v>
      </c>
    </row>
    <row r="7147" spans="1:3">
      <c r="A7147" s="3">
        <v>7.7640013694763184</v>
      </c>
      <c r="B7147" s="3">
        <v>97.500002384185791</v>
      </c>
      <c r="C7147" s="3">
        <v>98.275864124298096</v>
      </c>
    </row>
    <row r="7148" spans="1:3">
      <c r="A7148" s="3">
        <v>7.7680015563964844</v>
      </c>
      <c r="B7148" s="3">
        <v>97.500002384185791</v>
      </c>
      <c r="C7148" s="3">
        <v>98.275864124298096</v>
      </c>
    </row>
    <row r="7149" spans="1:3">
      <c r="A7149" s="3">
        <v>7.7720012664794922</v>
      </c>
      <c r="B7149" s="3">
        <v>97.500002384185791</v>
      </c>
      <c r="C7149" s="3">
        <v>98.275864124298096</v>
      </c>
    </row>
    <row r="7150" spans="1:3">
      <c r="A7150" s="3">
        <v>7.7760014533996582</v>
      </c>
      <c r="B7150" s="3">
        <v>97.500002384185791</v>
      </c>
      <c r="C7150" s="3">
        <v>98.275864124298096</v>
      </c>
    </row>
    <row r="7151" spans="1:3">
      <c r="A7151" s="3">
        <v>7.780001163482666</v>
      </c>
      <c r="B7151" s="3">
        <v>97.500002384185791</v>
      </c>
      <c r="C7151" s="3">
        <v>98.275864124298096</v>
      </c>
    </row>
    <row r="7152" spans="1:3">
      <c r="A7152" s="3">
        <v>7.784001350402832</v>
      </c>
      <c r="B7152" s="3">
        <v>97.500002384185791</v>
      </c>
      <c r="C7152" s="3">
        <v>98.275864124298096</v>
      </c>
    </row>
    <row r="7153" spans="1:3">
      <c r="A7153" s="3">
        <v>7.788001537322998</v>
      </c>
      <c r="B7153" s="3">
        <v>97.500002384185791</v>
      </c>
      <c r="C7153" s="3">
        <v>98.275864124298096</v>
      </c>
    </row>
    <row r="7154" spans="1:3">
      <c r="A7154" s="3">
        <v>7.7920012474060059</v>
      </c>
      <c r="B7154" s="3">
        <v>97.500002384185791</v>
      </c>
      <c r="C7154" s="3">
        <v>98.275864124298096</v>
      </c>
    </row>
    <row r="7155" spans="1:3">
      <c r="A7155" s="3">
        <v>7.7960014343261719</v>
      </c>
      <c r="B7155" s="3">
        <v>97.500002384185791</v>
      </c>
      <c r="C7155" s="3">
        <v>98.275864124298096</v>
      </c>
    </row>
    <row r="7156" spans="1:3">
      <c r="A7156" s="3">
        <v>7.8000011444091797</v>
      </c>
      <c r="B7156" s="3">
        <v>97.500002384185791</v>
      </c>
      <c r="C7156" s="3">
        <v>98.275864124298096</v>
      </c>
    </row>
    <row r="7157" spans="1:3">
      <c r="A7157" s="3">
        <v>7.8040013313293457</v>
      </c>
      <c r="B7157" s="3">
        <v>97.500002384185791</v>
      </c>
      <c r="C7157" s="3">
        <v>98.275864124298096</v>
      </c>
    </row>
    <row r="7158" spans="1:3">
      <c r="A7158" s="3">
        <v>7.8080015182495117</v>
      </c>
      <c r="B7158" s="3">
        <v>97.500002384185791</v>
      </c>
      <c r="C7158" s="3">
        <v>98.275864124298096</v>
      </c>
    </row>
    <row r="7159" spans="1:3">
      <c r="A7159" s="3">
        <v>7.8120012283325195</v>
      </c>
      <c r="B7159" s="3">
        <v>97.500002384185791</v>
      </c>
      <c r="C7159" s="3">
        <v>98.275864124298096</v>
      </c>
    </row>
    <row r="7160" spans="1:3">
      <c r="A7160" s="3">
        <v>7.8160014152526855</v>
      </c>
      <c r="B7160" s="3">
        <v>97.500002384185791</v>
      </c>
      <c r="C7160" s="3">
        <v>98.275864124298096</v>
      </c>
    </row>
    <row r="7161" spans="1:3">
      <c r="A7161" s="3">
        <v>7.8200011253356934</v>
      </c>
      <c r="B7161" s="3">
        <v>97.500002384185791</v>
      </c>
      <c r="C7161" s="3">
        <v>98.275864124298096</v>
      </c>
    </row>
    <row r="7162" spans="1:3">
      <c r="A7162" s="3">
        <v>7.8240013122558594</v>
      </c>
      <c r="B7162" s="3">
        <v>97.500002384185791</v>
      </c>
      <c r="C7162" s="3">
        <v>98.275864124298096</v>
      </c>
    </row>
    <row r="7163" spans="1:3">
      <c r="A7163" s="3">
        <v>7.8280014991760254</v>
      </c>
      <c r="B7163" s="3">
        <v>97.500002384185791</v>
      </c>
      <c r="C7163" s="3">
        <v>98.275864124298096</v>
      </c>
    </row>
    <row r="7164" spans="1:3">
      <c r="A7164" s="3">
        <v>7.8320012092590332</v>
      </c>
      <c r="B7164" s="3">
        <v>97.500002384185791</v>
      </c>
      <c r="C7164" s="3">
        <v>98.275864124298096</v>
      </c>
    </row>
    <row r="7165" spans="1:3">
      <c r="A7165" s="3">
        <v>7.8360013961791992</v>
      </c>
      <c r="B7165" s="3">
        <v>97.500002384185791</v>
      </c>
      <c r="C7165" s="3">
        <v>98.275864124298096</v>
      </c>
    </row>
    <row r="7166" spans="1:3">
      <c r="A7166" s="3">
        <v>7.840001106262207</v>
      </c>
      <c r="B7166" s="3">
        <v>97.500002384185791</v>
      </c>
      <c r="C7166" s="3">
        <v>98.275864124298096</v>
      </c>
    </row>
    <row r="7167" spans="1:3">
      <c r="A7167" s="3">
        <v>7.844001293182373</v>
      </c>
      <c r="B7167" s="3">
        <v>97.500002384185791</v>
      </c>
      <c r="C7167" s="3">
        <v>98.275864124298096</v>
      </c>
    </row>
    <row r="7168" spans="1:3">
      <c r="A7168" s="3">
        <v>7.8480014801025391</v>
      </c>
      <c r="B7168" s="3">
        <v>97.500002384185791</v>
      </c>
      <c r="C7168" s="3">
        <v>98.275864124298096</v>
      </c>
    </row>
    <row r="7169" spans="1:3">
      <c r="A7169" s="3">
        <v>7.8520011901855469</v>
      </c>
      <c r="B7169" s="3">
        <v>97.500002384185791</v>
      </c>
      <c r="C7169" s="3">
        <v>98.275864124298096</v>
      </c>
    </row>
    <row r="7170" spans="1:3">
      <c r="A7170" s="3">
        <v>7.8560013771057129</v>
      </c>
      <c r="B7170" s="3">
        <v>97.500002384185791</v>
      </c>
      <c r="C7170" s="3">
        <v>98.275864124298096</v>
      </c>
    </row>
    <row r="7171" spans="1:3">
      <c r="A7171" s="3">
        <v>7.8600010871887207</v>
      </c>
      <c r="B7171" s="3">
        <v>97.500002384185791</v>
      </c>
      <c r="C7171" s="3">
        <v>98.275864124298096</v>
      </c>
    </row>
    <row r="7172" spans="1:3">
      <c r="A7172" s="3">
        <v>7.8640012741088867</v>
      </c>
      <c r="B7172" s="3">
        <v>97.500002384185791</v>
      </c>
      <c r="C7172" s="3">
        <v>98.275864124298096</v>
      </c>
    </row>
    <row r="7173" spans="1:3">
      <c r="A7173" s="3">
        <v>7.8680014610290527</v>
      </c>
      <c r="B7173" s="3">
        <v>97.500002384185791</v>
      </c>
      <c r="C7173" s="3">
        <v>98.275864124298096</v>
      </c>
    </row>
    <row r="7174" spans="1:3">
      <c r="A7174" s="3">
        <v>7.8720011711120605</v>
      </c>
      <c r="B7174" s="3">
        <v>97.500002384185791</v>
      </c>
      <c r="C7174" s="3">
        <v>98.275864124298096</v>
      </c>
    </row>
    <row r="7175" spans="1:3">
      <c r="A7175" s="3">
        <v>7.8760013580322266</v>
      </c>
      <c r="B7175" s="3">
        <v>97.500002384185791</v>
      </c>
      <c r="C7175" s="3">
        <v>98.275864124298096</v>
      </c>
    </row>
    <row r="7176" spans="1:3">
      <c r="A7176" s="3">
        <v>7.8800015449523926</v>
      </c>
      <c r="B7176" s="3">
        <v>97.500002384185791</v>
      </c>
      <c r="C7176" s="3">
        <v>98.275864124298096</v>
      </c>
    </row>
    <row r="7177" spans="1:3">
      <c r="A7177" s="3">
        <v>7.8840012550354004</v>
      </c>
      <c r="B7177" s="3">
        <v>97.500002384185791</v>
      </c>
      <c r="C7177" s="3">
        <v>98.275864124298096</v>
      </c>
    </row>
    <row r="7178" spans="1:3">
      <c r="A7178" s="3">
        <v>7.8880014419555664</v>
      </c>
      <c r="B7178" s="3">
        <v>97.500002384185791</v>
      </c>
      <c r="C7178" s="3">
        <v>98.275864124298096</v>
      </c>
    </row>
    <row r="7179" spans="1:3">
      <c r="A7179" s="3">
        <v>7.8920011520385742</v>
      </c>
      <c r="B7179" s="3">
        <v>97.500002384185791</v>
      </c>
      <c r="C7179" s="3">
        <v>98.275864124298096</v>
      </c>
    </row>
    <row r="7180" spans="1:3">
      <c r="A7180" s="3">
        <v>7.8960013389587402</v>
      </c>
      <c r="B7180" s="3">
        <v>97.500002384185791</v>
      </c>
      <c r="C7180" s="3">
        <v>98.275864124298096</v>
      </c>
    </row>
    <row r="7181" spans="1:3">
      <c r="A7181" s="3">
        <v>7.9000015258789063</v>
      </c>
      <c r="B7181" s="3">
        <v>97.500002384185791</v>
      </c>
      <c r="C7181" s="3">
        <v>98.275864124298096</v>
      </c>
    </row>
    <row r="7182" spans="1:3">
      <c r="A7182" s="3">
        <v>7.9040012359619141</v>
      </c>
      <c r="B7182" s="3">
        <v>97.500002384185791</v>
      </c>
      <c r="C7182" s="3">
        <v>98.275864124298096</v>
      </c>
    </row>
    <row r="7183" spans="1:3">
      <c r="A7183" s="3">
        <v>7.9080014228820801</v>
      </c>
      <c r="B7183" s="3">
        <v>97.500002384185791</v>
      </c>
      <c r="C7183" s="3">
        <v>98.275864124298096</v>
      </c>
    </row>
    <row r="7184" spans="1:3">
      <c r="A7184" s="3">
        <v>7.9120011329650879</v>
      </c>
      <c r="B7184" s="3">
        <v>97.500002384185791</v>
      </c>
      <c r="C7184" s="3">
        <v>98.275864124298096</v>
      </c>
    </row>
    <row r="7185" spans="1:3">
      <c r="A7185" s="3">
        <v>7.9160013198852539</v>
      </c>
      <c r="B7185" s="3">
        <v>97.500002384185791</v>
      </c>
      <c r="C7185" s="3">
        <v>98.275864124298096</v>
      </c>
    </row>
    <row r="7186" spans="1:3">
      <c r="A7186" s="3">
        <v>7.9200015068054199</v>
      </c>
      <c r="B7186" s="3">
        <v>97.500002384185791</v>
      </c>
      <c r="C7186" s="3">
        <v>98.275864124298096</v>
      </c>
    </row>
    <row r="7187" spans="1:3">
      <c r="A7187" s="3">
        <v>7.9240012168884277</v>
      </c>
      <c r="B7187" s="3">
        <v>97.500002384185791</v>
      </c>
      <c r="C7187" s="3">
        <v>98.275864124298096</v>
      </c>
    </row>
    <row r="7188" spans="1:3">
      <c r="A7188" s="3">
        <v>7.9280014038085938</v>
      </c>
      <c r="B7188" s="3">
        <v>97.500002384185791</v>
      </c>
      <c r="C7188" s="3">
        <v>98.275864124298096</v>
      </c>
    </row>
    <row r="7189" spans="1:3">
      <c r="A7189" s="3">
        <v>7.9320011138916016</v>
      </c>
      <c r="B7189" s="3">
        <v>97.500002384185791</v>
      </c>
      <c r="C7189" s="3">
        <v>98.275864124298096</v>
      </c>
    </row>
    <row r="7190" spans="1:3">
      <c r="A7190" s="3">
        <v>7.9360013008117676</v>
      </c>
      <c r="B7190" s="3">
        <v>97.500002384185791</v>
      </c>
      <c r="C7190" s="3">
        <v>98.275864124298096</v>
      </c>
    </row>
    <row r="7191" spans="1:3">
      <c r="A7191" s="3">
        <v>7.9400014877319336</v>
      </c>
      <c r="B7191" s="3">
        <v>97.500002384185791</v>
      </c>
      <c r="C7191" s="3">
        <v>98.275864124298096</v>
      </c>
    </row>
    <row r="7192" spans="1:3">
      <c r="A7192" s="3">
        <v>7.9440011978149414</v>
      </c>
      <c r="B7192" s="3">
        <v>97.500002384185791</v>
      </c>
      <c r="C7192" s="3">
        <v>98.275864124298096</v>
      </c>
    </row>
    <row r="7193" spans="1:3">
      <c r="A7193" s="3">
        <v>7.9480013847351074</v>
      </c>
      <c r="B7193" s="3">
        <v>97.500002384185791</v>
      </c>
      <c r="C7193" s="3">
        <v>98.275864124298096</v>
      </c>
    </row>
    <row r="7194" spans="1:3">
      <c r="A7194" s="3">
        <v>7.9520010948181152</v>
      </c>
      <c r="B7194" s="3">
        <v>97.500002384185791</v>
      </c>
      <c r="C7194" s="3">
        <v>98.275864124298096</v>
      </c>
    </row>
    <row r="7195" spans="1:3">
      <c r="A7195" s="3">
        <v>7.9560012817382813</v>
      </c>
      <c r="B7195" s="3">
        <v>97.500002384185791</v>
      </c>
      <c r="C7195" s="3">
        <v>98.275864124298096</v>
      </c>
    </row>
    <row r="7196" spans="1:3">
      <c r="A7196" s="3">
        <v>7.9600014686584473</v>
      </c>
      <c r="B7196" s="3">
        <v>97.500002384185791</v>
      </c>
      <c r="C7196" s="3">
        <v>98.275864124298096</v>
      </c>
    </row>
    <row r="7197" spans="1:3">
      <c r="A7197" s="3">
        <v>7.9640011787414551</v>
      </c>
      <c r="B7197" s="3">
        <v>97.500002384185791</v>
      </c>
      <c r="C7197" s="3">
        <v>98.275864124298096</v>
      </c>
    </row>
    <row r="7198" spans="1:3">
      <c r="A7198" s="3">
        <v>7.9680013656616211</v>
      </c>
      <c r="B7198" s="3">
        <v>97.500002384185791</v>
      </c>
      <c r="C7198" s="3">
        <v>98.275864124298096</v>
      </c>
    </row>
    <row r="7199" spans="1:3">
      <c r="A7199" s="3">
        <v>7.9699997901916504</v>
      </c>
      <c r="B7199" s="3">
        <v>98.333334922790527</v>
      </c>
      <c r="C7199" s="3">
        <v>98.275864124298096</v>
      </c>
    </row>
    <row r="7200" spans="1:3">
      <c r="A7200" s="3">
        <v>7.9720015525817871</v>
      </c>
      <c r="B7200" s="3">
        <v>98.333334922790527</v>
      </c>
      <c r="C7200" s="3">
        <v>98.275864124298096</v>
      </c>
    </row>
    <row r="7201" spans="1:3">
      <c r="A7201" s="3">
        <v>7.9760012626647949</v>
      </c>
      <c r="B7201" s="3">
        <v>98.333334922790527</v>
      </c>
      <c r="C7201" s="3">
        <v>98.275864124298096</v>
      </c>
    </row>
    <row r="7202" spans="1:3">
      <c r="A7202" s="3">
        <v>7.9800014495849609</v>
      </c>
      <c r="B7202" s="3">
        <v>98.333334922790527</v>
      </c>
      <c r="C7202" s="3">
        <v>98.275864124298096</v>
      </c>
    </row>
    <row r="7203" spans="1:3">
      <c r="A7203" s="3">
        <v>7.9840011596679688</v>
      </c>
      <c r="B7203" s="3">
        <v>98.333334922790527</v>
      </c>
      <c r="C7203" s="3">
        <v>98.275864124298096</v>
      </c>
    </row>
    <row r="7204" spans="1:3">
      <c r="A7204" s="3">
        <v>7.9880013465881348</v>
      </c>
      <c r="B7204" s="3">
        <v>98.333334922790527</v>
      </c>
      <c r="C7204" s="3">
        <v>98.275864124298096</v>
      </c>
    </row>
    <row r="7205" spans="1:3">
      <c r="A7205" s="3">
        <v>7.9920015335083008</v>
      </c>
      <c r="B7205" s="3">
        <v>98.333334922790527</v>
      </c>
      <c r="C7205" s="3">
        <v>98.275864124298096</v>
      </c>
    </row>
    <row r="7206" spans="1:3">
      <c r="A7206" s="3">
        <v>7.9960012435913086</v>
      </c>
      <c r="B7206" s="3">
        <v>98.333334922790527</v>
      </c>
      <c r="C7206" s="3">
        <v>98.275864124298096</v>
      </c>
    </row>
    <row r="7207" spans="1:3">
      <c r="A7207" s="3">
        <v>8.0000009536743164</v>
      </c>
      <c r="B7207" s="3">
        <v>98.333334922790527</v>
      </c>
      <c r="C7207" s="3">
        <v>98.275864124298096</v>
      </c>
    </row>
    <row r="7208" spans="1:3">
      <c r="A7208" s="3">
        <v>8.0040016174316406</v>
      </c>
      <c r="B7208" s="3">
        <v>98.333334922790527</v>
      </c>
      <c r="C7208" s="3">
        <v>98.275864124298096</v>
      </c>
    </row>
    <row r="7209" spans="1:3">
      <c r="A7209" s="3">
        <v>8.0080013275146484</v>
      </c>
      <c r="B7209" s="3">
        <v>98.333334922790527</v>
      </c>
      <c r="C7209" s="3">
        <v>98.275864124298096</v>
      </c>
    </row>
    <row r="7210" spans="1:3">
      <c r="A7210" s="3">
        <v>8.0120010375976563</v>
      </c>
      <c r="B7210" s="3">
        <v>98.333334922790527</v>
      </c>
      <c r="C7210" s="3">
        <v>98.275864124298096</v>
      </c>
    </row>
    <row r="7211" spans="1:3">
      <c r="A7211" s="3">
        <v>8.0160017013549805</v>
      </c>
      <c r="B7211" s="3">
        <v>98.333334922790527</v>
      </c>
      <c r="C7211" s="3">
        <v>98.275864124298096</v>
      </c>
    </row>
    <row r="7212" spans="1:3">
      <c r="A7212" s="3">
        <v>8.0200014114379883</v>
      </c>
      <c r="B7212" s="3">
        <v>98.333334922790527</v>
      </c>
      <c r="C7212" s="3">
        <v>98.275864124298096</v>
      </c>
    </row>
    <row r="7213" spans="1:3">
      <c r="A7213" s="3">
        <v>8.0240011215209961</v>
      </c>
      <c r="B7213" s="3">
        <v>98.333334922790527</v>
      </c>
      <c r="C7213" s="3">
        <v>98.275864124298096</v>
      </c>
    </row>
    <row r="7214" spans="1:3">
      <c r="A7214" s="3">
        <v>8.0280017852783203</v>
      </c>
      <c r="B7214" s="3">
        <v>98.333334922790527</v>
      </c>
      <c r="C7214" s="3">
        <v>98.275864124298096</v>
      </c>
    </row>
    <row r="7215" spans="1:3">
      <c r="A7215" s="3">
        <v>8.0320014953613281</v>
      </c>
      <c r="B7215" s="3">
        <v>98.333334922790527</v>
      </c>
      <c r="C7215" s="3">
        <v>98.275864124298096</v>
      </c>
    </row>
    <row r="7216" spans="1:3">
      <c r="A7216" s="3">
        <v>8.0360012054443359</v>
      </c>
      <c r="B7216" s="3">
        <v>98.333334922790527</v>
      </c>
      <c r="C7216" s="3">
        <v>98.275864124298096</v>
      </c>
    </row>
    <row r="7217" spans="1:3">
      <c r="A7217" s="3">
        <v>8.0400009155273438</v>
      </c>
      <c r="B7217" s="3">
        <v>98.333334922790527</v>
      </c>
      <c r="C7217" s="3">
        <v>98.275864124298096</v>
      </c>
    </row>
    <row r="7218" spans="1:3">
      <c r="A7218" s="3">
        <v>8.044001579284668</v>
      </c>
      <c r="B7218" s="3">
        <v>98.333334922790527</v>
      </c>
      <c r="C7218" s="3">
        <v>98.275864124298096</v>
      </c>
    </row>
    <row r="7219" spans="1:3">
      <c r="A7219" s="3">
        <v>8.0480012893676758</v>
      </c>
      <c r="B7219" s="3">
        <v>98.333334922790527</v>
      </c>
      <c r="C7219" s="3">
        <v>98.275864124298096</v>
      </c>
    </row>
    <row r="7220" spans="1:3">
      <c r="A7220" s="3">
        <v>8.0520009994506836</v>
      </c>
      <c r="B7220" s="3">
        <v>98.333334922790527</v>
      </c>
      <c r="C7220" s="3">
        <v>98.275864124298096</v>
      </c>
    </row>
    <row r="7221" spans="1:3">
      <c r="A7221" s="3">
        <v>8.0560016632080078</v>
      </c>
      <c r="B7221" s="3">
        <v>98.333334922790527</v>
      </c>
      <c r="C7221" s="3">
        <v>98.275864124298096</v>
      </c>
    </row>
    <row r="7222" spans="1:3">
      <c r="A7222" s="3">
        <v>8.0600013732910156</v>
      </c>
      <c r="B7222" s="3">
        <v>98.333334922790527</v>
      </c>
      <c r="C7222" s="3">
        <v>98.275864124298096</v>
      </c>
    </row>
    <row r="7223" spans="1:3">
      <c r="A7223" s="3">
        <v>8.0640010833740234</v>
      </c>
      <c r="B7223" s="3">
        <v>98.333334922790527</v>
      </c>
      <c r="C7223" s="3">
        <v>98.275864124298096</v>
      </c>
    </row>
    <row r="7224" spans="1:3">
      <c r="A7224" s="3">
        <v>8.0680017471313477</v>
      </c>
      <c r="B7224" s="3">
        <v>98.333334922790527</v>
      </c>
      <c r="C7224" s="3">
        <v>98.275864124298096</v>
      </c>
    </row>
    <row r="7225" spans="1:3">
      <c r="A7225" s="3">
        <v>8.0720014572143555</v>
      </c>
      <c r="B7225" s="3">
        <v>98.333334922790527</v>
      </c>
      <c r="C7225" s="3">
        <v>98.275864124298096</v>
      </c>
    </row>
    <row r="7226" spans="1:3">
      <c r="A7226" s="3">
        <v>8.0760011672973633</v>
      </c>
      <c r="B7226" s="3">
        <v>98.333334922790527</v>
      </c>
      <c r="C7226" s="3">
        <v>98.275864124298096</v>
      </c>
    </row>
    <row r="7227" spans="1:3">
      <c r="A7227" s="3">
        <v>8.0800008773803711</v>
      </c>
      <c r="B7227" s="3">
        <v>98.333334922790527</v>
      </c>
      <c r="C7227" s="3">
        <v>98.275864124298096</v>
      </c>
    </row>
    <row r="7228" spans="1:3">
      <c r="A7228" s="3">
        <v>8.0840015411376953</v>
      </c>
      <c r="B7228" s="3">
        <v>98.333334922790527</v>
      </c>
      <c r="C7228" s="3">
        <v>98.275864124298096</v>
      </c>
    </row>
    <row r="7229" spans="1:3">
      <c r="A7229" s="3">
        <v>8.0880012512207031</v>
      </c>
      <c r="B7229" s="3">
        <v>98.333334922790527</v>
      </c>
      <c r="C7229" s="3">
        <v>98.275864124298096</v>
      </c>
    </row>
    <row r="7230" spans="1:3">
      <c r="A7230" s="3">
        <v>8.0920009613037109</v>
      </c>
      <c r="B7230" s="3">
        <v>98.333334922790527</v>
      </c>
      <c r="C7230" s="3">
        <v>98.275864124298096</v>
      </c>
    </row>
    <row r="7231" spans="1:3">
      <c r="A7231" s="3">
        <v>8.0960016250610352</v>
      </c>
      <c r="B7231" s="3">
        <v>98.333334922790527</v>
      </c>
      <c r="C7231" s="3">
        <v>98.275864124298096</v>
      </c>
    </row>
    <row r="7232" spans="1:3">
      <c r="A7232" s="3">
        <v>8.100001335144043</v>
      </c>
      <c r="B7232" s="3">
        <v>98.333334922790527</v>
      </c>
      <c r="C7232" s="3">
        <v>98.275864124298096</v>
      </c>
    </row>
    <row r="7233" spans="1:3">
      <c r="A7233" s="3">
        <v>8.1040010452270508</v>
      </c>
      <c r="B7233" s="3">
        <v>98.333334922790527</v>
      </c>
      <c r="C7233" s="3">
        <v>98.275864124298096</v>
      </c>
    </row>
    <row r="7234" spans="1:3">
      <c r="A7234" s="3">
        <v>8.108001708984375</v>
      </c>
      <c r="B7234" s="3">
        <v>98.333334922790527</v>
      </c>
      <c r="C7234" s="3">
        <v>98.275864124298096</v>
      </c>
    </row>
    <row r="7235" spans="1:3">
      <c r="A7235" s="3">
        <v>8.1120014190673828</v>
      </c>
      <c r="B7235" s="3">
        <v>98.333334922790527</v>
      </c>
      <c r="C7235" s="3">
        <v>98.275864124298096</v>
      </c>
    </row>
    <row r="7236" spans="1:3">
      <c r="A7236" s="3">
        <v>8.1160011291503906</v>
      </c>
      <c r="B7236" s="3">
        <v>98.333334922790527</v>
      </c>
      <c r="C7236" s="3">
        <v>98.275864124298096</v>
      </c>
    </row>
    <row r="7237" spans="1:3">
      <c r="A7237" s="3">
        <v>8.1200017929077148</v>
      </c>
      <c r="B7237" s="3">
        <v>98.333334922790527</v>
      </c>
      <c r="C7237" s="3">
        <v>98.275864124298096</v>
      </c>
    </row>
    <row r="7238" spans="1:3">
      <c r="A7238" s="3">
        <v>8.1240015029907227</v>
      </c>
      <c r="B7238" s="3">
        <v>98.333334922790527</v>
      </c>
      <c r="C7238" s="3">
        <v>98.275864124298096</v>
      </c>
    </row>
    <row r="7239" spans="1:3">
      <c r="A7239" s="3">
        <v>8.1280012130737305</v>
      </c>
      <c r="B7239" s="3">
        <v>98.333334922790527</v>
      </c>
      <c r="C7239" s="3">
        <v>98.275864124298096</v>
      </c>
    </row>
    <row r="7240" spans="1:3">
      <c r="A7240" s="3">
        <v>8.1320009231567383</v>
      </c>
      <c r="B7240" s="3">
        <v>98.333334922790527</v>
      </c>
      <c r="C7240" s="3">
        <v>98.275864124298096</v>
      </c>
    </row>
    <row r="7241" spans="1:3">
      <c r="A7241" s="3">
        <v>8.1360015869140625</v>
      </c>
      <c r="B7241" s="3">
        <v>98.333334922790527</v>
      </c>
      <c r="C7241" s="3">
        <v>98.275864124298096</v>
      </c>
    </row>
    <row r="7242" spans="1:3">
      <c r="A7242" s="3">
        <v>8.1400012969970703</v>
      </c>
      <c r="B7242" s="3">
        <v>98.333334922790527</v>
      </c>
      <c r="C7242" s="3">
        <v>98.275864124298096</v>
      </c>
    </row>
    <row r="7243" spans="1:3">
      <c r="A7243" s="3">
        <v>8.1440010070800781</v>
      </c>
      <c r="B7243" s="3">
        <v>98.333334922790527</v>
      </c>
      <c r="C7243" s="3">
        <v>98.275864124298096</v>
      </c>
    </row>
    <row r="7244" spans="1:3">
      <c r="A7244" s="3">
        <v>8.1480016708374023</v>
      </c>
      <c r="B7244" s="3">
        <v>98.333334922790527</v>
      </c>
      <c r="C7244" s="3">
        <v>98.275864124298096</v>
      </c>
    </row>
    <row r="7245" spans="1:3">
      <c r="A7245" s="3">
        <v>8.1520013809204102</v>
      </c>
      <c r="B7245" s="3">
        <v>98.333334922790527</v>
      </c>
      <c r="C7245" s="3">
        <v>98.275864124298096</v>
      </c>
    </row>
    <row r="7246" spans="1:3">
      <c r="A7246" s="3">
        <v>8.156001091003418</v>
      </c>
      <c r="B7246" s="3">
        <v>98.333334922790527</v>
      </c>
      <c r="C7246" s="3">
        <v>98.275864124298096</v>
      </c>
    </row>
    <row r="7247" spans="1:3">
      <c r="A7247" s="3">
        <v>8.1600017547607422</v>
      </c>
      <c r="B7247" s="3">
        <v>98.333334922790527</v>
      </c>
      <c r="C7247" s="3">
        <v>98.275864124298096</v>
      </c>
    </row>
    <row r="7248" spans="1:3">
      <c r="A7248" s="3">
        <v>8.16400146484375</v>
      </c>
      <c r="B7248" s="3">
        <v>98.333334922790527</v>
      </c>
      <c r="C7248" s="3">
        <v>98.275864124298096</v>
      </c>
    </row>
    <row r="7249" spans="1:3">
      <c r="A7249" s="3">
        <v>8.1680011749267578</v>
      </c>
      <c r="B7249" s="3">
        <v>98.333334922790527</v>
      </c>
      <c r="C7249" s="3">
        <v>98.275864124298096</v>
      </c>
    </row>
    <row r="7250" spans="1:3">
      <c r="A7250" s="3">
        <v>8.1720008850097656</v>
      </c>
      <c r="B7250" s="3">
        <v>98.333334922790527</v>
      </c>
      <c r="C7250" s="3">
        <v>98.275864124298096</v>
      </c>
    </row>
    <row r="7251" spans="1:3">
      <c r="A7251" s="3">
        <v>8.1760015487670898</v>
      </c>
      <c r="B7251" s="3">
        <v>98.333334922790527</v>
      </c>
      <c r="C7251" s="3">
        <v>98.275864124298096</v>
      </c>
    </row>
    <row r="7252" spans="1:3">
      <c r="A7252" s="3">
        <v>8.1800012588500977</v>
      </c>
      <c r="B7252" s="3">
        <v>98.333334922790527</v>
      </c>
      <c r="C7252" s="3">
        <v>98.275864124298096</v>
      </c>
    </row>
    <row r="7253" spans="1:3">
      <c r="A7253" s="3">
        <v>8.1840009689331055</v>
      </c>
      <c r="B7253" s="3">
        <v>98.333334922790527</v>
      </c>
      <c r="C7253" s="3">
        <v>98.275864124298096</v>
      </c>
    </row>
    <row r="7254" spans="1:3">
      <c r="A7254" s="3">
        <v>8.1880016326904297</v>
      </c>
      <c r="B7254" s="3">
        <v>98.333334922790527</v>
      </c>
      <c r="C7254" s="3">
        <v>98.275864124298096</v>
      </c>
    </row>
    <row r="7255" spans="1:3">
      <c r="A7255" s="3">
        <v>8.1920013427734375</v>
      </c>
      <c r="B7255" s="3">
        <v>98.333334922790527</v>
      </c>
      <c r="C7255" s="3">
        <v>98.275864124298096</v>
      </c>
    </row>
    <row r="7256" spans="1:3">
      <c r="A7256" s="3">
        <v>8.1960010528564453</v>
      </c>
      <c r="B7256" s="3">
        <v>98.333334922790527</v>
      </c>
      <c r="C7256" s="3">
        <v>98.275864124298096</v>
      </c>
    </row>
    <row r="7257" spans="1:3">
      <c r="A7257" s="3">
        <v>8.2000017166137695</v>
      </c>
      <c r="B7257" s="3">
        <v>98.333334922790527</v>
      </c>
      <c r="C7257" s="3">
        <v>98.275864124298096</v>
      </c>
    </row>
    <row r="7258" spans="1:3">
      <c r="A7258" s="3">
        <v>8.2040014266967773</v>
      </c>
      <c r="B7258" s="3">
        <v>98.333334922790527</v>
      </c>
      <c r="C7258" s="3">
        <v>98.275864124298096</v>
      </c>
    </row>
    <row r="7259" spans="1:3">
      <c r="A7259" s="3">
        <v>8.2080011367797852</v>
      </c>
      <c r="B7259" s="3">
        <v>98.333334922790527</v>
      </c>
      <c r="C7259" s="3">
        <v>98.275864124298096</v>
      </c>
    </row>
    <row r="7260" spans="1:3">
      <c r="A7260" s="3">
        <v>8.2120018005371094</v>
      </c>
      <c r="B7260" s="3">
        <v>98.333334922790527</v>
      </c>
      <c r="C7260" s="3">
        <v>98.275864124298096</v>
      </c>
    </row>
    <row r="7261" spans="1:3">
      <c r="A7261" s="3">
        <v>8.2160015106201172</v>
      </c>
      <c r="B7261" s="3">
        <v>98.333334922790527</v>
      </c>
      <c r="C7261" s="3">
        <v>98.275864124298096</v>
      </c>
    </row>
    <row r="7262" spans="1:3">
      <c r="A7262" s="3">
        <v>8.220001220703125</v>
      </c>
      <c r="B7262" s="3">
        <v>98.333334922790527</v>
      </c>
      <c r="C7262" s="3">
        <v>98.275864124298096</v>
      </c>
    </row>
    <row r="7263" spans="1:3">
      <c r="A7263" s="3">
        <v>8.2240009307861328</v>
      </c>
      <c r="B7263" s="3">
        <v>98.333334922790527</v>
      </c>
      <c r="C7263" s="3">
        <v>98.275864124298096</v>
      </c>
    </row>
    <row r="7264" spans="1:3">
      <c r="A7264" s="3">
        <v>8.228001594543457</v>
      </c>
      <c r="B7264" s="3">
        <v>98.333334922790527</v>
      </c>
      <c r="C7264" s="3">
        <v>98.275864124298096</v>
      </c>
    </row>
    <row r="7265" spans="1:3">
      <c r="A7265" s="3">
        <v>8.2320013046264648</v>
      </c>
      <c r="B7265" s="3">
        <v>98.333334922790527</v>
      </c>
      <c r="C7265" s="3">
        <v>98.275864124298096</v>
      </c>
    </row>
    <row r="7266" spans="1:3">
      <c r="A7266" s="3">
        <v>8.2360010147094727</v>
      </c>
      <c r="B7266" s="3">
        <v>98.333334922790527</v>
      </c>
      <c r="C7266" s="3">
        <v>98.275864124298096</v>
      </c>
    </row>
    <row r="7267" spans="1:3">
      <c r="A7267" s="3">
        <v>8.2400016784667969</v>
      </c>
      <c r="B7267" s="3">
        <v>98.333334922790527</v>
      </c>
      <c r="C7267" s="3">
        <v>98.275864124298096</v>
      </c>
    </row>
    <row r="7268" spans="1:3">
      <c r="A7268" s="3">
        <v>8.2440013885498047</v>
      </c>
      <c r="B7268" s="3">
        <v>98.333334922790527</v>
      </c>
      <c r="C7268" s="3">
        <v>98.275864124298096</v>
      </c>
    </row>
    <row r="7269" spans="1:3">
      <c r="A7269" s="3">
        <v>8.2480010986328125</v>
      </c>
      <c r="B7269" s="3">
        <v>98.333334922790527</v>
      </c>
      <c r="C7269" s="3">
        <v>98.275864124298096</v>
      </c>
    </row>
    <row r="7270" spans="1:3">
      <c r="A7270" s="3">
        <v>8.2520017623901367</v>
      </c>
      <c r="B7270" s="3">
        <v>98.333334922790527</v>
      </c>
      <c r="C7270" s="3">
        <v>98.275864124298096</v>
      </c>
    </row>
    <row r="7271" spans="1:3">
      <c r="A7271" s="3">
        <v>8.2560014724731445</v>
      </c>
      <c r="B7271" s="3">
        <v>98.333334922790527</v>
      </c>
      <c r="C7271" s="3">
        <v>98.275864124298096</v>
      </c>
    </row>
    <row r="7272" spans="1:3">
      <c r="A7272" s="3">
        <v>8.2600011825561523</v>
      </c>
      <c r="B7272" s="3">
        <v>98.333334922790527</v>
      </c>
      <c r="C7272" s="3">
        <v>98.275864124298096</v>
      </c>
    </row>
    <row r="7273" spans="1:3">
      <c r="A7273" s="3">
        <v>8.2640008926391602</v>
      </c>
      <c r="B7273" s="3">
        <v>98.333334922790527</v>
      </c>
      <c r="C7273" s="3">
        <v>98.275864124298096</v>
      </c>
    </row>
    <row r="7274" spans="1:3">
      <c r="A7274" s="3">
        <v>8.2680015563964844</v>
      </c>
      <c r="B7274" s="3">
        <v>98.333334922790527</v>
      </c>
      <c r="C7274" s="3">
        <v>98.275864124298096</v>
      </c>
    </row>
    <row r="7275" spans="1:3">
      <c r="A7275" s="3">
        <v>8.2720012664794922</v>
      </c>
      <c r="B7275" s="3">
        <v>98.333334922790527</v>
      </c>
      <c r="C7275" s="3">
        <v>98.275864124298096</v>
      </c>
    </row>
    <row r="7276" spans="1:3">
      <c r="A7276" s="3">
        <v>8.2760009765625</v>
      </c>
      <c r="B7276" s="3">
        <v>98.333334922790527</v>
      </c>
      <c r="C7276" s="3">
        <v>98.275864124298096</v>
      </c>
    </row>
    <row r="7277" spans="1:3">
      <c r="A7277" s="3">
        <v>8.2800016403198242</v>
      </c>
      <c r="B7277" s="3">
        <v>98.333334922790527</v>
      </c>
      <c r="C7277" s="3">
        <v>98.275864124298096</v>
      </c>
    </row>
    <row r="7278" spans="1:3">
      <c r="A7278" s="3">
        <v>8.284001350402832</v>
      </c>
      <c r="B7278" s="3">
        <v>98.333334922790527</v>
      </c>
      <c r="C7278" s="3">
        <v>98.275864124298096</v>
      </c>
    </row>
    <row r="7279" spans="1:3">
      <c r="A7279" s="3">
        <v>8.2880010604858398</v>
      </c>
      <c r="B7279" s="3">
        <v>98.333334922790527</v>
      </c>
      <c r="C7279" s="3">
        <v>98.275864124298096</v>
      </c>
    </row>
    <row r="7280" spans="1:3">
      <c r="A7280" s="3">
        <v>8.2920017242431641</v>
      </c>
      <c r="B7280" s="3">
        <v>98.333334922790527</v>
      </c>
      <c r="C7280" s="3">
        <v>98.275864124298096</v>
      </c>
    </row>
    <row r="7281" spans="1:3">
      <c r="A7281" s="3">
        <v>8.2960014343261719</v>
      </c>
      <c r="B7281" s="3">
        <v>98.333334922790527</v>
      </c>
      <c r="C7281" s="3">
        <v>98.275864124298096</v>
      </c>
    </row>
    <row r="7282" spans="1:3">
      <c r="A7282" s="3">
        <v>8.3000011444091797</v>
      </c>
      <c r="B7282" s="3">
        <v>98.333334922790527</v>
      </c>
      <c r="C7282" s="3">
        <v>98.275864124298096</v>
      </c>
    </row>
    <row r="7283" spans="1:3">
      <c r="A7283" s="3">
        <v>8.3040018081665039</v>
      </c>
      <c r="B7283" s="3">
        <v>98.333334922790527</v>
      </c>
      <c r="C7283" s="3">
        <v>98.275864124298096</v>
      </c>
    </row>
    <row r="7284" spans="1:3">
      <c r="A7284" s="3">
        <v>8.3080015182495117</v>
      </c>
      <c r="B7284" s="3">
        <v>98.333334922790527</v>
      </c>
      <c r="C7284" s="3">
        <v>98.275864124298096</v>
      </c>
    </row>
    <row r="7285" spans="1:3">
      <c r="A7285" s="3">
        <v>8.3120012283325195</v>
      </c>
      <c r="B7285" s="3">
        <v>98.333334922790527</v>
      </c>
      <c r="C7285" s="3">
        <v>98.275864124298096</v>
      </c>
    </row>
    <row r="7286" spans="1:3">
      <c r="A7286" s="3">
        <v>8.3160009384155273</v>
      </c>
      <c r="B7286" s="3">
        <v>98.333334922790527</v>
      </c>
      <c r="C7286" s="3">
        <v>98.275864124298096</v>
      </c>
    </row>
    <row r="7287" spans="1:3">
      <c r="A7287" s="3">
        <v>8.3200016021728516</v>
      </c>
      <c r="B7287" s="3">
        <v>98.333334922790527</v>
      </c>
      <c r="C7287" s="3">
        <v>98.275864124298096</v>
      </c>
    </row>
    <row r="7288" spans="1:3">
      <c r="A7288" s="3">
        <v>8.3240013122558594</v>
      </c>
      <c r="B7288" s="3">
        <v>98.333334922790527</v>
      </c>
      <c r="C7288" s="3">
        <v>98.275864124298096</v>
      </c>
    </row>
    <row r="7289" spans="1:3">
      <c r="A7289" s="3">
        <v>8.3280010223388672</v>
      </c>
      <c r="B7289" s="3">
        <v>98.333334922790527</v>
      </c>
      <c r="C7289" s="3">
        <v>98.275864124298096</v>
      </c>
    </row>
    <row r="7290" spans="1:3">
      <c r="A7290" s="3">
        <v>8.3320016860961914</v>
      </c>
      <c r="B7290" s="3">
        <v>98.333334922790527</v>
      </c>
      <c r="C7290" s="3">
        <v>98.275864124298096</v>
      </c>
    </row>
    <row r="7291" spans="1:3">
      <c r="A7291" s="3">
        <v>8.3360013961791992</v>
      </c>
      <c r="B7291" s="3">
        <v>98.333334922790527</v>
      </c>
      <c r="C7291" s="3">
        <v>98.275864124298096</v>
      </c>
    </row>
    <row r="7292" spans="1:3">
      <c r="A7292" s="3">
        <v>8.340001106262207</v>
      </c>
      <c r="B7292" s="3">
        <v>98.333334922790527</v>
      </c>
      <c r="C7292" s="3">
        <v>98.275864124298096</v>
      </c>
    </row>
    <row r="7293" spans="1:3">
      <c r="A7293" s="3">
        <v>8.3440017700195313</v>
      </c>
      <c r="B7293" s="3">
        <v>98.333334922790527</v>
      </c>
      <c r="C7293" s="3">
        <v>98.275864124298096</v>
      </c>
    </row>
    <row r="7294" spans="1:3">
      <c r="A7294" s="3">
        <v>8.3480014801025391</v>
      </c>
      <c r="B7294" s="3">
        <v>98.333334922790527</v>
      </c>
      <c r="C7294" s="3">
        <v>98.275864124298096</v>
      </c>
    </row>
    <row r="7295" spans="1:3">
      <c r="A7295" s="3">
        <v>8.3520011901855469</v>
      </c>
      <c r="B7295" s="3">
        <v>98.333334922790527</v>
      </c>
      <c r="C7295" s="3">
        <v>98.275864124298096</v>
      </c>
    </row>
    <row r="7296" spans="1:3">
      <c r="A7296" s="3">
        <v>8.3560009002685547</v>
      </c>
      <c r="B7296" s="3">
        <v>98.333334922790527</v>
      </c>
      <c r="C7296" s="3">
        <v>98.275864124298096</v>
      </c>
    </row>
    <row r="7297" spans="1:3">
      <c r="A7297" s="3">
        <v>8.3600015640258789</v>
      </c>
      <c r="B7297" s="3">
        <v>98.333334922790527</v>
      </c>
      <c r="C7297" s="3">
        <v>98.275864124298096</v>
      </c>
    </row>
    <row r="7298" spans="1:3">
      <c r="A7298" s="3">
        <v>8.3640012741088867</v>
      </c>
      <c r="B7298" s="3">
        <v>98.333334922790527</v>
      </c>
      <c r="C7298" s="3">
        <v>98.275864124298096</v>
      </c>
    </row>
    <row r="7299" spans="1:3">
      <c r="A7299" s="3">
        <v>8.3680009841918945</v>
      </c>
      <c r="B7299" s="3">
        <v>98.333334922790527</v>
      </c>
      <c r="C7299" s="3">
        <v>98.275864124298096</v>
      </c>
    </row>
    <row r="7300" spans="1:3">
      <c r="A7300" s="3">
        <v>8.3720016479492188</v>
      </c>
      <c r="B7300" s="3">
        <v>98.333334922790527</v>
      </c>
      <c r="C7300" s="3">
        <v>98.275864124298096</v>
      </c>
    </row>
    <row r="7301" spans="1:3">
      <c r="A7301" s="3">
        <v>8.3760013580322266</v>
      </c>
      <c r="B7301" s="3">
        <v>98.333334922790527</v>
      </c>
      <c r="C7301" s="3">
        <v>98.275864124298096</v>
      </c>
    </row>
    <row r="7302" spans="1:3">
      <c r="A7302" s="3">
        <v>8.3800010681152344</v>
      </c>
      <c r="B7302" s="3">
        <v>98.333334922790527</v>
      </c>
      <c r="C7302" s="3">
        <v>98.275864124298096</v>
      </c>
    </row>
    <row r="7303" spans="1:3">
      <c r="A7303" s="3">
        <v>8.3840017318725586</v>
      </c>
      <c r="B7303" s="3">
        <v>98.333334922790527</v>
      </c>
      <c r="C7303" s="3">
        <v>98.275864124298096</v>
      </c>
    </row>
    <row r="7304" spans="1:3">
      <c r="A7304" s="3">
        <v>8.3880014419555664</v>
      </c>
      <c r="B7304" s="3">
        <v>98.333334922790527</v>
      </c>
      <c r="C7304" s="3">
        <v>98.275864124298096</v>
      </c>
    </row>
    <row r="7305" spans="1:3">
      <c r="A7305" s="3">
        <v>8.3920011520385742</v>
      </c>
      <c r="B7305" s="3">
        <v>98.333334922790527</v>
      </c>
      <c r="C7305" s="3">
        <v>98.275864124298096</v>
      </c>
    </row>
    <row r="7306" spans="1:3">
      <c r="A7306" s="3">
        <v>8.3960018157958984</v>
      </c>
      <c r="B7306" s="3">
        <v>98.333334922790527</v>
      </c>
      <c r="C7306" s="3">
        <v>98.275864124298096</v>
      </c>
    </row>
    <row r="7307" spans="1:3">
      <c r="A7307" s="3">
        <v>8.4000015258789063</v>
      </c>
      <c r="B7307" s="3">
        <v>98.333334922790527</v>
      </c>
      <c r="C7307" s="3">
        <v>98.275864124298096</v>
      </c>
    </row>
    <row r="7308" spans="1:3">
      <c r="A7308" s="3">
        <v>8.4040012359619141</v>
      </c>
      <c r="B7308" s="3">
        <v>98.333334922790527</v>
      </c>
      <c r="C7308" s="3">
        <v>98.275864124298096</v>
      </c>
    </row>
    <row r="7309" spans="1:3">
      <c r="A7309" s="3">
        <v>8.4080009460449219</v>
      </c>
      <c r="B7309" s="3">
        <v>98.333334922790527</v>
      </c>
      <c r="C7309" s="3">
        <v>98.275864124298096</v>
      </c>
    </row>
    <row r="7310" spans="1:3">
      <c r="A7310" s="3">
        <v>8.4120016098022461</v>
      </c>
      <c r="B7310" s="3">
        <v>98.333334922790527</v>
      </c>
      <c r="C7310" s="3">
        <v>98.275864124298096</v>
      </c>
    </row>
    <row r="7311" spans="1:3">
      <c r="A7311" s="3">
        <v>8.4160013198852539</v>
      </c>
      <c r="B7311" s="3">
        <v>98.333334922790527</v>
      </c>
      <c r="C7311" s="3">
        <v>98.275864124298096</v>
      </c>
    </row>
    <row r="7312" spans="1:3">
      <c r="A7312" s="3">
        <v>8.4200010299682617</v>
      </c>
      <c r="B7312" s="3">
        <v>98.333334922790527</v>
      </c>
      <c r="C7312" s="3">
        <v>98.275864124298096</v>
      </c>
    </row>
    <row r="7313" spans="1:3">
      <c r="A7313" s="3">
        <v>8.4240016937255859</v>
      </c>
      <c r="B7313" s="3">
        <v>98.333334922790527</v>
      </c>
      <c r="C7313" s="3">
        <v>98.275864124298096</v>
      </c>
    </row>
    <row r="7314" spans="1:3">
      <c r="A7314" s="3">
        <v>8.4280014038085938</v>
      </c>
      <c r="B7314" s="3">
        <v>98.333334922790527</v>
      </c>
      <c r="C7314" s="3">
        <v>98.275864124298096</v>
      </c>
    </row>
    <row r="7315" spans="1:3">
      <c r="A7315" s="3">
        <v>8.4320011138916016</v>
      </c>
      <c r="B7315" s="3">
        <v>98.333334922790527</v>
      </c>
      <c r="C7315" s="3">
        <v>98.275864124298096</v>
      </c>
    </row>
    <row r="7316" spans="1:3">
      <c r="A7316" s="3">
        <v>8.4360017776489258</v>
      </c>
      <c r="B7316" s="3">
        <v>98.333334922790527</v>
      </c>
      <c r="C7316" s="3">
        <v>98.275864124298096</v>
      </c>
    </row>
    <row r="7317" spans="1:3">
      <c r="A7317" s="3">
        <v>8.4400014877319336</v>
      </c>
      <c r="B7317" s="3">
        <v>98.333334922790527</v>
      </c>
      <c r="C7317" s="3">
        <v>98.275864124298096</v>
      </c>
    </row>
    <row r="7318" spans="1:3">
      <c r="A7318" s="3">
        <v>8.4440011978149414</v>
      </c>
      <c r="B7318" s="3">
        <v>98.333334922790527</v>
      </c>
      <c r="C7318" s="3">
        <v>98.275864124298096</v>
      </c>
    </row>
    <row r="7319" spans="1:3">
      <c r="A7319" s="3">
        <v>8.4480009078979492</v>
      </c>
      <c r="B7319" s="3">
        <v>98.333334922790527</v>
      </c>
      <c r="C7319" s="3">
        <v>98.275864124298096</v>
      </c>
    </row>
    <row r="7320" spans="1:3">
      <c r="A7320" s="3">
        <v>8.4520015716552734</v>
      </c>
      <c r="B7320" s="3">
        <v>98.333334922790527</v>
      </c>
      <c r="C7320" s="3">
        <v>98.275864124298096</v>
      </c>
    </row>
    <row r="7321" spans="1:3">
      <c r="A7321" s="3">
        <v>8.4560012817382813</v>
      </c>
      <c r="B7321" s="3">
        <v>98.333334922790527</v>
      </c>
      <c r="C7321" s="3">
        <v>98.275864124298096</v>
      </c>
    </row>
    <row r="7322" spans="1:3">
      <c r="A7322" s="3">
        <v>8.4600009918212891</v>
      </c>
      <c r="B7322" s="3">
        <v>98.333334922790527</v>
      </c>
      <c r="C7322" s="3">
        <v>98.275864124298096</v>
      </c>
    </row>
    <row r="7323" spans="1:3">
      <c r="A7323" s="3">
        <v>8.4640016555786133</v>
      </c>
      <c r="B7323" s="3">
        <v>98.333334922790527</v>
      </c>
      <c r="C7323" s="3">
        <v>98.275864124298096</v>
      </c>
    </row>
    <row r="7324" spans="1:3">
      <c r="A7324" s="3">
        <v>8.4680013656616211</v>
      </c>
      <c r="B7324" s="3">
        <v>98.333334922790527</v>
      </c>
      <c r="C7324" s="3">
        <v>98.275864124298096</v>
      </c>
    </row>
    <row r="7325" spans="1:3">
      <c r="A7325" s="3">
        <v>8.4720010757446289</v>
      </c>
      <c r="B7325" s="3">
        <v>98.333334922790527</v>
      </c>
      <c r="C7325" s="3">
        <v>98.275864124298096</v>
      </c>
    </row>
    <row r="7326" spans="1:3">
      <c r="A7326" s="3">
        <v>8.4760017395019531</v>
      </c>
      <c r="B7326" s="3">
        <v>98.333334922790527</v>
      </c>
      <c r="C7326" s="3">
        <v>98.275864124298096</v>
      </c>
    </row>
    <row r="7327" spans="1:3">
      <c r="A7327" s="3">
        <v>8.4800014495849609</v>
      </c>
      <c r="B7327" s="3">
        <v>98.333334922790527</v>
      </c>
      <c r="C7327" s="3">
        <v>98.275864124298096</v>
      </c>
    </row>
    <row r="7328" spans="1:3">
      <c r="A7328" s="3">
        <v>8.4840011596679688</v>
      </c>
      <c r="B7328" s="3">
        <v>98.333334922790527</v>
      </c>
      <c r="C7328" s="3">
        <v>98.275864124298096</v>
      </c>
    </row>
    <row r="7329" spans="1:3">
      <c r="A7329" s="3">
        <v>8.488001823425293</v>
      </c>
      <c r="B7329" s="3">
        <v>98.333334922790527</v>
      </c>
      <c r="C7329" s="3">
        <v>98.275864124298096</v>
      </c>
    </row>
    <row r="7330" spans="1:3">
      <c r="A7330" s="3">
        <v>8.4920015335083008</v>
      </c>
      <c r="B7330" s="3">
        <v>98.333334922790527</v>
      </c>
      <c r="C7330" s="3">
        <v>98.275864124298096</v>
      </c>
    </row>
    <row r="7331" spans="1:3">
      <c r="A7331" s="3">
        <v>8.4960012435913086</v>
      </c>
      <c r="B7331" s="3">
        <v>98.333334922790527</v>
      </c>
      <c r="C7331" s="3">
        <v>98.275864124298096</v>
      </c>
    </row>
    <row r="7332" spans="1:3">
      <c r="A7332" s="3">
        <v>8.5000009536743164</v>
      </c>
      <c r="B7332" s="3">
        <v>98.333334922790527</v>
      </c>
      <c r="C7332" s="3">
        <v>98.275864124298096</v>
      </c>
    </row>
    <row r="7333" spans="1:3">
      <c r="A7333" s="3">
        <v>8.5040016174316406</v>
      </c>
      <c r="B7333" s="3">
        <v>98.333334922790527</v>
      </c>
      <c r="C7333" s="3">
        <v>98.275864124298096</v>
      </c>
    </row>
    <row r="7334" spans="1:3">
      <c r="A7334" s="3">
        <v>8.5080013275146484</v>
      </c>
      <c r="B7334" s="3">
        <v>98.333334922790527</v>
      </c>
      <c r="C7334" s="3">
        <v>98.275864124298096</v>
      </c>
    </row>
    <row r="7335" spans="1:3">
      <c r="A7335" s="3">
        <v>8.5120010375976563</v>
      </c>
      <c r="B7335" s="3">
        <v>98.333334922790527</v>
      </c>
      <c r="C7335" s="3">
        <v>98.275864124298096</v>
      </c>
    </row>
    <row r="7336" spans="1:3">
      <c r="A7336" s="3">
        <v>8.5160017013549805</v>
      </c>
      <c r="B7336" s="3">
        <v>98.333334922790527</v>
      </c>
      <c r="C7336" s="3">
        <v>98.275864124298096</v>
      </c>
    </row>
    <row r="7337" spans="1:3">
      <c r="A7337" s="3">
        <v>8.5200014114379883</v>
      </c>
      <c r="B7337" s="3">
        <v>98.333334922790527</v>
      </c>
      <c r="C7337" s="3">
        <v>98.275864124298096</v>
      </c>
    </row>
    <row r="7338" spans="1:3">
      <c r="A7338" s="3">
        <v>8.5240011215209961</v>
      </c>
      <c r="B7338" s="3">
        <v>98.333334922790527</v>
      </c>
      <c r="C7338" s="3">
        <v>98.275864124298096</v>
      </c>
    </row>
    <row r="7339" spans="1:3">
      <c r="A7339" s="3">
        <v>8.5280017852783203</v>
      </c>
      <c r="B7339" s="3">
        <v>98.333334922790527</v>
      </c>
      <c r="C7339" s="3">
        <v>98.275864124298096</v>
      </c>
    </row>
    <row r="7340" spans="1:3">
      <c r="A7340" s="3">
        <v>8.5320014953613281</v>
      </c>
      <c r="B7340" s="3">
        <v>98.333334922790527</v>
      </c>
      <c r="C7340" s="3">
        <v>98.275864124298096</v>
      </c>
    </row>
    <row r="7341" spans="1:3">
      <c r="A7341" s="3">
        <v>8.5360012054443359</v>
      </c>
      <c r="B7341" s="3">
        <v>98.333334922790527</v>
      </c>
      <c r="C7341" s="3">
        <v>98.275864124298096</v>
      </c>
    </row>
    <row r="7342" spans="1:3">
      <c r="A7342" s="3">
        <v>8.5400009155273438</v>
      </c>
      <c r="B7342" s="3">
        <v>98.333334922790527</v>
      </c>
      <c r="C7342" s="3">
        <v>98.275864124298096</v>
      </c>
    </row>
    <row r="7343" spans="1:3">
      <c r="A7343" s="3">
        <v>8.544001579284668</v>
      </c>
      <c r="B7343" s="3">
        <v>98.333334922790527</v>
      </c>
      <c r="C7343" s="3">
        <v>98.275864124298096</v>
      </c>
    </row>
    <row r="7344" spans="1:3">
      <c r="A7344" s="3">
        <v>8.5480012893676758</v>
      </c>
      <c r="B7344" s="3">
        <v>98.333334922790527</v>
      </c>
      <c r="C7344" s="3">
        <v>98.275864124298096</v>
      </c>
    </row>
    <row r="7345" spans="1:3">
      <c r="A7345" s="3">
        <v>8.5520009994506836</v>
      </c>
      <c r="B7345" s="3">
        <v>98.333334922790527</v>
      </c>
      <c r="C7345" s="3">
        <v>98.275864124298096</v>
      </c>
    </row>
    <row r="7346" spans="1:3">
      <c r="A7346" s="3">
        <v>8.5560016632080078</v>
      </c>
      <c r="B7346" s="3">
        <v>98.333334922790527</v>
      </c>
      <c r="C7346" s="3">
        <v>98.275864124298096</v>
      </c>
    </row>
    <row r="7347" spans="1:3">
      <c r="A7347" s="3">
        <v>8.5600013732910156</v>
      </c>
      <c r="B7347" s="3">
        <v>98.333334922790527</v>
      </c>
      <c r="C7347" s="3">
        <v>98.275864124298096</v>
      </c>
    </row>
    <row r="7348" spans="1:3">
      <c r="A7348" s="3">
        <v>8.5640010833740234</v>
      </c>
      <c r="B7348" s="3">
        <v>98.333334922790527</v>
      </c>
      <c r="C7348" s="3">
        <v>98.275864124298096</v>
      </c>
    </row>
    <row r="7349" spans="1:3">
      <c r="A7349" s="3">
        <v>8.5680017471313477</v>
      </c>
      <c r="B7349" s="3">
        <v>98.333334922790527</v>
      </c>
      <c r="C7349" s="3">
        <v>98.275864124298096</v>
      </c>
    </row>
    <row r="7350" spans="1:3">
      <c r="A7350" s="3">
        <v>8.5720014572143555</v>
      </c>
      <c r="B7350" s="3">
        <v>98.333334922790527</v>
      </c>
      <c r="C7350" s="3">
        <v>98.275864124298096</v>
      </c>
    </row>
    <row r="7351" spans="1:3">
      <c r="A7351" s="3">
        <v>8.5760011672973633</v>
      </c>
      <c r="B7351" s="3">
        <v>98.333334922790527</v>
      </c>
      <c r="C7351" s="3">
        <v>98.275864124298096</v>
      </c>
    </row>
    <row r="7352" spans="1:3">
      <c r="A7352" s="3">
        <v>8.5800018310546875</v>
      </c>
      <c r="B7352" s="3">
        <v>98.333334922790527</v>
      </c>
      <c r="C7352" s="3">
        <v>98.275864124298096</v>
      </c>
    </row>
    <row r="7353" spans="1:3">
      <c r="A7353" s="3">
        <v>8.5840015411376953</v>
      </c>
      <c r="B7353" s="3">
        <v>98.333334922790527</v>
      </c>
      <c r="C7353" s="3">
        <v>98.275864124298096</v>
      </c>
    </row>
    <row r="7354" spans="1:3">
      <c r="A7354" s="3">
        <v>8.5880012512207031</v>
      </c>
      <c r="B7354" s="3">
        <v>98.333334922790527</v>
      </c>
      <c r="C7354" s="3">
        <v>98.275864124298096</v>
      </c>
    </row>
    <row r="7355" spans="1:3">
      <c r="A7355" s="3">
        <v>8.5920009613037109</v>
      </c>
      <c r="B7355" s="3">
        <v>98.333334922790527</v>
      </c>
      <c r="C7355" s="3">
        <v>98.275864124298096</v>
      </c>
    </row>
    <row r="7356" spans="1:3">
      <c r="A7356" s="3">
        <v>8.5960016250610352</v>
      </c>
      <c r="B7356" s="3">
        <v>98.333334922790527</v>
      </c>
      <c r="C7356" s="3">
        <v>98.275864124298096</v>
      </c>
    </row>
    <row r="7357" spans="1:3">
      <c r="A7357" s="3">
        <v>8.600001335144043</v>
      </c>
      <c r="B7357" s="3">
        <v>98.333334922790527</v>
      </c>
      <c r="C7357" s="3">
        <v>98.275864124298096</v>
      </c>
    </row>
    <row r="7358" spans="1:3">
      <c r="A7358" s="3">
        <v>8.6040010452270508</v>
      </c>
      <c r="B7358" s="3">
        <v>98.333334922790527</v>
      </c>
      <c r="C7358" s="3">
        <v>98.275864124298096</v>
      </c>
    </row>
    <row r="7359" spans="1:3">
      <c r="A7359" s="3">
        <v>8.608001708984375</v>
      </c>
      <c r="B7359" s="3">
        <v>98.333334922790527</v>
      </c>
      <c r="C7359" s="3">
        <v>98.275864124298096</v>
      </c>
    </row>
    <row r="7360" spans="1:3">
      <c r="A7360" s="3">
        <v>8.6120014190673828</v>
      </c>
      <c r="B7360" s="3">
        <v>98.333334922790527</v>
      </c>
      <c r="C7360" s="3">
        <v>98.275864124298096</v>
      </c>
    </row>
    <row r="7361" spans="1:3">
      <c r="A7361" s="3">
        <v>8.6160011291503906</v>
      </c>
      <c r="B7361" s="3">
        <v>98.333334922790527</v>
      </c>
      <c r="C7361" s="3">
        <v>98.275864124298096</v>
      </c>
    </row>
    <row r="7362" spans="1:3">
      <c r="A7362" s="3">
        <v>8.6200017929077148</v>
      </c>
      <c r="B7362" s="3">
        <v>98.333334922790527</v>
      </c>
      <c r="C7362" s="3">
        <v>98.275864124298096</v>
      </c>
    </row>
    <row r="7363" spans="1:3">
      <c r="A7363" s="3">
        <v>8.6240015029907227</v>
      </c>
      <c r="B7363" s="3">
        <v>98.333334922790527</v>
      </c>
      <c r="C7363" s="3">
        <v>98.275864124298096</v>
      </c>
    </row>
    <row r="7364" spans="1:3">
      <c r="A7364" s="3">
        <v>8.6280012130737305</v>
      </c>
      <c r="B7364" s="3">
        <v>98.333334922790527</v>
      </c>
      <c r="C7364" s="3">
        <v>98.275864124298096</v>
      </c>
    </row>
    <row r="7365" spans="1:3">
      <c r="A7365" s="3">
        <v>8.6320009231567383</v>
      </c>
      <c r="B7365" s="3">
        <v>98.333334922790527</v>
      </c>
      <c r="C7365" s="3">
        <v>98.275864124298096</v>
      </c>
    </row>
    <row r="7366" spans="1:3">
      <c r="A7366" s="3">
        <v>8.6360015869140625</v>
      </c>
      <c r="B7366" s="3">
        <v>98.333334922790527</v>
      </c>
      <c r="C7366" s="3">
        <v>98.275864124298096</v>
      </c>
    </row>
    <row r="7367" spans="1:3">
      <c r="A7367" s="3">
        <v>8.6400012969970703</v>
      </c>
      <c r="B7367" s="3">
        <v>98.333334922790527</v>
      </c>
      <c r="C7367" s="3">
        <v>98.275864124298096</v>
      </c>
    </row>
    <row r="7368" spans="1:3">
      <c r="A7368" s="3">
        <v>8.6440010070800781</v>
      </c>
      <c r="B7368" s="3">
        <v>98.333334922790527</v>
      </c>
      <c r="C7368" s="3">
        <v>98.275864124298096</v>
      </c>
    </row>
    <row r="7369" spans="1:3">
      <c r="A7369" s="3">
        <v>8.6480016708374023</v>
      </c>
      <c r="B7369" s="3">
        <v>98.333334922790527</v>
      </c>
      <c r="C7369" s="3">
        <v>98.275864124298096</v>
      </c>
    </row>
    <row r="7370" spans="1:3">
      <c r="A7370" s="3">
        <v>8.6520013809204102</v>
      </c>
      <c r="B7370" s="3">
        <v>98.333334922790527</v>
      </c>
      <c r="C7370" s="3">
        <v>98.275864124298096</v>
      </c>
    </row>
    <row r="7371" spans="1:3">
      <c r="A7371" s="3">
        <v>8.656001091003418</v>
      </c>
      <c r="B7371" s="3">
        <v>98.333334922790527</v>
      </c>
      <c r="C7371" s="3">
        <v>98.275864124298096</v>
      </c>
    </row>
    <row r="7372" spans="1:3">
      <c r="A7372" s="3">
        <v>8.6600017547607422</v>
      </c>
      <c r="B7372" s="3">
        <v>98.333334922790527</v>
      </c>
      <c r="C7372" s="3">
        <v>98.275864124298096</v>
      </c>
    </row>
    <row r="7373" spans="1:3">
      <c r="A7373" s="3">
        <v>8.66400146484375</v>
      </c>
      <c r="B7373" s="3">
        <v>98.333334922790527</v>
      </c>
      <c r="C7373" s="3">
        <v>98.275864124298096</v>
      </c>
    </row>
    <row r="7374" spans="1:3">
      <c r="A7374" s="3">
        <v>8.6680011749267578</v>
      </c>
      <c r="B7374" s="3">
        <v>98.333334922790527</v>
      </c>
      <c r="C7374" s="3">
        <v>98.275864124298096</v>
      </c>
    </row>
    <row r="7375" spans="1:3">
      <c r="A7375" s="3">
        <v>8.6720008850097656</v>
      </c>
      <c r="B7375" s="3">
        <v>98.333334922790527</v>
      </c>
      <c r="C7375" s="3">
        <v>98.275864124298096</v>
      </c>
    </row>
    <row r="7376" spans="1:3">
      <c r="A7376" s="3">
        <v>8.6760015487670898</v>
      </c>
      <c r="B7376" s="3">
        <v>98.333334922790527</v>
      </c>
      <c r="C7376" s="3">
        <v>98.275864124298096</v>
      </c>
    </row>
    <row r="7377" spans="1:3">
      <c r="A7377" s="3">
        <v>8.6800012588500977</v>
      </c>
      <c r="B7377" s="3">
        <v>98.333334922790527</v>
      </c>
      <c r="C7377" s="3">
        <v>98.275864124298096</v>
      </c>
    </row>
    <row r="7378" spans="1:3">
      <c r="A7378" s="3">
        <v>8.6840009689331055</v>
      </c>
      <c r="B7378" s="3">
        <v>98.333334922790527</v>
      </c>
      <c r="C7378" s="3">
        <v>98.275864124298096</v>
      </c>
    </row>
    <row r="7379" spans="1:3">
      <c r="A7379" s="3">
        <v>8.6880016326904297</v>
      </c>
      <c r="B7379" s="3">
        <v>98.333334922790527</v>
      </c>
      <c r="C7379" s="3">
        <v>98.275864124298096</v>
      </c>
    </row>
    <row r="7380" spans="1:3">
      <c r="A7380" s="3">
        <v>8.6920013427734375</v>
      </c>
      <c r="B7380" s="3">
        <v>98.333334922790527</v>
      </c>
      <c r="C7380" s="3">
        <v>98.275864124298096</v>
      </c>
    </row>
    <row r="7381" spans="1:3">
      <c r="A7381" s="3">
        <v>8.6960010528564453</v>
      </c>
      <c r="B7381" s="3">
        <v>98.333334922790527</v>
      </c>
      <c r="C7381" s="3">
        <v>98.275864124298096</v>
      </c>
    </row>
    <row r="7382" spans="1:3">
      <c r="A7382" s="3">
        <v>8.7000017166137695</v>
      </c>
      <c r="B7382" s="3">
        <v>98.333334922790527</v>
      </c>
      <c r="C7382" s="3">
        <v>98.275864124298096</v>
      </c>
    </row>
    <row r="7383" spans="1:3">
      <c r="A7383" s="3">
        <v>8.7040014266967773</v>
      </c>
      <c r="B7383" s="3">
        <v>98.333334922790527</v>
      </c>
      <c r="C7383" s="3">
        <v>98.275864124298096</v>
      </c>
    </row>
    <row r="7384" spans="1:3">
      <c r="A7384" s="3">
        <v>8.7080011367797852</v>
      </c>
      <c r="B7384" s="3">
        <v>98.333334922790527</v>
      </c>
      <c r="C7384" s="3">
        <v>98.275864124298096</v>
      </c>
    </row>
    <row r="7385" spans="1:3">
      <c r="A7385" s="3">
        <v>8.7120018005371094</v>
      </c>
      <c r="B7385" s="3">
        <v>98.333334922790527</v>
      </c>
      <c r="C7385" s="3">
        <v>98.275864124298096</v>
      </c>
    </row>
    <row r="7386" spans="1:3">
      <c r="A7386" s="3">
        <v>8.7160015106201172</v>
      </c>
      <c r="B7386" s="3">
        <v>98.333334922790527</v>
      </c>
      <c r="C7386" s="3">
        <v>98.275864124298096</v>
      </c>
    </row>
    <row r="7387" spans="1:3">
      <c r="A7387" s="3">
        <v>8.720001220703125</v>
      </c>
      <c r="B7387" s="3">
        <v>98.333334922790527</v>
      </c>
      <c r="C7387" s="3">
        <v>98.275864124298096</v>
      </c>
    </row>
    <row r="7388" spans="1:3">
      <c r="A7388" s="3">
        <v>8.7240009307861328</v>
      </c>
      <c r="B7388" s="3">
        <v>98.333334922790527</v>
      </c>
      <c r="C7388" s="3">
        <v>98.275864124298096</v>
      </c>
    </row>
    <row r="7389" spans="1:3">
      <c r="A7389" s="3">
        <v>8.728001594543457</v>
      </c>
      <c r="B7389" s="3">
        <v>98.333334922790527</v>
      </c>
      <c r="C7389" s="3">
        <v>98.275864124298096</v>
      </c>
    </row>
    <row r="7390" spans="1:3">
      <c r="A7390" s="3">
        <v>8.7320013046264648</v>
      </c>
      <c r="B7390" s="3">
        <v>98.333334922790527</v>
      </c>
      <c r="C7390" s="3">
        <v>98.275864124298096</v>
      </c>
    </row>
    <row r="7391" spans="1:3">
      <c r="A7391" s="3">
        <v>8.7360010147094727</v>
      </c>
      <c r="B7391" s="3">
        <v>98.333334922790527</v>
      </c>
      <c r="C7391" s="3">
        <v>98.275864124298096</v>
      </c>
    </row>
    <row r="7392" spans="1:3">
      <c r="A7392" s="3">
        <v>8.7400016784667969</v>
      </c>
      <c r="B7392" s="3">
        <v>98.333334922790527</v>
      </c>
      <c r="C7392" s="3">
        <v>98.275864124298096</v>
      </c>
    </row>
    <row r="7393" spans="1:3">
      <c r="A7393" s="3">
        <v>8.7440013885498047</v>
      </c>
      <c r="B7393" s="3">
        <v>98.333334922790527</v>
      </c>
      <c r="C7393" s="3">
        <v>98.275864124298096</v>
      </c>
    </row>
    <row r="7394" spans="1:3">
      <c r="A7394" s="3">
        <v>8.7480010986328125</v>
      </c>
      <c r="B7394" s="3">
        <v>98.333334922790527</v>
      </c>
      <c r="C7394" s="3">
        <v>98.275864124298096</v>
      </c>
    </row>
    <row r="7395" spans="1:3">
      <c r="A7395" s="3">
        <v>8.7520017623901367</v>
      </c>
      <c r="B7395" s="3">
        <v>98.333334922790527</v>
      </c>
      <c r="C7395" s="3">
        <v>98.275864124298096</v>
      </c>
    </row>
    <row r="7396" spans="1:3">
      <c r="A7396" s="3">
        <v>8.7560014724731445</v>
      </c>
      <c r="B7396" s="3">
        <v>98.333334922790527</v>
      </c>
      <c r="C7396" s="3">
        <v>98.275864124298096</v>
      </c>
    </row>
    <row r="7397" spans="1:3">
      <c r="A7397" s="3">
        <v>8.7600011825561523</v>
      </c>
      <c r="B7397" s="3">
        <v>98.333334922790527</v>
      </c>
      <c r="C7397" s="3">
        <v>98.275864124298096</v>
      </c>
    </row>
    <row r="7398" spans="1:3">
      <c r="A7398" s="3">
        <v>8.7640008926391602</v>
      </c>
      <c r="B7398" s="3">
        <v>98.333334922790527</v>
      </c>
      <c r="C7398" s="3">
        <v>98.275864124298096</v>
      </c>
    </row>
    <row r="7399" spans="1:3">
      <c r="A7399" s="3">
        <v>8.7680015563964844</v>
      </c>
      <c r="B7399" s="3">
        <v>98.333334922790527</v>
      </c>
      <c r="C7399" s="3">
        <v>98.275864124298096</v>
      </c>
    </row>
    <row r="7400" spans="1:3">
      <c r="A7400" s="3">
        <v>8.7720012664794922</v>
      </c>
      <c r="B7400" s="3">
        <v>98.333334922790527</v>
      </c>
      <c r="C7400" s="3">
        <v>98.275864124298096</v>
      </c>
    </row>
    <row r="7401" spans="1:3">
      <c r="A7401" s="3">
        <v>8.7760009765625</v>
      </c>
      <c r="B7401" s="3">
        <v>98.333334922790527</v>
      </c>
      <c r="C7401" s="3">
        <v>98.275864124298096</v>
      </c>
    </row>
    <row r="7402" spans="1:3">
      <c r="A7402" s="3">
        <v>8.7800016403198242</v>
      </c>
      <c r="B7402" s="3">
        <v>98.333334922790527</v>
      </c>
      <c r="C7402" s="3">
        <v>98.275864124298096</v>
      </c>
    </row>
    <row r="7403" spans="1:3">
      <c r="A7403" s="3">
        <v>8.784001350402832</v>
      </c>
      <c r="B7403" s="3">
        <v>98.333334922790527</v>
      </c>
      <c r="C7403" s="3">
        <v>98.275864124298096</v>
      </c>
    </row>
    <row r="7404" spans="1:3">
      <c r="A7404" s="3">
        <v>8.7880010604858398</v>
      </c>
      <c r="B7404" s="3">
        <v>98.333334922790527</v>
      </c>
      <c r="C7404" s="3">
        <v>98.275864124298096</v>
      </c>
    </row>
    <row r="7405" spans="1:3">
      <c r="A7405" s="3">
        <v>8.7920017242431641</v>
      </c>
      <c r="B7405" s="3">
        <v>98.333334922790527</v>
      </c>
      <c r="C7405" s="3">
        <v>98.275864124298096</v>
      </c>
    </row>
    <row r="7406" spans="1:3">
      <c r="A7406" s="3">
        <v>8.7960014343261719</v>
      </c>
      <c r="B7406" s="3">
        <v>98.333334922790527</v>
      </c>
      <c r="C7406" s="3">
        <v>98.275864124298096</v>
      </c>
    </row>
    <row r="7407" spans="1:3">
      <c r="A7407" s="3">
        <v>8.8000011444091797</v>
      </c>
      <c r="B7407" s="3">
        <v>98.333334922790527</v>
      </c>
      <c r="C7407" s="3">
        <v>98.275864124298096</v>
      </c>
    </row>
    <row r="7408" spans="1:3">
      <c r="A7408" s="3">
        <v>8.8040018081665039</v>
      </c>
      <c r="B7408" s="3">
        <v>98.333334922790527</v>
      </c>
      <c r="C7408" s="3">
        <v>98.275864124298096</v>
      </c>
    </row>
    <row r="7409" spans="1:3">
      <c r="A7409" s="3">
        <v>8.8080015182495117</v>
      </c>
      <c r="B7409" s="3">
        <v>98.333334922790527</v>
      </c>
      <c r="C7409" s="3">
        <v>98.275864124298096</v>
      </c>
    </row>
    <row r="7410" spans="1:3">
      <c r="A7410" s="3">
        <v>8.8120012283325195</v>
      </c>
      <c r="B7410" s="3">
        <v>98.333334922790527</v>
      </c>
      <c r="C7410" s="3">
        <v>98.275864124298096</v>
      </c>
    </row>
    <row r="7411" spans="1:3">
      <c r="A7411" s="3">
        <v>8.8160009384155273</v>
      </c>
      <c r="B7411" s="3">
        <v>98.333334922790527</v>
      </c>
      <c r="C7411" s="3">
        <v>98.275864124298096</v>
      </c>
    </row>
    <row r="7412" spans="1:3">
      <c r="A7412" s="3">
        <v>8.8200016021728516</v>
      </c>
      <c r="B7412" s="3">
        <v>98.333334922790527</v>
      </c>
      <c r="C7412" s="3">
        <v>98.275864124298096</v>
      </c>
    </row>
    <row r="7413" spans="1:3">
      <c r="A7413" s="3">
        <v>8.8240013122558594</v>
      </c>
      <c r="B7413" s="3">
        <v>98.333334922790527</v>
      </c>
      <c r="C7413" s="3">
        <v>98.275864124298096</v>
      </c>
    </row>
    <row r="7414" spans="1:3">
      <c r="A7414" s="3">
        <v>8.8280010223388672</v>
      </c>
      <c r="B7414" s="3">
        <v>98.333334922790527</v>
      </c>
      <c r="C7414" s="3">
        <v>98.275864124298096</v>
      </c>
    </row>
    <row r="7415" spans="1:3">
      <c r="A7415" s="3">
        <v>8.8320016860961914</v>
      </c>
      <c r="B7415" s="3">
        <v>98.333334922790527</v>
      </c>
      <c r="C7415" s="3">
        <v>98.275864124298096</v>
      </c>
    </row>
    <row r="7416" spans="1:3">
      <c r="A7416" s="3">
        <v>8.8360013961791992</v>
      </c>
      <c r="B7416" s="3">
        <v>98.333334922790527</v>
      </c>
      <c r="C7416" s="3">
        <v>98.275864124298096</v>
      </c>
    </row>
    <row r="7417" spans="1:3">
      <c r="A7417" s="3">
        <v>8.840001106262207</v>
      </c>
      <c r="B7417" s="3">
        <v>98.333334922790527</v>
      </c>
      <c r="C7417" s="3">
        <v>98.275864124298096</v>
      </c>
    </row>
    <row r="7418" spans="1:3">
      <c r="A7418" s="3">
        <v>8.8440017700195313</v>
      </c>
      <c r="B7418" s="3">
        <v>98.333334922790527</v>
      </c>
      <c r="C7418" s="3">
        <v>98.275864124298096</v>
      </c>
    </row>
    <row r="7419" spans="1:3">
      <c r="A7419" s="3">
        <v>8.8480014801025391</v>
      </c>
      <c r="B7419" s="3">
        <v>98.333334922790527</v>
      </c>
      <c r="C7419" s="3">
        <v>98.275864124298096</v>
      </c>
    </row>
    <row r="7420" spans="1:3">
      <c r="A7420" s="3">
        <v>8.8520011901855469</v>
      </c>
      <c r="B7420" s="3">
        <v>98.333334922790527</v>
      </c>
      <c r="C7420" s="3">
        <v>98.275864124298096</v>
      </c>
    </row>
    <row r="7421" spans="1:3">
      <c r="A7421" s="3">
        <v>8.8560009002685547</v>
      </c>
      <c r="B7421" s="3">
        <v>98.333334922790527</v>
      </c>
      <c r="C7421" s="3">
        <v>98.275864124298096</v>
      </c>
    </row>
    <row r="7422" spans="1:3">
      <c r="A7422" s="3">
        <v>8.8600015640258789</v>
      </c>
      <c r="B7422" s="3">
        <v>98.333334922790527</v>
      </c>
      <c r="C7422" s="3">
        <v>98.275864124298096</v>
      </c>
    </row>
    <row r="7423" spans="1:3">
      <c r="A7423" s="3">
        <v>8.8640012741088867</v>
      </c>
      <c r="B7423" s="3">
        <v>98.333334922790527</v>
      </c>
      <c r="C7423" s="3">
        <v>98.275864124298096</v>
      </c>
    </row>
    <row r="7424" spans="1:3">
      <c r="A7424" s="3">
        <v>8.8680009841918945</v>
      </c>
      <c r="B7424" s="3">
        <v>98.333334922790527</v>
      </c>
      <c r="C7424" s="3">
        <v>98.275864124298096</v>
      </c>
    </row>
    <row r="7425" spans="1:3">
      <c r="A7425" s="3">
        <v>8.8720016479492188</v>
      </c>
      <c r="B7425" s="3">
        <v>98.333334922790527</v>
      </c>
      <c r="C7425" s="3">
        <v>98.275864124298096</v>
      </c>
    </row>
    <row r="7426" spans="1:3">
      <c r="A7426" s="3">
        <v>8.8760013580322266</v>
      </c>
      <c r="B7426" s="3">
        <v>98.333334922790527</v>
      </c>
      <c r="C7426" s="3">
        <v>98.275864124298096</v>
      </c>
    </row>
    <row r="7427" spans="1:3">
      <c r="A7427" s="3">
        <v>8.8800010681152344</v>
      </c>
      <c r="B7427" s="3">
        <v>98.333334922790527</v>
      </c>
      <c r="C7427" s="3">
        <v>98.275864124298096</v>
      </c>
    </row>
    <row r="7428" spans="1:3">
      <c r="A7428" s="3">
        <v>8.8840017318725586</v>
      </c>
      <c r="B7428" s="3">
        <v>98.333334922790527</v>
      </c>
      <c r="C7428" s="3">
        <v>98.275864124298096</v>
      </c>
    </row>
    <row r="7429" spans="1:3">
      <c r="A7429" s="3">
        <v>8.8880014419555664</v>
      </c>
      <c r="B7429" s="3">
        <v>98.333334922790527</v>
      </c>
      <c r="C7429" s="3">
        <v>98.275864124298096</v>
      </c>
    </row>
    <row r="7430" spans="1:3">
      <c r="A7430" s="3">
        <v>8.8920011520385742</v>
      </c>
      <c r="B7430" s="3">
        <v>98.333334922790527</v>
      </c>
      <c r="C7430" s="3">
        <v>98.275864124298096</v>
      </c>
    </row>
    <row r="7431" spans="1:3">
      <c r="A7431" s="3">
        <v>8.8960018157958984</v>
      </c>
      <c r="B7431" s="3">
        <v>98.333334922790527</v>
      </c>
      <c r="C7431" s="3">
        <v>98.275864124298096</v>
      </c>
    </row>
    <row r="7432" spans="1:3">
      <c r="A7432" s="3">
        <v>8.9000015258789063</v>
      </c>
      <c r="B7432" s="3">
        <v>98.333334922790527</v>
      </c>
      <c r="C7432" s="3">
        <v>98.275864124298096</v>
      </c>
    </row>
    <row r="7433" spans="1:3">
      <c r="A7433" s="3">
        <v>8.9040012359619141</v>
      </c>
      <c r="B7433" s="3">
        <v>98.333334922790527</v>
      </c>
      <c r="C7433" s="3">
        <v>98.275864124298096</v>
      </c>
    </row>
    <row r="7434" spans="1:3">
      <c r="A7434" s="3">
        <v>8.9080009460449219</v>
      </c>
      <c r="B7434" s="3">
        <v>98.333334922790527</v>
      </c>
      <c r="C7434" s="3">
        <v>98.275864124298096</v>
      </c>
    </row>
    <row r="7435" spans="1:3">
      <c r="A7435" s="3">
        <v>8.9120016098022461</v>
      </c>
      <c r="B7435" s="3">
        <v>98.333334922790527</v>
      </c>
      <c r="C7435" s="3">
        <v>98.275864124298096</v>
      </c>
    </row>
    <row r="7436" spans="1:3">
      <c r="A7436" s="3">
        <v>8.9160013198852539</v>
      </c>
      <c r="B7436" s="3">
        <v>98.333334922790527</v>
      </c>
      <c r="C7436" s="3">
        <v>98.275864124298096</v>
      </c>
    </row>
    <row r="7437" spans="1:3">
      <c r="A7437" s="3">
        <v>8.9200010299682617</v>
      </c>
      <c r="B7437" s="3">
        <v>98.333334922790527</v>
      </c>
      <c r="C7437" s="3">
        <v>98.275864124298096</v>
      </c>
    </row>
    <row r="7438" spans="1:3">
      <c r="A7438" s="3">
        <v>8.9240016937255859</v>
      </c>
      <c r="B7438" s="3">
        <v>98.333334922790527</v>
      </c>
      <c r="C7438" s="3">
        <v>98.275864124298096</v>
      </c>
    </row>
    <row r="7439" spans="1:3">
      <c r="A7439" s="3">
        <v>8.9280014038085938</v>
      </c>
      <c r="B7439" s="3">
        <v>98.333334922790527</v>
      </c>
      <c r="C7439" s="3">
        <v>98.275864124298096</v>
      </c>
    </row>
    <row r="7440" spans="1:3">
      <c r="A7440" s="3">
        <v>8.9320011138916016</v>
      </c>
      <c r="B7440" s="3">
        <v>98.333334922790527</v>
      </c>
      <c r="C7440" s="3">
        <v>98.275864124298096</v>
      </c>
    </row>
    <row r="7441" spans="1:3">
      <c r="A7441" s="3">
        <v>8.9360017776489258</v>
      </c>
      <c r="B7441" s="3">
        <v>98.333334922790527</v>
      </c>
      <c r="C7441" s="3">
        <v>98.275864124298096</v>
      </c>
    </row>
    <row r="7442" spans="1:3">
      <c r="A7442" s="3">
        <v>8.9400014877319336</v>
      </c>
      <c r="B7442" s="3">
        <v>98.333334922790527</v>
      </c>
      <c r="C7442" s="3">
        <v>98.275864124298096</v>
      </c>
    </row>
    <row r="7443" spans="1:3">
      <c r="A7443" s="3">
        <v>8.9440011978149414</v>
      </c>
      <c r="B7443" s="3">
        <v>98.333334922790527</v>
      </c>
      <c r="C7443" s="3">
        <v>98.275864124298096</v>
      </c>
    </row>
    <row r="7444" spans="1:3">
      <c r="A7444" s="3">
        <v>8.9480009078979492</v>
      </c>
      <c r="B7444" s="3">
        <v>98.333334922790527</v>
      </c>
      <c r="C7444" s="3">
        <v>98.275864124298096</v>
      </c>
    </row>
    <row r="7445" spans="1:3">
      <c r="A7445" s="3">
        <v>8.9520015716552734</v>
      </c>
      <c r="B7445" s="3">
        <v>98.333334922790527</v>
      </c>
      <c r="C7445" s="3">
        <v>98.275864124298096</v>
      </c>
    </row>
    <row r="7446" spans="1:3">
      <c r="A7446" s="3">
        <v>8.9560012817382813</v>
      </c>
      <c r="B7446" s="3">
        <v>98.333334922790527</v>
      </c>
      <c r="C7446" s="3">
        <v>98.275864124298096</v>
      </c>
    </row>
    <row r="7447" spans="1:3">
      <c r="A7447" s="3">
        <v>8.9600009918212891</v>
      </c>
      <c r="B7447" s="3">
        <v>98.333334922790527</v>
      </c>
      <c r="C7447" s="3">
        <v>98.275864124298096</v>
      </c>
    </row>
    <row r="7448" spans="1:3">
      <c r="A7448" s="3">
        <v>8.9640016555786133</v>
      </c>
      <c r="B7448" s="3">
        <v>98.333334922790527</v>
      </c>
      <c r="C7448" s="3">
        <v>98.275864124298096</v>
      </c>
    </row>
    <row r="7449" spans="1:3">
      <c r="A7449" s="3">
        <v>8.9680013656616211</v>
      </c>
      <c r="B7449" s="3">
        <v>98.333334922790527</v>
      </c>
      <c r="C7449" s="3">
        <v>98.275864124298096</v>
      </c>
    </row>
    <row r="7450" spans="1:3">
      <c r="A7450" s="3">
        <v>8.9720010757446289</v>
      </c>
      <c r="B7450" s="3">
        <v>98.333334922790527</v>
      </c>
      <c r="C7450" s="3">
        <v>98.275864124298096</v>
      </c>
    </row>
    <row r="7451" spans="1:3">
      <c r="A7451" s="3">
        <v>8.9760017395019531</v>
      </c>
      <c r="B7451" s="3">
        <v>98.333334922790527</v>
      </c>
      <c r="C7451" s="3">
        <v>98.275864124298096</v>
      </c>
    </row>
    <row r="7452" spans="1:3">
      <c r="A7452" s="3">
        <v>8.9800014495849609</v>
      </c>
      <c r="B7452" s="3">
        <v>98.333334922790527</v>
      </c>
      <c r="C7452" s="3">
        <v>98.275864124298096</v>
      </c>
    </row>
    <row r="7453" spans="1:3">
      <c r="A7453" s="3">
        <v>8.9840011596679688</v>
      </c>
      <c r="B7453" s="3">
        <v>98.333334922790527</v>
      </c>
      <c r="C7453" s="3">
        <v>98.275864124298096</v>
      </c>
    </row>
    <row r="7454" spans="1:3">
      <c r="A7454" s="3">
        <v>8.988001823425293</v>
      </c>
      <c r="B7454" s="3">
        <v>98.333334922790527</v>
      </c>
      <c r="C7454" s="3">
        <v>98.275864124298096</v>
      </c>
    </row>
    <row r="7455" spans="1:3">
      <c r="A7455" s="3">
        <v>8.9920015335083008</v>
      </c>
      <c r="B7455" s="3">
        <v>98.333334922790527</v>
      </c>
      <c r="C7455" s="3">
        <v>98.275864124298096</v>
      </c>
    </row>
    <row r="7456" spans="1:3">
      <c r="A7456" s="3">
        <v>8.9960012435913086</v>
      </c>
      <c r="B7456" s="3">
        <v>98.333334922790527</v>
      </c>
      <c r="C7456" s="3">
        <v>98.275864124298096</v>
      </c>
    </row>
    <row r="7457" spans="1:3">
      <c r="A7457" s="3">
        <v>9.0000009536743164</v>
      </c>
      <c r="B7457" s="3">
        <v>98.333334922790527</v>
      </c>
      <c r="C7457" s="3">
        <v>98.275864124298096</v>
      </c>
    </row>
    <row r="7458" spans="1:3">
      <c r="A7458" s="3">
        <v>9.0040016174316406</v>
      </c>
      <c r="B7458" s="3">
        <v>98.333334922790527</v>
      </c>
      <c r="C7458" s="3">
        <v>98.275864124298096</v>
      </c>
    </row>
    <row r="7459" spans="1:3">
      <c r="A7459" s="3">
        <v>9.0080013275146484</v>
      </c>
      <c r="B7459" s="3">
        <v>98.333334922790527</v>
      </c>
      <c r="C7459" s="3">
        <v>98.275864124298096</v>
      </c>
    </row>
    <row r="7460" spans="1:3">
      <c r="A7460" s="3">
        <v>9.0120010375976563</v>
      </c>
      <c r="B7460" s="3">
        <v>98.333334922790527</v>
      </c>
      <c r="C7460" s="3">
        <v>98.275864124298096</v>
      </c>
    </row>
    <row r="7461" spans="1:3">
      <c r="A7461" s="3">
        <v>9.0160017013549805</v>
      </c>
      <c r="B7461" s="3">
        <v>98.333334922790527</v>
      </c>
      <c r="C7461" s="3">
        <v>98.275864124298096</v>
      </c>
    </row>
    <row r="7462" spans="1:3">
      <c r="A7462" s="3">
        <v>9.0200014114379883</v>
      </c>
      <c r="B7462" s="3">
        <v>98.333334922790527</v>
      </c>
      <c r="C7462" s="3">
        <v>98.275864124298096</v>
      </c>
    </row>
    <row r="7463" spans="1:3">
      <c r="A7463" s="3">
        <v>9.0240011215209961</v>
      </c>
      <c r="B7463" s="3">
        <v>98.333334922790527</v>
      </c>
      <c r="C7463" s="3">
        <v>98.275864124298096</v>
      </c>
    </row>
    <row r="7464" spans="1:3">
      <c r="A7464" s="3">
        <v>9.0280017852783203</v>
      </c>
      <c r="B7464" s="3">
        <v>98.333334922790527</v>
      </c>
      <c r="C7464" s="3">
        <v>98.275864124298096</v>
      </c>
    </row>
    <row r="7465" spans="1:3">
      <c r="A7465" s="3">
        <v>9.0320014953613281</v>
      </c>
      <c r="B7465" s="3">
        <v>98.333334922790527</v>
      </c>
      <c r="C7465" s="3">
        <v>98.275864124298096</v>
      </c>
    </row>
    <row r="7466" spans="1:3">
      <c r="A7466" s="3">
        <v>9.0360012054443359</v>
      </c>
      <c r="B7466" s="3">
        <v>98.333334922790527</v>
      </c>
      <c r="C7466" s="3">
        <v>98.275864124298096</v>
      </c>
    </row>
    <row r="7467" spans="1:3">
      <c r="A7467" s="3">
        <v>9.0400009155273438</v>
      </c>
      <c r="B7467" s="3">
        <v>98.333334922790527</v>
      </c>
      <c r="C7467" s="3">
        <v>98.275864124298096</v>
      </c>
    </row>
    <row r="7468" spans="1:3">
      <c r="A7468" s="3">
        <v>9.044001579284668</v>
      </c>
      <c r="B7468" s="3">
        <v>98.333334922790527</v>
      </c>
      <c r="C7468" s="3">
        <v>98.275864124298096</v>
      </c>
    </row>
    <row r="7469" spans="1:3">
      <c r="A7469" s="3">
        <v>9.0480012893676758</v>
      </c>
      <c r="B7469" s="3">
        <v>98.333334922790527</v>
      </c>
      <c r="C7469" s="3">
        <v>98.275864124298096</v>
      </c>
    </row>
    <row r="7470" spans="1:3">
      <c r="A7470" s="3">
        <v>9.0520009994506836</v>
      </c>
      <c r="B7470" s="3">
        <v>98.333334922790527</v>
      </c>
      <c r="C7470" s="3">
        <v>98.275864124298096</v>
      </c>
    </row>
    <row r="7471" spans="1:3">
      <c r="A7471" s="3">
        <v>9.0560016632080078</v>
      </c>
      <c r="B7471" s="3">
        <v>98.333334922790527</v>
      </c>
      <c r="C7471" s="3">
        <v>98.275864124298096</v>
      </c>
    </row>
    <row r="7472" spans="1:3">
      <c r="A7472" s="3">
        <v>9.0600013732910156</v>
      </c>
      <c r="B7472" s="3">
        <v>98.333334922790527</v>
      </c>
      <c r="C7472" s="3">
        <v>98.275864124298096</v>
      </c>
    </row>
    <row r="7473" spans="1:3">
      <c r="A7473" s="3">
        <v>9.0640010833740234</v>
      </c>
      <c r="B7473" s="3">
        <v>98.333334922790527</v>
      </c>
      <c r="C7473" s="3">
        <v>98.275864124298096</v>
      </c>
    </row>
    <row r="7474" spans="1:3">
      <c r="A7474" s="3">
        <v>9.0680017471313477</v>
      </c>
      <c r="B7474" s="3">
        <v>98.333334922790527</v>
      </c>
      <c r="C7474" s="3">
        <v>98.275864124298096</v>
      </c>
    </row>
    <row r="7475" spans="1:3">
      <c r="A7475" s="3">
        <v>9.0720014572143555</v>
      </c>
      <c r="B7475" s="3">
        <v>98.333334922790527</v>
      </c>
      <c r="C7475" s="3">
        <v>98.275864124298096</v>
      </c>
    </row>
    <row r="7476" spans="1:3">
      <c r="A7476" s="3">
        <v>9.0760011672973633</v>
      </c>
      <c r="B7476" s="3">
        <v>98.333334922790527</v>
      </c>
      <c r="C7476" s="3">
        <v>98.275864124298096</v>
      </c>
    </row>
    <row r="7477" spans="1:3">
      <c r="A7477" s="3">
        <v>9.0800018310546875</v>
      </c>
      <c r="B7477" s="3">
        <v>98.333334922790527</v>
      </c>
      <c r="C7477" s="3">
        <v>98.275864124298096</v>
      </c>
    </row>
    <row r="7478" spans="1:3">
      <c r="A7478" s="3">
        <v>9.0840015411376953</v>
      </c>
      <c r="B7478" s="3">
        <v>98.333334922790527</v>
      </c>
      <c r="C7478" s="3">
        <v>98.275864124298096</v>
      </c>
    </row>
    <row r="7479" spans="1:3">
      <c r="A7479" s="3">
        <v>9.0880012512207031</v>
      </c>
      <c r="B7479" s="3">
        <v>98.333334922790527</v>
      </c>
      <c r="C7479" s="3">
        <v>98.275864124298096</v>
      </c>
    </row>
    <row r="7480" spans="1:3">
      <c r="A7480" s="3">
        <v>9.0920009613037109</v>
      </c>
      <c r="B7480" s="3">
        <v>98.333334922790527</v>
      </c>
      <c r="C7480" s="3">
        <v>98.275864124298096</v>
      </c>
    </row>
    <row r="7481" spans="1:3">
      <c r="A7481" s="3">
        <v>9.0960016250610352</v>
      </c>
      <c r="B7481" s="3">
        <v>98.333334922790527</v>
      </c>
      <c r="C7481" s="3">
        <v>98.275864124298096</v>
      </c>
    </row>
    <row r="7482" spans="1:3">
      <c r="A7482" s="3">
        <v>9.100001335144043</v>
      </c>
      <c r="B7482" s="3">
        <v>98.333334922790527</v>
      </c>
      <c r="C7482" s="3">
        <v>98.275864124298096</v>
      </c>
    </row>
    <row r="7483" spans="1:3">
      <c r="A7483" s="3">
        <v>9.1040010452270508</v>
      </c>
      <c r="B7483" s="3">
        <v>98.333334922790527</v>
      </c>
      <c r="C7483" s="3">
        <v>98.275864124298096</v>
      </c>
    </row>
    <row r="7484" spans="1:3">
      <c r="A7484" s="3">
        <v>9.108001708984375</v>
      </c>
      <c r="B7484" s="3">
        <v>98.333334922790527</v>
      </c>
      <c r="C7484" s="3">
        <v>98.275864124298096</v>
      </c>
    </row>
    <row r="7485" spans="1:3">
      <c r="A7485" s="3">
        <v>9.1120014190673828</v>
      </c>
      <c r="B7485" s="3">
        <v>98.333334922790527</v>
      </c>
      <c r="C7485" s="3">
        <v>98.275864124298096</v>
      </c>
    </row>
    <row r="7486" spans="1:3">
      <c r="A7486" s="3">
        <v>9.1160011291503906</v>
      </c>
      <c r="B7486" s="3">
        <v>98.333334922790527</v>
      </c>
      <c r="C7486" s="3">
        <v>98.275864124298096</v>
      </c>
    </row>
    <row r="7487" spans="1:3">
      <c r="A7487" s="3">
        <v>9.1200017929077148</v>
      </c>
      <c r="B7487" s="3">
        <v>98.333334922790527</v>
      </c>
      <c r="C7487" s="3">
        <v>98.275864124298096</v>
      </c>
    </row>
    <row r="7488" spans="1:3">
      <c r="A7488" s="3">
        <v>9.1240015029907227</v>
      </c>
      <c r="B7488" s="3">
        <v>98.333334922790527</v>
      </c>
      <c r="C7488" s="3">
        <v>98.275864124298096</v>
      </c>
    </row>
    <row r="7489" spans="1:3">
      <c r="A7489" s="3">
        <v>9.1280012130737305</v>
      </c>
      <c r="B7489" s="3">
        <v>98.333334922790527</v>
      </c>
      <c r="C7489" s="3">
        <v>98.275864124298096</v>
      </c>
    </row>
    <row r="7490" spans="1:3">
      <c r="A7490" s="3">
        <v>9.1320009231567383</v>
      </c>
      <c r="B7490" s="3">
        <v>98.333334922790527</v>
      </c>
      <c r="C7490" s="3">
        <v>98.275864124298096</v>
      </c>
    </row>
    <row r="7491" spans="1:3">
      <c r="A7491" s="3">
        <v>9.1360015869140625</v>
      </c>
      <c r="B7491" s="3">
        <v>98.333334922790527</v>
      </c>
      <c r="C7491" s="3">
        <v>98.275864124298096</v>
      </c>
    </row>
    <row r="7492" spans="1:3">
      <c r="A7492" s="3">
        <v>9.1400012969970703</v>
      </c>
      <c r="B7492" s="3">
        <v>98.333334922790527</v>
      </c>
      <c r="C7492" s="3">
        <v>98.275864124298096</v>
      </c>
    </row>
    <row r="7493" spans="1:3">
      <c r="A7493" s="3">
        <v>9.1440010070800781</v>
      </c>
      <c r="B7493" s="3">
        <v>98.333334922790527</v>
      </c>
      <c r="C7493" s="3">
        <v>98.275864124298096</v>
      </c>
    </row>
    <row r="7494" spans="1:3">
      <c r="A7494" s="3">
        <v>9.1480016708374023</v>
      </c>
      <c r="B7494" s="3">
        <v>98.333334922790527</v>
      </c>
      <c r="C7494" s="3">
        <v>98.275864124298096</v>
      </c>
    </row>
    <row r="7495" spans="1:3">
      <c r="A7495" s="3">
        <v>9.1520013809204102</v>
      </c>
      <c r="B7495" s="3">
        <v>98.333334922790527</v>
      </c>
      <c r="C7495" s="3">
        <v>98.275864124298096</v>
      </c>
    </row>
    <row r="7496" spans="1:3">
      <c r="A7496" s="3">
        <v>9.156001091003418</v>
      </c>
      <c r="B7496" s="3">
        <v>98.333334922790527</v>
      </c>
      <c r="C7496" s="3">
        <v>98.275864124298096</v>
      </c>
    </row>
    <row r="7497" spans="1:3">
      <c r="A7497" s="3">
        <v>9.1600017547607422</v>
      </c>
      <c r="B7497" s="3">
        <v>98.333334922790527</v>
      </c>
      <c r="C7497" s="3">
        <v>98.275864124298096</v>
      </c>
    </row>
    <row r="7498" spans="1:3">
      <c r="A7498" s="3">
        <v>9.16400146484375</v>
      </c>
      <c r="B7498" s="3">
        <v>98.333334922790527</v>
      </c>
      <c r="C7498" s="3">
        <v>98.275864124298096</v>
      </c>
    </row>
    <row r="7499" spans="1:3">
      <c r="A7499" s="3">
        <v>9.1680011749267578</v>
      </c>
      <c r="B7499" s="3">
        <v>98.333334922790527</v>
      </c>
      <c r="C7499" s="3">
        <v>98.275864124298096</v>
      </c>
    </row>
    <row r="7500" spans="1:3">
      <c r="A7500" s="3">
        <v>9.172001838684082</v>
      </c>
      <c r="B7500" s="3">
        <v>98.333334922790527</v>
      </c>
      <c r="C7500" s="3">
        <v>98.275864124298096</v>
      </c>
    </row>
    <row r="7501" spans="1:3">
      <c r="A7501" s="3">
        <v>9.1760015487670898</v>
      </c>
      <c r="B7501" s="3">
        <v>98.333334922790527</v>
      </c>
      <c r="C7501" s="3">
        <v>98.275864124298096</v>
      </c>
    </row>
    <row r="7502" spans="1:3">
      <c r="A7502" s="3">
        <v>9.1800012588500977</v>
      </c>
      <c r="B7502" s="3">
        <v>98.333334922790527</v>
      </c>
      <c r="C7502" s="3">
        <v>98.275864124298096</v>
      </c>
    </row>
    <row r="7503" spans="1:3">
      <c r="A7503" s="3">
        <v>9.1840009689331055</v>
      </c>
      <c r="B7503" s="3">
        <v>98.333334922790527</v>
      </c>
      <c r="C7503" s="3">
        <v>98.275864124298096</v>
      </c>
    </row>
    <row r="7504" spans="1:3">
      <c r="A7504" s="3">
        <v>9.1880016326904297</v>
      </c>
      <c r="B7504" s="3">
        <v>98.333334922790527</v>
      </c>
      <c r="C7504" s="3">
        <v>98.275864124298096</v>
      </c>
    </row>
    <row r="7505" spans="1:3">
      <c r="A7505" s="3">
        <v>9.1920013427734375</v>
      </c>
      <c r="B7505" s="3">
        <v>98.333334922790527</v>
      </c>
      <c r="C7505" s="3">
        <v>98.275864124298096</v>
      </c>
    </row>
    <row r="7506" spans="1:3">
      <c r="A7506" s="3">
        <v>9.1960010528564453</v>
      </c>
      <c r="B7506" s="3">
        <v>98.333334922790527</v>
      </c>
      <c r="C7506" s="3">
        <v>98.275864124298096</v>
      </c>
    </row>
    <row r="7507" spans="1:3">
      <c r="A7507" s="3">
        <v>9.2000017166137695</v>
      </c>
      <c r="B7507" s="3">
        <v>98.333334922790527</v>
      </c>
      <c r="C7507" s="3">
        <v>98.275864124298096</v>
      </c>
    </row>
    <row r="7508" spans="1:3">
      <c r="A7508" s="3">
        <v>9.2040014266967773</v>
      </c>
      <c r="B7508" s="3">
        <v>98.333334922790527</v>
      </c>
      <c r="C7508" s="3">
        <v>98.275864124298096</v>
      </c>
    </row>
    <row r="7509" spans="1:3">
      <c r="A7509" s="3">
        <v>9.2080011367797852</v>
      </c>
      <c r="B7509" s="3">
        <v>98.333334922790527</v>
      </c>
      <c r="C7509" s="3">
        <v>98.275864124298096</v>
      </c>
    </row>
    <row r="7510" spans="1:3">
      <c r="A7510" s="3">
        <v>9.2120018005371094</v>
      </c>
      <c r="B7510" s="3">
        <v>98.333334922790527</v>
      </c>
      <c r="C7510" s="3">
        <v>98.275864124298096</v>
      </c>
    </row>
    <row r="7511" spans="1:3">
      <c r="A7511" s="3">
        <v>9.2160015106201172</v>
      </c>
      <c r="B7511" s="3">
        <v>98.333334922790527</v>
      </c>
      <c r="C7511" s="3">
        <v>98.275864124298096</v>
      </c>
    </row>
    <row r="7512" spans="1:3">
      <c r="A7512" s="3">
        <v>9.220001220703125</v>
      </c>
      <c r="B7512" s="3">
        <v>98.333334922790527</v>
      </c>
      <c r="C7512" s="3">
        <v>98.275864124298096</v>
      </c>
    </row>
    <row r="7513" spans="1:3">
      <c r="A7513" s="3">
        <v>9.2240009307861328</v>
      </c>
      <c r="B7513" s="3">
        <v>98.333334922790527</v>
      </c>
      <c r="C7513" s="3">
        <v>98.275864124298096</v>
      </c>
    </row>
    <row r="7514" spans="1:3">
      <c r="A7514" s="3">
        <v>9.228001594543457</v>
      </c>
      <c r="B7514" s="3">
        <v>98.333334922790527</v>
      </c>
      <c r="C7514" s="3">
        <v>98.275864124298096</v>
      </c>
    </row>
    <row r="7515" spans="1:3">
      <c r="A7515" s="3">
        <v>9.2320013046264648</v>
      </c>
      <c r="B7515" s="3">
        <v>98.333334922790527</v>
      </c>
      <c r="C7515" s="3">
        <v>98.275864124298096</v>
      </c>
    </row>
    <row r="7516" spans="1:3">
      <c r="A7516" s="3">
        <v>9.2360010147094727</v>
      </c>
      <c r="B7516" s="3">
        <v>98.333334922790527</v>
      </c>
      <c r="C7516" s="3">
        <v>98.275864124298096</v>
      </c>
    </row>
    <row r="7517" spans="1:3">
      <c r="A7517" s="3">
        <v>9.2400016784667969</v>
      </c>
      <c r="B7517" s="3">
        <v>98.333334922790527</v>
      </c>
      <c r="C7517" s="3">
        <v>98.275864124298096</v>
      </c>
    </row>
    <row r="7518" spans="1:3">
      <c r="A7518" s="3">
        <v>9.2440013885498047</v>
      </c>
      <c r="B7518" s="3">
        <v>98.333334922790527</v>
      </c>
      <c r="C7518" s="3">
        <v>98.275864124298096</v>
      </c>
    </row>
    <row r="7519" spans="1:3">
      <c r="A7519" s="3">
        <v>9.2480010986328125</v>
      </c>
      <c r="B7519" s="3">
        <v>98.333334922790527</v>
      </c>
      <c r="C7519" s="3">
        <v>98.275864124298096</v>
      </c>
    </row>
    <row r="7520" spans="1:3">
      <c r="A7520" s="3">
        <v>9.2520017623901367</v>
      </c>
      <c r="B7520" s="3">
        <v>98.333334922790527</v>
      </c>
      <c r="C7520" s="3">
        <v>98.275864124298096</v>
      </c>
    </row>
    <row r="7521" spans="1:3">
      <c r="A7521" s="3">
        <v>9.2560014724731445</v>
      </c>
      <c r="B7521" s="3">
        <v>98.333334922790527</v>
      </c>
      <c r="C7521" s="3">
        <v>98.275864124298096</v>
      </c>
    </row>
    <row r="7522" spans="1:3">
      <c r="A7522" s="3">
        <v>9.2600011825561523</v>
      </c>
      <c r="B7522" s="3">
        <v>98.333334922790527</v>
      </c>
      <c r="C7522" s="3">
        <v>98.275864124298096</v>
      </c>
    </row>
    <row r="7523" spans="1:3">
      <c r="A7523" s="3">
        <v>9.2640018463134766</v>
      </c>
      <c r="B7523" s="3">
        <v>98.333334922790527</v>
      </c>
      <c r="C7523" s="3">
        <v>98.275864124298096</v>
      </c>
    </row>
    <row r="7524" spans="1:3">
      <c r="A7524" s="3">
        <v>9.2680015563964844</v>
      </c>
      <c r="B7524" s="3">
        <v>98.333334922790527</v>
      </c>
      <c r="C7524" s="3">
        <v>98.275864124298096</v>
      </c>
    </row>
    <row r="7525" spans="1:3">
      <c r="A7525" s="3">
        <v>9.2720012664794922</v>
      </c>
      <c r="B7525" s="3">
        <v>98.333334922790527</v>
      </c>
      <c r="C7525" s="3">
        <v>98.275864124298096</v>
      </c>
    </row>
    <row r="7526" spans="1:3">
      <c r="A7526" s="3">
        <v>9.2760009765625</v>
      </c>
      <c r="B7526" s="3">
        <v>98.333334922790527</v>
      </c>
      <c r="C7526" s="3">
        <v>98.275864124298096</v>
      </c>
    </row>
    <row r="7527" spans="1:3">
      <c r="A7527" s="3">
        <v>9.2800016403198242</v>
      </c>
      <c r="B7527" s="3">
        <v>98.333334922790527</v>
      </c>
      <c r="C7527" s="3">
        <v>98.275864124298096</v>
      </c>
    </row>
    <row r="7528" spans="1:3">
      <c r="A7528" s="3">
        <v>9.284001350402832</v>
      </c>
      <c r="B7528" s="3">
        <v>98.333334922790527</v>
      </c>
      <c r="C7528" s="3">
        <v>98.275864124298096</v>
      </c>
    </row>
    <row r="7529" spans="1:3">
      <c r="A7529" s="3">
        <v>9.2880010604858398</v>
      </c>
      <c r="B7529" s="3">
        <v>98.333334922790527</v>
      </c>
      <c r="C7529" s="3">
        <v>98.275864124298096</v>
      </c>
    </row>
    <row r="7530" spans="1:3">
      <c r="A7530" s="3">
        <v>9.2920017242431641</v>
      </c>
      <c r="B7530" s="3">
        <v>98.333334922790527</v>
      </c>
      <c r="C7530" s="3">
        <v>98.275864124298096</v>
      </c>
    </row>
    <row r="7531" spans="1:3">
      <c r="A7531" s="3">
        <v>9.2960014343261719</v>
      </c>
      <c r="B7531" s="3">
        <v>98.333334922790527</v>
      </c>
      <c r="C7531" s="3">
        <v>98.275864124298096</v>
      </c>
    </row>
    <row r="7532" spans="1:3">
      <c r="A7532" s="3">
        <v>9.3000011444091797</v>
      </c>
      <c r="B7532" s="3">
        <v>98.333334922790527</v>
      </c>
      <c r="C7532" s="3">
        <v>98.275864124298096</v>
      </c>
    </row>
    <row r="7533" spans="1:3">
      <c r="A7533" s="3">
        <v>9.3040018081665039</v>
      </c>
      <c r="B7533" s="3">
        <v>98.333334922790527</v>
      </c>
      <c r="C7533" s="3">
        <v>98.275864124298096</v>
      </c>
    </row>
    <row r="7534" spans="1:3">
      <c r="A7534" s="3">
        <v>9.3080015182495117</v>
      </c>
      <c r="B7534" s="3">
        <v>98.333334922790527</v>
      </c>
      <c r="C7534" s="3">
        <v>98.275864124298096</v>
      </c>
    </row>
    <row r="7535" spans="1:3">
      <c r="A7535" s="3">
        <v>9.3120012283325195</v>
      </c>
      <c r="B7535" s="3">
        <v>98.333334922790527</v>
      </c>
      <c r="C7535" s="3">
        <v>98.275864124298096</v>
      </c>
    </row>
    <row r="7536" spans="1:3">
      <c r="A7536" s="3">
        <v>9.3160009384155273</v>
      </c>
      <c r="B7536" s="3">
        <v>98.333334922790527</v>
      </c>
      <c r="C7536" s="3">
        <v>98.275864124298096</v>
      </c>
    </row>
    <row r="7537" spans="1:3">
      <c r="A7537" s="3">
        <v>9.3200016021728516</v>
      </c>
      <c r="B7537" s="3">
        <v>98.333334922790527</v>
      </c>
      <c r="C7537" s="3">
        <v>98.275864124298096</v>
      </c>
    </row>
    <row r="7538" spans="1:3">
      <c r="A7538" s="3">
        <v>9.3240013122558594</v>
      </c>
      <c r="B7538" s="3">
        <v>98.333334922790527</v>
      </c>
      <c r="C7538" s="3">
        <v>98.275864124298096</v>
      </c>
    </row>
    <row r="7539" spans="1:3">
      <c r="A7539" s="3">
        <v>9.3280010223388672</v>
      </c>
      <c r="B7539" s="3">
        <v>98.333334922790527</v>
      </c>
      <c r="C7539" s="3">
        <v>98.275864124298096</v>
      </c>
    </row>
    <row r="7540" spans="1:3">
      <c r="A7540" s="3">
        <v>9.3320016860961914</v>
      </c>
      <c r="B7540" s="3">
        <v>98.333334922790527</v>
      </c>
      <c r="C7540" s="3">
        <v>98.275864124298096</v>
      </c>
    </row>
    <row r="7541" spans="1:3">
      <c r="A7541" s="3">
        <v>9.3360013961791992</v>
      </c>
      <c r="B7541" s="3">
        <v>98.333334922790527</v>
      </c>
      <c r="C7541" s="3">
        <v>98.275864124298096</v>
      </c>
    </row>
    <row r="7542" spans="1:3">
      <c r="A7542" s="3">
        <v>9.340001106262207</v>
      </c>
      <c r="B7542" s="3">
        <v>98.333334922790527</v>
      </c>
      <c r="C7542" s="3">
        <v>98.275864124298096</v>
      </c>
    </row>
    <row r="7543" spans="1:3">
      <c r="A7543" s="3">
        <v>9.3440017700195313</v>
      </c>
      <c r="B7543" s="3">
        <v>98.333334922790527</v>
      </c>
      <c r="C7543" s="3">
        <v>98.275864124298096</v>
      </c>
    </row>
    <row r="7544" spans="1:3">
      <c r="A7544" s="3">
        <v>9.3480014801025391</v>
      </c>
      <c r="B7544" s="3">
        <v>98.333334922790527</v>
      </c>
      <c r="C7544" s="3">
        <v>98.275864124298096</v>
      </c>
    </row>
    <row r="7545" spans="1:3">
      <c r="A7545" s="3">
        <v>9.3520011901855469</v>
      </c>
      <c r="B7545" s="3">
        <v>98.333334922790527</v>
      </c>
      <c r="C7545" s="3">
        <v>98.275864124298096</v>
      </c>
    </row>
    <row r="7546" spans="1:3">
      <c r="A7546" s="3">
        <v>9.3560018539428711</v>
      </c>
      <c r="B7546" s="3">
        <v>98.333334922790527</v>
      </c>
      <c r="C7546" s="3">
        <v>98.275864124298096</v>
      </c>
    </row>
    <row r="7547" spans="1:3">
      <c r="A7547" s="3">
        <v>9.3600015640258789</v>
      </c>
      <c r="B7547" s="3">
        <v>98.333334922790527</v>
      </c>
      <c r="C7547" s="3">
        <v>98.275864124298096</v>
      </c>
    </row>
    <row r="7548" spans="1:3">
      <c r="A7548" s="3">
        <v>9.3640012741088867</v>
      </c>
      <c r="B7548" s="3">
        <v>98.333334922790527</v>
      </c>
      <c r="C7548" s="3">
        <v>98.275864124298096</v>
      </c>
    </row>
    <row r="7549" spans="1:3">
      <c r="A7549" s="3">
        <v>9.3680009841918945</v>
      </c>
      <c r="B7549" s="3">
        <v>98.333334922790527</v>
      </c>
      <c r="C7549" s="3">
        <v>98.275864124298096</v>
      </c>
    </row>
    <row r="7550" spans="1:3">
      <c r="A7550" s="3">
        <v>9.3720016479492188</v>
      </c>
      <c r="B7550" s="3">
        <v>98.333334922790527</v>
      </c>
      <c r="C7550" s="3">
        <v>98.275864124298096</v>
      </c>
    </row>
    <row r="7551" spans="1:3">
      <c r="A7551" s="3">
        <v>9.3760013580322266</v>
      </c>
      <c r="B7551" s="3">
        <v>98.333334922790527</v>
      </c>
      <c r="C7551" s="3">
        <v>98.275864124298096</v>
      </c>
    </row>
    <row r="7552" spans="1:3">
      <c r="A7552" s="3">
        <v>9.3800010681152344</v>
      </c>
      <c r="B7552" s="3">
        <v>98.333334922790527</v>
      </c>
      <c r="C7552" s="3">
        <v>98.275864124298096</v>
      </c>
    </row>
    <row r="7553" spans="1:3">
      <c r="A7553" s="3">
        <v>9.3840017318725586</v>
      </c>
      <c r="B7553" s="3">
        <v>98.333334922790527</v>
      </c>
      <c r="C7553" s="3">
        <v>98.275864124298096</v>
      </c>
    </row>
    <row r="7554" spans="1:3">
      <c r="A7554" s="3">
        <v>9.3880014419555664</v>
      </c>
      <c r="B7554" s="3">
        <v>98.333334922790527</v>
      </c>
      <c r="C7554" s="3">
        <v>98.275864124298096</v>
      </c>
    </row>
    <row r="7555" spans="1:3">
      <c r="A7555" s="3">
        <v>9.3920011520385742</v>
      </c>
      <c r="B7555" s="3">
        <v>98.333334922790527</v>
      </c>
      <c r="C7555" s="3">
        <v>98.275864124298096</v>
      </c>
    </row>
    <row r="7556" spans="1:3">
      <c r="A7556" s="3">
        <v>9.3960018157958984</v>
      </c>
      <c r="B7556" s="3">
        <v>98.333334922790527</v>
      </c>
      <c r="C7556" s="3">
        <v>98.275864124298096</v>
      </c>
    </row>
    <row r="7557" spans="1:3">
      <c r="A7557" s="3">
        <v>9.4000015258789063</v>
      </c>
      <c r="B7557" s="3">
        <v>98.333334922790527</v>
      </c>
      <c r="C7557" s="3">
        <v>98.275864124298096</v>
      </c>
    </row>
    <row r="7558" spans="1:3">
      <c r="A7558" s="3">
        <v>9.4040012359619141</v>
      </c>
      <c r="B7558" s="3">
        <v>98.333334922790527</v>
      </c>
      <c r="C7558" s="3">
        <v>98.275864124298096</v>
      </c>
    </row>
    <row r="7559" spans="1:3">
      <c r="A7559" s="3">
        <v>9.4080009460449219</v>
      </c>
      <c r="B7559" s="3">
        <v>98.333334922790527</v>
      </c>
      <c r="C7559" s="3">
        <v>98.275864124298096</v>
      </c>
    </row>
    <row r="7560" spans="1:3">
      <c r="A7560" s="3">
        <v>9.4120016098022461</v>
      </c>
      <c r="B7560" s="3">
        <v>98.333334922790527</v>
      </c>
      <c r="C7560" s="3">
        <v>98.275864124298096</v>
      </c>
    </row>
    <row r="7561" spans="1:3">
      <c r="A7561" s="3">
        <v>9.4160013198852539</v>
      </c>
      <c r="B7561" s="3">
        <v>98.333334922790527</v>
      </c>
      <c r="C7561" s="3">
        <v>98.275864124298096</v>
      </c>
    </row>
    <row r="7562" spans="1:3">
      <c r="A7562" s="3">
        <v>9.4200010299682617</v>
      </c>
      <c r="B7562" s="3">
        <v>98.333334922790527</v>
      </c>
      <c r="C7562" s="3">
        <v>98.275864124298096</v>
      </c>
    </row>
    <row r="7563" spans="1:3">
      <c r="A7563" s="3">
        <v>9.4240016937255859</v>
      </c>
      <c r="B7563" s="3">
        <v>98.333334922790527</v>
      </c>
      <c r="C7563" s="3">
        <v>98.275864124298096</v>
      </c>
    </row>
    <row r="7564" spans="1:3">
      <c r="A7564" s="3">
        <v>9.4280014038085938</v>
      </c>
      <c r="B7564" s="3">
        <v>98.333334922790527</v>
      </c>
      <c r="C7564" s="3">
        <v>98.275864124298096</v>
      </c>
    </row>
    <row r="7565" spans="1:3">
      <c r="A7565" s="3">
        <v>9.4320011138916016</v>
      </c>
      <c r="B7565" s="3">
        <v>98.333334922790527</v>
      </c>
      <c r="C7565" s="3">
        <v>98.275864124298096</v>
      </c>
    </row>
    <row r="7566" spans="1:3">
      <c r="A7566" s="3">
        <v>9.4360017776489258</v>
      </c>
      <c r="B7566" s="3">
        <v>98.333334922790527</v>
      </c>
      <c r="C7566" s="3">
        <v>98.275864124298096</v>
      </c>
    </row>
    <row r="7567" spans="1:3">
      <c r="A7567" s="3">
        <v>9.4400014877319336</v>
      </c>
      <c r="B7567" s="3">
        <v>98.333334922790527</v>
      </c>
      <c r="C7567" s="3">
        <v>98.275864124298096</v>
      </c>
    </row>
    <row r="7568" spans="1:3">
      <c r="A7568" s="3">
        <v>9.4440011978149414</v>
      </c>
      <c r="B7568" s="3">
        <v>98.333334922790527</v>
      </c>
      <c r="C7568" s="3">
        <v>98.275864124298096</v>
      </c>
    </row>
    <row r="7569" spans="1:3">
      <c r="A7569" s="3">
        <v>9.4480018615722656</v>
      </c>
      <c r="B7569" s="3">
        <v>98.333334922790527</v>
      </c>
      <c r="C7569" s="3">
        <v>98.275864124298096</v>
      </c>
    </row>
    <row r="7570" spans="1:3">
      <c r="A7570" s="3">
        <v>9.4520015716552734</v>
      </c>
      <c r="B7570" s="3">
        <v>98.333334922790527</v>
      </c>
      <c r="C7570" s="3">
        <v>98.275864124298096</v>
      </c>
    </row>
    <row r="7571" spans="1:3">
      <c r="A7571" s="3">
        <v>9.4560012817382813</v>
      </c>
      <c r="B7571" s="3">
        <v>98.333334922790527</v>
      </c>
      <c r="C7571" s="3">
        <v>98.275864124298096</v>
      </c>
    </row>
    <row r="7572" spans="1:3">
      <c r="A7572" s="3">
        <v>9.4600009918212891</v>
      </c>
      <c r="B7572" s="3">
        <v>98.333334922790527</v>
      </c>
      <c r="C7572" s="3">
        <v>98.275864124298096</v>
      </c>
    </row>
    <row r="7573" spans="1:3">
      <c r="A7573" s="3">
        <v>9.4640016555786133</v>
      </c>
      <c r="B7573" s="3">
        <v>98.333334922790527</v>
      </c>
      <c r="C7573" s="3">
        <v>98.275864124298096</v>
      </c>
    </row>
    <row r="7574" spans="1:3">
      <c r="A7574" s="3">
        <v>9.4680013656616211</v>
      </c>
      <c r="B7574" s="3">
        <v>98.333334922790527</v>
      </c>
      <c r="C7574" s="3">
        <v>98.275864124298096</v>
      </c>
    </row>
    <row r="7575" spans="1:3">
      <c r="A7575" s="3">
        <v>9.4720010757446289</v>
      </c>
      <c r="B7575" s="3">
        <v>98.333334922790527</v>
      </c>
      <c r="C7575" s="3">
        <v>98.275864124298096</v>
      </c>
    </row>
    <row r="7576" spans="1:3">
      <c r="A7576" s="3">
        <v>9.4760017395019531</v>
      </c>
      <c r="B7576" s="3">
        <v>98.333334922790527</v>
      </c>
      <c r="C7576" s="3">
        <v>98.275864124298096</v>
      </c>
    </row>
    <row r="7577" spans="1:3">
      <c r="A7577" s="3">
        <v>9.4800014495849609</v>
      </c>
      <c r="B7577" s="3">
        <v>98.333334922790527</v>
      </c>
      <c r="C7577" s="3">
        <v>98.275864124298096</v>
      </c>
    </row>
    <row r="7578" spans="1:3">
      <c r="A7578" s="3">
        <v>9.4840011596679688</v>
      </c>
      <c r="B7578" s="3">
        <v>98.333334922790527</v>
      </c>
      <c r="C7578" s="3">
        <v>98.275864124298096</v>
      </c>
    </row>
    <row r="7579" spans="1:3">
      <c r="A7579" s="3">
        <v>9.488001823425293</v>
      </c>
      <c r="B7579" s="3">
        <v>98.333334922790527</v>
      </c>
      <c r="C7579" s="3">
        <v>98.275864124298096</v>
      </c>
    </row>
    <row r="7580" spans="1:3">
      <c r="A7580" s="3">
        <v>9.4920015335083008</v>
      </c>
      <c r="B7580" s="3">
        <v>98.333334922790527</v>
      </c>
      <c r="C7580" s="3">
        <v>98.275864124298096</v>
      </c>
    </row>
    <row r="7581" spans="1:3">
      <c r="A7581" s="3">
        <v>9.4960012435913086</v>
      </c>
      <c r="B7581" s="3">
        <v>98.333334922790527</v>
      </c>
      <c r="C7581" s="3">
        <v>98.275864124298096</v>
      </c>
    </row>
    <row r="7582" spans="1:3">
      <c r="A7582" s="3">
        <v>9.5000009536743164</v>
      </c>
      <c r="B7582" s="3">
        <v>98.333334922790527</v>
      </c>
      <c r="C7582" s="3">
        <v>98.275864124298096</v>
      </c>
    </row>
    <row r="7583" spans="1:3">
      <c r="A7583" s="3">
        <v>9.5040016174316406</v>
      </c>
      <c r="B7583" s="3">
        <v>98.333334922790527</v>
      </c>
      <c r="C7583" s="3">
        <v>98.275864124298096</v>
      </c>
    </row>
    <row r="7584" spans="1:3">
      <c r="A7584" s="3">
        <v>9.5080013275146484</v>
      </c>
      <c r="B7584" s="3">
        <v>98.333334922790527</v>
      </c>
      <c r="C7584" s="3">
        <v>98.275864124298096</v>
      </c>
    </row>
    <row r="7585" spans="1:3">
      <c r="A7585" s="3">
        <v>9.5120010375976563</v>
      </c>
      <c r="B7585" s="3">
        <v>98.333334922790527</v>
      </c>
      <c r="C7585" s="3">
        <v>98.275864124298096</v>
      </c>
    </row>
    <row r="7586" spans="1:3">
      <c r="A7586" s="3">
        <v>9.5160017013549805</v>
      </c>
      <c r="B7586" s="3">
        <v>98.333334922790527</v>
      </c>
      <c r="C7586" s="3">
        <v>98.275864124298096</v>
      </c>
    </row>
    <row r="7587" spans="1:3">
      <c r="A7587" s="3">
        <v>9.5200014114379883</v>
      </c>
      <c r="B7587" s="3">
        <v>98.333334922790527</v>
      </c>
      <c r="C7587" s="3">
        <v>98.275864124298096</v>
      </c>
    </row>
    <row r="7588" spans="1:3">
      <c r="A7588" s="3">
        <v>9.5240011215209961</v>
      </c>
      <c r="B7588" s="3">
        <v>98.333334922790527</v>
      </c>
      <c r="C7588" s="3">
        <v>98.275864124298096</v>
      </c>
    </row>
    <row r="7589" spans="1:3">
      <c r="A7589" s="3">
        <v>9.5280017852783203</v>
      </c>
      <c r="B7589" s="3">
        <v>98.333334922790527</v>
      </c>
      <c r="C7589" s="3">
        <v>98.275864124298096</v>
      </c>
    </row>
    <row r="7590" spans="1:3">
      <c r="A7590" s="3">
        <v>9.5320014953613281</v>
      </c>
      <c r="B7590" s="3">
        <v>98.333334922790527</v>
      </c>
      <c r="C7590" s="3">
        <v>98.275864124298096</v>
      </c>
    </row>
    <row r="7591" spans="1:3">
      <c r="A7591" s="3">
        <v>9.5360012054443359</v>
      </c>
      <c r="B7591" s="3">
        <v>98.333334922790527</v>
      </c>
      <c r="C7591" s="3">
        <v>98.275864124298096</v>
      </c>
    </row>
    <row r="7592" spans="1:3">
      <c r="A7592" s="3">
        <v>9.5400018692016602</v>
      </c>
      <c r="B7592" s="3">
        <v>98.333334922790527</v>
      </c>
      <c r="C7592" s="3">
        <v>98.275864124298096</v>
      </c>
    </row>
    <row r="7593" spans="1:3">
      <c r="A7593" s="3">
        <v>9.544001579284668</v>
      </c>
      <c r="B7593" s="3">
        <v>98.333334922790527</v>
      </c>
      <c r="C7593" s="3">
        <v>98.275864124298096</v>
      </c>
    </row>
    <row r="7594" spans="1:3">
      <c r="A7594" s="3">
        <v>9.5480012893676758</v>
      </c>
      <c r="B7594" s="3">
        <v>98.333334922790527</v>
      </c>
      <c r="C7594" s="3">
        <v>98.275864124298096</v>
      </c>
    </row>
    <row r="7595" spans="1:3">
      <c r="A7595" s="3">
        <v>9.5520009994506836</v>
      </c>
      <c r="B7595" s="3">
        <v>98.333334922790527</v>
      </c>
      <c r="C7595" s="3">
        <v>98.275864124298096</v>
      </c>
    </row>
    <row r="7596" spans="1:3">
      <c r="A7596" s="3">
        <v>9.5560016632080078</v>
      </c>
      <c r="B7596" s="3">
        <v>98.333334922790527</v>
      </c>
      <c r="C7596" s="3">
        <v>98.275864124298096</v>
      </c>
    </row>
    <row r="7597" spans="1:3">
      <c r="A7597" s="3">
        <v>9.5600013732910156</v>
      </c>
      <c r="B7597" s="3">
        <v>98.333334922790527</v>
      </c>
      <c r="C7597" s="3">
        <v>98.275864124298096</v>
      </c>
    </row>
    <row r="7598" spans="1:3">
      <c r="A7598" s="3">
        <v>9.5640010833740234</v>
      </c>
      <c r="B7598" s="3">
        <v>98.333334922790527</v>
      </c>
      <c r="C7598" s="3">
        <v>98.275864124298096</v>
      </c>
    </row>
    <row r="7599" spans="1:3">
      <c r="A7599" s="3">
        <v>9.5680017471313477</v>
      </c>
      <c r="B7599" s="3">
        <v>98.333334922790527</v>
      </c>
      <c r="C7599" s="3">
        <v>98.275864124298096</v>
      </c>
    </row>
    <row r="7600" spans="1:3">
      <c r="A7600" s="3">
        <v>9.5720014572143555</v>
      </c>
      <c r="B7600" s="3">
        <v>98.333334922790527</v>
      </c>
      <c r="C7600" s="3">
        <v>98.275864124298096</v>
      </c>
    </row>
    <row r="7601" spans="1:3">
      <c r="A7601" s="3">
        <v>9.5760011672973633</v>
      </c>
      <c r="B7601" s="3">
        <v>98.333334922790527</v>
      </c>
      <c r="C7601" s="3">
        <v>98.275864124298096</v>
      </c>
    </row>
    <row r="7602" spans="1:3">
      <c r="A7602" s="3">
        <v>9.5800018310546875</v>
      </c>
      <c r="B7602" s="3">
        <v>98.333334922790527</v>
      </c>
      <c r="C7602" s="3">
        <v>98.275864124298096</v>
      </c>
    </row>
    <row r="7603" spans="1:3">
      <c r="A7603" s="3">
        <v>9.5840015411376953</v>
      </c>
      <c r="B7603" s="3">
        <v>98.333334922790527</v>
      </c>
      <c r="C7603" s="3">
        <v>98.275864124298096</v>
      </c>
    </row>
    <row r="7604" spans="1:3">
      <c r="A7604" s="3">
        <v>9.5880012512207031</v>
      </c>
      <c r="B7604" s="3">
        <v>98.333334922790527</v>
      </c>
      <c r="C7604" s="3">
        <v>98.275864124298096</v>
      </c>
    </row>
    <row r="7605" spans="1:3">
      <c r="A7605" s="3">
        <v>9.5920009613037109</v>
      </c>
      <c r="B7605" s="3">
        <v>98.333334922790527</v>
      </c>
      <c r="C7605" s="3">
        <v>98.275864124298096</v>
      </c>
    </row>
    <row r="7606" spans="1:3">
      <c r="A7606" s="3">
        <v>9.5960016250610352</v>
      </c>
      <c r="B7606" s="3">
        <v>98.333334922790527</v>
      </c>
      <c r="C7606" s="3">
        <v>98.275864124298096</v>
      </c>
    </row>
    <row r="7607" spans="1:3">
      <c r="A7607" s="3">
        <v>9.600001335144043</v>
      </c>
      <c r="B7607" s="3">
        <v>98.333334922790527</v>
      </c>
      <c r="C7607" s="3">
        <v>98.275864124298096</v>
      </c>
    </row>
    <row r="7608" spans="1:3">
      <c r="A7608" s="3">
        <v>9.6040010452270508</v>
      </c>
      <c r="B7608" s="3">
        <v>98.333334922790527</v>
      </c>
      <c r="C7608" s="3">
        <v>98.275864124298096</v>
      </c>
    </row>
    <row r="7609" spans="1:3">
      <c r="A7609" s="3">
        <v>9.608001708984375</v>
      </c>
      <c r="B7609" s="3">
        <v>98.333334922790527</v>
      </c>
      <c r="C7609" s="3">
        <v>98.275864124298096</v>
      </c>
    </row>
    <row r="7610" spans="1:3">
      <c r="A7610" s="3">
        <v>9.6120014190673828</v>
      </c>
      <c r="B7610" s="3">
        <v>98.333334922790527</v>
      </c>
      <c r="C7610" s="3">
        <v>98.275864124298096</v>
      </c>
    </row>
    <row r="7611" spans="1:3">
      <c r="A7611" s="3">
        <v>9.6160011291503906</v>
      </c>
      <c r="B7611" s="3">
        <v>98.333334922790527</v>
      </c>
      <c r="C7611" s="3">
        <v>98.275864124298096</v>
      </c>
    </row>
    <row r="7612" spans="1:3">
      <c r="A7612" s="3">
        <v>9.6200017929077148</v>
      </c>
      <c r="B7612" s="3">
        <v>98.333334922790527</v>
      </c>
      <c r="C7612" s="3">
        <v>98.275864124298096</v>
      </c>
    </row>
    <row r="7613" spans="1:3">
      <c r="A7613" s="3">
        <v>9.6240015029907227</v>
      </c>
      <c r="B7613" s="3">
        <v>98.333334922790527</v>
      </c>
      <c r="C7613" s="3">
        <v>98.275864124298096</v>
      </c>
    </row>
    <row r="7614" spans="1:3">
      <c r="A7614" s="3">
        <v>9.6280012130737305</v>
      </c>
      <c r="B7614" s="3">
        <v>98.333334922790527</v>
      </c>
      <c r="C7614" s="3">
        <v>98.275864124298096</v>
      </c>
    </row>
    <row r="7615" spans="1:3">
      <c r="A7615" s="3">
        <v>9.6320018768310547</v>
      </c>
      <c r="B7615" s="3">
        <v>98.333334922790527</v>
      </c>
      <c r="C7615" s="3">
        <v>98.275864124298096</v>
      </c>
    </row>
    <row r="7616" spans="1:3">
      <c r="A7616" s="3">
        <v>9.6360015869140625</v>
      </c>
      <c r="B7616" s="3">
        <v>98.333334922790527</v>
      </c>
      <c r="C7616" s="3">
        <v>98.275864124298096</v>
      </c>
    </row>
    <row r="7617" spans="1:3">
      <c r="A7617" s="3">
        <v>9.6400012969970703</v>
      </c>
      <c r="B7617" s="3">
        <v>98.333334922790527</v>
      </c>
      <c r="C7617" s="3">
        <v>98.275864124298096</v>
      </c>
    </row>
    <row r="7618" spans="1:3">
      <c r="A7618" s="3">
        <v>9.6440010070800781</v>
      </c>
      <c r="B7618" s="3">
        <v>98.333334922790527</v>
      </c>
      <c r="C7618" s="3">
        <v>98.275864124298096</v>
      </c>
    </row>
    <row r="7619" spans="1:3">
      <c r="A7619" s="3">
        <v>9.6480016708374023</v>
      </c>
      <c r="B7619" s="3">
        <v>98.333334922790527</v>
      </c>
      <c r="C7619" s="3">
        <v>98.275864124298096</v>
      </c>
    </row>
    <row r="7620" spans="1:3">
      <c r="A7620" s="3">
        <v>9.6520013809204102</v>
      </c>
      <c r="B7620" s="3">
        <v>98.333334922790527</v>
      </c>
      <c r="C7620" s="3">
        <v>98.275864124298096</v>
      </c>
    </row>
    <row r="7621" spans="1:3">
      <c r="A7621" s="3">
        <v>9.656001091003418</v>
      </c>
      <c r="B7621" s="3">
        <v>98.333334922790527</v>
      </c>
      <c r="C7621" s="3">
        <v>98.275864124298096</v>
      </c>
    </row>
    <row r="7622" spans="1:3">
      <c r="A7622" s="3">
        <v>9.6600017547607422</v>
      </c>
      <c r="B7622" s="3">
        <v>98.333334922790527</v>
      </c>
      <c r="C7622" s="3">
        <v>98.275864124298096</v>
      </c>
    </row>
    <row r="7623" spans="1:3">
      <c r="A7623" s="3">
        <v>9.66400146484375</v>
      </c>
      <c r="B7623" s="3">
        <v>98.333334922790527</v>
      </c>
      <c r="C7623" s="3">
        <v>98.275864124298096</v>
      </c>
    </row>
    <row r="7624" spans="1:3">
      <c r="A7624" s="3">
        <v>9.6680011749267578</v>
      </c>
      <c r="B7624" s="3">
        <v>98.333334922790527</v>
      </c>
      <c r="C7624" s="3">
        <v>98.275864124298096</v>
      </c>
    </row>
    <row r="7625" spans="1:3">
      <c r="A7625" s="3">
        <v>9.672001838684082</v>
      </c>
      <c r="B7625" s="3">
        <v>98.333334922790527</v>
      </c>
      <c r="C7625" s="3">
        <v>98.275864124298096</v>
      </c>
    </row>
    <row r="7626" spans="1:3">
      <c r="A7626" s="3">
        <v>9.6760015487670898</v>
      </c>
      <c r="B7626" s="3">
        <v>98.333334922790527</v>
      </c>
      <c r="C7626" s="3">
        <v>98.275864124298096</v>
      </c>
    </row>
    <row r="7627" spans="1:3">
      <c r="A7627" s="3">
        <v>9.6800012588500977</v>
      </c>
      <c r="B7627" s="3">
        <v>98.333334922790527</v>
      </c>
      <c r="C7627" s="3">
        <v>98.275864124298096</v>
      </c>
    </row>
    <row r="7628" spans="1:3">
      <c r="A7628" s="3">
        <v>9.6840009689331055</v>
      </c>
      <c r="B7628" s="3">
        <v>98.333334922790527</v>
      </c>
      <c r="C7628" s="3">
        <v>98.275864124298096</v>
      </c>
    </row>
    <row r="7629" spans="1:3">
      <c r="A7629" s="3">
        <v>9.6880016326904297</v>
      </c>
      <c r="B7629" s="3">
        <v>98.333334922790527</v>
      </c>
      <c r="C7629" s="3">
        <v>98.275864124298096</v>
      </c>
    </row>
    <row r="7630" spans="1:3">
      <c r="A7630" s="3">
        <v>9.6920013427734375</v>
      </c>
      <c r="B7630" s="3">
        <v>98.333334922790527</v>
      </c>
      <c r="C7630" s="3">
        <v>98.275864124298096</v>
      </c>
    </row>
    <row r="7631" spans="1:3">
      <c r="A7631" s="3">
        <v>9.6960010528564453</v>
      </c>
      <c r="B7631" s="3">
        <v>98.333334922790527</v>
      </c>
      <c r="C7631" s="3">
        <v>98.275864124298096</v>
      </c>
    </row>
    <row r="7632" spans="1:3">
      <c r="A7632" s="3">
        <v>9.7000017166137695</v>
      </c>
      <c r="B7632" s="3">
        <v>98.333334922790527</v>
      </c>
      <c r="C7632" s="3">
        <v>98.275864124298096</v>
      </c>
    </row>
    <row r="7633" spans="1:3">
      <c r="A7633" s="3">
        <v>9.7040014266967773</v>
      </c>
      <c r="B7633" s="3">
        <v>98.333334922790527</v>
      </c>
      <c r="C7633" s="3">
        <v>98.275864124298096</v>
      </c>
    </row>
    <row r="7634" spans="1:3">
      <c r="A7634" s="3">
        <v>9.7080011367797852</v>
      </c>
      <c r="B7634" s="3">
        <v>98.333334922790527</v>
      </c>
      <c r="C7634" s="3">
        <v>98.275864124298096</v>
      </c>
    </row>
    <row r="7635" spans="1:3">
      <c r="A7635" s="3">
        <v>9.7120018005371094</v>
      </c>
      <c r="B7635" s="3">
        <v>98.333334922790527</v>
      </c>
      <c r="C7635" s="3">
        <v>98.275864124298096</v>
      </c>
    </row>
    <row r="7636" spans="1:3">
      <c r="A7636" s="3">
        <v>9.7160015106201172</v>
      </c>
      <c r="B7636" s="3">
        <v>98.333334922790527</v>
      </c>
      <c r="C7636" s="3">
        <v>98.275864124298096</v>
      </c>
    </row>
    <row r="7637" spans="1:3">
      <c r="A7637" s="3">
        <v>9.720001220703125</v>
      </c>
      <c r="B7637" s="3">
        <v>98.333334922790527</v>
      </c>
      <c r="C7637" s="3">
        <v>98.275864124298096</v>
      </c>
    </row>
    <row r="7638" spans="1:3">
      <c r="A7638" s="3">
        <v>9.7240018844604492</v>
      </c>
      <c r="B7638" s="3">
        <v>98.333334922790527</v>
      </c>
      <c r="C7638" s="3">
        <v>98.275864124298096</v>
      </c>
    </row>
    <row r="7639" spans="1:3">
      <c r="A7639" s="3">
        <v>9.728001594543457</v>
      </c>
      <c r="B7639" s="3">
        <v>98.333334922790527</v>
      </c>
      <c r="C7639" s="3">
        <v>98.275864124298096</v>
      </c>
    </row>
    <row r="7640" spans="1:3">
      <c r="A7640" s="3">
        <v>9.7320013046264648</v>
      </c>
      <c r="B7640" s="3">
        <v>98.333334922790527</v>
      </c>
      <c r="C7640" s="3">
        <v>98.275864124298096</v>
      </c>
    </row>
    <row r="7641" spans="1:3">
      <c r="A7641" s="3">
        <v>9.7360010147094727</v>
      </c>
      <c r="B7641" s="3">
        <v>98.333334922790527</v>
      </c>
      <c r="C7641" s="3">
        <v>98.275864124298096</v>
      </c>
    </row>
    <row r="7642" spans="1:3">
      <c r="A7642" s="3">
        <v>9.7400016784667969</v>
      </c>
      <c r="B7642" s="3">
        <v>98.333334922790527</v>
      </c>
      <c r="C7642" s="3">
        <v>98.275864124298096</v>
      </c>
    </row>
    <row r="7643" spans="1:3">
      <c r="A7643" s="3">
        <v>9.7440013885498047</v>
      </c>
      <c r="B7643" s="3">
        <v>98.333334922790527</v>
      </c>
      <c r="C7643" s="3">
        <v>98.275864124298096</v>
      </c>
    </row>
    <row r="7644" spans="1:3">
      <c r="A7644" s="3">
        <v>9.7480010986328125</v>
      </c>
      <c r="B7644" s="3">
        <v>98.333334922790527</v>
      </c>
      <c r="C7644" s="3">
        <v>98.275864124298096</v>
      </c>
    </row>
    <row r="7645" spans="1:3">
      <c r="A7645" s="3">
        <v>9.7520017623901367</v>
      </c>
      <c r="B7645" s="3">
        <v>98.333334922790527</v>
      </c>
      <c r="C7645" s="3">
        <v>98.275864124298096</v>
      </c>
    </row>
    <row r="7646" spans="1:3">
      <c r="A7646" s="3">
        <v>9.7560014724731445</v>
      </c>
      <c r="B7646" s="3">
        <v>98.333334922790527</v>
      </c>
      <c r="C7646" s="3">
        <v>98.275864124298096</v>
      </c>
    </row>
    <row r="7647" spans="1:3">
      <c r="A7647" s="3">
        <v>9.7600011825561523</v>
      </c>
      <c r="B7647" s="3">
        <v>98.333334922790527</v>
      </c>
      <c r="C7647" s="3">
        <v>98.275864124298096</v>
      </c>
    </row>
    <row r="7648" spans="1:3">
      <c r="A7648" s="3">
        <v>9.7640018463134766</v>
      </c>
      <c r="B7648" s="3">
        <v>98.333334922790527</v>
      </c>
      <c r="C7648" s="3">
        <v>98.275864124298096</v>
      </c>
    </row>
    <row r="7649" spans="1:3">
      <c r="A7649" s="3">
        <v>9.7680015563964844</v>
      </c>
      <c r="B7649" s="3">
        <v>98.333334922790527</v>
      </c>
      <c r="C7649" s="3">
        <v>98.275864124298096</v>
      </c>
    </row>
    <row r="7650" spans="1:3">
      <c r="A7650" s="3">
        <v>9.7720012664794922</v>
      </c>
      <c r="B7650" s="3">
        <v>98.333334922790527</v>
      </c>
      <c r="C7650" s="3">
        <v>98.275864124298096</v>
      </c>
    </row>
    <row r="7651" spans="1:3">
      <c r="A7651" s="3">
        <v>9.7760009765625</v>
      </c>
      <c r="B7651" s="3">
        <v>98.333334922790527</v>
      </c>
      <c r="C7651" s="3">
        <v>98.275864124298096</v>
      </c>
    </row>
    <row r="7652" spans="1:3">
      <c r="A7652" s="3">
        <v>9.7800016403198242</v>
      </c>
      <c r="B7652" s="3">
        <v>98.333334922790527</v>
      </c>
      <c r="C7652" s="3">
        <v>98.275864124298096</v>
      </c>
    </row>
    <row r="7653" spans="1:3">
      <c r="A7653" s="3">
        <v>9.784001350402832</v>
      </c>
      <c r="B7653" s="3">
        <v>98.333334922790527</v>
      </c>
      <c r="C7653" s="3">
        <v>98.275864124298096</v>
      </c>
    </row>
    <row r="7654" spans="1:3">
      <c r="A7654" s="3">
        <v>9.7880010604858398</v>
      </c>
      <c r="B7654" s="3">
        <v>98.333334922790527</v>
      </c>
      <c r="C7654" s="3">
        <v>98.275864124298096</v>
      </c>
    </row>
    <row r="7655" spans="1:3">
      <c r="A7655" s="3">
        <v>9.7920017242431641</v>
      </c>
      <c r="B7655" s="3">
        <v>98.333334922790527</v>
      </c>
      <c r="C7655" s="3">
        <v>98.275864124298096</v>
      </c>
    </row>
    <row r="7656" spans="1:3">
      <c r="A7656" s="3">
        <v>9.7960014343261719</v>
      </c>
      <c r="B7656" s="3">
        <v>98.333334922790527</v>
      </c>
      <c r="C7656" s="3">
        <v>98.275864124298096</v>
      </c>
    </row>
    <row r="7657" spans="1:3">
      <c r="A7657" s="3">
        <v>9.8000011444091797</v>
      </c>
      <c r="B7657" s="3">
        <v>98.333334922790527</v>
      </c>
      <c r="C7657" s="3">
        <v>98.275864124298096</v>
      </c>
    </row>
    <row r="7658" spans="1:3">
      <c r="A7658" s="3">
        <v>9.8040018081665039</v>
      </c>
      <c r="B7658" s="3">
        <v>98.333334922790527</v>
      </c>
      <c r="C7658" s="3">
        <v>98.275864124298096</v>
      </c>
    </row>
    <row r="7659" spans="1:3">
      <c r="A7659" s="3">
        <v>9.8080015182495117</v>
      </c>
      <c r="B7659" s="3">
        <v>98.333334922790527</v>
      </c>
      <c r="C7659" s="3">
        <v>98.275864124298096</v>
      </c>
    </row>
    <row r="7660" spans="1:3">
      <c r="A7660" s="3">
        <v>9.8120012283325195</v>
      </c>
      <c r="B7660" s="3">
        <v>98.333334922790527</v>
      </c>
      <c r="C7660" s="3">
        <v>98.275864124298096</v>
      </c>
    </row>
    <row r="7661" spans="1:3">
      <c r="A7661" s="3">
        <v>9.8160018920898438</v>
      </c>
      <c r="B7661" s="3">
        <v>98.333334922790527</v>
      </c>
      <c r="C7661" s="3">
        <v>98.275864124298096</v>
      </c>
    </row>
    <row r="7662" spans="1:3">
      <c r="A7662" s="3">
        <v>9.8200016021728516</v>
      </c>
      <c r="B7662" s="3">
        <v>98.333334922790527</v>
      </c>
      <c r="C7662" s="3">
        <v>98.275864124298096</v>
      </c>
    </row>
    <row r="7663" spans="1:3">
      <c r="A7663" s="3">
        <v>9.8240013122558594</v>
      </c>
      <c r="B7663" s="3">
        <v>98.333334922790527</v>
      </c>
      <c r="C7663" s="3">
        <v>98.275864124298096</v>
      </c>
    </row>
    <row r="7664" spans="1:3">
      <c r="A7664" s="3">
        <v>9.8280010223388672</v>
      </c>
      <c r="B7664" s="3">
        <v>98.333334922790527</v>
      </c>
      <c r="C7664" s="3">
        <v>98.275864124298096</v>
      </c>
    </row>
    <row r="7665" spans="1:3">
      <c r="A7665" s="3">
        <v>9.8320016860961914</v>
      </c>
      <c r="B7665" s="3">
        <v>98.333334922790527</v>
      </c>
      <c r="C7665" s="3">
        <v>98.275864124298096</v>
      </c>
    </row>
    <row r="7666" spans="1:3">
      <c r="A7666" s="3">
        <v>9.8360013961791992</v>
      </c>
      <c r="B7666" s="3">
        <v>98.333334922790527</v>
      </c>
      <c r="C7666" s="3">
        <v>98.275864124298096</v>
      </c>
    </row>
    <row r="7667" spans="1:3">
      <c r="A7667" s="3">
        <v>9.8400001525878906</v>
      </c>
      <c r="B7667" s="3">
        <v>98.333334922790527</v>
      </c>
      <c r="C7667" s="3">
        <v>99.137932062149048</v>
      </c>
    </row>
    <row r="7668" spans="1:3">
      <c r="A7668" s="3">
        <v>9.840001106262207</v>
      </c>
      <c r="B7668" s="3">
        <v>98.333334922790527</v>
      </c>
      <c r="C7668" s="3">
        <v>99.137932062149048</v>
      </c>
    </row>
    <row r="7669" spans="1:3">
      <c r="A7669" s="3">
        <v>9.8440017700195313</v>
      </c>
      <c r="B7669" s="3">
        <v>98.333334922790527</v>
      </c>
      <c r="C7669" s="3">
        <v>99.137932062149048</v>
      </c>
    </row>
    <row r="7670" spans="1:3">
      <c r="A7670" s="3">
        <v>9.8480014801025391</v>
      </c>
      <c r="B7670" s="3">
        <v>98.333334922790527</v>
      </c>
      <c r="C7670" s="3">
        <v>99.137932062149048</v>
      </c>
    </row>
    <row r="7671" spans="1:3">
      <c r="A7671" s="3">
        <v>9.8520011901855469</v>
      </c>
      <c r="B7671" s="3">
        <v>98.333334922790527</v>
      </c>
      <c r="C7671" s="3">
        <v>99.137932062149048</v>
      </c>
    </row>
    <row r="7672" spans="1:3">
      <c r="A7672" s="3">
        <v>9.8560018539428711</v>
      </c>
      <c r="B7672" s="3">
        <v>98.333334922790527</v>
      </c>
      <c r="C7672" s="3">
        <v>99.137932062149048</v>
      </c>
    </row>
    <row r="7673" spans="1:3">
      <c r="A7673" s="3">
        <v>9.8600015640258789</v>
      </c>
      <c r="B7673" s="3">
        <v>98.333334922790527</v>
      </c>
      <c r="C7673" s="3">
        <v>99.137932062149048</v>
      </c>
    </row>
    <row r="7674" spans="1:3">
      <c r="A7674" s="3">
        <v>9.8640012741088867</v>
      </c>
      <c r="B7674" s="3">
        <v>98.333334922790527</v>
      </c>
      <c r="C7674" s="3">
        <v>99.137932062149048</v>
      </c>
    </row>
    <row r="7675" spans="1:3">
      <c r="A7675" s="3">
        <v>9.8680009841918945</v>
      </c>
      <c r="B7675" s="3">
        <v>98.333334922790527</v>
      </c>
      <c r="C7675" s="3">
        <v>99.137932062149048</v>
      </c>
    </row>
    <row r="7676" spans="1:3">
      <c r="A7676" s="3">
        <v>9.8720016479492188</v>
      </c>
      <c r="B7676" s="3">
        <v>98.333334922790527</v>
      </c>
      <c r="C7676" s="3">
        <v>99.137932062149048</v>
      </c>
    </row>
    <row r="7677" spans="1:3">
      <c r="A7677" s="3">
        <v>9.8760013580322266</v>
      </c>
      <c r="B7677" s="3">
        <v>98.333334922790527</v>
      </c>
      <c r="C7677" s="3">
        <v>99.137932062149048</v>
      </c>
    </row>
    <row r="7678" spans="1:3">
      <c r="A7678" s="3">
        <v>9.8800010681152344</v>
      </c>
      <c r="B7678" s="3">
        <v>98.333334922790527</v>
      </c>
      <c r="C7678" s="3">
        <v>99.137932062149048</v>
      </c>
    </row>
    <row r="7679" spans="1:3">
      <c r="A7679" s="3">
        <v>9.8840017318725586</v>
      </c>
      <c r="B7679" s="3">
        <v>98.333334922790527</v>
      </c>
      <c r="C7679" s="3">
        <v>99.137932062149048</v>
      </c>
    </row>
    <row r="7680" spans="1:3">
      <c r="A7680" s="3">
        <v>9.8880014419555664</v>
      </c>
      <c r="B7680" s="3">
        <v>98.333334922790527</v>
      </c>
      <c r="C7680" s="3">
        <v>99.137932062149048</v>
      </c>
    </row>
    <row r="7681" spans="1:3">
      <c r="A7681" s="3">
        <v>9.8920011520385742</v>
      </c>
      <c r="B7681" s="3">
        <v>98.333334922790527</v>
      </c>
      <c r="C7681" s="3">
        <v>99.137932062149048</v>
      </c>
    </row>
    <row r="7682" spans="1:3">
      <c r="A7682" s="3">
        <v>9.8960018157958984</v>
      </c>
      <c r="B7682" s="3">
        <v>98.333334922790527</v>
      </c>
      <c r="C7682" s="3">
        <v>99.137932062149048</v>
      </c>
    </row>
    <row r="7683" spans="1:3">
      <c r="A7683" s="3">
        <v>9.9000015258789063</v>
      </c>
      <c r="B7683" s="3">
        <v>98.333334922790527</v>
      </c>
      <c r="C7683" s="3">
        <v>99.137932062149048</v>
      </c>
    </row>
    <row r="7684" spans="1:3">
      <c r="A7684" s="3">
        <v>9.9040012359619141</v>
      </c>
      <c r="B7684" s="3">
        <v>98.333334922790527</v>
      </c>
      <c r="C7684" s="3">
        <v>99.137932062149048</v>
      </c>
    </row>
    <row r="7685" spans="1:3">
      <c r="A7685" s="3">
        <v>9.9080009460449219</v>
      </c>
      <c r="B7685" s="3">
        <v>98.333334922790527</v>
      </c>
      <c r="C7685" s="3">
        <v>99.137932062149048</v>
      </c>
    </row>
    <row r="7686" spans="1:3">
      <c r="A7686" s="3">
        <v>9.9120016098022461</v>
      </c>
      <c r="B7686" s="3">
        <v>98.333334922790527</v>
      </c>
      <c r="C7686" s="3">
        <v>99.137932062149048</v>
      </c>
    </row>
    <row r="7687" spans="1:3">
      <c r="A7687" s="3">
        <v>9.9160013198852539</v>
      </c>
      <c r="B7687" s="3">
        <v>98.333334922790527</v>
      </c>
      <c r="C7687" s="3">
        <v>99.137932062149048</v>
      </c>
    </row>
    <row r="7688" spans="1:3">
      <c r="A7688" s="3">
        <v>9.9200010299682617</v>
      </c>
      <c r="B7688" s="3">
        <v>98.333334922790527</v>
      </c>
      <c r="C7688" s="3">
        <v>99.137932062149048</v>
      </c>
    </row>
    <row r="7689" spans="1:3">
      <c r="A7689" s="3">
        <v>9.9240016937255859</v>
      </c>
      <c r="B7689" s="3">
        <v>98.333334922790527</v>
      </c>
      <c r="C7689" s="3">
        <v>99.137932062149048</v>
      </c>
    </row>
    <row r="7690" spans="1:3">
      <c r="A7690" s="3">
        <v>9.9280014038085938</v>
      </c>
      <c r="B7690" s="3">
        <v>98.333334922790527</v>
      </c>
      <c r="C7690" s="3">
        <v>99.137932062149048</v>
      </c>
    </row>
    <row r="7691" spans="1:3">
      <c r="A7691" s="3">
        <v>9.9320011138916016</v>
      </c>
      <c r="B7691" s="3">
        <v>98.333334922790527</v>
      </c>
      <c r="C7691" s="3">
        <v>99.137932062149048</v>
      </c>
    </row>
    <row r="7692" spans="1:3">
      <c r="A7692" s="3">
        <v>9.9360017776489258</v>
      </c>
      <c r="B7692" s="3">
        <v>98.333334922790527</v>
      </c>
      <c r="C7692" s="3">
        <v>99.137932062149048</v>
      </c>
    </row>
    <row r="7693" spans="1:3">
      <c r="A7693" s="3">
        <v>9.9400014877319336</v>
      </c>
      <c r="B7693" s="3">
        <v>98.333334922790527</v>
      </c>
      <c r="C7693" s="3">
        <v>99.137932062149048</v>
      </c>
    </row>
    <row r="7694" spans="1:3">
      <c r="A7694" s="3">
        <v>9.9440011978149414</v>
      </c>
      <c r="B7694" s="3">
        <v>98.333334922790527</v>
      </c>
      <c r="C7694" s="3">
        <v>99.137932062149048</v>
      </c>
    </row>
    <row r="7695" spans="1:3">
      <c r="A7695" s="3">
        <v>9.9480018615722656</v>
      </c>
      <c r="B7695" s="3">
        <v>98.333334922790527</v>
      </c>
      <c r="C7695" s="3">
        <v>99.137932062149048</v>
      </c>
    </row>
    <row r="7696" spans="1:3">
      <c r="A7696" s="3">
        <v>9.9520015716552734</v>
      </c>
      <c r="B7696" s="3">
        <v>98.333334922790527</v>
      </c>
      <c r="C7696" s="3">
        <v>99.137932062149048</v>
      </c>
    </row>
    <row r="7697" spans="1:3">
      <c r="A7697" s="3">
        <v>9.9560012817382813</v>
      </c>
      <c r="B7697" s="3">
        <v>98.333334922790527</v>
      </c>
      <c r="C7697" s="3">
        <v>99.137932062149048</v>
      </c>
    </row>
    <row r="7698" spans="1:3">
      <c r="A7698" s="3">
        <v>9.9600009918212891</v>
      </c>
      <c r="B7698" s="3">
        <v>98.333334922790527</v>
      </c>
      <c r="C7698" s="3">
        <v>99.137932062149048</v>
      </c>
    </row>
    <row r="7699" spans="1:3">
      <c r="A7699" s="3">
        <v>9.9640016555786133</v>
      </c>
      <c r="B7699" s="3">
        <v>98.333334922790527</v>
      </c>
      <c r="C7699" s="3">
        <v>99.137932062149048</v>
      </c>
    </row>
    <row r="7700" spans="1:3">
      <c r="A7700" s="3">
        <v>9.9680013656616211</v>
      </c>
      <c r="B7700" s="3">
        <v>98.333334922790527</v>
      </c>
      <c r="C7700" s="3">
        <v>99.137932062149048</v>
      </c>
    </row>
    <row r="7701" spans="1:3">
      <c r="A7701" s="3">
        <v>9.9720010757446289</v>
      </c>
      <c r="B7701" s="3">
        <v>98.333334922790527</v>
      </c>
      <c r="C7701" s="3">
        <v>99.137932062149048</v>
      </c>
    </row>
    <row r="7702" spans="1:3">
      <c r="A7702" s="3">
        <v>9.9760017395019531</v>
      </c>
      <c r="B7702" s="3">
        <v>98.333334922790527</v>
      </c>
      <c r="C7702" s="3">
        <v>99.137932062149048</v>
      </c>
    </row>
    <row r="7703" spans="1:3">
      <c r="A7703" s="3">
        <v>9.9800014495849609</v>
      </c>
      <c r="B7703" s="3">
        <v>98.333334922790527</v>
      </c>
      <c r="C7703" s="3">
        <v>99.137932062149048</v>
      </c>
    </row>
    <row r="7704" spans="1:3">
      <c r="A7704" s="3">
        <v>9.9840011596679688</v>
      </c>
      <c r="B7704" s="3">
        <v>98.333334922790527</v>
      </c>
      <c r="C7704" s="3">
        <v>99.137932062149048</v>
      </c>
    </row>
    <row r="7705" spans="1:3">
      <c r="A7705" s="3">
        <v>9.988001823425293</v>
      </c>
      <c r="B7705" s="3">
        <v>98.333334922790527</v>
      </c>
      <c r="C7705" s="3">
        <v>99.137932062149048</v>
      </c>
    </row>
    <row r="7706" spans="1:3">
      <c r="A7706" s="3">
        <v>9.9920015335083008</v>
      </c>
      <c r="B7706" s="3">
        <v>98.333334922790527</v>
      </c>
      <c r="C7706" s="3">
        <v>99.137932062149048</v>
      </c>
    </row>
    <row r="7707" spans="1:3">
      <c r="A7707" s="3">
        <v>9.9960012435913086</v>
      </c>
      <c r="B7707" s="3">
        <v>98.333334922790527</v>
      </c>
      <c r="C7707" s="3">
        <v>99.137932062149048</v>
      </c>
    </row>
    <row r="7708" spans="1:3">
      <c r="A7708" s="3">
        <v>10.000000953674316</v>
      </c>
      <c r="B7708" s="3">
        <v>98.333334922790527</v>
      </c>
      <c r="C7708" s="3">
        <v>99.137932062149048</v>
      </c>
    </row>
    <row r="7709" spans="1:3">
      <c r="A7709" s="3">
        <v>10.004001617431641</v>
      </c>
      <c r="B7709" s="3">
        <v>98.333334922790527</v>
      </c>
      <c r="C7709" s="3">
        <v>99.137932062149048</v>
      </c>
    </row>
    <row r="7710" spans="1:3">
      <c r="A7710" s="3">
        <v>10.008001327514648</v>
      </c>
      <c r="B7710" s="3">
        <v>98.333334922790527</v>
      </c>
      <c r="C7710" s="3">
        <v>99.137932062149048</v>
      </c>
    </row>
    <row r="7711" spans="1:3">
      <c r="A7711" s="3">
        <v>10.012001037597656</v>
      </c>
      <c r="B7711" s="3">
        <v>98.333334922790527</v>
      </c>
      <c r="C7711" s="3">
        <v>99.137932062149048</v>
      </c>
    </row>
    <row r="7712" spans="1:3">
      <c r="A7712" s="3">
        <v>10.01600170135498</v>
      </c>
      <c r="B7712" s="3">
        <v>98.333334922790527</v>
      </c>
      <c r="C7712" s="3">
        <v>99.137932062149048</v>
      </c>
    </row>
    <row r="7713" spans="1:3">
      <c r="A7713" s="3">
        <v>10.020001411437988</v>
      </c>
      <c r="B7713" s="3">
        <v>98.333334922790527</v>
      </c>
      <c r="C7713" s="3">
        <v>99.137932062149048</v>
      </c>
    </row>
    <row r="7714" spans="1:3">
      <c r="A7714" s="3">
        <v>10.024001121520996</v>
      </c>
      <c r="B7714" s="3">
        <v>98.333334922790527</v>
      </c>
      <c r="C7714" s="3">
        <v>99.137932062149048</v>
      </c>
    </row>
    <row r="7715" spans="1:3">
      <c r="A7715" s="3">
        <v>10.02800178527832</v>
      </c>
      <c r="B7715" s="3">
        <v>98.333334922790527</v>
      </c>
      <c r="C7715" s="3">
        <v>99.137932062149048</v>
      </c>
    </row>
    <row r="7716" spans="1:3">
      <c r="A7716" s="3">
        <v>10.032001495361328</v>
      </c>
      <c r="B7716" s="3">
        <v>98.333334922790527</v>
      </c>
      <c r="C7716" s="3">
        <v>99.137932062149048</v>
      </c>
    </row>
    <row r="7717" spans="1:3">
      <c r="A7717" s="3">
        <v>10.036001205444336</v>
      </c>
      <c r="B7717" s="3">
        <v>98.333334922790527</v>
      </c>
      <c r="C7717" s="3">
        <v>99.137932062149048</v>
      </c>
    </row>
    <row r="7718" spans="1:3">
      <c r="A7718" s="3">
        <v>10.04000186920166</v>
      </c>
      <c r="B7718" s="3">
        <v>98.333334922790527</v>
      </c>
      <c r="C7718" s="3">
        <v>99.137932062149048</v>
      </c>
    </row>
    <row r="7719" spans="1:3">
      <c r="A7719" s="3">
        <v>10.044001579284668</v>
      </c>
      <c r="B7719" s="3">
        <v>98.333334922790527</v>
      </c>
      <c r="C7719" s="3">
        <v>99.137932062149048</v>
      </c>
    </row>
    <row r="7720" spans="1:3">
      <c r="A7720" s="3">
        <v>10.048001289367676</v>
      </c>
      <c r="B7720" s="3">
        <v>98.333334922790527</v>
      </c>
      <c r="C7720" s="3">
        <v>99.137932062149048</v>
      </c>
    </row>
    <row r="7721" spans="1:3">
      <c r="A7721" s="3">
        <v>10.052000999450684</v>
      </c>
      <c r="B7721" s="3">
        <v>98.333334922790527</v>
      </c>
      <c r="C7721" s="3">
        <v>99.137932062149048</v>
      </c>
    </row>
    <row r="7722" spans="1:3">
      <c r="A7722" s="3">
        <v>10.056001663208008</v>
      </c>
      <c r="B7722" s="3">
        <v>98.333334922790527</v>
      </c>
      <c r="C7722" s="3">
        <v>99.137932062149048</v>
      </c>
    </row>
    <row r="7723" spans="1:3">
      <c r="A7723" s="3">
        <v>10.060001373291016</v>
      </c>
      <c r="B7723" s="3">
        <v>98.333334922790527</v>
      </c>
      <c r="C7723" s="3">
        <v>99.137932062149048</v>
      </c>
    </row>
    <row r="7724" spans="1:3">
      <c r="A7724" s="3">
        <v>10.064001083374023</v>
      </c>
      <c r="B7724" s="3">
        <v>98.333334922790527</v>
      </c>
      <c r="C7724" s="3">
        <v>99.137932062149048</v>
      </c>
    </row>
    <row r="7725" spans="1:3">
      <c r="A7725" s="3">
        <v>10.068001747131348</v>
      </c>
      <c r="B7725" s="3">
        <v>98.333334922790527</v>
      </c>
      <c r="C7725" s="3">
        <v>99.137932062149048</v>
      </c>
    </row>
    <row r="7726" spans="1:3">
      <c r="A7726" s="3">
        <v>10.072001457214355</v>
      </c>
      <c r="B7726" s="3">
        <v>98.333334922790527</v>
      </c>
      <c r="C7726" s="3">
        <v>99.137932062149048</v>
      </c>
    </row>
    <row r="7727" spans="1:3">
      <c r="A7727" s="3">
        <v>10.076001167297363</v>
      </c>
      <c r="B7727" s="3">
        <v>98.333334922790527</v>
      </c>
      <c r="C7727" s="3">
        <v>99.137932062149048</v>
      </c>
    </row>
    <row r="7728" spans="1:3">
      <c r="A7728" s="3">
        <v>10.080001831054688</v>
      </c>
      <c r="B7728" s="3">
        <v>98.333334922790527</v>
      </c>
      <c r="C7728" s="3">
        <v>99.137932062149048</v>
      </c>
    </row>
    <row r="7729" spans="1:3">
      <c r="A7729" s="3">
        <v>10.084001541137695</v>
      </c>
      <c r="B7729" s="3">
        <v>98.333334922790527</v>
      </c>
      <c r="C7729" s="3">
        <v>99.137932062149048</v>
      </c>
    </row>
    <row r="7730" spans="1:3">
      <c r="A7730" s="3">
        <v>10.088001251220703</v>
      </c>
      <c r="B7730" s="3">
        <v>98.333334922790527</v>
      </c>
      <c r="C7730" s="3">
        <v>99.137932062149048</v>
      </c>
    </row>
    <row r="7731" spans="1:3">
      <c r="A7731" s="3">
        <v>10.092000961303711</v>
      </c>
      <c r="B7731" s="3">
        <v>98.333334922790527</v>
      </c>
      <c r="C7731" s="3">
        <v>99.137932062149048</v>
      </c>
    </row>
    <row r="7732" spans="1:3">
      <c r="A7732" s="3">
        <v>10.096001625061035</v>
      </c>
      <c r="B7732" s="3">
        <v>98.333334922790527</v>
      </c>
      <c r="C7732" s="3">
        <v>99.137932062149048</v>
      </c>
    </row>
    <row r="7733" spans="1:3">
      <c r="A7733" s="3">
        <v>10.100001335144043</v>
      </c>
      <c r="B7733" s="3">
        <v>98.333334922790527</v>
      </c>
      <c r="C7733" s="3">
        <v>99.137932062149048</v>
      </c>
    </row>
    <row r="7734" spans="1:3">
      <c r="A7734" s="3">
        <v>10.104001045227051</v>
      </c>
      <c r="B7734" s="3">
        <v>98.333334922790527</v>
      </c>
      <c r="C7734" s="3">
        <v>99.137932062149048</v>
      </c>
    </row>
    <row r="7735" spans="1:3">
      <c r="A7735" s="3">
        <v>10.108001708984375</v>
      </c>
      <c r="B7735" s="3">
        <v>98.333334922790527</v>
      </c>
      <c r="C7735" s="3">
        <v>99.137932062149048</v>
      </c>
    </row>
    <row r="7736" spans="1:3">
      <c r="A7736" s="3">
        <v>10.112001419067383</v>
      </c>
      <c r="B7736" s="3">
        <v>98.333334922790527</v>
      </c>
      <c r="C7736" s="3">
        <v>99.137932062149048</v>
      </c>
    </row>
    <row r="7737" spans="1:3">
      <c r="A7737" s="3">
        <v>10.116001129150391</v>
      </c>
      <c r="B7737" s="3">
        <v>98.333334922790527</v>
      </c>
      <c r="C7737" s="3">
        <v>99.137932062149048</v>
      </c>
    </row>
    <row r="7738" spans="1:3">
      <c r="A7738" s="3">
        <v>10.120001792907715</v>
      </c>
      <c r="B7738" s="3">
        <v>98.333334922790527</v>
      </c>
      <c r="C7738" s="3">
        <v>99.137932062149048</v>
      </c>
    </row>
    <row r="7739" spans="1:3">
      <c r="A7739" s="3">
        <v>10.124001502990723</v>
      </c>
      <c r="B7739" s="3">
        <v>98.333334922790527</v>
      </c>
      <c r="C7739" s="3">
        <v>99.137932062149048</v>
      </c>
    </row>
    <row r="7740" spans="1:3">
      <c r="A7740" s="3">
        <v>10.12800121307373</v>
      </c>
      <c r="B7740" s="3">
        <v>98.333334922790527</v>
      </c>
      <c r="C7740" s="3">
        <v>99.137932062149048</v>
      </c>
    </row>
    <row r="7741" spans="1:3">
      <c r="A7741" s="3">
        <v>10.132001876831055</v>
      </c>
      <c r="B7741" s="3">
        <v>98.333334922790527</v>
      </c>
      <c r="C7741" s="3">
        <v>99.137932062149048</v>
      </c>
    </row>
    <row r="7742" spans="1:3">
      <c r="A7742" s="3">
        <v>10.136001586914063</v>
      </c>
      <c r="B7742" s="3">
        <v>98.333334922790527</v>
      </c>
      <c r="C7742" s="3">
        <v>99.137932062149048</v>
      </c>
    </row>
    <row r="7743" spans="1:3">
      <c r="A7743" s="3">
        <v>10.14000129699707</v>
      </c>
      <c r="B7743" s="3">
        <v>98.333334922790527</v>
      </c>
      <c r="C7743" s="3">
        <v>99.137932062149048</v>
      </c>
    </row>
    <row r="7744" spans="1:3">
      <c r="A7744" s="3">
        <v>10.144001007080078</v>
      </c>
      <c r="B7744" s="3">
        <v>98.333334922790527</v>
      </c>
      <c r="C7744" s="3">
        <v>99.137932062149048</v>
      </c>
    </row>
    <row r="7745" spans="1:3">
      <c r="A7745" s="3">
        <v>10.148001670837402</v>
      </c>
      <c r="B7745" s="3">
        <v>98.333334922790527</v>
      </c>
      <c r="C7745" s="3">
        <v>99.137932062149048</v>
      </c>
    </row>
    <row r="7746" spans="1:3">
      <c r="A7746" s="3">
        <v>10.15200138092041</v>
      </c>
      <c r="B7746" s="3">
        <v>98.333334922790527</v>
      </c>
      <c r="C7746" s="3">
        <v>99.137932062149048</v>
      </c>
    </row>
    <row r="7747" spans="1:3">
      <c r="A7747" s="3">
        <v>10.156001091003418</v>
      </c>
      <c r="B7747" s="3">
        <v>98.333334922790527</v>
      </c>
      <c r="C7747" s="3">
        <v>99.137932062149048</v>
      </c>
    </row>
    <row r="7748" spans="1:3">
      <c r="A7748" s="3">
        <v>10.160001754760742</v>
      </c>
      <c r="B7748" s="3">
        <v>98.333334922790527</v>
      </c>
      <c r="C7748" s="3">
        <v>99.137932062149048</v>
      </c>
    </row>
    <row r="7749" spans="1:3">
      <c r="A7749" s="3">
        <v>10.16400146484375</v>
      </c>
      <c r="B7749" s="3">
        <v>98.333334922790527</v>
      </c>
      <c r="C7749" s="3">
        <v>99.137932062149048</v>
      </c>
    </row>
    <row r="7750" spans="1:3">
      <c r="A7750" s="3">
        <v>10.168001174926758</v>
      </c>
      <c r="B7750" s="3">
        <v>98.333334922790527</v>
      </c>
      <c r="C7750" s="3">
        <v>99.137932062149048</v>
      </c>
    </row>
    <row r="7751" spans="1:3">
      <c r="A7751" s="3">
        <v>10.172001838684082</v>
      </c>
      <c r="B7751" s="3">
        <v>98.333334922790527</v>
      </c>
      <c r="C7751" s="3">
        <v>99.137932062149048</v>
      </c>
    </row>
    <row r="7752" spans="1:3">
      <c r="A7752" s="3">
        <v>10.17600154876709</v>
      </c>
      <c r="B7752" s="3">
        <v>98.333334922790527</v>
      </c>
      <c r="C7752" s="3">
        <v>99.137932062149048</v>
      </c>
    </row>
    <row r="7753" spans="1:3">
      <c r="A7753" s="3">
        <v>10.180001258850098</v>
      </c>
      <c r="B7753" s="3">
        <v>98.333334922790527</v>
      </c>
      <c r="C7753" s="3">
        <v>99.137932062149048</v>
      </c>
    </row>
    <row r="7754" spans="1:3">
      <c r="A7754" s="3">
        <v>10.184000968933105</v>
      </c>
      <c r="B7754" s="3">
        <v>98.333334922790527</v>
      </c>
      <c r="C7754" s="3">
        <v>99.137932062149048</v>
      </c>
    </row>
    <row r="7755" spans="1:3">
      <c r="A7755" s="3">
        <v>10.18800163269043</v>
      </c>
      <c r="B7755" s="3">
        <v>98.333334922790527</v>
      </c>
      <c r="C7755" s="3">
        <v>99.137932062149048</v>
      </c>
    </row>
    <row r="7756" spans="1:3">
      <c r="A7756" s="3">
        <v>10.192001342773438</v>
      </c>
      <c r="B7756" s="3">
        <v>98.333334922790527</v>
      </c>
      <c r="C7756" s="3">
        <v>99.137932062149048</v>
      </c>
    </row>
    <row r="7757" spans="1:3">
      <c r="A7757" s="3">
        <v>10.196001052856445</v>
      </c>
      <c r="B7757" s="3">
        <v>98.333334922790527</v>
      </c>
      <c r="C7757" s="3">
        <v>99.137932062149048</v>
      </c>
    </row>
    <row r="7758" spans="1:3">
      <c r="A7758" s="3">
        <v>10.20000171661377</v>
      </c>
      <c r="B7758" s="3">
        <v>98.333334922790527</v>
      </c>
      <c r="C7758" s="3">
        <v>99.137932062149048</v>
      </c>
    </row>
    <row r="7759" spans="1:3">
      <c r="A7759" s="3">
        <v>10.204001426696777</v>
      </c>
      <c r="B7759" s="3">
        <v>98.333334922790527</v>
      </c>
      <c r="C7759" s="3">
        <v>99.137932062149048</v>
      </c>
    </row>
    <row r="7760" spans="1:3">
      <c r="A7760" s="3">
        <v>10.208001136779785</v>
      </c>
      <c r="B7760" s="3">
        <v>98.333334922790527</v>
      </c>
      <c r="C7760" s="3">
        <v>99.137932062149048</v>
      </c>
    </row>
    <row r="7761" spans="1:3">
      <c r="A7761" s="3">
        <v>10.212001800537109</v>
      </c>
      <c r="B7761" s="3">
        <v>98.333334922790527</v>
      </c>
      <c r="C7761" s="3">
        <v>99.137932062149048</v>
      </c>
    </row>
    <row r="7762" spans="1:3">
      <c r="A7762" s="3">
        <v>10.216001510620117</v>
      </c>
      <c r="B7762" s="3">
        <v>98.333334922790527</v>
      </c>
      <c r="C7762" s="3">
        <v>99.137932062149048</v>
      </c>
    </row>
    <row r="7763" spans="1:3">
      <c r="A7763" s="3">
        <v>10.220001220703125</v>
      </c>
      <c r="B7763" s="3">
        <v>98.333334922790527</v>
      </c>
      <c r="C7763" s="3">
        <v>99.137932062149048</v>
      </c>
    </row>
    <row r="7764" spans="1:3">
      <c r="A7764" s="3">
        <v>10.224001884460449</v>
      </c>
      <c r="B7764" s="3">
        <v>98.333334922790527</v>
      </c>
      <c r="C7764" s="3">
        <v>99.137932062149048</v>
      </c>
    </row>
    <row r="7765" spans="1:3">
      <c r="A7765" s="3">
        <v>10.228001594543457</v>
      </c>
      <c r="B7765" s="3">
        <v>98.333334922790527</v>
      </c>
      <c r="C7765" s="3">
        <v>99.137932062149048</v>
      </c>
    </row>
    <row r="7766" spans="1:3">
      <c r="A7766" s="3">
        <v>10.232001304626465</v>
      </c>
      <c r="B7766" s="3">
        <v>98.333334922790527</v>
      </c>
      <c r="C7766" s="3">
        <v>99.137932062149048</v>
      </c>
    </row>
    <row r="7767" spans="1:3">
      <c r="A7767" s="3">
        <v>10.236001014709473</v>
      </c>
      <c r="B7767" s="3">
        <v>98.333334922790527</v>
      </c>
      <c r="C7767" s="3">
        <v>99.137932062149048</v>
      </c>
    </row>
    <row r="7768" spans="1:3">
      <c r="A7768" s="3">
        <v>10.240001678466797</v>
      </c>
      <c r="B7768" s="3">
        <v>98.333334922790527</v>
      </c>
      <c r="C7768" s="3">
        <v>99.137932062149048</v>
      </c>
    </row>
    <row r="7769" spans="1:3">
      <c r="A7769" s="3">
        <v>10.244001388549805</v>
      </c>
      <c r="B7769" s="3">
        <v>98.333334922790527</v>
      </c>
      <c r="C7769" s="3">
        <v>99.137932062149048</v>
      </c>
    </row>
    <row r="7770" spans="1:3">
      <c r="A7770" s="3">
        <v>10.248001098632813</v>
      </c>
      <c r="B7770" s="3">
        <v>98.333334922790527</v>
      </c>
      <c r="C7770" s="3">
        <v>99.137932062149048</v>
      </c>
    </row>
    <row r="7771" spans="1:3">
      <c r="A7771" s="3">
        <v>10.252001762390137</v>
      </c>
      <c r="B7771" s="3">
        <v>98.333334922790527</v>
      </c>
      <c r="C7771" s="3">
        <v>99.137932062149048</v>
      </c>
    </row>
    <row r="7772" spans="1:3">
      <c r="A7772" s="3">
        <v>10.256001472473145</v>
      </c>
      <c r="B7772" s="3">
        <v>98.333334922790527</v>
      </c>
      <c r="C7772" s="3">
        <v>99.137932062149048</v>
      </c>
    </row>
    <row r="7773" spans="1:3">
      <c r="A7773" s="3">
        <v>10.260001182556152</v>
      </c>
      <c r="B7773" s="3">
        <v>98.333334922790527</v>
      </c>
      <c r="C7773" s="3">
        <v>99.137932062149048</v>
      </c>
    </row>
    <row r="7774" spans="1:3">
      <c r="A7774" s="3">
        <v>10.264001846313477</v>
      </c>
      <c r="B7774" s="3">
        <v>98.333334922790527</v>
      </c>
      <c r="C7774" s="3">
        <v>99.137932062149048</v>
      </c>
    </row>
    <row r="7775" spans="1:3">
      <c r="A7775" s="3">
        <v>10.268001556396484</v>
      </c>
      <c r="B7775" s="3">
        <v>98.333334922790527</v>
      </c>
      <c r="C7775" s="3">
        <v>99.137932062149048</v>
      </c>
    </row>
    <row r="7776" spans="1:3">
      <c r="A7776" s="3">
        <v>10.272001266479492</v>
      </c>
      <c r="B7776" s="3">
        <v>98.333334922790527</v>
      </c>
      <c r="C7776" s="3">
        <v>99.137932062149048</v>
      </c>
    </row>
    <row r="7777" spans="1:3">
      <c r="A7777" s="3">
        <v>10.2760009765625</v>
      </c>
      <c r="B7777" s="3">
        <v>98.333334922790527</v>
      </c>
      <c r="C7777" s="3">
        <v>99.137932062149048</v>
      </c>
    </row>
    <row r="7778" spans="1:3">
      <c r="A7778" s="3">
        <v>10.280001640319824</v>
      </c>
      <c r="B7778" s="3">
        <v>98.333334922790527</v>
      </c>
      <c r="C7778" s="3">
        <v>99.137932062149048</v>
      </c>
    </row>
    <row r="7779" spans="1:3">
      <c r="A7779" s="3">
        <v>10.284001350402832</v>
      </c>
      <c r="B7779" s="3">
        <v>98.333334922790527</v>
      </c>
      <c r="C7779" s="3">
        <v>99.137932062149048</v>
      </c>
    </row>
    <row r="7780" spans="1:3">
      <c r="A7780" s="3">
        <v>10.28800106048584</v>
      </c>
      <c r="B7780" s="3">
        <v>98.333334922790527</v>
      </c>
      <c r="C7780" s="3">
        <v>99.137932062149048</v>
      </c>
    </row>
    <row r="7781" spans="1:3">
      <c r="A7781" s="3">
        <v>10.292001724243164</v>
      </c>
      <c r="B7781" s="3">
        <v>98.333334922790527</v>
      </c>
      <c r="C7781" s="3">
        <v>99.137932062149048</v>
      </c>
    </row>
    <row r="7782" spans="1:3">
      <c r="A7782" s="3">
        <v>10.296001434326172</v>
      </c>
      <c r="B7782" s="3">
        <v>98.333334922790527</v>
      </c>
      <c r="C7782" s="3">
        <v>99.137932062149048</v>
      </c>
    </row>
    <row r="7783" spans="1:3">
      <c r="A7783" s="3">
        <v>10.30000114440918</v>
      </c>
      <c r="B7783" s="3">
        <v>98.333334922790527</v>
      </c>
      <c r="C7783" s="3">
        <v>99.137932062149048</v>
      </c>
    </row>
    <row r="7784" spans="1:3">
      <c r="A7784" s="3">
        <v>10.304001808166504</v>
      </c>
      <c r="B7784" s="3">
        <v>98.333334922790527</v>
      </c>
      <c r="C7784" s="3">
        <v>99.137932062149048</v>
      </c>
    </row>
    <row r="7785" spans="1:3">
      <c r="A7785" s="3">
        <v>10.308001518249512</v>
      </c>
      <c r="B7785" s="3">
        <v>98.333334922790527</v>
      </c>
      <c r="C7785" s="3">
        <v>99.137932062149048</v>
      </c>
    </row>
    <row r="7786" spans="1:3">
      <c r="A7786" s="3">
        <v>10.31200122833252</v>
      </c>
      <c r="B7786" s="3">
        <v>98.333334922790527</v>
      </c>
      <c r="C7786" s="3">
        <v>99.137932062149048</v>
      </c>
    </row>
    <row r="7787" spans="1:3">
      <c r="A7787" s="3">
        <v>10.316001892089844</v>
      </c>
      <c r="B7787" s="3">
        <v>98.333334922790527</v>
      </c>
      <c r="C7787" s="3">
        <v>99.137932062149048</v>
      </c>
    </row>
    <row r="7788" spans="1:3">
      <c r="A7788" s="3">
        <v>10.320001602172852</v>
      </c>
      <c r="B7788" s="3">
        <v>98.333334922790527</v>
      </c>
      <c r="C7788" s="3">
        <v>99.137932062149048</v>
      </c>
    </row>
    <row r="7789" spans="1:3">
      <c r="A7789" s="3">
        <v>10.324001312255859</v>
      </c>
      <c r="B7789" s="3">
        <v>98.333334922790527</v>
      </c>
      <c r="C7789" s="3">
        <v>99.137932062149048</v>
      </c>
    </row>
    <row r="7790" spans="1:3">
      <c r="A7790" s="3">
        <v>10.328001022338867</v>
      </c>
      <c r="B7790" s="3">
        <v>98.333334922790527</v>
      </c>
      <c r="C7790" s="3">
        <v>99.137932062149048</v>
      </c>
    </row>
    <row r="7791" spans="1:3">
      <c r="A7791" s="3">
        <v>10.332001686096191</v>
      </c>
      <c r="B7791" s="3">
        <v>98.333334922790527</v>
      </c>
      <c r="C7791" s="3">
        <v>99.137932062149048</v>
      </c>
    </row>
    <row r="7792" spans="1:3">
      <c r="A7792" s="3">
        <v>10.336001396179199</v>
      </c>
      <c r="B7792" s="3">
        <v>98.333334922790527</v>
      </c>
      <c r="C7792" s="3">
        <v>99.137932062149048</v>
      </c>
    </row>
    <row r="7793" spans="1:3">
      <c r="A7793" s="3">
        <v>10.340001106262207</v>
      </c>
      <c r="B7793" s="3">
        <v>98.333334922790527</v>
      </c>
      <c r="C7793" s="3">
        <v>99.137932062149048</v>
      </c>
    </row>
    <row r="7794" spans="1:3">
      <c r="A7794" s="3">
        <v>10.344001770019531</v>
      </c>
      <c r="B7794" s="3">
        <v>98.333334922790527</v>
      </c>
      <c r="C7794" s="3">
        <v>99.137932062149048</v>
      </c>
    </row>
    <row r="7795" spans="1:3">
      <c r="A7795" s="3">
        <v>10.348001480102539</v>
      </c>
      <c r="B7795" s="3">
        <v>98.333334922790527</v>
      </c>
      <c r="C7795" s="3">
        <v>99.137932062149048</v>
      </c>
    </row>
    <row r="7796" spans="1:3">
      <c r="A7796" s="3">
        <v>10.352001190185547</v>
      </c>
      <c r="B7796" s="3">
        <v>98.333334922790527</v>
      </c>
      <c r="C7796" s="3">
        <v>99.137932062149048</v>
      </c>
    </row>
    <row r="7797" spans="1:3">
      <c r="A7797" s="3">
        <v>10.356001853942871</v>
      </c>
      <c r="B7797" s="3">
        <v>98.333334922790527</v>
      </c>
      <c r="C7797" s="3">
        <v>99.137932062149048</v>
      </c>
    </row>
    <row r="7798" spans="1:3">
      <c r="A7798" s="3">
        <v>10.360001564025879</v>
      </c>
      <c r="B7798" s="3">
        <v>98.333334922790527</v>
      </c>
      <c r="C7798" s="3">
        <v>99.137932062149048</v>
      </c>
    </row>
    <row r="7799" spans="1:3">
      <c r="A7799" s="3">
        <v>10.364001274108887</v>
      </c>
      <c r="B7799" s="3">
        <v>98.333334922790527</v>
      </c>
      <c r="C7799" s="3">
        <v>99.137932062149048</v>
      </c>
    </row>
    <row r="7800" spans="1:3">
      <c r="A7800" s="3">
        <v>10.368000984191895</v>
      </c>
      <c r="B7800" s="3">
        <v>98.333334922790527</v>
      </c>
      <c r="C7800" s="3">
        <v>99.137932062149048</v>
      </c>
    </row>
    <row r="7801" spans="1:3">
      <c r="A7801" s="3">
        <v>10.372001647949219</v>
      </c>
      <c r="B7801" s="3">
        <v>98.333334922790527</v>
      </c>
      <c r="C7801" s="3">
        <v>99.137932062149048</v>
      </c>
    </row>
    <row r="7802" spans="1:3">
      <c r="A7802" s="3">
        <v>10.376001358032227</v>
      </c>
      <c r="B7802" s="3">
        <v>98.333334922790527</v>
      </c>
      <c r="C7802" s="3">
        <v>99.137932062149048</v>
      </c>
    </row>
    <row r="7803" spans="1:3">
      <c r="A7803" s="3">
        <v>10.380001068115234</v>
      </c>
      <c r="B7803" s="3">
        <v>98.333334922790527</v>
      </c>
      <c r="C7803" s="3">
        <v>99.137932062149048</v>
      </c>
    </row>
    <row r="7804" spans="1:3">
      <c r="A7804" s="3">
        <v>10.384001731872559</v>
      </c>
      <c r="B7804" s="3">
        <v>98.333334922790527</v>
      </c>
      <c r="C7804" s="3">
        <v>99.137932062149048</v>
      </c>
    </row>
    <row r="7805" spans="1:3">
      <c r="A7805" s="3">
        <v>10.388001441955566</v>
      </c>
      <c r="B7805" s="3">
        <v>98.333334922790527</v>
      </c>
      <c r="C7805" s="3">
        <v>99.137932062149048</v>
      </c>
    </row>
    <row r="7806" spans="1:3">
      <c r="A7806" s="3">
        <v>10.392001152038574</v>
      </c>
      <c r="B7806" s="3">
        <v>98.333334922790527</v>
      </c>
      <c r="C7806" s="3">
        <v>99.137932062149048</v>
      </c>
    </row>
    <row r="7807" spans="1:3">
      <c r="A7807" s="3">
        <v>10.396001815795898</v>
      </c>
      <c r="B7807" s="3">
        <v>98.333334922790527</v>
      </c>
      <c r="C7807" s="3">
        <v>99.137932062149048</v>
      </c>
    </row>
    <row r="7808" spans="1:3">
      <c r="A7808" s="3">
        <v>10.400001525878906</v>
      </c>
      <c r="B7808" s="3">
        <v>98.333334922790527</v>
      </c>
      <c r="C7808" s="3">
        <v>99.137932062149048</v>
      </c>
    </row>
    <row r="7809" spans="1:3">
      <c r="A7809" s="3">
        <v>10.404001235961914</v>
      </c>
      <c r="B7809" s="3">
        <v>98.333334922790527</v>
      </c>
      <c r="C7809" s="3">
        <v>99.137932062149048</v>
      </c>
    </row>
    <row r="7810" spans="1:3">
      <c r="A7810" s="3">
        <v>10.408001899719238</v>
      </c>
      <c r="B7810" s="3">
        <v>98.333334922790527</v>
      </c>
      <c r="C7810" s="3">
        <v>99.137932062149048</v>
      </c>
    </row>
    <row r="7811" spans="1:3">
      <c r="A7811" s="3">
        <v>10.412001609802246</v>
      </c>
      <c r="B7811" s="3">
        <v>98.333334922790527</v>
      </c>
      <c r="C7811" s="3">
        <v>99.137932062149048</v>
      </c>
    </row>
    <row r="7812" spans="1:3">
      <c r="A7812" s="3">
        <v>10.416001319885254</v>
      </c>
      <c r="B7812" s="3">
        <v>98.333334922790527</v>
      </c>
      <c r="C7812" s="3">
        <v>99.137932062149048</v>
      </c>
    </row>
    <row r="7813" spans="1:3">
      <c r="A7813" s="3">
        <v>10.420001029968262</v>
      </c>
      <c r="B7813" s="3">
        <v>98.333334922790527</v>
      </c>
      <c r="C7813" s="3">
        <v>99.137932062149048</v>
      </c>
    </row>
    <row r="7814" spans="1:3">
      <c r="A7814" s="3">
        <v>10.424001693725586</v>
      </c>
      <c r="B7814" s="3">
        <v>98.333334922790527</v>
      </c>
      <c r="C7814" s="3">
        <v>99.137932062149048</v>
      </c>
    </row>
    <row r="7815" spans="1:3">
      <c r="A7815" s="3">
        <v>10.428001403808594</v>
      </c>
      <c r="B7815" s="3">
        <v>98.333334922790527</v>
      </c>
      <c r="C7815" s="3">
        <v>99.137932062149048</v>
      </c>
    </row>
    <row r="7816" spans="1:3">
      <c r="A7816" s="3">
        <v>10.432001113891602</v>
      </c>
      <c r="B7816" s="3">
        <v>98.333334922790527</v>
      </c>
      <c r="C7816" s="3">
        <v>99.137932062149048</v>
      </c>
    </row>
    <row r="7817" spans="1:3">
      <c r="A7817" s="3">
        <v>10.436001777648926</v>
      </c>
      <c r="B7817" s="3">
        <v>98.333334922790527</v>
      </c>
      <c r="C7817" s="3">
        <v>99.137932062149048</v>
      </c>
    </row>
    <row r="7818" spans="1:3">
      <c r="A7818" s="3">
        <v>10.440001487731934</v>
      </c>
      <c r="B7818" s="3">
        <v>98.333334922790527</v>
      </c>
      <c r="C7818" s="3">
        <v>99.137932062149048</v>
      </c>
    </row>
    <row r="7819" spans="1:3">
      <c r="A7819" s="3">
        <v>10.444001197814941</v>
      </c>
      <c r="B7819" s="3">
        <v>98.333334922790527</v>
      </c>
      <c r="C7819" s="3">
        <v>99.137932062149048</v>
      </c>
    </row>
    <row r="7820" spans="1:3">
      <c r="A7820" s="3">
        <v>10.448001861572266</v>
      </c>
      <c r="B7820" s="3">
        <v>98.333334922790527</v>
      </c>
      <c r="C7820" s="3">
        <v>99.137932062149048</v>
      </c>
    </row>
    <row r="7821" spans="1:3">
      <c r="A7821" s="3">
        <v>10.452001571655273</v>
      </c>
      <c r="B7821" s="3">
        <v>98.333334922790527</v>
      </c>
      <c r="C7821" s="3">
        <v>99.137932062149048</v>
      </c>
    </row>
    <row r="7822" spans="1:3">
      <c r="A7822" s="3">
        <v>10.456001281738281</v>
      </c>
      <c r="B7822" s="3">
        <v>98.333334922790527</v>
      </c>
      <c r="C7822" s="3">
        <v>99.137932062149048</v>
      </c>
    </row>
    <row r="7823" spans="1:3">
      <c r="A7823" s="3">
        <v>10.460000991821289</v>
      </c>
      <c r="B7823" s="3">
        <v>98.333334922790527</v>
      </c>
      <c r="C7823" s="3">
        <v>99.137932062149048</v>
      </c>
    </row>
    <row r="7824" spans="1:3">
      <c r="A7824" s="3">
        <v>10.464001655578613</v>
      </c>
      <c r="B7824" s="3">
        <v>98.333334922790527</v>
      </c>
      <c r="C7824" s="3">
        <v>99.137932062149048</v>
      </c>
    </row>
    <row r="7825" spans="1:3">
      <c r="A7825" s="3">
        <v>10.468001365661621</v>
      </c>
      <c r="B7825" s="3">
        <v>98.333334922790527</v>
      </c>
      <c r="C7825" s="3">
        <v>99.137932062149048</v>
      </c>
    </row>
    <row r="7826" spans="1:3">
      <c r="A7826" s="3">
        <v>10.472001075744629</v>
      </c>
      <c r="B7826" s="3">
        <v>98.333334922790527</v>
      </c>
      <c r="C7826" s="3">
        <v>99.137932062149048</v>
      </c>
    </row>
    <row r="7827" spans="1:3">
      <c r="A7827" s="3">
        <v>10.476001739501953</v>
      </c>
      <c r="B7827" s="3">
        <v>98.333334922790527</v>
      </c>
      <c r="C7827" s="3">
        <v>99.137932062149048</v>
      </c>
    </row>
    <row r="7828" spans="1:3">
      <c r="A7828" s="3">
        <v>10.480001449584961</v>
      </c>
      <c r="B7828" s="3">
        <v>98.333334922790527</v>
      </c>
      <c r="C7828" s="3">
        <v>99.137932062149048</v>
      </c>
    </row>
    <row r="7829" spans="1:3">
      <c r="A7829" s="3">
        <v>10.484001159667969</v>
      </c>
      <c r="B7829" s="3">
        <v>98.333334922790527</v>
      </c>
      <c r="C7829" s="3">
        <v>99.137932062149048</v>
      </c>
    </row>
    <row r="7830" spans="1:3">
      <c r="A7830" s="3">
        <v>10.488001823425293</v>
      </c>
      <c r="B7830" s="3">
        <v>98.333334922790527</v>
      </c>
      <c r="C7830" s="3">
        <v>99.137932062149048</v>
      </c>
    </row>
    <row r="7831" spans="1:3">
      <c r="A7831" s="3">
        <v>10.492001533508301</v>
      </c>
      <c r="B7831" s="3">
        <v>98.333334922790527</v>
      </c>
      <c r="C7831" s="3">
        <v>99.137932062149048</v>
      </c>
    </row>
    <row r="7832" spans="1:3">
      <c r="A7832" s="3">
        <v>10.496001243591309</v>
      </c>
      <c r="B7832" s="3">
        <v>98.333334922790527</v>
      </c>
      <c r="C7832" s="3">
        <v>99.137932062149048</v>
      </c>
    </row>
    <row r="7833" spans="1:3">
      <c r="A7833" s="3">
        <v>10.500001907348633</v>
      </c>
      <c r="B7833" s="3">
        <v>98.333334922790527</v>
      </c>
      <c r="C7833" s="3">
        <v>99.137932062149048</v>
      </c>
    </row>
    <row r="7834" spans="1:3">
      <c r="A7834" s="3">
        <v>10.504001617431641</v>
      </c>
      <c r="B7834" s="3">
        <v>98.333334922790527</v>
      </c>
      <c r="C7834" s="3">
        <v>99.137932062149048</v>
      </c>
    </row>
    <row r="7835" spans="1:3">
      <c r="A7835" s="3">
        <v>10.508001327514648</v>
      </c>
      <c r="B7835" s="3">
        <v>98.333334922790527</v>
      </c>
      <c r="C7835" s="3">
        <v>99.137932062149048</v>
      </c>
    </row>
    <row r="7836" spans="1:3">
      <c r="A7836" s="3">
        <v>10.512001037597656</v>
      </c>
      <c r="B7836" s="3">
        <v>98.333334922790527</v>
      </c>
      <c r="C7836" s="3">
        <v>99.137932062149048</v>
      </c>
    </row>
    <row r="7837" spans="1:3">
      <c r="A7837" s="3">
        <v>10.51600170135498</v>
      </c>
      <c r="B7837" s="3">
        <v>98.333334922790527</v>
      </c>
      <c r="C7837" s="3">
        <v>99.137932062149048</v>
      </c>
    </row>
    <row r="7838" spans="1:3">
      <c r="A7838" s="3">
        <v>10.520001411437988</v>
      </c>
      <c r="B7838" s="3">
        <v>98.333334922790527</v>
      </c>
      <c r="C7838" s="3">
        <v>99.137932062149048</v>
      </c>
    </row>
    <row r="7839" spans="1:3">
      <c r="A7839" s="3">
        <v>10.524001121520996</v>
      </c>
      <c r="B7839" s="3">
        <v>98.333334922790527</v>
      </c>
      <c r="C7839" s="3">
        <v>99.137932062149048</v>
      </c>
    </row>
    <row r="7840" spans="1:3">
      <c r="A7840" s="3">
        <v>10.52800178527832</v>
      </c>
      <c r="B7840" s="3">
        <v>98.333334922790527</v>
      </c>
      <c r="C7840" s="3">
        <v>99.137932062149048</v>
      </c>
    </row>
    <row r="7841" spans="1:3">
      <c r="A7841" s="3">
        <v>10.532001495361328</v>
      </c>
      <c r="B7841" s="3">
        <v>98.333334922790527</v>
      </c>
      <c r="C7841" s="3">
        <v>99.137932062149048</v>
      </c>
    </row>
    <row r="7842" spans="1:3">
      <c r="A7842" s="3">
        <v>10.536001205444336</v>
      </c>
      <c r="B7842" s="3">
        <v>98.333334922790527</v>
      </c>
      <c r="C7842" s="3">
        <v>99.137932062149048</v>
      </c>
    </row>
    <row r="7843" spans="1:3">
      <c r="A7843" s="3">
        <v>10.54000186920166</v>
      </c>
      <c r="B7843" s="3">
        <v>98.333334922790527</v>
      </c>
      <c r="C7843" s="3">
        <v>99.137932062149048</v>
      </c>
    </row>
    <row r="7844" spans="1:3">
      <c r="A7844" s="3">
        <v>10.544001579284668</v>
      </c>
      <c r="B7844" s="3">
        <v>98.333334922790527</v>
      </c>
      <c r="C7844" s="3">
        <v>99.137932062149048</v>
      </c>
    </row>
    <row r="7845" spans="1:3">
      <c r="A7845" s="3">
        <v>10.548001289367676</v>
      </c>
      <c r="B7845" s="3">
        <v>98.333334922790527</v>
      </c>
      <c r="C7845" s="3">
        <v>99.137932062149048</v>
      </c>
    </row>
    <row r="7846" spans="1:3">
      <c r="A7846" s="3">
        <v>10.552000999450684</v>
      </c>
      <c r="B7846" s="3">
        <v>98.333334922790527</v>
      </c>
      <c r="C7846" s="3">
        <v>99.137932062149048</v>
      </c>
    </row>
    <row r="7847" spans="1:3">
      <c r="A7847" s="3">
        <v>10.556001663208008</v>
      </c>
      <c r="B7847" s="3">
        <v>98.333334922790527</v>
      </c>
      <c r="C7847" s="3">
        <v>99.137932062149048</v>
      </c>
    </row>
    <row r="7848" spans="1:3">
      <c r="A7848" s="3">
        <v>10.560001373291016</v>
      </c>
      <c r="B7848" s="3">
        <v>98.333334922790527</v>
      </c>
      <c r="C7848" s="3">
        <v>99.137932062149048</v>
      </c>
    </row>
    <row r="7849" spans="1:3">
      <c r="A7849" s="3">
        <v>10.564001083374023</v>
      </c>
      <c r="B7849" s="3">
        <v>98.333334922790527</v>
      </c>
      <c r="C7849" s="3">
        <v>99.137932062149048</v>
      </c>
    </row>
    <row r="7850" spans="1:3">
      <c r="A7850" s="3">
        <v>10.568001747131348</v>
      </c>
      <c r="B7850" s="3">
        <v>98.333334922790527</v>
      </c>
      <c r="C7850" s="3">
        <v>99.137932062149048</v>
      </c>
    </row>
    <row r="7851" spans="1:3">
      <c r="A7851" s="3">
        <v>10.572001457214355</v>
      </c>
      <c r="B7851" s="3">
        <v>98.333334922790527</v>
      </c>
      <c r="C7851" s="3">
        <v>99.137932062149048</v>
      </c>
    </row>
    <row r="7852" spans="1:3">
      <c r="A7852" s="3">
        <v>10.576001167297363</v>
      </c>
      <c r="B7852" s="3">
        <v>98.333334922790527</v>
      </c>
      <c r="C7852" s="3">
        <v>99.137932062149048</v>
      </c>
    </row>
    <row r="7853" spans="1:3">
      <c r="A7853" s="3">
        <v>10.580001831054688</v>
      </c>
      <c r="B7853" s="3">
        <v>98.333334922790527</v>
      </c>
      <c r="C7853" s="3">
        <v>99.137932062149048</v>
      </c>
    </row>
    <row r="7854" spans="1:3">
      <c r="A7854" s="3">
        <v>10.584001541137695</v>
      </c>
      <c r="B7854" s="3">
        <v>98.333334922790527</v>
      </c>
      <c r="C7854" s="3">
        <v>99.137932062149048</v>
      </c>
    </row>
    <row r="7855" spans="1:3">
      <c r="A7855" s="3">
        <v>10.588001251220703</v>
      </c>
      <c r="B7855" s="3">
        <v>98.333334922790527</v>
      </c>
      <c r="C7855" s="3">
        <v>99.137932062149048</v>
      </c>
    </row>
    <row r="7856" spans="1:3">
      <c r="A7856" s="3">
        <v>10.592001914978027</v>
      </c>
      <c r="B7856" s="3">
        <v>98.333334922790527</v>
      </c>
      <c r="C7856" s="3">
        <v>99.137932062149048</v>
      </c>
    </row>
    <row r="7857" spans="1:3">
      <c r="A7857" s="3">
        <v>10.596001625061035</v>
      </c>
      <c r="B7857" s="3">
        <v>98.333334922790527</v>
      </c>
      <c r="C7857" s="3">
        <v>99.137932062149048</v>
      </c>
    </row>
    <row r="7858" spans="1:3">
      <c r="A7858" s="3">
        <v>10.600001335144043</v>
      </c>
      <c r="B7858" s="3">
        <v>98.333334922790527</v>
      </c>
      <c r="C7858" s="3">
        <v>99.137932062149048</v>
      </c>
    </row>
    <row r="7859" spans="1:3">
      <c r="A7859" s="3">
        <v>10.604001045227051</v>
      </c>
      <c r="B7859" s="3">
        <v>98.333334922790527</v>
      </c>
      <c r="C7859" s="3">
        <v>99.137932062149048</v>
      </c>
    </row>
    <row r="7860" spans="1:3">
      <c r="A7860" s="3">
        <v>10.608001708984375</v>
      </c>
      <c r="B7860" s="3">
        <v>98.333334922790527</v>
      </c>
      <c r="C7860" s="3">
        <v>99.137932062149048</v>
      </c>
    </row>
    <row r="7861" spans="1:3">
      <c r="A7861" s="3">
        <v>10.612001419067383</v>
      </c>
      <c r="B7861" s="3">
        <v>98.333334922790527</v>
      </c>
      <c r="C7861" s="3">
        <v>99.137932062149048</v>
      </c>
    </row>
    <row r="7862" spans="1:3">
      <c r="A7862" s="3">
        <v>10.616001129150391</v>
      </c>
      <c r="B7862" s="3">
        <v>98.333334922790527</v>
      </c>
      <c r="C7862" s="3">
        <v>99.137932062149048</v>
      </c>
    </row>
    <row r="7863" spans="1:3">
      <c r="A7863" s="3">
        <v>10.620001792907715</v>
      </c>
      <c r="B7863" s="3">
        <v>98.333334922790527</v>
      </c>
      <c r="C7863" s="3">
        <v>99.137932062149048</v>
      </c>
    </row>
    <row r="7864" spans="1:3">
      <c r="A7864" s="3">
        <v>10.624001502990723</v>
      </c>
      <c r="B7864" s="3">
        <v>98.333334922790527</v>
      </c>
      <c r="C7864" s="3">
        <v>99.137932062149048</v>
      </c>
    </row>
    <row r="7865" spans="1:3">
      <c r="A7865" s="3">
        <v>10.62800121307373</v>
      </c>
      <c r="B7865" s="3">
        <v>98.333334922790527</v>
      </c>
      <c r="C7865" s="3">
        <v>99.137932062149048</v>
      </c>
    </row>
    <row r="7866" spans="1:3">
      <c r="A7866" s="3">
        <v>10.632001876831055</v>
      </c>
      <c r="B7866" s="3">
        <v>98.333334922790527</v>
      </c>
      <c r="C7866" s="3">
        <v>99.137932062149048</v>
      </c>
    </row>
    <row r="7867" spans="1:3">
      <c r="A7867" s="3">
        <v>10.636001586914063</v>
      </c>
      <c r="B7867" s="3">
        <v>98.333334922790527</v>
      </c>
      <c r="C7867" s="3">
        <v>99.137932062149048</v>
      </c>
    </row>
    <row r="7868" spans="1:3">
      <c r="A7868" s="3">
        <v>10.64000129699707</v>
      </c>
      <c r="B7868" s="3">
        <v>98.333334922790527</v>
      </c>
      <c r="C7868" s="3">
        <v>99.137932062149048</v>
      </c>
    </row>
    <row r="7869" spans="1:3">
      <c r="A7869" s="3">
        <v>10.644001007080078</v>
      </c>
      <c r="B7869" s="3">
        <v>98.333334922790527</v>
      </c>
      <c r="C7869" s="3">
        <v>99.137932062149048</v>
      </c>
    </row>
    <row r="7870" spans="1:3">
      <c r="A7870" s="3">
        <v>10.648001670837402</v>
      </c>
      <c r="B7870" s="3">
        <v>98.333334922790527</v>
      </c>
      <c r="C7870" s="3">
        <v>99.137932062149048</v>
      </c>
    </row>
    <row r="7871" spans="1:3">
      <c r="A7871" s="3">
        <v>10.65200138092041</v>
      </c>
      <c r="B7871" s="3">
        <v>98.333334922790527</v>
      </c>
      <c r="C7871" s="3">
        <v>99.137932062149048</v>
      </c>
    </row>
    <row r="7872" spans="1:3">
      <c r="A7872" s="3">
        <v>10.656001091003418</v>
      </c>
      <c r="B7872" s="3">
        <v>98.333334922790527</v>
      </c>
      <c r="C7872" s="3">
        <v>99.137932062149048</v>
      </c>
    </row>
    <row r="7873" spans="1:3">
      <c r="A7873" s="3">
        <v>10.660001754760742</v>
      </c>
      <c r="B7873" s="3">
        <v>98.333334922790527</v>
      </c>
      <c r="C7873" s="3">
        <v>99.137932062149048</v>
      </c>
    </row>
    <row r="7874" spans="1:3">
      <c r="A7874" s="3">
        <v>10.66400146484375</v>
      </c>
      <c r="B7874" s="3">
        <v>98.333334922790527</v>
      </c>
      <c r="C7874" s="3">
        <v>99.137932062149048</v>
      </c>
    </row>
    <row r="7875" spans="1:3">
      <c r="A7875" s="3">
        <v>10.668001174926758</v>
      </c>
      <c r="B7875" s="3">
        <v>98.333334922790527</v>
      </c>
      <c r="C7875" s="3">
        <v>99.137932062149048</v>
      </c>
    </row>
    <row r="7876" spans="1:3">
      <c r="A7876" s="3">
        <v>10.672001838684082</v>
      </c>
      <c r="B7876" s="3">
        <v>98.333334922790527</v>
      </c>
      <c r="C7876" s="3">
        <v>99.137932062149048</v>
      </c>
    </row>
    <row r="7877" spans="1:3">
      <c r="A7877" s="3">
        <v>10.67600154876709</v>
      </c>
      <c r="B7877" s="3">
        <v>98.333334922790527</v>
      </c>
      <c r="C7877" s="3">
        <v>99.137932062149048</v>
      </c>
    </row>
    <row r="7878" spans="1:3">
      <c r="A7878" s="3">
        <v>10.680001258850098</v>
      </c>
      <c r="B7878" s="3">
        <v>98.333334922790527</v>
      </c>
      <c r="C7878" s="3">
        <v>99.137932062149048</v>
      </c>
    </row>
    <row r="7879" spans="1:3">
      <c r="A7879" s="3">
        <v>10.684001922607422</v>
      </c>
      <c r="B7879" s="3">
        <v>98.333334922790527</v>
      </c>
      <c r="C7879" s="3">
        <v>99.137932062149048</v>
      </c>
    </row>
    <row r="7880" spans="1:3">
      <c r="A7880" s="3">
        <v>10.68800163269043</v>
      </c>
      <c r="B7880" s="3">
        <v>98.333334922790527</v>
      </c>
      <c r="C7880" s="3">
        <v>99.137932062149048</v>
      </c>
    </row>
    <row r="7881" spans="1:3">
      <c r="A7881" s="3">
        <v>10.692001342773438</v>
      </c>
      <c r="B7881" s="3">
        <v>98.333334922790527</v>
      </c>
      <c r="C7881" s="3">
        <v>99.137932062149048</v>
      </c>
    </row>
    <row r="7882" spans="1:3">
      <c r="A7882" s="3">
        <v>10.696001052856445</v>
      </c>
      <c r="B7882" s="3">
        <v>98.333334922790527</v>
      </c>
      <c r="C7882" s="3">
        <v>99.137932062149048</v>
      </c>
    </row>
    <row r="7883" spans="1:3">
      <c r="A7883" s="3">
        <v>10.70000171661377</v>
      </c>
      <c r="B7883" s="3">
        <v>98.333334922790527</v>
      </c>
      <c r="C7883" s="3">
        <v>99.137932062149048</v>
      </c>
    </row>
    <row r="7884" spans="1:3">
      <c r="A7884" s="3">
        <v>10.704001426696777</v>
      </c>
      <c r="B7884" s="3">
        <v>98.333334922790527</v>
      </c>
      <c r="C7884" s="3">
        <v>99.137932062149048</v>
      </c>
    </row>
    <row r="7885" spans="1:3">
      <c r="A7885" s="3">
        <v>10.708001136779785</v>
      </c>
      <c r="B7885" s="3">
        <v>98.333334922790527</v>
      </c>
      <c r="C7885" s="3">
        <v>99.137932062149048</v>
      </c>
    </row>
    <row r="7886" spans="1:3">
      <c r="A7886" s="3">
        <v>10.712001800537109</v>
      </c>
      <c r="B7886" s="3">
        <v>98.333334922790527</v>
      </c>
      <c r="C7886" s="3">
        <v>99.137932062149048</v>
      </c>
    </row>
    <row r="7887" spans="1:3">
      <c r="A7887" s="3">
        <v>10.716001510620117</v>
      </c>
      <c r="B7887" s="3">
        <v>98.333334922790527</v>
      </c>
      <c r="C7887" s="3">
        <v>99.137932062149048</v>
      </c>
    </row>
    <row r="7888" spans="1:3">
      <c r="A7888" s="3">
        <v>10.720001220703125</v>
      </c>
      <c r="B7888" s="3">
        <v>98.333334922790527</v>
      </c>
      <c r="C7888" s="3">
        <v>99.137932062149048</v>
      </c>
    </row>
    <row r="7889" spans="1:3">
      <c r="A7889" s="3">
        <v>10.724001884460449</v>
      </c>
      <c r="B7889" s="3">
        <v>98.333334922790527</v>
      </c>
      <c r="C7889" s="3">
        <v>99.137932062149048</v>
      </c>
    </row>
    <row r="7890" spans="1:3">
      <c r="A7890" s="3">
        <v>10.728001594543457</v>
      </c>
      <c r="B7890" s="3">
        <v>98.333334922790527</v>
      </c>
      <c r="C7890" s="3">
        <v>99.137932062149048</v>
      </c>
    </row>
    <row r="7891" spans="1:3">
      <c r="A7891" s="3">
        <v>10.732001304626465</v>
      </c>
      <c r="B7891" s="3">
        <v>98.333334922790527</v>
      </c>
      <c r="C7891" s="3">
        <v>99.137932062149048</v>
      </c>
    </row>
    <row r="7892" spans="1:3">
      <c r="A7892" s="3">
        <v>10.736001014709473</v>
      </c>
      <c r="B7892" s="3">
        <v>98.333334922790527</v>
      </c>
      <c r="C7892" s="3">
        <v>99.137932062149048</v>
      </c>
    </row>
    <row r="7893" spans="1:3">
      <c r="A7893" s="3">
        <v>10.740001678466797</v>
      </c>
      <c r="B7893" s="3">
        <v>98.333334922790527</v>
      </c>
      <c r="C7893" s="3">
        <v>99.137932062149048</v>
      </c>
    </row>
    <row r="7894" spans="1:3">
      <c r="A7894" s="3">
        <v>10.744001388549805</v>
      </c>
      <c r="B7894" s="3">
        <v>98.333334922790527</v>
      </c>
      <c r="C7894" s="3">
        <v>99.137932062149048</v>
      </c>
    </row>
    <row r="7895" spans="1:3">
      <c r="A7895" s="3">
        <v>10.748001098632813</v>
      </c>
      <c r="B7895" s="3">
        <v>98.333334922790527</v>
      </c>
      <c r="C7895" s="3">
        <v>99.137932062149048</v>
      </c>
    </row>
    <row r="7896" spans="1:3">
      <c r="A7896" s="3">
        <v>10.752001762390137</v>
      </c>
      <c r="B7896" s="3">
        <v>98.333334922790527</v>
      </c>
      <c r="C7896" s="3">
        <v>99.137932062149048</v>
      </c>
    </row>
    <row r="7897" spans="1:3">
      <c r="A7897" s="3">
        <v>10.756001472473145</v>
      </c>
      <c r="B7897" s="3">
        <v>98.333334922790527</v>
      </c>
      <c r="C7897" s="3">
        <v>99.137932062149048</v>
      </c>
    </row>
    <row r="7898" spans="1:3">
      <c r="A7898" s="3">
        <v>10.760001182556152</v>
      </c>
      <c r="B7898" s="3">
        <v>98.333334922790527</v>
      </c>
      <c r="C7898" s="3">
        <v>99.137932062149048</v>
      </c>
    </row>
    <row r="7899" spans="1:3">
      <c r="A7899" s="3">
        <v>10.764001846313477</v>
      </c>
      <c r="B7899" s="3">
        <v>98.333334922790527</v>
      </c>
      <c r="C7899" s="3">
        <v>99.137932062149048</v>
      </c>
    </row>
    <row r="7900" spans="1:3">
      <c r="A7900" s="3">
        <v>10.768001556396484</v>
      </c>
      <c r="B7900" s="3">
        <v>98.333334922790527</v>
      </c>
      <c r="C7900" s="3">
        <v>99.137932062149048</v>
      </c>
    </row>
    <row r="7901" spans="1:3">
      <c r="A7901" s="3">
        <v>10.772001266479492</v>
      </c>
      <c r="B7901" s="3">
        <v>98.333334922790527</v>
      </c>
      <c r="C7901" s="3">
        <v>99.137932062149048</v>
      </c>
    </row>
    <row r="7902" spans="1:3">
      <c r="A7902" s="3">
        <v>10.776001930236816</v>
      </c>
      <c r="B7902" s="3">
        <v>98.333334922790527</v>
      </c>
      <c r="C7902" s="3">
        <v>99.137932062149048</v>
      </c>
    </row>
    <row r="7903" spans="1:3">
      <c r="A7903" s="3">
        <v>10.780001640319824</v>
      </c>
      <c r="B7903" s="3">
        <v>98.333334922790527</v>
      </c>
      <c r="C7903" s="3">
        <v>99.137932062149048</v>
      </c>
    </row>
    <row r="7904" spans="1:3">
      <c r="A7904" s="3">
        <v>10.784001350402832</v>
      </c>
      <c r="B7904" s="3">
        <v>98.333334922790527</v>
      </c>
      <c r="C7904" s="3">
        <v>99.137932062149048</v>
      </c>
    </row>
    <row r="7905" spans="1:3">
      <c r="A7905" s="3">
        <v>10.78800106048584</v>
      </c>
      <c r="B7905" s="3">
        <v>98.333334922790527</v>
      </c>
      <c r="C7905" s="3">
        <v>99.137932062149048</v>
      </c>
    </row>
    <row r="7906" spans="1:3">
      <c r="A7906" s="3">
        <v>10.792001724243164</v>
      </c>
      <c r="B7906" s="3">
        <v>98.333334922790527</v>
      </c>
      <c r="C7906" s="3">
        <v>99.137932062149048</v>
      </c>
    </row>
    <row r="7907" spans="1:3">
      <c r="A7907" s="3">
        <v>10.796001434326172</v>
      </c>
      <c r="B7907" s="3">
        <v>98.333334922790527</v>
      </c>
      <c r="C7907" s="3">
        <v>99.137932062149048</v>
      </c>
    </row>
    <row r="7908" spans="1:3">
      <c r="A7908" s="3">
        <v>10.80000114440918</v>
      </c>
      <c r="B7908" s="3">
        <v>98.333334922790527</v>
      </c>
      <c r="C7908" s="3">
        <v>99.137932062149048</v>
      </c>
    </row>
    <row r="7909" spans="1:3">
      <c r="A7909" s="3">
        <v>10.804001808166504</v>
      </c>
      <c r="B7909" s="3">
        <v>98.333334922790527</v>
      </c>
      <c r="C7909" s="3">
        <v>99.137932062149048</v>
      </c>
    </row>
    <row r="7910" spans="1:3">
      <c r="A7910" s="3">
        <v>10.808001518249512</v>
      </c>
      <c r="B7910" s="3">
        <v>98.333334922790527</v>
      </c>
      <c r="C7910" s="3">
        <v>99.137932062149048</v>
      </c>
    </row>
    <row r="7911" spans="1:3">
      <c r="A7911" s="3">
        <v>10.81200122833252</v>
      </c>
      <c r="B7911" s="3">
        <v>98.333334922790527</v>
      </c>
      <c r="C7911" s="3">
        <v>99.137932062149048</v>
      </c>
    </row>
    <row r="7912" spans="1:3">
      <c r="A7912" s="3">
        <v>10.816001892089844</v>
      </c>
      <c r="B7912" s="3">
        <v>98.333334922790527</v>
      </c>
      <c r="C7912" s="3">
        <v>99.137932062149048</v>
      </c>
    </row>
    <row r="7913" spans="1:3">
      <c r="A7913" s="3">
        <v>10.820001602172852</v>
      </c>
      <c r="B7913" s="3">
        <v>98.333334922790527</v>
      </c>
      <c r="C7913" s="3">
        <v>99.137932062149048</v>
      </c>
    </row>
    <row r="7914" spans="1:3">
      <c r="A7914" s="3">
        <v>10.824001312255859</v>
      </c>
      <c r="B7914" s="3">
        <v>98.333334922790527</v>
      </c>
      <c r="C7914" s="3">
        <v>99.137932062149048</v>
      </c>
    </row>
    <row r="7915" spans="1:3">
      <c r="A7915" s="3">
        <v>10.828001022338867</v>
      </c>
      <c r="B7915" s="3">
        <v>98.333334922790527</v>
      </c>
      <c r="C7915" s="3">
        <v>99.137932062149048</v>
      </c>
    </row>
    <row r="7916" spans="1:3">
      <c r="A7916" s="3">
        <v>10.832001686096191</v>
      </c>
      <c r="B7916" s="3">
        <v>98.333334922790527</v>
      </c>
      <c r="C7916" s="3">
        <v>99.137932062149048</v>
      </c>
    </row>
    <row r="7917" spans="1:3">
      <c r="A7917" s="3">
        <v>10.836001396179199</v>
      </c>
      <c r="B7917" s="3">
        <v>98.333334922790527</v>
      </c>
      <c r="C7917" s="3">
        <v>99.137932062149048</v>
      </c>
    </row>
    <row r="7918" spans="1:3">
      <c r="A7918" s="3">
        <v>10.840001106262207</v>
      </c>
      <c r="B7918" s="3">
        <v>98.333334922790527</v>
      </c>
      <c r="C7918" s="3">
        <v>99.137932062149048</v>
      </c>
    </row>
    <row r="7919" spans="1:3">
      <c r="A7919" s="3">
        <v>10.844001770019531</v>
      </c>
      <c r="B7919" s="3">
        <v>98.333334922790527</v>
      </c>
      <c r="C7919" s="3">
        <v>99.137932062149048</v>
      </c>
    </row>
    <row r="7920" spans="1:3">
      <c r="A7920" s="3">
        <v>10.848001480102539</v>
      </c>
      <c r="B7920" s="3">
        <v>98.333334922790527</v>
      </c>
      <c r="C7920" s="3">
        <v>99.137932062149048</v>
      </c>
    </row>
    <row r="7921" spans="1:3">
      <c r="A7921" s="3">
        <v>10.852001190185547</v>
      </c>
      <c r="B7921" s="3">
        <v>98.333334922790527</v>
      </c>
      <c r="C7921" s="3">
        <v>99.137932062149048</v>
      </c>
    </row>
    <row r="7922" spans="1:3">
      <c r="A7922" s="3">
        <v>10.856001853942871</v>
      </c>
      <c r="B7922" s="3">
        <v>98.333334922790527</v>
      </c>
      <c r="C7922" s="3">
        <v>99.137932062149048</v>
      </c>
    </row>
    <row r="7923" spans="1:3">
      <c r="A7923" s="3">
        <v>10.860001564025879</v>
      </c>
      <c r="B7923" s="3">
        <v>98.333334922790527</v>
      </c>
      <c r="C7923" s="3">
        <v>99.137932062149048</v>
      </c>
    </row>
    <row r="7924" spans="1:3">
      <c r="A7924" s="3">
        <v>10.864001274108887</v>
      </c>
      <c r="B7924" s="3">
        <v>98.333334922790527</v>
      </c>
      <c r="C7924" s="3">
        <v>99.137932062149048</v>
      </c>
    </row>
    <row r="7925" spans="1:3">
      <c r="A7925" s="3">
        <v>10.868001937866211</v>
      </c>
      <c r="B7925" s="3">
        <v>98.333334922790527</v>
      </c>
      <c r="C7925" s="3">
        <v>99.137932062149048</v>
      </c>
    </row>
    <row r="7926" spans="1:3">
      <c r="A7926" s="3">
        <v>10.872001647949219</v>
      </c>
      <c r="B7926" s="3">
        <v>98.333334922790527</v>
      </c>
      <c r="C7926" s="3">
        <v>99.137932062149048</v>
      </c>
    </row>
    <row r="7927" spans="1:3">
      <c r="A7927" s="3">
        <v>10.876001358032227</v>
      </c>
      <c r="B7927" s="3">
        <v>98.333334922790527</v>
      </c>
      <c r="C7927" s="3">
        <v>99.137932062149048</v>
      </c>
    </row>
    <row r="7928" spans="1:3">
      <c r="A7928" s="3">
        <v>10.880001068115234</v>
      </c>
      <c r="B7928" s="3">
        <v>98.333334922790527</v>
      </c>
      <c r="C7928" s="3">
        <v>99.137932062149048</v>
      </c>
    </row>
    <row r="7929" spans="1:3">
      <c r="A7929" s="3">
        <v>10.884001731872559</v>
      </c>
      <c r="B7929" s="3">
        <v>98.333334922790527</v>
      </c>
      <c r="C7929" s="3">
        <v>99.137932062149048</v>
      </c>
    </row>
    <row r="7930" spans="1:3">
      <c r="A7930" s="3">
        <v>10.888001441955566</v>
      </c>
      <c r="B7930" s="3">
        <v>98.333334922790527</v>
      </c>
      <c r="C7930" s="3">
        <v>99.137932062149048</v>
      </c>
    </row>
    <row r="7931" spans="1:3">
      <c r="A7931" s="3">
        <v>10.892001152038574</v>
      </c>
      <c r="B7931" s="3">
        <v>98.333334922790527</v>
      </c>
      <c r="C7931" s="3">
        <v>99.137932062149048</v>
      </c>
    </row>
    <row r="7932" spans="1:3">
      <c r="A7932" s="3">
        <v>10.896001815795898</v>
      </c>
      <c r="B7932" s="3">
        <v>98.333334922790527</v>
      </c>
      <c r="C7932" s="3">
        <v>99.137932062149048</v>
      </c>
    </row>
    <row r="7933" spans="1:3">
      <c r="A7933" s="3">
        <v>10.900001525878906</v>
      </c>
      <c r="B7933" s="3">
        <v>98.333334922790527</v>
      </c>
      <c r="C7933" s="3">
        <v>99.137932062149048</v>
      </c>
    </row>
    <row r="7934" spans="1:3">
      <c r="A7934" s="3">
        <v>10.904001235961914</v>
      </c>
      <c r="B7934" s="3">
        <v>98.333334922790527</v>
      </c>
      <c r="C7934" s="3">
        <v>99.137932062149048</v>
      </c>
    </row>
    <row r="7935" spans="1:3">
      <c r="A7935" s="3">
        <v>10.908001899719238</v>
      </c>
      <c r="B7935" s="3">
        <v>98.333334922790527</v>
      </c>
      <c r="C7935" s="3">
        <v>99.137932062149048</v>
      </c>
    </row>
    <row r="7936" spans="1:3">
      <c r="A7936" s="3">
        <v>10.912001609802246</v>
      </c>
      <c r="B7936" s="3">
        <v>98.333334922790527</v>
      </c>
      <c r="C7936" s="3">
        <v>99.137932062149048</v>
      </c>
    </row>
    <row r="7937" spans="1:3">
      <c r="A7937" s="3">
        <v>10.916001319885254</v>
      </c>
      <c r="B7937" s="3">
        <v>98.333334922790527</v>
      </c>
      <c r="C7937" s="3">
        <v>99.137932062149048</v>
      </c>
    </row>
    <row r="7938" spans="1:3">
      <c r="A7938" s="3">
        <v>10.920001029968262</v>
      </c>
      <c r="B7938" s="3">
        <v>98.333334922790527</v>
      </c>
      <c r="C7938" s="3">
        <v>99.137932062149048</v>
      </c>
    </row>
    <row r="7939" spans="1:3">
      <c r="A7939" s="3">
        <v>10.924001693725586</v>
      </c>
      <c r="B7939" s="3">
        <v>98.333334922790527</v>
      </c>
      <c r="C7939" s="3">
        <v>99.137932062149048</v>
      </c>
    </row>
    <row r="7940" spans="1:3">
      <c r="A7940" s="3">
        <v>10.928001403808594</v>
      </c>
      <c r="B7940" s="3">
        <v>98.333334922790527</v>
      </c>
      <c r="C7940" s="3">
        <v>99.137932062149048</v>
      </c>
    </row>
    <row r="7941" spans="1:3">
      <c r="A7941" s="3">
        <v>10.932001113891602</v>
      </c>
      <c r="B7941" s="3">
        <v>98.333334922790527</v>
      </c>
      <c r="C7941" s="3">
        <v>99.137932062149048</v>
      </c>
    </row>
    <row r="7942" spans="1:3">
      <c r="A7942" s="3">
        <v>10.936001777648926</v>
      </c>
      <c r="B7942" s="3">
        <v>98.333334922790527</v>
      </c>
      <c r="C7942" s="3">
        <v>99.137932062149048</v>
      </c>
    </row>
    <row r="7943" spans="1:3">
      <c r="A7943" s="3">
        <v>10.940001487731934</v>
      </c>
      <c r="B7943" s="3">
        <v>98.333334922790527</v>
      </c>
      <c r="C7943" s="3">
        <v>99.137932062149048</v>
      </c>
    </row>
    <row r="7944" spans="1:3">
      <c r="A7944" s="3">
        <v>10.944001197814941</v>
      </c>
      <c r="B7944" s="3">
        <v>98.333334922790527</v>
      </c>
      <c r="C7944" s="3">
        <v>99.137932062149048</v>
      </c>
    </row>
    <row r="7945" spans="1:3">
      <c r="A7945" s="3">
        <v>10.948001861572266</v>
      </c>
      <c r="B7945" s="3">
        <v>98.333334922790527</v>
      </c>
      <c r="C7945" s="3">
        <v>99.137932062149048</v>
      </c>
    </row>
    <row r="7946" spans="1:3">
      <c r="A7946" s="3">
        <v>10.952001571655273</v>
      </c>
      <c r="B7946" s="3">
        <v>98.333334922790527</v>
      </c>
      <c r="C7946" s="3">
        <v>99.137932062149048</v>
      </c>
    </row>
    <row r="7947" spans="1:3">
      <c r="A7947" s="3">
        <v>10.956001281738281</v>
      </c>
      <c r="B7947" s="3">
        <v>98.333334922790527</v>
      </c>
      <c r="C7947" s="3">
        <v>99.137932062149048</v>
      </c>
    </row>
    <row r="7948" spans="1:3">
      <c r="A7948" s="3">
        <v>10.960001945495605</v>
      </c>
      <c r="B7948" s="3">
        <v>98.333334922790527</v>
      </c>
      <c r="C7948" s="3">
        <v>99.137932062149048</v>
      </c>
    </row>
    <row r="7949" spans="1:3">
      <c r="A7949" s="3">
        <v>10.964001655578613</v>
      </c>
      <c r="B7949" s="3">
        <v>98.333334922790527</v>
      </c>
      <c r="C7949" s="3">
        <v>99.137932062149048</v>
      </c>
    </row>
    <row r="7950" spans="1:3">
      <c r="A7950" s="3">
        <v>10.968001365661621</v>
      </c>
      <c r="B7950" s="3">
        <v>98.333334922790527</v>
      </c>
      <c r="C7950" s="3">
        <v>99.137932062149048</v>
      </c>
    </row>
    <row r="7951" spans="1:3">
      <c r="A7951" s="3">
        <v>10.972001075744629</v>
      </c>
      <c r="B7951" s="3">
        <v>98.333334922790527</v>
      </c>
      <c r="C7951" s="3">
        <v>99.137932062149048</v>
      </c>
    </row>
    <row r="7952" spans="1:3">
      <c r="A7952" s="3">
        <v>10.976001739501953</v>
      </c>
      <c r="B7952" s="3">
        <v>98.333334922790527</v>
      </c>
      <c r="C7952" s="3">
        <v>99.137932062149048</v>
      </c>
    </row>
    <row r="7953" spans="1:3">
      <c r="A7953" s="3">
        <v>10.980001449584961</v>
      </c>
      <c r="B7953" s="3">
        <v>98.333334922790527</v>
      </c>
      <c r="C7953" s="3">
        <v>99.137932062149048</v>
      </c>
    </row>
    <row r="7954" spans="1:3">
      <c r="A7954" s="3">
        <v>10.984001159667969</v>
      </c>
      <c r="B7954" s="3">
        <v>98.333334922790527</v>
      </c>
      <c r="C7954" s="3">
        <v>99.137932062149048</v>
      </c>
    </row>
    <row r="7955" spans="1:3">
      <c r="A7955" s="3">
        <v>10.988001823425293</v>
      </c>
      <c r="B7955" s="3">
        <v>98.333334922790527</v>
      </c>
      <c r="C7955" s="3">
        <v>99.137932062149048</v>
      </c>
    </row>
    <row r="7956" spans="1:3">
      <c r="A7956" s="3">
        <v>10.992001533508301</v>
      </c>
      <c r="B7956" s="3">
        <v>98.333334922790527</v>
      </c>
      <c r="C7956" s="3">
        <v>99.137932062149048</v>
      </c>
    </row>
    <row r="7957" spans="1:3">
      <c r="A7957" s="3">
        <v>10.996001243591309</v>
      </c>
      <c r="B7957" s="3">
        <v>98.333334922790527</v>
      </c>
      <c r="C7957" s="3">
        <v>99.137932062149048</v>
      </c>
    </row>
    <row r="7958" spans="1:3">
      <c r="A7958" s="3">
        <v>11.000001907348633</v>
      </c>
      <c r="B7958" s="3">
        <v>98.333334922790527</v>
      </c>
      <c r="C7958" s="3">
        <v>99.137932062149048</v>
      </c>
    </row>
    <row r="7959" spans="1:3">
      <c r="A7959" s="3">
        <v>11.004001617431641</v>
      </c>
      <c r="B7959" s="3">
        <v>98.333334922790527</v>
      </c>
      <c r="C7959" s="3">
        <v>99.137932062149048</v>
      </c>
    </row>
    <row r="7960" spans="1:3">
      <c r="A7960" s="3">
        <v>11.008001327514648</v>
      </c>
      <c r="B7960" s="3">
        <v>98.333334922790527</v>
      </c>
      <c r="C7960" s="3">
        <v>99.137932062149048</v>
      </c>
    </row>
    <row r="7961" spans="1:3">
      <c r="A7961" s="3">
        <v>11.012001037597656</v>
      </c>
      <c r="B7961" s="3">
        <v>98.333334922790527</v>
      </c>
      <c r="C7961" s="3">
        <v>99.137932062149048</v>
      </c>
    </row>
    <row r="7962" spans="1:3">
      <c r="A7962" s="3">
        <v>11.01600170135498</v>
      </c>
      <c r="B7962" s="3">
        <v>98.333334922790527</v>
      </c>
      <c r="C7962" s="3">
        <v>99.137932062149048</v>
      </c>
    </row>
    <row r="7963" spans="1:3">
      <c r="A7963" s="3">
        <v>11.020001411437988</v>
      </c>
      <c r="B7963" s="3">
        <v>98.333334922790527</v>
      </c>
      <c r="C7963" s="3">
        <v>99.137932062149048</v>
      </c>
    </row>
    <row r="7964" spans="1:3">
      <c r="A7964" s="3">
        <v>11.024001121520996</v>
      </c>
      <c r="B7964" s="3">
        <v>98.333334922790527</v>
      </c>
      <c r="C7964" s="3">
        <v>99.137932062149048</v>
      </c>
    </row>
    <row r="7965" spans="1:3">
      <c r="A7965" s="3">
        <v>11.02800178527832</v>
      </c>
      <c r="B7965" s="3">
        <v>98.333334922790527</v>
      </c>
      <c r="C7965" s="3">
        <v>99.137932062149048</v>
      </c>
    </row>
    <row r="7966" spans="1:3">
      <c r="A7966" s="3">
        <v>11.032001495361328</v>
      </c>
      <c r="B7966" s="3">
        <v>98.333334922790527</v>
      </c>
      <c r="C7966" s="3">
        <v>99.137932062149048</v>
      </c>
    </row>
    <row r="7967" spans="1:3">
      <c r="A7967" s="3">
        <v>11.036001205444336</v>
      </c>
      <c r="B7967" s="3">
        <v>98.333334922790527</v>
      </c>
      <c r="C7967" s="3">
        <v>99.137932062149048</v>
      </c>
    </row>
    <row r="7968" spans="1:3">
      <c r="A7968" s="3">
        <v>11.04000186920166</v>
      </c>
      <c r="B7968" s="3">
        <v>98.333334922790527</v>
      </c>
      <c r="C7968" s="3">
        <v>99.137932062149048</v>
      </c>
    </row>
    <row r="7969" spans="1:3">
      <c r="A7969" s="3">
        <v>11.044001579284668</v>
      </c>
      <c r="B7969" s="3">
        <v>98.333334922790527</v>
      </c>
      <c r="C7969" s="3">
        <v>99.137932062149048</v>
      </c>
    </row>
    <row r="7970" spans="1:3">
      <c r="A7970" s="3">
        <v>11.048001289367676</v>
      </c>
      <c r="B7970" s="3">
        <v>98.333334922790527</v>
      </c>
      <c r="C7970" s="3">
        <v>99.137932062149048</v>
      </c>
    </row>
    <row r="7971" spans="1:3">
      <c r="A7971" s="3">
        <v>11.052000999450684</v>
      </c>
      <c r="B7971" s="3">
        <v>98.333334922790527</v>
      </c>
      <c r="C7971" s="3">
        <v>99.137932062149048</v>
      </c>
    </row>
    <row r="7972" spans="1:3">
      <c r="A7972" s="3">
        <v>11.056001663208008</v>
      </c>
      <c r="B7972" s="3">
        <v>98.333334922790527</v>
      </c>
      <c r="C7972" s="3">
        <v>99.137932062149048</v>
      </c>
    </row>
    <row r="7973" spans="1:3">
      <c r="A7973" s="3">
        <v>11.060001373291016</v>
      </c>
      <c r="B7973" s="3">
        <v>98.333334922790527</v>
      </c>
      <c r="C7973" s="3">
        <v>99.137932062149048</v>
      </c>
    </row>
    <row r="7974" spans="1:3">
      <c r="A7974" s="3">
        <v>11.064001083374023</v>
      </c>
      <c r="B7974" s="3">
        <v>98.333334922790527</v>
      </c>
      <c r="C7974" s="3">
        <v>99.137932062149048</v>
      </c>
    </row>
    <row r="7975" spans="1:3">
      <c r="A7975" s="3">
        <v>11.068001747131348</v>
      </c>
      <c r="B7975" s="3">
        <v>98.333334922790527</v>
      </c>
      <c r="C7975" s="3">
        <v>99.137932062149048</v>
      </c>
    </row>
    <row r="7976" spans="1:3">
      <c r="A7976" s="3">
        <v>11.072001457214355</v>
      </c>
      <c r="B7976" s="3">
        <v>98.333334922790527</v>
      </c>
      <c r="C7976" s="3">
        <v>99.137932062149048</v>
      </c>
    </row>
    <row r="7977" spans="1:3">
      <c r="A7977" s="3">
        <v>11.076001167297363</v>
      </c>
      <c r="B7977" s="3">
        <v>98.333334922790527</v>
      </c>
      <c r="C7977" s="3">
        <v>99.137932062149048</v>
      </c>
    </row>
    <row r="7978" spans="1:3">
      <c r="A7978" s="3">
        <v>11.080001831054688</v>
      </c>
      <c r="B7978" s="3">
        <v>98.333334922790527</v>
      </c>
      <c r="C7978" s="3">
        <v>99.137932062149048</v>
      </c>
    </row>
    <row r="7979" spans="1:3">
      <c r="A7979" s="3">
        <v>11.084001541137695</v>
      </c>
      <c r="B7979" s="3">
        <v>98.333334922790527</v>
      </c>
      <c r="C7979" s="3">
        <v>99.137932062149048</v>
      </c>
    </row>
    <row r="7980" spans="1:3">
      <c r="A7980" s="3">
        <v>11.088001251220703</v>
      </c>
      <c r="B7980" s="3">
        <v>98.333334922790527</v>
      </c>
      <c r="C7980" s="3">
        <v>99.137932062149048</v>
      </c>
    </row>
    <row r="7981" spans="1:3">
      <c r="A7981" s="3">
        <v>11.092001914978027</v>
      </c>
      <c r="B7981" s="3">
        <v>98.333334922790527</v>
      </c>
      <c r="C7981" s="3">
        <v>99.137932062149048</v>
      </c>
    </row>
    <row r="7982" spans="1:3">
      <c r="A7982" s="3">
        <v>11.096001625061035</v>
      </c>
      <c r="B7982" s="3">
        <v>98.333334922790527</v>
      </c>
      <c r="C7982" s="3">
        <v>99.137932062149048</v>
      </c>
    </row>
    <row r="7983" spans="1:3">
      <c r="A7983" s="3">
        <v>11.100001335144043</v>
      </c>
      <c r="B7983" s="3">
        <v>98.333334922790527</v>
      </c>
      <c r="C7983" s="3">
        <v>99.137932062149048</v>
      </c>
    </row>
    <row r="7984" spans="1:3">
      <c r="A7984" s="3">
        <v>11.104001045227051</v>
      </c>
      <c r="B7984" s="3">
        <v>98.333334922790527</v>
      </c>
      <c r="C7984" s="3">
        <v>99.137932062149048</v>
      </c>
    </row>
    <row r="7985" spans="1:3">
      <c r="A7985" s="3">
        <v>11.108001708984375</v>
      </c>
      <c r="B7985" s="3">
        <v>98.333334922790527</v>
      </c>
      <c r="C7985" s="3">
        <v>99.137932062149048</v>
      </c>
    </row>
    <row r="7986" spans="1:3">
      <c r="A7986" s="3">
        <v>11.112001419067383</v>
      </c>
      <c r="B7986" s="3">
        <v>98.333334922790527</v>
      </c>
      <c r="C7986" s="3">
        <v>99.137932062149048</v>
      </c>
    </row>
    <row r="7987" spans="1:3">
      <c r="A7987" s="3">
        <v>11.116001129150391</v>
      </c>
      <c r="B7987" s="3">
        <v>98.333334922790527</v>
      </c>
      <c r="C7987" s="3">
        <v>99.137932062149048</v>
      </c>
    </row>
    <row r="7988" spans="1:3">
      <c r="A7988" s="3">
        <v>11.120001792907715</v>
      </c>
      <c r="B7988" s="3">
        <v>98.333334922790527</v>
      </c>
      <c r="C7988" s="3">
        <v>99.137932062149048</v>
      </c>
    </row>
    <row r="7989" spans="1:3">
      <c r="A7989" s="3">
        <v>11.124001502990723</v>
      </c>
      <c r="B7989" s="3">
        <v>98.333334922790527</v>
      </c>
      <c r="C7989" s="3">
        <v>99.137932062149048</v>
      </c>
    </row>
    <row r="7990" spans="1:3">
      <c r="A7990" s="3">
        <v>11.12800121307373</v>
      </c>
      <c r="B7990" s="3">
        <v>98.333334922790527</v>
      </c>
      <c r="C7990" s="3">
        <v>99.137932062149048</v>
      </c>
    </row>
    <row r="7991" spans="1:3">
      <c r="A7991" s="3">
        <v>11.132001876831055</v>
      </c>
      <c r="B7991" s="3">
        <v>98.333334922790527</v>
      </c>
      <c r="C7991" s="3">
        <v>99.137932062149048</v>
      </c>
    </row>
    <row r="7992" spans="1:3">
      <c r="A7992" s="3">
        <v>11.136001586914063</v>
      </c>
      <c r="B7992" s="3">
        <v>98.333334922790527</v>
      </c>
      <c r="C7992" s="3">
        <v>99.137932062149048</v>
      </c>
    </row>
    <row r="7993" spans="1:3">
      <c r="A7993" s="3">
        <v>11.14000129699707</v>
      </c>
      <c r="B7993" s="3">
        <v>98.333334922790527</v>
      </c>
      <c r="C7993" s="3">
        <v>99.137932062149048</v>
      </c>
    </row>
    <row r="7994" spans="1:3">
      <c r="A7994" s="3">
        <v>11.144001007080078</v>
      </c>
      <c r="B7994" s="3">
        <v>98.333334922790527</v>
      </c>
      <c r="C7994" s="3">
        <v>99.137932062149048</v>
      </c>
    </row>
    <row r="7995" spans="1:3">
      <c r="A7995" s="3">
        <v>11.148001670837402</v>
      </c>
      <c r="B7995" s="3">
        <v>98.333334922790527</v>
      </c>
      <c r="C7995" s="3">
        <v>99.137932062149048</v>
      </c>
    </row>
    <row r="7996" spans="1:3">
      <c r="A7996" s="3">
        <v>11.15200138092041</v>
      </c>
      <c r="B7996" s="3">
        <v>98.333334922790527</v>
      </c>
      <c r="C7996" s="3">
        <v>99.137932062149048</v>
      </c>
    </row>
    <row r="7997" spans="1:3">
      <c r="A7997" s="3">
        <v>11.156001091003418</v>
      </c>
      <c r="B7997" s="3">
        <v>98.333334922790527</v>
      </c>
      <c r="C7997" s="3">
        <v>99.137932062149048</v>
      </c>
    </row>
    <row r="7998" spans="1:3">
      <c r="A7998" s="3">
        <v>11.160001754760742</v>
      </c>
      <c r="B7998" s="3">
        <v>98.333334922790527</v>
      </c>
      <c r="C7998" s="3">
        <v>99.137932062149048</v>
      </c>
    </row>
    <row r="7999" spans="1:3">
      <c r="A7999" s="3">
        <v>11.16400146484375</v>
      </c>
      <c r="B7999" s="3">
        <v>98.333334922790527</v>
      </c>
      <c r="C7999" s="3">
        <v>99.137932062149048</v>
      </c>
    </row>
    <row r="8000" spans="1:3">
      <c r="A8000" s="3">
        <v>11.168001174926758</v>
      </c>
      <c r="B8000" s="3">
        <v>98.333334922790527</v>
      </c>
      <c r="C8000" s="3">
        <v>99.137932062149048</v>
      </c>
    </row>
    <row r="8001" spans="1:3">
      <c r="A8001" s="3">
        <v>11.172001838684082</v>
      </c>
      <c r="B8001" s="3">
        <v>98.333334922790527</v>
      </c>
      <c r="C8001" s="3">
        <v>99.137932062149048</v>
      </c>
    </row>
    <row r="8002" spans="1:3">
      <c r="A8002" s="3">
        <v>11.17600154876709</v>
      </c>
      <c r="B8002" s="3">
        <v>98.333334922790527</v>
      </c>
      <c r="C8002" s="3">
        <v>99.137932062149048</v>
      </c>
    </row>
    <row r="8003" spans="1:3">
      <c r="A8003" s="3">
        <v>11.180001258850098</v>
      </c>
      <c r="B8003" s="3">
        <v>98.333334922790527</v>
      </c>
      <c r="C8003" s="3">
        <v>99.137932062149048</v>
      </c>
    </row>
    <row r="8004" spans="1:3">
      <c r="A8004" s="3">
        <v>11.184001922607422</v>
      </c>
      <c r="B8004" s="3">
        <v>98.333334922790527</v>
      </c>
      <c r="C8004" s="3">
        <v>99.137932062149048</v>
      </c>
    </row>
    <row r="8005" spans="1:3">
      <c r="A8005" s="3">
        <v>11.18800163269043</v>
      </c>
      <c r="B8005" s="3">
        <v>98.333334922790527</v>
      </c>
      <c r="C8005" s="3">
        <v>99.137932062149048</v>
      </c>
    </row>
    <row r="8006" spans="1:3">
      <c r="A8006" s="3">
        <v>11.192001342773438</v>
      </c>
      <c r="B8006" s="3">
        <v>98.333334922790527</v>
      </c>
      <c r="C8006" s="3">
        <v>99.137932062149048</v>
      </c>
    </row>
    <row r="8007" spans="1:3">
      <c r="A8007" s="3">
        <v>11.196001052856445</v>
      </c>
      <c r="B8007" s="3">
        <v>98.333334922790527</v>
      </c>
      <c r="C8007" s="3">
        <v>99.137932062149048</v>
      </c>
    </row>
    <row r="8008" spans="1:3">
      <c r="A8008" s="3">
        <v>11.20000171661377</v>
      </c>
      <c r="B8008" s="3">
        <v>98.333334922790527</v>
      </c>
      <c r="C8008" s="3">
        <v>99.137932062149048</v>
      </c>
    </row>
    <row r="8009" spans="1:3">
      <c r="A8009" s="3">
        <v>11.204001426696777</v>
      </c>
      <c r="B8009" s="3">
        <v>98.333334922790527</v>
      </c>
      <c r="C8009" s="3">
        <v>99.137932062149048</v>
      </c>
    </row>
    <row r="8010" spans="1:3">
      <c r="A8010" s="3">
        <v>11.208001136779785</v>
      </c>
      <c r="B8010" s="3">
        <v>98.333334922790527</v>
      </c>
      <c r="C8010" s="3">
        <v>99.137932062149048</v>
      </c>
    </row>
    <row r="8011" spans="1:3">
      <c r="A8011" s="3">
        <v>11.212001800537109</v>
      </c>
      <c r="B8011" s="3">
        <v>98.333334922790527</v>
      </c>
      <c r="C8011" s="3">
        <v>99.137932062149048</v>
      </c>
    </row>
    <row r="8012" spans="1:3">
      <c r="A8012" s="3">
        <v>11.216001510620117</v>
      </c>
      <c r="B8012" s="3">
        <v>98.333334922790527</v>
      </c>
      <c r="C8012" s="3">
        <v>99.137932062149048</v>
      </c>
    </row>
    <row r="8013" spans="1:3">
      <c r="A8013" s="3">
        <v>11.220001220703125</v>
      </c>
      <c r="B8013" s="3">
        <v>98.333334922790527</v>
      </c>
      <c r="C8013" s="3">
        <v>99.137932062149048</v>
      </c>
    </row>
    <row r="8014" spans="1:3">
      <c r="A8014" s="3">
        <v>11.224001884460449</v>
      </c>
      <c r="B8014" s="3">
        <v>98.333334922790527</v>
      </c>
      <c r="C8014" s="3">
        <v>99.137932062149048</v>
      </c>
    </row>
    <row r="8015" spans="1:3">
      <c r="A8015" s="3">
        <v>11.228001594543457</v>
      </c>
      <c r="B8015" s="3">
        <v>98.333334922790527</v>
      </c>
      <c r="C8015" s="3">
        <v>99.137932062149048</v>
      </c>
    </row>
    <row r="8016" spans="1:3">
      <c r="A8016" s="3">
        <v>11.232001304626465</v>
      </c>
      <c r="B8016" s="3">
        <v>98.333334922790527</v>
      </c>
      <c r="C8016" s="3">
        <v>99.137932062149048</v>
      </c>
    </row>
    <row r="8017" spans="1:3">
      <c r="A8017" s="3">
        <v>11.236001014709473</v>
      </c>
      <c r="B8017" s="3">
        <v>98.333334922790527</v>
      </c>
      <c r="C8017" s="3">
        <v>99.137932062149048</v>
      </c>
    </row>
    <row r="8018" spans="1:3">
      <c r="A8018" s="3">
        <v>11.240001678466797</v>
      </c>
      <c r="B8018" s="3">
        <v>98.333334922790527</v>
      </c>
      <c r="C8018" s="3">
        <v>99.137932062149048</v>
      </c>
    </row>
    <row r="8019" spans="1:3">
      <c r="A8019" s="3">
        <v>11.244001388549805</v>
      </c>
      <c r="B8019" s="3">
        <v>98.333334922790527</v>
      </c>
      <c r="C8019" s="3">
        <v>99.137932062149048</v>
      </c>
    </row>
    <row r="8020" spans="1:3">
      <c r="A8020" s="3">
        <v>11.248001098632813</v>
      </c>
      <c r="B8020" s="3">
        <v>98.333334922790527</v>
      </c>
      <c r="C8020" s="3">
        <v>99.137932062149048</v>
      </c>
    </row>
    <row r="8021" spans="1:3">
      <c r="A8021" s="3">
        <v>11.252001762390137</v>
      </c>
      <c r="B8021" s="3">
        <v>98.333334922790527</v>
      </c>
      <c r="C8021" s="3">
        <v>99.137932062149048</v>
      </c>
    </row>
    <row r="8022" spans="1:3">
      <c r="A8022" s="3">
        <v>11.256001472473145</v>
      </c>
      <c r="B8022" s="3">
        <v>98.333334922790527</v>
      </c>
      <c r="C8022" s="3">
        <v>99.137932062149048</v>
      </c>
    </row>
    <row r="8023" spans="1:3">
      <c r="A8023" s="3">
        <v>11.260001182556152</v>
      </c>
      <c r="B8023" s="3">
        <v>98.333334922790527</v>
      </c>
      <c r="C8023" s="3">
        <v>99.137932062149048</v>
      </c>
    </row>
    <row r="8024" spans="1:3">
      <c r="A8024" s="3">
        <v>11.264001846313477</v>
      </c>
      <c r="B8024" s="3">
        <v>98.333334922790527</v>
      </c>
      <c r="C8024" s="3">
        <v>99.137932062149048</v>
      </c>
    </row>
    <row r="8025" spans="1:3">
      <c r="A8025" s="3">
        <v>11.268001556396484</v>
      </c>
      <c r="B8025" s="3">
        <v>98.333334922790527</v>
      </c>
      <c r="C8025" s="3">
        <v>99.137932062149048</v>
      </c>
    </row>
    <row r="8026" spans="1:3">
      <c r="A8026" s="3">
        <v>11.272001266479492</v>
      </c>
      <c r="B8026" s="3">
        <v>98.333334922790527</v>
      </c>
      <c r="C8026" s="3">
        <v>99.137932062149048</v>
      </c>
    </row>
    <row r="8027" spans="1:3">
      <c r="A8027" s="3">
        <v>11.276001930236816</v>
      </c>
      <c r="B8027" s="3">
        <v>98.333334922790527</v>
      </c>
      <c r="C8027" s="3">
        <v>99.137932062149048</v>
      </c>
    </row>
    <row r="8028" spans="1:3">
      <c r="A8028" s="3">
        <v>11.280001640319824</v>
      </c>
      <c r="B8028" s="3">
        <v>98.333334922790527</v>
      </c>
      <c r="C8028" s="3">
        <v>99.137932062149048</v>
      </c>
    </row>
    <row r="8029" spans="1:3">
      <c r="A8029" s="3">
        <v>11.284001350402832</v>
      </c>
      <c r="B8029" s="3">
        <v>98.333334922790527</v>
      </c>
      <c r="C8029" s="3">
        <v>99.137932062149048</v>
      </c>
    </row>
    <row r="8030" spans="1:3">
      <c r="A8030" s="3">
        <v>11.28800106048584</v>
      </c>
      <c r="B8030" s="3">
        <v>98.333334922790527</v>
      </c>
      <c r="C8030" s="3">
        <v>99.137932062149048</v>
      </c>
    </row>
    <row r="8031" spans="1:3">
      <c r="A8031" s="3">
        <v>11.292001724243164</v>
      </c>
      <c r="B8031" s="3">
        <v>98.333334922790527</v>
      </c>
      <c r="C8031" s="3">
        <v>99.137932062149048</v>
      </c>
    </row>
    <row r="8032" spans="1:3">
      <c r="A8032" s="3">
        <v>11.296001434326172</v>
      </c>
      <c r="B8032" s="3">
        <v>98.333334922790527</v>
      </c>
      <c r="C8032" s="3">
        <v>99.137932062149048</v>
      </c>
    </row>
    <row r="8033" spans="1:3">
      <c r="A8033" s="3">
        <v>11.30000114440918</v>
      </c>
      <c r="B8033" s="3">
        <v>98.333334922790527</v>
      </c>
      <c r="C8033" s="3">
        <v>99.137932062149048</v>
      </c>
    </row>
    <row r="8034" spans="1:3">
      <c r="A8034" s="3">
        <v>11.304001808166504</v>
      </c>
      <c r="B8034" s="3">
        <v>98.333334922790527</v>
      </c>
      <c r="C8034" s="3">
        <v>99.137932062149048</v>
      </c>
    </row>
    <row r="8035" spans="1:3">
      <c r="A8035" s="3">
        <v>11.308001518249512</v>
      </c>
      <c r="B8035" s="3">
        <v>98.333334922790527</v>
      </c>
      <c r="C8035" s="3">
        <v>99.137932062149048</v>
      </c>
    </row>
    <row r="8036" spans="1:3">
      <c r="A8036" s="3">
        <v>11.31200122833252</v>
      </c>
      <c r="B8036" s="3">
        <v>98.333334922790527</v>
      </c>
      <c r="C8036" s="3">
        <v>99.137932062149048</v>
      </c>
    </row>
    <row r="8037" spans="1:3">
      <c r="A8037" s="3">
        <v>11.316001892089844</v>
      </c>
      <c r="B8037" s="3">
        <v>98.333334922790527</v>
      </c>
      <c r="C8037" s="3">
        <v>99.137932062149048</v>
      </c>
    </row>
    <row r="8038" spans="1:3">
      <c r="A8038" s="3">
        <v>11.320001602172852</v>
      </c>
      <c r="B8038" s="3">
        <v>98.333334922790527</v>
      </c>
      <c r="C8038" s="3">
        <v>99.137932062149048</v>
      </c>
    </row>
    <row r="8039" spans="1:3">
      <c r="A8039" s="3">
        <v>11.324001312255859</v>
      </c>
      <c r="B8039" s="3">
        <v>98.333334922790527</v>
      </c>
      <c r="C8039" s="3">
        <v>99.137932062149048</v>
      </c>
    </row>
    <row r="8040" spans="1:3">
      <c r="A8040" s="3">
        <v>11.328001022338867</v>
      </c>
      <c r="B8040" s="3">
        <v>98.333334922790527</v>
      </c>
      <c r="C8040" s="3">
        <v>99.137932062149048</v>
      </c>
    </row>
    <row r="8041" spans="1:3">
      <c r="A8041" s="3">
        <v>11.332001686096191</v>
      </c>
      <c r="B8041" s="3">
        <v>98.333334922790527</v>
      </c>
      <c r="C8041" s="3">
        <v>99.137932062149048</v>
      </c>
    </row>
    <row r="8042" spans="1:3">
      <c r="A8042" s="3">
        <v>11.336001396179199</v>
      </c>
      <c r="B8042" s="3">
        <v>98.333334922790527</v>
      </c>
      <c r="C8042" s="3">
        <v>99.137932062149048</v>
      </c>
    </row>
    <row r="8043" spans="1:3">
      <c r="A8043" s="3">
        <v>11.340001106262207</v>
      </c>
      <c r="B8043" s="3">
        <v>98.333334922790527</v>
      </c>
      <c r="C8043" s="3">
        <v>99.137932062149048</v>
      </c>
    </row>
    <row r="8044" spans="1:3">
      <c r="A8044" s="3">
        <v>11.344001770019531</v>
      </c>
      <c r="B8044" s="3">
        <v>98.333334922790527</v>
      </c>
      <c r="C8044" s="3">
        <v>99.137932062149048</v>
      </c>
    </row>
    <row r="8045" spans="1:3">
      <c r="A8045" s="3">
        <v>11.348001480102539</v>
      </c>
      <c r="B8045" s="3">
        <v>98.333334922790527</v>
      </c>
      <c r="C8045" s="3">
        <v>99.137932062149048</v>
      </c>
    </row>
    <row r="8046" spans="1:3">
      <c r="A8046" s="3">
        <v>11.352001190185547</v>
      </c>
      <c r="B8046" s="3">
        <v>98.333334922790527</v>
      </c>
      <c r="C8046" s="3">
        <v>99.137932062149048</v>
      </c>
    </row>
    <row r="8047" spans="1:3">
      <c r="A8047" s="3">
        <v>11.356001853942871</v>
      </c>
      <c r="B8047" s="3">
        <v>98.333334922790527</v>
      </c>
      <c r="C8047" s="3">
        <v>99.137932062149048</v>
      </c>
    </row>
    <row r="8048" spans="1:3">
      <c r="A8048" s="3">
        <v>11.360001564025879</v>
      </c>
      <c r="B8048" s="3">
        <v>98.333334922790527</v>
      </c>
      <c r="C8048" s="3">
        <v>99.137932062149048</v>
      </c>
    </row>
    <row r="8049" spans="1:3">
      <c r="A8049" s="3">
        <v>11.364001274108887</v>
      </c>
      <c r="B8049" s="3">
        <v>98.333334922790527</v>
      </c>
      <c r="C8049" s="3">
        <v>99.137932062149048</v>
      </c>
    </row>
    <row r="8050" spans="1:3">
      <c r="A8050" s="3">
        <v>11.368001937866211</v>
      </c>
      <c r="B8050" s="3">
        <v>98.333334922790527</v>
      </c>
      <c r="C8050" s="3">
        <v>99.137932062149048</v>
      </c>
    </row>
    <row r="8051" spans="1:3">
      <c r="A8051" s="3">
        <v>11.372001647949219</v>
      </c>
      <c r="B8051" s="3">
        <v>98.333334922790527</v>
      </c>
      <c r="C8051" s="3">
        <v>99.137932062149048</v>
      </c>
    </row>
    <row r="8052" spans="1:3">
      <c r="A8052" s="3">
        <v>11.376001358032227</v>
      </c>
      <c r="B8052" s="3">
        <v>98.333334922790527</v>
      </c>
      <c r="C8052" s="3">
        <v>99.137932062149048</v>
      </c>
    </row>
    <row r="8053" spans="1:3">
      <c r="A8053" s="3">
        <v>11.380001068115234</v>
      </c>
      <c r="B8053" s="3">
        <v>98.333334922790527</v>
      </c>
      <c r="C8053" s="3">
        <v>99.137932062149048</v>
      </c>
    </row>
    <row r="8054" spans="1:3">
      <c r="A8054" s="3">
        <v>11.384001731872559</v>
      </c>
      <c r="B8054" s="3">
        <v>98.333334922790527</v>
      </c>
      <c r="C8054" s="3">
        <v>99.137932062149048</v>
      </c>
    </row>
    <row r="8055" spans="1:3">
      <c r="A8055" s="3">
        <v>11.388001441955566</v>
      </c>
      <c r="B8055" s="3">
        <v>98.333334922790527</v>
      </c>
      <c r="C8055" s="3">
        <v>99.137932062149048</v>
      </c>
    </row>
    <row r="8056" spans="1:3">
      <c r="A8056" s="3">
        <v>11.392001152038574</v>
      </c>
      <c r="B8056" s="3">
        <v>98.333334922790527</v>
      </c>
      <c r="C8056" s="3">
        <v>99.137932062149048</v>
      </c>
    </row>
    <row r="8057" spans="1:3">
      <c r="A8057" s="3">
        <v>11.396001815795898</v>
      </c>
      <c r="B8057" s="3">
        <v>98.333334922790527</v>
      </c>
      <c r="C8057" s="3">
        <v>99.137932062149048</v>
      </c>
    </row>
    <row r="8058" spans="1:3">
      <c r="A8058" s="3">
        <v>11.400001525878906</v>
      </c>
      <c r="B8058" s="3">
        <v>98.333334922790527</v>
      </c>
      <c r="C8058" s="3">
        <v>99.137932062149048</v>
      </c>
    </row>
    <row r="8059" spans="1:3">
      <c r="A8059" s="3">
        <v>11.404001235961914</v>
      </c>
      <c r="B8059" s="3">
        <v>98.333334922790527</v>
      </c>
      <c r="C8059" s="3">
        <v>99.137932062149048</v>
      </c>
    </row>
    <row r="8060" spans="1:3">
      <c r="A8060" s="3">
        <v>11.408001899719238</v>
      </c>
      <c r="B8060" s="3">
        <v>98.333334922790527</v>
      </c>
      <c r="C8060" s="3">
        <v>99.137932062149048</v>
      </c>
    </row>
    <row r="8061" spans="1:3">
      <c r="A8061" s="3">
        <v>11.412001609802246</v>
      </c>
      <c r="B8061" s="3">
        <v>98.333334922790527</v>
      </c>
      <c r="C8061" s="3">
        <v>99.137932062149048</v>
      </c>
    </row>
    <row r="8062" spans="1:3">
      <c r="A8062" s="3">
        <v>11.416001319885254</v>
      </c>
      <c r="B8062" s="3">
        <v>98.333334922790527</v>
      </c>
      <c r="C8062" s="3">
        <v>99.137932062149048</v>
      </c>
    </row>
    <row r="8063" spans="1:3">
      <c r="A8063" s="3">
        <v>11.420001029968262</v>
      </c>
      <c r="B8063" s="3">
        <v>98.333334922790527</v>
      </c>
      <c r="C8063" s="3">
        <v>99.137932062149048</v>
      </c>
    </row>
    <row r="8064" spans="1:3">
      <c r="A8064" s="3">
        <v>11.424001693725586</v>
      </c>
      <c r="B8064" s="3">
        <v>98.333334922790527</v>
      </c>
      <c r="C8064" s="3">
        <v>99.137932062149048</v>
      </c>
    </row>
    <row r="8065" spans="1:3">
      <c r="A8065" s="3">
        <v>11.428001403808594</v>
      </c>
      <c r="B8065" s="3">
        <v>98.333334922790527</v>
      </c>
      <c r="C8065" s="3">
        <v>99.137932062149048</v>
      </c>
    </row>
    <row r="8066" spans="1:3">
      <c r="A8066" s="3">
        <v>11.432001113891602</v>
      </c>
      <c r="B8066" s="3">
        <v>98.333334922790527</v>
      </c>
      <c r="C8066" s="3">
        <v>99.137932062149048</v>
      </c>
    </row>
    <row r="8067" spans="1:3">
      <c r="A8067" s="3">
        <v>11.436001777648926</v>
      </c>
      <c r="B8067" s="3">
        <v>98.333334922790527</v>
      </c>
      <c r="C8067" s="3">
        <v>99.137932062149048</v>
      </c>
    </row>
    <row r="8068" spans="1:3">
      <c r="A8068" s="3">
        <v>11.440001487731934</v>
      </c>
      <c r="B8068" s="3">
        <v>98.333334922790527</v>
      </c>
      <c r="C8068" s="3">
        <v>99.137932062149048</v>
      </c>
    </row>
    <row r="8069" spans="1:3">
      <c r="A8069" s="3">
        <v>11.444001197814941</v>
      </c>
      <c r="B8069" s="3">
        <v>98.333334922790527</v>
      </c>
      <c r="C8069" s="3">
        <v>99.137932062149048</v>
      </c>
    </row>
    <row r="8070" spans="1:3">
      <c r="A8070" s="3">
        <v>11.448001861572266</v>
      </c>
      <c r="B8070" s="3">
        <v>98.333334922790527</v>
      </c>
      <c r="C8070" s="3">
        <v>99.137932062149048</v>
      </c>
    </row>
    <row r="8071" spans="1:3">
      <c r="A8071" s="3">
        <v>11.452001571655273</v>
      </c>
      <c r="B8071" s="3">
        <v>98.333334922790527</v>
      </c>
      <c r="C8071" s="3">
        <v>99.137932062149048</v>
      </c>
    </row>
    <row r="8072" spans="1:3">
      <c r="A8072" s="3">
        <v>11.456001281738281</v>
      </c>
      <c r="B8072" s="3">
        <v>98.333334922790527</v>
      </c>
      <c r="C8072" s="3">
        <v>99.137932062149048</v>
      </c>
    </row>
    <row r="8073" spans="1:3">
      <c r="A8073" s="3">
        <v>11.460001945495605</v>
      </c>
      <c r="B8073" s="3">
        <v>98.333334922790527</v>
      </c>
      <c r="C8073" s="3">
        <v>99.137932062149048</v>
      </c>
    </row>
    <row r="8074" spans="1:3">
      <c r="A8074" s="3">
        <v>11.464001655578613</v>
      </c>
      <c r="B8074" s="3">
        <v>98.333334922790527</v>
      </c>
      <c r="C8074" s="3">
        <v>99.137932062149048</v>
      </c>
    </row>
    <row r="8075" spans="1:3">
      <c r="A8075" s="3">
        <v>11.468001365661621</v>
      </c>
      <c r="B8075" s="3">
        <v>98.333334922790527</v>
      </c>
      <c r="C8075" s="3">
        <v>99.137932062149048</v>
      </c>
    </row>
    <row r="8076" spans="1:3">
      <c r="A8076" s="3">
        <v>11.472001075744629</v>
      </c>
      <c r="B8076" s="3">
        <v>98.333334922790527</v>
      </c>
      <c r="C8076" s="3">
        <v>99.137932062149048</v>
      </c>
    </row>
    <row r="8077" spans="1:3">
      <c r="A8077" s="3">
        <v>11.476001739501953</v>
      </c>
      <c r="B8077" s="3">
        <v>98.333334922790527</v>
      </c>
      <c r="C8077" s="3">
        <v>99.137932062149048</v>
      </c>
    </row>
    <row r="8078" spans="1:3">
      <c r="A8078" s="3">
        <v>11.480001449584961</v>
      </c>
      <c r="B8078" s="3">
        <v>98.333334922790527</v>
      </c>
      <c r="C8078" s="3">
        <v>99.137932062149048</v>
      </c>
    </row>
    <row r="8079" spans="1:3">
      <c r="A8079" s="3">
        <v>11.484001159667969</v>
      </c>
      <c r="B8079" s="3">
        <v>98.333334922790527</v>
      </c>
      <c r="C8079" s="3">
        <v>99.137932062149048</v>
      </c>
    </row>
    <row r="8080" spans="1:3">
      <c r="A8080" s="3">
        <v>11.488001823425293</v>
      </c>
      <c r="B8080" s="3">
        <v>98.333334922790527</v>
      </c>
      <c r="C8080" s="3">
        <v>99.137932062149048</v>
      </c>
    </row>
    <row r="8081" spans="1:3">
      <c r="A8081" s="3">
        <v>11.492001533508301</v>
      </c>
      <c r="B8081" s="3">
        <v>98.333334922790527</v>
      </c>
      <c r="C8081" s="3">
        <v>99.137932062149048</v>
      </c>
    </row>
    <row r="8082" spans="1:3">
      <c r="A8082" s="3">
        <v>11.496001243591309</v>
      </c>
      <c r="B8082" s="3">
        <v>98.333334922790527</v>
      </c>
      <c r="C8082" s="3">
        <v>99.137932062149048</v>
      </c>
    </row>
    <row r="8083" spans="1:3">
      <c r="A8083" s="3">
        <v>11.500001907348633</v>
      </c>
      <c r="B8083" s="3">
        <v>98.333334922790527</v>
      </c>
      <c r="C8083" s="3">
        <v>99.137932062149048</v>
      </c>
    </row>
    <row r="8084" spans="1:3">
      <c r="A8084" s="3">
        <v>11.504001617431641</v>
      </c>
      <c r="B8084" s="3">
        <v>98.333334922790527</v>
      </c>
      <c r="C8084" s="3">
        <v>99.137932062149048</v>
      </c>
    </row>
    <row r="8085" spans="1:3">
      <c r="A8085" s="3">
        <v>11.508001327514648</v>
      </c>
      <c r="B8085" s="3">
        <v>98.333334922790527</v>
      </c>
      <c r="C8085" s="3">
        <v>99.137932062149048</v>
      </c>
    </row>
    <row r="8086" spans="1:3">
      <c r="A8086" s="3">
        <v>11.512001037597656</v>
      </c>
      <c r="B8086" s="3">
        <v>98.333334922790527</v>
      </c>
      <c r="C8086" s="3">
        <v>99.137932062149048</v>
      </c>
    </row>
    <row r="8087" spans="1:3">
      <c r="A8087" s="3">
        <v>11.51600170135498</v>
      </c>
      <c r="B8087" s="3">
        <v>98.333334922790527</v>
      </c>
      <c r="C8087" s="3">
        <v>99.137932062149048</v>
      </c>
    </row>
    <row r="8088" spans="1:3">
      <c r="A8088" s="3">
        <v>11.520001411437988</v>
      </c>
      <c r="B8088" s="3">
        <v>98.333334922790527</v>
      </c>
      <c r="C8088" s="3">
        <v>99.137932062149048</v>
      </c>
    </row>
    <row r="8089" spans="1:3">
      <c r="A8089" s="3">
        <v>11.524001121520996</v>
      </c>
      <c r="B8089" s="3">
        <v>98.333334922790527</v>
      </c>
      <c r="C8089" s="3">
        <v>99.137932062149048</v>
      </c>
    </row>
    <row r="8090" spans="1:3">
      <c r="A8090" s="3">
        <v>11.52800178527832</v>
      </c>
      <c r="B8090" s="3">
        <v>98.333334922790527</v>
      </c>
      <c r="C8090" s="3">
        <v>99.137932062149048</v>
      </c>
    </row>
    <row r="8091" spans="1:3">
      <c r="A8091" s="3">
        <v>11.532001495361328</v>
      </c>
      <c r="B8091" s="3">
        <v>98.333334922790527</v>
      </c>
      <c r="C8091" s="3">
        <v>99.137932062149048</v>
      </c>
    </row>
    <row r="8092" spans="1:3">
      <c r="A8092" s="3">
        <v>11.536001205444336</v>
      </c>
      <c r="B8092" s="3">
        <v>98.333334922790527</v>
      </c>
      <c r="C8092" s="3">
        <v>99.137932062149048</v>
      </c>
    </row>
    <row r="8093" spans="1:3">
      <c r="A8093" s="3">
        <v>11.54000186920166</v>
      </c>
      <c r="B8093" s="3">
        <v>98.333334922790527</v>
      </c>
      <c r="C8093" s="3">
        <v>99.137932062149048</v>
      </c>
    </row>
    <row r="8094" spans="1:3">
      <c r="A8094" s="3">
        <v>11.544001579284668</v>
      </c>
      <c r="B8094" s="3">
        <v>98.333334922790527</v>
      </c>
      <c r="C8094" s="3">
        <v>99.137932062149048</v>
      </c>
    </row>
    <row r="8095" spans="1:3">
      <c r="A8095" s="3">
        <v>11.548001289367676</v>
      </c>
      <c r="B8095" s="3">
        <v>98.333334922790527</v>
      </c>
      <c r="C8095" s="3">
        <v>99.137932062149048</v>
      </c>
    </row>
    <row r="8096" spans="1:3">
      <c r="A8096" s="3">
        <v>11.552001953125</v>
      </c>
      <c r="B8096" s="3">
        <v>98.333334922790527</v>
      </c>
      <c r="C8096" s="3">
        <v>99.137932062149048</v>
      </c>
    </row>
    <row r="8097" spans="1:3">
      <c r="A8097" s="3">
        <v>11.556001663208008</v>
      </c>
      <c r="B8097" s="3">
        <v>98.333334922790527</v>
      </c>
      <c r="C8097" s="3">
        <v>99.137932062149048</v>
      </c>
    </row>
    <row r="8098" spans="1:3">
      <c r="A8098" s="3">
        <v>11.560001373291016</v>
      </c>
      <c r="B8098" s="3">
        <v>98.333334922790527</v>
      </c>
      <c r="C8098" s="3">
        <v>99.137932062149048</v>
      </c>
    </row>
    <row r="8099" spans="1:3">
      <c r="A8099" s="3">
        <v>11.564001083374023</v>
      </c>
      <c r="B8099" s="3">
        <v>98.333334922790527</v>
      </c>
      <c r="C8099" s="3">
        <v>99.137932062149048</v>
      </c>
    </row>
    <row r="8100" spans="1:3">
      <c r="A8100" s="3">
        <v>11.568001747131348</v>
      </c>
      <c r="B8100" s="3">
        <v>98.333334922790527</v>
      </c>
      <c r="C8100" s="3">
        <v>99.137932062149048</v>
      </c>
    </row>
    <row r="8101" spans="1:3">
      <c r="A8101" s="3">
        <v>11.572001457214355</v>
      </c>
      <c r="B8101" s="3">
        <v>98.333334922790527</v>
      </c>
      <c r="C8101" s="3">
        <v>99.137932062149048</v>
      </c>
    </row>
    <row r="8102" spans="1:3">
      <c r="A8102" s="3">
        <v>11.576001167297363</v>
      </c>
      <c r="B8102" s="3">
        <v>98.333334922790527</v>
      </c>
      <c r="C8102" s="3">
        <v>99.137932062149048</v>
      </c>
    </row>
    <row r="8103" spans="1:3">
      <c r="A8103" s="3">
        <v>11.580001831054688</v>
      </c>
      <c r="B8103" s="3">
        <v>98.333334922790527</v>
      </c>
      <c r="C8103" s="3">
        <v>99.137932062149048</v>
      </c>
    </row>
    <row r="8104" spans="1:3">
      <c r="A8104" s="3">
        <v>11.584001541137695</v>
      </c>
      <c r="B8104" s="3">
        <v>98.333334922790527</v>
      </c>
      <c r="C8104" s="3">
        <v>99.137932062149048</v>
      </c>
    </row>
    <row r="8105" spans="1:3">
      <c r="A8105" s="3">
        <v>11.588001251220703</v>
      </c>
      <c r="B8105" s="3">
        <v>98.333334922790527</v>
      </c>
      <c r="C8105" s="3">
        <v>99.137932062149048</v>
      </c>
    </row>
    <row r="8106" spans="1:3">
      <c r="A8106" s="3">
        <v>11.592001914978027</v>
      </c>
      <c r="B8106" s="3">
        <v>98.333334922790527</v>
      </c>
      <c r="C8106" s="3">
        <v>99.137932062149048</v>
      </c>
    </row>
    <row r="8107" spans="1:3">
      <c r="A8107" s="3">
        <v>11.596001625061035</v>
      </c>
      <c r="B8107" s="3">
        <v>98.333334922790527</v>
      </c>
      <c r="C8107" s="3">
        <v>99.137932062149048</v>
      </c>
    </row>
    <row r="8108" spans="1:3">
      <c r="A8108" s="3">
        <v>11.600001335144043</v>
      </c>
      <c r="B8108" s="3">
        <v>98.333334922790527</v>
      </c>
      <c r="C8108" s="3">
        <v>99.137932062149048</v>
      </c>
    </row>
    <row r="8109" spans="1:3">
      <c r="A8109" s="3">
        <v>11.604001045227051</v>
      </c>
      <c r="B8109" s="3">
        <v>98.333334922790527</v>
      </c>
      <c r="C8109" s="3">
        <v>99.137932062149048</v>
      </c>
    </row>
    <row r="8110" spans="1:3">
      <c r="A8110" s="3">
        <v>11.608001708984375</v>
      </c>
      <c r="B8110" s="3">
        <v>98.333334922790527</v>
      </c>
      <c r="C8110" s="3">
        <v>99.137932062149048</v>
      </c>
    </row>
    <row r="8111" spans="1:3">
      <c r="A8111" s="3">
        <v>11.612001419067383</v>
      </c>
      <c r="B8111" s="3">
        <v>98.333334922790527</v>
      </c>
      <c r="C8111" s="3">
        <v>99.137932062149048</v>
      </c>
    </row>
    <row r="8112" spans="1:3">
      <c r="A8112" s="3">
        <v>11.616001129150391</v>
      </c>
      <c r="B8112" s="3">
        <v>98.333334922790527</v>
      </c>
      <c r="C8112" s="3">
        <v>99.137932062149048</v>
      </c>
    </row>
    <row r="8113" spans="1:3">
      <c r="A8113" s="3">
        <v>11.620001792907715</v>
      </c>
      <c r="B8113" s="3">
        <v>98.333334922790527</v>
      </c>
      <c r="C8113" s="3">
        <v>99.137932062149048</v>
      </c>
    </row>
    <row r="8114" spans="1:3">
      <c r="A8114" s="3">
        <v>11.624001502990723</v>
      </c>
      <c r="B8114" s="3">
        <v>98.333334922790527</v>
      </c>
      <c r="C8114" s="3">
        <v>99.137932062149048</v>
      </c>
    </row>
    <row r="8115" spans="1:3">
      <c r="A8115" s="3">
        <v>11.62800121307373</v>
      </c>
      <c r="B8115" s="3">
        <v>98.333334922790527</v>
      </c>
      <c r="C8115" s="3">
        <v>99.137932062149048</v>
      </c>
    </row>
    <row r="8116" spans="1:3">
      <c r="A8116" s="3">
        <v>11.632001876831055</v>
      </c>
      <c r="B8116" s="3">
        <v>98.333334922790527</v>
      </c>
      <c r="C8116" s="3">
        <v>99.137932062149048</v>
      </c>
    </row>
    <row r="8117" spans="1:3">
      <c r="A8117" s="3">
        <v>11.636001586914063</v>
      </c>
      <c r="B8117" s="3">
        <v>98.333334922790527</v>
      </c>
      <c r="C8117" s="3">
        <v>99.137932062149048</v>
      </c>
    </row>
    <row r="8118" spans="1:3">
      <c r="A8118" s="3">
        <v>11.64000129699707</v>
      </c>
      <c r="B8118" s="3">
        <v>98.333334922790527</v>
      </c>
      <c r="C8118" s="3">
        <v>99.137932062149048</v>
      </c>
    </row>
    <row r="8119" spans="1:3">
      <c r="A8119" s="3">
        <v>11.644001960754395</v>
      </c>
      <c r="B8119" s="3">
        <v>98.333334922790527</v>
      </c>
      <c r="C8119" s="3">
        <v>99.137932062149048</v>
      </c>
    </row>
    <row r="8120" spans="1:3">
      <c r="A8120" s="3">
        <v>11.648001670837402</v>
      </c>
      <c r="B8120" s="3">
        <v>98.333334922790527</v>
      </c>
      <c r="C8120" s="3">
        <v>99.137932062149048</v>
      </c>
    </row>
    <row r="8121" spans="1:3">
      <c r="A8121" s="3">
        <v>11.65200138092041</v>
      </c>
      <c r="B8121" s="3">
        <v>98.333334922790527</v>
      </c>
      <c r="C8121" s="3">
        <v>99.137932062149048</v>
      </c>
    </row>
    <row r="8122" spans="1:3">
      <c r="A8122" s="3">
        <v>11.656001091003418</v>
      </c>
      <c r="B8122" s="3">
        <v>98.333334922790527</v>
      </c>
      <c r="C8122" s="3">
        <v>99.137932062149048</v>
      </c>
    </row>
    <row r="8123" spans="1:3">
      <c r="A8123" s="3">
        <v>11.660001754760742</v>
      </c>
      <c r="B8123" s="3">
        <v>98.333334922790527</v>
      </c>
      <c r="C8123" s="3">
        <v>99.137932062149048</v>
      </c>
    </row>
    <row r="8124" spans="1:3">
      <c r="A8124" s="3">
        <v>11.66400146484375</v>
      </c>
      <c r="B8124" s="3">
        <v>98.333334922790527</v>
      </c>
      <c r="C8124" s="3">
        <v>99.137932062149048</v>
      </c>
    </row>
    <row r="8125" spans="1:3">
      <c r="A8125" s="3">
        <v>11.668001174926758</v>
      </c>
      <c r="B8125" s="3">
        <v>98.333334922790527</v>
      </c>
      <c r="C8125" s="3">
        <v>99.137932062149048</v>
      </c>
    </row>
    <row r="8126" spans="1:3">
      <c r="A8126" s="3">
        <v>11.672001838684082</v>
      </c>
      <c r="B8126" s="3">
        <v>98.333334922790527</v>
      </c>
      <c r="C8126" s="3">
        <v>99.137932062149048</v>
      </c>
    </row>
    <row r="8127" spans="1:3">
      <c r="A8127" s="3">
        <v>11.67600154876709</v>
      </c>
      <c r="B8127" s="3">
        <v>98.333334922790527</v>
      </c>
      <c r="C8127" s="3">
        <v>99.137932062149048</v>
      </c>
    </row>
    <row r="8128" spans="1:3">
      <c r="A8128" s="3">
        <v>11.680001258850098</v>
      </c>
      <c r="B8128" s="3">
        <v>98.333334922790527</v>
      </c>
      <c r="C8128" s="3">
        <v>99.137932062149048</v>
      </c>
    </row>
    <row r="8129" spans="1:3">
      <c r="A8129" s="3">
        <v>11.684001922607422</v>
      </c>
      <c r="B8129" s="3">
        <v>98.333334922790527</v>
      </c>
      <c r="C8129" s="3">
        <v>99.137932062149048</v>
      </c>
    </row>
    <row r="8130" spans="1:3">
      <c r="A8130" s="3">
        <v>11.68800163269043</v>
      </c>
      <c r="B8130" s="3">
        <v>98.333334922790527</v>
      </c>
      <c r="C8130" s="3">
        <v>99.137932062149048</v>
      </c>
    </row>
    <row r="8131" spans="1:3">
      <c r="A8131" s="3">
        <v>11.692001342773438</v>
      </c>
      <c r="B8131" s="3">
        <v>98.333334922790527</v>
      </c>
      <c r="C8131" s="3">
        <v>99.137932062149048</v>
      </c>
    </row>
    <row r="8132" spans="1:3">
      <c r="A8132" s="3">
        <v>11.696001052856445</v>
      </c>
      <c r="B8132" s="3">
        <v>98.333334922790527</v>
      </c>
      <c r="C8132" s="3">
        <v>99.137932062149048</v>
      </c>
    </row>
    <row r="8133" spans="1:3">
      <c r="A8133" s="3">
        <v>11.70000171661377</v>
      </c>
      <c r="B8133" s="3">
        <v>98.333334922790527</v>
      </c>
      <c r="C8133" s="3">
        <v>99.137932062149048</v>
      </c>
    </row>
    <row r="8134" spans="1:3">
      <c r="A8134" s="3">
        <v>11.704001426696777</v>
      </c>
      <c r="B8134" s="3">
        <v>98.333334922790527</v>
      </c>
      <c r="C8134" s="3">
        <v>99.137932062149048</v>
      </c>
    </row>
    <row r="8135" spans="1:3">
      <c r="A8135" s="3">
        <v>11.708001136779785</v>
      </c>
      <c r="B8135" s="3">
        <v>98.333334922790527</v>
      </c>
      <c r="C8135" s="3">
        <v>99.137932062149048</v>
      </c>
    </row>
    <row r="8136" spans="1:3">
      <c r="A8136" s="3">
        <v>11.712001800537109</v>
      </c>
      <c r="B8136" s="3">
        <v>98.333334922790527</v>
      </c>
      <c r="C8136" s="3">
        <v>99.137932062149048</v>
      </c>
    </row>
    <row r="8137" spans="1:3">
      <c r="A8137" s="3">
        <v>11.716001510620117</v>
      </c>
      <c r="B8137" s="3">
        <v>98.333334922790527</v>
      </c>
      <c r="C8137" s="3">
        <v>99.137932062149048</v>
      </c>
    </row>
    <row r="8138" spans="1:3">
      <c r="A8138" s="3">
        <v>11.720001220703125</v>
      </c>
      <c r="B8138" s="3">
        <v>98.333334922790527</v>
      </c>
      <c r="C8138" s="3">
        <v>99.137932062149048</v>
      </c>
    </row>
    <row r="8139" spans="1:3">
      <c r="A8139" s="3">
        <v>11.724001884460449</v>
      </c>
      <c r="B8139" s="3">
        <v>98.333334922790527</v>
      </c>
      <c r="C8139" s="3">
        <v>99.137932062149048</v>
      </c>
    </row>
    <row r="8140" spans="1:3">
      <c r="A8140" s="3">
        <v>11.728001594543457</v>
      </c>
      <c r="B8140" s="3">
        <v>98.333334922790527</v>
      </c>
      <c r="C8140" s="3">
        <v>99.137932062149048</v>
      </c>
    </row>
    <row r="8141" spans="1:3">
      <c r="A8141" s="3">
        <v>11.732001304626465</v>
      </c>
      <c r="B8141" s="3">
        <v>98.333334922790527</v>
      </c>
      <c r="C8141" s="3">
        <v>99.137932062149048</v>
      </c>
    </row>
    <row r="8142" spans="1:3">
      <c r="A8142" s="3">
        <v>11.736001968383789</v>
      </c>
      <c r="B8142" s="3">
        <v>98.333334922790527</v>
      </c>
      <c r="C8142" s="3">
        <v>99.137932062149048</v>
      </c>
    </row>
    <row r="8143" spans="1:3">
      <c r="A8143" s="3">
        <v>11.740001678466797</v>
      </c>
      <c r="B8143" s="3">
        <v>98.333334922790527</v>
      </c>
      <c r="C8143" s="3">
        <v>99.137932062149048</v>
      </c>
    </row>
    <row r="8144" spans="1:3">
      <c r="A8144" s="3">
        <v>11.744001388549805</v>
      </c>
      <c r="B8144" s="3">
        <v>98.333334922790527</v>
      </c>
      <c r="C8144" s="3">
        <v>99.137932062149048</v>
      </c>
    </row>
    <row r="8145" spans="1:3">
      <c r="A8145" s="3">
        <v>11.748001098632813</v>
      </c>
      <c r="B8145" s="3">
        <v>98.333334922790527</v>
      </c>
      <c r="C8145" s="3">
        <v>99.137932062149048</v>
      </c>
    </row>
    <row r="8146" spans="1:3">
      <c r="A8146" s="3">
        <v>11.752001762390137</v>
      </c>
      <c r="B8146" s="3">
        <v>98.333334922790527</v>
      </c>
      <c r="C8146" s="3">
        <v>99.137932062149048</v>
      </c>
    </row>
    <row r="8147" spans="1:3">
      <c r="A8147" s="3">
        <v>11.756001472473145</v>
      </c>
      <c r="B8147" s="3">
        <v>98.333334922790527</v>
      </c>
      <c r="C8147" s="3">
        <v>99.137932062149048</v>
      </c>
    </row>
    <row r="8148" spans="1:3">
      <c r="A8148" s="3">
        <v>11.760001182556152</v>
      </c>
      <c r="B8148" s="3">
        <v>98.333334922790527</v>
      </c>
      <c r="C8148" s="3">
        <v>99.137932062149048</v>
      </c>
    </row>
    <row r="8149" spans="1:3">
      <c r="A8149" s="3">
        <v>11.764001846313477</v>
      </c>
      <c r="B8149" s="3">
        <v>98.333334922790527</v>
      </c>
      <c r="C8149" s="3">
        <v>99.137932062149048</v>
      </c>
    </row>
    <row r="8150" spans="1:3">
      <c r="A8150" s="3">
        <v>11.768001556396484</v>
      </c>
      <c r="B8150" s="3">
        <v>98.333334922790527</v>
      </c>
      <c r="C8150" s="3">
        <v>99.137932062149048</v>
      </c>
    </row>
    <row r="8151" spans="1:3">
      <c r="A8151" s="3">
        <v>11.772001266479492</v>
      </c>
      <c r="B8151" s="3">
        <v>98.333334922790527</v>
      </c>
      <c r="C8151" s="3">
        <v>99.137932062149048</v>
      </c>
    </row>
    <row r="8152" spans="1:3">
      <c r="A8152" s="3">
        <v>11.776001930236816</v>
      </c>
      <c r="B8152" s="3">
        <v>98.333334922790527</v>
      </c>
      <c r="C8152" s="3">
        <v>99.137932062149048</v>
      </c>
    </row>
    <row r="8153" spans="1:3">
      <c r="A8153" s="3">
        <v>11.780001640319824</v>
      </c>
      <c r="B8153" s="3">
        <v>98.333334922790527</v>
      </c>
      <c r="C8153" s="3">
        <v>99.137932062149048</v>
      </c>
    </row>
    <row r="8154" spans="1:3">
      <c r="A8154" s="3">
        <v>11.784001350402832</v>
      </c>
      <c r="B8154" s="3">
        <v>98.333334922790527</v>
      </c>
      <c r="C8154" s="3">
        <v>99.137932062149048</v>
      </c>
    </row>
    <row r="8155" spans="1:3">
      <c r="A8155" s="3">
        <v>11.78800106048584</v>
      </c>
      <c r="B8155" s="3">
        <v>98.333334922790527</v>
      </c>
      <c r="C8155" s="3">
        <v>99.137932062149048</v>
      </c>
    </row>
    <row r="8156" spans="1:3">
      <c r="A8156" s="3">
        <v>11.792001724243164</v>
      </c>
      <c r="B8156" s="3">
        <v>98.333334922790527</v>
      </c>
      <c r="C8156" s="3">
        <v>99.137932062149048</v>
      </c>
    </row>
    <row r="8157" spans="1:3">
      <c r="A8157" s="3">
        <v>11.796001434326172</v>
      </c>
      <c r="B8157" s="3">
        <v>98.333334922790527</v>
      </c>
      <c r="C8157" s="3">
        <v>99.137932062149048</v>
      </c>
    </row>
    <row r="8158" spans="1:3">
      <c r="A8158" s="3">
        <v>11.80000114440918</v>
      </c>
      <c r="B8158" s="3">
        <v>98.333334922790527</v>
      </c>
      <c r="C8158" s="3">
        <v>99.137932062149048</v>
      </c>
    </row>
    <row r="8159" spans="1:3">
      <c r="A8159" s="3">
        <v>11.804001808166504</v>
      </c>
      <c r="B8159" s="3">
        <v>98.333334922790527</v>
      </c>
      <c r="C8159" s="3">
        <v>99.137932062149048</v>
      </c>
    </row>
    <row r="8160" spans="1:3">
      <c r="A8160" s="3">
        <v>11.808001518249512</v>
      </c>
      <c r="B8160" s="3">
        <v>98.333334922790527</v>
      </c>
      <c r="C8160" s="3">
        <v>99.137932062149048</v>
      </c>
    </row>
    <row r="8161" spans="1:3">
      <c r="A8161" s="3">
        <v>11.81200122833252</v>
      </c>
      <c r="B8161" s="3">
        <v>98.333334922790527</v>
      </c>
      <c r="C8161" s="3">
        <v>99.137932062149048</v>
      </c>
    </row>
    <row r="8162" spans="1:3">
      <c r="A8162" s="3">
        <v>11.816001892089844</v>
      </c>
      <c r="B8162" s="3">
        <v>98.333334922790527</v>
      </c>
      <c r="C8162" s="3">
        <v>99.137932062149048</v>
      </c>
    </row>
    <row r="8163" spans="1:3">
      <c r="A8163" s="3">
        <v>11.820001602172852</v>
      </c>
      <c r="B8163" s="3">
        <v>98.333334922790527</v>
      </c>
      <c r="C8163" s="3">
        <v>99.137932062149048</v>
      </c>
    </row>
    <row r="8164" spans="1:3">
      <c r="A8164" s="3">
        <v>11.824001312255859</v>
      </c>
      <c r="B8164" s="3">
        <v>98.333334922790527</v>
      </c>
      <c r="C8164" s="3">
        <v>99.137932062149048</v>
      </c>
    </row>
    <row r="8165" spans="1:3">
      <c r="A8165" s="3">
        <v>11.828001976013184</v>
      </c>
      <c r="B8165" s="3">
        <v>98.333334922790527</v>
      </c>
      <c r="C8165" s="3">
        <v>99.137932062149048</v>
      </c>
    </row>
    <row r="8166" spans="1:3">
      <c r="A8166" s="3">
        <v>11.832001686096191</v>
      </c>
      <c r="B8166" s="3">
        <v>98.333334922790527</v>
      </c>
      <c r="C8166" s="3">
        <v>99.137932062149048</v>
      </c>
    </row>
    <row r="8167" spans="1:3">
      <c r="A8167" s="3">
        <v>11.836001396179199</v>
      </c>
      <c r="B8167" s="3">
        <v>98.333334922790527</v>
      </c>
      <c r="C8167" s="3">
        <v>99.137932062149048</v>
      </c>
    </row>
    <row r="8168" spans="1:3">
      <c r="A8168" s="3">
        <v>11.840001106262207</v>
      </c>
      <c r="B8168" s="3">
        <v>98.333334922790527</v>
      </c>
      <c r="C8168" s="3">
        <v>99.137932062149048</v>
      </c>
    </row>
    <row r="8169" spans="1:3">
      <c r="A8169" s="3">
        <v>11.844001770019531</v>
      </c>
      <c r="B8169" s="3">
        <v>98.333334922790527</v>
      </c>
      <c r="C8169" s="3">
        <v>99.137932062149048</v>
      </c>
    </row>
    <row r="8170" spans="1:3">
      <c r="A8170" s="3">
        <v>11.848001480102539</v>
      </c>
      <c r="B8170" s="3">
        <v>98.333334922790527</v>
      </c>
      <c r="C8170" s="3">
        <v>99.137932062149048</v>
      </c>
    </row>
    <row r="8171" spans="1:3">
      <c r="A8171" s="3">
        <v>11.852001190185547</v>
      </c>
      <c r="B8171" s="3">
        <v>98.333334922790527</v>
      </c>
      <c r="C8171" s="3">
        <v>99.137932062149048</v>
      </c>
    </row>
    <row r="8172" spans="1:3">
      <c r="A8172" s="3">
        <v>11.856001853942871</v>
      </c>
      <c r="B8172" s="3">
        <v>98.333334922790527</v>
      </c>
      <c r="C8172" s="3">
        <v>99.137932062149048</v>
      </c>
    </row>
    <row r="8173" spans="1:3">
      <c r="A8173" s="3">
        <v>11.860001564025879</v>
      </c>
      <c r="B8173" s="3">
        <v>98.333334922790527</v>
      </c>
      <c r="C8173" s="3">
        <v>99.137932062149048</v>
      </c>
    </row>
    <row r="8174" spans="1:3">
      <c r="A8174" s="3">
        <v>11.864001274108887</v>
      </c>
      <c r="B8174" s="3">
        <v>98.333334922790527</v>
      </c>
      <c r="C8174" s="3">
        <v>99.137932062149048</v>
      </c>
    </row>
    <row r="8175" spans="1:3">
      <c r="A8175" s="3">
        <v>11.868001937866211</v>
      </c>
      <c r="B8175" s="3">
        <v>98.333334922790527</v>
      </c>
      <c r="C8175" s="3">
        <v>99.137932062149048</v>
      </c>
    </row>
    <row r="8176" spans="1:3">
      <c r="A8176" s="3">
        <v>11.872001647949219</v>
      </c>
      <c r="B8176" s="3">
        <v>98.333334922790527</v>
      </c>
      <c r="C8176" s="3">
        <v>99.137932062149048</v>
      </c>
    </row>
    <row r="8177" spans="1:3">
      <c r="A8177" s="3">
        <v>11.876001358032227</v>
      </c>
      <c r="B8177" s="3">
        <v>98.333334922790527</v>
      </c>
      <c r="C8177" s="3">
        <v>99.137932062149048</v>
      </c>
    </row>
    <row r="8178" spans="1:3">
      <c r="A8178" s="3">
        <v>11.880001068115234</v>
      </c>
      <c r="B8178" s="3">
        <v>98.333334922790527</v>
      </c>
      <c r="C8178" s="3">
        <v>99.137932062149048</v>
      </c>
    </row>
    <row r="8179" spans="1:3">
      <c r="A8179" s="3">
        <v>11.884001731872559</v>
      </c>
      <c r="B8179" s="3">
        <v>98.333334922790527</v>
      </c>
      <c r="C8179" s="3">
        <v>99.137932062149048</v>
      </c>
    </row>
    <row r="8180" spans="1:3">
      <c r="A8180" s="3">
        <v>11.888001441955566</v>
      </c>
      <c r="B8180" s="3">
        <v>98.333334922790527</v>
      </c>
      <c r="C8180" s="3">
        <v>99.137932062149048</v>
      </c>
    </row>
    <row r="8181" spans="1:3">
      <c r="A8181" s="3">
        <v>11.892001152038574</v>
      </c>
      <c r="B8181" s="3">
        <v>98.333334922790527</v>
      </c>
      <c r="C8181" s="3">
        <v>99.137932062149048</v>
      </c>
    </row>
    <row r="8182" spans="1:3">
      <c r="A8182" s="3">
        <v>11.896001815795898</v>
      </c>
      <c r="B8182" s="3">
        <v>98.333334922790527</v>
      </c>
      <c r="C8182" s="3">
        <v>99.137932062149048</v>
      </c>
    </row>
    <row r="8183" spans="1:3">
      <c r="A8183" s="3">
        <v>11.900001525878906</v>
      </c>
      <c r="B8183" s="3">
        <v>98.333334922790527</v>
      </c>
      <c r="C8183" s="3">
        <v>99.137932062149048</v>
      </c>
    </row>
    <row r="8184" spans="1:3">
      <c r="A8184" s="3">
        <v>11.904001235961914</v>
      </c>
      <c r="B8184" s="3">
        <v>98.333334922790527</v>
      </c>
      <c r="C8184" s="3">
        <v>99.137932062149048</v>
      </c>
    </row>
    <row r="8185" spans="1:3">
      <c r="A8185" s="3">
        <v>11.908001899719238</v>
      </c>
      <c r="B8185" s="3">
        <v>98.333334922790527</v>
      </c>
      <c r="C8185" s="3">
        <v>99.137932062149048</v>
      </c>
    </row>
    <row r="8186" spans="1:3">
      <c r="A8186" s="3">
        <v>11.912001609802246</v>
      </c>
      <c r="B8186" s="3">
        <v>98.333334922790527</v>
      </c>
      <c r="C8186" s="3">
        <v>99.137932062149048</v>
      </c>
    </row>
    <row r="8187" spans="1:3">
      <c r="A8187" s="3">
        <v>11.916001319885254</v>
      </c>
      <c r="B8187" s="3">
        <v>98.333334922790527</v>
      </c>
      <c r="C8187" s="3">
        <v>99.137932062149048</v>
      </c>
    </row>
    <row r="8188" spans="1:3">
      <c r="A8188" s="3">
        <v>11.920001983642578</v>
      </c>
      <c r="B8188" s="3">
        <v>98.333334922790527</v>
      </c>
      <c r="C8188" s="3">
        <v>99.137932062149048</v>
      </c>
    </row>
    <row r="8189" spans="1:3">
      <c r="A8189" s="3">
        <v>11.924001693725586</v>
      </c>
      <c r="B8189" s="3">
        <v>98.333334922790527</v>
      </c>
      <c r="C8189" s="3">
        <v>99.137932062149048</v>
      </c>
    </row>
    <row r="8190" spans="1:3">
      <c r="A8190" s="3">
        <v>11.928001403808594</v>
      </c>
      <c r="B8190" s="3">
        <v>98.333334922790527</v>
      </c>
      <c r="C8190" s="3">
        <v>99.137932062149048</v>
      </c>
    </row>
    <row r="8191" spans="1:3">
      <c r="A8191" s="3">
        <v>11.932001113891602</v>
      </c>
      <c r="B8191" s="3">
        <v>98.333334922790527</v>
      </c>
      <c r="C8191" s="3">
        <v>99.137932062149048</v>
      </c>
    </row>
    <row r="8192" spans="1:3">
      <c r="A8192" s="3">
        <v>11.936001777648926</v>
      </c>
      <c r="B8192" s="3">
        <v>98.333334922790527</v>
      </c>
      <c r="C8192" s="3">
        <v>99.137932062149048</v>
      </c>
    </row>
    <row r="8193" spans="1:3">
      <c r="A8193" s="3">
        <v>11.940001487731934</v>
      </c>
      <c r="B8193" s="3">
        <v>98.333334922790527</v>
      </c>
      <c r="C8193" s="3">
        <v>99.137932062149048</v>
      </c>
    </row>
    <row r="8194" spans="1:3">
      <c r="A8194" s="3">
        <v>11.944001197814941</v>
      </c>
      <c r="B8194" s="3">
        <v>98.333334922790527</v>
      </c>
      <c r="C8194" s="3">
        <v>99.137932062149048</v>
      </c>
    </row>
    <row r="8195" spans="1:3">
      <c r="A8195" s="3">
        <v>11.948001861572266</v>
      </c>
      <c r="B8195" s="3">
        <v>98.333334922790527</v>
      </c>
      <c r="C8195" s="3">
        <v>99.137932062149048</v>
      </c>
    </row>
    <row r="8196" spans="1:3">
      <c r="A8196" s="3">
        <v>11.952001571655273</v>
      </c>
      <c r="B8196" s="3">
        <v>98.333334922790527</v>
      </c>
      <c r="C8196" s="3">
        <v>99.137932062149048</v>
      </c>
    </row>
    <row r="8197" spans="1:3">
      <c r="A8197" s="3">
        <v>11.956001281738281</v>
      </c>
      <c r="B8197" s="3">
        <v>98.333334922790527</v>
      </c>
      <c r="C8197" s="3">
        <v>99.137932062149048</v>
      </c>
    </row>
    <row r="8198" spans="1:3">
      <c r="A8198" s="3">
        <v>11.960001945495605</v>
      </c>
      <c r="B8198" s="3">
        <v>98.333334922790527</v>
      </c>
      <c r="C8198" s="3">
        <v>99.137932062149048</v>
      </c>
    </row>
    <row r="8199" spans="1:3">
      <c r="A8199" s="3">
        <v>11.964001655578613</v>
      </c>
      <c r="B8199" s="3">
        <v>98.333334922790527</v>
      </c>
      <c r="C8199" s="3">
        <v>99.137932062149048</v>
      </c>
    </row>
    <row r="8200" spans="1:3">
      <c r="A8200" s="3">
        <v>11.968001365661621</v>
      </c>
      <c r="B8200" s="3">
        <v>98.333334922790527</v>
      </c>
      <c r="C8200" s="3">
        <v>99.137932062149048</v>
      </c>
    </row>
    <row r="8201" spans="1:3">
      <c r="A8201" s="3">
        <v>11.972001075744629</v>
      </c>
      <c r="B8201" s="3">
        <v>98.333334922790527</v>
      </c>
      <c r="C8201" s="3">
        <v>99.137932062149048</v>
      </c>
    </row>
    <row r="8202" spans="1:3">
      <c r="A8202" s="3">
        <v>11.976001739501953</v>
      </c>
      <c r="B8202" s="3">
        <v>98.333334922790527</v>
      </c>
      <c r="C8202" s="3">
        <v>99.137932062149048</v>
      </c>
    </row>
    <row r="8203" spans="1:3">
      <c r="A8203" s="3">
        <v>11.980001449584961</v>
      </c>
      <c r="B8203" s="3">
        <v>98.333334922790527</v>
      </c>
      <c r="C8203" s="3">
        <v>99.137932062149048</v>
      </c>
    </row>
    <row r="8204" spans="1:3">
      <c r="A8204" s="3">
        <v>11.984001159667969</v>
      </c>
      <c r="B8204" s="3">
        <v>98.333334922790527</v>
      </c>
      <c r="C8204" s="3">
        <v>99.137932062149048</v>
      </c>
    </row>
    <row r="8205" spans="1:3">
      <c r="A8205" s="3">
        <v>11.988001823425293</v>
      </c>
      <c r="B8205" s="3">
        <v>98.333334922790527</v>
      </c>
      <c r="C8205" s="3">
        <v>99.137932062149048</v>
      </c>
    </row>
    <row r="8206" spans="1:3">
      <c r="A8206" s="3">
        <v>11.992001533508301</v>
      </c>
      <c r="B8206" s="3">
        <v>98.333334922790527</v>
      </c>
      <c r="C8206" s="3">
        <v>99.137932062149048</v>
      </c>
    </row>
    <row r="8207" spans="1:3">
      <c r="A8207" s="3">
        <v>11.996001243591309</v>
      </c>
      <c r="B8207" s="3">
        <v>98.333334922790527</v>
      </c>
      <c r="C8207" s="3">
        <v>99.137932062149048</v>
      </c>
    </row>
    <row r="8208" spans="1:3">
      <c r="A8208" s="3">
        <v>12.000001907348633</v>
      </c>
      <c r="B8208" s="3">
        <v>98.333334922790527</v>
      </c>
      <c r="C8208" s="3">
        <v>99.137932062149048</v>
      </c>
    </row>
    <row r="8209" spans="1:3">
      <c r="A8209" s="3">
        <v>12.004001617431641</v>
      </c>
      <c r="B8209" s="3">
        <v>98.333334922790527</v>
      </c>
      <c r="C8209" s="3">
        <v>99.137932062149048</v>
      </c>
    </row>
    <row r="8210" spans="1:3">
      <c r="A8210" s="3">
        <v>12.008001327514648</v>
      </c>
      <c r="B8210" s="3">
        <v>98.333334922790527</v>
      </c>
      <c r="C8210" s="3">
        <v>99.137932062149048</v>
      </c>
    </row>
    <row r="8211" spans="1:3">
      <c r="A8211" s="3">
        <v>12.012001991271973</v>
      </c>
      <c r="B8211" s="3">
        <v>98.333334922790527</v>
      </c>
      <c r="C8211" s="3">
        <v>99.137932062149048</v>
      </c>
    </row>
    <row r="8212" spans="1:3">
      <c r="A8212" s="3">
        <v>12.01600170135498</v>
      </c>
      <c r="B8212" s="3">
        <v>98.333334922790527</v>
      </c>
      <c r="C8212" s="3">
        <v>99.137932062149048</v>
      </c>
    </row>
    <row r="8213" spans="1:3">
      <c r="A8213" s="3">
        <v>12.020001411437988</v>
      </c>
      <c r="B8213" s="3">
        <v>98.333334922790527</v>
      </c>
      <c r="C8213" s="3">
        <v>99.137932062149048</v>
      </c>
    </row>
    <row r="8214" spans="1:3">
      <c r="A8214" s="3">
        <v>12.024001121520996</v>
      </c>
      <c r="B8214" s="3">
        <v>98.333334922790527</v>
      </c>
      <c r="C8214" s="3">
        <v>99.137932062149048</v>
      </c>
    </row>
    <row r="8215" spans="1:3">
      <c r="A8215" s="3">
        <v>12.02800178527832</v>
      </c>
      <c r="B8215" s="3">
        <v>98.333334922790527</v>
      </c>
      <c r="C8215" s="3">
        <v>99.137932062149048</v>
      </c>
    </row>
    <row r="8216" spans="1:3">
      <c r="A8216" s="3">
        <v>12.032001495361328</v>
      </c>
      <c r="B8216" s="3">
        <v>98.333334922790527</v>
      </c>
      <c r="C8216" s="3">
        <v>99.137932062149048</v>
      </c>
    </row>
    <row r="8217" spans="1:3">
      <c r="A8217" s="3">
        <v>12.036001205444336</v>
      </c>
      <c r="B8217" s="3">
        <v>98.333334922790527</v>
      </c>
      <c r="C8217" s="3">
        <v>99.137932062149048</v>
      </c>
    </row>
    <row r="8218" spans="1:3">
      <c r="A8218" s="3">
        <v>12.04000186920166</v>
      </c>
      <c r="B8218" s="3">
        <v>98.333334922790527</v>
      </c>
      <c r="C8218" s="3">
        <v>99.137932062149048</v>
      </c>
    </row>
    <row r="8219" spans="1:3">
      <c r="A8219" s="3">
        <v>12.044001579284668</v>
      </c>
      <c r="B8219" s="3">
        <v>98.333334922790527</v>
      </c>
      <c r="C8219" s="3">
        <v>99.137932062149048</v>
      </c>
    </row>
    <row r="8220" spans="1:3">
      <c r="A8220" s="3">
        <v>12.048001289367676</v>
      </c>
      <c r="B8220" s="3">
        <v>98.333334922790527</v>
      </c>
      <c r="C8220" s="3">
        <v>99.137932062149048</v>
      </c>
    </row>
    <row r="8221" spans="1:3">
      <c r="A8221" s="3">
        <v>12.052001953125</v>
      </c>
      <c r="B8221" s="3">
        <v>98.333334922790527</v>
      </c>
      <c r="C8221" s="3">
        <v>99.137932062149048</v>
      </c>
    </row>
    <row r="8222" spans="1:3">
      <c r="A8222" s="3">
        <v>12.056001663208008</v>
      </c>
      <c r="B8222" s="3">
        <v>98.333334922790527</v>
      </c>
      <c r="C8222" s="3">
        <v>99.137932062149048</v>
      </c>
    </row>
    <row r="8223" spans="1:3">
      <c r="A8223" s="3">
        <v>12.060001373291016</v>
      </c>
      <c r="B8223" s="3">
        <v>98.333334922790527</v>
      </c>
      <c r="C8223" s="3">
        <v>99.137932062149048</v>
      </c>
    </row>
    <row r="8224" spans="1:3">
      <c r="A8224" s="3">
        <v>12.064001083374023</v>
      </c>
      <c r="B8224" s="3">
        <v>98.333334922790527</v>
      </c>
      <c r="C8224" s="3">
        <v>99.137932062149048</v>
      </c>
    </row>
    <row r="8225" spans="1:3">
      <c r="A8225" s="3">
        <v>12.068001747131348</v>
      </c>
      <c r="B8225" s="3">
        <v>98.333334922790527</v>
      </c>
      <c r="C8225" s="3">
        <v>99.137932062149048</v>
      </c>
    </row>
    <row r="8226" spans="1:3">
      <c r="A8226" s="3">
        <v>12.072001457214355</v>
      </c>
      <c r="B8226" s="3">
        <v>98.333334922790527</v>
      </c>
      <c r="C8226" s="3">
        <v>99.137932062149048</v>
      </c>
    </row>
    <row r="8227" spans="1:3">
      <c r="A8227" s="3">
        <v>12.076001167297363</v>
      </c>
      <c r="B8227" s="3">
        <v>98.333334922790527</v>
      </c>
      <c r="C8227" s="3">
        <v>99.137932062149048</v>
      </c>
    </row>
    <row r="8228" spans="1:3">
      <c r="A8228" s="3">
        <v>12.080001831054688</v>
      </c>
      <c r="B8228" s="3">
        <v>98.333334922790527</v>
      </c>
      <c r="C8228" s="3">
        <v>99.137932062149048</v>
      </c>
    </row>
    <row r="8229" spans="1:3">
      <c r="A8229" s="3">
        <v>12.084001541137695</v>
      </c>
      <c r="B8229" s="3">
        <v>98.333334922790527</v>
      </c>
      <c r="C8229" s="3">
        <v>99.137932062149048</v>
      </c>
    </row>
    <row r="8230" spans="1:3">
      <c r="A8230" s="3">
        <v>12.088001251220703</v>
      </c>
      <c r="B8230" s="3">
        <v>98.333334922790527</v>
      </c>
      <c r="C8230" s="3">
        <v>99.137932062149048</v>
      </c>
    </row>
    <row r="8231" spans="1:3">
      <c r="A8231" s="3">
        <v>12.092001914978027</v>
      </c>
      <c r="B8231" s="3">
        <v>98.333334922790527</v>
      </c>
      <c r="C8231" s="3">
        <v>99.137932062149048</v>
      </c>
    </row>
    <row r="8232" spans="1:3">
      <c r="A8232" s="3">
        <v>12.096001625061035</v>
      </c>
      <c r="B8232" s="3">
        <v>98.333334922790527</v>
      </c>
      <c r="C8232" s="3">
        <v>99.137932062149048</v>
      </c>
    </row>
    <row r="8233" spans="1:3">
      <c r="A8233" s="3">
        <v>12.100001335144043</v>
      </c>
      <c r="B8233" s="3">
        <v>98.333334922790527</v>
      </c>
      <c r="C8233" s="3">
        <v>99.137932062149048</v>
      </c>
    </row>
    <row r="8234" spans="1:3">
      <c r="A8234" s="3">
        <v>12.104001998901367</v>
      </c>
      <c r="B8234" s="3">
        <v>98.333334922790527</v>
      </c>
      <c r="C8234" s="3">
        <v>99.137932062149048</v>
      </c>
    </row>
    <row r="8235" spans="1:3">
      <c r="A8235" s="3">
        <v>12.108001708984375</v>
      </c>
      <c r="B8235" s="3">
        <v>98.333334922790527</v>
      </c>
      <c r="C8235" s="3">
        <v>99.137932062149048</v>
      </c>
    </row>
    <row r="8236" spans="1:3">
      <c r="A8236" s="3">
        <v>12.112001419067383</v>
      </c>
      <c r="B8236" s="3">
        <v>98.333334922790527</v>
      </c>
      <c r="C8236" s="3">
        <v>99.137932062149048</v>
      </c>
    </row>
    <row r="8237" spans="1:3">
      <c r="A8237" s="3">
        <v>12.116001129150391</v>
      </c>
      <c r="B8237" s="3">
        <v>98.333334922790527</v>
      </c>
      <c r="C8237" s="3">
        <v>99.137932062149048</v>
      </c>
    </row>
    <row r="8238" spans="1:3">
      <c r="A8238" s="3">
        <v>12.120001792907715</v>
      </c>
      <c r="B8238" s="3">
        <v>98.333334922790527</v>
      </c>
      <c r="C8238" s="3">
        <v>99.137932062149048</v>
      </c>
    </row>
    <row r="8239" spans="1:3">
      <c r="A8239" s="3">
        <v>12.124001502990723</v>
      </c>
      <c r="B8239" s="3">
        <v>98.333334922790527</v>
      </c>
      <c r="C8239" s="3">
        <v>99.137932062149048</v>
      </c>
    </row>
    <row r="8240" spans="1:3">
      <c r="A8240" s="3">
        <v>12.12800121307373</v>
      </c>
      <c r="B8240" s="3">
        <v>98.333334922790527</v>
      </c>
      <c r="C8240" s="3">
        <v>99.137932062149048</v>
      </c>
    </row>
    <row r="8241" spans="1:3">
      <c r="A8241" s="3">
        <v>12.132001876831055</v>
      </c>
      <c r="B8241" s="3">
        <v>98.333334922790527</v>
      </c>
      <c r="C8241" s="3">
        <v>99.137932062149048</v>
      </c>
    </row>
    <row r="8242" spans="1:3">
      <c r="A8242" s="3">
        <v>12.136001586914063</v>
      </c>
      <c r="B8242" s="3">
        <v>98.333334922790527</v>
      </c>
      <c r="C8242" s="3">
        <v>99.137932062149048</v>
      </c>
    </row>
    <row r="8243" spans="1:3">
      <c r="A8243" s="3">
        <v>12.14000129699707</v>
      </c>
      <c r="B8243" s="3">
        <v>98.333334922790527</v>
      </c>
      <c r="C8243" s="3">
        <v>99.137932062149048</v>
      </c>
    </row>
    <row r="8244" spans="1:3">
      <c r="A8244" s="3">
        <v>12.144001960754395</v>
      </c>
      <c r="B8244" s="3">
        <v>98.333334922790527</v>
      </c>
      <c r="C8244" s="3">
        <v>99.137932062149048</v>
      </c>
    </row>
    <row r="8245" spans="1:3">
      <c r="A8245" s="3">
        <v>12.148001670837402</v>
      </c>
      <c r="B8245" s="3">
        <v>98.333334922790527</v>
      </c>
      <c r="C8245" s="3">
        <v>99.137932062149048</v>
      </c>
    </row>
    <row r="8246" spans="1:3">
      <c r="A8246" s="3">
        <v>12.15200138092041</v>
      </c>
      <c r="B8246" s="3">
        <v>98.333334922790527</v>
      </c>
      <c r="C8246" s="3">
        <v>99.137932062149048</v>
      </c>
    </row>
    <row r="8247" spans="1:3">
      <c r="A8247" s="3">
        <v>12.156001091003418</v>
      </c>
      <c r="B8247" s="3">
        <v>98.333334922790527</v>
      </c>
      <c r="C8247" s="3">
        <v>99.137932062149048</v>
      </c>
    </row>
    <row r="8248" spans="1:3">
      <c r="A8248" s="3">
        <v>12.160001754760742</v>
      </c>
      <c r="B8248" s="3">
        <v>98.333334922790527</v>
      </c>
      <c r="C8248" s="3">
        <v>99.137932062149048</v>
      </c>
    </row>
    <row r="8249" spans="1:3">
      <c r="A8249" s="3">
        <v>12.16400146484375</v>
      </c>
      <c r="B8249" s="3">
        <v>98.333334922790527</v>
      </c>
      <c r="C8249" s="3">
        <v>99.137932062149048</v>
      </c>
    </row>
    <row r="8250" spans="1:3">
      <c r="A8250" s="3">
        <v>12.168001174926758</v>
      </c>
      <c r="B8250" s="3">
        <v>98.333334922790527</v>
      </c>
      <c r="C8250" s="3">
        <v>99.137932062149048</v>
      </c>
    </row>
    <row r="8251" spans="1:3">
      <c r="A8251" s="3">
        <v>12.172001838684082</v>
      </c>
      <c r="B8251" s="3">
        <v>98.333334922790527</v>
      </c>
      <c r="C8251" s="3">
        <v>99.137932062149048</v>
      </c>
    </row>
    <row r="8252" spans="1:3">
      <c r="A8252" s="3">
        <v>12.17600154876709</v>
      </c>
      <c r="B8252" s="3">
        <v>98.333334922790527</v>
      </c>
      <c r="C8252" s="3">
        <v>99.137932062149048</v>
      </c>
    </row>
    <row r="8253" spans="1:3">
      <c r="A8253" s="3">
        <v>12.180001258850098</v>
      </c>
      <c r="B8253" s="3">
        <v>98.333334922790527</v>
      </c>
      <c r="C8253" s="3">
        <v>99.137932062149048</v>
      </c>
    </row>
    <row r="8254" spans="1:3">
      <c r="A8254" s="3">
        <v>12.184001922607422</v>
      </c>
      <c r="B8254" s="3">
        <v>98.333334922790527</v>
      </c>
      <c r="C8254" s="3">
        <v>99.137932062149048</v>
      </c>
    </row>
    <row r="8255" spans="1:3">
      <c r="A8255" s="3">
        <v>12.18800163269043</v>
      </c>
      <c r="B8255" s="3">
        <v>98.333334922790527</v>
      </c>
      <c r="C8255" s="3">
        <v>99.137932062149048</v>
      </c>
    </row>
    <row r="8256" spans="1:3">
      <c r="A8256" s="3">
        <v>12.192001342773438</v>
      </c>
      <c r="B8256" s="3">
        <v>98.333334922790527</v>
      </c>
      <c r="C8256" s="3">
        <v>99.137932062149048</v>
      </c>
    </row>
    <row r="8257" spans="1:3">
      <c r="A8257" s="3">
        <v>12.196001052856445</v>
      </c>
      <c r="B8257" s="3">
        <v>98.333334922790527</v>
      </c>
      <c r="C8257" s="3">
        <v>99.137932062149048</v>
      </c>
    </row>
    <row r="8258" spans="1:3">
      <c r="A8258" s="3">
        <v>12.20000171661377</v>
      </c>
      <c r="B8258" s="3">
        <v>98.333334922790527</v>
      </c>
      <c r="C8258" s="3">
        <v>99.137932062149048</v>
      </c>
    </row>
    <row r="8259" spans="1:3">
      <c r="A8259" s="3">
        <v>12.204001426696777</v>
      </c>
      <c r="B8259" s="3">
        <v>98.333334922790527</v>
      </c>
      <c r="C8259" s="3">
        <v>99.137932062149048</v>
      </c>
    </row>
    <row r="8260" spans="1:3">
      <c r="A8260" s="3">
        <v>12.208001136779785</v>
      </c>
      <c r="B8260" s="3">
        <v>98.333334922790527</v>
      </c>
      <c r="C8260" s="3">
        <v>99.137932062149048</v>
      </c>
    </row>
    <row r="8261" spans="1:3">
      <c r="A8261" s="3">
        <v>12.212001800537109</v>
      </c>
      <c r="B8261" s="3">
        <v>98.333334922790527</v>
      </c>
      <c r="C8261" s="3">
        <v>99.137932062149048</v>
      </c>
    </row>
    <row r="8262" spans="1:3">
      <c r="A8262" s="3">
        <v>12.216001510620117</v>
      </c>
      <c r="B8262" s="3">
        <v>98.333334922790527</v>
      </c>
      <c r="C8262" s="3">
        <v>99.137932062149048</v>
      </c>
    </row>
    <row r="8263" spans="1:3">
      <c r="A8263" s="3">
        <v>12.220001220703125</v>
      </c>
      <c r="B8263" s="3">
        <v>98.333334922790527</v>
      </c>
      <c r="C8263" s="3">
        <v>99.137932062149048</v>
      </c>
    </row>
    <row r="8264" spans="1:3">
      <c r="A8264" s="3">
        <v>12.224001884460449</v>
      </c>
      <c r="B8264" s="3">
        <v>98.333334922790527</v>
      </c>
      <c r="C8264" s="3">
        <v>99.137932062149048</v>
      </c>
    </row>
    <row r="8265" spans="1:3">
      <c r="A8265" s="3">
        <v>12.228001594543457</v>
      </c>
      <c r="B8265" s="3">
        <v>98.333334922790527</v>
      </c>
      <c r="C8265" s="3">
        <v>99.137932062149048</v>
      </c>
    </row>
    <row r="8266" spans="1:3">
      <c r="A8266" s="3">
        <v>12.232001304626465</v>
      </c>
      <c r="B8266" s="3">
        <v>98.333334922790527</v>
      </c>
      <c r="C8266" s="3">
        <v>99.137932062149048</v>
      </c>
    </row>
    <row r="8267" spans="1:3">
      <c r="A8267" s="3">
        <v>12.236001968383789</v>
      </c>
      <c r="B8267" s="3">
        <v>98.333334922790527</v>
      </c>
      <c r="C8267" s="3">
        <v>99.137932062149048</v>
      </c>
    </row>
    <row r="8268" spans="1:3">
      <c r="A8268" s="3">
        <v>12.240001678466797</v>
      </c>
      <c r="B8268" s="3">
        <v>98.333334922790527</v>
      </c>
      <c r="C8268" s="3">
        <v>99.137932062149048</v>
      </c>
    </row>
    <row r="8269" spans="1:3">
      <c r="A8269" s="3">
        <v>12.244001388549805</v>
      </c>
      <c r="B8269" s="3">
        <v>98.333334922790527</v>
      </c>
      <c r="C8269" s="3">
        <v>99.137932062149048</v>
      </c>
    </row>
    <row r="8270" spans="1:3">
      <c r="A8270" s="3">
        <v>12.248001098632813</v>
      </c>
      <c r="B8270" s="3">
        <v>98.333334922790527</v>
      </c>
      <c r="C8270" s="3">
        <v>99.137932062149048</v>
      </c>
    </row>
    <row r="8271" spans="1:3">
      <c r="A8271" s="3">
        <v>12.252001762390137</v>
      </c>
      <c r="B8271" s="3">
        <v>98.333334922790527</v>
      </c>
      <c r="C8271" s="3">
        <v>99.137932062149048</v>
      </c>
    </row>
    <row r="8272" spans="1:3">
      <c r="A8272" s="3">
        <v>12.256001472473145</v>
      </c>
      <c r="B8272" s="3">
        <v>98.333334922790527</v>
      </c>
      <c r="C8272" s="3">
        <v>99.137932062149048</v>
      </c>
    </row>
    <row r="8273" spans="1:3">
      <c r="A8273" s="3">
        <v>12.260001182556152</v>
      </c>
      <c r="B8273" s="3">
        <v>98.333334922790527</v>
      </c>
      <c r="C8273" s="3">
        <v>99.137932062149048</v>
      </c>
    </row>
    <row r="8274" spans="1:3">
      <c r="A8274" s="3">
        <v>12.264001846313477</v>
      </c>
      <c r="B8274" s="3">
        <v>98.333334922790527</v>
      </c>
      <c r="C8274" s="3">
        <v>99.137932062149048</v>
      </c>
    </row>
    <row r="8275" spans="1:3">
      <c r="A8275" s="3">
        <v>12.268001556396484</v>
      </c>
      <c r="B8275" s="3">
        <v>98.333334922790527</v>
      </c>
      <c r="C8275" s="3">
        <v>99.137932062149048</v>
      </c>
    </row>
    <row r="8276" spans="1:3">
      <c r="A8276" s="3">
        <v>12.272001266479492</v>
      </c>
      <c r="B8276" s="3">
        <v>98.333334922790527</v>
      </c>
      <c r="C8276" s="3">
        <v>99.137932062149048</v>
      </c>
    </row>
    <row r="8277" spans="1:3">
      <c r="A8277" s="3">
        <v>12.276001930236816</v>
      </c>
      <c r="B8277" s="3">
        <v>98.333334922790527</v>
      </c>
      <c r="C8277" s="3">
        <v>99.137932062149048</v>
      </c>
    </row>
    <row r="8278" spans="1:3">
      <c r="A8278" s="3">
        <v>12.280001640319824</v>
      </c>
      <c r="B8278" s="3">
        <v>98.333334922790527</v>
      </c>
      <c r="C8278" s="3">
        <v>99.137932062149048</v>
      </c>
    </row>
    <row r="8279" spans="1:3">
      <c r="A8279" s="3">
        <v>12.284001350402832</v>
      </c>
      <c r="B8279" s="3">
        <v>98.333334922790527</v>
      </c>
      <c r="C8279" s="3">
        <v>99.137932062149048</v>
      </c>
    </row>
    <row r="8280" spans="1:3">
      <c r="A8280" s="3">
        <v>12.28800106048584</v>
      </c>
      <c r="B8280" s="3">
        <v>98.333334922790527</v>
      </c>
      <c r="C8280" s="3">
        <v>99.137932062149048</v>
      </c>
    </row>
    <row r="8281" spans="1:3">
      <c r="A8281" s="3">
        <v>12.292001724243164</v>
      </c>
      <c r="B8281" s="3">
        <v>98.333334922790527</v>
      </c>
      <c r="C8281" s="3">
        <v>99.137932062149048</v>
      </c>
    </row>
    <row r="8282" spans="1:3">
      <c r="A8282" s="3">
        <v>12.296001434326172</v>
      </c>
      <c r="B8282" s="3">
        <v>98.333334922790527</v>
      </c>
      <c r="C8282" s="3">
        <v>99.137932062149048</v>
      </c>
    </row>
    <row r="8283" spans="1:3">
      <c r="A8283" s="3">
        <v>12.30000114440918</v>
      </c>
      <c r="B8283" s="3">
        <v>98.333334922790527</v>
      </c>
      <c r="C8283" s="3">
        <v>99.137932062149048</v>
      </c>
    </row>
    <row r="8284" spans="1:3">
      <c r="A8284" s="3">
        <v>12.304001808166504</v>
      </c>
      <c r="B8284" s="3">
        <v>98.333334922790527</v>
      </c>
      <c r="C8284" s="3">
        <v>99.137932062149048</v>
      </c>
    </row>
    <row r="8285" spans="1:3">
      <c r="A8285" s="3">
        <v>12.308001518249512</v>
      </c>
      <c r="B8285" s="3">
        <v>98.333334922790527</v>
      </c>
      <c r="C8285" s="3">
        <v>99.137932062149048</v>
      </c>
    </row>
    <row r="8286" spans="1:3">
      <c r="A8286" s="3">
        <v>12.31200122833252</v>
      </c>
      <c r="B8286" s="3">
        <v>98.333334922790527</v>
      </c>
      <c r="C8286" s="3">
        <v>99.137932062149048</v>
      </c>
    </row>
    <row r="8287" spans="1:3">
      <c r="A8287" s="3">
        <v>12.316001892089844</v>
      </c>
      <c r="B8287" s="3">
        <v>98.333334922790527</v>
      </c>
      <c r="C8287" s="3">
        <v>99.137932062149048</v>
      </c>
    </row>
    <row r="8288" spans="1:3">
      <c r="A8288" s="3">
        <v>12.320001602172852</v>
      </c>
      <c r="B8288" s="3">
        <v>98.333334922790527</v>
      </c>
      <c r="C8288" s="3">
        <v>99.137932062149048</v>
      </c>
    </row>
    <row r="8289" spans="1:3">
      <c r="A8289" s="3">
        <v>12.324001312255859</v>
      </c>
      <c r="B8289" s="3">
        <v>98.333334922790527</v>
      </c>
      <c r="C8289" s="3">
        <v>99.137932062149048</v>
      </c>
    </row>
    <row r="8290" spans="1:3">
      <c r="A8290" s="3">
        <v>12.328001976013184</v>
      </c>
      <c r="B8290" s="3">
        <v>98.333334922790527</v>
      </c>
      <c r="C8290" s="3">
        <v>99.137932062149048</v>
      </c>
    </row>
    <row r="8291" spans="1:3">
      <c r="A8291" s="3">
        <v>12.332001686096191</v>
      </c>
      <c r="B8291" s="3">
        <v>98.333334922790527</v>
      </c>
      <c r="C8291" s="3">
        <v>99.137932062149048</v>
      </c>
    </row>
    <row r="8292" spans="1:3">
      <c r="A8292" s="3">
        <v>12.336001396179199</v>
      </c>
      <c r="B8292" s="3">
        <v>98.333334922790527</v>
      </c>
      <c r="C8292" s="3">
        <v>99.137932062149048</v>
      </c>
    </row>
    <row r="8293" spans="1:3">
      <c r="A8293" s="3">
        <v>12.340000152587891</v>
      </c>
      <c r="B8293" s="3">
        <v>98.333334922790527</v>
      </c>
      <c r="C8293" s="3">
        <v>100</v>
      </c>
    </row>
    <row r="8294" spans="1:3">
      <c r="A8294" s="3">
        <v>12.340001106262207</v>
      </c>
      <c r="B8294" s="3">
        <v>98.333334922790527</v>
      </c>
      <c r="C8294" s="3">
        <v>100</v>
      </c>
    </row>
    <row r="8295" spans="1:3">
      <c r="A8295" s="3">
        <v>12.344001770019531</v>
      </c>
      <c r="B8295" s="3">
        <v>98.333334922790527</v>
      </c>
      <c r="C8295" s="3">
        <v>100</v>
      </c>
    </row>
    <row r="8296" spans="1:3">
      <c r="A8296" s="3">
        <v>12.348001480102539</v>
      </c>
      <c r="B8296" s="3">
        <v>98.333334922790527</v>
      </c>
      <c r="C8296" s="3">
        <v>100</v>
      </c>
    </row>
    <row r="8297" spans="1:3">
      <c r="A8297" s="3">
        <v>12.352001190185547</v>
      </c>
      <c r="B8297" s="3">
        <v>98.333334922790527</v>
      </c>
      <c r="C8297" s="3">
        <v>100</v>
      </c>
    </row>
    <row r="8298" spans="1:3">
      <c r="A8298" s="3">
        <v>12.356001853942871</v>
      </c>
      <c r="B8298" s="3">
        <v>98.333334922790527</v>
      </c>
      <c r="C8298" s="3">
        <v>100</v>
      </c>
    </row>
    <row r="8299" spans="1:3">
      <c r="A8299" s="3">
        <v>12.360001564025879</v>
      </c>
      <c r="B8299" s="3">
        <v>98.333334922790527</v>
      </c>
      <c r="C8299" s="3">
        <v>100</v>
      </c>
    </row>
    <row r="8300" spans="1:3">
      <c r="A8300" s="3">
        <v>12.364001274108887</v>
      </c>
      <c r="B8300" s="3">
        <v>98.333334922790527</v>
      </c>
      <c r="C8300" s="3">
        <v>100</v>
      </c>
    </row>
    <row r="8301" spans="1:3">
      <c r="A8301" s="3">
        <v>12.368001937866211</v>
      </c>
      <c r="B8301" s="3">
        <v>98.333334922790527</v>
      </c>
      <c r="C8301" s="3">
        <v>100</v>
      </c>
    </row>
    <row r="8302" spans="1:3">
      <c r="A8302" s="3">
        <v>12.372001647949219</v>
      </c>
      <c r="B8302" s="3">
        <v>98.333334922790527</v>
      </c>
      <c r="C8302" s="3">
        <v>100</v>
      </c>
    </row>
    <row r="8303" spans="1:3">
      <c r="A8303" s="3">
        <v>12.376001358032227</v>
      </c>
      <c r="B8303" s="3">
        <v>98.333334922790527</v>
      </c>
      <c r="C8303" s="3">
        <v>100</v>
      </c>
    </row>
    <row r="8304" spans="1:3">
      <c r="A8304" s="3">
        <v>12.380001068115234</v>
      </c>
      <c r="B8304" s="3">
        <v>98.333334922790527</v>
      </c>
      <c r="C8304" s="3">
        <v>100</v>
      </c>
    </row>
    <row r="8305" spans="1:3">
      <c r="A8305" s="3">
        <v>12.384001731872559</v>
      </c>
      <c r="B8305" s="3">
        <v>98.333334922790527</v>
      </c>
      <c r="C8305" s="3">
        <v>100</v>
      </c>
    </row>
    <row r="8306" spans="1:3">
      <c r="A8306" s="3">
        <v>12.388001441955566</v>
      </c>
      <c r="B8306" s="3">
        <v>98.333334922790527</v>
      </c>
      <c r="C8306" s="3">
        <v>100</v>
      </c>
    </row>
    <row r="8307" spans="1:3">
      <c r="A8307" s="3">
        <v>12.392001152038574</v>
      </c>
      <c r="B8307" s="3">
        <v>98.333334922790527</v>
      </c>
      <c r="C8307" s="3">
        <v>100</v>
      </c>
    </row>
    <row r="8308" spans="1:3">
      <c r="A8308" s="3">
        <v>12.396001815795898</v>
      </c>
      <c r="B8308" s="3">
        <v>98.333334922790527</v>
      </c>
      <c r="C8308" s="3">
        <v>100</v>
      </c>
    </row>
    <row r="8309" spans="1:3">
      <c r="A8309" s="3">
        <v>12.400001525878906</v>
      </c>
      <c r="B8309" s="3">
        <v>98.333334922790527</v>
      </c>
      <c r="C8309" s="3">
        <v>100</v>
      </c>
    </row>
    <row r="8310" spans="1:3">
      <c r="A8310" s="3">
        <v>12.404001235961914</v>
      </c>
      <c r="B8310" s="3">
        <v>98.333334922790527</v>
      </c>
      <c r="C8310" s="3">
        <v>100</v>
      </c>
    </row>
    <row r="8311" spans="1:3">
      <c r="A8311" s="3">
        <v>12.408001899719238</v>
      </c>
      <c r="B8311" s="3">
        <v>98.333334922790527</v>
      </c>
      <c r="C8311" s="3">
        <v>100</v>
      </c>
    </row>
    <row r="8312" spans="1:3">
      <c r="A8312" s="3">
        <v>12.412001609802246</v>
      </c>
      <c r="B8312" s="3">
        <v>98.333334922790527</v>
      </c>
      <c r="C8312" s="3">
        <v>100</v>
      </c>
    </row>
    <row r="8313" spans="1:3">
      <c r="A8313" s="3">
        <v>12.416001319885254</v>
      </c>
      <c r="B8313" s="3">
        <v>98.333334922790527</v>
      </c>
      <c r="C8313" s="3">
        <v>100</v>
      </c>
    </row>
    <row r="8314" spans="1:3">
      <c r="A8314" s="3">
        <v>12.420001983642578</v>
      </c>
      <c r="B8314" s="3">
        <v>98.333334922790527</v>
      </c>
      <c r="C8314" s="3">
        <v>100</v>
      </c>
    </row>
    <row r="8315" spans="1:3">
      <c r="A8315" s="3">
        <v>12.424001693725586</v>
      </c>
      <c r="B8315" s="3">
        <v>98.333334922790527</v>
      </c>
      <c r="C8315" s="3">
        <v>100</v>
      </c>
    </row>
    <row r="8316" spans="1:3">
      <c r="A8316" s="3">
        <v>12.428001403808594</v>
      </c>
      <c r="B8316" s="3">
        <v>98.333334922790527</v>
      </c>
      <c r="C8316" s="3">
        <v>100</v>
      </c>
    </row>
    <row r="8317" spans="1:3">
      <c r="A8317" s="3">
        <v>12.432001113891602</v>
      </c>
      <c r="B8317" s="3">
        <v>98.333334922790527</v>
      </c>
      <c r="C8317" s="3">
        <v>100</v>
      </c>
    </row>
    <row r="8318" spans="1:3">
      <c r="A8318" s="3">
        <v>12.436001777648926</v>
      </c>
      <c r="B8318" s="3">
        <v>98.333334922790527</v>
      </c>
      <c r="C8318" s="3">
        <v>100</v>
      </c>
    </row>
    <row r="8319" spans="1:3">
      <c r="A8319" s="3">
        <v>12.440001487731934</v>
      </c>
      <c r="B8319" s="3">
        <v>98.333334922790527</v>
      </c>
      <c r="C8319" s="3">
        <v>100</v>
      </c>
    </row>
    <row r="8320" spans="1:3">
      <c r="A8320" s="3">
        <v>12.444001197814941</v>
      </c>
      <c r="B8320" s="3">
        <v>98.333334922790527</v>
      </c>
      <c r="C8320" s="3">
        <v>100</v>
      </c>
    </row>
    <row r="8321" spans="1:3">
      <c r="A8321" s="3">
        <v>12.448001861572266</v>
      </c>
      <c r="B8321" s="3">
        <v>98.333334922790527</v>
      </c>
      <c r="C8321" s="3">
        <v>100</v>
      </c>
    </row>
    <row r="8322" spans="1:3">
      <c r="A8322" s="3">
        <v>12.452001571655273</v>
      </c>
      <c r="B8322" s="3">
        <v>98.333334922790527</v>
      </c>
      <c r="C8322" s="3">
        <v>100</v>
      </c>
    </row>
    <row r="8323" spans="1:3">
      <c r="A8323" s="3">
        <v>12.456001281738281</v>
      </c>
      <c r="B8323" s="3">
        <v>98.333334922790527</v>
      </c>
      <c r="C8323" s="3">
        <v>100</v>
      </c>
    </row>
    <row r="8324" spans="1:3">
      <c r="A8324" s="3">
        <v>12.460001945495605</v>
      </c>
      <c r="B8324" s="3">
        <v>98.333334922790527</v>
      </c>
      <c r="C8324" s="3">
        <v>100</v>
      </c>
    </row>
    <row r="8325" spans="1:3">
      <c r="A8325" s="3">
        <v>12.464001655578613</v>
      </c>
      <c r="B8325" s="3">
        <v>98.333334922790527</v>
      </c>
      <c r="C8325" s="3">
        <v>100</v>
      </c>
    </row>
    <row r="8326" spans="1:3">
      <c r="A8326" s="3">
        <v>12.468001365661621</v>
      </c>
      <c r="B8326" s="3">
        <v>98.333334922790527</v>
      </c>
      <c r="C8326" s="3">
        <v>100</v>
      </c>
    </row>
    <row r="8327" spans="1:3">
      <c r="A8327" s="3">
        <v>12.472001075744629</v>
      </c>
      <c r="B8327" s="3">
        <v>98.333334922790527</v>
      </c>
      <c r="C8327" s="3">
        <v>100</v>
      </c>
    </row>
    <row r="8328" spans="1:3">
      <c r="A8328" s="3">
        <v>12.476001739501953</v>
      </c>
      <c r="B8328" s="3">
        <v>98.333334922790527</v>
      </c>
      <c r="C8328" s="3">
        <v>100</v>
      </c>
    </row>
    <row r="8329" spans="1:3">
      <c r="A8329" s="3">
        <v>12.480001449584961</v>
      </c>
      <c r="B8329" s="3">
        <v>98.333334922790527</v>
      </c>
      <c r="C8329" s="3">
        <v>100</v>
      </c>
    </row>
    <row r="8330" spans="1:3">
      <c r="A8330" s="3">
        <v>12.484001159667969</v>
      </c>
      <c r="B8330" s="3">
        <v>98.333334922790527</v>
      </c>
      <c r="C8330" s="3">
        <v>100</v>
      </c>
    </row>
    <row r="8331" spans="1:3">
      <c r="A8331" s="3">
        <v>12.488001823425293</v>
      </c>
      <c r="B8331" s="3">
        <v>98.333334922790527</v>
      </c>
      <c r="C8331" s="3">
        <v>100</v>
      </c>
    </row>
    <row r="8332" spans="1:3">
      <c r="A8332" s="3">
        <v>12.492001533508301</v>
      </c>
      <c r="B8332" s="3">
        <v>98.333334922790527</v>
      </c>
      <c r="C8332" s="3">
        <v>100</v>
      </c>
    </row>
    <row r="8333" spans="1:3">
      <c r="A8333" s="3">
        <v>12.496001243591309</v>
      </c>
      <c r="B8333" s="3">
        <v>98.333334922790527</v>
      </c>
      <c r="C8333" s="3">
        <v>100</v>
      </c>
    </row>
    <row r="8334" spans="1:3">
      <c r="A8334" s="3">
        <v>12.500001907348633</v>
      </c>
      <c r="B8334" s="3">
        <v>98.333334922790527</v>
      </c>
      <c r="C8334" s="3">
        <v>100</v>
      </c>
    </row>
    <row r="8335" spans="1:3">
      <c r="A8335" s="3">
        <v>12.504001617431641</v>
      </c>
      <c r="B8335" s="3">
        <v>98.333334922790527</v>
      </c>
      <c r="C8335" s="3">
        <v>100</v>
      </c>
    </row>
    <row r="8336" spans="1:3">
      <c r="A8336" s="3">
        <v>12.508001327514648</v>
      </c>
      <c r="B8336" s="3">
        <v>98.333334922790527</v>
      </c>
      <c r="C8336" s="3">
        <v>100</v>
      </c>
    </row>
    <row r="8337" spans="1:3">
      <c r="A8337" s="3">
        <v>12.512001991271973</v>
      </c>
      <c r="B8337" s="3">
        <v>98.333334922790527</v>
      </c>
      <c r="C8337" s="3">
        <v>100</v>
      </c>
    </row>
    <row r="8338" spans="1:3">
      <c r="A8338" s="3">
        <v>12.51600170135498</v>
      </c>
      <c r="B8338" s="3">
        <v>98.333334922790527</v>
      </c>
      <c r="C8338" s="3">
        <v>100</v>
      </c>
    </row>
    <row r="8339" spans="1:3">
      <c r="A8339" s="3">
        <v>12.520001411437988</v>
      </c>
      <c r="B8339" s="3">
        <v>98.333334922790527</v>
      </c>
      <c r="C8339" s="3">
        <v>100</v>
      </c>
    </row>
    <row r="8340" spans="1:3">
      <c r="A8340" s="3">
        <v>12.524001121520996</v>
      </c>
      <c r="B8340" s="3">
        <v>98.333334922790527</v>
      </c>
      <c r="C8340" s="3">
        <v>100</v>
      </c>
    </row>
    <row r="8341" spans="1:3">
      <c r="A8341" s="3">
        <v>12.52800178527832</v>
      </c>
      <c r="B8341" s="3">
        <v>98.333334922790527</v>
      </c>
      <c r="C8341" s="3">
        <v>100</v>
      </c>
    </row>
    <row r="8342" spans="1:3">
      <c r="A8342" s="3">
        <v>12.532001495361328</v>
      </c>
      <c r="B8342" s="3">
        <v>98.333334922790527</v>
      </c>
      <c r="C8342" s="3">
        <v>100</v>
      </c>
    </row>
    <row r="8343" spans="1:3">
      <c r="A8343" s="3">
        <v>12.536001205444336</v>
      </c>
      <c r="B8343" s="3">
        <v>98.333334922790527</v>
      </c>
      <c r="C8343" s="3">
        <v>100</v>
      </c>
    </row>
    <row r="8344" spans="1:3">
      <c r="A8344" s="3">
        <v>12.54000186920166</v>
      </c>
      <c r="B8344" s="3">
        <v>98.333334922790527</v>
      </c>
      <c r="C8344" s="3">
        <v>100</v>
      </c>
    </row>
    <row r="8345" spans="1:3">
      <c r="A8345" s="3">
        <v>12.544001579284668</v>
      </c>
      <c r="B8345" s="3">
        <v>98.333334922790527</v>
      </c>
      <c r="C8345" s="3">
        <v>100</v>
      </c>
    </row>
    <row r="8346" spans="1:3">
      <c r="A8346" s="3">
        <v>12.548001289367676</v>
      </c>
      <c r="B8346" s="3">
        <v>98.333334922790527</v>
      </c>
      <c r="C8346" s="3">
        <v>100</v>
      </c>
    </row>
    <row r="8347" spans="1:3">
      <c r="A8347" s="3">
        <v>12.552001953125</v>
      </c>
      <c r="B8347" s="3">
        <v>98.333334922790527</v>
      </c>
      <c r="C8347" s="3">
        <v>100</v>
      </c>
    </row>
    <row r="8348" spans="1:3">
      <c r="A8348" s="3">
        <v>12.556001663208008</v>
      </c>
      <c r="B8348" s="3">
        <v>98.333334922790527</v>
      </c>
      <c r="C8348" s="3">
        <v>100</v>
      </c>
    </row>
    <row r="8349" spans="1:3">
      <c r="A8349" s="3">
        <v>12.560001373291016</v>
      </c>
      <c r="B8349" s="3">
        <v>98.333334922790527</v>
      </c>
      <c r="C8349" s="3">
        <v>100</v>
      </c>
    </row>
    <row r="8350" spans="1:3">
      <c r="A8350" s="3">
        <v>12.564001083374023</v>
      </c>
      <c r="B8350" s="3">
        <v>98.333334922790527</v>
      </c>
      <c r="C8350" s="3">
        <v>100</v>
      </c>
    </row>
    <row r="8351" spans="1:3">
      <c r="A8351" s="3">
        <v>12.568001747131348</v>
      </c>
      <c r="B8351" s="3">
        <v>98.333334922790527</v>
      </c>
      <c r="C8351" s="3">
        <v>100</v>
      </c>
    </row>
    <row r="8352" spans="1:3">
      <c r="A8352" s="3">
        <v>12.572001457214355</v>
      </c>
      <c r="B8352" s="3">
        <v>98.333334922790527</v>
      </c>
      <c r="C8352" s="3">
        <v>100</v>
      </c>
    </row>
    <row r="8353" spans="1:3">
      <c r="A8353" s="3">
        <v>12.576001167297363</v>
      </c>
      <c r="B8353" s="3">
        <v>98.333334922790527</v>
      </c>
      <c r="C8353" s="3">
        <v>100</v>
      </c>
    </row>
    <row r="8354" spans="1:3">
      <c r="A8354" s="3">
        <v>12.580001831054688</v>
      </c>
      <c r="B8354" s="3">
        <v>98.333334922790527</v>
      </c>
      <c r="C8354" s="3">
        <v>100</v>
      </c>
    </row>
    <row r="8355" spans="1:3">
      <c r="A8355" s="3">
        <v>12.584001541137695</v>
      </c>
      <c r="B8355" s="3">
        <v>98.333334922790527</v>
      </c>
      <c r="C8355" s="3">
        <v>100</v>
      </c>
    </row>
    <row r="8356" spans="1:3">
      <c r="A8356" s="3">
        <v>12.588001251220703</v>
      </c>
      <c r="B8356" s="3">
        <v>98.333334922790527</v>
      </c>
      <c r="C8356" s="3">
        <v>100</v>
      </c>
    </row>
    <row r="8357" spans="1:3">
      <c r="A8357" s="3">
        <v>12.592001914978027</v>
      </c>
      <c r="B8357" s="3">
        <v>98.333334922790527</v>
      </c>
      <c r="C8357" s="3">
        <v>100</v>
      </c>
    </row>
    <row r="8358" spans="1:3">
      <c r="A8358" s="3">
        <v>12.596001625061035</v>
      </c>
      <c r="B8358" s="3">
        <v>98.333334922790527</v>
      </c>
      <c r="C8358" s="3">
        <v>100</v>
      </c>
    </row>
    <row r="8359" spans="1:3">
      <c r="A8359" s="3">
        <v>12.600001335144043</v>
      </c>
      <c r="B8359" s="3">
        <v>98.333334922790527</v>
      </c>
      <c r="C8359" s="3">
        <v>100</v>
      </c>
    </row>
    <row r="8360" spans="1:3">
      <c r="A8360" s="3">
        <v>12.604001998901367</v>
      </c>
      <c r="B8360" s="3">
        <v>98.333334922790527</v>
      </c>
      <c r="C8360" s="3">
        <v>100</v>
      </c>
    </row>
    <row r="8361" spans="1:3">
      <c r="A8361" s="3">
        <v>12.608001708984375</v>
      </c>
      <c r="B8361" s="3">
        <v>98.333334922790527</v>
      </c>
      <c r="C8361" s="3">
        <v>100</v>
      </c>
    </row>
    <row r="8362" spans="1:3">
      <c r="A8362" s="3">
        <v>12.612001419067383</v>
      </c>
      <c r="B8362" s="3">
        <v>98.333334922790527</v>
      </c>
      <c r="C8362" s="3">
        <v>100</v>
      </c>
    </row>
    <row r="8363" spans="1:3">
      <c r="A8363" s="3">
        <v>12.616001129150391</v>
      </c>
      <c r="B8363" s="3">
        <v>98.333334922790527</v>
      </c>
      <c r="C8363" s="3">
        <v>100</v>
      </c>
    </row>
    <row r="8364" spans="1:3">
      <c r="A8364" s="3">
        <v>12.620001792907715</v>
      </c>
      <c r="B8364" s="3">
        <v>98.333334922790527</v>
      </c>
      <c r="C8364" s="3">
        <v>100</v>
      </c>
    </row>
    <row r="8365" spans="1:3">
      <c r="A8365" s="3">
        <v>12.624001502990723</v>
      </c>
      <c r="B8365" s="3">
        <v>98.333334922790527</v>
      </c>
      <c r="C8365" s="3">
        <v>100</v>
      </c>
    </row>
    <row r="8366" spans="1:3">
      <c r="A8366" s="3">
        <v>12.62800121307373</v>
      </c>
      <c r="B8366" s="3">
        <v>98.333334922790527</v>
      </c>
      <c r="C8366" s="3">
        <v>100</v>
      </c>
    </row>
    <row r="8367" spans="1:3">
      <c r="A8367" s="3">
        <v>12.632001876831055</v>
      </c>
      <c r="B8367" s="3">
        <v>98.333334922790527</v>
      </c>
      <c r="C8367" s="3">
        <v>100</v>
      </c>
    </row>
    <row r="8368" spans="1:3">
      <c r="A8368" s="3">
        <v>12.636001586914063</v>
      </c>
      <c r="B8368" s="3">
        <v>98.333334922790527</v>
      </c>
      <c r="C8368" s="3">
        <v>100</v>
      </c>
    </row>
    <row r="8369" spans="1:3">
      <c r="A8369" s="3">
        <v>12.64000129699707</v>
      </c>
      <c r="B8369" s="3">
        <v>98.333334922790527</v>
      </c>
      <c r="C8369" s="3">
        <v>100</v>
      </c>
    </row>
    <row r="8370" spans="1:3">
      <c r="A8370" s="3">
        <v>12.644001960754395</v>
      </c>
      <c r="B8370" s="3">
        <v>98.333334922790527</v>
      </c>
      <c r="C8370" s="3">
        <v>100</v>
      </c>
    </row>
    <row r="8371" spans="1:3">
      <c r="A8371" s="3">
        <v>12.648001670837402</v>
      </c>
      <c r="B8371" s="3">
        <v>98.333334922790527</v>
      </c>
      <c r="C8371" s="3">
        <v>100</v>
      </c>
    </row>
    <row r="8372" spans="1:3">
      <c r="A8372" s="3">
        <v>12.65200138092041</v>
      </c>
      <c r="B8372" s="3">
        <v>98.333334922790527</v>
      </c>
      <c r="C8372" s="3">
        <v>100</v>
      </c>
    </row>
    <row r="8373" spans="1:3">
      <c r="A8373" s="3">
        <v>12.656001091003418</v>
      </c>
      <c r="B8373" s="3">
        <v>98.333334922790527</v>
      </c>
      <c r="C8373" s="3">
        <v>100</v>
      </c>
    </row>
    <row r="8374" spans="1:3">
      <c r="A8374" s="3">
        <v>12.660001754760742</v>
      </c>
      <c r="B8374" s="3">
        <v>98.333334922790527</v>
      </c>
      <c r="C8374" s="3">
        <v>100</v>
      </c>
    </row>
    <row r="8375" spans="1:3">
      <c r="A8375" s="3">
        <v>12.66400146484375</v>
      </c>
      <c r="B8375" s="3">
        <v>98.333334922790527</v>
      </c>
      <c r="C8375" s="3">
        <v>100</v>
      </c>
    </row>
    <row r="8376" spans="1:3">
      <c r="A8376" s="3">
        <v>12.668001174926758</v>
      </c>
      <c r="B8376" s="3">
        <v>98.333334922790527</v>
      </c>
      <c r="C8376" s="3">
        <v>100</v>
      </c>
    </row>
    <row r="8377" spans="1:3">
      <c r="A8377" s="3">
        <v>12.672001838684082</v>
      </c>
      <c r="B8377" s="3">
        <v>98.333334922790527</v>
      </c>
      <c r="C8377" s="3">
        <v>100</v>
      </c>
    </row>
    <row r="8378" spans="1:3">
      <c r="A8378" s="3">
        <v>12.67600154876709</v>
      </c>
      <c r="B8378" s="3">
        <v>98.333334922790527</v>
      </c>
      <c r="C8378" s="3">
        <v>100</v>
      </c>
    </row>
    <row r="8379" spans="1:3">
      <c r="A8379" s="3">
        <v>12.680001258850098</v>
      </c>
      <c r="B8379" s="3">
        <v>98.333334922790527</v>
      </c>
      <c r="C8379" s="3">
        <v>100</v>
      </c>
    </row>
    <row r="8380" spans="1:3">
      <c r="A8380" s="3">
        <v>12.684001922607422</v>
      </c>
      <c r="B8380" s="3">
        <v>98.333334922790527</v>
      </c>
      <c r="C8380" s="3">
        <v>100</v>
      </c>
    </row>
    <row r="8381" spans="1:3">
      <c r="A8381" s="3">
        <v>12.68800163269043</v>
      </c>
      <c r="B8381" s="3">
        <v>98.333334922790527</v>
      </c>
      <c r="C8381" s="3">
        <v>100</v>
      </c>
    </row>
    <row r="8382" spans="1:3">
      <c r="A8382" s="3">
        <v>12.692001342773438</v>
      </c>
      <c r="B8382" s="3">
        <v>98.333334922790527</v>
      </c>
      <c r="C8382" s="3">
        <v>100</v>
      </c>
    </row>
    <row r="8383" spans="1:3">
      <c r="A8383" s="3">
        <v>12.696002006530762</v>
      </c>
      <c r="B8383" s="3">
        <v>98.333334922790527</v>
      </c>
      <c r="C8383" s="3">
        <v>100</v>
      </c>
    </row>
    <row r="8384" spans="1:3">
      <c r="A8384" s="3">
        <v>12.70000171661377</v>
      </c>
      <c r="B8384" s="3">
        <v>98.333334922790527</v>
      </c>
      <c r="C8384" s="3">
        <v>100</v>
      </c>
    </row>
    <row r="8385" spans="1:3">
      <c r="A8385" s="3">
        <v>12.704001426696777</v>
      </c>
      <c r="B8385" s="3">
        <v>98.333334922790527</v>
      </c>
      <c r="C8385" s="3">
        <v>100</v>
      </c>
    </row>
    <row r="8386" spans="1:3">
      <c r="A8386" s="3">
        <v>12.708001136779785</v>
      </c>
      <c r="B8386" s="3">
        <v>98.333334922790527</v>
      </c>
      <c r="C8386" s="3">
        <v>100</v>
      </c>
    </row>
    <row r="8387" spans="1:3">
      <c r="A8387" s="3">
        <v>12.712001800537109</v>
      </c>
      <c r="B8387" s="3">
        <v>98.333334922790527</v>
      </c>
      <c r="C8387" s="3">
        <v>100</v>
      </c>
    </row>
    <row r="8388" spans="1:3">
      <c r="A8388" s="3">
        <v>12.716001510620117</v>
      </c>
      <c r="B8388" s="3">
        <v>98.333334922790527</v>
      </c>
      <c r="C8388" s="3">
        <v>100</v>
      </c>
    </row>
    <row r="8389" spans="1:3">
      <c r="A8389" s="3">
        <v>12.720001220703125</v>
      </c>
      <c r="B8389" s="3">
        <v>98.333334922790527</v>
      </c>
      <c r="C8389" s="3">
        <v>100</v>
      </c>
    </row>
    <row r="8390" spans="1:3">
      <c r="A8390" s="3">
        <v>12.724001884460449</v>
      </c>
      <c r="B8390" s="3">
        <v>98.333334922790527</v>
      </c>
      <c r="C8390" s="3">
        <v>100</v>
      </c>
    </row>
    <row r="8391" spans="1:3">
      <c r="A8391" s="3">
        <v>12.728001594543457</v>
      </c>
      <c r="B8391" s="3">
        <v>98.333334922790527</v>
      </c>
      <c r="C8391" s="3">
        <v>100</v>
      </c>
    </row>
    <row r="8392" spans="1:3">
      <c r="A8392" s="3">
        <v>12.732001304626465</v>
      </c>
      <c r="B8392" s="3">
        <v>98.333334922790527</v>
      </c>
      <c r="C8392" s="3">
        <v>100</v>
      </c>
    </row>
    <row r="8393" spans="1:3">
      <c r="A8393" s="3">
        <v>12.736001968383789</v>
      </c>
      <c r="B8393" s="3">
        <v>98.333334922790527</v>
      </c>
      <c r="C8393" s="3">
        <v>100</v>
      </c>
    </row>
    <row r="8394" spans="1:3">
      <c r="A8394" s="3">
        <v>12.740001678466797</v>
      </c>
      <c r="B8394" s="3">
        <v>98.333334922790527</v>
      </c>
      <c r="C8394" s="3">
        <v>100</v>
      </c>
    </row>
    <row r="8395" spans="1:3">
      <c r="A8395" s="3">
        <v>12.744001388549805</v>
      </c>
      <c r="B8395" s="3">
        <v>98.333334922790527</v>
      </c>
      <c r="C8395" s="3">
        <v>100</v>
      </c>
    </row>
    <row r="8396" spans="1:3">
      <c r="A8396" s="3">
        <v>12.748001098632813</v>
      </c>
      <c r="B8396" s="3">
        <v>98.333334922790527</v>
      </c>
      <c r="C8396" s="3">
        <v>100</v>
      </c>
    </row>
    <row r="8397" spans="1:3">
      <c r="A8397" s="3">
        <v>12.752001762390137</v>
      </c>
      <c r="B8397" s="3">
        <v>98.333334922790527</v>
      </c>
      <c r="C8397" s="3">
        <v>100</v>
      </c>
    </row>
    <row r="8398" spans="1:3">
      <c r="A8398" s="3">
        <v>12.756001472473145</v>
      </c>
      <c r="B8398" s="3">
        <v>98.333334922790527</v>
      </c>
      <c r="C8398" s="3">
        <v>100</v>
      </c>
    </row>
    <row r="8399" spans="1:3">
      <c r="A8399" s="3">
        <v>12.760001182556152</v>
      </c>
      <c r="B8399" s="3">
        <v>98.333334922790527</v>
      </c>
      <c r="C8399" s="3">
        <v>100</v>
      </c>
    </row>
    <row r="8400" spans="1:3">
      <c r="A8400" s="3">
        <v>12.764001846313477</v>
      </c>
      <c r="B8400" s="3">
        <v>98.333334922790527</v>
      </c>
      <c r="C8400" s="3">
        <v>100</v>
      </c>
    </row>
    <row r="8401" spans="1:3">
      <c r="A8401" s="3">
        <v>12.768001556396484</v>
      </c>
      <c r="B8401" s="3">
        <v>98.333334922790527</v>
      </c>
      <c r="C8401" s="3">
        <v>100</v>
      </c>
    </row>
    <row r="8402" spans="1:3">
      <c r="A8402" s="3">
        <v>12.772001266479492</v>
      </c>
      <c r="B8402" s="3">
        <v>98.333334922790527</v>
      </c>
      <c r="C8402" s="3">
        <v>100</v>
      </c>
    </row>
    <row r="8403" spans="1:3">
      <c r="A8403" s="3">
        <v>12.776001930236816</v>
      </c>
      <c r="B8403" s="3">
        <v>98.333334922790527</v>
      </c>
      <c r="C8403" s="3">
        <v>100</v>
      </c>
    </row>
    <row r="8404" spans="1:3">
      <c r="A8404" s="3">
        <v>12.780001640319824</v>
      </c>
      <c r="B8404" s="3">
        <v>98.333334922790527</v>
      </c>
      <c r="C8404" s="3">
        <v>100</v>
      </c>
    </row>
    <row r="8405" spans="1:3">
      <c r="A8405" s="3">
        <v>12.784001350402832</v>
      </c>
      <c r="B8405" s="3">
        <v>98.333334922790527</v>
      </c>
      <c r="C8405" s="3">
        <v>100</v>
      </c>
    </row>
    <row r="8406" spans="1:3">
      <c r="A8406" s="3">
        <v>12.788002014160156</v>
      </c>
      <c r="B8406" s="3">
        <v>98.333334922790527</v>
      </c>
      <c r="C8406" s="3">
        <v>100</v>
      </c>
    </row>
    <row r="8407" spans="1:3">
      <c r="A8407" s="3">
        <v>12.792001724243164</v>
      </c>
      <c r="B8407" s="3">
        <v>98.333334922790527</v>
      </c>
      <c r="C8407" s="3">
        <v>100</v>
      </c>
    </row>
    <row r="8408" spans="1:3">
      <c r="A8408" s="3">
        <v>12.796001434326172</v>
      </c>
      <c r="B8408" s="3">
        <v>98.333334922790527</v>
      </c>
      <c r="C8408" s="3">
        <v>100</v>
      </c>
    </row>
    <row r="8409" spans="1:3">
      <c r="A8409" s="3">
        <v>12.80000114440918</v>
      </c>
      <c r="B8409" s="3">
        <v>98.333334922790527</v>
      </c>
      <c r="C8409" s="3">
        <v>100</v>
      </c>
    </row>
    <row r="8410" spans="1:3">
      <c r="A8410" s="3">
        <v>12.804001808166504</v>
      </c>
      <c r="B8410" s="3">
        <v>98.333334922790527</v>
      </c>
      <c r="C8410" s="3">
        <v>100</v>
      </c>
    </row>
    <row r="8411" spans="1:3">
      <c r="A8411" s="3">
        <v>12.808001518249512</v>
      </c>
      <c r="B8411" s="3">
        <v>98.333334922790527</v>
      </c>
      <c r="C8411" s="3">
        <v>100</v>
      </c>
    </row>
    <row r="8412" spans="1:3">
      <c r="A8412" s="3">
        <v>12.81200122833252</v>
      </c>
      <c r="B8412" s="3">
        <v>98.333334922790527</v>
      </c>
      <c r="C8412" s="3">
        <v>100</v>
      </c>
    </row>
    <row r="8413" spans="1:3">
      <c r="A8413" s="3">
        <v>12.816001892089844</v>
      </c>
      <c r="B8413" s="3">
        <v>98.333334922790527</v>
      </c>
      <c r="C8413" s="3">
        <v>100</v>
      </c>
    </row>
    <row r="8414" spans="1:3">
      <c r="A8414" s="3">
        <v>12.820001602172852</v>
      </c>
      <c r="B8414" s="3">
        <v>98.333334922790527</v>
      </c>
      <c r="C8414" s="3">
        <v>100</v>
      </c>
    </row>
    <row r="8415" spans="1:3">
      <c r="A8415" s="3">
        <v>12.824001312255859</v>
      </c>
      <c r="B8415" s="3">
        <v>98.333334922790527</v>
      </c>
      <c r="C8415" s="3">
        <v>100</v>
      </c>
    </row>
    <row r="8416" spans="1:3">
      <c r="A8416" s="3">
        <v>12.828001976013184</v>
      </c>
      <c r="B8416" s="3">
        <v>98.333334922790527</v>
      </c>
      <c r="C8416" s="3">
        <v>100</v>
      </c>
    </row>
    <row r="8417" spans="1:3">
      <c r="A8417" s="3">
        <v>12.832001686096191</v>
      </c>
      <c r="B8417" s="3">
        <v>98.333334922790527</v>
      </c>
      <c r="C8417" s="3">
        <v>100</v>
      </c>
    </row>
    <row r="8418" spans="1:3">
      <c r="A8418" s="3">
        <v>12.836001396179199</v>
      </c>
      <c r="B8418" s="3">
        <v>98.333334922790527</v>
      </c>
      <c r="C8418" s="3">
        <v>100</v>
      </c>
    </row>
    <row r="8419" spans="1:3">
      <c r="A8419" s="3">
        <v>12.840001106262207</v>
      </c>
      <c r="B8419" s="3">
        <v>98.333334922790527</v>
      </c>
      <c r="C8419" s="3">
        <v>100</v>
      </c>
    </row>
    <row r="8420" spans="1:3">
      <c r="A8420" s="3">
        <v>12.844001770019531</v>
      </c>
      <c r="B8420" s="3">
        <v>98.333334922790527</v>
      </c>
      <c r="C8420" s="3">
        <v>100</v>
      </c>
    </row>
    <row r="8421" spans="1:3">
      <c r="A8421" s="3">
        <v>12.848001480102539</v>
      </c>
      <c r="B8421" s="3">
        <v>98.333334922790527</v>
      </c>
      <c r="C8421" s="3">
        <v>100</v>
      </c>
    </row>
    <row r="8422" spans="1:3">
      <c r="A8422" s="3">
        <v>12.852001190185547</v>
      </c>
      <c r="B8422" s="3">
        <v>98.333334922790527</v>
      </c>
      <c r="C8422" s="3">
        <v>100</v>
      </c>
    </row>
    <row r="8423" spans="1:3">
      <c r="A8423" s="3">
        <v>12.856001853942871</v>
      </c>
      <c r="B8423" s="3">
        <v>98.333334922790527</v>
      </c>
      <c r="C8423" s="3">
        <v>100</v>
      </c>
    </row>
    <row r="8424" spans="1:3">
      <c r="A8424" s="3">
        <v>12.860001564025879</v>
      </c>
      <c r="B8424" s="3">
        <v>98.333334922790527</v>
      </c>
      <c r="C8424" s="3">
        <v>100</v>
      </c>
    </row>
    <row r="8425" spans="1:3">
      <c r="A8425" s="3">
        <v>12.864001274108887</v>
      </c>
      <c r="B8425" s="3">
        <v>98.333334922790527</v>
      </c>
      <c r="C8425" s="3">
        <v>100</v>
      </c>
    </row>
    <row r="8426" spans="1:3">
      <c r="A8426" s="3">
        <v>12.868001937866211</v>
      </c>
      <c r="B8426" s="3">
        <v>98.333334922790527</v>
      </c>
      <c r="C8426" s="3">
        <v>100</v>
      </c>
    </row>
    <row r="8427" spans="1:3">
      <c r="A8427" s="3">
        <v>12.872001647949219</v>
      </c>
      <c r="B8427" s="3">
        <v>98.333334922790527</v>
      </c>
      <c r="C8427" s="3">
        <v>100</v>
      </c>
    </row>
    <row r="8428" spans="1:3">
      <c r="A8428" s="3">
        <v>12.876001358032227</v>
      </c>
      <c r="B8428" s="3">
        <v>98.333334922790527</v>
      </c>
      <c r="C8428" s="3">
        <v>100</v>
      </c>
    </row>
    <row r="8429" spans="1:3">
      <c r="A8429" s="3">
        <v>12.880002021789551</v>
      </c>
      <c r="B8429" s="3">
        <v>98.333334922790527</v>
      </c>
      <c r="C8429" s="3">
        <v>100</v>
      </c>
    </row>
    <row r="8430" spans="1:3">
      <c r="A8430" s="3">
        <v>12.884001731872559</v>
      </c>
      <c r="B8430" s="3">
        <v>98.333334922790527</v>
      </c>
      <c r="C8430" s="3">
        <v>100</v>
      </c>
    </row>
    <row r="8431" spans="1:3">
      <c r="A8431" s="3">
        <v>12.888001441955566</v>
      </c>
      <c r="B8431" s="3">
        <v>98.333334922790527</v>
      </c>
      <c r="C8431" s="3">
        <v>100</v>
      </c>
    </row>
    <row r="8432" spans="1:3">
      <c r="A8432" s="3">
        <v>12.892001152038574</v>
      </c>
      <c r="B8432" s="3">
        <v>98.333334922790527</v>
      </c>
      <c r="C8432" s="3">
        <v>100</v>
      </c>
    </row>
    <row r="8433" spans="1:3">
      <c r="A8433" s="3">
        <v>12.896001815795898</v>
      </c>
      <c r="B8433" s="3">
        <v>98.333334922790527</v>
      </c>
      <c r="C8433" s="3">
        <v>100</v>
      </c>
    </row>
    <row r="8434" spans="1:3">
      <c r="A8434" s="3">
        <v>12.900001525878906</v>
      </c>
      <c r="B8434" s="3">
        <v>98.333334922790527</v>
      </c>
      <c r="C8434" s="3">
        <v>100</v>
      </c>
    </row>
    <row r="8435" spans="1:3">
      <c r="A8435" s="3">
        <v>12.904001235961914</v>
      </c>
      <c r="B8435" s="3">
        <v>98.333334922790527</v>
      </c>
      <c r="C8435" s="3">
        <v>100</v>
      </c>
    </row>
    <row r="8436" spans="1:3">
      <c r="A8436" s="3">
        <v>12.908001899719238</v>
      </c>
      <c r="B8436" s="3">
        <v>98.333334922790527</v>
      </c>
      <c r="C8436" s="3">
        <v>100</v>
      </c>
    </row>
    <row r="8437" spans="1:3">
      <c r="A8437" s="3">
        <v>12.912001609802246</v>
      </c>
      <c r="B8437" s="3">
        <v>98.333334922790527</v>
      </c>
      <c r="C8437" s="3">
        <v>100</v>
      </c>
    </row>
    <row r="8438" spans="1:3">
      <c r="A8438" s="3">
        <v>12.916001319885254</v>
      </c>
      <c r="B8438" s="3">
        <v>98.333334922790527</v>
      </c>
      <c r="C8438" s="3">
        <v>100</v>
      </c>
    </row>
    <row r="8439" spans="1:3">
      <c r="A8439" s="3">
        <v>12.920001983642578</v>
      </c>
      <c r="B8439" s="3">
        <v>98.333334922790527</v>
      </c>
      <c r="C8439" s="3">
        <v>100</v>
      </c>
    </row>
    <row r="8440" spans="1:3">
      <c r="A8440" s="3">
        <v>12.924001693725586</v>
      </c>
      <c r="B8440" s="3">
        <v>98.333334922790527</v>
      </c>
      <c r="C8440" s="3">
        <v>100</v>
      </c>
    </row>
    <row r="8441" spans="1:3">
      <c r="A8441" s="3">
        <v>12.928001403808594</v>
      </c>
      <c r="B8441" s="3">
        <v>98.333334922790527</v>
      </c>
      <c r="C8441" s="3">
        <v>100</v>
      </c>
    </row>
    <row r="8442" spans="1:3">
      <c r="A8442" s="3">
        <v>12.932001113891602</v>
      </c>
      <c r="B8442" s="3">
        <v>98.333334922790527</v>
      </c>
      <c r="C8442" s="3">
        <v>100</v>
      </c>
    </row>
    <row r="8443" spans="1:3">
      <c r="A8443" s="3">
        <v>12.936001777648926</v>
      </c>
      <c r="B8443" s="3">
        <v>98.333334922790527</v>
      </c>
      <c r="C8443" s="3">
        <v>100</v>
      </c>
    </row>
    <row r="8444" spans="1:3">
      <c r="A8444" s="3">
        <v>12.940001487731934</v>
      </c>
      <c r="B8444" s="3">
        <v>98.333334922790527</v>
      </c>
      <c r="C8444" s="3">
        <v>100</v>
      </c>
    </row>
    <row r="8445" spans="1:3">
      <c r="A8445" s="3">
        <v>12.944001197814941</v>
      </c>
      <c r="B8445" s="3">
        <v>98.333334922790527</v>
      </c>
      <c r="C8445" s="3">
        <v>100</v>
      </c>
    </row>
    <row r="8446" spans="1:3">
      <c r="A8446" s="3">
        <v>12.948001861572266</v>
      </c>
      <c r="B8446" s="3">
        <v>98.333334922790527</v>
      </c>
      <c r="C8446" s="3">
        <v>100</v>
      </c>
    </row>
    <row r="8447" spans="1:3">
      <c r="A8447" s="3">
        <v>12.952001571655273</v>
      </c>
      <c r="B8447" s="3">
        <v>98.333334922790527</v>
      </c>
      <c r="C8447" s="3">
        <v>100</v>
      </c>
    </row>
    <row r="8448" spans="1:3">
      <c r="A8448" s="3">
        <v>12.956001281738281</v>
      </c>
      <c r="B8448" s="3">
        <v>98.333334922790527</v>
      </c>
      <c r="C8448" s="3">
        <v>100</v>
      </c>
    </row>
    <row r="8449" spans="1:3">
      <c r="A8449" s="3">
        <v>12.960001945495605</v>
      </c>
      <c r="B8449" s="3">
        <v>98.333334922790527</v>
      </c>
      <c r="C8449" s="3">
        <v>100</v>
      </c>
    </row>
    <row r="8450" spans="1:3">
      <c r="A8450" s="3">
        <v>12.964001655578613</v>
      </c>
      <c r="B8450" s="3">
        <v>98.333334922790527</v>
      </c>
      <c r="C8450" s="3">
        <v>100</v>
      </c>
    </row>
    <row r="8451" spans="1:3">
      <c r="A8451" s="3">
        <v>12.968001365661621</v>
      </c>
      <c r="B8451" s="3">
        <v>98.333334922790527</v>
      </c>
      <c r="C8451" s="3">
        <v>100</v>
      </c>
    </row>
    <row r="8452" spans="1:3">
      <c r="A8452" s="3">
        <v>12.972002029418945</v>
      </c>
      <c r="B8452" s="3">
        <v>98.333334922790527</v>
      </c>
      <c r="C8452" s="3">
        <v>100</v>
      </c>
    </row>
    <row r="8453" spans="1:3">
      <c r="A8453" s="3">
        <v>12.976001739501953</v>
      </c>
      <c r="B8453" s="3">
        <v>98.333334922790527</v>
      </c>
      <c r="C8453" s="3">
        <v>100</v>
      </c>
    </row>
    <row r="8454" spans="1:3">
      <c r="A8454" s="3">
        <v>12.980001449584961</v>
      </c>
      <c r="B8454" s="3">
        <v>98.333334922790527</v>
      </c>
      <c r="C8454" s="3">
        <v>100</v>
      </c>
    </row>
    <row r="8455" spans="1:3">
      <c r="A8455" s="3">
        <v>12.984001159667969</v>
      </c>
      <c r="B8455" s="3">
        <v>98.333334922790527</v>
      </c>
      <c r="C8455" s="3">
        <v>100</v>
      </c>
    </row>
    <row r="8456" spans="1:3">
      <c r="A8456" s="3">
        <v>12.988001823425293</v>
      </c>
      <c r="B8456" s="3">
        <v>98.333334922790527</v>
      </c>
      <c r="C8456" s="3">
        <v>100</v>
      </c>
    </row>
    <row r="8457" spans="1:3">
      <c r="A8457" s="3">
        <v>12.992001533508301</v>
      </c>
      <c r="B8457" s="3">
        <v>98.333334922790527</v>
      </c>
      <c r="C8457" s="3">
        <v>100</v>
      </c>
    </row>
    <row r="8458" spans="1:3">
      <c r="A8458" s="3">
        <v>12.996001243591309</v>
      </c>
      <c r="B8458" s="3">
        <v>98.333334922790527</v>
      </c>
      <c r="C8458" s="3">
        <v>100</v>
      </c>
    </row>
    <row r="8459" spans="1:3">
      <c r="A8459" s="3">
        <v>13.000001907348633</v>
      </c>
      <c r="B8459" s="3">
        <v>98.333334922790527</v>
      </c>
      <c r="C8459" s="3">
        <v>100</v>
      </c>
    </row>
    <row r="8460" spans="1:3">
      <c r="A8460" s="3">
        <v>13.004001617431641</v>
      </c>
      <c r="B8460" s="3">
        <v>98.333334922790527</v>
      </c>
      <c r="C8460" s="3">
        <v>100</v>
      </c>
    </row>
    <row r="8461" spans="1:3">
      <c r="A8461" s="3">
        <v>13.008001327514648</v>
      </c>
      <c r="B8461" s="3">
        <v>98.333334922790527</v>
      </c>
      <c r="C8461" s="3">
        <v>100</v>
      </c>
    </row>
    <row r="8462" spans="1:3">
      <c r="A8462" s="3">
        <v>13.012001991271973</v>
      </c>
      <c r="B8462" s="3">
        <v>98.333334922790527</v>
      </c>
      <c r="C8462" s="3">
        <v>100</v>
      </c>
    </row>
    <row r="8463" spans="1:3">
      <c r="A8463" s="3">
        <v>13.01600170135498</v>
      </c>
      <c r="B8463" s="3">
        <v>98.333334922790527</v>
      </c>
      <c r="C8463" s="3">
        <v>100</v>
      </c>
    </row>
    <row r="8464" spans="1:3">
      <c r="A8464" s="3">
        <v>13.020001411437988</v>
      </c>
      <c r="B8464" s="3">
        <v>98.333334922790527</v>
      </c>
      <c r="C8464" s="3">
        <v>100</v>
      </c>
    </row>
    <row r="8465" spans="1:3">
      <c r="A8465" s="3">
        <v>13.024001121520996</v>
      </c>
      <c r="B8465" s="3">
        <v>98.333334922790527</v>
      </c>
      <c r="C8465" s="3">
        <v>100</v>
      </c>
    </row>
    <row r="8466" spans="1:3">
      <c r="A8466" s="3">
        <v>13.02800178527832</v>
      </c>
      <c r="B8466" s="3">
        <v>98.333334922790527</v>
      </c>
      <c r="C8466" s="3">
        <v>100</v>
      </c>
    </row>
    <row r="8467" spans="1:3">
      <c r="A8467" s="3">
        <v>13.032001495361328</v>
      </c>
      <c r="B8467" s="3">
        <v>98.333334922790527</v>
      </c>
      <c r="C8467" s="3">
        <v>100</v>
      </c>
    </row>
    <row r="8468" spans="1:3">
      <c r="A8468" s="3">
        <v>13.036001205444336</v>
      </c>
      <c r="B8468" s="3">
        <v>98.333334922790527</v>
      </c>
      <c r="C8468" s="3">
        <v>100</v>
      </c>
    </row>
    <row r="8469" spans="1:3">
      <c r="A8469" s="3">
        <v>13.04000186920166</v>
      </c>
      <c r="B8469" s="3">
        <v>98.333334922790527</v>
      </c>
      <c r="C8469" s="3">
        <v>100</v>
      </c>
    </row>
    <row r="8470" spans="1:3">
      <c r="A8470" s="3">
        <v>13.044001579284668</v>
      </c>
      <c r="B8470" s="3">
        <v>98.333334922790527</v>
      </c>
      <c r="C8470" s="3">
        <v>100</v>
      </c>
    </row>
    <row r="8471" spans="1:3">
      <c r="A8471" s="3">
        <v>13.048001289367676</v>
      </c>
      <c r="B8471" s="3">
        <v>98.333334922790527</v>
      </c>
      <c r="C8471" s="3">
        <v>100</v>
      </c>
    </row>
    <row r="8472" spans="1:3">
      <c r="A8472" s="3">
        <v>13.052001953125</v>
      </c>
      <c r="B8472" s="3">
        <v>98.333334922790527</v>
      </c>
      <c r="C8472" s="3">
        <v>100</v>
      </c>
    </row>
    <row r="8473" spans="1:3">
      <c r="A8473" s="3">
        <v>13.056001663208008</v>
      </c>
      <c r="B8473" s="3">
        <v>98.333334922790527</v>
      </c>
      <c r="C8473" s="3">
        <v>100</v>
      </c>
    </row>
    <row r="8474" spans="1:3">
      <c r="A8474" s="3">
        <v>13.060001373291016</v>
      </c>
      <c r="B8474" s="3">
        <v>98.333334922790527</v>
      </c>
      <c r="C8474" s="3">
        <v>100</v>
      </c>
    </row>
    <row r="8475" spans="1:3">
      <c r="A8475" s="3">
        <v>13.06400203704834</v>
      </c>
      <c r="B8475" s="3">
        <v>98.333334922790527</v>
      </c>
      <c r="C8475" s="3">
        <v>100</v>
      </c>
    </row>
    <row r="8476" spans="1:3">
      <c r="A8476" s="3">
        <v>13.068001747131348</v>
      </c>
      <c r="B8476" s="3">
        <v>98.333334922790527</v>
      </c>
      <c r="C8476" s="3">
        <v>100</v>
      </c>
    </row>
    <row r="8477" spans="1:3">
      <c r="A8477" s="3">
        <v>13.072001457214355</v>
      </c>
      <c r="B8477" s="3">
        <v>98.333334922790527</v>
      </c>
      <c r="C8477" s="3">
        <v>100</v>
      </c>
    </row>
    <row r="8478" spans="1:3">
      <c r="A8478" s="3">
        <v>13.076001167297363</v>
      </c>
      <c r="B8478" s="3">
        <v>98.333334922790527</v>
      </c>
      <c r="C8478" s="3">
        <v>100</v>
      </c>
    </row>
    <row r="8479" spans="1:3">
      <c r="A8479" s="3">
        <v>13.080001831054688</v>
      </c>
      <c r="B8479" s="3">
        <v>98.333334922790527</v>
      </c>
      <c r="C8479" s="3">
        <v>100</v>
      </c>
    </row>
    <row r="8480" spans="1:3">
      <c r="A8480" s="3">
        <v>13.084001541137695</v>
      </c>
      <c r="B8480" s="3">
        <v>98.333334922790527</v>
      </c>
      <c r="C8480" s="3">
        <v>100</v>
      </c>
    </row>
    <row r="8481" spans="1:3">
      <c r="A8481" s="3">
        <v>13.088001251220703</v>
      </c>
      <c r="B8481" s="3">
        <v>98.333334922790527</v>
      </c>
      <c r="C8481" s="3">
        <v>100</v>
      </c>
    </row>
    <row r="8482" spans="1:3">
      <c r="A8482" s="3">
        <v>13.092001914978027</v>
      </c>
      <c r="B8482" s="3">
        <v>98.333334922790527</v>
      </c>
      <c r="C8482" s="3">
        <v>100</v>
      </c>
    </row>
    <row r="8483" spans="1:3">
      <c r="A8483" s="3">
        <v>13.096001625061035</v>
      </c>
      <c r="B8483" s="3">
        <v>98.333334922790527</v>
      </c>
      <c r="C8483" s="3">
        <v>100</v>
      </c>
    </row>
    <row r="8484" spans="1:3">
      <c r="A8484" s="3">
        <v>13.100001335144043</v>
      </c>
      <c r="B8484" s="3">
        <v>98.333334922790527</v>
      </c>
      <c r="C8484" s="3">
        <v>100</v>
      </c>
    </row>
    <row r="8485" spans="1:3">
      <c r="A8485" s="3">
        <v>13.104001998901367</v>
      </c>
      <c r="B8485" s="3">
        <v>98.333334922790527</v>
      </c>
      <c r="C8485" s="3">
        <v>100</v>
      </c>
    </row>
    <row r="8486" spans="1:3">
      <c r="A8486" s="3">
        <v>13.108001708984375</v>
      </c>
      <c r="B8486" s="3">
        <v>98.333334922790527</v>
      </c>
      <c r="C8486" s="3">
        <v>100</v>
      </c>
    </row>
    <row r="8487" spans="1:3">
      <c r="A8487" s="3">
        <v>13.112001419067383</v>
      </c>
      <c r="B8487" s="3">
        <v>98.333334922790527</v>
      </c>
      <c r="C8487" s="3">
        <v>100</v>
      </c>
    </row>
    <row r="8488" spans="1:3">
      <c r="A8488" s="3">
        <v>13.116001129150391</v>
      </c>
      <c r="B8488" s="3">
        <v>98.333334922790527</v>
      </c>
      <c r="C8488" s="3">
        <v>100</v>
      </c>
    </row>
    <row r="8489" spans="1:3">
      <c r="A8489" s="3">
        <v>13.120001792907715</v>
      </c>
      <c r="B8489" s="3">
        <v>98.333334922790527</v>
      </c>
      <c r="C8489" s="3">
        <v>100</v>
      </c>
    </row>
    <row r="8490" spans="1:3">
      <c r="A8490" s="3">
        <v>13.124001502990723</v>
      </c>
      <c r="B8490" s="3">
        <v>98.333334922790527</v>
      </c>
      <c r="C8490" s="3">
        <v>100</v>
      </c>
    </row>
    <row r="8491" spans="1:3">
      <c r="A8491" s="3">
        <v>13.12800121307373</v>
      </c>
      <c r="B8491" s="3">
        <v>98.333334922790527</v>
      </c>
      <c r="C8491" s="3">
        <v>100</v>
      </c>
    </row>
    <row r="8492" spans="1:3">
      <c r="A8492" s="3">
        <v>13.132001876831055</v>
      </c>
      <c r="B8492" s="3">
        <v>98.333334922790527</v>
      </c>
      <c r="C8492" s="3">
        <v>100</v>
      </c>
    </row>
    <row r="8493" spans="1:3">
      <c r="A8493" s="3">
        <v>13.136001586914063</v>
      </c>
      <c r="B8493" s="3">
        <v>98.333334922790527</v>
      </c>
      <c r="C8493" s="3">
        <v>100</v>
      </c>
    </row>
    <row r="8494" spans="1:3">
      <c r="A8494" s="3">
        <v>13.14000129699707</v>
      </c>
      <c r="B8494" s="3">
        <v>98.333334922790527</v>
      </c>
      <c r="C8494" s="3">
        <v>100</v>
      </c>
    </row>
    <row r="8495" spans="1:3">
      <c r="A8495" s="3">
        <v>13.144001960754395</v>
      </c>
      <c r="B8495" s="3">
        <v>98.333334922790527</v>
      </c>
      <c r="C8495" s="3">
        <v>100</v>
      </c>
    </row>
    <row r="8496" spans="1:3">
      <c r="A8496" s="3">
        <v>13.148001670837402</v>
      </c>
      <c r="B8496" s="3">
        <v>98.333334922790527</v>
      </c>
      <c r="C8496" s="3">
        <v>100</v>
      </c>
    </row>
    <row r="8497" spans="1:3">
      <c r="A8497" s="3">
        <v>13.15200138092041</v>
      </c>
      <c r="B8497" s="3">
        <v>98.333334922790527</v>
      </c>
      <c r="C8497" s="3">
        <v>100</v>
      </c>
    </row>
    <row r="8498" spans="1:3">
      <c r="A8498" s="3">
        <v>13.156002044677734</v>
      </c>
      <c r="B8498" s="3">
        <v>98.333334922790527</v>
      </c>
      <c r="C8498" s="3">
        <v>100</v>
      </c>
    </row>
    <row r="8499" spans="1:3">
      <c r="A8499" s="3">
        <v>13.160001754760742</v>
      </c>
      <c r="B8499" s="3">
        <v>98.333334922790527</v>
      </c>
      <c r="C8499" s="3">
        <v>100</v>
      </c>
    </row>
    <row r="8500" spans="1:3">
      <c r="A8500" s="3">
        <v>13.16400146484375</v>
      </c>
      <c r="B8500" s="3">
        <v>98.333334922790527</v>
      </c>
      <c r="C8500" s="3">
        <v>100</v>
      </c>
    </row>
    <row r="8501" spans="1:3">
      <c r="A8501" s="3">
        <v>13.168001174926758</v>
      </c>
      <c r="B8501" s="3">
        <v>98.333334922790527</v>
      </c>
      <c r="C8501" s="3">
        <v>100</v>
      </c>
    </row>
    <row r="8502" spans="1:3">
      <c r="A8502" s="3">
        <v>13.172001838684082</v>
      </c>
      <c r="B8502" s="3">
        <v>98.333334922790527</v>
      </c>
      <c r="C8502" s="3">
        <v>100</v>
      </c>
    </row>
    <row r="8503" spans="1:3">
      <c r="A8503" s="3">
        <v>13.17600154876709</v>
      </c>
      <c r="B8503" s="3">
        <v>98.333334922790527</v>
      </c>
      <c r="C8503" s="3">
        <v>100</v>
      </c>
    </row>
    <row r="8504" spans="1:3">
      <c r="A8504" s="3">
        <v>13.180001258850098</v>
      </c>
      <c r="B8504" s="3">
        <v>98.333334922790527</v>
      </c>
      <c r="C8504" s="3">
        <v>100</v>
      </c>
    </row>
    <row r="8505" spans="1:3">
      <c r="A8505" s="3">
        <v>13.184001922607422</v>
      </c>
      <c r="B8505" s="3">
        <v>98.333334922790527</v>
      </c>
      <c r="C8505" s="3">
        <v>100</v>
      </c>
    </row>
    <row r="8506" spans="1:3">
      <c r="A8506" s="3">
        <v>13.18800163269043</v>
      </c>
      <c r="B8506" s="3">
        <v>98.333334922790527</v>
      </c>
      <c r="C8506" s="3">
        <v>100</v>
      </c>
    </row>
    <row r="8507" spans="1:3">
      <c r="A8507" s="3">
        <v>13.192001342773438</v>
      </c>
      <c r="B8507" s="3">
        <v>98.333334922790527</v>
      </c>
      <c r="C8507" s="3">
        <v>100</v>
      </c>
    </row>
    <row r="8508" spans="1:3">
      <c r="A8508" s="3">
        <v>13.196002006530762</v>
      </c>
      <c r="B8508" s="3">
        <v>98.333334922790527</v>
      </c>
      <c r="C8508" s="3">
        <v>100</v>
      </c>
    </row>
    <row r="8509" spans="1:3">
      <c r="A8509" s="3">
        <v>13.20000171661377</v>
      </c>
      <c r="B8509" s="3">
        <v>98.333334922790527</v>
      </c>
      <c r="C8509" s="3">
        <v>100</v>
      </c>
    </row>
    <row r="8510" spans="1:3">
      <c r="A8510" s="3">
        <v>13.204001426696777</v>
      </c>
      <c r="B8510" s="3">
        <v>98.333334922790527</v>
      </c>
      <c r="C8510" s="3">
        <v>100</v>
      </c>
    </row>
    <row r="8511" spans="1:3">
      <c r="A8511" s="3">
        <v>13.208001136779785</v>
      </c>
      <c r="B8511" s="3">
        <v>98.333334922790527</v>
      </c>
      <c r="C8511" s="3">
        <v>100</v>
      </c>
    </row>
    <row r="8512" spans="1:3">
      <c r="A8512" s="3">
        <v>13.212001800537109</v>
      </c>
      <c r="B8512" s="3">
        <v>98.333334922790527</v>
      </c>
      <c r="C8512" s="3">
        <v>100</v>
      </c>
    </row>
    <row r="8513" spans="1:3">
      <c r="A8513" s="3">
        <v>13.216001510620117</v>
      </c>
      <c r="B8513" s="3">
        <v>98.333334922790527</v>
      </c>
      <c r="C8513" s="3">
        <v>100</v>
      </c>
    </row>
    <row r="8514" spans="1:3">
      <c r="A8514" s="3">
        <v>13.220001220703125</v>
      </c>
      <c r="B8514" s="3">
        <v>98.333334922790527</v>
      </c>
      <c r="C8514" s="3">
        <v>100</v>
      </c>
    </row>
    <row r="8515" spans="1:3">
      <c r="A8515" s="3">
        <v>13.224001884460449</v>
      </c>
      <c r="B8515" s="3">
        <v>98.333334922790527</v>
      </c>
      <c r="C8515" s="3">
        <v>100</v>
      </c>
    </row>
    <row r="8516" spans="1:3">
      <c r="A8516" s="3">
        <v>13.228001594543457</v>
      </c>
      <c r="B8516" s="3">
        <v>98.333334922790527</v>
      </c>
      <c r="C8516" s="3">
        <v>100</v>
      </c>
    </row>
    <row r="8517" spans="1:3">
      <c r="A8517" s="3">
        <v>13.232001304626465</v>
      </c>
      <c r="B8517" s="3">
        <v>98.333334922790527</v>
      </c>
      <c r="C8517" s="3">
        <v>100</v>
      </c>
    </row>
    <row r="8518" spans="1:3">
      <c r="A8518" s="3">
        <v>13.236001968383789</v>
      </c>
      <c r="B8518" s="3">
        <v>98.333334922790527</v>
      </c>
      <c r="C8518" s="3">
        <v>100</v>
      </c>
    </row>
    <row r="8519" spans="1:3">
      <c r="A8519" s="3">
        <v>13.240001678466797</v>
      </c>
      <c r="B8519" s="3">
        <v>98.333334922790527</v>
      </c>
      <c r="C8519" s="3">
        <v>100</v>
      </c>
    </row>
    <row r="8520" spans="1:3">
      <c r="A8520" s="3">
        <v>13.244001388549805</v>
      </c>
      <c r="B8520" s="3">
        <v>98.333334922790527</v>
      </c>
      <c r="C8520" s="3">
        <v>100</v>
      </c>
    </row>
    <row r="8521" spans="1:3">
      <c r="A8521" s="3">
        <v>13.248002052307129</v>
      </c>
      <c r="B8521" s="3">
        <v>98.333334922790527</v>
      </c>
      <c r="C8521" s="3">
        <v>100</v>
      </c>
    </row>
    <row r="8522" spans="1:3">
      <c r="A8522" s="3">
        <v>13.252001762390137</v>
      </c>
      <c r="B8522" s="3">
        <v>98.333334922790527</v>
      </c>
      <c r="C8522" s="3">
        <v>100</v>
      </c>
    </row>
    <row r="8523" spans="1:3">
      <c r="A8523" s="3">
        <v>13.256001472473145</v>
      </c>
      <c r="B8523" s="3">
        <v>98.333334922790527</v>
      </c>
      <c r="C8523" s="3">
        <v>100</v>
      </c>
    </row>
    <row r="8524" spans="1:3">
      <c r="A8524" s="3">
        <v>13.260001182556152</v>
      </c>
      <c r="B8524" s="3">
        <v>98.333334922790527</v>
      </c>
      <c r="C8524" s="3">
        <v>100</v>
      </c>
    </row>
    <row r="8525" spans="1:3">
      <c r="A8525" s="3">
        <v>13.264001846313477</v>
      </c>
      <c r="B8525" s="3">
        <v>98.333334922790527</v>
      </c>
      <c r="C8525" s="3">
        <v>100</v>
      </c>
    </row>
    <row r="8526" spans="1:3">
      <c r="A8526" s="3">
        <v>13.268001556396484</v>
      </c>
      <c r="B8526" s="3">
        <v>98.333334922790527</v>
      </c>
      <c r="C8526" s="3">
        <v>100</v>
      </c>
    </row>
    <row r="8527" spans="1:3">
      <c r="A8527" s="3">
        <v>13.272001266479492</v>
      </c>
      <c r="B8527" s="3">
        <v>98.333334922790527</v>
      </c>
      <c r="C8527" s="3">
        <v>100</v>
      </c>
    </row>
    <row r="8528" spans="1:3">
      <c r="A8528" s="3">
        <v>13.276001930236816</v>
      </c>
      <c r="B8528" s="3">
        <v>98.333334922790527</v>
      </c>
      <c r="C8528" s="3">
        <v>100</v>
      </c>
    </row>
    <row r="8529" spans="1:3">
      <c r="A8529" s="3">
        <v>13.280001640319824</v>
      </c>
      <c r="B8529" s="3">
        <v>98.333334922790527</v>
      </c>
      <c r="C8529" s="3">
        <v>100</v>
      </c>
    </row>
    <row r="8530" spans="1:3">
      <c r="A8530" s="3">
        <v>13.284001350402832</v>
      </c>
      <c r="B8530" s="3">
        <v>98.333334922790527</v>
      </c>
      <c r="C8530" s="3">
        <v>100</v>
      </c>
    </row>
    <row r="8531" spans="1:3">
      <c r="A8531" s="3">
        <v>13.288002014160156</v>
      </c>
      <c r="B8531" s="3">
        <v>98.333334922790527</v>
      </c>
      <c r="C8531" s="3">
        <v>100</v>
      </c>
    </row>
    <row r="8532" spans="1:3">
      <c r="A8532" s="3">
        <v>13.292001724243164</v>
      </c>
      <c r="B8532" s="3">
        <v>98.333334922790527</v>
      </c>
      <c r="C8532" s="3">
        <v>100</v>
      </c>
    </row>
    <row r="8533" spans="1:3">
      <c r="A8533" s="3">
        <v>13.296001434326172</v>
      </c>
      <c r="B8533" s="3">
        <v>98.333334922790527</v>
      </c>
      <c r="C8533" s="3">
        <v>100</v>
      </c>
    </row>
    <row r="8534" spans="1:3">
      <c r="A8534" s="3">
        <v>13.30000114440918</v>
      </c>
      <c r="B8534" s="3">
        <v>98.333334922790527</v>
      </c>
      <c r="C8534" s="3">
        <v>100</v>
      </c>
    </row>
    <row r="8535" spans="1:3">
      <c r="A8535" s="3">
        <v>13.304001808166504</v>
      </c>
      <c r="B8535" s="3">
        <v>98.333334922790527</v>
      </c>
      <c r="C8535" s="3">
        <v>100</v>
      </c>
    </row>
    <row r="8536" spans="1:3">
      <c r="A8536" s="3">
        <v>13.308001518249512</v>
      </c>
      <c r="B8536" s="3">
        <v>98.333334922790527</v>
      </c>
      <c r="C8536" s="3">
        <v>100</v>
      </c>
    </row>
    <row r="8537" spans="1:3">
      <c r="A8537" s="3">
        <v>13.31200122833252</v>
      </c>
      <c r="B8537" s="3">
        <v>98.333334922790527</v>
      </c>
      <c r="C8537" s="3">
        <v>100</v>
      </c>
    </row>
    <row r="8538" spans="1:3">
      <c r="A8538" s="3">
        <v>13.316001892089844</v>
      </c>
      <c r="B8538" s="3">
        <v>98.333334922790527</v>
      </c>
      <c r="C8538" s="3">
        <v>100</v>
      </c>
    </row>
    <row r="8539" spans="1:3">
      <c r="A8539" s="3">
        <v>13.320001602172852</v>
      </c>
      <c r="B8539" s="3">
        <v>98.333334922790527</v>
      </c>
      <c r="C8539" s="3">
        <v>100</v>
      </c>
    </row>
    <row r="8540" spans="1:3">
      <c r="A8540" s="3">
        <v>13.324001312255859</v>
      </c>
      <c r="B8540" s="3">
        <v>98.333334922790527</v>
      </c>
      <c r="C8540" s="3">
        <v>100</v>
      </c>
    </row>
    <row r="8541" spans="1:3">
      <c r="A8541" s="3">
        <v>13.328001976013184</v>
      </c>
      <c r="B8541" s="3">
        <v>98.333334922790527</v>
      </c>
      <c r="C8541" s="3">
        <v>100</v>
      </c>
    </row>
    <row r="8542" spans="1:3">
      <c r="A8542" s="3">
        <v>13.332001686096191</v>
      </c>
      <c r="B8542" s="3">
        <v>98.333334922790527</v>
      </c>
      <c r="C8542" s="3">
        <v>100</v>
      </c>
    </row>
    <row r="8543" spans="1:3">
      <c r="A8543" s="3">
        <v>13.336001396179199</v>
      </c>
      <c r="B8543" s="3">
        <v>98.333334922790527</v>
      </c>
      <c r="C8543" s="3">
        <v>100</v>
      </c>
    </row>
    <row r="8544" spans="1:3">
      <c r="A8544" s="3">
        <v>13.340002059936523</v>
      </c>
      <c r="B8544" s="3">
        <v>98.333334922790527</v>
      </c>
      <c r="C8544" s="3">
        <v>100</v>
      </c>
    </row>
    <row r="8545" spans="1:3">
      <c r="A8545" s="3">
        <v>13.344001770019531</v>
      </c>
      <c r="B8545" s="3">
        <v>98.333334922790527</v>
      </c>
      <c r="C8545" s="3">
        <v>100</v>
      </c>
    </row>
    <row r="8546" spans="1:3">
      <c r="A8546" s="3">
        <v>13.348001480102539</v>
      </c>
      <c r="B8546" s="3">
        <v>98.333334922790527</v>
      </c>
      <c r="C8546" s="3">
        <v>100</v>
      </c>
    </row>
    <row r="8547" spans="1:3">
      <c r="A8547" s="3">
        <v>13.352001190185547</v>
      </c>
      <c r="B8547" s="3">
        <v>98.333334922790527</v>
      </c>
      <c r="C8547" s="3">
        <v>100</v>
      </c>
    </row>
    <row r="8548" spans="1:3">
      <c r="A8548" s="3">
        <v>13.356001853942871</v>
      </c>
      <c r="B8548" s="3">
        <v>98.333334922790527</v>
      </c>
      <c r="C8548" s="3">
        <v>100</v>
      </c>
    </row>
    <row r="8549" spans="1:3">
      <c r="A8549" s="3">
        <v>13.360001564025879</v>
      </c>
      <c r="B8549" s="3">
        <v>98.333334922790527</v>
      </c>
      <c r="C8549" s="3">
        <v>100</v>
      </c>
    </row>
    <row r="8550" spans="1:3">
      <c r="A8550" s="3">
        <v>13.364001274108887</v>
      </c>
      <c r="B8550" s="3">
        <v>98.333334922790527</v>
      </c>
      <c r="C8550" s="3">
        <v>100</v>
      </c>
    </row>
    <row r="8551" spans="1:3">
      <c r="A8551" s="3">
        <v>13.368001937866211</v>
      </c>
      <c r="B8551" s="3">
        <v>98.333334922790527</v>
      </c>
      <c r="C8551" s="3">
        <v>100</v>
      </c>
    </row>
    <row r="8552" spans="1:3">
      <c r="A8552" s="3">
        <v>13.372001647949219</v>
      </c>
      <c r="B8552" s="3">
        <v>98.333334922790527</v>
      </c>
      <c r="C8552" s="3">
        <v>100</v>
      </c>
    </row>
    <row r="8553" spans="1:3">
      <c r="A8553" s="3">
        <v>13.376001358032227</v>
      </c>
      <c r="B8553" s="3">
        <v>98.333334922790527</v>
      </c>
      <c r="C8553" s="3">
        <v>100</v>
      </c>
    </row>
    <row r="8554" spans="1:3">
      <c r="A8554" s="3">
        <v>13.380002021789551</v>
      </c>
      <c r="B8554" s="3">
        <v>98.333334922790527</v>
      </c>
      <c r="C8554" s="3">
        <v>100</v>
      </c>
    </row>
    <row r="8555" spans="1:3">
      <c r="A8555" s="3">
        <v>13.384001731872559</v>
      </c>
      <c r="B8555" s="3">
        <v>98.333334922790527</v>
      </c>
      <c r="C8555" s="3">
        <v>100</v>
      </c>
    </row>
    <row r="8556" spans="1:3">
      <c r="A8556" s="3">
        <v>13.388001441955566</v>
      </c>
      <c r="B8556" s="3">
        <v>98.333334922790527</v>
      </c>
      <c r="C8556" s="3">
        <v>100</v>
      </c>
    </row>
    <row r="8557" spans="1:3">
      <c r="A8557" s="3">
        <v>13.392001152038574</v>
      </c>
      <c r="B8557" s="3">
        <v>98.333334922790527</v>
      </c>
      <c r="C8557" s="3">
        <v>100</v>
      </c>
    </row>
    <row r="8558" spans="1:3">
      <c r="A8558" s="3">
        <v>13.396001815795898</v>
      </c>
      <c r="B8558" s="3">
        <v>98.333334922790527</v>
      </c>
      <c r="C8558" s="3">
        <v>100</v>
      </c>
    </row>
    <row r="8559" spans="1:3">
      <c r="A8559" s="3">
        <v>13.399999618530273</v>
      </c>
      <c r="B8559" s="3">
        <v>99.166667461395264</v>
      </c>
      <c r="C8559" s="3">
        <v>100</v>
      </c>
    </row>
    <row r="8560" spans="1:3">
      <c r="A8560" s="3">
        <v>13.400001525878906</v>
      </c>
      <c r="B8560" s="3">
        <v>99.166667461395264</v>
      </c>
      <c r="C8560" s="3">
        <v>100</v>
      </c>
    </row>
    <row r="8561" spans="1:3">
      <c r="A8561" s="3">
        <v>13.404001235961914</v>
      </c>
      <c r="B8561" s="3">
        <v>99.166667461395264</v>
      </c>
      <c r="C8561" s="3">
        <v>100</v>
      </c>
    </row>
    <row r="8562" spans="1:3">
      <c r="A8562" s="3">
        <v>13.408001899719238</v>
      </c>
      <c r="B8562" s="3">
        <v>99.166667461395264</v>
      </c>
      <c r="C8562" s="3">
        <v>100</v>
      </c>
    </row>
    <row r="8563" spans="1:3">
      <c r="A8563" s="3">
        <v>13.412001609802246</v>
      </c>
      <c r="B8563" s="3">
        <v>99.166667461395264</v>
      </c>
      <c r="C8563" s="3">
        <v>100</v>
      </c>
    </row>
    <row r="8564" spans="1:3">
      <c r="A8564" s="3">
        <v>13.416001319885254</v>
      </c>
      <c r="B8564" s="3">
        <v>99.166667461395264</v>
      </c>
      <c r="C8564" s="3">
        <v>100</v>
      </c>
    </row>
    <row r="8565" spans="1:3">
      <c r="A8565" s="3">
        <v>13.420001983642578</v>
      </c>
      <c r="B8565" s="3">
        <v>99.166667461395264</v>
      </c>
      <c r="C8565" s="3">
        <v>100</v>
      </c>
    </row>
    <row r="8566" spans="1:3">
      <c r="A8566" s="3">
        <v>13.424001693725586</v>
      </c>
      <c r="B8566" s="3">
        <v>99.166667461395264</v>
      </c>
      <c r="C8566" s="3">
        <v>100</v>
      </c>
    </row>
    <row r="8567" spans="1:3">
      <c r="A8567" s="3">
        <v>13.428001403808594</v>
      </c>
      <c r="B8567" s="3">
        <v>99.166667461395264</v>
      </c>
      <c r="C8567" s="3">
        <v>100</v>
      </c>
    </row>
    <row r="8568" spans="1:3">
      <c r="A8568" s="3">
        <v>13.432001113891602</v>
      </c>
      <c r="B8568" s="3">
        <v>99.166667461395264</v>
      </c>
      <c r="C8568" s="3">
        <v>100</v>
      </c>
    </row>
    <row r="8569" spans="1:3">
      <c r="A8569" s="3">
        <v>13.436001777648926</v>
      </c>
      <c r="B8569" s="3">
        <v>99.166667461395264</v>
      </c>
      <c r="C8569" s="3">
        <v>100</v>
      </c>
    </row>
    <row r="8570" spans="1:3">
      <c r="A8570" s="3">
        <v>13.440001487731934</v>
      </c>
      <c r="B8570" s="3">
        <v>99.166667461395264</v>
      </c>
      <c r="C8570" s="3">
        <v>100</v>
      </c>
    </row>
    <row r="8571" spans="1:3">
      <c r="A8571" s="3">
        <v>13.444001197814941</v>
      </c>
      <c r="B8571" s="3">
        <v>99.166667461395264</v>
      </c>
      <c r="C8571" s="3">
        <v>100</v>
      </c>
    </row>
    <row r="8572" spans="1:3">
      <c r="A8572" s="3">
        <v>13.448001861572266</v>
      </c>
      <c r="B8572" s="3">
        <v>99.166667461395264</v>
      </c>
      <c r="C8572" s="3">
        <v>100</v>
      </c>
    </row>
    <row r="8573" spans="1:3">
      <c r="A8573" s="3">
        <v>13.452001571655273</v>
      </c>
      <c r="B8573" s="3">
        <v>99.166667461395264</v>
      </c>
      <c r="C8573" s="3">
        <v>100</v>
      </c>
    </row>
    <row r="8574" spans="1:3">
      <c r="A8574" s="3">
        <v>13.456001281738281</v>
      </c>
      <c r="B8574" s="3">
        <v>99.166667461395264</v>
      </c>
      <c r="C8574" s="3">
        <v>100</v>
      </c>
    </row>
    <row r="8575" spans="1:3">
      <c r="A8575" s="3">
        <v>13.460001945495605</v>
      </c>
      <c r="B8575" s="3">
        <v>99.166667461395264</v>
      </c>
      <c r="C8575" s="3">
        <v>100</v>
      </c>
    </row>
    <row r="8576" spans="1:3">
      <c r="A8576" s="3">
        <v>13.464001655578613</v>
      </c>
      <c r="B8576" s="3">
        <v>99.166667461395264</v>
      </c>
      <c r="C8576" s="3">
        <v>100</v>
      </c>
    </row>
    <row r="8577" spans="1:3">
      <c r="A8577" s="3">
        <v>13.468001365661621</v>
      </c>
      <c r="B8577" s="3">
        <v>99.166667461395264</v>
      </c>
      <c r="C8577" s="3">
        <v>100</v>
      </c>
    </row>
    <row r="8578" spans="1:3">
      <c r="A8578" s="3">
        <v>13.472002029418945</v>
      </c>
      <c r="B8578" s="3">
        <v>99.166667461395264</v>
      </c>
      <c r="C8578" s="3">
        <v>100</v>
      </c>
    </row>
    <row r="8579" spans="1:3">
      <c r="A8579" s="3">
        <v>13.476001739501953</v>
      </c>
      <c r="B8579" s="3">
        <v>99.166667461395264</v>
      </c>
      <c r="C8579" s="3">
        <v>100</v>
      </c>
    </row>
    <row r="8580" spans="1:3">
      <c r="A8580" s="3">
        <v>13.480001449584961</v>
      </c>
      <c r="B8580" s="3">
        <v>99.166667461395264</v>
      </c>
      <c r="C8580" s="3">
        <v>100</v>
      </c>
    </row>
    <row r="8581" spans="1:3">
      <c r="A8581" s="3">
        <v>13.484001159667969</v>
      </c>
      <c r="B8581" s="3">
        <v>99.166667461395264</v>
      </c>
      <c r="C8581" s="3">
        <v>100</v>
      </c>
    </row>
    <row r="8582" spans="1:3">
      <c r="A8582" s="3">
        <v>13.488001823425293</v>
      </c>
      <c r="B8582" s="3">
        <v>99.166667461395264</v>
      </c>
      <c r="C8582" s="3">
        <v>100</v>
      </c>
    </row>
    <row r="8583" spans="1:3">
      <c r="A8583" s="3">
        <v>13.492001533508301</v>
      </c>
      <c r="B8583" s="3">
        <v>99.166667461395264</v>
      </c>
      <c r="C8583" s="3">
        <v>100</v>
      </c>
    </row>
    <row r="8584" spans="1:3">
      <c r="A8584" s="3">
        <v>13.496001243591309</v>
      </c>
      <c r="B8584" s="3">
        <v>99.166667461395264</v>
      </c>
      <c r="C8584" s="3">
        <v>100</v>
      </c>
    </row>
    <row r="8585" spans="1:3">
      <c r="A8585" s="3">
        <v>13.500001907348633</v>
      </c>
      <c r="B8585" s="3">
        <v>99.166667461395264</v>
      </c>
      <c r="C8585" s="3">
        <v>100</v>
      </c>
    </row>
    <row r="8586" spans="1:3">
      <c r="A8586" s="3">
        <v>13.504001617431641</v>
      </c>
      <c r="B8586" s="3">
        <v>99.166667461395264</v>
      </c>
      <c r="C8586" s="3">
        <v>100</v>
      </c>
    </row>
    <row r="8587" spans="1:3">
      <c r="A8587" s="3">
        <v>13.508001327514648</v>
      </c>
      <c r="B8587" s="3">
        <v>99.166667461395264</v>
      </c>
      <c r="C8587" s="3">
        <v>100</v>
      </c>
    </row>
    <row r="8588" spans="1:3">
      <c r="A8588" s="3">
        <v>13.512001991271973</v>
      </c>
      <c r="B8588" s="3">
        <v>99.166667461395264</v>
      </c>
      <c r="C8588" s="3">
        <v>100</v>
      </c>
    </row>
    <row r="8589" spans="1:3">
      <c r="A8589" s="3">
        <v>13.51600170135498</v>
      </c>
      <c r="B8589" s="3">
        <v>99.166667461395264</v>
      </c>
      <c r="C8589" s="3">
        <v>100</v>
      </c>
    </row>
    <row r="8590" spans="1:3">
      <c r="A8590" s="3">
        <v>13.520001411437988</v>
      </c>
      <c r="B8590" s="3">
        <v>99.166667461395264</v>
      </c>
      <c r="C8590" s="3">
        <v>100</v>
      </c>
    </row>
    <row r="8591" spans="1:3">
      <c r="A8591" s="3">
        <v>13.524001121520996</v>
      </c>
      <c r="B8591" s="3">
        <v>99.166667461395264</v>
      </c>
      <c r="C8591" s="3">
        <v>100</v>
      </c>
    </row>
    <row r="8592" spans="1:3">
      <c r="A8592" s="3">
        <v>13.52800178527832</v>
      </c>
      <c r="B8592" s="3">
        <v>99.166667461395264</v>
      </c>
      <c r="C8592" s="3">
        <v>100</v>
      </c>
    </row>
    <row r="8593" spans="1:3">
      <c r="A8593" s="3">
        <v>13.532001495361328</v>
      </c>
      <c r="B8593" s="3">
        <v>99.166667461395264</v>
      </c>
      <c r="C8593" s="3">
        <v>100</v>
      </c>
    </row>
    <row r="8594" spans="1:3">
      <c r="A8594" s="3">
        <v>13.536001205444336</v>
      </c>
      <c r="B8594" s="3">
        <v>99.166667461395264</v>
      </c>
      <c r="C8594" s="3">
        <v>100</v>
      </c>
    </row>
    <row r="8595" spans="1:3">
      <c r="A8595" s="3">
        <v>13.54000186920166</v>
      </c>
      <c r="B8595" s="3">
        <v>99.166667461395264</v>
      </c>
      <c r="C8595" s="3">
        <v>100</v>
      </c>
    </row>
    <row r="8596" spans="1:3">
      <c r="A8596" s="3">
        <v>13.544001579284668</v>
      </c>
      <c r="B8596" s="3">
        <v>99.166667461395264</v>
      </c>
      <c r="C8596" s="3">
        <v>100</v>
      </c>
    </row>
    <row r="8597" spans="1:3">
      <c r="A8597" s="3">
        <v>13.548001289367676</v>
      </c>
      <c r="B8597" s="3">
        <v>99.166667461395264</v>
      </c>
      <c r="C8597" s="3">
        <v>100</v>
      </c>
    </row>
    <row r="8598" spans="1:3">
      <c r="A8598" s="3">
        <v>13.552001953125</v>
      </c>
      <c r="B8598" s="3">
        <v>99.166667461395264</v>
      </c>
      <c r="C8598" s="3">
        <v>100</v>
      </c>
    </row>
    <row r="8599" spans="1:3">
      <c r="A8599" s="3">
        <v>13.556001663208008</v>
      </c>
      <c r="B8599" s="3">
        <v>99.166667461395264</v>
      </c>
      <c r="C8599" s="3">
        <v>100</v>
      </c>
    </row>
    <row r="8600" spans="1:3">
      <c r="A8600" s="3">
        <v>13.560001373291016</v>
      </c>
      <c r="B8600" s="3">
        <v>99.166667461395264</v>
      </c>
      <c r="C8600" s="3">
        <v>100</v>
      </c>
    </row>
    <row r="8601" spans="1:3">
      <c r="A8601" s="3">
        <v>13.56400203704834</v>
      </c>
      <c r="B8601" s="3">
        <v>99.166667461395264</v>
      </c>
      <c r="C8601" s="3">
        <v>100</v>
      </c>
    </row>
    <row r="8602" spans="1:3">
      <c r="A8602" s="3">
        <v>13.568001747131348</v>
      </c>
      <c r="B8602" s="3">
        <v>99.166667461395264</v>
      </c>
      <c r="C8602" s="3">
        <v>100</v>
      </c>
    </row>
    <row r="8603" spans="1:3">
      <c r="A8603" s="3">
        <v>13.572001457214355</v>
      </c>
      <c r="B8603" s="3">
        <v>99.166667461395264</v>
      </c>
      <c r="C8603" s="3">
        <v>100</v>
      </c>
    </row>
    <row r="8604" spans="1:3">
      <c r="A8604" s="3">
        <v>13.576001167297363</v>
      </c>
      <c r="B8604" s="3">
        <v>99.166667461395264</v>
      </c>
      <c r="C8604" s="3">
        <v>100</v>
      </c>
    </row>
    <row r="8605" spans="1:3">
      <c r="A8605" s="3">
        <v>13.580001831054688</v>
      </c>
      <c r="B8605" s="3">
        <v>99.166667461395264</v>
      </c>
      <c r="C8605" s="3">
        <v>100</v>
      </c>
    </row>
    <row r="8606" spans="1:3">
      <c r="A8606" s="3">
        <v>13.584001541137695</v>
      </c>
      <c r="B8606" s="3">
        <v>99.166667461395264</v>
      </c>
      <c r="C8606" s="3">
        <v>100</v>
      </c>
    </row>
    <row r="8607" spans="1:3">
      <c r="A8607" s="3">
        <v>13.588001251220703</v>
      </c>
      <c r="B8607" s="3">
        <v>99.166667461395264</v>
      </c>
      <c r="C8607" s="3">
        <v>100</v>
      </c>
    </row>
    <row r="8608" spans="1:3">
      <c r="A8608" s="3">
        <v>13.592001914978027</v>
      </c>
      <c r="B8608" s="3">
        <v>99.166667461395264</v>
      </c>
      <c r="C8608" s="3">
        <v>100</v>
      </c>
    </row>
    <row r="8609" spans="1:3">
      <c r="A8609" s="3">
        <v>13.596001625061035</v>
      </c>
      <c r="B8609" s="3">
        <v>99.166667461395264</v>
      </c>
      <c r="C8609" s="3">
        <v>100</v>
      </c>
    </row>
    <row r="8610" spans="1:3">
      <c r="A8610" s="3">
        <v>13.600001335144043</v>
      </c>
      <c r="B8610" s="3">
        <v>99.166667461395264</v>
      </c>
      <c r="C8610" s="3">
        <v>100</v>
      </c>
    </row>
    <row r="8611" spans="1:3">
      <c r="A8611" s="3">
        <v>13.604001998901367</v>
      </c>
      <c r="B8611" s="3">
        <v>99.166667461395264</v>
      </c>
      <c r="C8611" s="3">
        <v>100</v>
      </c>
    </row>
    <row r="8612" spans="1:3">
      <c r="A8612" s="3">
        <v>13.608001708984375</v>
      </c>
      <c r="B8612" s="3">
        <v>99.166667461395264</v>
      </c>
      <c r="C8612" s="3">
        <v>100</v>
      </c>
    </row>
    <row r="8613" spans="1:3">
      <c r="A8613" s="3">
        <v>13.612001419067383</v>
      </c>
      <c r="B8613" s="3">
        <v>99.166667461395264</v>
      </c>
      <c r="C8613" s="3">
        <v>100</v>
      </c>
    </row>
    <row r="8614" spans="1:3">
      <c r="A8614" s="3">
        <v>13.616001129150391</v>
      </c>
      <c r="B8614" s="3">
        <v>99.166667461395264</v>
      </c>
      <c r="C8614" s="3">
        <v>100</v>
      </c>
    </row>
    <row r="8615" spans="1:3">
      <c r="A8615" s="3">
        <v>13.620001792907715</v>
      </c>
      <c r="B8615" s="3">
        <v>99.166667461395264</v>
      </c>
      <c r="C8615" s="3">
        <v>100</v>
      </c>
    </row>
    <row r="8616" spans="1:3">
      <c r="A8616" s="3">
        <v>13.624001502990723</v>
      </c>
      <c r="B8616" s="3">
        <v>99.166667461395264</v>
      </c>
      <c r="C8616" s="3">
        <v>100</v>
      </c>
    </row>
    <row r="8617" spans="1:3">
      <c r="A8617" s="3">
        <v>13.62800121307373</v>
      </c>
      <c r="B8617" s="3">
        <v>99.166667461395264</v>
      </c>
      <c r="C8617" s="3">
        <v>100</v>
      </c>
    </row>
    <row r="8618" spans="1:3">
      <c r="A8618" s="3">
        <v>13.632001876831055</v>
      </c>
      <c r="B8618" s="3">
        <v>99.166667461395264</v>
      </c>
      <c r="C8618" s="3">
        <v>100</v>
      </c>
    </row>
    <row r="8619" spans="1:3">
      <c r="A8619" s="3">
        <v>13.636001586914063</v>
      </c>
      <c r="B8619" s="3">
        <v>99.166667461395264</v>
      </c>
      <c r="C8619" s="3">
        <v>100</v>
      </c>
    </row>
    <row r="8620" spans="1:3">
      <c r="A8620" s="3">
        <v>13.64000129699707</v>
      </c>
      <c r="B8620" s="3">
        <v>99.166667461395264</v>
      </c>
      <c r="C8620" s="3">
        <v>100</v>
      </c>
    </row>
    <row r="8621" spans="1:3">
      <c r="A8621" s="3">
        <v>13.644001960754395</v>
      </c>
      <c r="B8621" s="3">
        <v>99.166667461395264</v>
      </c>
      <c r="C8621" s="3">
        <v>100</v>
      </c>
    </row>
    <row r="8622" spans="1:3">
      <c r="A8622" s="3">
        <v>13.648001670837402</v>
      </c>
      <c r="B8622" s="3">
        <v>99.166667461395264</v>
      </c>
      <c r="C8622" s="3">
        <v>100</v>
      </c>
    </row>
    <row r="8623" spans="1:3">
      <c r="A8623" s="3">
        <v>13.65200138092041</v>
      </c>
      <c r="B8623" s="3">
        <v>99.166667461395264</v>
      </c>
      <c r="C8623" s="3">
        <v>100</v>
      </c>
    </row>
    <row r="8624" spans="1:3">
      <c r="A8624" s="3">
        <v>13.656002044677734</v>
      </c>
      <c r="B8624" s="3">
        <v>99.166667461395264</v>
      </c>
      <c r="C8624" s="3">
        <v>100</v>
      </c>
    </row>
    <row r="8625" spans="1:3">
      <c r="A8625" s="3">
        <v>13.660001754760742</v>
      </c>
      <c r="B8625" s="3">
        <v>99.166667461395264</v>
      </c>
      <c r="C8625" s="3">
        <v>100</v>
      </c>
    </row>
    <row r="8626" spans="1:3">
      <c r="A8626" s="3">
        <v>13.66400146484375</v>
      </c>
      <c r="B8626" s="3">
        <v>99.166667461395264</v>
      </c>
      <c r="C8626" s="3">
        <v>100</v>
      </c>
    </row>
    <row r="8627" spans="1:3">
      <c r="A8627" s="3">
        <v>13.668001174926758</v>
      </c>
      <c r="B8627" s="3">
        <v>99.166667461395264</v>
      </c>
      <c r="C8627" s="3">
        <v>100</v>
      </c>
    </row>
    <row r="8628" spans="1:3">
      <c r="A8628" s="3">
        <v>13.672001838684082</v>
      </c>
      <c r="B8628" s="3">
        <v>99.166667461395264</v>
      </c>
      <c r="C8628" s="3">
        <v>100</v>
      </c>
    </row>
    <row r="8629" spans="1:3">
      <c r="A8629" s="3">
        <v>13.67600154876709</v>
      </c>
      <c r="B8629" s="3">
        <v>99.166667461395264</v>
      </c>
      <c r="C8629" s="3">
        <v>100</v>
      </c>
    </row>
    <row r="8630" spans="1:3">
      <c r="A8630" s="3">
        <v>13.680001258850098</v>
      </c>
      <c r="B8630" s="3">
        <v>99.166667461395264</v>
      </c>
      <c r="C8630" s="3">
        <v>100</v>
      </c>
    </row>
    <row r="8631" spans="1:3">
      <c r="A8631" s="3">
        <v>13.684001922607422</v>
      </c>
      <c r="B8631" s="3">
        <v>99.166667461395264</v>
      </c>
      <c r="C8631" s="3">
        <v>100</v>
      </c>
    </row>
    <row r="8632" spans="1:3">
      <c r="A8632" s="3">
        <v>13.68800163269043</v>
      </c>
      <c r="B8632" s="3">
        <v>99.166667461395264</v>
      </c>
      <c r="C8632" s="3">
        <v>100</v>
      </c>
    </row>
    <row r="8633" spans="1:3">
      <c r="A8633" s="3">
        <v>13.692001342773438</v>
      </c>
      <c r="B8633" s="3">
        <v>99.166667461395264</v>
      </c>
      <c r="C8633" s="3">
        <v>100</v>
      </c>
    </row>
    <row r="8634" spans="1:3">
      <c r="A8634" s="3">
        <v>13.696002006530762</v>
      </c>
      <c r="B8634" s="3">
        <v>99.166667461395264</v>
      </c>
      <c r="C8634" s="3">
        <v>100</v>
      </c>
    </row>
    <row r="8635" spans="1:3">
      <c r="A8635" s="3">
        <v>13.70000171661377</v>
      </c>
      <c r="B8635" s="3">
        <v>99.166667461395264</v>
      </c>
      <c r="C8635" s="3">
        <v>100</v>
      </c>
    </row>
    <row r="8636" spans="1:3">
      <c r="A8636" s="3">
        <v>13.704001426696777</v>
      </c>
      <c r="B8636" s="3">
        <v>99.166667461395264</v>
      </c>
      <c r="C8636" s="3">
        <v>100</v>
      </c>
    </row>
    <row r="8637" spans="1:3">
      <c r="A8637" s="3">
        <v>13.708001136779785</v>
      </c>
      <c r="B8637" s="3">
        <v>99.166667461395264</v>
      </c>
      <c r="C8637" s="3">
        <v>100</v>
      </c>
    </row>
    <row r="8638" spans="1:3">
      <c r="A8638" s="3">
        <v>13.712001800537109</v>
      </c>
      <c r="B8638" s="3">
        <v>99.166667461395264</v>
      </c>
      <c r="C8638" s="3">
        <v>100</v>
      </c>
    </row>
    <row r="8639" spans="1:3">
      <c r="A8639" s="3">
        <v>13.716001510620117</v>
      </c>
      <c r="B8639" s="3">
        <v>99.166667461395264</v>
      </c>
      <c r="C8639" s="3">
        <v>100</v>
      </c>
    </row>
    <row r="8640" spans="1:3">
      <c r="A8640" s="3">
        <v>13.720001220703125</v>
      </c>
      <c r="B8640" s="3">
        <v>99.166667461395264</v>
      </c>
      <c r="C8640" s="3">
        <v>100</v>
      </c>
    </row>
    <row r="8641" spans="1:3">
      <c r="A8641" s="3">
        <v>13.724001884460449</v>
      </c>
      <c r="B8641" s="3">
        <v>99.166667461395264</v>
      </c>
      <c r="C8641" s="3">
        <v>100</v>
      </c>
    </row>
    <row r="8642" spans="1:3">
      <c r="A8642" s="3">
        <v>13.728001594543457</v>
      </c>
      <c r="B8642" s="3">
        <v>99.166667461395264</v>
      </c>
      <c r="C8642" s="3">
        <v>100</v>
      </c>
    </row>
    <row r="8643" spans="1:3">
      <c r="A8643" s="3">
        <v>13.732001304626465</v>
      </c>
      <c r="B8643" s="3">
        <v>99.166667461395264</v>
      </c>
      <c r="C8643" s="3">
        <v>100</v>
      </c>
    </row>
    <row r="8644" spans="1:3">
      <c r="A8644" s="3">
        <v>13.736001968383789</v>
      </c>
      <c r="B8644" s="3">
        <v>99.166667461395264</v>
      </c>
      <c r="C8644" s="3">
        <v>100</v>
      </c>
    </row>
    <row r="8645" spans="1:3">
      <c r="A8645" s="3">
        <v>13.740001678466797</v>
      </c>
      <c r="B8645" s="3">
        <v>99.166667461395264</v>
      </c>
      <c r="C8645" s="3">
        <v>100</v>
      </c>
    </row>
    <row r="8646" spans="1:3">
      <c r="A8646" s="3">
        <v>13.744001388549805</v>
      </c>
      <c r="B8646" s="3">
        <v>99.166667461395264</v>
      </c>
      <c r="C8646" s="3">
        <v>100</v>
      </c>
    </row>
    <row r="8647" spans="1:3">
      <c r="A8647" s="3">
        <v>13.748002052307129</v>
      </c>
      <c r="B8647" s="3">
        <v>99.166667461395264</v>
      </c>
      <c r="C8647" s="3">
        <v>100</v>
      </c>
    </row>
    <row r="8648" spans="1:3">
      <c r="A8648" s="3">
        <v>13.752001762390137</v>
      </c>
      <c r="B8648" s="3">
        <v>99.166667461395264</v>
      </c>
      <c r="C8648" s="3">
        <v>100</v>
      </c>
    </row>
    <row r="8649" spans="1:3">
      <c r="A8649" s="3">
        <v>13.756001472473145</v>
      </c>
      <c r="B8649" s="3">
        <v>99.166667461395264</v>
      </c>
      <c r="C8649" s="3">
        <v>100</v>
      </c>
    </row>
    <row r="8650" spans="1:3">
      <c r="A8650" s="3">
        <v>13.760001182556152</v>
      </c>
      <c r="B8650" s="3">
        <v>99.166667461395264</v>
      </c>
      <c r="C8650" s="3">
        <v>100</v>
      </c>
    </row>
    <row r="8651" spans="1:3">
      <c r="A8651" s="3">
        <v>13.764001846313477</v>
      </c>
      <c r="B8651" s="3">
        <v>99.166667461395264</v>
      </c>
      <c r="C8651" s="3">
        <v>100</v>
      </c>
    </row>
    <row r="8652" spans="1:3">
      <c r="A8652" s="3">
        <v>13.768001556396484</v>
      </c>
      <c r="B8652" s="3">
        <v>99.166667461395264</v>
      </c>
      <c r="C8652" s="3">
        <v>100</v>
      </c>
    </row>
    <row r="8653" spans="1:3">
      <c r="A8653" s="3">
        <v>13.772001266479492</v>
      </c>
      <c r="B8653" s="3">
        <v>99.166667461395264</v>
      </c>
      <c r="C8653" s="3">
        <v>100</v>
      </c>
    </row>
    <row r="8654" spans="1:3">
      <c r="A8654" s="3">
        <v>13.776001930236816</v>
      </c>
      <c r="B8654" s="3">
        <v>99.166667461395264</v>
      </c>
      <c r="C8654" s="3">
        <v>100</v>
      </c>
    </row>
    <row r="8655" spans="1:3">
      <c r="A8655" s="3">
        <v>13.780001640319824</v>
      </c>
      <c r="B8655" s="3">
        <v>99.166667461395264</v>
      </c>
      <c r="C8655" s="3">
        <v>100</v>
      </c>
    </row>
    <row r="8656" spans="1:3">
      <c r="A8656" s="3">
        <v>13.784001350402832</v>
      </c>
      <c r="B8656" s="3">
        <v>99.166667461395264</v>
      </c>
      <c r="C8656" s="3">
        <v>100</v>
      </c>
    </row>
    <row r="8657" spans="1:3">
      <c r="A8657" s="3">
        <v>13.788002014160156</v>
      </c>
      <c r="B8657" s="3">
        <v>99.166667461395264</v>
      </c>
      <c r="C8657" s="3">
        <v>100</v>
      </c>
    </row>
    <row r="8658" spans="1:3">
      <c r="A8658" s="3">
        <v>13.792001724243164</v>
      </c>
      <c r="B8658" s="3">
        <v>99.166667461395264</v>
      </c>
      <c r="C8658" s="3">
        <v>100</v>
      </c>
    </row>
    <row r="8659" spans="1:3">
      <c r="A8659" s="3">
        <v>13.796001434326172</v>
      </c>
      <c r="B8659" s="3">
        <v>99.166667461395264</v>
      </c>
      <c r="C8659" s="3">
        <v>100</v>
      </c>
    </row>
    <row r="8660" spans="1:3">
      <c r="A8660" s="3">
        <v>13.80000114440918</v>
      </c>
      <c r="B8660" s="3">
        <v>99.166667461395264</v>
      </c>
      <c r="C8660" s="3">
        <v>100</v>
      </c>
    </row>
    <row r="8661" spans="1:3">
      <c r="A8661" s="3">
        <v>13.804001808166504</v>
      </c>
      <c r="B8661" s="3">
        <v>99.166667461395264</v>
      </c>
      <c r="C8661" s="3">
        <v>100</v>
      </c>
    </row>
    <row r="8662" spans="1:3">
      <c r="A8662" s="3">
        <v>13.808001518249512</v>
      </c>
      <c r="B8662" s="3">
        <v>99.166667461395264</v>
      </c>
      <c r="C8662" s="3">
        <v>100</v>
      </c>
    </row>
    <row r="8663" spans="1:3">
      <c r="A8663" s="3">
        <v>13.81200122833252</v>
      </c>
      <c r="B8663" s="3">
        <v>99.166667461395264</v>
      </c>
      <c r="C8663" s="3">
        <v>100</v>
      </c>
    </row>
    <row r="8664" spans="1:3">
      <c r="A8664" s="3">
        <v>13.816001892089844</v>
      </c>
      <c r="B8664" s="3">
        <v>99.166667461395264</v>
      </c>
      <c r="C8664" s="3">
        <v>100</v>
      </c>
    </row>
    <row r="8665" spans="1:3">
      <c r="A8665" s="3">
        <v>13.820001602172852</v>
      </c>
      <c r="B8665" s="3">
        <v>99.166667461395264</v>
      </c>
      <c r="C8665" s="3">
        <v>100</v>
      </c>
    </row>
    <row r="8666" spans="1:3">
      <c r="A8666" s="3">
        <v>13.824001312255859</v>
      </c>
      <c r="B8666" s="3">
        <v>99.166667461395264</v>
      </c>
      <c r="C8666" s="3">
        <v>100</v>
      </c>
    </row>
    <row r="8667" spans="1:3">
      <c r="A8667" s="3">
        <v>13.828001976013184</v>
      </c>
      <c r="B8667" s="3">
        <v>99.166667461395264</v>
      </c>
      <c r="C8667" s="3">
        <v>100</v>
      </c>
    </row>
    <row r="8668" spans="1:3">
      <c r="A8668" s="3">
        <v>13.832001686096191</v>
      </c>
      <c r="B8668" s="3">
        <v>99.166667461395264</v>
      </c>
      <c r="C8668" s="3">
        <v>100</v>
      </c>
    </row>
    <row r="8669" spans="1:3">
      <c r="A8669" s="3">
        <v>13.836001396179199</v>
      </c>
      <c r="B8669" s="3">
        <v>99.166667461395264</v>
      </c>
      <c r="C8669" s="3">
        <v>100</v>
      </c>
    </row>
    <row r="8670" spans="1:3">
      <c r="A8670" s="3">
        <v>13.840002059936523</v>
      </c>
      <c r="B8670" s="3">
        <v>99.166667461395264</v>
      </c>
      <c r="C8670" s="3">
        <v>100</v>
      </c>
    </row>
    <row r="8671" spans="1:3">
      <c r="A8671" s="3">
        <v>13.844001770019531</v>
      </c>
      <c r="B8671" s="3">
        <v>99.166667461395264</v>
      </c>
      <c r="C8671" s="3">
        <v>100</v>
      </c>
    </row>
    <row r="8672" spans="1:3">
      <c r="A8672" s="3">
        <v>13.848001480102539</v>
      </c>
      <c r="B8672" s="3">
        <v>99.166667461395264</v>
      </c>
      <c r="C8672" s="3">
        <v>100</v>
      </c>
    </row>
    <row r="8673" spans="1:3">
      <c r="A8673" s="3">
        <v>13.852001190185547</v>
      </c>
      <c r="B8673" s="3">
        <v>99.166667461395264</v>
      </c>
      <c r="C8673" s="3">
        <v>100</v>
      </c>
    </row>
    <row r="8674" spans="1:3">
      <c r="A8674" s="3">
        <v>13.856001853942871</v>
      </c>
      <c r="B8674" s="3">
        <v>99.166667461395264</v>
      </c>
      <c r="C8674" s="3">
        <v>100</v>
      </c>
    </row>
    <row r="8675" spans="1:3">
      <c r="A8675" s="3">
        <v>13.860001564025879</v>
      </c>
      <c r="B8675" s="3">
        <v>99.166667461395264</v>
      </c>
      <c r="C8675" s="3">
        <v>100</v>
      </c>
    </row>
    <row r="8676" spans="1:3">
      <c r="A8676" s="3">
        <v>13.864001274108887</v>
      </c>
      <c r="B8676" s="3">
        <v>99.166667461395264</v>
      </c>
      <c r="C8676" s="3">
        <v>100</v>
      </c>
    </row>
    <row r="8677" spans="1:3">
      <c r="A8677" s="3">
        <v>13.868001937866211</v>
      </c>
      <c r="B8677" s="3">
        <v>99.166667461395264</v>
      </c>
      <c r="C8677" s="3">
        <v>100</v>
      </c>
    </row>
    <row r="8678" spans="1:3">
      <c r="A8678" s="3">
        <v>13.872001647949219</v>
      </c>
      <c r="B8678" s="3">
        <v>99.166667461395264</v>
      </c>
      <c r="C8678" s="3">
        <v>100</v>
      </c>
    </row>
    <row r="8679" spans="1:3">
      <c r="A8679" s="3">
        <v>13.876001358032227</v>
      </c>
      <c r="B8679" s="3">
        <v>99.166667461395264</v>
      </c>
      <c r="C8679" s="3">
        <v>100</v>
      </c>
    </row>
    <row r="8680" spans="1:3">
      <c r="A8680" s="3">
        <v>13.880002021789551</v>
      </c>
      <c r="B8680" s="3">
        <v>99.166667461395264</v>
      </c>
      <c r="C8680" s="3">
        <v>100</v>
      </c>
    </row>
    <row r="8681" spans="1:3">
      <c r="A8681" s="3">
        <v>13.884001731872559</v>
      </c>
      <c r="B8681" s="3">
        <v>99.166667461395264</v>
      </c>
      <c r="C8681" s="3">
        <v>100</v>
      </c>
    </row>
    <row r="8682" spans="1:3">
      <c r="A8682" s="3">
        <v>13.888001441955566</v>
      </c>
      <c r="B8682" s="3">
        <v>99.166667461395264</v>
      </c>
      <c r="C8682" s="3">
        <v>100</v>
      </c>
    </row>
    <row r="8683" spans="1:3">
      <c r="A8683" s="3">
        <v>13.892001152038574</v>
      </c>
      <c r="B8683" s="3">
        <v>99.166667461395264</v>
      </c>
      <c r="C8683" s="3">
        <v>100</v>
      </c>
    </row>
    <row r="8684" spans="1:3">
      <c r="A8684" s="3">
        <v>13.896001815795898</v>
      </c>
      <c r="B8684" s="3">
        <v>99.166667461395264</v>
      </c>
      <c r="C8684" s="3">
        <v>100</v>
      </c>
    </row>
    <row r="8685" spans="1:3">
      <c r="A8685" s="3">
        <v>13.900001525878906</v>
      </c>
      <c r="B8685" s="3">
        <v>99.166667461395264</v>
      </c>
      <c r="C8685" s="3">
        <v>100</v>
      </c>
    </row>
    <row r="8686" spans="1:3">
      <c r="A8686" s="3">
        <v>13.904001235961914</v>
      </c>
      <c r="B8686" s="3">
        <v>99.166667461395264</v>
      </c>
      <c r="C8686" s="3">
        <v>100</v>
      </c>
    </row>
    <row r="8687" spans="1:3">
      <c r="A8687" s="3">
        <v>13.908001899719238</v>
      </c>
      <c r="B8687" s="3">
        <v>99.166667461395264</v>
      </c>
      <c r="C8687" s="3">
        <v>100</v>
      </c>
    </row>
    <row r="8688" spans="1:3">
      <c r="A8688" s="3">
        <v>13.912001609802246</v>
      </c>
      <c r="B8688" s="3">
        <v>99.166667461395264</v>
      </c>
      <c r="C8688" s="3">
        <v>100</v>
      </c>
    </row>
    <row r="8689" spans="1:3">
      <c r="A8689" s="3">
        <v>13.916001319885254</v>
      </c>
      <c r="B8689" s="3">
        <v>99.166667461395264</v>
      </c>
      <c r="C8689" s="3">
        <v>100</v>
      </c>
    </row>
    <row r="8690" spans="1:3">
      <c r="A8690" s="3">
        <v>13.920001983642578</v>
      </c>
      <c r="B8690" s="3">
        <v>99.166667461395264</v>
      </c>
      <c r="C8690" s="3">
        <v>100</v>
      </c>
    </row>
    <row r="8691" spans="1:3">
      <c r="A8691" s="3">
        <v>13.924001693725586</v>
      </c>
      <c r="B8691" s="3">
        <v>99.166667461395264</v>
      </c>
      <c r="C8691" s="3">
        <v>100</v>
      </c>
    </row>
    <row r="8692" spans="1:3">
      <c r="A8692" s="3">
        <v>13.928001403808594</v>
      </c>
      <c r="B8692" s="3">
        <v>99.166667461395264</v>
      </c>
      <c r="C8692" s="3">
        <v>100</v>
      </c>
    </row>
    <row r="8693" spans="1:3">
      <c r="A8693" s="3">
        <v>13.932002067565918</v>
      </c>
      <c r="B8693" s="3">
        <v>99.166667461395264</v>
      </c>
      <c r="C8693" s="3">
        <v>100</v>
      </c>
    </row>
    <row r="8694" spans="1:3">
      <c r="A8694" s="3">
        <v>13.936001777648926</v>
      </c>
      <c r="B8694" s="3">
        <v>99.166667461395264</v>
      </c>
      <c r="C8694" s="3">
        <v>100</v>
      </c>
    </row>
    <row r="8695" spans="1:3">
      <c r="A8695" s="3">
        <v>13.940001487731934</v>
      </c>
      <c r="B8695" s="3">
        <v>99.166667461395264</v>
      </c>
      <c r="C8695" s="3">
        <v>100</v>
      </c>
    </row>
    <row r="8696" spans="1:3">
      <c r="A8696" s="3">
        <v>13.944001197814941</v>
      </c>
      <c r="B8696" s="3">
        <v>99.166667461395264</v>
      </c>
      <c r="C8696" s="3">
        <v>100</v>
      </c>
    </row>
    <row r="8697" spans="1:3">
      <c r="A8697" s="3">
        <v>13.948001861572266</v>
      </c>
      <c r="B8697" s="3">
        <v>99.166667461395264</v>
      </c>
      <c r="C8697" s="3">
        <v>100</v>
      </c>
    </row>
    <row r="8698" spans="1:3">
      <c r="A8698" s="3">
        <v>13.952001571655273</v>
      </c>
      <c r="B8698" s="3">
        <v>99.166667461395264</v>
      </c>
      <c r="C8698" s="3">
        <v>100</v>
      </c>
    </row>
    <row r="8699" spans="1:3">
      <c r="A8699" s="3">
        <v>13.956001281738281</v>
      </c>
      <c r="B8699" s="3">
        <v>99.166667461395264</v>
      </c>
      <c r="C8699" s="3">
        <v>100</v>
      </c>
    </row>
    <row r="8700" spans="1:3">
      <c r="A8700" s="3">
        <v>13.960001945495605</v>
      </c>
      <c r="B8700" s="3">
        <v>99.166667461395264</v>
      </c>
      <c r="C8700" s="3">
        <v>100</v>
      </c>
    </row>
    <row r="8701" spans="1:3">
      <c r="A8701" s="3">
        <v>13.964001655578613</v>
      </c>
      <c r="B8701" s="3">
        <v>99.166667461395264</v>
      </c>
      <c r="C8701" s="3">
        <v>100</v>
      </c>
    </row>
    <row r="8702" spans="1:3">
      <c r="A8702" s="3">
        <v>13.968001365661621</v>
      </c>
      <c r="B8702" s="3">
        <v>99.166667461395264</v>
      </c>
      <c r="C8702" s="3">
        <v>100</v>
      </c>
    </row>
    <row r="8703" spans="1:3">
      <c r="A8703" s="3">
        <v>13.972002029418945</v>
      </c>
      <c r="B8703" s="3">
        <v>99.166667461395264</v>
      </c>
      <c r="C8703" s="3">
        <v>100</v>
      </c>
    </row>
    <row r="8704" spans="1:3">
      <c r="A8704" s="3">
        <v>13.976001739501953</v>
      </c>
      <c r="B8704" s="3">
        <v>99.166667461395264</v>
      </c>
      <c r="C8704" s="3">
        <v>100</v>
      </c>
    </row>
    <row r="8705" spans="1:3">
      <c r="A8705" s="3">
        <v>13.980001449584961</v>
      </c>
      <c r="B8705" s="3">
        <v>99.166667461395264</v>
      </c>
      <c r="C8705" s="3">
        <v>100</v>
      </c>
    </row>
    <row r="8706" spans="1:3">
      <c r="A8706" s="3">
        <v>13.984001159667969</v>
      </c>
      <c r="B8706" s="3">
        <v>99.166667461395264</v>
      </c>
      <c r="C8706" s="3">
        <v>100</v>
      </c>
    </row>
    <row r="8707" spans="1:3">
      <c r="A8707" s="3">
        <v>13.988001823425293</v>
      </c>
      <c r="B8707" s="3">
        <v>99.166667461395264</v>
      </c>
      <c r="C8707" s="3">
        <v>100</v>
      </c>
    </row>
    <row r="8708" spans="1:3">
      <c r="A8708" s="3">
        <v>13.992001533508301</v>
      </c>
      <c r="B8708" s="3">
        <v>99.166667461395264</v>
      </c>
      <c r="C8708" s="3">
        <v>100</v>
      </c>
    </row>
    <row r="8709" spans="1:3">
      <c r="A8709" s="3">
        <v>13.996001243591309</v>
      </c>
      <c r="B8709" s="3">
        <v>99.166667461395264</v>
      </c>
      <c r="C8709" s="3">
        <v>100</v>
      </c>
    </row>
    <row r="8710" spans="1:3">
      <c r="A8710" s="3">
        <v>14.000001907348633</v>
      </c>
      <c r="B8710" s="3">
        <v>99.166667461395264</v>
      </c>
      <c r="C8710" s="3">
        <v>100</v>
      </c>
    </row>
    <row r="8711" spans="1:3">
      <c r="A8711" s="3">
        <v>14.004001617431641</v>
      </c>
      <c r="B8711" s="3">
        <v>99.166667461395264</v>
      </c>
      <c r="C8711" s="3">
        <v>100</v>
      </c>
    </row>
    <row r="8712" spans="1:3">
      <c r="A8712" s="3">
        <v>14.008001327514648</v>
      </c>
      <c r="B8712" s="3">
        <v>99.166667461395264</v>
      </c>
      <c r="C8712" s="3">
        <v>100</v>
      </c>
    </row>
    <row r="8713" spans="1:3">
      <c r="A8713" s="3">
        <v>14.012001991271973</v>
      </c>
      <c r="B8713" s="3">
        <v>99.166667461395264</v>
      </c>
      <c r="C8713" s="3">
        <v>100</v>
      </c>
    </row>
    <row r="8714" spans="1:3">
      <c r="A8714" s="3">
        <v>14.01600170135498</v>
      </c>
      <c r="B8714" s="3">
        <v>99.166667461395264</v>
      </c>
      <c r="C8714" s="3">
        <v>100</v>
      </c>
    </row>
    <row r="8715" spans="1:3">
      <c r="A8715" s="3">
        <v>14.020001411437988</v>
      </c>
      <c r="B8715" s="3">
        <v>99.166667461395264</v>
      </c>
      <c r="C8715" s="3">
        <v>100</v>
      </c>
    </row>
    <row r="8716" spans="1:3">
      <c r="A8716" s="3">
        <v>14.024002075195313</v>
      </c>
      <c r="B8716" s="3">
        <v>99.166667461395264</v>
      </c>
      <c r="C8716" s="3">
        <v>100</v>
      </c>
    </row>
    <row r="8717" spans="1:3">
      <c r="A8717" s="3">
        <v>14.02800178527832</v>
      </c>
      <c r="B8717" s="3">
        <v>99.166667461395264</v>
      </c>
      <c r="C8717" s="3">
        <v>100</v>
      </c>
    </row>
    <row r="8718" spans="1:3">
      <c r="A8718" s="3">
        <v>14.032001495361328</v>
      </c>
      <c r="B8718" s="3">
        <v>99.166667461395264</v>
      </c>
      <c r="C8718" s="3">
        <v>100</v>
      </c>
    </row>
    <row r="8719" spans="1:3">
      <c r="A8719" s="3">
        <v>14.036001205444336</v>
      </c>
      <c r="B8719" s="3">
        <v>99.166667461395264</v>
      </c>
      <c r="C8719" s="3">
        <v>100</v>
      </c>
    </row>
    <row r="8720" spans="1:3">
      <c r="A8720" s="3">
        <v>14.04000186920166</v>
      </c>
      <c r="B8720" s="3">
        <v>99.166667461395264</v>
      </c>
      <c r="C8720" s="3">
        <v>100</v>
      </c>
    </row>
    <row r="8721" spans="1:3">
      <c r="A8721" s="3">
        <v>14.044001579284668</v>
      </c>
      <c r="B8721" s="3">
        <v>99.166667461395264</v>
      </c>
      <c r="C8721" s="3">
        <v>100</v>
      </c>
    </row>
    <row r="8722" spans="1:3">
      <c r="A8722" s="3">
        <v>14.048001289367676</v>
      </c>
      <c r="B8722" s="3">
        <v>99.166667461395264</v>
      </c>
      <c r="C8722" s="3">
        <v>100</v>
      </c>
    </row>
    <row r="8723" spans="1:3">
      <c r="A8723" s="3">
        <v>14.052001953125</v>
      </c>
      <c r="B8723" s="3">
        <v>99.166667461395264</v>
      </c>
      <c r="C8723" s="3">
        <v>100</v>
      </c>
    </row>
    <row r="8724" spans="1:3">
      <c r="A8724" s="3">
        <v>14.056001663208008</v>
      </c>
      <c r="B8724" s="3">
        <v>99.166667461395264</v>
      </c>
      <c r="C8724" s="3">
        <v>100</v>
      </c>
    </row>
    <row r="8725" spans="1:3">
      <c r="A8725" s="3">
        <v>14.060001373291016</v>
      </c>
      <c r="B8725" s="3">
        <v>99.166667461395264</v>
      </c>
      <c r="C8725" s="3">
        <v>100</v>
      </c>
    </row>
    <row r="8726" spans="1:3">
      <c r="A8726" s="3">
        <v>14.06400203704834</v>
      </c>
      <c r="B8726" s="3">
        <v>99.166667461395264</v>
      </c>
      <c r="C8726" s="3">
        <v>100</v>
      </c>
    </row>
    <row r="8727" spans="1:3">
      <c r="A8727" s="3">
        <v>14.068001747131348</v>
      </c>
      <c r="B8727" s="3">
        <v>99.166667461395264</v>
      </c>
      <c r="C8727" s="3">
        <v>100</v>
      </c>
    </row>
    <row r="8728" spans="1:3">
      <c r="A8728" s="3">
        <v>14.072001457214355</v>
      </c>
      <c r="B8728" s="3">
        <v>99.166667461395264</v>
      </c>
      <c r="C8728" s="3">
        <v>100</v>
      </c>
    </row>
    <row r="8729" spans="1:3">
      <c r="A8729" s="3">
        <v>14.076001167297363</v>
      </c>
      <c r="B8729" s="3">
        <v>99.166667461395264</v>
      </c>
      <c r="C8729" s="3">
        <v>100</v>
      </c>
    </row>
    <row r="8730" spans="1:3">
      <c r="A8730" s="3">
        <v>14.080001831054688</v>
      </c>
      <c r="B8730" s="3">
        <v>99.166667461395264</v>
      </c>
      <c r="C8730" s="3">
        <v>100</v>
      </c>
    </row>
    <row r="8731" spans="1:3">
      <c r="A8731" s="3">
        <v>14.084001541137695</v>
      </c>
      <c r="B8731" s="3">
        <v>99.166667461395264</v>
      </c>
      <c r="C8731" s="3">
        <v>100</v>
      </c>
    </row>
    <row r="8732" spans="1:3">
      <c r="A8732" s="3">
        <v>14.088001251220703</v>
      </c>
      <c r="B8732" s="3">
        <v>99.166667461395264</v>
      </c>
      <c r="C8732" s="3">
        <v>100</v>
      </c>
    </row>
    <row r="8733" spans="1:3">
      <c r="A8733" s="3">
        <v>14.092001914978027</v>
      </c>
      <c r="B8733" s="3">
        <v>99.166667461395264</v>
      </c>
      <c r="C8733" s="3">
        <v>100</v>
      </c>
    </row>
    <row r="8734" spans="1:3">
      <c r="A8734" s="3">
        <v>14.096001625061035</v>
      </c>
      <c r="B8734" s="3">
        <v>99.166667461395264</v>
      </c>
      <c r="C8734" s="3">
        <v>100</v>
      </c>
    </row>
    <row r="8735" spans="1:3">
      <c r="A8735" s="3">
        <v>14.100001335144043</v>
      </c>
      <c r="B8735" s="3">
        <v>99.166667461395264</v>
      </c>
      <c r="C8735" s="3">
        <v>100</v>
      </c>
    </row>
    <row r="8736" spans="1:3">
      <c r="A8736" s="3">
        <v>14.104001998901367</v>
      </c>
      <c r="B8736" s="3">
        <v>99.166667461395264</v>
      </c>
      <c r="C8736" s="3">
        <v>100</v>
      </c>
    </row>
    <row r="8737" spans="1:3">
      <c r="A8737" s="3">
        <v>14.108001708984375</v>
      </c>
      <c r="B8737" s="3">
        <v>99.166667461395264</v>
      </c>
      <c r="C8737" s="3">
        <v>100</v>
      </c>
    </row>
    <row r="8738" spans="1:3">
      <c r="A8738" s="3">
        <v>14.112001419067383</v>
      </c>
      <c r="B8738" s="3">
        <v>99.166667461395264</v>
      </c>
      <c r="C8738" s="3">
        <v>100</v>
      </c>
    </row>
    <row r="8739" spans="1:3">
      <c r="A8739" s="3">
        <v>14.116002082824707</v>
      </c>
      <c r="B8739" s="3">
        <v>99.166667461395264</v>
      </c>
      <c r="C8739" s="3">
        <v>100</v>
      </c>
    </row>
    <row r="8740" spans="1:3">
      <c r="A8740" s="3">
        <v>14.120001792907715</v>
      </c>
      <c r="B8740" s="3">
        <v>99.166667461395264</v>
      </c>
      <c r="C8740" s="3">
        <v>100</v>
      </c>
    </row>
    <row r="8741" spans="1:3">
      <c r="A8741" s="3">
        <v>14.124001502990723</v>
      </c>
      <c r="B8741" s="3">
        <v>99.166667461395264</v>
      </c>
      <c r="C8741" s="3">
        <v>100</v>
      </c>
    </row>
    <row r="8742" spans="1:3">
      <c r="A8742" s="3">
        <v>14.12800121307373</v>
      </c>
      <c r="B8742" s="3">
        <v>99.166667461395264</v>
      </c>
      <c r="C8742" s="3">
        <v>100</v>
      </c>
    </row>
    <row r="8743" spans="1:3">
      <c r="A8743" s="3">
        <v>14.132001876831055</v>
      </c>
      <c r="B8743" s="3">
        <v>99.166667461395264</v>
      </c>
      <c r="C8743" s="3">
        <v>100</v>
      </c>
    </row>
    <row r="8744" spans="1:3">
      <c r="A8744" s="3">
        <v>14.136001586914063</v>
      </c>
      <c r="B8744" s="3">
        <v>99.166667461395264</v>
      </c>
      <c r="C8744" s="3">
        <v>100</v>
      </c>
    </row>
    <row r="8745" spans="1:3">
      <c r="A8745" s="3">
        <v>14.14000129699707</v>
      </c>
      <c r="B8745" s="3">
        <v>99.166667461395264</v>
      </c>
      <c r="C8745" s="3">
        <v>100</v>
      </c>
    </row>
    <row r="8746" spans="1:3">
      <c r="A8746" s="3">
        <v>14.144001960754395</v>
      </c>
      <c r="B8746" s="3">
        <v>99.166667461395264</v>
      </c>
      <c r="C8746" s="3">
        <v>100</v>
      </c>
    </row>
    <row r="8747" spans="1:3">
      <c r="A8747" s="3">
        <v>14.148001670837402</v>
      </c>
      <c r="B8747" s="3">
        <v>99.166667461395264</v>
      </c>
      <c r="C8747" s="3">
        <v>100</v>
      </c>
    </row>
    <row r="8748" spans="1:3">
      <c r="A8748" s="3">
        <v>14.15200138092041</v>
      </c>
      <c r="B8748" s="3">
        <v>99.166667461395264</v>
      </c>
      <c r="C8748" s="3">
        <v>100</v>
      </c>
    </row>
    <row r="8749" spans="1:3">
      <c r="A8749" s="3">
        <v>14.156002044677734</v>
      </c>
      <c r="B8749" s="3">
        <v>99.166667461395264</v>
      </c>
      <c r="C8749" s="3">
        <v>100</v>
      </c>
    </row>
    <row r="8750" spans="1:3">
      <c r="A8750" s="3">
        <v>14.160001754760742</v>
      </c>
      <c r="B8750" s="3">
        <v>99.166667461395264</v>
      </c>
      <c r="C8750" s="3">
        <v>100</v>
      </c>
    </row>
    <row r="8751" spans="1:3">
      <c r="A8751" s="3">
        <v>14.16400146484375</v>
      </c>
      <c r="B8751" s="3">
        <v>99.166667461395264</v>
      </c>
      <c r="C8751" s="3">
        <v>100</v>
      </c>
    </row>
    <row r="8752" spans="1:3">
      <c r="A8752" s="3">
        <v>14.168001174926758</v>
      </c>
      <c r="B8752" s="3">
        <v>99.166667461395264</v>
      </c>
      <c r="C8752" s="3">
        <v>100</v>
      </c>
    </row>
    <row r="8753" spans="1:3">
      <c r="A8753" s="3">
        <v>14.172001838684082</v>
      </c>
      <c r="B8753" s="3">
        <v>99.166667461395264</v>
      </c>
      <c r="C8753" s="3">
        <v>100</v>
      </c>
    </row>
    <row r="8754" spans="1:3">
      <c r="A8754" s="3">
        <v>14.17600154876709</v>
      </c>
      <c r="B8754" s="3">
        <v>99.166667461395264</v>
      </c>
      <c r="C8754" s="3">
        <v>100</v>
      </c>
    </row>
    <row r="8755" spans="1:3">
      <c r="A8755" s="3">
        <v>14.180001258850098</v>
      </c>
      <c r="B8755" s="3">
        <v>99.166667461395264</v>
      </c>
      <c r="C8755" s="3">
        <v>100</v>
      </c>
    </row>
    <row r="8756" spans="1:3">
      <c r="A8756" s="3">
        <v>14.184001922607422</v>
      </c>
      <c r="B8756" s="3">
        <v>99.166667461395264</v>
      </c>
      <c r="C8756" s="3">
        <v>100</v>
      </c>
    </row>
    <row r="8757" spans="1:3">
      <c r="A8757" s="3">
        <v>14.18800163269043</v>
      </c>
      <c r="B8757" s="3">
        <v>99.166667461395264</v>
      </c>
      <c r="C8757" s="3">
        <v>100</v>
      </c>
    </row>
    <row r="8758" spans="1:3">
      <c r="A8758" s="3">
        <v>14.192001342773438</v>
      </c>
      <c r="B8758" s="3">
        <v>99.166667461395264</v>
      </c>
      <c r="C8758" s="3">
        <v>100</v>
      </c>
    </row>
    <row r="8759" spans="1:3">
      <c r="A8759" s="3">
        <v>14.196002006530762</v>
      </c>
      <c r="B8759" s="3">
        <v>99.166667461395264</v>
      </c>
      <c r="C8759" s="3">
        <v>100</v>
      </c>
    </row>
    <row r="8760" spans="1:3">
      <c r="A8760" s="3">
        <v>14.20000171661377</v>
      </c>
      <c r="B8760" s="3">
        <v>99.166667461395264</v>
      </c>
      <c r="C8760" s="3">
        <v>100</v>
      </c>
    </row>
    <row r="8761" spans="1:3">
      <c r="A8761" s="3">
        <v>14.204001426696777</v>
      </c>
      <c r="B8761" s="3">
        <v>99.166667461395264</v>
      </c>
      <c r="C8761" s="3">
        <v>100</v>
      </c>
    </row>
    <row r="8762" spans="1:3">
      <c r="A8762" s="3">
        <v>14.208002090454102</v>
      </c>
      <c r="B8762" s="3">
        <v>99.166667461395264</v>
      </c>
      <c r="C8762" s="3">
        <v>100</v>
      </c>
    </row>
    <row r="8763" spans="1:3">
      <c r="A8763" s="3">
        <v>14.212001800537109</v>
      </c>
      <c r="B8763" s="3">
        <v>99.166667461395264</v>
      </c>
      <c r="C8763" s="3">
        <v>100</v>
      </c>
    </row>
    <row r="8764" spans="1:3">
      <c r="A8764" s="3">
        <v>14.216001510620117</v>
      </c>
      <c r="B8764" s="3">
        <v>99.166667461395264</v>
      </c>
      <c r="C8764" s="3">
        <v>100</v>
      </c>
    </row>
    <row r="8765" spans="1:3">
      <c r="A8765" s="3">
        <v>14.220001220703125</v>
      </c>
      <c r="B8765" s="3">
        <v>99.166667461395264</v>
      </c>
      <c r="C8765" s="3">
        <v>100</v>
      </c>
    </row>
    <row r="8766" spans="1:3">
      <c r="A8766" s="3">
        <v>14.224001884460449</v>
      </c>
      <c r="B8766" s="3">
        <v>99.166667461395264</v>
      </c>
      <c r="C8766" s="3">
        <v>100</v>
      </c>
    </row>
    <row r="8767" spans="1:3">
      <c r="A8767" s="3">
        <v>14.228001594543457</v>
      </c>
      <c r="B8767" s="3">
        <v>99.166667461395264</v>
      </c>
      <c r="C8767" s="3">
        <v>100</v>
      </c>
    </row>
    <row r="8768" spans="1:3">
      <c r="A8768" s="3">
        <v>14.232001304626465</v>
      </c>
      <c r="B8768" s="3">
        <v>99.166667461395264</v>
      </c>
      <c r="C8768" s="3">
        <v>100</v>
      </c>
    </row>
    <row r="8769" spans="1:3">
      <c r="A8769" s="3">
        <v>14.236001968383789</v>
      </c>
      <c r="B8769" s="3">
        <v>99.166667461395264</v>
      </c>
      <c r="C8769" s="3">
        <v>100</v>
      </c>
    </row>
    <row r="8770" spans="1:3">
      <c r="A8770" s="3">
        <v>14.240001678466797</v>
      </c>
      <c r="B8770" s="3">
        <v>99.166667461395264</v>
      </c>
      <c r="C8770" s="3">
        <v>100</v>
      </c>
    </row>
    <row r="8771" spans="1:3">
      <c r="A8771" s="3">
        <v>14.244001388549805</v>
      </c>
      <c r="B8771" s="3">
        <v>99.166667461395264</v>
      </c>
      <c r="C8771" s="3">
        <v>100</v>
      </c>
    </row>
    <row r="8772" spans="1:3">
      <c r="A8772" s="3">
        <v>14.248002052307129</v>
      </c>
      <c r="B8772" s="3">
        <v>99.166667461395264</v>
      </c>
      <c r="C8772" s="3">
        <v>100</v>
      </c>
    </row>
    <row r="8773" spans="1:3">
      <c r="A8773" s="3">
        <v>14.252001762390137</v>
      </c>
      <c r="B8773" s="3">
        <v>99.166667461395264</v>
      </c>
      <c r="C8773" s="3">
        <v>100</v>
      </c>
    </row>
    <row r="8774" spans="1:3">
      <c r="A8774" s="3">
        <v>14.256001472473145</v>
      </c>
      <c r="B8774" s="3">
        <v>99.166667461395264</v>
      </c>
      <c r="C8774" s="3">
        <v>100</v>
      </c>
    </row>
    <row r="8775" spans="1:3">
      <c r="A8775" s="3">
        <v>14.260001182556152</v>
      </c>
      <c r="B8775" s="3">
        <v>99.166667461395264</v>
      </c>
      <c r="C8775" s="3">
        <v>100</v>
      </c>
    </row>
    <row r="8776" spans="1:3">
      <c r="A8776" s="3">
        <v>14.264001846313477</v>
      </c>
      <c r="B8776" s="3">
        <v>99.166667461395264</v>
      </c>
      <c r="C8776" s="3">
        <v>100</v>
      </c>
    </row>
    <row r="8777" spans="1:3">
      <c r="A8777" s="3">
        <v>14.268001556396484</v>
      </c>
      <c r="B8777" s="3">
        <v>99.166667461395264</v>
      </c>
      <c r="C8777" s="3">
        <v>100</v>
      </c>
    </row>
    <row r="8778" spans="1:3">
      <c r="A8778" s="3">
        <v>14.272001266479492</v>
      </c>
      <c r="B8778" s="3">
        <v>99.166667461395264</v>
      </c>
      <c r="C8778" s="3">
        <v>100</v>
      </c>
    </row>
    <row r="8779" spans="1:3">
      <c r="A8779" s="3">
        <v>14.276001930236816</v>
      </c>
      <c r="B8779" s="3">
        <v>99.166667461395264</v>
      </c>
      <c r="C8779" s="3">
        <v>100</v>
      </c>
    </row>
    <row r="8780" spans="1:3">
      <c r="A8780" s="3">
        <v>14.280001640319824</v>
      </c>
      <c r="B8780" s="3">
        <v>99.166667461395264</v>
      </c>
      <c r="C8780" s="3">
        <v>100</v>
      </c>
    </row>
    <row r="8781" spans="1:3">
      <c r="A8781" s="3">
        <v>14.284001350402832</v>
      </c>
      <c r="B8781" s="3">
        <v>99.166667461395264</v>
      </c>
      <c r="C8781" s="3">
        <v>100</v>
      </c>
    </row>
    <row r="8782" spans="1:3">
      <c r="A8782" s="3">
        <v>14.288002014160156</v>
      </c>
      <c r="B8782" s="3">
        <v>99.166667461395264</v>
      </c>
      <c r="C8782" s="3">
        <v>100</v>
      </c>
    </row>
    <row r="8783" spans="1:3">
      <c r="A8783" s="3">
        <v>14.292001724243164</v>
      </c>
      <c r="B8783" s="3">
        <v>99.166667461395264</v>
      </c>
      <c r="C8783" s="3">
        <v>100</v>
      </c>
    </row>
    <row r="8784" spans="1:3">
      <c r="A8784" s="3">
        <v>14.296001434326172</v>
      </c>
      <c r="B8784" s="3">
        <v>99.166667461395264</v>
      </c>
      <c r="C8784" s="3">
        <v>100</v>
      </c>
    </row>
    <row r="8785" spans="1:3">
      <c r="A8785" s="3">
        <v>14.300002098083496</v>
      </c>
      <c r="B8785" s="3">
        <v>99.166667461395264</v>
      </c>
      <c r="C8785" s="3">
        <v>100</v>
      </c>
    </row>
    <row r="8786" spans="1:3">
      <c r="A8786" s="3">
        <v>14.304001808166504</v>
      </c>
      <c r="B8786" s="3">
        <v>99.166667461395264</v>
      </c>
      <c r="C8786" s="3">
        <v>100</v>
      </c>
    </row>
    <row r="8787" spans="1:3">
      <c r="A8787" s="3">
        <v>14.308001518249512</v>
      </c>
      <c r="B8787" s="3">
        <v>99.166667461395264</v>
      </c>
      <c r="C8787" s="3">
        <v>100</v>
      </c>
    </row>
    <row r="8788" spans="1:3">
      <c r="A8788" s="3">
        <v>14.31200122833252</v>
      </c>
      <c r="B8788" s="3">
        <v>99.166667461395264</v>
      </c>
      <c r="C8788" s="3">
        <v>100</v>
      </c>
    </row>
    <row r="8789" spans="1:3">
      <c r="A8789" s="3">
        <v>14.316001892089844</v>
      </c>
      <c r="B8789" s="3">
        <v>99.166667461395264</v>
      </c>
      <c r="C8789" s="3">
        <v>100</v>
      </c>
    </row>
    <row r="8790" spans="1:3">
      <c r="A8790" s="3">
        <v>14.320001602172852</v>
      </c>
      <c r="B8790" s="3">
        <v>99.166667461395264</v>
      </c>
      <c r="C8790" s="3">
        <v>100</v>
      </c>
    </row>
    <row r="8791" spans="1:3">
      <c r="A8791" s="3">
        <v>14.324001312255859</v>
      </c>
      <c r="B8791" s="3">
        <v>99.166667461395264</v>
      </c>
      <c r="C8791" s="3">
        <v>100</v>
      </c>
    </row>
    <row r="8792" spans="1:3">
      <c r="A8792" s="3">
        <v>14.328001976013184</v>
      </c>
      <c r="B8792" s="3">
        <v>99.166667461395264</v>
      </c>
      <c r="C8792" s="3">
        <v>100</v>
      </c>
    </row>
    <row r="8793" spans="1:3">
      <c r="A8793" s="3">
        <v>14.332001686096191</v>
      </c>
      <c r="B8793" s="3">
        <v>99.166667461395264</v>
      </c>
      <c r="C8793" s="3">
        <v>100</v>
      </c>
    </row>
    <row r="8794" spans="1:3">
      <c r="A8794" s="3">
        <v>14.336001396179199</v>
      </c>
      <c r="B8794" s="3">
        <v>99.166667461395264</v>
      </c>
      <c r="C8794" s="3">
        <v>100</v>
      </c>
    </row>
    <row r="8795" spans="1:3">
      <c r="A8795" s="3">
        <v>14.340002059936523</v>
      </c>
      <c r="B8795" s="3">
        <v>99.166667461395264</v>
      </c>
      <c r="C8795" s="3">
        <v>100</v>
      </c>
    </row>
    <row r="8796" spans="1:3">
      <c r="A8796" s="3">
        <v>14.344001770019531</v>
      </c>
      <c r="B8796" s="3">
        <v>99.166667461395264</v>
      </c>
      <c r="C8796" s="3">
        <v>100</v>
      </c>
    </row>
    <row r="8797" spans="1:3">
      <c r="A8797" s="3">
        <v>14.348001480102539</v>
      </c>
      <c r="B8797" s="3">
        <v>99.166667461395264</v>
      </c>
      <c r="C8797" s="3">
        <v>100</v>
      </c>
    </row>
    <row r="8798" spans="1:3">
      <c r="A8798" s="3">
        <v>14.352001190185547</v>
      </c>
      <c r="B8798" s="3">
        <v>99.166667461395264</v>
      </c>
      <c r="C8798" s="3">
        <v>100</v>
      </c>
    </row>
    <row r="8799" spans="1:3">
      <c r="A8799" s="3">
        <v>14.356001853942871</v>
      </c>
      <c r="B8799" s="3">
        <v>99.166667461395264</v>
      </c>
      <c r="C8799" s="3">
        <v>100</v>
      </c>
    </row>
    <row r="8800" spans="1:3">
      <c r="A8800" s="3">
        <v>14.360001564025879</v>
      </c>
      <c r="B8800" s="3">
        <v>99.166667461395264</v>
      </c>
      <c r="C8800" s="3">
        <v>100</v>
      </c>
    </row>
    <row r="8801" spans="1:3">
      <c r="A8801" s="3">
        <v>14.364001274108887</v>
      </c>
      <c r="B8801" s="3">
        <v>99.166667461395264</v>
      </c>
      <c r="C8801" s="3">
        <v>100</v>
      </c>
    </row>
    <row r="8802" spans="1:3">
      <c r="A8802" s="3">
        <v>14.368001937866211</v>
      </c>
      <c r="B8802" s="3">
        <v>99.166667461395264</v>
      </c>
      <c r="C8802" s="3">
        <v>100</v>
      </c>
    </row>
    <row r="8803" spans="1:3">
      <c r="A8803" s="3">
        <v>14.372001647949219</v>
      </c>
      <c r="B8803" s="3">
        <v>99.166667461395264</v>
      </c>
      <c r="C8803" s="3">
        <v>100</v>
      </c>
    </row>
    <row r="8804" spans="1:3">
      <c r="A8804" s="3">
        <v>14.376001358032227</v>
      </c>
      <c r="B8804" s="3">
        <v>99.166667461395264</v>
      </c>
      <c r="C8804" s="3">
        <v>100</v>
      </c>
    </row>
    <row r="8805" spans="1:3">
      <c r="A8805" s="3">
        <v>14.380002021789551</v>
      </c>
      <c r="B8805" s="3">
        <v>99.166667461395264</v>
      </c>
      <c r="C8805" s="3">
        <v>100</v>
      </c>
    </row>
    <row r="8806" spans="1:3">
      <c r="A8806" s="3">
        <v>14.384001731872559</v>
      </c>
      <c r="B8806" s="3">
        <v>99.166667461395264</v>
      </c>
      <c r="C8806" s="3">
        <v>100</v>
      </c>
    </row>
    <row r="8807" spans="1:3">
      <c r="A8807" s="3">
        <v>14.388001441955566</v>
      </c>
      <c r="B8807" s="3">
        <v>99.166667461395264</v>
      </c>
      <c r="C8807" s="3">
        <v>100</v>
      </c>
    </row>
    <row r="8808" spans="1:3">
      <c r="A8808" s="3">
        <v>14.392002105712891</v>
      </c>
      <c r="B8808" s="3">
        <v>99.166667461395264</v>
      </c>
      <c r="C8808" s="3">
        <v>100</v>
      </c>
    </row>
    <row r="8809" spans="1:3">
      <c r="A8809" s="3">
        <v>14.396001815795898</v>
      </c>
      <c r="B8809" s="3">
        <v>99.166667461395264</v>
      </c>
      <c r="C8809" s="3">
        <v>100</v>
      </c>
    </row>
    <row r="8810" spans="1:3">
      <c r="A8810" s="3">
        <v>14.400001525878906</v>
      </c>
      <c r="B8810" s="3">
        <v>99.166667461395264</v>
      </c>
      <c r="C8810" s="3">
        <v>100</v>
      </c>
    </row>
    <row r="8811" spans="1:3">
      <c r="A8811" s="3">
        <v>14.404001235961914</v>
      </c>
      <c r="B8811" s="3">
        <v>99.166667461395264</v>
      </c>
      <c r="C8811" s="3">
        <v>100</v>
      </c>
    </row>
    <row r="8812" spans="1:3">
      <c r="A8812" s="3">
        <v>14.408001899719238</v>
      </c>
      <c r="B8812" s="3">
        <v>99.166667461395264</v>
      </c>
      <c r="C8812" s="3">
        <v>100</v>
      </c>
    </row>
    <row r="8813" spans="1:3">
      <c r="A8813" s="3">
        <v>14.412001609802246</v>
      </c>
      <c r="B8813" s="3">
        <v>99.166667461395264</v>
      </c>
      <c r="C8813" s="3">
        <v>100</v>
      </c>
    </row>
    <row r="8814" spans="1:3">
      <c r="A8814" s="3">
        <v>14.416001319885254</v>
      </c>
      <c r="B8814" s="3">
        <v>99.166667461395264</v>
      </c>
      <c r="C8814" s="3">
        <v>100</v>
      </c>
    </row>
    <row r="8815" spans="1:3">
      <c r="A8815" s="3">
        <v>14.420001983642578</v>
      </c>
      <c r="B8815" s="3">
        <v>99.166667461395264</v>
      </c>
      <c r="C8815" s="3">
        <v>100</v>
      </c>
    </row>
    <row r="8816" spans="1:3">
      <c r="A8816" s="3">
        <v>14.424001693725586</v>
      </c>
      <c r="B8816" s="3">
        <v>99.166667461395264</v>
      </c>
      <c r="C8816" s="3">
        <v>100</v>
      </c>
    </row>
    <row r="8817" spans="1:3">
      <c r="A8817" s="3">
        <v>14.428001403808594</v>
      </c>
      <c r="B8817" s="3">
        <v>99.166667461395264</v>
      </c>
      <c r="C8817" s="3">
        <v>100</v>
      </c>
    </row>
    <row r="8818" spans="1:3">
      <c r="A8818" s="3">
        <v>14.432002067565918</v>
      </c>
      <c r="B8818" s="3">
        <v>99.166667461395264</v>
      </c>
      <c r="C8818" s="3">
        <v>100</v>
      </c>
    </row>
    <row r="8819" spans="1:3">
      <c r="A8819" s="3">
        <v>14.436001777648926</v>
      </c>
      <c r="B8819" s="3">
        <v>99.166667461395264</v>
      </c>
      <c r="C8819" s="3">
        <v>100</v>
      </c>
    </row>
    <row r="8820" spans="1:3">
      <c r="A8820" s="3">
        <v>14.440001487731934</v>
      </c>
      <c r="B8820" s="3">
        <v>99.166667461395264</v>
      </c>
      <c r="C8820" s="3">
        <v>100</v>
      </c>
    </row>
    <row r="8821" spans="1:3">
      <c r="A8821" s="3">
        <v>14.444001197814941</v>
      </c>
      <c r="B8821" s="3">
        <v>99.166667461395264</v>
      </c>
      <c r="C8821" s="3">
        <v>100</v>
      </c>
    </row>
    <row r="8822" spans="1:3">
      <c r="A8822" s="3">
        <v>14.448001861572266</v>
      </c>
      <c r="B8822" s="3">
        <v>99.166667461395264</v>
      </c>
      <c r="C8822" s="3">
        <v>100</v>
      </c>
    </row>
    <row r="8823" spans="1:3">
      <c r="A8823" s="3">
        <v>14.452001571655273</v>
      </c>
      <c r="B8823" s="3">
        <v>99.166667461395264</v>
      </c>
      <c r="C8823" s="3">
        <v>100</v>
      </c>
    </row>
    <row r="8824" spans="1:3">
      <c r="A8824" s="3">
        <v>14.456001281738281</v>
      </c>
      <c r="B8824" s="3">
        <v>99.166667461395264</v>
      </c>
      <c r="C8824" s="3">
        <v>100</v>
      </c>
    </row>
    <row r="8825" spans="1:3">
      <c r="A8825" s="3">
        <v>14.460001945495605</v>
      </c>
      <c r="B8825" s="3">
        <v>99.166667461395264</v>
      </c>
      <c r="C8825" s="3">
        <v>100</v>
      </c>
    </row>
    <row r="8826" spans="1:3">
      <c r="A8826" s="3">
        <v>14.464001655578613</v>
      </c>
      <c r="B8826" s="3">
        <v>99.166667461395264</v>
      </c>
      <c r="C8826" s="3">
        <v>100</v>
      </c>
    </row>
    <row r="8827" spans="1:3">
      <c r="A8827" s="3">
        <v>14.468001365661621</v>
      </c>
      <c r="B8827" s="3">
        <v>99.166667461395264</v>
      </c>
      <c r="C8827" s="3">
        <v>100</v>
      </c>
    </row>
    <row r="8828" spans="1:3">
      <c r="A8828" s="3">
        <v>14.472002029418945</v>
      </c>
      <c r="B8828" s="3">
        <v>99.166667461395264</v>
      </c>
      <c r="C8828" s="3">
        <v>100</v>
      </c>
    </row>
    <row r="8829" spans="1:3">
      <c r="A8829" s="3">
        <v>14.476001739501953</v>
      </c>
      <c r="B8829" s="3">
        <v>99.166667461395264</v>
      </c>
      <c r="C8829" s="3">
        <v>100</v>
      </c>
    </row>
    <row r="8830" spans="1:3">
      <c r="A8830" s="3">
        <v>14.480001449584961</v>
      </c>
      <c r="B8830" s="3">
        <v>99.166667461395264</v>
      </c>
      <c r="C8830" s="3">
        <v>100</v>
      </c>
    </row>
    <row r="8831" spans="1:3">
      <c r="A8831" s="3">
        <v>14.484002113342285</v>
      </c>
      <c r="B8831" s="3">
        <v>99.166667461395264</v>
      </c>
      <c r="C8831" s="3">
        <v>100</v>
      </c>
    </row>
    <row r="8832" spans="1:3">
      <c r="A8832" s="3">
        <v>14.488001823425293</v>
      </c>
      <c r="B8832" s="3">
        <v>99.166667461395264</v>
      </c>
      <c r="C8832" s="3">
        <v>100</v>
      </c>
    </row>
    <row r="8833" spans="1:3">
      <c r="A8833" s="3">
        <v>14.492001533508301</v>
      </c>
      <c r="B8833" s="3">
        <v>99.166667461395264</v>
      </c>
      <c r="C8833" s="3">
        <v>100</v>
      </c>
    </row>
    <row r="8834" spans="1:3">
      <c r="A8834" s="3">
        <v>14.496001243591309</v>
      </c>
      <c r="B8834" s="3">
        <v>99.166667461395264</v>
      </c>
      <c r="C8834" s="3">
        <v>100</v>
      </c>
    </row>
    <row r="8835" spans="1:3">
      <c r="A8835" s="3">
        <v>14.500001907348633</v>
      </c>
      <c r="B8835" s="3">
        <v>99.166667461395264</v>
      </c>
      <c r="C8835" s="3">
        <v>100</v>
      </c>
    </row>
    <row r="8836" spans="1:3">
      <c r="A8836" s="3">
        <v>14.504001617431641</v>
      </c>
      <c r="B8836" s="3">
        <v>99.166667461395264</v>
      </c>
      <c r="C8836" s="3">
        <v>100</v>
      </c>
    </row>
    <row r="8837" spans="1:3">
      <c r="A8837" s="3">
        <v>14.508001327514648</v>
      </c>
      <c r="B8837" s="3">
        <v>99.166667461395264</v>
      </c>
      <c r="C8837" s="3">
        <v>100</v>
      </c>
    </row>
    <row r="8838" spans="1:3">
      <c r="A8838" s="3">
        <v>14.512001991271973</v>
      </c>
      <c r="B8838" s="3">
        <v>99.166667461395264</v>
      </c>
      <c r="C8838" s="3">
        <v>100</v>
      </c>
    </row>
    <row r="8839" spans="1:3">
      <c r="A8839" s="3">
        <v>14.51600170135498</v>
      </c>
      <c r="B8839" s="3">
        <v>99.166667461395264</v>
      </c>
      <c r="C8839" s="3">
        <v>100</v>
      </c>
    </row>
    <row r="8840" spans="1:3">
      <c r="A8840" s="3">
        <v>14.520001411437988</v>
      </c>
      <c r="B8840" s="3">
        <v>99.166667461395264</v>
      </c>
      <c r="C8840" s="3">
        <v>100</v>
      </c>
    </row>
    <row r="8841" spans="1:3">
      <c r="A8841" s="3">
        <v>14.524002075195313</v>
      </c>
      <c r="B8841" s="3">
        <v>99.166667461395264</v>
      </c>
      <c r="C8841" s="3">
        <v>100</v>
      </c>
    </row>
    <row r="8842" spans="1:3">
      <c r="A8842" s="3">
        <v>14.52800178527832</v>
      </c>
      <c r="B8842" s="3">
        <v>99.166667461395264</v>
      </c>
      <c r="C8842" s="3">
        <v>100</v>
      </c>
    </row>
    <row r="8843" spans="1:3">
      <c r="A8843" s="3">
        <v>14.532001495361328</v>
      </c>
      <c r="B8843" s="3">
        <v>99.166667461395264</v>
      </c>
      <c r="C8843" s="3">
        <v>100</v>
      </c>
    </row>
    <row r="8844" spans="1:3">
      <c r="A8844" s="3">
        <v>14.536001205444336</v>
      </c>
      <c r="B8844" s="3">
        <v>99.166667461395264</v>
      </c>
      <c r="C8844" s="3">
        <v>100</v>
      </c>
    </row>
    <row r="8845" spans="1:3">
      <c r="A8845" s="3">
        <v>14.54000186920166</v>
      </c>
      <c r="B8845" s="3">
        <v>99.166667461395264</v>
      </c>
      <c r="C8845" s="3">
        <v>100</v>
      </c>
    </row>
    <row r="8846" spans="1:3">
      <c r="A8846" s="3">
        <v>14.544001579284668</v>
      </c>
      <c r="B8846" s="3">
        <v>99.166667461395264</v>
      </c>
      <c r="C8846" s="3">
        <v>100</v>
      </c>
    </row>
    <row r="8847" spans="1:3">
      <c r="A8847" s="3">
        <v>14.548001289367676</v>
      </c>
      <c r="B8847" s="3">
        <v>99.166667461395264</v>
      </c>
      <c r="C8847" s="3">
        <v>100</v>
      </c>
    </row>
    <row r="8848" spans="1:3">
      <c r="A8848" s="3">
        <v>14.552001953125</v>
      </c>
      <c r="B8848" s="3">
        <v>99.166667461395264</v>
      </c>
      <c r="C8848" s="3">
        <v>100</v>
      </c>
    </row>
    <row r="8849" spans="1:3">
      <c r="A8849" s="3">
        <v>14.556001663208008</v>
      </c>
      <c r="B8849" s="3">
        <v>99.166667461395264</v>
      </c>
      <c r="C8849" s="3">
        <v>100</v>
      </c>
    </row>
    <row r="8850" spans="1:3">
      <c r="A8850" s="3">
        <v>14.560001373291016</v>
      </c>
      <c r="B8850" s="3">
        <v>99.166667461395264</v>
      </c>
      <c r="C8850" s="3">
        <v>100</v>
      </c>
    </row>
    <row r="8851" spans="1:3">
      <c r="A8851" s="3">
        <v>14.56400203704834</v>
      </c>
      <c r="B8851" s="3">
        <v>99.166667461395264</v>
      </c>
      <c r="C8851" s="3">
        <v>100</v>
      </c>
    </row>
    <row r="8852" spans="1:3">
      <c r="A8852" s="3">
        <v>14.568001747131348</v>
      </c>
      <c r="B8852" s="3">
        <v>99.166667461395264</v>
      </c>
      <c r="C8852" s="3">
        <v>100</v>
      </c>
    </row>
    <row r="8853" spans="1:3">
      <c r="A8853" s="3">
        <v>14.572001457214355</v>
      </c>
      <c r="B8853" s="3">
        <v>99.166667461395264</v>
      </c>
      <c r="C8853" s="3">
        <v>100</v>
      </c>
    </row>
    <row r="8854" spans="1:3">
      <c r="A8854" s="3">
        <v>14.576001167297363</v>
      </c>
      <c r="B8854" s="3">
        <v>99.166667461395264</v>
      </c>
      <c r="C8854" s="3">
        <v>100</v>
      </c>
    </row>
    <row r="8855" spans="1:3">
      <c r="A8855" s="3">
        <v>14.580001831054688</v>
      </c>
      <c r="B8855" s="3">
        <v>99.166667461395264</v>
      </c>
      <c r="C8855" s="3">
        <v>100</v>
      </c>
    </row>
    <row r="8856" spans="1:3">
      <c r="A8856" s="3">
        <v>14.584001541137695</v>
      </c>
      <c r="B8856" s="3">
        <v>99.166667461395264</v>
      </c>
      <c r="C8856" s="3">
        <v>100</v>
      </c>
    </row>
    <row r="8857" spans="1:3">
      <c r="A8857" s="3">
        <v>14.588001251220703</v>
      </c>
      <c r="B8857" s="3">
        <v>99.166667461395264</v>
      </c>
      <c r="C8857" s="3">
        <v>100</v>
      </c>
    </row>
    <row r="8858" spans="1:3">
      <c r="A8858" s="3">
        <v>14.592001914978027</v>
      </c>
      <c r="B8858" s="3">
        <v>99.166667461395264</v>
      </c>
      <c r="C8858" s="3">
        <v>100</v>
      </c>
    </row>
    <row r="8859" spans="1:3">
      <c r="A8859" s="3">
        <v>14.596001625061035</v>
      </c>
      <c r="B8859" s="3">
        <v>99.166667461395264</v>
      </c>
      <c r="C8859" s="3">
        <v>100</v>
      </c>
    </row>
    <row r="8860" spans="1:3">
      <c r="A8860" s="3">
        <v>14.600001335144043</v>
      </c>
      <c r="B8860" s="3">
        <v>99.166667461395264</v>
      </c>
      <c r="C8860" s="3">
        <v>100</v>
      </c>
    </row>
    <row r="8861" spans="1:3">
      <c r="A8861" s="3">
        <v>14.604001998901367</v>
      </c>
      <c r="B8861" s="3">
        <v>99.166667461395264</v>
      </c>
      <c r="C8861" s="3">
        <v>100</v>
      </c>
    </row>
    <row r="8862" spans="1:3">
      <c r="A8862" s="3">
        <v>14.608001708984375</v>
      </c>
      <c r="B8862" s="3">
        <v>99.166667461395264</v>
      </c>
      <c r="C8862" s="3">
        <v>100</v>
      </c>
    </row>
    <row r="8863" spans="1:3">
      <c r="A8863" s="3">
        <v>14.612001419067383</v>
      </c>
      <c r="B8863" s="3">
        <v>99.166667461395264</v>
      </c>
      <c r="C8863" s="3">
        <v>100</v>
      </c>
    </row>
    <row r="8864" spans="1:3">
      <c r="A8864" s="3">
        <v>14.616002082824707</v>
      </c>
      <c r="B8864" s="3">
        <v>99.166667461395264</v>
      </c>
      <c r="C8864" s="3">
        <v>100</v>
      </c>
    </row>
    <row r="8865" spans="1:3">
      <c r="A8865" s="3">
        <v>14.620001792907715</v>
      </c>
      <c r="B8865" s="3">
        <v>99.166667461395264</v>
      </c>
      <c r="C8865" s="3">
        <v>100</v>
      </c>
    </row>
    <row r="8866" spans="1:3">
      <c r="A8866" s="3">
        <v>14.624001502990723</v>
      </c>
      <c r="B8866" s="3">
        <v>99.166667461395264</v>
      </c>
      <c r="C8866" s="3">
        <v>100</v>
      </c>
    </row>
    <row r="8867" spans="1:3">
      <c r="A8867" s="3">
        <v>14.62800121307373</v>
      </c>
      <c r="B8867" s="3">
        <v>99.166667461395264</v>
      </c>
      <c r="C8867" s="3">
        <v>100</v>
      </c>
    </row>
    <row r="8868" spans="1:3">
      <c r="A8868" s="3">
        <v>14.632001876831055</v>
      </c>
      <c r="B8868" s="3">
        <v>99.166667461395264</v>
      </c>
      <c r="C8868" s="3">
        <v>100</v>
      </c>
    </row>
    <row r="8869" spans="1:3">
      <c r="A8869" s="3">
        <v>14.636001586914063</v>
      </c>
      <c r="B8869" s="3">
        <v>99.166667461395264</v>
      </c>
      <c r="C8869" s="3">
        <v>100</v>
      </c>
    </row>
    <row r="8870" spans="1:3">
      <c r="A8870" s="3">
        <v>14.64000129699707</v>
      </c>
      <c r="B8870" s="3">
        <v>99.166667461395264</v>
      </c>
      <c r="C8870" s="3">
        <v>100</v>
      </c>
    </row>
    <row r="8871" spans="1:3">
      <c r="A8871" s="3">
        <v>14.644001960754395</v>
      </c>
      <c r="B8871" s="3">
        <v>99.166667461395264</v>
      </c>
      <c r="C8871" s="3">
        <v>100</v>
      </c>
    </row>
    <row r="8872" spans="1:3">
      <c r="A8872" s="3">
        <v>14.648001670837402</v>
      </c>
      <c r="B8872" s="3">
        <v>99.166667461395264</v>
      </c>
      <c r="C8872" s="3">
        <v>100</v>
      </c>
    </row>
    <row r="8873" spans="1:3">
      <c r="A8873" s="3">
        <v>14.65200138092041</v>
      </c>
      <c r="B8873" s="3">
        <v>99.166667461395264</v>
      </c>
      <c r="C8873" s="3">
        <v>100</v>
      </c>
    </row>
    <row r="8874" spans="1:3">
      <c r="A8874" s="3">
        <v>14.656002044677734</v>
      </c>
      <c r="B8874" s="3">
        <v>99.166667461395264</v>
      </c>
      <c r="C8874" s="3">
        <v>100</v>
      </c>
    </row>
    <row r="8875" spans="1:3">
      <c r="A8875" s="3">
        <v>14.660001754760742</v>
      </c>
      <c r="B8875" s="3">
        <v>99.166667461395264</v>
      </c>
      <c r="C8875" s="3">
        <v>100</v>
      </c>
    </row>
    <row r="8876" spans="1:3">
      <c r="A8876" s="3">
        <v>14.66400146484375</v>
      </c>
      <c r="B8876" s="3">
        <v>99.166667461395264</v>
      </c>
      <c r="C8876" s="3">
        <v>100</v>
      </c>
    </row>
    <row r="8877" spans="1:3">
      <c r="A8877" s="3">
        <v>14.668001174926758</v>
      </c>
      <c r="B8877" s="3">
        <v>99.166667461395264</v>
      </c>
      <c r="C8877" s="3">
        <v>100</v>
      </c>
    </row>
    <row r="8878" spans="1:3">
      <c r="A8878" s="3">
        <v>14.672001838684082</v>
      </c>
      <c r="B8878" s="3">
        <v>99.166667461395264</v>
      </c>
      <c r="C8878" s="3">
        <v>100</v>
      </c>
    </row>
    <row r="8879" spans="1:3">
      <c r="A8879" s="3">
        <v>14.67600154876709</v>
      </c>
      <c r="B8879" s="3">
        <v>99.166667461395264</v>
      </c>
      <c r="C8879" s="3">
        <v>100</v>
      </c>
    </row>
    <row r="8880" spans="1:3">
      <c r="A8880" s="3">
        <v>14.680001258850098</v>
      </c>
      <c r="B8880" s="3">
        <v>99.166667461395264</v>
      </c>
      <c r="C8880" s="3">
        <v>100</v>
      </c>
    </row>
    <row r="8881" spans="1:3">
      <c r="A8881" s="3">
        <v>14.684001922607422</v>
      </c>
      <c r="B8881" s="3">
        <v>99.166667461395264</v>
      </c>
      <c r="C8881" s="3">
        <v>100</v>
      </c>
    </row>
    <row r="8882" spans="1:3">
      <c r="A8882" s="3">
        <v>14.68800163269043</v>
      </c>
      <c r="B8882" s="3">
        <v>99.166667461395264</v>
      </c>
      <c r="C8882" s="3">
        <v>100</v>
      </c>
    </row>
    <row r="8883" spans="1:3">
      <c r="A8883" s="3">
        <v>14.692001342773438</v>
      </c>
      <c r="B8883" s="3">
        <v>99.166667461395264</v>
      </c>
      <c r="C8883" s="3">
        <v>100</v>
      </c>
    </row>
    <row r="8884" spans="1:3">
      <c r="A8884" s="3">
        <v>14.696002006530762</v>
      </c>
      <c r="B8884" s="3">
        <v>99.166667461395264</v>
      </c>
      <c r="C8884" s="3">
        <v>100</v>
      </c>
    </row>
    <row r="8885" spans="1:3">
      <c r="A8885" s="3">
        <v>14.70000171661377</v>
      </c>
      <c r="B8885" s="3">
        <v>99.166667461395264</v>
      </c>
      <c r="C8885" s="3">
        <v>100</v>
      </c>
    </row>
    <row r="8886" spans="1:3">
      <c r="A8886" s="3">
        <v>14.704001426696777</v>
      </c>
      <c r="B8886" s="3">
        <v>99.166667461395264</v>
      </c>
      <c r="C8886" s="3">
        <v>100</v>
      </c>
    </row>
    <row r="8887" spans="1:3">
      <c r="A8887" s="3">
        <v>14.708002090454102</v>
      </c>
      <c r="B8887" s="3">
        <v>99.166667461395264</v>
      </c>
      <c r="C8887" s="3">
        <v>100</v>
      </c>
    </row>
    <row r="8888" spans="1:3">
      <c r="A8888" s="3">
        <v>14.712001800537109</v>
      </c>
      <c r="B8888" s="3">
        <v>99.166667461395264</v>
      </c>
      <c r="C8888" s="3">
        <v>100</v>
      </c>
    </row>
    <row r="8889" spans="1:3">
      <c r="A8889" s="3">
        <v>14.716001510620117</v>
      </c>
      <c r="B8889" s="3">
        <v>99.166667461395264</v>
      </c>
      <c r="C8889" s="3">
        <v>100</v>
      </c>
    </row>
    <row r="8890" spans="1:3">
      <c r="A8890" s="3">
        <v>14.720001220703125</v>
      </c>
      <c r="B8890" s="3">
        <v>99.166667461395264</v>
      </c>
      <c r="C8890" s="3">
        <v>100</v>
      </c>
    </row>
    <row r="8891" spans="1:3">
      <c r="A8891" s="3">
        <v>14.724001884460449</v>
      </c>
      <c r="B8891" s="3">
        <v>99.166667461395264</v>
      </c>
      <c r="C8891" s="3">
        <v>100</v>
      </c>
    </row>
    <row r="8892" spans="1:3">
      <c r="A8892" s="3">
        <v>14.728001594543457</v>
      </c>
      <c r="B8892" s="3">
        <v>99.166667461395264</v>
      </c>
      <c r="C8892" s="3">
        <v>100</v>
      </c>
    </row>
    <row r="8893" spans="1:3">
      <c r="A8893" s="3">
        <v>14.732001304626465</v>
      </c>
      <c r="B8893" s="3">
        <v>99.166667461395264</v>
      </c>
      <c r="C8893" s="3">
        <v>100</v>
      </c>
    </row>
    <row r="8894" spans="1:3">
      <c r="A8894" s="3">
        <v>14.736001968383789</v>
      </c>
      <c r="B8894" s="3">
        <v>99.166667461395264</v>
      </c>
      <c r="C8894" s="3">
        <v>100</v>
      </c>
    </row>
    <row r="8895" spans="1:3">
      <c r="A8895" s="3">
        <v>14.740001678466797</v>
      </c>
      <c r="B8895" s="3">
        <v>99.166667461395264</v>
      </c>
      <c r="C8895" s="3">
        <v>100</v>
      </c>
    </row>
    <row r="8896" spans="1:3">
      <c r="A8896" s="3">
        <v>14.744001388549805</v>
      </c>
      <c r="B8896" s="3">
        <v>99.166667461395264</v>
      </c>
      <c r="C8896" s="3">
        <v>100</v>
      </c>
    </row>
    <row r="8897" spans="1:3">
      <c r="A8897" s="3">
        <v>14.748002052307129</v>
      </c>
      <c r="B8897" s="3">
        <v>99.166667461395264</v>
      </c>
      <c r="C8897" s="3">
        <v>100</v>
      </c>
    </row>
    <row r="8898" spans="1:3">
      <c r="A8898" s="3">
        <v>14.752001762390137</v>
      </c>
      <c r="B8898" s="3">
        <v>99.166667461395264</v>
      </c>
      <c r="C8898" s="3">
        <v>100</v>
      </c>
    </row>
    <row r="8899" spans="1:3">
      <c r="A8899" s="3">
        <v>14.756001472473145</v>
      </c>
      <c r="B8899" s="3">
        <v>99.166667461395264</v>
      </c>
      <c r="C8899" s="3">
        <v>100</v>
      </c>
    </row>
    <row r="8900" spans="1:3">
      <c r="A8900" s="3">
        <v>14.760001182556152</v>
      </c>
      <c r="B8900" s="3">
        <v>99.166667461395264</v>
      </c>
      <c r="C8900" s="3">
        <v>100</v>
      </c>
    </row>
    <row r="8901" spans="1:3">
      <c r="A8901" s="3">
        <v>14.764001846313477</v>
      </c>
      <c r="B8901" s="3">
        <v>99.166667461395264</v>
      </c>
      <c r="C8901" s="3">
        <v>100</v>
      </c>
    </row>
    <row r="8902" spans="1:3">
      <c r="A8902" s="3">
        <v>14.768001556396484</v>
      </c>
      <c r="B8902" s="3">
        <v>99.166667461395264</v>
      </c>
      <c r="C8902" s="3">
        <v>100</v>
      </c>
    </row>
    <row r="8903" spans="1:3">
      <c r="A8903" s="3">
        <v>14.772001266479492</v>
      </c>
      <c r="B8903" s="3">
        <v>99.166667461395264</v>
      </c>
      <c r="C8903" s="3">
        <v>100</v>
      </c>
    </row>
    <row r="8904" spans="1:3">
      <c r="A8904" s="3">
        <v>14.776001930236816</v>
      </c>
      <c r="B8904" s="3">
        <v>99.166667461395264</v>
      </c>
      <c r="C8904" s="3">
        <v>100</v>
      </c>
    </row>
    <row r="8905" spans="1:3">
      <c r="A8905" s="3">
        <v>14.780001640319824</v>
      </c>
      <c r="B8905" s="3">
        <v>99.166667461395264</v>
      </c>
      <c r="C8905" s="3">
        <v>100</v>
      </c>
    </row>
    <row r="8906" spans="1:3">
      <c r="A8906" s="3">
        <v>14.784001350402832</v>
      </c>
      <c r="B8906" s="3">
        <v>99.166667461395264</v>
      </c>
      <c r="C8906" s="3">
        <v>100</v>
      </c>
    </row>
    <row r="8907" spans="1:3">
      <c r="A8907" s="3">
        <v>14.788002014160156</v>
      </c>
      <c r="B8907" s="3">
        <v>99.166667461395264</v>
      </c>
      <c r="C8907" s="3">
        <v>100</v>
      </c>
    </row>
    <row r="8908" spans="1:3">
      <c r="A8908" s="3">
        <v>14.792001724243164</v>
      </c>
      <c r="B8908" s="3">
        <v>99.166667461395264</v>
      </c>
      <c r="C8908" s="3">
        <v>100</v>
      </c>
    </row>
    <row r="8909" spans="1:3">
      <c r="A8909" s="3">
        <v>14.796001434326172</v>
      </c>
      <c r="B8909" s="3">
        <v>99.166667461395264</v>
      </c>
      <c r="C8909" s="3">
        <v>100</v>
      </c>
    </row>
    <row r="8910" spans="1:3">
      <c r="A8910" s="3">
        <v>14.800002098083496</v>
      </c>
      <c r="B8910" s="3">
        <v>99.166667461395264</v>
      </c>
      <c r="C8910" s="3">
        <v>100</v>
      </c>
    </row>
    <row r="8911" spans="1:3">
      <c r="A8911" s="3">
        <v>14.804001808166504</v>
      </c>
      <c r="B8911" s="3">
        <v>99.166667461395264</v>
      </c>
      <c r="C8911" s="3">
        <v>100</v>
      </c>
    </row>
    <row r="8912" spans="1:3">
      <c r="A8912" s="3">
        <v>14.808001518249512</v>
      </c>
      <c r="B8912" s="3">
        <v>99.166667461395264</v>
      </c>
      <c r="C8912" s="3">
        <v>100</v>
      </c>
    </row>
    <row r="8913" spans="1:3">
      <c r="A8913" s="3">
        <v>14.81200122833252</v>
      </c>
      <c r="B8913" s="3">
        <v>99.166667461395264</v>
      </c>
      <c r="C8913" s="3">
        <v>100</v>
      </c>
    </row>
    <row r="8914" spans="1:3">
      <c r="A8914" s="3">
        <v>14.816001892089844</v>
      </c>
      <c r="B8914" s="3">
        <v>99.166667461395264</v>
      </c>
      <c r="C8914" s="3">
        <v>100</v>
      </c>
    </row>
    <row r="8915" spans="1:3">
      <c r="A8915" s="3">
        <v>14.820001602172852</v>
      </c>
      <c r="B8915" s="3">
        <v>99.166667461395264</v>
      </c>
      <c r="C8915" s="3">
        <v>100</v>
      </c>
    </row>
    <row r="8916" spans="1:3">
      <c r="A8916" s="3">
        <v>14.824001312255859</v>
      </c>
      <c r="B8916" s="3">
        <v>99.166667461395264</v>
      </c>
      <c r="C8916" s="3">
        <v>100</v>
      </c>
    </row>
    <row r="8917" spans="1:3">
      <c r="A8917" s="3">
        <v>14.828001976013184</v>
      </c>
      <c r="B8917" s="3">
        <v>99.166667461395264</v>
      </c>
      <c r="C8917" s="3">
        <v>100</v>
      </c>
    </row>
    <row r="8918" spans="1:3">
      <c r="A8918" s="3">
        <v>14.832001686096191</v>
      </c>
      <c r="B8918" s="3">
        <v>99.166667461395264</v>
      </c>
      <c r="C8918" s="3">
        <v>100</v>
      </c>
    </row>
    <row r="8919" spans="1:3">
      <c r="A8919" s="3">
        <v>14.836001396179199</v>
      </c>
      <c r="B8919" s="3">
        <v>99.166667461395264</v>
      </c>
      <c r="C8919" s="3">
        <v>100</v>
      </c>
    </row>
    <row r="8920" spans="1:3">
      <c r="A8920" s="3">
        <v>14.840002059936523</v>
      </c>
      <c r="B8920" s="3">
        <v>99.166667461395264</v>
      </c>
      <c r="C8920" s="3">
        <v>100</v>
      </c>
    </row>
    <row r="8921" spans="1:3">
      <c r="A8921" s="3">
        <v>14.844001770019531</v>
      </c>
      <c r="B8921" s="3">
        <v>99.166667461395264</v>
      </c>
      <c r="C8921" s="3">
        <v>100</v>
      </c>
    </row>
    <row r="8922" spans="1:3">
      <c r="A8922" s="3">
        <v>14.848001480102539</v>
      </c>
      <c r="B8922" s="3">
        <v>99.166667461395264</v>
      </c>
      <c r="C8922" s="3">
        <v>100</v>
      </c>
    </row>
    <row r="8923" spans="1:3">
      <c r="A8923" s="3">
        <v>14.852001190185547</v>
      </c>
      <c r="B8923" s="3">
        <v>99.166667461395264</v>
      </c>
      <c r="C8923" s="3">
        <v>100</v>
      </c>
    </row>
    <row r="8924" spans="1:3">
      <c r="A8924" s="3">
        <v>14.856001853942871</v>
      </c>
      <c r="B8924" s="3">
        <v>99.166667461395264</v>
      </c>
      <c r="C8924" s="3">
        <v>100</v>
      </c>
    </row>
    <row r="8925" spans="1:3">
      <c r="A8925" s="3">
        <v>14.860001564025879</v>
      </c>
      <c r="B8925" s="3">
        <v>99.166667461395264</v>
      </c>
      <c r="C8925" s="3">
        <v>100</v>
      </c>
    </row>
    <row r="8926" spans="1:3">
      <c r="A8926" s="3">
        <v>14.864001274108887</v>
      </c>
      <c r="B8926" s="3">
        <v>99.166667461395264</v>
      </c>
      <c r="C8926" s="3">
        <v>100</v>
      </c>
    </row>
    <row r="8927" spans="1:3">
      <c r="A8927" s="3">
        <v>14.868001937866211</v>
      </c>
      <c r="B8927" s="3">
        <v>99.166667461395264</v>
      </c>
      <c r="C8927" s="3">
        <v>100</v>
      </c>
    </row>
    <row r="8928" spans="1:3">
      <c r="A8928" s="3">
        <v>14.872001647949219</v>
      </c>
      <c r="B8928" s="3">
        <v>99.166667461395264</v>
      </c>
      <c r="C8928" s="3">
        <v>100</v>
      </c>
    </row>
    <row r="8929" spans="1:3">
      <c r="A8929" s="3">
        <v>14.876001358032227</v>
      </c>
      <c r="B8929" s="3">
        <v>99.166667461395264</v>
      </c>
      <c r="C8929" s="3">
        <v>100</v>
      </c>
    </row>
    <row r="8930" spans="1:3">
      <c r="A8930" s="3">
        <v>14.880002021789551</v>
      </c>
      <c r="B8930" s="3">
        <v>99.166667461395264</v>
      </c>
      <c r="C8930" s="3">
        <v>100</v>
      </c>
    </row>
    <row r="8931" spans="1:3">
      <c r="A8931" s="3">
        <v>14.884001731872559</v>
      </c>
      <c r="B8931" s="3">
        <v>99.166667461395264</v>
      </c>
      <c r="C8931" s="3">
        <v>100</v>
      </c>
    </row>
    <row r="8932" spans="1:3">
      <c r="A8932" s="3">
        <v>14.888001441955566</v>
      </c>
      <c r="B8932" s="3">
        <v>99.166667461395264</v>
      </c>
      <c r="C8932" s="3">
        <v>100</v>
      </c>
    </row>
    <row r="8933" spans="1:3">
      <c r="A8933" s="3">
        <v>14.892002105712891</v>
      </c>
      <c r="B8933" s="3">
        <v>99.166667461395264</v>
      </c>
      <c r="C8933" s="3">
        <v>100</v>
      </c>
    </row>
    <row r="8934" spans="1:3">
      <c r="A8934" s="3">
        <v>14.896001815795898</v>
      </c>
      <c r="B8934" s="3">
        <v>99.166667461395264</v>
      </c>
      <c r="C8934" s="3">
        <v>100</v>
      </c>
    </row>
    <row r="8935" spans="1:3">
      <c r="A8935" s="3">
        <v>14.900001525878906</v>
      </c>
      <c r="B8935" s="3">
        <v>99.166667461395264</v>
      </c>
      <c r="C8935" s="3">
        <v>100</v>
      </c>
    </row>
    <row r="8936" spans="1:3">
      <c r="A8936" s="3">
        <v>14.904001235961914</v>
      </c>
      <c r="B8936" s="3">
        <v>99.166667461395264</v>
      </c>
      <c r="C8936" s="3">
        <v>100</v>
      </c>
    </row>
    <row r="8937" spans="1:3">
      <c r="A8937" s="3">
        <v>14.908001899719238</v>
      </c>
      <c r="B8937" s="3">
        <v>99.166667461395264</v>
      </c>
      <c r="C8937" s="3">
        <v>100</v>
      </c>
    </row>
    <row r="8938" spans="1:3">
      <c r="A8938" s="3">
        <v>14.912001609802246</v>
      </c>
      <c r="B8938" s="3">
        <v>99.166667461395264</v>
      </c>
      <c r="C8938" s="3">
        <v>100</v>
      </c>
    </row>
    <row r="8939" spans="1:3">
      <c r="A8939" s="3">
        <v>14.916001319885254</v>
      </c>
      <c r="B8939" s="3">
        <v>99.166667461395264</v>
      </c>
      <c r="C8939" s="3">
        <v>100</v>
      </c>
    </row>
    <row r="8940" spans="1:3">
      <c r="A8940" s="3">
        <v>14.920001983642578</v>
      </c>
      <c r="B8940" s="3">
        <v>99.166667461395264</v>
      </c>
      <c r="C8940" s="3">
        <v>100</v>
      </c>
    </row>
    <row r="8941" spans="1:3">
      <c r="A8941" s="3">
        <v>14.924001693725586</v>
      </c>
      <c r="B8941" s="3">
        <v>99.166667461395264</v>
      </c>
      <c r="C8941" s="3">
        <v>100</v>
      </c>
    </row>
    <row r="8942" spans="1:3">
      <c r="A8942" s="3">
        <v>14.928001403808594</v>
      </c>
      <c r="B8942" s="3">
        <v>99.166667461395264</v>
      </c>
      <c r="C8942" s="3">
        <v>100</v>
      </c>
    </row>
    <row r="8943" spans="1:3">
      <c r="A8943" s="3">
        <v>14.932002067565918</v>
      </c>
      <c r="B8943" s="3">
        <v>99.166667461395264</v>
      </c>
      <c r="C8943" s="3">
        <v>100</v>
      </c>
    </row>
    <row r="8944" spans="1:3">
      <c r="A8944" s="3">
        <v>14.936001777648926</v>
      </c>
      <c r="B8944" s="3">
        <v>99.166667461395264</v>
      </c>
      <c r="C8944" s="3">
        <v>100</v>
      </c>
    </row>
    <row r="8945" spans="1:3">
      <c r="A8945" s="3">
        <v>14.940001487731934</v>
      </c>
      <c r="B8945" s="3">
        <v>99.166667461395264</v>
      </c>
      <c r="C8945" s="3">
        <v>100</v>
      </c>
    </row>
    <row r="8946" spans="1:3">
      <c r="A8946" s="3">
        <v>14.944001197814941</v>
      </c>
      <c r="B8946" s="3">
        <v>99.166667461395264</v>
      </c>
      <c r="C8946" s="3">
        <v>100</v>
      </c>
    </row>
    <row r="8947" spans="1:3">
      <c r="A8947" s="3">
        <v>14.948001861572266</v>
      </c>
      <c r="B8947" s="3">
        <v>99.166667461395264</v>
      </c>
      <c r="C8947" s="3">
        <v>100</v>
      </c>
    </row>
    <row r="8948" spans="1:3">
      <c r="A8948" s="3">
        <v>14.952001571655273</v>
      </c>
      <c r="B8948" s="3">
        <v>99.166667461395264</v>
      </c>
      <c r="C8948" s="3">
        <v>100</v>
      </c>
    </row>
    <row r="8949" spans="1:3">
      <c r="A8949" s="3">
        <v>14.956001281738281</v>
      </c>
      <c r="B8949" s="3">
        <v>99.166667461395264</v>
      </c>
      <c r="C8949" s="3">
        <v>100</v>
      </c>
    </row>
    <row r="8950" spans="1:3">
      <c r="A8950" s="3">
        <v>14.960001945495605</v>
      </c>
      <c r="B8950" s="3">
        <v>99.166667461395264</v>
      </c>
      <c r="C8950" s="3">
        <v>100</v>
      </c>
    </row>
    <row r="8951" spans="1:3">
      <c r="A8951" s="3">
        <v>14.964001655578613</v>
      </c>
      <c r="B8951" s="3">
        <v>99.166667461395264</v>
      </c>
      <c r="C8951" s="3">
        <v>100</v>
      </c>
    </row>
    <row r="8952" spans="1:3">
      <c r="A8952" s="3">
        <v>14.968001365661621</v>
      </c>
      <c r="B8952" s="3">
        <v>99.166667461395264</v>
      </c>
      <c r="C8952" s="3">
        <v>100</v>
      </c>
    </row>
    <row r="8953" spans="1:3">
      <c r="A8953" s="3">
        <v>14.972002029418945</v>
      </c>
      <c r="B8953" s="3">
        <v>99.166667461395264</v>
      </c>
      <c r="C8953" s="3">
        <v>100</v>
      </c>
    </row>
    <row r="8954" spans="1:3">
      <c r="A8954" s="3">
        <v>14.976001739501953</v>
      </c>
      <c r="B8954" s="3">
        <v>99.166667461395264</v>
      </c>
      <c r="C8954" s="3">
        <v>100</v>
      </c>
    </row>
    <row r="8955" spans="1:3">
      <c r="A8955" s="3">
        <v>14.980001449584961</v>
      </c>
      <c r="B8955" s="3">
        <v>99.166667461395264</v>
      </c>
      <c r="C8955" s="3">
        <v>100</v>
      </c>
    </row>
    <row r="8956" spans="1:3">
      <c r="A8956" s="3">
        <v>14.984002113342285</v>
      </c>
      <c r="B8956" s="3">
        <v>99.166667461395264</v>
      </c>
      <c r="C8956" s="3">
        <v>100</v>
      </c>
    </row>
    <row r="8957" spans="1:3">
      <c r="A8957" s="3">
        <v>14.988001823425293</v>
      </c>
      <c r="B8957" s="3">
        <v>99.166667461395264</v>
      </c>
      <c r="C8957" s="3">
        <v>100</v>
      </c>
    </row>
    <row r="8958" spans="1:3">
      <c r="A8958" s="3">
        <v>14.992001533508301</v>
      </c>
      <c r="B8958" s="3">
        <v>99.166667461395264</v>
      </c>
      <c r="C8958" s="3">
        <v>100</v>
      </c>
    </row>
    <row r="8959" spans="1:3">
      <c r="A8959" s="3">
        <v>14.996001243591309</v>
      </c>
      <c r="B8959" s="3">
        <v>99.166667461395264</v>
      </c>
      <c r="C8959" s="3">
        <v>100</v>
      </c>
    </row>
    <row r="8960" spans="1:3">
      <c r="A8960" s="3">
        <v>15.000001907348633</v>
      </c>
      <c r="B8960" s="3">
        <v>99.166667461395264</v>
      </c>
      <c r="C8960" s="3">
        <v>100</v>
      </c>
    </row>
    <row r="8961" spans="1:3">
      <c r="A8961" s="3">
        <v>15.004001617431641</v>
      </c>
      <c r="B8961" s="3">
        <v>99.166667461395264</v>
      </c>
      <c r="C8961" s="3">
        <v>100</v>
      </c>
    </row>
    <row r="8962" spans="1:3">
      <c r="A8962" s="3">
        <v>15.008001327514648</v>
      </c>
      <c r="B8962" s="3">
        <v>99.166667461395264</v>
      </c>
      <c r="C8962" s="3">
        <v>100</v>
      </c>
    </row>
    <row r="8963" spans="1:3">
      <c r="A8963" s="3">
        <v>15.012001991271973</v>
      </c>
      <c r="B8963" s="3">
        <v>99.166667461395264</v>
      </c>
      <c r="C8963" s="3">
        <v>100</v>
      </c>
    </row>
    <row r="8964" spans="1:3">
      <c r="A8964" s="3">
        <v>15.01600170135498</v>
      </c>
      <c r="B8964" s="3">
        <v>99.166667461395264</v>
      </c>
      <c r="C8964" s="3">
        <v>100</v>
      </c>
    </row>
    <row r="8965" spans="1:3">
      <c r="A8965" s="3">
        <v>15.020001411437988</v>
      </c>
      <c r="B8965" s="3">
        <v>99.166667461395264</v>
      </c>
      <c r="C8965" s="3">
        <v>100</v>
      </c>
    </row>
    <row r="8966" spans="1:3">
      <c r="A8966" s="3">
        <v>15.024002075195313</v>
      </c>
      <c r="B8966" s="3">
        <v>99.166667461395264</v>
      </c>
      <c r="C8966" s="3">
        <v>100</v>
      </c>
    </row>
    <row r="8967" spans="1:3">
      <c r="A8967" s="3">
        <v>15.02800178527832</v>
      </c>
      <c r="B8967" s="3">
        <v>99.166667461395264</v>
      </c>
      <c r="C8967" s="3">
        <v>100</v>
      </c>
    </row>
    <row r="8968" spans="1:3">
      <c r="A8968" s="3">
        <v>15.032001495361328</v>
      </c>
      <c r="B8968" s="3">
        <v>99.166667461395264</v>
      </c>
      <c r="C8968" s="3">
        <v>100</v>
      </c>
    </row>
    <row r="8969" spans="1:3">
      <c r="A8969" s="3">
        <v>15.036001205444336</v>
      </c>
      <c r="B8969" s="3">
        <v>99.166667461395264</v>
      </c>
      <c r="C8969" s="3">
        <v>100</v>
      </c>
    </row>
    <row r="8970" spans="1:3">
      <c r="A8970" s="3">
        <v>15.04000186920166</v>
      </c>
      <c r="B8970" s="3">
        <v>99.166667461395264</v>
      </c>
      <c r="C8970" s="3">
        <v>100</v>
      </c>
    </row>
    <row r="8971" spans="1:3">
      <c r="A8971" s="3">
        <v>15.044001579284668</v>
      </c>
      <c r="B8971" s="3">
        <v>99.166667461395264</v>
      </c>
      <c r="C8971" s="3">
        <v>100</v>
      </c>
    </row>
    <row r="8972" spans="1:3">
      <c r="A8972" s="3">
        <v>15.048001289367676</v>
      </c>
      <c r="B8972" s="3">
        <v>99.166667461395264</v>
      </c>
      <c r="C8972" s="3">
        <v>100</v>
      </c>
    </row>
    <row r="8973" spans="1:3">
      <c r="A8973" s="3">
        <v>15.052001953125</v>
      </c>
      <c r="B8973" s="3">
        <v>99.166667461395264</v>
      </c>
      <c r="C8973" s="3">
        <v>100</v>
      </c>
    </row>
    <row r="8974" spans="1:3">
      <c r="A8974" s="3">
        <v>15.056001663208008</v>
      </c>
      <c r="B8974" s="3">
        <v>99.166667461395264</v>
      </c>
      <c r="C8974" s="3">
        <v>100</v>
      </c>
    </row>
    <row r="8975" spans="1:3">
      <c r="A8975" s="3">
        <v>15.060001373291016</v>
      </c>
      <c r="B8975" s="3">
        <v>99.166667461395264</v>
      </c>
      <c r="C8975" s="3">
        <v>100</v>
      </c>
    </row>
    <row r="8976" spans="1:3">
      <c r="A8976" s="3">
        <v>15.06400203704834</v>
      </c>
      <c r="B8976" s="3">
        <v>99.166667461395264</v>
      </c>
      <c r="C8976" s="3">
        <v>100</v>
      </c>
    </row>
    <row r="8977" spans="1:3">
      <c r="A8977" s="3">
        <v>15.068001747131348</v>
      </c>
      <c r="B8977" s="3">
        <v>99.166667461395264</v>
      </c>
      <c r="C8977" s="3">
        <v>100</v>
      </c>
    </row>
    <row r="8978" spans="1:3">
      <c r="A8978" s="3">
        <v>15.072001457214355</v>
      </c>
      <c r="B8978" s="3">
        <v>99.166667461395264</v>
      </c>
      <c r="C8978" s="3">
        <v>100</v>
      </c>
    </row>
    <row r="8979" spans="1:3">
      <c r="A8979" s="3">
        <v>15.07600212097168</v>
      </c>
      <c r="B8979" s="3">
        <v>99.166667461395264</v>
      </c>
      <c r="C8979" s="3">
        <v>100</v>
      </c>
    </row>
    <row r="8980" spans="1:3">
      <c r="A8980" s="3">
        <v>15.080001831054688</v>
      </c>
      <c r="B8980" s="3">
        <v>99.166667461395264</v>
      </c>
      <c r="C8980" s="3">
        <v>100</v>
      </c>
    </row>
    <row r="8981" spans="1:3">
      <c r="A8981" s="3">
        <v>15.084001541137695</v>
      </c>
      <c r="B8981" s="3">
        <v>99.166667461395264</v>
      </c>
      <c r="C8981" s="3">
        <v>100</v>
      </c>
    </row>
    <row r="8982" spans="1:3">
      <c r="A8982" s="3">
        <v>15.088001251220703</v>
      </c>
      <c r="B8982" s="3">
        <v>99.166667461395264</v>
      </c>
      <c r="C8982" s="3">
        <v>100</v>
      </c>
    </row>
    <row r="8983" spans="1:3">
      <c r="A8983" s="3">
        <v>15.092001914978027</v>
      </c>
      <c r="B8983" s="3">
        <v>99.166667461395264</v>
      </c>
      <c r="C8983" s="3">
        <v>100</v>
      </c>
    </row>
    <row r="8984" spans="1:3">
      <c r="A8984" s="3">
        <v>15.096001625061035</v>
      </c>
      <c r="B8984" s="3">
        <v>99.166667461395264</v>
      </c>
      <c r="C8984" s="3">
        <v>100</v>
      </c>
    </row>
    <row r="8985" spans="1:3">
      <c r="A8985" s="3">
        <v>15.100001335144043</v>
      </c>
      <c r="B8985" s="3">
        <v>99.166667461395264</v>
      </c>
      <c r="C8985" s="3">
        <v>100</v>
      </c>
    </row>
    <row r="8986" spans="1:3">
      <c r="A8986" s="3">
        <v>15.104001998901367</v>
      </c>
      <c r="B8986" s="3">
        <v>99.166667461395264</v>
      </c>
      <c r="C8986" s="3">
        <v>100</v>
      </c>
    </row>
    <row r="8987" spans="1:3">
      <c r="A8987" s="3">
        <v>15.108001708984375</v>
      </c>
      <c r="B8987" s="3">
        <v>99.166667461395264</v>
      </c>
      <c r="C8987" s="3">
        <v>100</v>
      </c>
    </row>
    <row r="8988" spans="1:3">
      <c r="A8988" s="3">
        <v>15.112001419067383</v>
      </c>
      <c r="B8988" s="3">
        <v>99.166667461395264</v>
      </c>
      <c r="C8988" s="3">
        <v>100</v>
      </c>
    </row>
    <row r="8989" spans="1:3">
      <c r="A8989" s="3">
        <v>15.116002082824707</v>
      </c>
      <c r="B8989" s="3">
        <v>99.166667461395264</v>
      </c>
      <c r="C8989" s="3">
        <v>100</v>
      </c>
    </row>
    <row r="8990" spans="1:3">
      <c r="A8990" s="3">
        <v>15.120001792907715</v>
      </c>
      <c r="B8990" s="3">
        <v>99.166667461395264</v>
      </c>
      <c r="C8990" s="3">
        <v>100</v>
      </c>
    </row>
    <row r="8991" spans="1:3">
      <c r="A8991" s="3">
        <v>15.124001502990723</v>
      </c>
      <c r="B8991" s="3">
        <v>99.166667461395264</v>
      </c>
      <c r="C8991" s="3">
        <v>100</v>
      </c>
    </row>
    <row r="8992" spans="1:3">
      <c r="A8992" s="3">
        <v>15.12800121307373</v>
      </c>
      <c r="B8992" s="3">
        <v>99.166667461395264</v>
      </c>
      <c r="C8992" s="3">
        <v>100</v>
      </c>
    </row>
    <row r="8993" spans="1:3">
      <c r="A8993" s="3">
        <v>15.132001876831055</v>
      </c>
      <c r="B8993" s="3">
        <v>99.166667461395264</v>
      </c>
      <c r="C8993" s="3">
        <v>100</v>
      </c>
    </row>
    <row r="8994" spans="1:3">
      <c r="A8994" s="3">
        <v>15.136001586914063</v>
      </c>
      <c r="B8994" s="3">
        <v>99.166667461395264</v>
      </c>
      <c r="C8994" s="3">
        <v>100</v>
      </c>
    </row>
    <row r="8995" spans="1:3">
      <c r="A8995" s="3">
        <v>15.14000129699707</v>
      </c>
      <c r="B8995" s="3">
        <v>99.166667461395264</v>
      </c>
      <c r="C8995" s="3">
        <v>100</v>
      </c>
    </row>
    <row r="8996" spans="1:3">
      <c r="A8996" s="3">
        <v>15.144001960754395</v>
      </c>
      <c r="B8996" s="3">
        <v>99.166667461395264</v>
      </c>
      <c r="C8996" s="3">
        <v>100</v>
      </c>
    </row>
    <row r="8997" spans="1:3">
      <c r="A8997" s="3">
        <v>15.148001670837402</v>
      </c>
      <c r="B8997" s="3">
        <v>99.166667461395264</v>
      </c>
      <c r="C8997" s="3">
        <v>100</v>
      </c>
    </row>
    <row r="8998" spans="1:3">
      <c r="A8998" s="3">
        <v>15.15200138092041</v>
      </c>
      <c r="B8998" s="3">
        <v>99.166667461395264</v>
      </c>
      <c r="C8998" s="3">
        <v>100</v>
      </c>
    </row>
    <row r="8999" spans="1:3">
      <c r="A8999" s="3">
        <v>15.156002044677734</v>
      </c>
      <c r="B8999" s="3">
        <v>99.166667461395264</v>
      </c>
      <c r="C8999" s="3">
        <v>100</v>
      </c>
    </row>
    <row r="9000" spans="1:3">
      <c r="A9000" s="3">
        <v>15.160001754760742</v>
      </c>
      <c r="B9000" s="3">
        <v>99.166667461395264</v>
      </c>
      <c r="C9000" s="3">
        <v>100</v>
      </c>
    </row>
    <row r="9001" spans="1:3">
      <c r="A9001" s="3">
        <v>15.16400146484375</v>
      </c>
      <c r="B9001" s="3">
        <v>99.166667461395264</v>
      </c>
      <c r="C9001" s="3">
        <v>100</v>
      </c>
    </row>
    <row r="9002" spans="1:3">
      <c r="A9002" s="3">
        <v>15.168002128601074</v>
      </c>
      <c r="B9002" s="3">
        <v>99.166667461395264</v>
      </c>
      <c r="C9002" s="3">
        <v>100</v>
      </c>
    </row>
    <row r="9003" spans="1:3">
      <c r="A9003" s="3">
        <v>15.172001838684082</v>
      </c>
      <c r="B9003" s="3">
        <v>99.166667461395264</v>
      </c>
      <c r="C9003" s="3">
        <v>100</v>
      </c>
    </row>
    <row r="9004" spans="1:3">
      <c r="A9004" s="3">
        <v>15.17600154876709</v>
      </c>
      <c r="B9004" s="3">
        <v>99.166667461395264</v>
      </c>
      <c r="C9004" s="3">
        <v>100</v>
      </c>
    </row>
    <row r="9005" spans="1:3">
      <c r="A9005" s="3">
        <v>15.180001258850098</v>
      </c>
      <c r="B9005" s="3">
        <v>99.166667461395264</v>
      </c>
      <c r="C9005" s="3">
        <v>100</v>
      </c>
    </row>
    <row r="9006" spans="1:3">
      <c r="A9006" s="3">
        <v>15.184001922607422</v>
      </c>
      <c r="B9006" s="3">
        <v>99.166667461395264</v>
      </c>
      <c r="C9006" s="3">
        <v>100</v>
      </c>
    </row>
    <row r="9007" spans="1:3">
      <c r="A9007" s="3">
        <v>15.18800163269043</v>
      </c>
      <c r="B9007" s="3">
        <v>99.166667461395264</v>
      </c>
      <c r="C9007" s="3">
        <v>100</v>
      </c>
    </row>
    <row r="9008" spans="1:3">
      <c r="A9008" s="3">
        <v>15.192001342773438</v>
      </c>
      <c r="B9008" s="3">
        <v>99.166667461395264</v>
      </c>
      <c r="C9008" s="3">
        <v>100</v>
      </c>
    </row>
    <row r="9009" spans="1:3">
      <c r="A9009" s="3">
        <v>15.196002006530762</v>
      </c>
      <c r="B9009" s="3">
        <v>99.166667461395264</v>
      </c>
      <c r="C9009" s="3">
        <v>100</v>
      </c>
    </row>
    <row r="9010" spans="1:3">
      <c r="A9010" s="3">
        <v>15.20000171661377</v>
      </c>
      <c r="B9010" s="3">
        <v>99.166667461395264</v>
      </c>
      <c r="C9010" s="3">
        <v>100</v>
      </c>
    </row>
    <row r="9011" spans="1:3">
      <c r="A9011" s="3">
        <v>15.204001426696777</v>
      </c>
      <c r="B9011" s="3">
        <v>99.166667461395264</v>
      </c>
      <c r="C9011" s="3">
        <v>100</v>
      </c>
    </row>
    <row r="9012" spans="1:3">
      <c r="A9012" s="3">
        <v>15.208002090454102</v>
      </c>
      <c r="B9012" s="3">
        <v>99.166667461395264</v>
      </c>
      <c r="C9012" s="3">
        <v>100</v>
      </c>
    </row>
    <row r="9013" spans="1:3">
      <c r="A9013" s="3">
        <v>15.212001800537109</v>
      </c>
      <c r="B9013" s="3">
        <v>99.166667461395264</v>
      </c>
      <c r="C9013" s="3">
        <v>100</v>
      </c>
    </row>
    <row r="9014" spans="1:3">
      <c r="A9014" s="3">
        <v>15.216001510620117</v>
      </c>
      <c r="B9014" s="3">
        <v>99.166667461395264</v>
      </c>
      <c r="C9014" s="3">
        <v>100</v>
      </c>
    </row>
    <row r="9015" spans="1:3">
      <c r="A9015" s="3">
        <v>15.220001220703125</v>
      </c>
      <c r="B9015" s="3">
        <v>99.166667461395264</v>
      </c>
      <c r="C9015" s="3">
        <v>100</v>
      </c>
    </row>
    <row r="9016" spans="1:3">
      <c r="A9016" s="3">
        <v>15.224001884460449</v>
      </c>
      <c r="B9016" s="3">
        <v>99.166667461395264</v>
      </c>
      <c r="C9016" s="3">
        <v>100</v>
      </c>
    </row>
    <row r="9017" spans="1:3">
      <c r="A9017" s="3">
        <v>15.228001594543457</v>
      </c>
      <c r="B9017" s="3">
        <v>99.166667461395264</v>
      </c>
      <c r="C9017" s="3">
        <v>100</v>
      </c>
    </row>
    <row r="9018" spans="1:3">
      <c r="A9018" s="3">
        <v>15.232001304626465</v>
      </c>
      <c r="B9018" s="3">
        <v>99.166667461395264</v>
      </c>
      <c r="C9018" s="3">
        <v>100</v>
      </c>
    </row>
    <row r="9019" spans="1:3">
      <c r="A9019" s="3">
        <v>15.236001968383789</v>
      </c>
      <c r="B9019" s="3">
        <v>99.166667461395264</v>
      </c>
      <c r="C9019" s="3">
        <v>100</v>
      </c>
    </row>
    <row r="9020" spans="1:3">
      <c r="A9020" s="3">
        <v>15.240001678466797</v>
      </c>
      <c r="B9020" s="3">
        <v>99.166667461395264</v>
      </c>
      <c r="C9020" s="3">
        <v>100</v>
      </c>
    </row>
    <row r="9021" spans="1:3">
      <c r="A9021" s="3">
        <v>15.244001388549805</v>
      </c>
      <c r="B9021" s="3">
        <v>99.166667461395264</v>
      </c>
      <c r="C9021" s="3">
        <v>100</v>
      </c>
    </row>
    <row r="9022" spans="1:3">
      <c r="A9022" s="3">
        <v>15.248002052307129</v>
      </c>
      <c r="B9022" s="3">
        <v>99.166667461395264</v>
      </c>
      <c r="C9022" s="3">
        <v>100</v>
      </c>
    </row>
    <row r="9023" spans="1:3">
      <c r="A9023" s="3">
        <v>15.252001762390137</v>
      </c>
      <c r="B9023" s="3">
        <v>99.166667461395264</v>
      </c>
      <c r="C9023" s="3">
        <v>100</v>
      </c>
    </row>
    <row r="9024" spans="1:3">
      <c r="A9024" s="3">
        <v>15.256001472473145</v>
      </c>
      <c r="B9024" s="3">
        <v>99.166667461395264</v>
      </c>
      <c r="C9024" s="3">
        <v>100</v>
      </c>
    </row>
    <row r="9025" spans="1:3">
      <c r="A9025" s="3">
        <v>15.260002136230469</v>
      </c>
      <c r="B9025" s="3">
        <v>99.166667461395264</v>
      </c>
      <c r="C9025" s="3">
        <v>100</v>
      </c>
    </row>
    <row r="9026" spans="1:3">
      <c r="A9026" s="3">
        <v>15.264001846313477</v>
      </c>
      <c r="B9026" s="3">
        <v>99.166667461395264</v>
      </c>
      <c r="C9026" s="3">
        <v>100</v>
      </c>
    </row>
    <row r="9027" spans="1:3">
      <c r="A9027" s="3">
        <v>15.268001556396484</v>
      </c>
      <c r="B9027" s="3">
        <v>99.166667461395264</v>
      </c>
      <c r="C9027" s="3">
        <v>100</v>
      </c>
    </row>
    <row r="9028" spans="1:3">
      <c r="A9028" s="3">
        <v>15.272001266479492</v>
      </c>
      <c r="B9028" s="3">
        <v>99.166667461395264</v>
      </c>
      <c r="C9028" s="3">
        <v>100</v>
      </c>
    </row>
    <row r="9029" spans="1:3">
      <c r="A9029" s="3">
        <v>15.276001930236816</v>
      </c>
      <c r="B9029" s="3">
        <v>99.166667461395264</v>
      </c>
      <c r="C9029" s="3">
        <v>100</v>
      </c>
    </row>
    <row r="9030" spans="1:3">
      <c r="A9030" s="3">
        <v>15.280001640319824</v>
      </c>
      <c r="B9030" s="3">
        <v>99.166667461395264</v>
      </c>
      <c r="C9030" s="3">
        <v>100</v>
      </c>
    </row>
    <row r="9031" spans="1:3">
      <c r="A9031" s="3">
        <v>15.284001350402832</v>
      </c>
      <c r="B9031" s="3">
        <v>99.166667461395264</v>
      </c>
      <c r="C9031" s="3">
        <v>100</v>
      </c>
    </row>
    <row r="9032" spans="1:3">
      <c r="A9032" s="3">
        <v>15.288002014160156</v>
      </c>
      <c r="B9032" s="3">
        <v>99.166667461395264</v>
      </c>
      <c r="C9032" s="3">
        <v>100</v>
      </c>
    </row>
    <row r="9033" spans="1:3">
      <c r="A9033" s="3">
        <v>15.292001724243164</v>
      </c>
      <c r="B9033" s="3">
        <v>99.166667461395264</v>
      </c>
      <c r="C9033" s="3">
        <v>100</v>
      </c>
    </row>
    <row r="9034" spans="1:3">
      <c r="A9034" s="3">
        <v>15.296001434326172</v>
      </c>
      <c r="B9034" s="3">
        <v>99.166667461395264</v>
      </c>
      <c r="C9034" s="3">
        <v>100</v>
      </c>
    </row>
    <row r="9035" spans="1:3">
      <c r="A9035" s="3">
        <v>15.300002098083496</v>
      </c>
      <c r="B9035" s="3">
        <v>99.166667461395264</v>
      </c>
      <c r="C9035" s="3">
        <v>100</v>
      </c>
    </row>
    <row r="9036" spans="1:3">
      <c r="A9036" s="3">
        <v>15.304001808166504</v>
      </c>
      <c r="B9036" s="3">
        <v>99.166667461395264</v>
      </c>
      <c r="C9036" s="3">
        <v>100</v>
      </c>
    </row>
    <row r="9037" spans="1:3">
      <c r="A9037" s="3">
        <v>15.308001518249512</v>
      </c>
      <c r="B9037" s="3">
        <v>99.166667461395264</v>
      </c>
      <c r="C9037" s="3">
        <v>100</v>
      </c>
    </row>
    <row r="9038" spans="1:3">
      <c r="A9038" s="3">
        <v>15.31200122833252</v>
      </c>
      <c r="B9038" s="3">
        <v>99.166667461395264</v>
      </c>
      <c r="C9038" s="3">
        <v>100</v>
      </c>
    </row>
    <row r="9039" spans="1:3">
      <c r="A9039" s="3">
        <v>15.316001892089844</v>
      </c>
      <c r="B9039" s="3">
        <v>99.166667461395264</v>
      </c>
      <c r="C9039" s="3">
        <v>100</v>
      </c>
    </row>
    <row r="9040" spans="1:3">
      <c r="A9040" s="3">
        <v>15.320001602172852</v>
      </c>
      <c r="B9040" s="3">
        <v>99.166667461395264</v>
      </c>
      <c r="C9040" s="3">
        <v>100</v>
      </c>
    </row>
    <row r="9041" spans="1:3">
      <c r="A9041" s="3">
        <v>15.324001312255859</v>
      </c>
      <c r="B9041" s="3">
        <v>99.166667461395264</v>
      </c>
      <c r="C9041" s="3">
        <v>100</v>
      </c>
    </row>
    <row r="9042" spans="1:3">
      <c r="A9042" s="3">
        <v>15.328001976013184</v>
      </c>
      <c r="B9042" s="3">
        <v>99.166667461395264</v>
      </c>
      <c r="C9042" s="3">
        <v>100</v>
      </c>
    </row>
    <row r="9043" spans="1:3">
      <c r="A9043" s="3">
        <v>15.332001686096191</v>
      </c>
      <c r="B9043" s="3">
        <v>99.166667461395264</v>
      </c>
      <c r="C9043" s="3">
        <v>100</v>
      </c>
    </row>
    <row r="9044" spans="1:3">
      <c r="A9044" s="3">
        <v>15.336001396179199</v>
      </c>
      <c r="B9044" s="3">
        <v>99.166667461395264</v>
      </c>
      <c r="C9044" s="3">
        <v>100</v>
      </c>
    </row>
    <row r="9045" spans="1:3">
      <c r="A9045" s="3">
        <v>15.340002059936523</v>
      </c>
      <c r="B9045" s="3">
        <v>99.166667461395264</v>
      </c>
      <c r="C9045" s="3">
        <v>100</v>
      </c>
    </row>
    <row r="9046" spans="1:3">
      <c r="A9046" s="3">
        <v>15.344001770019531</v>
      </c>
      <c r="B9046" s="3">
        <v>99.166667461395264</v>
      </c>
      <c r="C9046" s="3">
        <v>100</v>
      </c>
    </row>
    <row r="9047" spans="1:3">
      <c r="A9047" s="3">
        <v>15.348001480102539</v>
      </c>
      <c r="B9047" s="3">
        <v>99.166667461395264</v>
      </c>
      <c r="C9047" s="3">
        <v>100</v>
      </c>
    </row>
    <row r="9048" spans="1:3">
      <c r="A9048" s="3">
        <v>15.352002143859863</v>
      </c>
      <c r="B9048" s="3">
        <v>99.166667461395264</v>
      </c>
      <c r="C9048" s="3">
        <v>100</v>
      </c>
    </row>
    <row r="9049" spans="1:3">
      <c r="A9049" s="3">
        <v>15.356001853942871</v>
      </c>
      <c r="B9049" s="3">
        <v>99.166667461395264</v>
      </c>
      <c r="C9049" s="3">
        <v>100</v>
      </c>
    </row>
    <row r="9050" spans="1:3">
      <c r="A9050" s="3">
        <v>15.360001564025879</v>
      </c>
      <c r="B9050" s="3">
        <v>99.166667461395264</v>
      </c>
      <c r="C9050" s="3">
        <v>100</v>
      </c>
    </row>
    <row r="9051" spans="1:3">
      <c r="A9051" s="3">
        <v>15.364001274108887</v>
      </c>
      <c r="B9051" s="3">
        <v>99.166667461395264</v>
      </c>
      <c r="C9051" s="3">
        <v>100</v>
      </c>
    </row>
    <row r="9052" spans="1:3">
      <c r="A9052" s="3">
        <v>15.368001937866211</v>
      </c>
      <c r="B9052" s="3">
        <v>99.166667461395264</v>
      </c>
      <c r="C9052" s="3">
        <v>100</v>
      </c>
    </row>
    <row r="9053" spans="1:3">
      <c r="A9053" s="3">
        <v>15.372001647949219</v>
      </c>
      <c r="B9053" s="3">
        <v>99.166667461395264</v>
      </c>
      <c r="C9053" s="3">
        <v>100</v>
      </c>
    </row>
    <row r="9054" spans="1:3">
      <c r="A9054" s="3">
        <v>15.376001358032227</v>
      </c>
      <c r="B9054" s="3">
        <v>99.166667461395264</v>
      </c>
      <c r="C9054" s="3">
        <v>100</v>
      </c>
    </row>
    <row r="9055" spans="1:3">
      <c r="A9055" s="3">
        <v>15.380002021789551</v>
      </c>
      <c r="B9055" s="3">
        <v>99.166667461395264</v>
      </c>
      <c r="C9055" s="3">
        <v>100</v>
      </c>
    </row>
    <row r="9056" spans="1:3">
      <c r="A9056" s="3">
        <v>15.384001731872559</v>
      </c>
      <c r="B9056" s="3">
        <v>99.166667461395264</v>
      </c>
      <c r="C9056" s="3">
        <v>100</v>
      </c>
    </row>
    <row r="9057" spans="1:3">
      <c r="A9057" s="3">
        <v>15.388001441955566</v>
      </c>
      <c r="B9057" s="3">
        <v>99.166667461395264</v>
      </c>
      <c r="C9057" s="3">
        <v>100</v>
      </c>
    </row>
    <row r="9058" spans="1:3">
      <c r="A9058" s="3">
        <v>15.392002105712891</v>
      </c>
      <c r="B9058" s="3">
        <v>99.166667461395264</v>
      </c>
      <c r="C9058" s="3">
        <v>100</v>
      </c>
    </row>
    <row r="9059" spans="1:3">
      <c r="A9059" s="3">
        <v>15.396001815795898</v>
      </c>
      <c r="B9059" s="3">
        <v>99.166667461395264</v>
      </c>
      <c r="C9059" s="3">
        <v>100</v>
      </c>
    </row>
    <row r="9060" spans="1:3">
      <c r="A9060" s="3">
        <v>15.400001525878906</v>
      </c>
      <c r="B9060" s="3">
        <v>99.166667461395264</v>
      </c>
      <c r="C9060" s="3">
        <v>100</v>
      </c>
    </row>
    <row r="9061" spans="1:3">
      <c r="A9061" s="3">
        <v>15.404001235961914</v>
      </c>
      <c r="B9061" s="3">
        <v>99.166667461395264</v>
      </c>
      <c r="C9061" s="3">
        <v>100</v>
      </c>
    </row>
    <row r="9062" spans="1:3">
      <c r="A9062" s="3">
        <v>15.408001899719238</v>
      </c>
      <c r="B9062" s="3">
        <v>99.166667461395264</v>
      </c>
      <c r="C9062" s="3">
        <v>100</v>
      </c>
    </row>
    <row r="9063" spans="1:3">
      <c r="A9063" s="3">
        <v>15.412001609802246</v>
      </c>
      <c r="B9063" s="3">
        <v>99.166667461395264</v>
      </c>
      <c r="C9063" s="3">
        <v>100</v>
      </c>
    </row>
    <row r="9064" spans="1:3">
      <c r="A9064" s="3">
        <v>15.416001319885254</v>
      </c>
      <c r="B9064" s="3">
        <v>99.166667461395264</v>
      </c>
      <c r="C9064" s="3">
        <v>100</v>
      </c>
    </row>
    <row r="9065" spans="1:3">
      <c r="A9065" s="3">
        <v>15.420001983642578</v>
      </c>
      <c r="B9065" s="3">
        <v>99.166667461395264</v>
      </c>
      <c r="C9065" s="3">
        <v>100</v>
      </c>
    </row>
    <row r="9066" spans="1:3">
      <c r="A9066" s="3">
        <v>15.424001693725586</v>
      </c>
      <c r="B9066" s="3">
        <v>99.166667461395264</v>
      </c>
      <c r="C9066" s="3">
        <v>100</v>
      </c>
    </row>
    <row r="9067" spans="1:3">
      <c r="A9067" s="3">
        <v>15.428001403808594</v>
      </c>
      <c r="B9067" s="3">
        <v>99.166667461395264</v>
      </c>
      <c r="C9067" s="3">
        <v>100</v>
      </c>
    </row>
    <row r="9068" spans="1:3">
      <c r="A9068" s="3">
        <v>15.432002067565918</v>
      </c>
      <c r="B9068" s="3">
        <v>99.166667461395264</v>
      </c>
      <c r="C9068" s="3">
        <v>100</v>
      </c>
    </row>
    <row r="9069" spans="1:3">
      <c r="A9069" s="3">
        <v>15.436001777648926</v>
      </c>
      <c r="B9069" s="3">
        <v>99.166667461395264</v>
      </c>
      <c r="C9069" s="3">
        <v>100</v>
      </c>
    </row>
    <row r="9070" spans="1:3">
      <c r="A9070" s="3">
        <v>15.440001487731934</v>
      </c>
      <c r="B9070" s="3">
        <v>99.166667461395264</v>
      </c>
      <c r="C9070" s="3">
        <v>100</v>
      </c>
    </row>
    <row r="9071" spans="1:3">
      <c r="A9071" s="3">
        <v>15.444002151489258</v>
      </c>
      <c r="B9071" s="3">
        <v>99.166667461395264</v>
      </c>
      <c r="C9071" s="3">
        <v>100</v>
      </c>
    </row>
    <row r="9072" spans="1:3">
      <c r="A9072" s="3">
        <v>15.448001861572266</v>
      </c>
      <c r="B9072" s="3">
        <v>99.166667461395264</v>
      </c>
      <c r="C9072" s="3">
        <v>100</v>
      </c>
    </row>
    <row r="9073" spans="1:3">
      <c r="A9073" s="3">
        <v>15.452001571655273</v>
      </c>
      <c r="B9073" s="3">
        <v>99.166667461395264</v>
      </c>
      <c r="C9073" s="3">
        <v>100</v>
      </c>
    </row>
    <row r="9074" spans="1:3">
      <c r="A9074" s="3">
        <v>15.456001281738281</v>
      </c>
      <c r="B9074" s="3">
        <v>99.166667461395264</v>
      </c>
      <c r="C9074" s="3">
        <v>100</v>
      </c>
    </row>
    <row r="9075" spans="1:3">
      <c r="A9075" s="3">
        <v>15.460001945495605</v>
      </c>
      <c r="B9075" s="3">
        <v>99.166667461395264</v>
      </c>
      <c r="C9075" s="3">
        <v>100</v>
      </c>
    </row>
    <row r="9076" spans="1:3">
      <c r="A9076" s="3">
        <v>15.464001655578613</v>
      </c>
      <c r="B9076" s="3">
        <v>99.166667461395264</v>
      </c>
      <c r="C9076" s="3">
        <v>100</v>
      </c>
    </row>
    <row r="9077" spans="1:3">
      <c r="A9077" s="3">
        <v>15.468001365661621</v>
      </c>
      <c r="B9077" s="3">
        <v>99.166667461395264</v>
      </c>
      <c r="C9077" s="3">
        <v>100</v>
      </c>
    </row>
    <row r="9078" spans="1:3">
      <c r="A9078" s="3">
        <v>15.472002029418945</v>
      </c>
      <c r="B9078" s="3">
        <v>99.166667461395264</v>
      </c>
      <c r="C9078" s="3">
        <v>100</v>
      </c>
    </row>
    <row r="9079" spans="1:3">
      <c r="A9079" s="3">
        <v>15.476001739501953</v>
      </c>
      <c r="B9079" s="3">
        <v>99.166667461395264</v>
      </c>
      <c r="C9079" s="3">
        <v>100</v>
      </c>
    </row>
    <row r="9080" spans="1:3">
      <c r="A9080" s="3">
        <v>15.480001449584961</v>
      </c>
      <c r="B9080" s="3">
        <v>99.166667461395264</v>
      </c>
      <c r="C9080" s="3">
        <v>100</v>
      </c>
    </row>
    <row r="9081" spans="1:3">
      <c r="A9081" s="3">
        <v>15.484002113342285</v>
      </c>
      <c r="B9081" s="3">
        <v>99.166667461395264</v>
      </c>
      <c r="C9081" s="3">
        <v>100</v>
      </c>
    </row>
    <row r="9082" spans="1:3">
      <c r="A9082" s="3">
        <v>15.488001823425293</v>
      </c>
      <c r="B9082" s="3">
        <v>99.166667461395264</v>
      </c>
      <c r="C9082" s="3">
        <v>100</v>
      </c>
    </row>
    <row r="9083" spans="1:3">
      <c r="A9083" s="3">
        <v>15.492001533508301</v>
      </c>
      <c r="B9083" s="3">
        <v>99.166667461395264</v>
      </c>
      <c r="C9083" s="3">
        <v>100</v>
      </c>
    </row>
    <row r="9084" spans="1:3">
      <c r="A9084" s="3">
        <v>15.496001243591309</v>
      </c>
      <c r="B9084" s="3">
        <v>99.166667461395264</v>
      </c>
      <c r="C9084" s="3">
        <v>100</v>
      </c>
    </row>
    <row r="9085" spans="1:3">
      <c r="A9085" s="3">
        <v>15.500001907348633</v>
      </c>
      <c r="B9085" s="3">
        <v>99.166667461395264</v>
      </c>
      <c r="C9085" s="3">
        <v>100</v>
      </c>
    </row>
    <row r="9086" spans="1:3">
      <c r="A9086" s="3">
        <v>15.504001617431641</v>
      </c>
      <c r="B9086" s="3">
        <v>99.166667461395264</v>
      </c>
      <c r="C9086" s="3">
        <v>100</v>
      </c>
    </row>
    <row r="9087" spans="1:3">
      <c r="A9087" s="3">
        <v>15.508001327514648</v>
      </c>
      <c r="B9087" s="3">
        <v>99.166667461395264</v>
      </c>
      <c r="C9087" s="3">
        <v>100</v>
      </c>
    </row>
    <row r="9088" spans="1:3">
      <c r="A9088" s="3">
        <v>15.512001991271973</v>
      </c>
      <c r="B9088" s="3">
        <v>99.166667461395264</v>
      </c>
      <c r="C9088" s="3">
        <v>100</v>
      </c>
    </row>
    <row r="9089" spans="1:3">
      <c r="A9089" s="3">
        <v>15.51600170135498</v>
      </c>
      <c r="B9089" s="3">
        <v>99.166667461395264</v>
      </c>
      <c r="C9089" s="3">
        <v>100</v>
      </c>
    </row>
    <row r="9090" spans="1:3">
      <c r="A9090" s="3">
        <v>15.520001411437988</v>
      </c>
      <c r="B9090" s="3">
        <v>99.166667461395264</v>
      </c>
      <c r="C9090" s="3">
        <v>100</v>
      </c>
    </row>
    <row r="9091" spans="1:3">
      <c r="A9091" s="3">
        <v>15.524002075195313</v>
      </c>
      <c r="B9091" s="3">
        <v>99.166667461395264</v>
      </c>
      <c r="C9091" s="3">
        <v>100</v>
      </c>
    </row>
    <row r="9092" spans="1:3">
      <c r="A9092" s="3">
        <v>15.52800178527832</v>
      </c>
      <c r="B9092" s="3">
        <v>99.166667461395264</v>
      </c>
      <c r="C9092" s="3">
        <v>100</v>
      </c>
    </row>
    <row r="9093" spans="1:3">
      <c r="A9093" s="3">
        <v>15.532001495361328</v>
      </c>
      <c r="B9093" s="3">
        <v>99.166667461395264</v>
      </c>
      <c r="C9093" s="3">
        <v>100</v>
      </c>
    </row>
    <row r="9094" spans="1:3">
      <c r="A9094" s="3">
        <v>15.536002159118652</v>
      </c>
      <c r="B9094" s="3">
        <v>99.166667461395264</v>
      </c>
      <c r="C9094" s="3">
        <v>100</v>
      </c>
    </row>
    <row r="9095" spans="1:3">
      <c r="A9095" s="3">
        <v>15.54000186920166</v>
      </c>
      <c r="B9095" s="3">
        <v>99.166667461395264</v>
      </c>
      <c r="C9095" s="3">
        <v>100</v>
      </c>
    </row>
    <row r="9096" spans="1:3">
      <c r="A9096" s="3">
        <v>15.544001579284668</v>
      </c>
      <c r="B9096" s="3">
        <v>99.166667461395264</v>
      </c>
      <c r="C9096" s="3">
        <v>100</v>
      </c>
    </row>
    <row r="9097" spans="1:3">
      <c r="A9097" s="3">
        <v>15.548001289367676</v>
      </c>
      <c r="B9097" s="3">
        <v>99.166667461395264</v>
      </c>
      <c r="C9097" s="3">
        <v>100</v>
      </c>
    </row>
    <row r="9098" spans="1:3">
      <c r="A9098" s="3">
        <v>15.552001953125</v>
      </c>
      <c r="B9098" s="3">
        <v>99.166667461395264</v>
      </c>
      <c r="C9098" s="3">
        <v>100</v>
      </c>
    </row>
    <row r="9099" spans="1:3">
      <c r="A9099" s="3">
        <v>15.556001663208008</v>
      </c>
      <c r="B9099" s="3">
        <v>99.166667461395264</v>
      </c>
      <c r="C9099" s="3">
        <v>100</v>
      </c>
    </row>
    <row r="9100" spans="1:3">
      <c r="A9100" s="3">
        <v>15.560001373291016</v>
      </c>
      <c r="B9100" s="3">
        <v>99.166667461395264</v>
      </c>
      <c r="C9100" s="3">
        <v>100</v>
      </c>
    </row>
    <row r="9101" spans="1:3">
      <c r="A9101" s="3">
        <v>15.56400203704834</v>
      </c>
      <c r="B9101" s="3">
        <v>99.166667461395264</v>
      </c>
      <c r="C9101" s="3">
        <v>100</v>
      </c>
    </row>
    <row r="9102" spans="1:3">
      <c r="A9102" s="3">
        <v>15.568001747131348</v>
      </c>
      <c r="B9102" s="3">
        <v>99.166667461395264</v>
      </c>
      <c r="C9102" s="3">
        <v>100</v>
      </c>
    </row>
    <row r="9103" spans="1:3">
      <c r="A9103" s="3">
        <v>15.572001457214355</v>
      </c>
      <c r="B9103" s="3">
        <v>99.166667461395264</v>
      </c>
      <c r="C9103" s="3">
        <v>100</v>
      </c>
    </row>
    <row r="9104" spans="1:3">
      <c r="A9104" s="3">
        <v>15.57600212097168</v>
      </c>
      <c r="B9104" s="3">
        <v>99.166667461395264</v>
      </c>
      <c r="C9104" s="3">
        <v>100</v>
      </c>
    </row>
    <row r="9105" spans="1:3">
      <c r="A9105" s="3">
        <v>15.580001831054688</v>
      </c>
      <c r="B9105" s="3">
        <v>99.166667461395264</v>
      </c>
      <c r="C9105" s="3">
        <v>100</v>
      </c>
    </row>
    <row r="9106" spans="1:3">
      <c r="A9106" s="3">
        <v>15.584001541137695</v>
      </c>
      <c r="B9106" s="3">
        <v>99.166667461395264</v>
      </c>
      <c r="C9106" s="3">
        <v>100</v>
      </c>
    </row>
    <row r="9107" spans="1:3">
      <c r="A9107" s="3">
        <v>15.588001251220703</v>
      </c>
      <c r="B9107" s="3">
        <v>99.166667461395264</v>
      </c>
      <c r="C9107" s="3">
        <v>100</v>
      </c>
    </row>
    <row r="9108" spans="1:3">
      <c r="A9108" s="3">
        <v>15.592001914978027</v>
      </c>
      <c r="B9108" s="3">
        <v>99.166667461395264</v>
      </c>
      <c r="C9108" s="3">
        <v>100</v>
      </c>
    </row>
    <row r="9109" spans="1:3">
      <c r="A9109" s="3">
        <v>15.596001625061035</v>
      </c>
      <c r="B9109" s="3">
        <v>99.166667461395264</v>
      </c>
      <c r="C9109" s="3">
        <v>100</v>
      </c>
    </row>
    <row r="9110" spans="1:3">
      <c r="A9110" s="3">
        <v>15.600001335144043</v>
      </c>
      <c r="B9110" s="3">
        <v>99.166667461395264</v>
      </c>
      <c r="C9110" s="3">
        <v>100</v>
      </c>
    </row>
    <row r="9111" spans="1:3">
      <c r="A9111" s="3">
        <v>15.604001998901367</v>
      </c>
      <c r="B9111" s="3">
        <v>99.166667461395264</v>
      </c>
      <c r="C9111" s="3">
        <v>100</v>
      </c>
    </row>
    <row r="9112" spans="1:3">
      <c r="A9112" s="3">
        <v>15.608001708984375</v>
      </c>
      <c r="B9112" s="3">
        <v>99.166667461395264</v>
      </c>
      <c r="C9112" s="3">
        <v>100</v>
      </c>
    </row>
    <row r="9113" spans="1:3">
      <c r="A9113" s="3">
        <v>15.612001419067383</v>
      </c>
      <c r="B9113" s="3">
        <v>99.166667461395264</v>
      </c>
      <c r="C9113" s="3">
        <v>100</v>
      </c>
    </row>
    <row r="9114" spans="1:3">
      <c r="A9114" s="3">
        <v>15.616002082824707</v>
      </c>
      <c r="B9114" s="3">
        <v>99.166667461395264</v>
      </c>
      <c r="C9114" s="3">
        <v>100</v>
      </c>
    </row>
    <row r="9115" spans="1:3">
      <c r="A9115" s="3">
        <v>15.620001792907715</v>
      </c>
      <c r="B9115" s="3">
        <v>99.166667461395264</v>
      </c>
      <c r="C9115" s="3">
        <v>100</v>
      </c>
    </row>
    <row r="9116" spans="1:3">
      <c r="A9116" s="3">
        <v>15.624001502990723</v>
      </c>
      <c r="B9116" s="3">
        <v>99.166667461395264</v>
      </c>
      <c r="C9116" s="3">
        <v>100</v>
      </c>
    </row>
    <row r="9117" spans="1:3">
      <c r="A9117" s="3">
        <v>15.628002166748047</v>
      </c>
      <c r="B9117" s="3">
        <v>99.166667461395264</v>
      </c>
      <c r="C9117" s="3">
        <v>100</v>
      </c>
    </row>
    <row r="9118" spans="1:3">
      <c r="A9118" s="3">
        <v>15.632001876831055</v>
      </c>
      <c r="B9118" s="3">
        <v>99.166667461395264</v>
      </c>
      <c r="C9118" s="3">
        <v>100</v>
      </c>
    </row>
    <row r="9119" spans="1:3">
      <c r="A9119" s="3">
        <v>15.636001586914063</v>
      </c>
      <c r="B9119" s="3">
        <v>99.166667461395264</v>
      </c>
      <c r="C9119" s="3">
        <v>100</v>
      </c>
    </row>
    <row r="9120" spans="1:3">
      <c r="A9120" s="3">
        <v>15.64000129699707</v>
      </c>
      <c r="B9120" s="3">
        <v>99.166667461395264</v>
      </c>
      <c r="C9120" s="3">
        <v>100</v>
      </c>
    </row>
    <row r="9121" spans="1:3">
      <c r="A9121" s="3">
        <v>15.644001960754395</v>
      </c>
      <c r="B9121" s="3">
        <v>99.166667461395264</v>
      </c>
      <c r="C9121" s="3">
        <v>100</v>
      </c>
    </row>
    <row r="9122" spans="1:3">
      <c r="A9122" s="3">
        <v>15.648001670837402</v>
      </c>
      <c r="B9122" s="3">
        <v>99.166667461395264</v>
      </c>
      <c r="C9122" s="3">
        <v>100</v>
      </c>
    </row>
    <row r="9123" spans="1:3">
      <c r="A9123" s="3">
        <v>15.65200138092041</v>
      </c>
      <c r="B9123" s="3">
        <v>99.166667461395264</v>
      </c>
      <c r="C9123" s="3">
        <v>100</v>
      </c>
    </row>
    <row r="9124" spans="1:3">
      <c r="A9124" s="3">
        <v>15.656002044677734</v>
      </c>
      <c r="B9124" s="3">
        <v>99.166667461395264</v>
      </c>
      <c r="C9124" s="3">
        <v>100</v>
      </c>
    </row>
    <row r="9125" spans="1:3">
      <c r="A9125" s="3">
        <v>15.660001754760742</v>
      </c>
      <c r="B9125" s="3">
        <v>99.166667461395264</v>
      </c>
      <c r="C9125" s="3">
        <v>100</v>
      </c>
    </row>
    <row r="9126" spans="1:3">
      <c r="A9126" s="3">
        <v>15.66400146484375</v>
      </c>
      <c r="B9126" s="3">
        <v>99.166667461395264</v>
      </c>
      <c r="C9126" s="3">
        <v>100</v>
      </c>
    </row>
    <row r="9127" spans="1:3">
      <c r="A9127" s="3">
        <v>15.668002128601074</v>
      </c>
      <c r="B9127" s="3">
        <v>99.166667461395264</v>
      </c>
      <c r="C9127" s="3">
        <v>100</v>
      </c>
    </row>
    <row r="9128" spans="1:3">
      <c r="A9128" s="3">
        <v>15.672001838684082</v>
      </c>
      <c r="B9128" s="3">
        <v>99.166667461395264</v>
      </c>
      <c r="C9128" s="3">
        <v>100</v>
      </c>
    </row>
    <row r="9129" spans="1:3">
      <c r="A9129" s="3">
        <v>15.67600154876709</v>
      </c>
      <c r="B9129" s="3">
        <v>99.166667461395264</v>
      </c>
      <c r="C9129" s="3">
        <v>100</v>
      </c>
    </row>
    <row r="9130" spans="1:3">
      <c r="A9130" s="3">
        <v>15.680001258850098</v>
      </c>
      <c r="B9130" s="3">
        <v>99.166667461395264</v>
      </c>
      <c r="C9130" s="3">
        <v>100</v>
      </c>
    </row>
    <row r="9131" spans="1:3">
      <c r="A9131" s="3">
        <v>15.684001922607422</v>
      </c>
      <c r="B9131" s="3">
        <v>99.166667461395264</v>
      </c>
      <c r="C9131" s="3">
        <v>100</v>
      </c>
    </row>
    <row r="9132" spans="1:3">
      <c r="A9132" s="3">
        <v>15.68800163269043</v>
      </c>
      <c r="B9132" s="3">
        <v>99.166667461395264</v>
      </c>
      <c r="C9132" s="3">
        <v>100</v>
      </c>
    </row>
    <row r="9133" spans="1:3">
      <c r="A9133" s="3">
        <v>15.692001342773438</v>
      </c>
      <c r="B9133" s="3">
        <v>99.166667461395264</v>
      </c>
      <c r="C9133" s="3">
        <v>100</v>
      </c>
    </row>
    <row r="9134" spans="1:3">
      <c r="A9134" s="3">
        <v>15.696002006530762</v>
      </c>
      <c r="B9134" s="3">
        <v>99.166667461395264</v>
      </c>
      <c r="C9134" s="3">
        <v>100</v>
      </c>
    </row>
    <row r="9135" spans="1:3">
      <c r="A9135" s="3">
        <v>15.70000171661377</v>
      </c>
      <c r="B9135" s="3">
        <v>99.166667461395264</v>
      </c>
      <c r="C9135" s="3">
        <v>100</v>
      </c>
    </row>
    <row r="9136" spans="1:3">
      <c r="A9136" s="3">
        <v>15.704001426696777</v>
      </c>
      <c r="B9136" s="3">
        <v>99.166667461395264</v>
      </c>
      <c r="C9136" s="3">
        <v>100</v>
      </c>
    </row>
    <row r="9137" spans="1:3">
      <c r="A9137" s="3">
        <v>15.708002090454102</v>
      </c>
      <c r="B9137" s="3">
        <v>99.166667461395264</v>
      </c>
      <c r="C9137" s="3">
        <v>100</v>
      </c>
    </row>
    <row r="9138" spans="1:3">
      <c r="A9138" s="3">
        <v>15.712001800537109</v>
      </c>
      <c r="B9138" s="3">
        <v>99.166667461395264</v>
      </c>
      <c r="C9138" s="3">
        <v>100</v>
      </c>
    </row>
    <row r="9139" spans="1:3">
      <c r="A9139" s="3">
        <v>15.716001510620117</v>
      </c>
      <c r="B9139" s="3">
        <v>99.166667461395264</v>
      </c>
      <c r="C9139" s="3">
        <v>100</v>
      </c>
    </row>
    <row r="9140" spans="1:3">
      <c r="A9140" s="3">
        <v>15.720001220703125</v>
      </c>
      <c r="B9140" s="3">
        <v>99.166667461395264</v>
      </c>
      <c r="C9140" s="3">
        <v>100</v>
      </c>
    </row>
    <row r="9141" spans="1:3">
      <c r="A9141" s="3">
        <v>15.724001884460449</v>
      </c>
      <c r="B9141" s="3">
        <v>99.166667461395264</v>
      </c>
      <c r="C9141" s="3">
        <v>100</v>
      </c>
    </row>
    <row r="9142" spans="1:3">
      <c r="A9142" s="3">
        <v>15.728001594543457</v>
      </c>
      <c r="B9142" s="3">
        <v>99.166667461395264</v>
      </c>
      <c r="C9142" s="3">
        <v>100</v>
      </c>
    </row>
    <row r="9143" spans="1:3">
      <c r="A9143" s="3">
        <v>15.732001304626465</v>
      </c>
      <c r="B9143" s="3">
        <v>99.166667461395264</v>
      </c>
      <c r="C9143" s="3">
        <v>100</v>
      </c>
    </row>
    <row r="9144" spans="1:3">
      <c r="A9144" s="3">
        <v>15.736001968383789</v>
      </c>
      <c r="B9144" s="3">
        <v>99.166667461395264</v>
      </c>
      <c r="C9144" s="3">
        <v>100</v>
      </c>
    </row>
    <row r="9145" spans="1:3">
      <c r="A9145" s="3">
        <v>15.740001678466797</v>
      </c>
      <c r="B9145" s="3">
        <v>99.166667461395264</v>
      </c>
      <c r="C9145" s="3">
        <v>100</v>
      </c>
    </row>
    <row r="9146" spans="1:3">
      <c r="A9146" s="3">
        <v>15.744001388549805</v>
      </c>
      <c r="B9146" s="3">
        <v>99.166667461395264</v>
      </c>
      <c r="C9146" s="3">
        <v>100</v>
      </c>
    </row>
    <row r="9147" spans="1:3">
      <c r="A9147" s="3">
        <v>15.748002052307129</v>
      </c>
      <c r="B9147" s="3">
        <v>99.166667461395264</v>
      </c>
      <c r="C9147" s="3">
        <v>100</v>
      </c>
    </row>
    <row r="9148" spans="1:3">
      <c r="A9148" s="3">
        <v>15.752001762390137</v>
      </c>
      <c r="B9148" s="3">
        <v>99.166667461395264</v>
      </c>
      <c r="C9148" s="3">
        <v>100</v>
      </c>
    </row>
    <row r="9149" spans="1:3">
      <c r="A9149" s="3">
        <v>15.756001472473145</v>
      </c>
      <c r="B9149" s="3">
        <v>99.166667461395264</v>
      </c>
      <c r="C9149" s="3">
        <v>100</v>
      </c>
    </row>
    <row r="9150" spans="1:3">
      <c r="A9150" s="3">
        <v>15.760002136230469</v>
      </c>
      <c r="B9150" s="3">
        <v>99.166667461395264</v>
      </c>
      <c r="C9150" s="3">
        <v>100</v>
      </c>
    </row>
    <row r="9151" spans="1:3">
      <c r="A9151" s="3">
        <v>15.764001846313477</v>
      </c>
      <c r="B9151" s="3">
        <v>99.166667461395264</v>
      </c>
      <c r="C9151" s="3">
        <v>100</v>
      </c>
    </row>
    <row r="9152" spans="1:3">
      <c r="A9152" s="3">
        <v>15.768001556396484</v>
      </c>
      <c r="B9152" s="3">
        <v>99.166667461395264</v>
      </c>
      <c r="C9152" s="3">
        <v>100</v>
      </c>
    </row>
    <row r="9153" spans="1:3">
      <c r="A9153" s="3">
        <v>15.772001266479492</v>
      </c>
      <c r="B9153" s="3">
        <v>99.166667461395264</v>
      </c>
      <c r="C9153" s="3">
        <v>100</v>
      </c>
    </row>
    <row r="9154" spans="1:3">
      <c r="A9154" s="3">
        <v>15.776001930236816</v>
      </c>
      <c r="B9154" s="3">
        <v>99.166667461395264</v>
      </c>
      <c r="C9154" s="3">
        <v>100</v>
      </c>
    </row>
    <row r="9155" spans="1:3">
      <c r="A9155" s="3">
        <v>15.780001640319824</v>
      </c>
      <c r="B9155" s="3">
        <v>99.166667461395264</v>
      </c>
      <c r="C9155" s="3">
        <v>100</v>
      </c>
    </row>
    <row r="9156" spans="1:3">
      <c r="A9156" s="3">
        <v>15.784001350402832</v>
      </c>
      <c r="B9156" s="3">
        <v>99.166667461395264</v>
      </c>
      <c r="C9156" s="3">
        <v>100</v>
      </c>
    </row>
    <row r="9157" spans="1:3">
      <c r="A9157" s="3">
        <v>15.788002014160156</v>
      </c>
      <c r="B9157" s="3">
        <v>99.166667461395264</v>
      </c>
      <c r="C9157" s="3">
        <v>100</v>
      </c>
    </row>
    <row r="9158" spans="1:3">
      <c r="A9158" s="3">
        <v>15.792001724243164</v>
      </c>
      <c r="B9158" s="3">
        <v>99.166667461395264</v>
      </c>
      <c r="C9158" s="3">
        <v>100</v>
      </c>
    </row>
    <row r="9159" spans="1:3">
      <c r="A9159" s="3">
        <v>15.796001434326172</v>
      </c>
      <c r="B9159" s="3">
        <v>99.166667461395264</v>
      </c>
      <c r="C9159" s="3">
        <v>100</v>
      </c>
    </row>
    <row r="9160" spans="1:3">
      <c r="A9160" s="3">
        <v>15.800002098083496</v>
      </c>
      <c r="B9160" s="3">
        <v>99.166667461395264</v>
      </c>
      <c r="C9160" s="3">
        <v>100</v>
      </c>
    </row>
    <row r="9161" spans="1:3">
      <c r="A9161" s="3">
        <v>15.804001808166504</v>
      </c>
      <c r="B9161" s="3">
        <v>99.166667461395264</v>
      </c>
      <c r="C9161" s="3">
        <v>100</v>
      </c>
    </row>
    <row r="9162" spans="1:3">
      <c r="A9162" s="3">
        <v>15.808001518249512</v>
      </c>
      <c r="B9162" s="3">
        <v>99.166667461395264</v>
      </c>
      <c r="C9162" s="3">
        <v>100</v>
      </c>
    </row>
    <row r="9163" spans="1:3">
      <c r="A9163" s="3">
        <v>15.81200122833252</v>
      </c>
      <c r="B9163" s="3">
        <v>99.166667461395264</v>
      </c>
      <c r="C9163" s="3">
        <v>100</v>
      </c>
    </row>
    <row r="9164" spans="1:3">
      <c r="A9164" s="3">
        <v>15.816001892089844</v>
      </c>
      <c r="B9164" s="3">
        <v>99.166667461395264</v>
      </c>
      <c r="C9164" s="3">
        <v>100</v>
      </c>
    </row>
    <row r="9165" spans="1:3">
      <c r="A9165" s="3">
        <v>15.820001602172852</v>
      </c>
      <c r="B9165" s="3">
        <v>99.166667461395264</v>
      </c>
      <c r="C9165" s="3">
        <v>100</v>
      </c>
    </row>
    <row r="9166" spans="1:3">
      <c r="A9166" s="3">
        <v>15.824001312255859</v>
      </c>
      <c r="B9166" s="3">
        <v>99.166667461395264</v>
      </c>
      <c r="C9166" s="3">
        <v>100</v>
      </c>
    </row>
    <row r="9167" spans="1:3">
      <c r="A9167" s="3">
        <v>15.828001976013184</v>
      </c>
      <c r="B9167" s="3">
        <v>99.166667461395264</v>
      </c>
      <c r="C9167" s="3">
        <v>100</v>
      </c>
    </row>
    <row r="9168" spans="1:3">
      <c r="A9168" s="3">
        <v>15.832001686096191</v>
      </c>
      <c r="B9168" s="3">
        <v>99.166667461395264</v>
      </c>
      <c r="C9168" s="3">
        <v>100</v>
      </c>
    </row>
    <row r="9169" spans="1:3">
      <c r="A9169" s="3">
        <v>15.836001396179199</v>
      </c>
      <c r="B9169" s="3">
        <v>99.166667461395264</v>
      </c>
      <c r="C9169" s="3">
        <v>100</v>
      </c>
    </row>
    <row r="9170" spans="1:3">
      <c r="A9170" s="3">
        <v>15.840002059936523</v>
      </c>
      <c r="B9170" s="3">
        <v>99.166667461395264</v>
      </c>
      <c r="C9170" s="3">
        <v>100</v>
      </c>
    </row>
    <row r="9171" spans="1:3">
      <c r="A9171" s="3">
        <v>15.844001770019531</v>
      </c>
      <c r="B9171" s="3">
        <v>99.166667461395264</v>
      </c>
      <c r="C9171" s="3">
        <v>100</v>
      </c>
    </row>
    <row r="9172" spans="1:3">
      <c r="A9172" s="3">
        <v>15.848001480102539</v>
      </c>
      <c r="B9172" s="3">
        <v>99.166667461395264</v>
      </c>
      <c r="C9172" s="3">
        <v>100</v>
      </c>
    </row>
    <row r="9173" spans="1:3">
      <c r="A9173" s="3">
        <v>15.852002143859863</v>
      </c>
      <c r="B9173" s="3">
        <v>99.166667461395264</v>
      </c>
      <c r="C9173" s="3">
        <v>100</v>
      </c>
    </row>
    <row r="9174" spans="1:3">
      <c r="A9174" s="3">
        <v>15.856001853942871</v>
      </c>
      <c r="B9174" s="3">
        <v>99.166667461395264</v>
      </c>
      <c r="C9174" s="3">
        <v>100</v>
      </c>
    </row>
    <row r="9175" spans="1:3">
      <c r="A9175" s="3">
        <v>15.860001564025879</v>
      </c>
      <c r="B9175" s="3">
        <v>99.166667461395264</v>
      </c>
      <c r="C9175" s="3">
        <v>100</v>
      </c>
    </row>
    <row r="9176" spans="1:3">
      <c r="A9176" s="3">
        <v>15.864001274108887</v>
      </c>
      <c r="B9176" s="3">
        <v>99.166667461395264</v>
      </c>
      <c r="C9176" s="3">
        <v>100</v>
      </c>
    </row>
    <row r="9177" spans="1:3">
      <c r="A9177" s="3">
        <v>15.868001937866211</v>
      </c>
      <c r="B9177" s="3">
        <v>99.166667461395264</v>
      </c>
      <c r="C9177" s="3">
        <v>100</v>
      </c>
    </row>
    <row r="9178" spans="1:3">
      <c r="A9178" s="3">
        <v>15.872001647949219</v>
      </c>
      <c r="B9178" s="3">
        <v>99.166667461395264</v>
      </c>
      <c r="C9178" s="3">
        <v>100</v>
      </c>
    </row>
    <row r="9179" spans="1:3">
      <c r="A9179" s="3">
        <v>15.876001358032227</v>
      </c>
      <c r="B9179" s="3">
        <v>99.166667461395264</v>
      </c>
      <c r="C9179" s="3">
        <v>100</v>
      </c>
    </row>
    <row r="9180" spans="1:3">
      <c r="A9180" s="3">
        <v>15.880002021789551</v>
      </c>
      <c r="B9180" s="3">
        <v>99.166667461395264</v>
      </c>
      <c r="C9180" s="3">
        <v>100</v>
      </c>
    </row>
    <row r="9181" spans="1:3">
      <c r="A9181" s="3">
        <v>15.884001731872559</v>
      </c>
      <c r="B9181" s="3">
        <v>99.166667461395264</v>
      </c>
      <c r="C9181" s="3">
        <v>100</v>
      </c>
    </row>
    <row r="9182" spans="1:3">
      <c r="A9182" s="3">
        <v>15.888001441955566</v>
      </c>
      <c r="B9182" s="3">
        <v>99.166667461395264</v>
      </c>
      <c r="C9182" s="3">
        <v>100</v>
      </c>
    </row>
    <row r="9183" spans="1:3">
      <c r="A9183" s="3">
        <v>15.892002105712891</v>
      </c>
      <c r="B9183" s="3">
        <v>99.166667461395264</v>
      </c>
      <c r="C9183" s="3">
        <v>100</v>
      </c>
    </row>
    <row r="9184" spans="1:3">
      <c r="A9184" s="3">
        <v>15.896001815795898</v>
      </c>
      <c r="B9184" s="3">
        <v>99.166667461395264</v>
      </c>
      <c r="C9184" s="3">
        <v>100</v>
      </c>
    </row>
    <row r="9185" spans="1:3">
      <c r="A9185" s="3">
        <v>15.900001525878906</v>
      </c>
      <c r="B9185" s="3">
        <v>99.166667461395264</v>
      </c>
      <c r="C9185" s="3">
        <v>100</v>
      </c>
    </row>
    <row r="9186" spans="1:3">
      <c r="A9186" s="3">
        <v>15.904001235961914</v>
      </c>
      <c r="B9186" s="3">
        <v>99.166667461395264</v>
      </c>
      <c r="C9186" s="3">
        <v>100</v>
      </c>
    </row>
    <row r="9187" spans="1:3">
      <c r="A9187" s="3">
        <v>15.908001899719238</v>
      </c>
      <c r="B9187" s="3">
        <v>99.166667461395264</v>
      </c>
      <c r="C9187" s="3">
        <v>100</v>
      </c>
    </row>
    <row r="9188" spans="1:3">
      <c r="A9188" s="3">
        <v>15.912001609802246</v>
      </c>
      <c r="B9188" s="3">
        <v>99.166667461395264</v>
      </c>
      <c r="C9188" s="3">
        <v>100</v>
      </c>
    </row>
    <row r="9189" spans="1:3">
      <c r="A9189" s="3">
        <v>15.916001319885254</v>
      </c>
      <c r="B9189" s="3">
        <v>99.166667461395264</v>
      </c>
      <c r="C9189" s="3">
        <v>100</v>
      </c>
    </row>
    <row r="9190" spans="1:3">
      <c r="A9190" s="3">
        <v>15.920001983642578</v>
      </c>
      <c r="B9190" s="3">
        <v>99.166667461395264</v>
      </c>
      <c r="C9190" s="3">
        <v>100</v>
      </c>
    </row>
    <row r="9191" spans="1:3">
      <c r="A9191" s="3">
        <v>15.924001693725586</v>
      </c>
      <c r="B9191" s="3">
        <v>99.166667461395264</v>
      </c>
      <c r="C9191" s="3">
        <v>100</v>
      </c>
    </row>
    <row r="9192" spans="1:3">
      <c r="A9192" s="3">
        <v>15.928001403808594</v>
      </c>
      <c r="B9192" s="3">
        <v>99.166667461395264</v>
      </c>
      <c r="C9192" s="3">
        <v>100</v>
      </c>
    </row>
    <row r="9193" spans="1:3">
      <c r="A9193" s="3">
        <v>15.932002067565918</v>
      </c>
      <c r="B9193" s="3">
        <v>99.166667461395264</v>
      </c>
      <c r="C9193" s="3">
        <v>100</v>
      </c>
    </row>
    <row r="9194" spans="1:3">
      <c r="A9194" s="3">
        <v>15.936001777648926</v>
      </c>
      <c r="B9194" s="3">
        <v>99.166667461395264</v>
      </c>
      <c r="C9194" s="3">
        <v>100</v>
      </c>
    </row>
    <row r="9195" spans="1:3">
      <c r="A9195" s="3">
        <v>15.940001487731934</v>
      </c>
      <c r="B9195" s="3">
        <v>99.166667461395264</v>
      </c>
      <c r="C9195" s="3">
        <v>100</v>
      </c>
    </row>
    <row r="9196" spans="1:3">
      <c r="A9196" s="3">
        <v>15.944002151489258</v>
      </c>
      <c r="B9196" s="3">
        <v>99.166667461395264</v>
      </c>
      <c r="C9196" s="3">
        <v>100</v>
      </c>
    </row>
    <row r="9197" spans="1:3">
      <c r="A9197" s="3">
        <v>15.948001861572266</v>
      </c>
      <c r="B9197" s="3">
        <v>99.166667461395264</v>
      </c>
      <c r="C9197" s="3">
        <v>100</v>
      </c>
    </row>
    <row r="9198" spans="1:3">
      <c r="A9198" s="3">
        <v>15.952001571655273</v>
      </c>
      <c r="B9198" s="3">
        <v>99.166667461395264</v>
      </c>
      <c r="C9198" s="3">
        <v>100</v>
      </c>
    </row>
    <row r="9199" spans="1:3">
      <c r="A9199" s="3">
        <v>15.956001281738281</v>
      </c>
      <c r="B9199" s="3">
        <v>99.166667461395264</v>
      </c>
      <c r="C9199" s="3">
        <v>100</v>
      </c>
    </row>
    <row r="9200" spans="1:3">
      <c r="A9200" s="3">
        <v>15.960001945495605</v>
      </c>
      <c r="B9200" s="3">
        <v>99.166667461395264</v>
      </c>
      <c r="C9200" s="3">
        <v>100</v>
      </c>
    </row>
    <row r="9201" spans="1:3">
      <c r="A9201" s="3">
        <v>15.964001655578613</v>
      </c>
      <c r="B9201" s="3">
        <v>99.166667461395264</v>
      </c>
      <c r="C9201" s="3">
        <v>100</v>
      </c>
    </row>
    <row r="9202" spans="1:3">
      <c r="A9202" s="3">
        <v>15.968001365661621</v>
      </c>
      <c r="B9202" s="3">
        <v>99.166667461395264</v>
      </c>
      <c r="C9202" s="3">
        <v>100</v>
      </c>
    </row>
    <row r="9203" spans="1:3">
      <c r="A9203" s="3">
        <v>15.972002029418945</v>
      </c>
      <c r="B9203" s="3">
        <v>99.166667461395264</v>
      </c>
      <c r="C9203" s="3">
        <v>100</v>
      </c>
    </row>
    <row r="9204" spans="1:3">
      <c r="A9204" s="3">
        <v>15.976001739501953</v>
      </c>
      <c r="B9204" s="3">
        <v>99.166667461395264</v>
      </c>
      <c r="C9204" s="3">
        <v>100</v>
      </c>
    </row>
    <row r="9205" spans="1:3">
      <c r="A9205" s="3">
        <v>15.980001449584961</v>
      </c>
      <c r="B9205" s="3">
        <v>99.166667461395264</v>
      </c>
      <c r="C9205" s="3">
        <v>100</v>
      </c>
    </row>
    <row r="9206" spans="1:3">
      <c r="A9206" s="3">
        <v>15.984002113342285</v>
      </c>
      <c r="B9206" s="3">
        <v>99.166667461395264</v>
      </c>
      <c r="C9206" s="3">
        <v>100</v>
      </c>
    </row>
    <row r="9207" spans="1:3">
      <c r="A9207" s="3">
        <v>15.988001823425293</v>
      </c>
      <c r="B9207" s="3">
        <v>99.166667461395264</v>
      </c>
      <c r="C9207" s="3">
        <v>100</v>
      </c>
    </row>
    <row r="9208" spans="1:3">
      <c r="A9208" s="3">
        <v>15.992001533508301</v>
      </c>
      <c r="B9208" s="3">
        <v>99.166667461395264</v>
      </c>
      <c r="C9208" s="3">
        <v>100</v>
      </c>
    </row>
    <row r="9209" spans="1:3">
      <c r="A9209" s="3">
        <v>15.996001243591309</v>
      </c>
      <c r="B9209" s="3">
        <v>99.166667461395264</v>
      </c>
      <c r="C9209" s="3">
        <v>100</v>
      </c>
    </row>
    <row r="9210" spans="1:3">
      <c r="A9210" s="3">
        <v>16.000001907348633</v>
      </c>
      <c r="B9210" s="3">
        <v>99.166667461395264</v>
      </c>
      <c r="C9210" s="3">
        <v>100</v>
      </c>
    </row>
    <row r="9211" spans="1:3">
      <c r="A9211" s="3">
        <v>16.004001617431641</v>
      </c>
      <c r="B9211" s="3">
        <v>99.166667461395264</v>
      </c>
      <c r="C9211" s="3">
        <v>100</v>
      </c>
    </row>
    <row r="9212" spans="1:3">
      <c r="A9212" s="3">
        <v>16.008001327514648</v>
      </c>
      <c r="B9212" s="3">
        <v>99.166667461395264</v>
      </c>
      <c r="C9212" s="3">
        <v>100</v>
      </c>
    </row>
    <row r="9213" spans="1:3">
      <c r="A9213" s="3">
        <v>16.012001037597656</v>
      </c>
      <c r="B9213" s="3">
        <v>99.166667461395264</v>
      </c>
      <c r="C9213" s="3">
        <v>100</v>
      </c>
    </row>
    <row r="9214" spans="1:3">
      <c r="A9214" s="3">
        <v>16.016002655029297</v>
      </c>
      <c r="B9214" s="3">
        <v>99.166667461395264</v>
      </c>
      <c r="C9214" s="3">
        <v>100</v>
      </c>
    </row>
    <row r="9215" spans="1:3">
      <c r="A9215" s="3">
        <v>16.020002365112305</v>
      </c>
      <c r="B9215" s="3">
        <v>99.166667461395264</v>
      </c>
      <c r="C9215" s="3">
        <v>100</v>
      </c>
    </row>
    <row r="9216" spans="1:3">
      <c r="A9216" s="3">
        <v>16.024002075195313</v>
      </c>
      <c r="B9216" s="3">
        <v>99.166667461395264</v>
      </c>
      <c r="C9216" s="3">
        <v>100</v>
      </c>
    </row>
    <row r="9217" spans="1:3">
      <c r="A9217" s="3">
        <v>16.02800178527832</v>
      </c>
      <c r="B9217" s="3">
        <v>99.166667461395264</v>
      </c>
      <c r="C9217" s="3">
        <v>100</v>
      </c>
    </row>
    <row r="9218" spans="1:3">
      <c r="A9218" s="3">
        <v>16.032001495361328</v>
      </c>
      <c r="B9218" s="3">
        <v>99.166667461395264</v>
      </c>
      <c r="C9218" s="3">
        <v>100</v>
      </c>
    </row>
    <row r="9219" spans="1:3">
      <c r="A9219" s="3">
        <v>16.036001205444336</v>
      </c>
      <c r="B9219" s="3">
        <v>99.166667461395264</v>
      </c>
      <c r="C9219" s="3">
        <v>100</v>
      </c>
    </row>
    <row r="9220" spans="1:3">
      <c r="A9220" s="3">
        <v>16.040000915527344</v>
      </c>
      <c r="B9220" s="3">
        <v>99.166667461395264</v>
      </c>
      <c r="C9220" s="3">
        <v>100</v>
      </c>
    </row>
    <row r="9221" spans="1:3">
      <c r="A9221" s="3">
        <v>16.044002532958984</v>
      </c>
      <c r="B9221" s="3">
        <v>99.166667461395264</v>
      </c>
      <c r="C9221" s="3">
        <v>100</v>
      </c>
    </row>
    <row r="9222" spans="1:3">
      <c r="A9222" s="3">
        <v>16.048002243041992</v>
      </c>
      <c r="B9222" s="3">
        <v>99.166667461395264</v>
      </c>
      <c r="C9222" s="3">
        <v>100</v>
      </c>
    </row>
    <row r="9223" spans="1:3">
      <c r="A9223" s="3">
        <v>16.052001953125</v>
      </c>
      <c r="B9223" s="3">
        <v>99.166667461395264</v>
      </c>
      <c r="C9223" s="3">
        <v>100</v>
      </c>
    </row>
    <row r="9224" spans="1:3">
      <c r="A9224" s="3">
        <v>16.056001663208008</v>
      </c>
      <c r="B9224" s="3">
        <v>99.166667461395264</v>
      </c>
      <c r="C9224" s="3">
        <v>100</v>
      </c>
    </row>
    <row r="9225" spans="1:3">
      <c r="A9225" s="3">
        <v>16.060001373291016</v>
      </c>
      <c r="B9225" s="3">
        <v>99.166667461395264</v>
      </c>
      <c r="C9225" s="3">
        <v>100</v>
      </c>
    </row>
    <row r="9226" spans="1:3">
      <c r="A9226" s="3">
        <v>16.064001083374023</v>
      </c>
      <c r="B9226" s="3">
        <v>99.166667461395264</v>
      </c>
      <c r="C9226" s="3">
        <v>100</v>
      </c>
    </row>
    <row r="9227" spans="1:3">
      <c r="A9227" s="3">
        <v>16.068000793457031</v>
      </c>
      <c r="B9227" s="3">
        <v>99.166667461395264</v>
      </c>
      <c r="C9227" s="3">
        <v>100</v>
      </c>
    </row>
    <row r="9228" spans="1:3">
      <c r="A9228" s="3">
        <v>16.072002410888672</v>
      </c>
      <c r="B9228" s="3">
        <v>99.166667461395264</v>
      </c>
      <c r="C9228" s="3">
        <v>100</v>
      </c>
    </row>
    <row r="9229" spans="1:3">
      <c r="A9229" s="3">
        <v>16.07600212097168</v>
      </c>
      <c r="B9229" s="3">
        <v>99.166667461395264</v>
      </c>
      <c r="C9229" s="3">
        <v>100</v>
      </c>
    </row>
    <row r="9230" spans="1:3">
      <c r="A9230" s="3">
        <v>16.080001831054688</v>
      </c>
      <c r="B9230" s="3">
        <v>99.166667461395264</v>
      </c>
      <c r="C9230" s="3">
        <v>100</v>
      </c>
    </row>
    <row r="9231" spans="1:3">
      <c r="A9231" s="3">
        <v>16.084001541137695</v>
      </c>
      <c r="B9231" s="3">
        <v>99.166667461395264</v>
      </c>
      <c r="C9231" s="3">
        <v>100</v>
      </c>
    </row>
    <row r="9232" spans="1:3">
      <c r="A9232" s="3">
        <v>16.088001251220703</v>
      </c>
      <c r="B9232" s="3">
        <v>99.166667461395264</v>
      </c>
      <c r="C9232" s="3">
        <v>100</v>
      </c>
    </row>
    <row r="9233" spans="1:3">
      <c r="A9233" s="3">
        <v>16.092000961303711</v>
      </c>
      <c r="B9233" s="3">
        <v>99.166667461395264</v>
      </c>
      <c r="C9233" s="3">
        <v>100</v>
      </c>
    </row>
    <row r="9234" spans="1:3">
      <c r="A9234" s="3">
        <v>16.096002578735352</v>
      </c>
      <c r="B9234" s="3">
        <v>99.166667461395264</v>
      </c>
      <c r="C9234" s="3">
        <v>100</v>
      </c>
    </row>
    <row r="9235" spans="1:3">
      <c r="A9235" s="3">
        <v>16.100002288818359</v>
      </c>
      <c r="B9235" s="3">
        <v>99.166667461395264</v>
      </c>
      <c r="C9235" s="3">
        <v>100</v>
      </c>
    </row>
    <row r="9236" spans="1:3">
      <c r="A9236" s="3">
        <v>16.104001998901367</v>
      </c>
      <c r="B9236" s="3">
        <v>99.166667461395264</v>
      </c>
      <c r="C9236" s="3">
        <v>100</v>
      </c>
    </row>
    <row r="9237" spans="1:3">
      <c r="A9237" s="3">
        <v>16.108001708984375</v>
      </c>
      <c r="B9237" s="3">
        <v>99.166667461395264</v>
      </c>
      <c r="C9237" s="3">
        <v>100</v>
      </c>
    </row>
    <row r="9238" spans="1:3">
      <c r="A9238" s="3">
        <v>16.112001419067383</v>
      </c>
      <c r="B9238" s="3">
        <v>99.166667461395264</v>
      </c>
      <c r="C9238" s="3">
        <v>100</v>
      </c>
    </row>
    <row r="9239" spans="1:3">
      <c r="A9239" s="3">
        <v>16.116001129150391</v>
      </c>
      <c r="B9239" s="3">
        <v>99.166667461395264</v>
      </c>
      <c r="C9239" s="3">
        <v>100</v>
      </c>
    </row>
    <row r="9240" spans="1:3">
      <c r="A9240" s="3">
        <v>16.120000839233398</v>
      </c>
      <c r="B9240" s="3">
        <v>99.166667461395264</v>
      </c>
      <c r="C9240" s="3">
        <v>100</v>
      </c>
    </row>
    <row r="9241" spans="1:3">
      <c r="A9241" s="3">
        <v>16.124002456665039</v>
      </c>
      <c r="B9241" s="3">
        <v>99.166667461395264</v>
      </c>
      <c r="C9241" s="3">
        <v>100</v>
      </c>
    </row>
    <row r="9242" spans="1:3">
      <c r="A9242" s="3">
        <v>16.128002166748047</v>
      </c>
      <c r="B9242" s="3">
        <v>99.166667461395264</v>
      </c>
      <c r="C9242" s="3">
        <v>100</v>
      </c>
    </row>
    <row r="9243" spans="1:3">
      <c r="A9243" s="3">
        <v>16.132001876831055</v>
      </c>
      <c r="B9243" s="3">
        <v>99.166667461395264</v>
      </c>
      <c r="C9243" s="3">
        <v>100</v>
      </c>
    </row>
    <row r="9244" spans="1:3">
      <c r="A9244" s="3">
        <v>16.136001586914063</v>
      </c>
      <c r="B9244" s="3">
        <v>99.166667461395264</v>
      </c>
      <c r="C9244" s="3">
        <v>100</v>
      </c>
    </row>
    <row r="9245" spans="1:3">
      <c r="A9245" s="3">
        <v>16.14000129699707</v>
      </c>
      <c r="B9245" s="3">
        <v>99.166667461395264</v>
      </c>
      <c r="C9245" s="3">
        <v>100</v>
      </c>
    </row>
    <row r="9246" spans="1:3">
      <c r="A9246" s="3">
        <v>16.144001007080078</v>
      </c>
      <c r="B9246" s="3">
        <v>99.166667461395264</v>
      </c>
      <c r="C9246" s="3">
        <v>100</v>
      </c>
    </row>
    <row r="9247" spans="1:3">
      <c r="A9247" s="3">
        <v>16.148002624511719</v>
      </c>
      <c r="B9247" s="3">
        <v>99.166667461395264</v>
      </c>
      <c r="C9247" s="3">
        <v>100</v>
      </c>
    </row>
    <row r="9248" spans="1:3">
      <c r="A9248" s="3">
        <v>16.152002334594727</v>
      </c>
      <c r="B9248" s="3">
        <v>99.166667461395264</v>
      </c>
      <c r="C9248" s="3">
        <v>100</v>
      </c>
    </row>
    <row r="9249" spans="1:3">
      <c r="A9249" s="3">
        <v>16.156002044677734</v>
      </c>
      <c r="B9249" s="3">
        <v>99.166667461395264</v>
      </c>
      <c r="C9249" s="3">
        <v>100</v>
      </c>
    </row>
    <row r="9250" spans="1:3">
      <c r="A9250" s="3">
        <v>16.160001754760742</v>
      </c>
      <c r="B9250" s="3">
        <v>99.166667461395264</v>
      </c>
      <c r="C9250" s="3">
        <v>100</v>
      </c>
    </row>
    <row r="9251" spans="1:3">
      <c r="A9251" s="3">
        <v>16.16400146484375</v>
      </c>
      <c r="B9251" s="3">
        <v>99.166667461395264</v>
      </c>
      <c r="C9251" s="3">
        <v>100</v>
      </c>
    </row>
    <row r="9252" spans="1:3">
      <c r="A9252" s="3">
        <v>16.168001174926758</v>
      </c>
      <c r="B9252" s="3">
        <v>99.166667461395264</v>
      </c>
      <c r="C9252" s="3">
        <v>100</v>
      </c>
    </row>
    <row r="9253" spans="1:3">
      <c r="A9253" s="3">
        <v>16.172000885009766</v>
      </c>
      <c r="B9253" s="3">
        <v>99.166667461395264</v>
      </c>
      <c r="C9253" s="3">
        <v>100</v>
      </c>
    </row>
    <row r="9254" spans="1:3">
      <c r="A9254" s="3">
        <v>16.176002502441406</v>
      </c>
      <c r="B9254" s="3">
        <v>99.166667461395264</v>
      </c>
      <c r="C9254" s="3">
        <v>100</v>
      </c>
    </row>
    <row r="9255" spans="1:3">
      <c r="A9255" s="3">
        <v>16.180002212524414</v>
      </c>
      <c r="B9255" s="3">
        <v>99.166667461395264</v>
      </c>
      <c r="C9255" s="3">
        <v>100</v>
      </c>
    </row>
    <row r="9256" spans="1:3">
      <c r="A9256" s="3">
        <v>16.184001922607422</v>
      </c>
      <c r="B9256" s="3">
        <v>99.166667461395264</v>
      </c>
      <c r="C9256" s="3">
        <v>100</v>
      </c>
    </row>
    <row r="9257" spans="1:3">
      <c r="A9257" s="3">
        <v>16.18800163269043</v>
      </c>
      <c r="B9257" s="3">
        <v>99.166667461395264</v>
      </c>
      <c r="C9257" s="3">
        <v>100</v>
      </c>
    </row>
    <row r="9258" spans="1:3">
      <c r="A9258" s="3">
        <v>16.192001342773438</v>
      </c>
      <c r="B9258" s="3">
        <v>99.166667461395264</v>
      </c>
      <c r="C9258" s="3">
        <v>100</v>
      </c>
    </row>
    <row r="9259" spans="1:3">
      <c r="A9259" s="3">
        <v>16.196001052856445</v>
      </c>
      <c r="B9259" s="3">
        <v>99.166667461395264</v>
      </c>
      <c r="C9259" s="3">
        <v>100</v>
      </c>
    </row>
    <row r="9260" spans="1:3">
      <c r="A9260" s="3">
        <v>16.200002670288086</v>
      </c>
      <c r="B9260" s="3">
        <v>99.166667461395264</v>
      </c>
      <c r="C9260" s="3">
        <v>100</v>
      </c>
    </row>
    <row r="9261" spans="1:3">
      <c r="A9261" s="3">
        <v>16.204002380371094</v>
      </c>
      <c r="B9261" s="3">
        <v>99.166667461395264</v>
      </c>
      <c r="C9261" s="3">
        <v>100</v>
      </c>
    </row>
    <row r="9262" spans="1:3">
      <c r="A9262" s="3">
        <v>16.208002090454102</v>
      </c>
      <c r="B9262" s="3">
        <v>99.166667461395264</v>
      </c>
      <c r="C9262" s="3">
        <v>100</v>
      </c>
    </row>
    <row r="9263" spans="1:3">
      <c r="A9263" s="3">
        <v>16.212001800537109</v>
      </c>
      <c r="B9263" s="3">
        <v>99.166667461395264</v>
      </c>
      <c r="C9263" s="3">
        <v>100</v>
      </c>
    </row>
    <row r="9264" spans="1:3">
      <c r="A9264" s="3">
        <v>16.216001510620117</v>
      </c>
      <c r="B9264" s="3">
        <v>99.166667461395264</v>
      </c>
      <c r="C9264" s="3">
        <v>100</v>
      </c>
    </row>
    <row r="9265" spans="1:3">
      <c r="A9265" s="3">
        <v>16.220001220703125</v>
      </c>
      <c r="B9265" s="3">
        <v>99.166667461395264</v>
      </c>
      <c r="C9265" s="3">
        <v>100</v>
      </c>
    </row>
    <row r="9266" spans="1:3">
      <c r="A9266" s="3">
        <v>16.224000930786133</v>
      </c>
      <c r="B9266" s="3">
        <v>99.166667461395264</v>
      </c>
      <c r="C9266" s="3">
        <v>100</v>
      </c>
    </row>
    <row r="9267" spans="1:3">
      <c r="A9267" s="3">
        <v>16.228002548217773</v>
      </c>
      <c r="B9267" s="3">
        <v>99.166667461395264</v>
      </c>
      <c r="C9267" s="3">
        <v>100</v>
      </c>
    </row>
    <row r="9268" spans="1:3">
      <c r="A9268" s="3">
        <v>16.232002258300781</v>
      </c>
      <c r="B9268" s="3">
        <v>99.166667461395264</v>
      </c>
      <c r="C9268" s="3">
        <v>100</v>
      </c>
    </row>
    <row r="9269" spans="1:3">
      <c r="A9269" s="3">
        <v>16.236001968383789</v>
      </c>
      <c r="B9269" s="3">
        <v>99.166667461395264</v>
      </c>
      <c r="C9269" s="3">
        <v>100</v>
      </c>
    </row>
    <row r="9270" spans="1:3">
      <c r="A9270" s="3">
        <v>16.240001678466797</v>
      </c>
      <c r="B9270" s="3">
        <v>99.166667461395264</v>
      </c>
      <c r="C9270" s="3">
        <v>100</v>
      </c>
    </row>
    <row r="9271" spans="1:3">
      <c r="A9271" s="3">
        <v>16.244001388549805</v>
      </c>
      <c r="B9271" s="3">
        <v>99.166667461395264</v>
      </c>
      <c r="C9271" s="3">
        <v>100</v>
      </c>
    </row>
    <row r="9272" spans="1:3">
      <c r="A9272" s="3">
        <v>16.248001098632813</v>
      </c>
      <c r="B9272" s="3">
        <v>99.166667461395264</v>
      </c>
      <c r="C9272" s="3">
        <v>100</v>
      </c>
    </row>
    <row r="9273" spans="1:3">
      <c r="A9273" s="3">
        <v>16.25200080871582</v>
      </c>
      <c r="B9273" s="3">
        <v>99.166667461395264</v>
      </c>
      <c r="C9273" s="3">
        <v>100</v>
      </c>
    </row>
    <row r="9274" spans="1:3">
      <c r="A9274" s="3">
        <v>16.256002426147461</v>
      </c>
      <c r="B9274" s="3">
        <v>99.166667461395264</v>
      </c>
      <c r="C9274" s="3">
        <v>100</v>
      </c>
    </row>
    <row r="9275" spans="1:3">
      <c r="A9275" s="3">
        <v>16.260002136230469</v>
      </c>
      <c r="B9275" s="3">
        <v>99.166667461395264</v>
      </c>
      <c r="C9275" s="3">
        <v>100</v>
      </c>
    </row>
    <row r="9276" spans="1:3">
      <c r="A9276" s="3">
        <v>16.264001846313477</v>
      </c>
      <c r="B9276" s="3">
        <v>99.166667461395264</v>
      </c>
      <c r="C9276" s="3">
        <v>100</v>
      </c>
    </row>
    <row r="9277" spans="1:3">
      <c r="A9277" s="3">
        <v>16.268001556396484</v>
      </c>
      <c r="B9277" s="3">
        <v>99.166667461395264</v>
      </c>
      <c r="C9277" s="3">
        <v>100</v>
      </c>
    </row>
    <row r="9278" spans="1:3">
      <c r="A9278" s="3">
        <v>16.272001266479492</v>
      </c>
      <c r="B9278" s="3">
        <v>99.166667461395264</v>
      </c>
      <c r="C9278" s="3">
        <v>100</v>
      </c>
    </row>
    <row r="9279" spans="1:3">
      <c r="A9279" s="3">
        <v>16.2760009765625</v>
      </c>
      <c r="B9279" s="3">
        <v>99.166667461395264</v>
      </c>
      <c r="C9279" s="3">
        <v>100</v>
      </c>
    </row>
    <row r="9280" spans="1:3">
      <c r="A9280" s="3">
        <v>16.280002593994141</v>
      </c>
      <c r="B9280" s="3">
        <v>99.166667461395264</v>
      </c>
      <c r="C9280" s="3">
        <v>100</v>
      </c>
    </row>
    <row r="9281" spans="1:3">
      <c r="A9281" s="3">
        <v>16.284002304077148</v>
      </c>
      <c r="B9281" s="3">
        <v>99.166667461395264</v>
      </c>
      <c r="C9281" s="3">
        <v>100</v>
      </c>
    </row>
    <row r="9282" spans="1:3">
      <c r="A9282" s="3">
        <v>16.288002014160156</v>
      </c>
      <c r="B9282" s="3">
        <v>99.166667461395264</v>
      </c>
      <c r="C9282" s="3">
        <v>100</v>
      </c>
    </row>
    <row r="9283" spans="1:3">
      <c r="A9283" s="3">
        <v>16.292001724243164</v>
      </c>
      <c r="B9283" s="3">
        <v>99.166667461395264</v>
      </c>
      <c r="C9283" s="3">
        <v>100</v>
      </c>
    </row>
    <row r="9284" spans="1:3">
      <c r="A9284" s="3">
        <v>16.296001434326172</v>
      </c>
      <c r="B9284" s="3">
        <v>99.166667461395264</v>
      </c>
      <c r="C9284" s="3">
        <v>100</v>
      </c>
    </row>
    <row r="9285" spans="1:3">
      <c r="A9285" s="3">
        <v>16.30000114440918</v>
      </c>
      <c r="B9285" s="3">
        <v>99.166667461395264</v>
      </c>
      <c r="C9285" s="3">
        <v>100</v>
      </c>
    </row>
    <row r="9286" spans="1:3">
      <c r="A9286" s="3">
        <v>16.304000854492188</v>
      </c>
      <c r="B9286" s="3">
        <v>99.166667461395264</v>
      </c>
      <c r="C9286" s="3">
        <v>100</v>
      </c>
    </row>
    <row r="9287" spans="1:3">
      <c r="A9287" s="3">
        <v>16.308002471923828</v>
      </c>
      <c r="B9287" s="3">
        <v>99.166667461395264</v>
      </c>
      <c r="C9287" s="3">
        <v>100</v>
      </c>
    </row>
    <row r="9288" spans="1:3">
      <c r="A9288" s="3">
        <v>16.312002182006836</v>
      </c>
      <c r="B9288" s="3">
        <v>99.166667461395264</v>
      </c>
      <c r="C9288" s="3">
        <v>100</v>
      </c>
    </row>
    <row r="9289" spans="1:3">
      <c r="A9289" s="3">
        <v>16.316001892089844</v>
      </c>
      <c r="B9289" s="3">
        <v>99.166667461395264</v>
      </c>
      <c r="C9289" s="3">
        <v>100</v>
      </c>
    </row>
    <row r="9290" spans="1:3">
      <c r="A9290" s="3">
        <v>16.320001602172852</v>
      </c>
      <c r="B9290" s="3">
        <v>99.166667461395264</v>
      </c>
      <c r="C9290" s="3">
        <v>100</v>
      </c>
    </row>
    <row r="9291" spans="1:3">
      <c r="A9291" s="3">
        <v>16.324001312255859</v>
      </c>
      <c r="B9291" s="3">
        <v>99.166667461395264</v>
      </c>
      <c r="C9291" s="3">
        <v>100</v>
      </c>
    </row>
    <row r="9292" spans="1:3">
      <c r="A9292" s="3">
        <v>16.328001022338867</v>
      </c>
      <c r="B9292" s="3">
        <v>99.166667461395264</v>
      </c>
      <c r="C9292" s="3">
        <v>100</v>
      </c>
    </row>
    <row r="9293" spans="1:3">
      <c r="A9293" s="3">
        <v>16.332002639770508</v>
      </c>
      <c r="B9293" s="3">
        <v>99.166667461395264</v>
      </c>
      <c r="C9293" s="3">
        <v>100</v>
      </c>
    </row>
    <row r="9294" spans="1:3">
      <c r="A9294" s="3">
        <v>16.336002349853516</v>
      </c>
      <c r="B9294" s="3">
        <v>99.166667461395264</v>
      </c>
      <c r="C9294" s="3">
        <v>100</v>
      </c>
    </row>
    <row r="9295" spans="1:3">
      <c r="A9295" s="3">
        <v>16.340002059936523</v>
      </c>
      <c r="B9295" s="3">
        <v>99.166667461395264</v>
      </c>
      <c r="C9295" s="3">
        <v>100</v>
      </c>
    </row>
    <row r="9296" spans="1:3">
      <c r="A9296" s="3">
        <v>16.344001770019531</v>
      </c>
      <c r="B9296" s="3">
        <v>99.166667461395264</v>
      </c>
      <c r="C9296" s="3">
        <v>100</v>
      </c>
    </row>
    <row r="9297" spans="1:3">
      <c r="A9297" s="3">
        <v>16.348001480102539</v>
      </c>
      <c r="B9297" s="3">
        <v>99.166667461395264</v>
      </c>
      <c r="C9297" s="3">
        <v>100</v>
      </c>
    </row>
    <row r="9298" spans="1:3">
      <c r="A9298" s="3">
        <v>16.352001190185547</v>
      </c>
      <c r="B9298" s="3">
        <v>99.166667461395264</v>
      </c>
      <c r="C9298" s="3">
        <v>100</v>
      </c>
    </row>
    <row r="9299" spans="1:3">
      <c r="A9299" s="3">
        <v>16.356000900268555</v>
      </c>
      <c r="B9299" s="3">
        <v>99.166667461395264</v>
      </c>
      <c r="C9299" s="3">
        <v>100</v>
      </c>
    </row>
    <row r="9300" spans="1:3">
      <c r="A9300" s="3">
        <v>16.360002517700195</v>
      </c>
      <c r="B9300" s="3">
        <v>99.166667461395264</v>
      </c>
      <c r="C9300" s="3">
        <v>100</v>
      </c>
    </row>
    <row r="9301" spans="1:3">
      <c r="A9301" s="3">
        <v>16.364002227783203</v>
      </c>
      <c r="B9301" s="3">
        <v>99.166667461395264</v>
      </c>
      <c r="C9301" s="3">
        <v>100</v>
      </c>
    </row>
    <row r="9302" spans="1:3">
      <c r="A9302" s="3">
        <v>16.368001937866211</v>
      </c>
      <c r="B9302" s="3">
        <v>99.166667461395264</v>
      </c>
      <c r="C9302" s="3">
        <v>100</v>
      </c>
    </row>
    <row r="9303" spans="1:3">
      <c r="A9303" s="3">
        <v>16.372001647949219</v>
      </c>
      <c r="B9303" s="3">
        <v>99.166667461395264</v>
      </c>
      <c r="C9303" s="3">
        <v>100</v>
      </c>
    </row>
    <row r="9304" spans="1:3">
      <c r="A9304" s="3">
        <v>16.376001358032227</v>
      </c>
      <c r="B9304" s="3">
        <v>99.166667461395264</v>
      </c>
      <c r="C9304" s="3">
        <v>100</v>
      </c>
    </row>
    <row r="9305" spans="1:3">
      <c r="A9305" s="3">
        <v>16.380001068115234</v>
      </c>
      <c r="B9305" s="3">
        <v>99.166667461395264</v>
      </c>
      <c r="C9305" s="3">
        <v>100</v>
      </c>
    </row>
    <row r="9306" spans="1:3">
      <c r="A9306" s="3">
        <v>16.384000778198242</v>
      </c>
      <c r="B9306" s="3">
        <v>99.166667461395264</v>
      </c>
      <c r="C9306" s="3">
        <v>100</v>
      </c>
    </row>
    <row r="9307" spans="1:3">
      <c r="A9307" s="3">
        <v>16.388002395629883</v>
      </c>
      <c r="B9307" s="3">
        <v>99.166667461395264</v>
      </c>
      <c r="C9307" s="3">
        <v>100</v>
      </c>
    </row>
    <row r="9308" spans="1:3">
      <c r="A9308" s="3">
        <v>16.392002105712891</v>
      </c>
      <c r="B9308" s="3">
        <v>99.166667461395264</v>
      </c>
      <c r="C9308" s="3">
        <v>100</v>
      </c>
    </row>
    <row r="9309" spans="1:3">
      <c r="A9309" s="3">
        <v>16.396001815795898</v>
      </c>
      <c r="B9309" s="3">
        <v>99.166667461395264</v>
      </c>
      <c r="C9309" s="3">
        <v>100</v>
      </c>
    </row>
    <row r="9310" spans="1:3">
      <c r="A9310" s="3">
        <v>16.400001525878906</v>
      </c>
      <c r="B9310" s="3">
        <v>99.166667461395264</v>
      </c>
      <c r="C9310" s="3">
        <v>100</v>
      </c>
    </row>
    <row r="9311" spans="1:3">
      <c r="A9311" s="3">
        <v>16.404001235961914</v>
      </c>
      <c r="B9311" s="3">
        <v>99.166667461395264</v>
      </c>
      <c r="C9311" s="3">
        <v>100</v>
      </c>
    </row>
    <row r="9312" spans="1:3">
      <c r="A9312" s="3">
        <v>16.408000946044922</v>
      </c>
      <c r="B9312" s="3">
        <v>99.166667461395264</v>
      </c>
      <c r="C9312" s="3">
        <v>100</v>
      </c>
    </row>
    <row r="9313" spans="1:3">
      <c r="A9313" s="3">
        <v>16.412002563476563</v>
      </c>
      <c r="B9313" s="3">
        <v>99.166667461395264</v>
      </c>
      <c r="C9313" s="3">
        <v>100</v>
      </c>
    </row>
    <row r="9314" spans="1:3">
      <c r="A9314" s="3">
        <v>16.41600227355957</v>
      </c>
      <c r="B9314" s="3">
        <v>99.166667461395264</v>
      </c>
      <c r="C9314" s="3">
        <v>100</v>
      </c>
    </row>
    <row r="9315" spans="1:3">
      <c r="A9315" s="3">
        <v>16.420001983642578</v>
      </c>
      <c r="B9315" s="3">
        <v>99.166667461395264</v>
      </c>
      <c r="C9315" s="3">
        <v>100</v>
      </c>
    </row>
    <row r="9316" spans="1:3">
      <c r="A9316" s="3">
        <v>16.424001693725586</v>
      </c>
      <c r="B9316" s="3">
        <v>99.166667461395264</v>
      </c>
      <c r="C9316" s="3">
        <v>100</v>
      </c>
    </row>
    <row r="9317" spans="1:3">
      <c r="A9317" s="3">
        <v>16.428001403808594</v>
      </c>
      <c r="B9317" s="3">
        <v>99.166667461395264</v>
      </c>
      <c r="C9317" s="3">
        <v>100</v>
      </c>
    </row>
    <row r="9318" spans="1:3">
      <c r="A9318" s="3">
        <v>16.432001113891602</v>
      </c>
      <c r="B9318" s="3">
        <v>99.166667461395264</v>
      </c>
      <c r="C9318" s="3">
        <v>100</v>
      </c>
    </row>
    <row r="9319" spans="1:3">
      <c r="A9319" s="3">
        <v>16.436000823974609</v>
      </c>
      <c r="B9319" s="3">
        <v>99.166667461395264</v>
      </c>
      <c r="C9319" s="3">
        <v>100</v>
      </c>
    </row>
    <row r="9320" spans="1:3">
      <c r="A9320" s="3">
        <v>16.44000244140625</v>
      </c>
      <c r="B9320" s="3">
        <v>99.166667461395264</v>
      </c>
      <c r="C9320" s="3">
        <v>100</v>
      </c>
    </row>
    <row r="9321" spans="1:3">
      <c r="A9321" s="3">
        <v>16.444002151489258</v>
      </c>
      <c r="B9321" s="3">
        <v>99.166667461395264</v>
      </c>
      <c r="C9321" s="3">
        <v>100</v>
      </c>
    </row>
    <row r="9322" spans="1:3">
      <c r="A9322" s="3">
        <v>16.448001861572266</v>
      </c>
      <c r="B9322" s="3">
        <v>99.166667461395264</v>
      </c>
      <c r="C9322" s="3">
        <v>100</v>
      </c>
    </row>
    <row r="9323" spans="1:3">
      <c r="A9323" s="3">
        <v>16.452001571655273</v>
      </c>
      <c r="B9323" s="3">
        <v>99.166667461395264</v>
      </c>
      <c r="C9323" s="3">
        <v>100</v>
      </c>
    </row>
    <row r="9324" spans="1:3">
      <c r="A9324" s="3">
        <v>16.456001281738281</v>
      </c>
      <c r="B9324" s="3">
        <v>99.166667461395264</v>
      </c>
      <c r="C9324" s="3">
        <v>100</v>
      </c>
    </row>
    <row r="9325" spans="1:3">
      <c r="A9325" s="3">
        <v>16.460000991821289</v>
      </c>
      <c r="B9325" s="3">
        <v>99.166667461395264</v>
      </c>
      <c r="C9325" s="3">
        <v>100</v>
      </c>
    </row>
    <row r="9326" spans="1:3">
      <c r="A9326" s="3">
        <v>16.46400260925293</v>
      </c>
      <c r="B9326" s="3">
        <v>99.166667461395264</v>
      </c>
      <c r="C9326" s="3">
        <v>100</v>
      </c>
    </row>
    <row r="9327" spans="1:3">
      <c r="A9327" s="3">
        <v>16.468002319335938</v>
      </c>
      <c r="B9327" s="3">
        <v>99.166667461395264</v>
      </c>
      <c r="C9327" s="3">
        <v>100</v>
      </c>
    </row>
    <row r="9328" spans="1:3">
      <c r="A9328" s="3">
        <v>16.472002029418945</v>
      </c>
      <c r="B9328" s="3">
        <v>99.166667461395264</v>
      </c>
      <c r="C9328" s="3">
        <v>100</v>
      </c>
    </row>
    <row r="9329" spans="1:3">
      <c r="A9329" s="3">
        <v>16.476001739501953</v>
      </c>
      <c r="B9329" s="3">
        <v>99.166667461395264</v>
      </c>
      <c r="C9329" s="3">
        <v>100</v>
      </c>
    </row>
    <row r="9330" spans="1:3">
      <c r="A9330" s="3">
        <v>16.480001449584961</v>
      </c>
      <c r="B9330" s="3">
        <v>99.166667461395264</v>
      </c>
      <c r="C9330" s="3">
        <v>100</v>
      </c>
    </row>
    <row r="9331" spans="1:3">
      <c r="A9331" s="3">
        <v>16.484001159667969</v>
      </c>
      <c r="B9331" s="3">
        <v>99.166667461395264</v>
      </c>
      <c r="C9331" s="3">
        <v>100</v>
      </c>
    </row>
    <row r="9332" spans="1:3">
      <c r="A9332" s="3">
        <v>16.488000869750977</v>
      </c>
      <c r="B9332" s="3">
        <v>99.166667461395264</v>
      </c>
      <c r="C9332" s="3">
        <v>100</v>
      </c>
    </row>
    <row r="9333" spans="1:3">
      <c r="A9333" s="3">
        <v>16.492002487182617</v>
      </c>
      <c r="B9333" s="3">
        <v>99.166667461395264</v>
      </c>
      <c r="C9333" s="3">
        <v>100</v>
      </c>
    </row>
    <row r="9334" spans="1:3">
      <c r="A9334" s="3">
        <v>16.496002197265625</v>
      </c>
      <c r="B9334" s="3">
        <v>99.166667461395264</v>
      </c>
      <c r="C9334" s="3">
        <v>100</v>
      </c>
    </row>
    <row r="9335" spans="1:3">
      <c r="A9335" s="3">
        <v>16.500001907348633</v>
      </c>
      <c r="B9335" s="3">
        <v>99.166667461395264</v>
      </c>
      <c r="C9335" s="3">
        <v>100</v>
      </c>
    </row>
    <row r="9336" spans="1:3">
      <c r="A9336" s="3">
        <v>16.504001617431641</v>
      </c>
      <c r="B9336" s="3">
        <v>99.166667461395264</v>
      </c>
      <c r="C9336" s="3">
        <v>100</v>
      </c>
    </row>
    <row r="9337" spans="1:3">
      <c r="A9337" s="3">
        <v>16.508001327514648</v>
      </c>
      <c r="B9337" s="3">
        <v>99.166667461395264</v>
      </c>
      <c r="C9337" s="3">
        <v>100</v>
      </c>
    </row>
    <row r="9338" spans="1:3">
      <c r="A9338" s="3">
        <v>16.512001037597656</v>
      </c>
      <c r="B9338" s="3">
        <v>99.166667461395264</v>
      </c>
      <c r="C9338" s="3">
        <v>100</v>
      </c>
    </row>
    <row r="9339" spans="1:3">
      <c r="A9339" s="3">
        <v>16.516002655029297</v>
      </c>
      <c r="B9339" s="3">
        <v>99.166667461395264</v>
      </c>
      <c r="C9339" s="3">
        <v>100</v>
      </c>
    </row>
    <row r="9340" spans="1:3">
      <c r="A9340" s="3">
        <v>16.520002365112305</v>
      </c>
      <c r="B9340" s="3">
        <v>99.166667461395264</v>
      </c>
      <c r="C9340" s="3">
        <v>100</v>
      </c>
    </row>
    <row r="9341" spans="1:3">
      <c r="A9341" s="3">
        <v>16.524002075195313</v>
      </c>
      <c r="B9341" s="3">
        <v>99.166667461395264</v>
      </c>
      <c r="C9341" s="3">
        <v>100</v>
      </c>
    </row>
    <row r="9342" spans="1:3">
      <c r="A9342" s="3">
        <v>16.52800178527832</v>
      </c>
      <c r="B9342" s="3">
        <v>99.166667461395264</v>
      </c>
      <c r="C9342" s="3">
        <v>100</v>
      </c>
    </row>
    <row r="9343" spans="1:3">
      <c r="A9343" s="3">
        <v>16.532001495361328</v>
      </c>
      <c r="B9343" s="3">
        <v>99.166667461395264</v>
      </c>
      <c r="C9343" s="3">
        <v>100</v>
      </c>
    </row>
    <row r="9344" spans="1:3">
      <c r="A9344" s="3">
        <v>16.536001205444336</v>
      </c>
      <c r="B9344" s="3">
        <v>99.166667461395264</v>
      </c>
      <c r="C9344" s="3">
        <v>100</v>
      </c>
    </row>
    <row r="9345" spans="1:3">
      <c r="A9345" s="3">
        <v>16.540000915527344</v>
      </c>
      <c r="B9345" s="3">
        <v>99.166667461395264</v>
      </c>
      <c r="C9345" s="3">
        <v>100</v>
      </c>
    </row>
    <row r="9346" spans="1:3">
      <c r="A9346" s="3">
        <v>16.544002532958984</v>
      </c>
      <c r="B9346" s="3">
        <v>99.166667461395264</v>
      </c>
      <c r="C9346" s="3">
        <v>100</v>
      </c>
    </row>
    <row r="9347" spans="1:3">
      <c r="A9347" s="3">
        <v>16.548002243041992</v>
      </c>
      <c r="B9347" s="3">
        <v>99.166667461395264</v>
      </c>
      <c r="C9347" s="3">
        <v>100</v>
      </c>
    </row>
    <row r="9348" spans="1:3">
      <c r="A9348" s="3">
        <v>16.552001953125</v>
      </c>
      <c r="B9348" s="3">
        <v>99.166667461395264</v>
      </c>
      <c r="C9348" s="3">
        <v>100</v>
      </c>
    </row>
    <row r="9349" spans="1:3">
      <c r="A9349" s="3">
        <v>16.556001663208008</v>
      </c>
      <c r="B9349" s="3">
        <v>99.166667461395264</v>
      </c>
      <c r="C9349" s="3">
        <v>100</v>
      </c>
    </row>
    <row r="9350" spans="1:3">
      <c r="A9350" s="3">
        <v>16.560001373291016</v>
      </c>
      <c r="B9350" s="3">
        <v>99.166667461395264</v>
      </c>
      <c r="C9350" s="3">
        <v>100</v>
      </c>
    </row>
    <row r="9351" spans="1:3">
      <c r="A9351" s="3">
        <v>16.564001083374023</v>
      </c>
      <c r="B9351" s="3">
        <v>99.166667461395264</v>
      </c>
      <c r="C9351" s="3">
        <v>100</v>
      </c>
    </row>
    <row r="9352" spans="1:3">
      <c r="A9352" s="3">
        <v>16.568000793457031</v>
      </c>
      <c r="B9352" s="3">
        <v>99.166667461395264</v>
      </c>
      <c r="C9352" s="3">
        <v>100</v>
      </c>
    </row>
    <row r="9353" spans="1:3">
      <c r="A9353" s="3">
        <v>16.572002410888672</v>
      </c>
      <c r="B9353" s="3">
        <v>99.166667461395264</v>
      </c>
      <c r="C9353" s="3">
        <v>100</v>
      </c>
    </row>
    <row r="9354" spans="1:3">
      <c r="A9354" s="3">
        <v>16.57600212097168</v>
      </c>
      <c r="B9354" s="3">
        <v>99.166667461395264</v>
      </c>
      <c r="C9354" s="3">
        <v>100</v>
      </c>
    </row>
    <row r="9355" spans="1:3">
      <c r="A9355" s="3">
        <v>16.580001831054688</v>
      </c>
      <c r="B9355" s="3">
        <v>99.166667461395264</v>
      </c>
      <c r="C9355" s="3">
        <v>100</v>
      </c>
    </row>
    <row r="9356" spans="1:3">
      <c r="A9356" s="3">
        <v>16.584001541137695</v>
      </c>
      <c r="B9356" s="3">
        <v>99.166667461395264</v>
      </c>
      <c r="C9356" s="3">
        <v>100</v>
      </c>
    </row>
    <row r="9357" spans="1:3">
      <c r="A9357" s="3">
        <v>16.588001251220703</v>
      </c>
      <c r="B9357" s="3">
        <v>99.166667461395264</v>
      </c>
      <c r="C9357" s="3">
        <v>100</v>
      </c>
    </row>
    <row r="9358" spans="1:3">
      <c r="A9358" s="3">
        <v>16.592000961303711</v>
      </c>
      <c r="B9358" s="3">
        <v>99.166667461395264</v>
      </c>
      <c r="C9358" s="3">
        <v>100</v>
      </c>
    </row>
    <row r="9359" spans="1:3">
      <c r="A9359" s="3">
        <v>16.596002578735352</v>
      </c>
      <c r="B9359" s="3">
        <v>99.166667461395264</v>
      </c>
      <c r="C9359" s="3">
        <v>100</v>
      </c>
    </row>
    <row r="9360" spans="1:3">
      <c r="A9360" s="3">
        <v>16.600002288818359</v>
      </c>
      <c r="B9360" s="3">
        <v>99.166667461395264</v>
      </c>
      <c r="C9360" s="3">
        <v>100</v>
      </c>
    </row>
    <row r="9361" spans="1:3">
      <c r="A9361" s="3">
        <v>16.604001998901367</v>
      </c>
      <c r="B9361" s="3">
        <v>99.166667461395264</v>
      </c>
      <c r="C9361" s="3">
        <v>100</v>
      </c>
    </row>
    <row r="9362" spans="1:3">
      <c r="A9362" s="3">
        <v>16.608001708984375</v>
      </c>
      <c r="B9362" s="3">
        <v>99.166667461395264</v>
      </c>
      <c r="C9362" s="3">
        <v>100</v>
      </c>
    </row>
    <row r="9363" spans="1:3">
      <c r="A9363" s="3">
        <v>16.612001419067383</v>
      </c>
      <c r="B9363" s="3">
        <v>99.166667461395264</v>
      </c>
      <c r="C9363" s="3">
        <v>100</v>
      </c>
    </row>
    <row r="9364" spans="1:3">
      <c r="A9364" s="3">
        <v>16.616001129150391</v>
      </c>
      <c r="B9364" s="3">
        <v>99.166667461395264</v>
      </c>
      <c r="C9364" s="3">
        <v>100</v>
      </c>
    </row>
    <row r="9365" spans="1:3">
      <c r="A9365" s="3">
        <v>16.620000839233398</v>
      </c>
      <c r="B9365" s="3">
        <v>99.166667461395264</v>
      </c>
      <c r="C9365" s="3">
        <v>100</v>
      </c>
    </row>
    <row r="9366" spans="1:3">
      <c r="A9366" s="3">
        <v>16.624002456665039</v>
      </c>
      <c r="B9366" s="3">
        <v>99.166667461395264</v>
      </c>
      <c r="C9366" s="3">
        <v>100</v>
      </c>
    </row>
    <row r="9367" spans="1:3">
      <c r="A9367" s="3">
        <v>16.628002166748047</v>
      </c>
      <c r="B9367" s="3">
        <v>99.166667461395264</v>
      </c>
      <c r="C9367" s="3">
        <v>100</v>
      </c>
    </row>
    <row r="9368" spans="1:3">
      <c r="A9368" s="3">
        <v>16.632001876831055</v>
      </c>
      <c r="B9368" s="3">
        <v>99.166667461395264</v>
      </c>
      <c r="C9368" s="3">
        <v>100</v>
      </c>
    </row>
    <row r="9369" spans="1:3">
      <c r="A9369" s="3">
        <v>16.636001586914063</v>
      </c>
      <c r="B9369" s="3">
        <v>99.166667461395264</v>
      </c>
      <c r="C9369" s="3">
        <v>100</v>
      </c>
    </row>
    <row r="9370" spans="1:3">
      <c r="A9370" s="3">
        <v>16.64000129699707</v>
      </c>
      <c r="B9370" s="3">
        <v>99.166667461395264</v>
      </c>
      <c r="C9370" s="3">
        <v>100</v>
      </c>
    </row>
    <row r="9371" spans="1:3">
      <c r="A9371" s="3">
        <v>16.644001007080078</v>
      </c>
      <c r="B9371" s="3">
        <v>99.166667461395264</v>
      </c>
      <c r="C9371" s="3">
        <v>100</v>
      </c>
    </row>
    <row r="9372" spans="1:3">
      <c r="A9372" s="3">
        <v>16.648002624511719</v>
      </c>
      <c r="B9372" s="3">
        <v>99.166667461395264</v>
      </c>
      <c r="C9372" s="3">
        <v>100</v>
      </c>
    </row>
    <row r="9373" spans="1:3">
      <c r="A9373" s="3">
        <v>16.652002334594727</v>
      </c>
      <c r="B9373" s="3">
        <v>99.166667461395264</v>
      </c>
      <c r="C9373" s="3">
        <v>100</v>
      </c>
    </row>
    <row r="9374" spans="1:3">
      <c r="A9374" s="3">
        <v>16.656002044677734</v>
      </c>
      <c r="B9374" s="3">
        <v>99.166667461395264</v>
      </c>
      <c r="C9374" s="3">
        <v>100</v>
      </c>
    </row>
    <row r="9375" spans="1:3">
      <c r="A9375" s="3">
        <v>16.660001754760742</v>
      </c>
      <c r="B9375" s="3">
        <v>99.166667461395264</v>
      </c>
      <c r="C9375" s="3">
        <v>100</v>
      </c>
    </row>
    <row r="9376" spans="1:3">
      <c r="A9376" s="3">
        <v>16.66400146484375</v>
      </c>
      <c r="B9376" s="3">
        <v>99.166667461395264</v>
      </c>
      <c r="C9376" s="3">
        <v>100</v>
      </c>
    </row>
    <row r="9377" spans="1:3">
      <c r="A9377" s="3">
        <v>16.668001174926758</v>
      </c>
      <c r="B9377" s="3">
        <v>99.166667461395264</v>
      </c>
      <c r="C9377" s="3">
        <v>100</v>
      </c>
    </row>
    <row r="9378" spans="1:3">
      <c r="A9378" s="3">
        <v>16.672000885009766</v>
      </c>
      <c r="B9378" s="3">
        <v>99.166667461395264</v>
      </c>
      <c r="C9378" s="3">
        <v>100</v>
      </c>
    </row>
    <row r="9379" spans="1:3">
      <c r="A9379" s="3">
        <v>16.676002502441406</v>
      </c>
      <c r="B9379" s="3">
        <v>99.166667461395264</v>
      </c>
      <c r="C9379" s="3">
        <v>100</v>
      </c>
    </row>
    <row r="9380" spans="1:3">
      <c r="A9380" s="3">
        <v>16.680002212524414</v>
      </c>
      <c r="B9380" s="3">
        <v>99.166667461395264</v>
      </c>
      <c r="C9380" s="3">
        <v>100</v>
      </c>
    </row>
    <row r="9381" spans="1:3">
      <c r="A9381" s="3">
        <v>16.684001922607422</v>
      </c>
      <c r="B9381" s="3">
        <v>99.166667461395264</v>
      </c>
      <c r="C9381" s="3">
        <v>100</v>
      </c>
    </row>
    <row r="9382" spans="1:3">
      <c r="A9382" s="3">
        <v>16.68800163269043</v>
      </c>
      <c r="B9382" s="3">
        <v>99.166667461395264</v>
      </c>
      <c r="C9382" s="3">
        <v>100</v>
      </c>
    </row>
    <row r="9383" spans="1:3">
      <c r="A9383" s="3">
        <v>16.692001342773438</v>
      </c>
      <c r="B9383" s="3">
        <v>99.166667461395264</v>
      </c>
      <c r="C9383" s="3">
        <v>100</v>
      </c>
    </row>
    <row r="9384" spans="1:3">
      <c r="A9384" s="3">
        <v>16.696001052856445</v>
      </c>
      <c r="B9384" s="3">
        <v>99.166667461395264</v>
      </c>
      <c r="C9384" s="3">
        <v>100</v>
      </c>
    </row>
    <row r="9385" spans="1:3">
      <c r="A9385" s="3">
        <v>16.700002670288086</v>
      </c>
      <c r="B9385" s="3">
        <v>99.166667461395264</v>
      </c>
      <c r="C9385" s="3">
        <v>100</v>
      </c>
    </row>
    <row r="9386" spans="1:3">
      <c r="A9386" s="3">
        <v>16.704002380371094</v>
      </c>
      <c r="B9386" s="3">
        <v>99.166667461395264</v>
      </c>
      <c r="C9386" s="3">
        <v>100</v>
      </c>
    </row>
    <row r="9387" spans="1:3">
      <c r="A9387" s="3">
        <v>16.708002090454102</v>
      </c>
      <c r="B9387" s="3">
        <v>99.166667461395264</v>
      </c>
      <c r="C9387" s="3">
        <v>100</v>
      </c>
    </row>
    <row r="9388" spans="1:3">
      <c r="A9388" s="3">
        <v>16.712001800537109</v>
      </c>
      <c r="B9388" s="3">
        <v>99.166667461395264</v>
      </c>
      <c r="C9388" s="3">
        <v>100</v>
      </c>
    </row>
    <row r="9389" spans="1:3">
      <c r="A9389" s="3">
        <v>16.716001510620117</v>
      </c>
      <c r="B9389" s="3">
        <v>99.166667461395264</v>
      </c>
      <c r="C9389" s="3">
        <v>100</v>
      </c>
    </row>
    <row r="9390" spans="1:3">
      <c r="A9390" s="3">
        <v>16.720001220703125</v>
      </c>
      <c r="B9390" s="3">
        <v>99.166667461395264</v>
      </c>
      <c r="C9390" s="3">
        <v>100</v>
      </c>
    </row>
    <row r="9391" spans="1:3">
      <c r="A9391" s="3">
        <v>16.724000930786133</v>
      </c>
      <c r="B9391" s="3">
        <v>99.166667461395264</v>
      </c>
      <c r="C9391" s="3">
        <v>100</v>
      </c>
    </row>
    <row r="9392" spans="1:3">
      <c r="A9392" s="3">
        <v>16.728002548217773</v>
      </c>
      <c r="B9392" s="3">
        <v>99.166667461395264</v>
      </c>
      <c r="C9392" s="3">
        <v>100</v>
      </c>
    </row>
    <row r="9393" spans="1:3">
      <c r="A9393" s="3">
        <v>16.732002258300781</v>
      </c>
      <c r="B9393" s="3">
        <v>99.166667461395264</v>
      </c>
      <c r="C9393" s="3">
        <v>100</v>
      </c>
    </row>
    <row r="9394" spans="1:3">
      <c r="A9394" s="3">
        <v>16.736001968383789</v>
      </c>
      <c r="B9394" s="3">
        <v>99.166667461395264</v>
      </c>
      <c r="C9394" s="3">
        <v>100</v>
      </c>
    </row>
    <row r="9395" spans="1:3">
      <c r="A9395" s="3">
        <v>16.740001678466797</v>
      </c>
      <c r="B9395" s="3">
        <v>99.166667461395264</v>
      </c>
      <c r="C9395" s="3">
        <v>100</v>
      </c>
    </row>
    <row r="9396" spans="1:3">
      <c r="A9396" s="3">
        <v>16.744001388549805</v>
      </c>
      <c r="B9396" s="3">
        <v>99.166667461395264</v>
      </c>
      <c r="C9396" s="3">
        <v>100</v>
      </c>
    </row>
    <row r="9397" spans="1:3">
      <c r="A9397" s="3">
        <v>16.748001098632813</v>
      </c>
      <c r="B9397" s="3">
        <v>99.166667461395264</v>
      </c>
      <c r="C9397" s="3">
        <v>100</v>
      </c>
    </row>
    <row r="9398" spans="1:3">
      <c r="A9398" s="3">
        <v>16.75200080871582</v>
      </c>
      <c r="B9398" s="3">
        <v>99.166667461395264</v>
      </c>
      <c r="C9398" s="3">
        <v>100</v>
      </c>
    </row>
    <row r="9399" spans="1:3">
      <c r="A9399" s="3">
        <v>16.756002426147461</v>
      </c>
      <c r="B9399" s="3">
        <v>99.166667461395264</v>
      </c>
      <c r="C9399" s="3">
        <v>100</v>
      </c>
    </row>
    <row r="9400" spans="1:3">
      <c r="A9400" s="3">
        <v>16.760002136230469</v>
      </c>
      <c r="B9400" s="3">
        <v>99.166667461395264</v>
      </c>
      <c r="C9400" s="3">
        <v>100</v>
      </c>
    </row>
    <row r="9401" spans="1:3">
      <c r="A9401" s="3">
        <v>16.764001846313477</v>
      </c>
      <c r="B9401" s="3">
        <v>99.166667461395264</v>
      </c>
      <c r="C9401" s="3">
        <v>100</v>
      </c>
    </row>
    <row r="9402" spans="1:3">
      <c r="A9402" s="3">
        <v>16.768001556396484</v>
      </c>
      <c r="B9402" s="3">
        <v>99.166667461395264</v>
      </c>
      <c r="C9402" s="3">
        <v>100</v>
      </c>
    </row>
    <row r="9403" spans="1:3">
      <c r="A9403" s="3">
        <v>16.772001266479492</v>
      </c>
      <c r="B9403" s="3">
        <v>99.166667461395264</v>
      </c>
      <c r="C9403" s="3">
        <v>100</v>
      </c>
    </row>
    <row r="9404" spans="1:3">
      <c r="A9404" s="3">
        <v>16.7760009765625</v>
      </c>
      <c r="B9404" s="3">
        <v>99.166667461395264</v>
      </c>
      <c r="C9404" s="3">
        <v>100</v>
      </c>
    </row>
    <row r="9405" spans="1:3">
      <c r="A9405" s="3">
        <v>16.780002593994141</v>
      </c>
      <c r="B9405" s="3">
        <v>99.166667461395264</v>
      </c>
      <c r="C9405" s="3">
        <v>100</v>
      </c>
    </row>
    <row r="9406" spans="1:3">
      <c r="A9406" s="3">
        <v>16.784002304077148</v>
      </c>
      <c r="B9406" s="3">
        <v>99.166667461395264</v>
      </c>
      <c r="C9406" s="3">
        <v>100</v>
      </c>
    </row>
    <row r="9407" spans="1:3">
      <c r="A9407" s="3">
        <v>16.788002014160156</v>
      </c>
      <c r="B9407" s="3">
        <v>99.166667461395264</v>
      </c>
      <c r="C9407" s="3">
        <v>100</v>
      </c>
    </row>
    <row r="9408" spans="1:3">
      <c r="A9408" s="3">
        <v>16.792001724243164</v>
      </c>
      <c r="B9408" s="3">
        <v>99.166667461395264</v>
      </c>
      <c r="C9408" s="3">
        <v>100</v>
      </c>
    </row>
    <row r="9409" spans="1:3">
      <c r="A9409" s="3">
        <v>16.796001434326172</v>
      </c>
      <c r="B9409" s="3">
        <v>99.166667461395264</v>
      </c>
      <c r="C9409" s="3">
        <v>100</v>
      </c>
    </row>
    <row r="9410" spans="1:3">
      <c r="A9410" s="3">
        <v>16.80000114440918</v>
      </c>
      <c r="B9410" s="3">
        <v>99.166667461395264</v>
      </c>
      <c r="C9410" s="3">
        <v>100</v>
      </c>
    </row>
    <row r="9411" spans="1:3">
      <c r="A9411" s="3">
        <v>16.804000854492188</v>
      </c>
      <c r="B9411" s="3">
        <v>99.166667461395264</v>
      </c>
      <c r="C9411" s="3">
        <v>100</v>
      </c>
    </row>
    <row r="9412" spans="1:3">
      <c r="A9412" s="3">
        <v>16.808002471923828</v>
      </c>
      <c r="B9412" s="3">
        <v>99.166667461395264</v>
      </c>
      <c r="C9412" s="3">
        <v>100</v>
      </c>
    </row>
    <row r="9413" spans="1:3">
      <c r="A9413" s="3">
        <v>16.812002182006836</v>
      </c>
      <c r="B9413" s="3">
        <v>99.166667461395264</v>
      </c>
      <c r="C9413" s="3">
        <v>100</v>
      </c>
    </row>
    <row r="9414" spans="1:3">
      <c r="A9414" s="3">
        <v>16.816001892089844</v>
      </c>
      <c r="B9414" s="3">
        <v>99.166667461395264</v>
      </c>
      <c r="C9414" s="3">
        <v>100</v>
      </c>
    </row>
    <row r="9415" spans="1:3">
      <c r="A9415" s="3">
        <v>16.820001602172852</v>
      </c>
      <c r="B9415" s="3">
        <v>99.166667461395264</v>
      </c>
      <c r="C9415" s="3">
        <v>100</v>
      </c>
    </row>
    <row r="9416" spans="1:3">
      <c r="A9416" s="3">
        <v>16.824001312255859</v>
      </c>
      <c r="B9416" s="3">
        <v>99.166667461395264</v>
      </c>
      <c r="C9416" s="3">
        <v>100</v>
      </c>
    </row>
    <row r="9417" spans="1:3">
      <c r="A9417" s="3">
        <v>16.828001022338867</v>
      </c>
      <c r="B9417" s="3">
        <v>99.166667461395264</v>
      </c>
      <c r="C9417" s="3">
        <v>100</v>
      </c>
    </row>
    <row r="9418" spans="1:3">
      <c r="A9418" s="3">
        <v>16.832002639770508</v>
      </c>
      <c r="B9418" s="3">
        <v>99.166667461395264</v>
      </c>
      <c r="C9418" s="3">
        <v>100</v>
      </c>
    </row>
    <row r="9419" spans="1:3">
      <c r="A9419" s="3">
        <v>16.836002349853516</v>
      </c>
      <c r="B9419" s="3">
        <v>99.166667461395264</v>
      </c>
      <c r="C9419" s="3">
        <v>100</v>
      </c>
    </row>
    <row r="9420" spans="1:3">
      <c r="A9420" s="3">
        <v>16.840002059936523</v>
      </c>
      <c r="B9420" s="3">
        <v>99.166667461395264</v>
      </c>
      <c r="C9420" s="3">
        <v>100</v>
      </c>
    </row>
    <row r="9421" spans="1:3">
      <c r="A9421" s="3">
        <v>16.844001770019531</v>
      </c>
      <c r="B9421" s="3">
        <v>99.166667461395264</v>
      </c>
      <c r="C9421" s="3">
        <v>100</v>
      </c>
    </row>
    <row r="9422" spans="1:3">
      <c r="A9422" s="3">
        <v>16.848001480102539</v>
      </c>
      <c r="B9422" s="3">
        <v>99.166667461395264</v>
      </c>
      <c r="C9422" s="3">
        <v>100</v>
      </c>
    </row>
    <row r="9423" spans="1:3">
      <c r="A9423" s="3">
        <v>16.852001190185547</v>
      </c>
      <c r="B9423" s="3">
        <v>99.166667461395264</v>
      </c>
      <c r="C9423" s="3">
        <v>100</v>
      </c>
    </row>
    <row r="9424" spans="1:3">
      <c r="A9424" s="3">
        <v>16.856000900268555</v>
      </c>
      <c r="B9424" s="3">
        <v>99.166667461395264</v>
      </c>
      <c r="C9424" s="3">
        <v>100</v>
      </c>
    </row>
    <row r="9425" spans="1:3">
      <c r="A9425" s="3">
        <v>16.860002517700195</v>
      </c>
      <c r="B9425" s="3">
        <v>99.166667461395264</v>
      </c>
      <c r="C9425" s="3">
        <v>100</v>
      </c>
    </row>
    <row r="9426" spans="1:3">
      <c r="A9426" s="3">
        <v>16.864002227783203</v>
      </c>
      <c r="B9426" s="3">
        <v>99.166667461395264</v>
      </c>
      <c r="C9426" s="3">
        <v>100</v>
      </c>
    </row>
    <row r="9427" spans="1:3">
      <c r="A9427" s="3">
        <v>16.868001937866211</v>
      </c>
      <c r="B9427" s="3">
        <v>99.166667461395264</v>
      </c>
      <c r="C9427" s="3">
        <v>100</v>
      </c>
    </row>
    <row r="9428" spans="1:3">
      <c r="A9428" s="3">
        <v>16.872001647949219</v>
      </c>
      <c r="B9428" s="3">
        <v>99.166667461395264</v>
      </c>
      <c r="C9428" s="3">
        <v>100</v>
      </c>
    </row>
    <row r="9429" spans="1:3">
      <c r="A9429" s="3">
        <v>16.876001358032227</v>
      </c>
      <c r="B9429" s="3">
        <v>99.166667461395264</v>
      </c>
      <c r="C9429" s="3">
        <v>100</v>
      </c>
    </row>
    <row r="9430" spans="1:3">
      <c r="A9430" s="3">
        <v>16.880001068115234</v>
      </c>
      <c r="B9430" s="3">
        <v>99.166667461395264</v>
      </c>
      <c r="C9430" s="3">
        <v>100</v>
      </c>
    </row>
    <row r="9431" spans="1:3">
      <c r="A9431" s="3">
        <v>16.884002685546875</v>
      </c>
      <c r="B9431" s="3">
        <v>99.166667461395264</v>
      </c>
      <c r="C9431" s="3">
        <v>100</v>
      </c>
    </row>
    <row r="9432" spans="1:3">
      <c r="A9432" s="3">
        <v>16.888002395629883</v>
      </c>
      <c r="B9432" s="3">
        <v>99.166667461395264</v>
      </c>
      <c r="C9432" s="3">
        <v>100</v>
      </c>
    </row>
    <row r="9433" spans="1:3">
      <c r="A9433" s="3">
        <v>16.892002105712891</v>
      </c>
      <c r="B9433" s="3">
        <v>99.166667461395264</v>
      </c>
      <c r="C9433" s="3">
        <v>100</v>
      </c>
    </row>
    <row r="9434" spans="1:3">
      <c r="A9434" s="3">
        <v>16.896001815795898</v>
      </c>
      <c r="B9434" s="3">
        <v>99.166667461395264</v>
      </c>
      <c r="C9434" s="3">
        <v>100</v>
      </c>
    </row>
    <row r="9435" spans="1:3">
      <c r="A9435" s="3">
        <v>16.900001525878906</v>
      </c>
      <c r="B9435" s="3">
        <v>99.166667461395264</v>
      </c>
      <c r="C9435" s="3">
        <v>100</v>
      </c>
    </row>
    <row r="9436" spans="1:3">
      <c r="A9436" s="3">
        <v>16.904001235961914</v>
      </c>
      <c r="B9436" s="3">
        <v>99.166667461395264</v>
      </c>
      <c r="C9436" s="3">
        <v>100</v>
      </c>
    </row>
    <row r="9437" spans="1:3">
      <c r="A9437" s="3">
        <v>16.908000946044922</v>
      </c>
      <c r="B9437" s="3">
        <v>99.166667461395264</v>
      </c>
      <c r="C9437" s="3">
        <v>100</v>
      </c>
    </row>
    <row r="9438" spans="1:3">
      <c r="A9438" s="3">
        <v>16.912002563476563</v>
      </c>
      <c r="B9438" s="3">
        <v>99.166667461395264</v>
      </c>
      <c r="C9438" s="3">
        <v>100</v>
      </c>
    </row>
    <row r="9439" spans="1:3">
      <c r="A9439" s="3">
        <v>16.91600227355957</v>
      </c>
      <c r="B9439" s="3">
        <v>99.166667461395264</v>
      </c>
      <c r="C9439" s="3">
        <v>100</v>
      </c>
    </row>
    <row r="9440" spans="1:3">
      <c r="A9440" s="3">
        <v>16.920001983642578</v>
      </c>
      <c r="B9440" s="3">
        <v>99.166667461395264</v>
      </c>
      <c r="C9440" s="3">
        <v>100</v>
      </c>
    </row>
    <row r="9441" spans="1:3">
      <c r="A9441" s="3">
        <v>16.924001693725586</v>
      </c>
      <c r="B9441" s="3">
        <v>99.166667461395264</v>
      </c>
      <c r="C9441" s="3">
        <v>100</v>
      </c>
    </row>
    <row r="9442" spans="1:3">
      <c r="A9442" s="3">
        <v>16.928001403808594</v>
      </c>
      <c r="B9442" s="3">
        <v>99.166667461395264</v>
      </c>
      <c r="C9442" s="3">
        <v>100</v>
      </c>
    </row>
    <row r="9443" spans="1:3">
      <c r="A9443" s="3">
        <v>16.932001113891602</v>
      </c>
      <c r="B9443" s="3">
        <v>99.166667461395264</v>
      </c>
      <c r="C9443" s="3">
        <v>100</v>
      </c>
    </row>
    <row r="9444" spans="1:3">
      <c r="A9444" s="3">
        <v>16.936000823974609</v>
      </c>
      <c r="B9444" s="3">
        <v>99.166667461395264</v>
      </c>
      <c r="C9444" s="3">
        <v>100</v>
      </c>
    </row>
    <row r="9445" spans="1:3">
      <c r="A9445" s="3">
        <v>16.94000244140625</v>
      </c>
      <c r="B9445" s="3">
        <v>99.166667461395264</v>
      </c>
      <c r="C9445" s="3">
        <v>100</v>
      </c>
    </row>
    <row r="9446" spans="1:3">
      <c r="A9446" s="3">
        <v>16.944002151489258</v>
      </c>
      <c r="B9446" s="3">
        <v>99.166667461395264</v>
      </c>
      <c r="C9446" s="3">
        <v>100</v>
      </c>
    </row>
    <row r="9447" spans="1:3">
      <c r="A9447" s="3">
        <v>16.948001861572266</v>
      </c>
      <c r="B9447" s="3">
        <v>99.166667461395264</v>
      </c>
      <c r="C9447" s="3">
        <v>100</v>
      </c>
    </row>
    <row r="9448" spans="1:3">
      <c r="A9448" s="3">
        <v>16.952001571655273</v>
      </c>
      <c r="B9448" s="3">
        <v>99.166667461395264</v>
      </c>
      <c r="C9448" s="3">
        <v>100</v>
      </c>
    </row>
    <row r="9449" spans="1:3">
      <c r="A9449" s="3">
        <v>16.956001281738281</v>
      </c>
      <c r="B9449" s="3">
        <v>99.166667461395264</v>
      </c>
      <c r="C9449" s="3">
        <v>100</v>
      </c>
    </row>
    <row r="9450" spans="1:3">
      <c r="A9450" s="3">
        <v>16.960000991821289</v>
      </c>
      <c r="B9450" s="3">
        <v>99.166667461395264</v>
      </c>
      <c r="C9450" s="3">
        <v>100</v>
      </c>
    </row>
    <row r="9451" spans="1:3">
      <c r="A9451" s="3">
        <v>16.96400260925293</v>
      </c>
      <c r="B9451" s="3">
        <v>99.166667461395264</v>
      </c>
      <c r="C9451" s="3">
        <v>100</v>
      </c>
    </row>
    <row r="9452" spans="1:3">
      <c r="A9452" s="3">
        <v>16.968002319335938</v>
      </c>
      <c r="B9452" s="3">
        <v>99.166667461395264</v>
      </c>
      <c r="C9452" s="3">
        <v>100</v>
      </c>
    </row>
    <row r="9453" spans="1:3">
      <c r="A9453" s="3">
        <v>16.972002029418945</v>
      </c>
      <c r="B9453" s="3">
        <v>99.166667461395264</v>
      </c>
      <c r="C9453" s="3">
        <v>100</v>
      </c>
    </row>
    <row r="9454" spans="1:3">
      <c r="A9454" s="3">
        <v>16.976001739501953</v>
      </c>
      <c r="B9454" s="3">
        <v>99.166667461395264</v>
      </c>
      <c r="C9454" s="3">
        <v>100</v>
      </c>
    </row>
    <row r="9455" spans="1:3">
      <c r="A9455" s="3">
        <v>16.980001449584961</v>
      </c>
      <c r="B9455" s="3">
        <v>99.166667461395264</v>
      </c>
      <c r="C9455" s="3">
        <v>100</v>
      </c>
    </row>
    <row r="9456" spans="1:3">
      <c r="A9456" s="3">
        <v>16.984001159667969</v>
      </c>
      <c r="B9456" s="3">
        <v>99.166667461395264</v>
      </c>
      <c r="C9456" s="3">
        <v>100</v>
      </c>
    </row>
    <row r="9457" spans="1:3">
      <c r="A9457" s="3">
        <v>16.988000869750977</v>
      </c>
      <c r="B9457" s="3">
        <v>99.166667461395264</v>
      </c>
      <c r="C9457" s="3">
        <v>100</v>
      </c>
    </row>
    <row r="9458" spans="1:3">
      <c r="A9458" s="3">
        <v>16.992002487182617</v>
      </c>
      <c r="B9458" s="3">
        <v>99.166667461395264</v>
      </c>
      <c r="C9458" s="3">
        <v>100</v>
      </c>
    </row>
    <row r="9459" spans="1:3">
      <c r="A9459" s="3">
        <v>16.996002197265625</v>
      </c>
      <c r="B9459" s="3">
        <v>99.166667461395264</v>
      </c>
      <c r="C9459" s="3">
        <v>100</v>
      </c>
    </row>
    <row r="9460" spans="1:3">
      <c r="A9460" s="3">
        <v>17.000001907348633</v>
      </c>
      <c r="B9460" s="3">
        <v>99.166667461395264</v>
      </c>
      <c r="C9460" s="3">
        <v>100</v>
      </c>
    </row>
    <row r="9461" spans="1:3">
      <c r="A9461" s="3">
        <v>17.004001617431641</v>
      </c>
      <c r="B9461" s="3">
        <v>99.166667461395264</v>
      </c>
      <c r="C9461" s="3">
        <v>100</v>
      </c>
    </row>
    <row r="9462" spans="1:3">
      <c r="A9462" s="3">
        <v>17.008001327514648</v>
      </c>
      <c r="B9462" s="3">
        <v>99.166667461395264</v>
      </c>
      <c r="C9462" s="3">
        <v>100</v>
      </c>
    </row>
    <row r="9463" spans="1:3">
      <c r="A9463" s="3">
        <v>17.012001037597656</v>
      </c>
      <c r="B9463" s="3">
        <v>99.166667461395264</v>
      </c>
      <c r="C9463" s="3">
        <v>100</v>
      </c>
    </row>
    <row r="9464" spans="1:3">
      <c r="A9464" s="3">
        <v>17.016002655029297</v>
      </c>
      <c r="B9464" s="3">
        <v>99.166667461395264</v>
      </c>
      <c r="C9464" s="3">
        <v>100</v>
      </c>
    </row>
    <row r="9465" spans="1:3">
      <c r="A9465" s="3">
        <v>17.020002365112305</v>
      </c>
      <c r="B9465" s="3">
        <v>99.166667461395264</v>
      </c>
      <c r="C9465" s="3">
        <v>100</v>
      </c>
    </row>
    <row r="9466" spans="1:3">
      <c r="A9466" s="3">
        <v>17.024002075195313</v>
      </c>
      <c r="B9466" s="3">
        <v>99.166667461395264</v>
      </c>
      <c r="C9466" s="3">
        <v>100</v>
      </c>
    </row>
    <row r="9467" spans="1:3">
      <c r="A9467" s="3">
        <v>17.02800178527832</v>
      </c>
      <c r="B9467" s="3">
        <v>99.166667461395264</v>
      </c>
      <c r="C9467" s="3">
        <v>100</v>
      </c>
    </row>
    <row r="9468" spans="1:3">
      <c r="A9468" s="3">
        <v>17.032001495361328</v>
      </c>
      <c r="B9468" s="3">
        <v>99.166667461395264</v>
      </c>
      <c r="C9468" s="3">
        <v>100</v>
      </c>
    </row>
    <row r="9469" spans="1:3">
      <c r="A9469" s="3">
        <v>17.036001205444336</v>
      </c>
      <c r="B9469" s="3">
        <v>99.166667461395264</v>
      </c>
      <c r="C9469" s="3">
        <v>100</v>
      </c>
    </row>
    <row r="9470" spans="1:3">
      <c r="A9470" s="3">
        <v>17.040000915527344</v>
      </c>
      <c r="B9470" s="3">
        <v>99.166667461395264</v>
      </c>
      <c r="C9470" s="3">
        <v>100</v>
      </c>
    </row>
    <row r="9471" spans="1:3">
      <c r="A9471" s="3">
        <v>17.044002532958984</v>
      </c>
      <c r="B9471" s="3">
        <v>99.166667461395264</v>
      </c>
      <c r="C9471" s="3">
        <v>100</v>
      </c>
    </row>
    <row r="9472" spans="1:3">
      <c r="A9472" s="3">
        <v>17.048002243041992</v>
      </c>
      <c r="B9472" s="3">
        <v>99.166667461395264</v>
      </c>
      <c r="C9472" s="3">
        <v>100</v>
      </c>
    </row>
    <row r="9473" spans="1:3">
      <c r="A9473" s="3">
        <v>17.052001953125</v>
      </c>
      <c r="B9473" s="3">
        <v>99.166667461395264</v>
      </c>
      <c r="C9473" s="3">
        <v>100</v>
      </c>
    </row>
    <row r="9474" spans="1:3">
      <c r="A9474" s="3">
        <v>17.056001663208008</v>
      </c>
      <c r="B9474" s="3">
        <v>99.166667461395264</v>
      </c>
      <c r="C9474" s="3">
        <v>100</v>
      </c>
    </row>
    <row r="9475" spans="1:3">
      <c r="A9475" s="3">
        <v>17.060001373291016</v>
      </c>
      <c r="B9475" s="3">
        <v>99.166667461395264</v>
      </c>
      <c r="C9475" s="3">
        <v>100</v>
      </c>
    </row>
    <row r="9476" spans="1:3">
      <c r="A9476" s="3">
        <v>17.064001083374023</v>
      </c>
      <c r="B9476" s="3">
        <v>99.166667461395264</v>
      </c>
      <c r="C9476" s="3">
        <v>100</v>
      </c>
    </row>
    <row r="9477" spans="1:3">
      <c r="A9477" s="3">
        <v>17.068002700805664</v>
      </c>
      <c r="B9477" s="3">
        <v>99.166667461395264</v>
      </c>
      <c r="C9477" s="3">
        <v>100</v>
      </c>
    </row>
    <row r="9478" spans="1:3">
      <c r="A9478" s="3">
        <v>17.072002410888672</v>
      </c>
      <c r="B9478" s="3">
        <v>99.166667461395264</v>
      </c>
      <c r="C9478" s="3">
        <v>100</v>
      </c>
    </row>
    <row r="9479" spans="1:3">
      <c r="A9479" s="3">
        <v>17.07600212097168</v>
      </c>
      <c r="B9479" s="3">
        <v>99.166667461395264</v>
      </c>
      <c r="C9479" s="3">
        <v>100</v>
      </c>
    </row>
    <row r="9480" spans="1:3">
      <c r="A9480" s="3">
        <v>17.080001831054688</v>
      </c>
      <c r="B9480" s="3">
        <v>99.166667461395264</v>
      </c>
      <c r="C9480" s="3">
        <v>100</v>
      </c>
    </row>
    <row r="9481" spans="1:3">
      <c r="A9481" s="3">
        <v>17.084001541137695</v>
      </c>
      <c r="B9481" s="3">
        <v>99.166667461395264</v>
      </c>
      <c r="C9481" s="3">
        <v>100</v>
      </c>
    </row>
    <row r="9482" spans="1:3">
      <c r="A9482" s="3">
        <v>17.088001251220703</v>
      </c>
      <c r="B9482" s="3">
        <v>99.166667461395264</v>
      </c>
      <c r="C9482" s="3">
        <v>100</v>
      </c>
    </row>
    <row r="9483" spans="1:3">
      <c r="A9483" s="3">
        <v>17.092000961303711</v>
      </c>
      <c r="B9483" s="3">
        <v>99.166667461395264</v>
      </c>
      <c r="C9483" s="3">
        <v>100</v>
      </c>
    </row>
    <row r="9484" spans="1:3">
      <c r="A9484" s="3">
        <v>17.096002578735352</v>
      </c>
      <c r="B9484" s="3">
        <v>99.166667461395264</v>
      </c>
      <c r="C9484" s="3">
        <v>100</v>
      </c>
    </row>
    <row r="9485" spans="1:3">
      <c r="A9485" s="3">
        <v>17.100002288818359</v>
      </c>
      <c r="B9485" s="3">
        <v>99.166667461395264</v>
      </c>
      <c r="C9485" s="3">
        <v>100</v>
      </c>
    </row>
    <row r="9486" spans="1:3">
      <c r="A9486" s="3">
        <v>17.104001998901367</v>
      </c>
      <c r="B9486" s="3">
        <v>99.166667461395264</v>
      </c>
      <c r="C9486" s="3">
        <v>100</v>
      </c>
    </row>
    <row r="9487" spans="1:3">
      <c r="A9487" s="3">
        <v>17.108001708984375</v>
      </c>
      <c r="B9487" s="3">
        <v>99.166667461395264</v>
      </c>
      <c r="C9487" s="3">
        <v>100</v>
      </c>
    </row>
    <row r="9488" spans="1:3">
      <c r="A9488" s="3">
        <v>17.112001419067383</v>
      </c>
      <c r="B9488" s="3">
        <v>99.166667461395264</v>
      </c>
      <c r="C9488" s="3">
        <v>100</v>
      </c>
    </row>
    <row r="9489" spans="1:3">
      <c r="A9489" s="3">
        <v>17.116001129150391</v>
      </c>
      <c r="B9489" s="3">
        <v>99.166667461395264</v>
      </c>
      <c r="C9489" s="3">
        <v>100</v>
      </c>
    </row>
    <row r="9490" spans="1:3">
      <c r="A9490" s="3">
        <v>17.120000839233398</v>
      </c>
      <c r="B9490" s="3">
        <v>99.166667461395264</v>
      </c>
      <c r="C9490" s="3">
        <v>100</v>
      </c>
    </row>
    <row r="9491" spans="1:3">
      <c r="A9491" s="3">
        <v>17.124002456665039</v>
      </c>
      <c r="B9491" s="3">
        <v>99.166667461395264</v>
      </c>
      <c r="C9491" s="3">
        <v>100</v>
      </c>
    </row>
    <row r="9492" spans="1:3">
      <c r="A9492" s="3">
        <v>17.128002166748047</v>
      </c>
      <c r="B9492" s="3">
        <v>99.166667461395264</v>
      </c>
      <c r="C9492" s="3">
        <v>100</v>
      </c>
    </row>
    <row r="9493" spans="1:3">
      <c r="A9493" s="3">
        <v>17.132001876831055</v>
      </c>
      <c r="B9493" s="3">
        <v>99.166667461395264</v>
      </c>
      <c r="C9493" s="3">
        <v>100</v>
      </c>
    </row>
    <row r="9494" spans="1:3">
      <c r="A9494" s="3">
        <v>17.136001586914063</v>
      </c>
      <c r="B9494" s="3">
        <v>99.166667461395264</v>
      </c>
      <c r="C9494" s="3">
        <v>100</v>
      </c>
    </row>
    <row r="9495" spans="1:3">
      <c r="A9495" s="3">
        <v>17.14000129699707</v>
      </c>
      <c r="B9495" s="3">
        <v>99.166667461395264</v>
      </c>
      <c r="C9495" s="3">
        <v>100</v>
      </c>
    </row>
    <row r="9496" spans="1:3">
      <c r="A9496" s="3">
        <v>17.144001007080078</v>
      </c>
      <c r="B9496" s="3">
        <v>99.166667461395264</v>
      </c>
      <c r="C9496" s="3">
        <v>100</v>
      </c>
    </row>
    <row r="9497" spans="1:3">
      <c r="A9497" s="3">
        <v>17.148002624511719</v>
      </c>
      <c r="B9497" s="3">
        <v>99.166667461395264</v>
      </c>
      <c r="C9497" s="3">
        <v>100</v>
      </c>
    </row>
    <row r="9498" spans="1:3">
      <c r="A9498" s="3">
        <v>17.152002334594727</v>
      </c>
      <c r="B9498" s="3">
        <v>99.166667461395264</v>
      </c>
      <c r="C9498" s="3">
        <v>100</v>
      </c>
    </row>
    <row r="9499" spans="1:3">
      <c r="A9499" s="3">
        <v>17.156002044677734</v>
      </c>
      <c r="B9499" s="3">
        <v>99.166667461395264</v>
      </c>
      <c r="C9499" s="3">
        <v>100</v>
      </c>
    </row>
    <row r="9500" spans="1:3">
      <c r="A9500" s="3">
        <v>17.160001754760742</v>
      </c>
      <c r="B9500" s="3">
        <v>99.166667461395264</v>
      </c>
      <c r="C9500" s="3">
        <v>100</v>
      </c>
    </row>
    <row r="9501" spans="1:3">
      <c r="A9501" s="3">
        <v>17.16400146484375</v>
      </c>
      <c r="B9501" s="3">
        <v>99.166667461395264</v>
      </c>
      <c r="C9501" s="3">
        <v>100</v>
      </c>
    </row>
    <row r="9502" spans="1:3">
      <c r="A9502" s="3">
        <v>17.168001174926758</v>
      </c>
      <c r="B9502" s="3">
        <v>99.166667461395264</v>
      </c>
      <c r="C9502" s="3">
        <v>100</v>
      </c>
    </row>
    <row r="9503" spans="1:3">
      <c r="A9503" s="3">
        <v>17.172000885009766</v>
      </c>
      <c r="B9503" s="3">
        <v>99.166667461395264</v>
      </c>
      <c r="C9503" s="3">
        <v>100</v>
      </c>
    </row>
    <row r="9504" spans="1:3">
      <c r="A9504" s="3">
        <v>17.176002502441406</v>
      </c>
      <c r="B9504" s="3">
        <v>99.166667461395264</v>
      </c>
      <c r="C9504" s="3">
        <v>100</v>
      </c>
    </row>
    <row r="9505" spans="1:3">
      <c r="A9505" s="3">
        <v>17.180002212524414</v>
      </c>
      <c r="B9505" s="3">
        <v>99.166667461395264</v>
      </c>
      <c r="C9505" s="3">
        <v>100</v>
      </c>
    </row>
    <row r="9506" spans="1:3">
      <c r="A9506" s="3">
        <v>17.184001922607422</v>
      </c>
      <c r="B9506" s="3">
        <v>99.166667461395264</v>
      </c>
      <c r="C9506" s="3">
        <v>100</v>
      </c>
    </row>
    <row r="9507" spans="1:3">
      <c r="A9507" s="3">
        <v>17.18800163269043</v>
      </c>
      <c r="B9507" s="3">
        <v>99.166667461395264</v>
      </c>
      <c r="C9507" s="3">
        <v>100</v>
      </c>
    </row>
    <row r="9508" spans="1:3">
      <c r="A9508" s="3">
        <v>17.192001342773438</v>
      </c>
      <c r="B9508" s="3">
        <v>99.166667461395264</v>
      </c>
      <c r="C9508" s="3">
        <v>100</v>
      </c>
    </row>
    <row r="9509" spans="1:3">
      <c r="A9509" s="3">
        <v>17.196001052856445</v>
      </c>
      <c r="B9509" s="3">
        <v>99.166667461395264</v>
      </c>
      <c r="C9509" s="3">
        <v>100</v>
      </c>
    </row>
    <row r="9510" spans="1:3">
      <c r="A9510" s="3">
        <v>17.200002670288086</v>
      </c>
      <c r="B9510" s="3">
        <v>99.166667461395264</v>
      </c>
      <c r="C9510" s="3">
        <v>100</v>
      </c>
    </row>
    <row r="9511" spans="1:3">
      <c r="A9511" s="3">
        <v>17.204002380371094</v>
      </c>
      <c r="B9511" s="3">
        <v>99.166667461395264</v>
      </c>
      <c r="C9511" s="3">
        <v>100</v>
      </c>
    </row>
    <row r="9512" spans="1:3">
      <c r="A9512" s="3">
        <v>17.208002090454102</v>
      </c>
      <c r="B9512" s="3">
        <v>99.166667461395264</v>
      </c>
      <c r="C9512" s="3">
        <v>100</v>
      </c>
    </row>
    <row r="9513" spans="1:3">
      <c r="A9513" s="3">
        <v>17.212001800537109</v>
      </c>
      <c r="B9513" s="3">
        <v>99.166667461395264</v>
      </c>
      <c r="C9513" s="3">
        <v>100</v>
      </c>
    </row>
    <row r="9514" spans="1:3">
      <c r="A9514" s="3">
        <v>17.216001510620117</v>
      </c>
      <c r="B9514" s="3">
        <v>99.166667461395264</v>
      </c>
      <c r="C9514" s="3">
        <v>100</v>
      </c>
    </row>
    <row r="9515" spans="1:3">
      <c r="A9515" s="3">
        <v>17.220001220703125</v>
      </c>
      <c r="B9515" s="3">
        <v>99.166667461395264</v>
      </c>
      <c r="C9515" s="3">
        <v>100</v>
      </c>
    </row>
    <row r="9516" spans="1:3">
      <c r="A9516" s="3">
        <v>17.224000930786133</v>
      </c>
      <c r="B9516" s="3">
        <v>99.166667461395264</v>
      </c>
      <c r="C9516" s="3">
        <v>100</v>
      </c>
    </row>
    <row r="9517" spans="1:3">
      <c r="A9517" s="3">
        <v>17.228002548217773</v>
      </c>
      <c r="B9517" s="3">
        <v>99.166667461395264</v>
      </c>
      <c r="C9517" s="3">
        <v>100</v>
      </c>
    </row>
    <row r="9518" spans="1:3">
      <c r="A9518" s="3">
        <v>17.232002258300781</v>
      </c>
      <c r="B9518" s="3">
        <v>99.166667461395264</v>
      </c>
      <c r="C9518" s="3">
        <v>100</v>
      </c>
    </row>
    <row r="9519" spans="1:3">
      <c r="A9519" s="3">
        <v>17.236001968383789</v>
      </c>
      <c r="B9519" s="3">
        <v>99.166667461395264</v>
      </c>
      <c r="C9519" s="3">
        <v>100</v>
      </c>
    </row>
    <row r="9520" spans="1:3">
      <c r="A9520" s="3">
        <v>17.240001678466797</v>
      </c>
      <c r="B9520" s="3">
        <v>99.166667461395264</v>
      </c>
      <c r="C9520" s="3">
        <v>100</v>
      </c>
    </row>
    <row r="9521" spans="1:3">
      <c r="A9521" s="3">
        <v>17.244001388549805</v>
      </c>
      <c r="B9521" s="3">
        <v>99.166667461395264</v>
      </c>
      <c r="C9521" s="3">
        <v>100</v>
      </c>
    </row>
    <row r="9522" spans="1:3">
      <c r="A9522" s="3">
        <v>17.248001098632813</v>
      </c>
      <c r="B9522" s="3">
        <v>99.166667461395264</v>
      </c>
      <c r="C9522" s="3">
        <v>100</v>
      </c>
    </row>
    <row r="9523" spans="1:3">
      <c r="A9523" s="3">
        <v>17.252002716064453</v>
      </c>
      <c r="B9523" s="3">
        <v>99.166667461395264</v>
      </c>
      <c r="C9523" s="3">
        <v>100</v>
      </c>
    </row>
    <row r="9524" spans="1:3">
      <c r="A9524" s="3">
        <v>17.256002426147461</v>
      </c>
      <c r="B9524" s="3">
        <v>99.166667461395264</v>
      </c>
      <c r="C9524" s="3">
        <v>100</v>
      </c>
    </row>
    <row r="9525" spans="1:3">
      <c r="A9525" s="3">
        <v>17.260002136230469</v>
      </c>
      <c r="B9525" s="3">
        <v>99.166667461395264</v>
      </c>
      <c r="C9525" s="3">
        <v>100</v>
      </c>
    </row>
    <row r="9526" spans="1:3">
      <c r="A9526" s="3">
        <v>17.264001846313477</v>
      </c>
      <c r="B9526" s="3">
        <v>99.166667461395264</v>
      </c>
      <c r="C9526" s="3">
        <v>100</v>
      </c>
    </row>
    <row r="9527" spans="1:3">
      <c r="A9527" s="3">
        <v>17.268001556396484</v>
      </c>
      <c r="B9527" s="3">
        <v>99.166667461395264</v>
      </c>
      <c r="C9527" s="3">
        <v>100</v>
      </c>
    </row>
    <row r="9528" spans="1:3">
      <c r="A9528" s="3">
        <v>17.272001266479492</v>
      </c>
      <c r="B9528" s="3">
        <v>99.166667461395264</v>
      </c>
      <c r="C9528" s="3">
        <v>100</v>
      </c>
    </row>
    <row r="9529" spans="1:3">
      <c r="A9529" s="3">
        <v>17.2760009765625</v>
      </c>
      <c r="B9529" s="3">
        <v>99.166667461395264</v>
      </c>
      <c r="C9529" s="3">
        <v>100</v>
      </c>
    </row>
    <row r="9530" spans="1:3">
      <c r="A9530" s="3">
        <v>17.280002593994141</v>
      </c>
      <c r="B9530" s="3">
        <v>99.166667461395264</v>
      </c>
      <c r="C9530" s="3">
        <v>100</v>
      </c>
    </row>
    <row r="9531" spans="1:3">
      <c r="A9531" s="3">
        <v>17.284002304077148</v>
      </c>
      <c r="B9531" s="3">
        <v>99.166667461395264</v>
      </c>
      <c r="C9531" s="3">
        <v>100</v>
      </c>
    </row>
    <row r="9532" spans="1:3">
      <c r="A9532" s="3">
        <v>17.288002014160156</v>
      </c>
      <c r="B9532" s="3">
        <v>99.166667461395264</v>
      </c>
      <c r="C9532" s="3">
        <v>100</v>
      </c>
    </row>
    <row r="9533" spans="1:3">
      <c r="A9533" s="3">
        <v>17.292001724243164</v>
      </c>
      <c r="B9533" s="3">
        <v>99.166667461395264</v>
      </c>
      <c r="C9533" s="3">
        <v>100</v>
      </c>
    </row>
    <row r="9534" spans="1:3">
      <c r="A9534" s="3">
        <v>17.296001434326172</v>
      </c>
      <c r="B9534" s="3">
        <v>99.166667461395264</v>
      </c>
      <c r="C9534" s="3">
        <v>100</v>
      </c>
    </row>
    <row r="9535" spans="1:3">
      <c r="A9535" s="3">
        <v>17.30000114440918</v>
      </c>
      <c r="B9535" s="3">
        <v>99.166667461395264</v>
      </c>
      <c r="C9535" s="3">
        <v>100</v>
      </c>
    </row>
    <row r="9536" spans="1:3">
      <c r="A9536" s="3">
        <v>17.304000854492188</v>
      </c>
      <c r="B9536" s="3">
        <v>99.166667461395264</v>
      </c>
      <c r="C9536" s="3">
        <v>100</v>
      </c>
    </row>
    <row r="9537" spans="1:3">
      <c r="A9537" s="3">
        <v>17.308002471923828</v>
      </c>
      <c r="B9537" s="3">
        <v>99.166667461395264</v>
      </c>
      <c r="C9537" s="3">
        <v>100</v>
      </c>
    </row>
    <row r="9538" spans="1:3">
      <c r="A9538" s="3">
        <v>17.312002182006836</v>
      </c>
      <c r="B9538" s="3">
        <v>99.166667461395264</v>
      </c>
      <c r="C9538" s="3">
        <v>100</v>
      </c>
    </row>
    <row r="9539" spans="1:3">
      <c r="A9539" s="3">
        <v>17.316001892089844</v>
      </c>
      <c r="B9539" s="3">
        <v>99.166667461395264</v>
      </c>
      <c r="C9539" s="3">
        <v>100</v>
      </c>
    </row>
    <row r="9540" spans="1:3">
      <c r="A9540" s="3">
        <v>17.320001602172852</v>
      </c>
      <c r="B9540" s="3">
        <v>99.166667461395264</v>
      </c>
      <c r="C9540" s="3">
        <v>100</v>
      </c>
    </row>
    <row r="9541" spans="1:3">
      <c r="A9541" s="3">
        <v>17.324001312255859</v>
      </c>
      <c r="B9541" s="3">
        <v>99.166667461395264</v>
      </c>
      <c r="C9541" s="3">
        <v>100</v>
      </c>
    </row>
    <row r="9542" spans="1:3">
      <c r="A9542" s="3">
        <v>17.328001022338867</v>
      </c>
      <c r="B9542" s="3">
        <v>99.166667461395264</v>
      </c>
      <c r="C9542" s="3">
        <v>100</v>
      </c>
    </row>
    <row r="9543" spans="1:3">
      <c r="A9543" s="3">
        <v>17.332002639770508</v>
      </c>
      <c r="B9543" s="3">
        <v>99.166667461395264</v>
      </c>
      <c r="C9543" s="3">
        <v>100</v>
      </c>
    </row>
    <row r="9544" spans="1:3">
      <c r="A9544" s="3">
        <v>17.336002349853516</v>
      </c>
      <c r="B9544" s="3">
        <v>99.166667461395264</v>
      </c>
      <c r="C9544" s="3">
        <v>100</v>
      </c>
    </row>
    <row r="9545" spans="1:3">
      <c r="A9545" s="3">
        <v>17.340002059936523</v>
      </c>
      <c r="B9545" s="3">
        <v>99.166667461395264</v>
      </c>
      <c r="C9545" s="3">
        <v>100</v>
      </c>
    </row>
    <row r="9546" spans="1:3">
      <c r="A9546" s="3">
        <v>17.344001770019531</v>
      </c>
      <c r="B9546" s="3">
        <v>99.166667461395264</v>
      </c>
      <c r="C9546" s="3">
        <v>100</v>
      </c>
    </row>
    <row r="9547" spans="1:3">
      <c r="A9547" s="3">
        <v>17.348001480102539</v>
      </c>
      <c r="B9547" s="3">
        <v>99.166667461395264</v>
      </c>
      <c r="C9547" s="3">
        <v>100</v>
      </c>
    </row>
    <row r="9548" spans="1:3">
      <c r="A9548" s="3">
        <v>17.352001190185547</v>
      </c>
      <c r="B9548" s="3">
        <v>99.166667461395264</v>
      </c>
      <c r="C9548" s="3">
        <v>100</v>
      </c>
    </row>
    <row r="9549" spans="1:3">
      <c r="A9549" s="3">
        <v>17.356000900268555</v>
      </c>
      <c r="B9549" s="3">
        <v>99.166667461395264</v>
      </c>
      <c r="C9549" s="3">
        <v>100</v>
      </c>
    </row>
    <row r="9550" spans="1:3">
      <c r="A9550" s="3">
        <v>17.360002517700195</v>
      </c>
      <c r="B9550" s="3">
        <v>99.166667461395264</v>
      </c>
      <c r="C9550" s="3">
        <v>100</v>
      </c>
    </row>
    <row r="9551" spans="1:3">
      <c r="A9551" s="3">
        <v>17.364002227783203</v>
      </c>
      <c r="B9551" s="3">
        <v>99.166667461395264</v>
      </c>
      <c r="C9551" s="3">
        <v>100</v>
      </c>
    </row>
    <row r="9552" spans="1:3">
      <c r="A9552" s="3">
        <v>17.368001937866211</v>
      </c>
      <c r="B9552" s="3">
        <v>99.166667461395264</v>
      </c>
      <c r="C9552" s="3">
        <v>100</v>
      </c>
    </row>
    <row r="9553" spans="1:3">
      <c r="A9553" s="3">
        <v>17.372001647949219</v>
      </c>
      <c r="B9553" s="3">
        <v>99.166667461395264</v>
      </c>
      <c r="C9553" s="3">
        <v>100</v>
      </c>
    </row>
    <row r="9554" spans="1:3">
      <c r="A9554" s="3">
        <v>17.376001358032227</v>
      </c>
      <c r="B9554" s="3">
        <v>99.166667461395264</v>
      </c>
      <c r="C9554" s="3">
        <v>100</v>
      </c>
    </row>
    <row r="9555" spans="1:3">
      <c r="A9555" s="3">
        <v>17.380001068115234</v>
      </c>
      <c r="B9555" s="3">
        <v>99.166667461395264</v>
      </c>
      <c r="C9555" s="3">
        <v>100</v>
      </c>
    </row>
    <row r="9556" spans="1:3">
      <c r="A9556" s="3">
        <v>17.384002685546875</v>
      </c>
      <c r="B9556" s="3">
        <v>99.166667461395264</v>
      </c>
      <c r="C9556" s="3">
        <v>100</v>
      </c>
    </row>
    <row r="9557" spans="1:3">
      <c r="A9557" s="3">
        <v>17.388002395629883</v>
      </c>
      <c r="B9557" s="3">
        <v>99.166667461395264</v>
      </c>
      <c r="C9557" s="3">
        <v>100</v>
      </c>
    </row>
    <row r="9558" spans="1:3">
      <c r="A9558" s="3">
        <v>17.392002105712891</v>
      </c>
      <c r="B9558" s="3">
        <v>99.166667461395264</v>
      </c>
      <c r="C9558" s="3">
        <v>100</v>
      </c>
    </row>
    <row r="9559" spans="1:3">
      <c r="A9559" s="3">
        <v>17.396001815795898</v>
      </c>
      <c r="B9559" s="3">
        <v>99.166667461395264</v>
      </c>
      <c r="C9559" s="3">
        <v>100</v>
      </c>
    </row>
    <row r="9560" spans="1:3">
      <c r="A9560" s="3">
        <v>17.400001525878906</v>
      </c>
      <c r="B9560" s="3">
        <v>99.166667461395264</v>
      </c>
      <c r="C9560" s="3">
        <v>100</v>
      </c>
    </row>
    <row r="9561" spans="1:3">
      <c r="A9561" s="3">
        <v>17.404001235961914</v>
      </c>
      <c r="B9561" s="3">
        <v>99.166667461395264</v>
      </c>
      <c r="C9561" s="3">
        <v>100</v>
      </c>
    </row>
    <row r="9562" spans="1:3">
      <c r="A9562" s="3">
        <v>17.408000946044922</v>
      </c>
      <c r="B9562" s="3">
        <v>99.166667461395264</v>
      </c>
      <c r="C9562" s="3">
        <v>100</v>
      </c>
    </row>
    <row r="9563" spans="1:3">
      <c r="A9563" s="3">
        <v>17.412002563476563</v>
      </c>
      <c r="B9563" s="3">
        <v>99.166667461395264</v>
      </c>
      <c r="C9563" s="3">
        <v>100</v>
      </c>
    </row>
    <row r="9564" spans="1:3">
      <c r="A9564" s="3">
        <v>17.41600227355957</v>
      </c>
      <c r="B9564" s="3">
        <v>99.166667461395264</v>
      </c>
      <c r="C9564" s="3">
        <v>100</v>
      </c>
    </row>
    <row r="9565" spans="1:3">
      <c r="A9565" s="3">
        <v>17.420001983642578</v>
      </c>
      <c r="B9565" s="3">
        <v>99.166667461395264</v>
      </c>
      <c r="C9565" s="3">
        <v>100</v>
      </c>
    </row>
    <row r="9566" spans="1:3">
      <c r="A9566" s="3">
        <v>17.424001693725586</v>
      </c>
      <c r="B9566" s="3">
        <v>99.166667461395264</v>
      </c>
      <c r="C9566" s="3">
        <v>100</v>
      </c>
    </row>
    <row r="9567" spans="1:3">
      <c r="A9567" s="3">
        <v>17.428001403808594</v>
      </c>
      <c r="B9567" s="3">
        <v>99.166667461395264</v>
      </c>
      <c r="C9567" s="3">
        <v>100</v>
      </c>
    </row>
    <row r="9568" spans="1:3">
      <c r="A9568" s="3">
        <v>17.432001113891602</v>
      </c>
      <c r="B9568" s="3">
        <v>99.166667461395264</v>
      </c>
      <c r="C9568" s="3">
        <v>100</v>
      </c>
    </row>
    <row r="9569" spans="1:3">
      <c r="A9569" s="3">
        <v>17.436002731323242</v>
      </c>
      <c r="B9569" s="3">
        <v>99.166667461395264</v>
      </c>
      <c r="C9569" s="3">
        <v>100</v>
      </c>
    </row>
    <row r="9570" spans="1:3">
      <c r="A9570" s="3">
        <v>17.44000244140625</v>
      </c>
      <c r="B9570" s="3">
        <v>99.166667461395264</v>
      </c>
      <c r="C9570" s="3">
        <v>100</v>
      </c>
    </row>
    <row r="9571" spans="1:3">
      <c r="A9571" s="3">
        <v>17.444002151489258</v>
      </c>
      <c r="B9571" s="3">
        <v>99.166667461395264</v>
      </c>
      <c r="C9571" s="3">
        <v>100</v>
      </c>
    </row>
    <row r="9572" spans="1:3">
      <c r="A9572" s="3">
        <v>17.448001861572266</v>
      </c>
      <c r="B9572" s="3">
        <v>99.166667461395264</v>
      </c>
      <c r="C9572" s="3">
        <v>100</v>
      </c>
    </row>
    <row r="9573" spans="1:3">
      <c r="A9573" s="3">
        <v>17.452001571655273</v>
      </c>
      <c r="B9573" s="3">
        <v>99.166667461395264</v>
      </c>
      <c r="C9573" s="3">
        <v>100</v>
      </c>
    </row>
    <row r="9574" spans="1:3">
      <c r="A9574" s="3">
        <v>17.456001281738281</v>
      </c>
      <c r="B9574" s="3">
        <v>99.166667461395264</v>
      </c>
      <c r="C9574" s="3">
        <v>100</v>
      </c>
    </row>
    <row r="9575" spans="1:3">
      <c r="A9575" s="3">
        <v>17.460000991821289</v>
      </c>
      <c r="B9575" s="3">
        <v>99.166667461395264</v>
      </c>
      <c r="C9575" s="3">
        <v>100</v>
      </c>
    </row>
    <row r="9576" spans="1:3">
      <c r="A9576" s="3">
        <v>17.46400260925293</v>
      </c>
      <c r="B9576" s="3">
        <v>99.166667461395264</v>
      </c>
      <c r="C9576" s="3">
        <v>100</v>
      </c>
    </row>
    <row r="9577" spans="1:3">
      <c r="A9577" s="3">
        <v>17.468002319335938</v>
      </c>
      <c r="B9577" s="3">
        <v>99.166667461395264</v>
      </c>
      <c r="C9577" s="3">
        <v>100</v>
      </c>
    </row>
    <row r="9578" spans="1:3">
      <c r="A9578" s="3">
        <v>17.472002029418945</v>
      </c>
      <c r="B9578" s="3">
        <v>99.166667461395264</v>
      </c>
      <c r="C9578" s="3">
        <v>100</v>
      </c>
    </row>
    <row r="9579" spans="1:3">
      <c r="A9579" s="3">
        <v>17.476001739501953</v>
      </c>
      <c r="B9579" s="3">
        <v>99.166667461395264</v>
      </c>
      <c r="C9579" s="3">
        <v>100</v>
      </c>
    </row>
    <row r="9580" spans="1:3">
      <c r="A9580" s="3">
        <v>17.480001449584961</v>
      </c>
      <c r="B9580" s="3">
        <v>99.166667461395264</v>
      </c>
      <c r="C9580" s="3">
        <v>100</v>
      </c>
    </row>
    <row r="9581" spans="1:3">
      <c r="A9581" s="3">
        <v>17.484001159667969</v>
      </c>
      <c r="B9581" s="3">
        <v>99.166667461395264</v>
      </c>
      <c r="C9581" s="3">
        <v>100</v>
      </c>
    </row>
    <row r="9582" spans="1:3">
      <c r="A9582" s="3">
        <v>17.488000869750977</v>
      </c>
      <c r="B9582" s="3">
        <v>99.166667461395264</v>
      </c>
      <c r="C9582" s="3">
        <v>100</v>
      </c>
    </row>
    <row r="9583" spans="1:3">
      <c r="A9583" s="3">
        <v>17.492002487182617</v>
      </c>
      <c r="B9583" s="3">
        <v>99.166667461395264</v>
      </c>
      <c r="C9583" s="3">
        <v>100</v>
      </c>
    </row>
    <row r="9584" spans="1:3">
      <c r="A9584" s="3">
        <v>17.496002197265625</v>
      </c>
      <c r="B9584" s="3">
        <v>99.166667461395264</v>
      </c>
      <c r="C9584" s="3">
        <v>100</v>
      </c>
    </row>
    <row r="9585" spans="1:3">
      <c r="A9585" s="3">
        <v>17.500001907348633</v>
      </c>
      <c r="B9585" s="3">
        <v>99.166667461395264</v>
      </c>
      <c r="C9585" s="3">
        <v>100</v>
      </c>
    </row>
    <row r="9586" spans="1:3">
      <c r="A9586" s="3">
        <v>17.504001617431641</v>
      </c>
      <c r="B9586" s="3">
        <v>99.166667461395264</v>
      </c>
      <c r="C9586" s="3">
        <v>100</v>
      </c>
    </row>
    <row r="9587" spans="1:3">
      <c r="A9587" s="3">
        <v>17.508001327514648</v>
      </c>
      <c r="B9587" s="3">
        <v>99.166667461395264</v>
      </c>
      <c r="C9587" s="3">
        <v>100</v>
      </c>
    </row>
    <row r="9588" spans="1:3">
      <c r="A9588" s="3">
        <v>17.512001037597656</v>
      </c>
      <c r="B9588" s="3">
        <v>99.166667461395264</v>
      </c>
      <c r="C9588" s="3">
        <v>100</v>
      </c>
    </row>
    <row r="9589" spans="1:3">
      <c r="A9589" s="3">
        <v>17.516002655029297</v>
      </c>
      <c r="B9589" s="3">
        <v>99.166667461395264</v>
      </c>
      <c r="C9589" s="3">
        <v>100</v>
      </c>
    </row>
    <row r="9590" spans="1:3">
      <c r="A9590" s="3">
        <v>17.520002365112305</v>
      </c>
      <c r="B9590" s="3">
        <v>99.166667461395264</v>
      </c>
      <c r="C9590" s="3">
        <v>100</v>
      </c>
    </row>
    <row r="9591" spans="1:3">
      <c r="A9591" s="3">
        <v>17.524002075195313</v>
      </c>
      <c r="B9591" s="3">
        <v>99.166667461395264</v>
      </c>
      <c r="C9591" s="3">
        <v>100</v>
      </c>
    </row>
    <row r="9592" spans="1:3">
      <c r="A9592" s="3">
        <v>17.52800178527832</v>
      </c>
      <c r="B9592" s="3">
        <v>99.166667461395264</v>
      </c>
      <c r="C9592" s="3">
        <v>100</v>
      </c>
    </row>
    <row r="9593" spans="1:3">
      <c r="A9593" s="3">
        <v>17.532001495361328</v>
      </c>
      <c r="B9593" s="3">
        <v>99.166667461395264</v>
      </c>
      <c r="C9593" s="3">
        <v>100</v>
      </c>
    </row>
    <row r="9594" spans="1:3">
      <c r="A9594" s="3">
        <v>17.536001205444336</v>
      </c>
      <c r="B9594" s="3">
        <v>99.166667461395264</v>
      </c>
      <c r="C9594" s="3">
        <v>100</v>
      </c>
    </row>
    <row r="9595" spans="1:3">
      <c r="A9595" s="3">
        <v>17.540000915527344</v>
      </c>
      <c r="B9595" s="3">
        <v>99.166667461395264</v>
      </c>
      <c r="C9595" s="3">
        <v>100</v>
      </c>
    </row>
    <row r="9596" spans="1:3">
      <c r="A9596" s="3">
        <v>17.544002532958984</v>
      </c>
      <c r="B9596" s="3">
        <v>99.166667461395264</v>
      </c>
      <c r="C9596" s="3">
        <v>100</v>
      </c>
    </row>
    <row r="9597" spans="1:3">
      <c r="A9597" s="3">
        <v>17.548002243041992</v>
      </c>
      <c r="B9597" s="3">
        <v>99.166667461395264</v>
      </c>
      <c r="C9597" s="3">
        <v>100</v>
      </c>
    </row>
    <row r="9598" spans="1:3">
      <c r="A9598" s="3">
        <v>17.552001953125</v>
      </c>
      <c r="B9598" s="3">
        <v>99.166667461395264</v>
      </c>
      <c r="C9598" s="3">
        <v>100</v>
      </c>
    </row>
    <row r="9599" spans="1:3">
      <c r="A9599" s="3">
        <v>17.556001663208008</v>
      </c>
      <c r="B9599" s="3">
        <v>99.166667461395264</v>
      </c>
      <c r="C9599" s="3">
        <v>100</v>
      </c>
    </row>
    <row r="9600" spans="1:3">
      <c r="A9600" s="3">
        <v>17.560001373291016</v>
      </c>
      <c r="B9600" s="3">
        <v>99.166667461395264</v>
      </c>
      <c r="C9600" s="3">
        <v>100</v>
      </c>
    </row>
    <row r="9601" spans="1:3">
      <c r="A9601" s="3">
        <v>17.564001083374023</v>
      </c>
      <c r="B9601" s="3">
        <v>99.166667461395264</v>
      </c>
      <c r="C9601" s="3">
        <v>100</v>
      </c>
    </row>
    <row r="9602" spans="1:3">
      <c r="A9602" s="3">
        <v>17.568002700805664</v>
      </c>
      <c r="B9602" s="3">
        <v>99.166667461395264</v>
      </c>
      <c r="C9602" s="3">
        <v>100</v>
      </c>
    </row>
    <row r="9603" spans="1:3">
      <c r="A9603" s="3">
        <v>17.572002410888672</v>
      </c>
      <c r="B9603" s="3">
        <v>99.166667461395264</v>
      </c>
      <c r="C9603" s="3">
        <v>100</v>
      </c>
    </row>
    <row r="9604" spans="1:3">
      <c r="A9604" s="3">
        <v>17.57600212097168</v>
      </c>
      <c r="B9604" s="3">
        <v>99.166667461395264</v>
      </c>
      <c r="C9604" s="3">
        <v>100</v>
      </c>
    </row>
    <row r="9605" spans="1:3">
      <c r="A9605" s="3">
        <v>17.580001831054688</v>
      </c>
      <c r="B9605" s="3">
        <v>99.166667461395264</v>
      </c>
      <c r="C9605" s="3">
        <v>100</v>
      </c>
    </row>
    <row r="9606" spans="1:3">
      <c r="A9606" s="3">
        <v>17.584001541137695</v>
      </c>
      <c r="B9606" s="3">
        <v>99.166667461395264</v>
      </c>
      <c r="C9606" s="3">
        <v>100</v>
      </c>
    </row>
    <row r="9607" spans="1:3">
      <c r="A9607" s="3">
        <v>17.588001251220703</v>
      </c>
      <c r="B9607" s="3">
        <v>99.166667461395264</v>
      </c>
      <c r="C9607" s="3">
        <v>100</v>
      </c>
    </row>
    <row r="9608" spans="1:3">
      <c r="A9608" s="3">
        <v>17.592000961303711</v>
      </c>
      <c r="B9608" s="3">
        <v>99.166667461395264</v>
      </c>
      <c r="C9608" s="3">
        <v>100</v>
      </c>
    </row>
    <row r="9609" spans="1:3">
      <c r="A9609" s="3">
        <v>17.596002578735352</v>
      </c>
      <c r="B9609" s="3">
        <v>99.166667461395264</v>
      </c>
      <c r="C9609" s="3">
        <v>100</v>
      </c>
    </row>
    <row r="9610" spans="1:3">
      <c r="A9610" s="3">
        <v>17.600002288818359</v>
      </c>
      <c r="B9610" s="3">
        <v>99.166667461395264</v>
      </c>
      <c r="C9610" s="3">
        <v>100</v>
      </c>
    </row>
    <row r="9611" spans="1:3">
      <c r="A9611" s="3">
        <v>17.604001998901367</v>
      </c>
      <c r="B9611" s="3">
        <v>99.166667461395264</v>
      </c>
      <c r="C9611" s="3">
        <v>100</v>
      </c>
    </row>
    <row r="9612" spans="1:3">
      <c r="A9612" s="3">
        <v>17.608001708984375</v>
      </c>
      <c r="B9612" s="3">
        <v>99.166667461395264</v>
      </c>
      <c r="C9612" s="3">
        <v>100</v>
      </c>
    </row>
    <row r="9613" spans="1:3">
      <c r="A9613" s="3">
        <v>17.612001419067383</v>
      </c>
      <c r="B9613" s="3">
        <v>99.166667461395264</v>
      </c>
      <c r="C9613" s="3">
        <v>100</v>
      </c>
    </row>
    <row r="9614" spans="1:3">
      <c r="A9614" s="3">
        <v>17.616001129150391</v>
      </c>
      <c r="B9614" s="3">
        <v>99.166667461395264</v>
      </c>
      <c r="C9614" s="3">
        <v>100</v>
      </c>
    </row>
    <row r="9615" spans="1:3">
      <c r="A9615" s="3">
        <v>17.620000839233398</v>
      </c>
      <c r="B9615" s="3">
        <v>99.166667461395264</v>
      </c>
      <c r="C9615" s="3">
        <v>100</v>
      </c>
    </row>
    <row r="9616" spans="1:3">
      <c r="A9616" s="3">
        <v>17.624002456665039</v>
      </c>
      <c r="B9616" s="3">
        <v>99.166667461395264</v>
      </c>
      <c r="C9616" s="3">
        <v>100</v>
      </c>
    </row>
    <row r="9617" spans="1:3">
      <c r="A9617" s="3">
        <v>17.628002166748047</v>
      </c>
      <c r="B9617" s="3">
        <v>99.166667461395264</v>
      </c>
      <c r="C9617" s="3">
        <v>100</v>
      </c>
    </row>
    <row r="9618" spans="1:3">
      <c r="A9618" s="3">
        <v>17.632001876831055</v>
      </c>
      <c r="B9618" s="3">
        <v>99.166667461395264</v>
      </c>
      <c r="C9618" s="3">
        <v>100</v>
      </c>
    </row>
    <row r="9619" spans="1:3">
      <c r="A9619" s="3">
        <v>17.636001586914063</v>
      </c>
      <c r="B9619" s="3">
        <v>99.166667461395264</v>
      </c>
      <c r="C9619" s="3">
        <v>100</v>
      </c>
    </row>
    <row r="9620" spans="1:3">
      <c r="A9620" s="3">
        <v>17.64000129699707</v>
      </c>
      <c r="B9620" s="3">
        <v>99.166667461395264</v>
      </c>
      <c r="C9620" s="3">
        <v>100</v>
      </c>
    </row>
    <row r="9621" spans="1:3">
      <c r="A9621" s="3">
        <v>17.644001007080078</v>
      </c>
      <c r="B9621" s="3">
        <v>99.166667461395264</v>
      </c>
      <c r="C9621" s="3">
        <v>100</v>
      </c>
    </row>
    <row r="9622" spans="1:3">
      <c r="A9622" s="3">
        <v>17.648002624511719</v>
      </c>
      <c r="B9622" s="3">
        <v>99.166667461395264</v>
      </c>
      <c r="C9622" s="3">
        <v>100</v>
      </c>
    </row>
    <row r="9623" spans="1:3">
      <c r="A9623" s="3">
        <v>17.652002334594727</v>
      </c>
      <c r="B9623" s="3">
        <v>99.166667461395264</v>
      </c>
      <c r="C9623" s="3">
        <v>100</v>
      </c>
    </row>
    <row r="9624" spans="1:3">
      <c r="A9624" s="3">
        <v>17.656002044677734</v>
      </c>
      <c r="B9624" s="3">
        <v>99.166667461395264</v>
      </c>
      <c r="C9624" s="3">
        <v>100</v>
      </c>
    </row>
    <row r="9625" spans="1:3">
      <c r="A9625" s="3">
        <v>17.660001754760742</v>
      </c>
      <c r="B9625" s="3">
        <v>99.166667461395264</v>
      </c>
      <c r="C9625" s="3">
        <v>100</v>
      </c>
    </row>
    <row r="9626" spans="1:3">
      <c r="A9626" s="3">
        <v>17.66400146484375</v>
      </c>
      <c r="B9626" s="3">
        <v>99.166667461395264</v>
      </c>
      <c r="C9626" s="3">
        <v>100</v>
      </c>
    </row>
    <row r="9627" spans="1:3">
      <c r="A9627" s="3">
        <v>17.668001174926758</v>
      </c>
      <c r="B9627" s="3">
        <v>99.166667461395264</v>
      </c>
      <c r="C9627" s="3">
        <v>100</v>
      </c>
    </row>
    <row r="9628" spans="1:3">
      <c r="A9628" s="3">
        <v>17.672000885009766</v>
      </c>
      <c r="B9628" s="3">
        <v>99.166667461395264</v>
      </c>
      <c r="C9628" s="3">
        <v>100</v>
      </c>
    </row>
    <row r="9629" spans="1:3">
      <c r="A9629" s="3">
        <v>17.676002502441406</v>
      </c>
      <c r="B9629" s="3">
        <v>99.166667461395264</v>
      </c>
      <c r="C9629" s="3">
        <v>100</v>
      </c>
    </row>
    <row r="9630" spans="1:3">
      <c r="A9630" s="3">
        <v>17.680002212524414</v>
      </c>
      <c r="B9630" s="3">
        <v>99.166667461395264</v>
      </c>
      <c r="C9630" s="3">
        <v>100</v>
      </c>
    </row>
    <row r="9631" spans="1:3">
      <c r="A9631" s="3">
        <v>17.684001922607422</v>
      </c>
      <c r="B9631" s="3">
        <v>99.166667461395264</v>
      </c>
      <c r="C9631" s="3">
        <v>100</v>
      </c>
    </row>
    <row r="9632" spans="1:3">
      <c r="A9632" s="3">
        <v>17.68800163269043</v>
      </c>
      <c r="B9632" s="3">
        <v>99.166667461395264</v>
      </c>
      <c r="C9632" s="3">
        <v>100</v>
      </c>
    </row>
    <row r="9633" spans="1:3">
      <c r="A9633" s="3">
        <v>17.692001342773438</v>
      </c>
      <c r="B9633" s="3">
        <v>99.166667461395264</v>
      </c>
      <c r="C9633" s="3">
        <v>100</v>
      </c>
    </row>
    <row r="9634" spans="1:3">
      <c r="A9634" s="3">
        <v>17.696001052856445</v>
      </c>
      <c r="B9634" s="3">
        <v>99.166667461395264</v>
      </c>
      <c r="C9634" s="3">
        <v>100</v>
      </c>
    </row>
    <row r="9635" spans="1:3">
      <c r="A9635" s="3">
        <v>17.700002670288086</v>
      </c>
      <c r="B9635" s="3">
        <v>99.166667461395264</v>
      </c>
      <c r="C9635" s="3">
        <v>100</v>
      </c>
    </row>
    <row r="9636" spans="1:3">
      <c r="A9636" s="3">
        <v>17.704002380371094</v>
      </c>
      <c r="B9636" s="3">
        <v>99.166667461395264</v>
      </c>
      <c r="C9636" s="3">
        <v>100</v>
      </c>
    </row>
    <row r="9637" spans="1:3">
      <c r="A9637" s="3">
        <v>17.708002090454102</v>
      </c>
      <c r="B9637" s="3">
        <v>99.166667461395264</v>
      </c>
      <c r="C9637" s="3">
        <v>100</v>
      </c>
    </row>
    <row r="9638" spans="1:3">
      <c r="A9638" s="3">
        <v>17.712001800537109</v>
      </c>
      <c r="B9638" s="3">
        <v>99.166667461395264</v>
      </c>
      <c r="C9638" s="3">
        <v>100</v>
      </c>
    </row>
    <row r="9639" spans="1:3">
      <c r="A9639" s="3">
        <v>17.716001510620117</v>
      </c>
      <c r="B9639" s="3">
        <v>99.166667461395264</v>
      </c>
      <c r="C9639" s="3">
        <v>100</v>
      </c>
    </row>
    <row r="9640" spans="1:3">
      <c r="A9640" s="3">
        <v>17.720001220703125</v>
      </c>
      <c r="B9640" s="3">
        <v>99.166667461395264</v>
      </c>
      <c r="C9640" s="3">
        <v>100</v>
      </c>
    </row>
    <row r="9641" spans="1:3">
      <c r="A9641" s="3">
        <v>17.724000930786133</v>
      </c>
      <c r="B9641" s="3">
        <v>99.166667461395264</v>
      </c>
      <c r="C9641" s="3">
        <v>100</v>
      </c>
    </row>
    <row r="9642" spans="1:3">
      <c r="A9642" s="3">
        <v>17.728002548217773</v>
      </c>
      <c r="B9642" s="3">
        <v>99.166667461395264</v>
      </c>
      <c r="C9642" s="3">
        <v>100</v>
      </c>
    </row>
    <row r="9643" spans="1:3">
      <c r="A9643" s="3">
        <v>17.732002258300781</v>
      </c>
      <c r="B9643" s="3">
        <v>99.166667461395264</v>
      </c>
      <c r="C9643" s="3">
        <v>100</v>
      </c>
    </row>
    <row r="9644" spans="1:3">
      <c r="A9644" s="3">
        <v>17.736001968383789</v>
      </c>
      <c r="B9644" s="3">
        <v>99.166667461395264</v>
      </c>
      <c r="C9644" s="3">
        <v>100</v>
      </c>
    </row>
    <row r="9645" spans="1:3">
      <c r="A9645" s="3">
        <v>17.740001678466797</v>
      </c>
      <c r="B9645" s="3">
        <v>99.166667461395264</v>
      </c>
      <c r="C9645" s="3">
        <v>100</v>
      </c>
    </row>
    <row r="9646" spans="1:3">
      <c r="A9646" s="3">
        <v>17.744001388549805</v>
      </c>
      <c r="B9646" s="3">
        <v>99.166667461395264</v>
      </c>
      <c r="C9646" s="3">
        <v>100</v>
      </c>
    </row>
    <row r="9647" spans="1:3">
      <c r="A9647" s="3">
        <v>17.748001098632813</v>
      </c>
      <c r="B9647" s="3">
        <v>99.166667461395264</v>
      </c>
      <c r="C9647" s="3">
        <v>100</v>
      </c>
    </row>
    <row r="9648" spans="1:3">
      <c r="A9648" s="3">
        <v>17.752002716064453</v>
      </c>
      <c r="B9648" s="3">
        <v>99.166667461395264</v>
      </c>
      <c r="C9648" s="3">
        <v>100</v>
      </c>
    </row>
    <row r="9649" spans="1:3">
      <c r="A9649" s="3">
        <v>17.756002426147461</v>
      </c>
      <c r="B9649" s="3">
        <v>99.166667461395264</v>
      </c>
      <c r="C9649" s="3">
        <v>100</v>
      </c>
    </row>
    <row r="9650" spans="1:3">
      <c r="A9650" s="3">
        <v>17.760002136230469</v>
      </c>
      <c r="B9650" s="3">
        <v>99.166667461395264</v>
      </c>
      <c r="C9650" s="3">
        <v>100</v>
      </c>
    </row>
    <row r="9651" spans="1:3">
      <c r="A9651" s="3">
        <v>17.764001846313477</v>
      </c>
      <c r="B9651" s="3">
        <v>99.166667461395264</v>
      </c>
      <c r="C9651" s="3">
        <v>100</v>
      </c>
    </row>
    <row r="9652" spans="1:3">
      <c r="A9652" s="3">
        <v>17.768001556396484</v>
      </c>
      <c r="B9652" s="3">
        <v>99.166667461395264</v>
      </c>
      <c r="C9652" s="3">
        <v>100</v>
      </c>
    </row>
    <row r="9653" spans="1:3">
      <c r="A9653" s="3">
        <v>17.772001266479492</v>
      </c>
      <c r="B9653" s="3">
        <v>99.166667461395264</v>
      </c>
      <c r="C9653" s="3">
        <v>100</v>
      </c>
    </row>
    <row r="9654" spans="1:3">
      <c r="A9654" s="3">
        <v>17.7760009765625</v>
      </c>
      <c r="B9654" s="3">
        <v>99.166667461395264</v>
      </c>
      <c r="C9654" s="3">
        <v>100</v>
      </c>
    </row>
    <row r="9655" spans="1:3">
      <c r="A9655" s="3">
        <v>17.780002593994141</v>
      </c>
      <c r="B9655" s="3">
        <v>99.166667461395264</v>
      </c>
      <c r="C9655" s="3">
        <v>100</v>
      </c>
    </row>
    <row r="9656" spans="1:3">
      <c r="A9656" s="3">
        <v>17.784002304077148</v>
      </c>
      <c r="B9656" s="3">
        <v>99.166667461395264</v>
      </c>
      <c r="C9656" s="3">
        <v>100</v>
      </c>
    </row>
    <row r="9657" spans="1:3">
      <c r="A9657" s="3">
        <v>17.788002014160156</v>
      </c>
      <c r="B9657" s="3">
        <v>99.166667461395264</v>
      </c>
      <c r="C9657" s="3">
        <v>100</v>
      </c>
    </row>
    <row r="9658" spans="1:3">
      <c r="A9658" s="3">
        <v>17.792001724243164</v>
      </c>
      <c r="B9658" s="3">
        <v>99.166667461395264</v>
      </c>
      <c r="C9658" s="3">
        <v>100</v>
      </c>
    </row>
    <row r="9659" spans="1:3">
      <c r="A9659" s="3">
        <v>17.796001434326172</v>
      </c>
      <c r="B9659" s="3">
        <v>99.166667461395264</v>
      </c>
      <c r="C9659" s="3">
        <v>100</v>
      </c>
    </row>
    <row r="9660" spans="1:3">
      <c r="A9660" s="3">
        <v>17.80000114440918</v>
      </c>
      <c r="B9660" s="3">
        <v>99.166667461395264</v>
      </c>
      <c r="C9660" s="3">
        <v>100</v>
      </c>
    </row>
    <row r="9661" spans="1:3">
      <c r="A9661" s="3">
        <v>17.804000854492188</v>
      </c>
      <c r="B9661" s="3">
        <v>99.166667461395264</v>
      </c>
      <c r="C9661" s="3">
        <v>100</v>
      </c>
    </row>
    <row r="9662" spans="1:3">
      <c r="A9662" s="3">
        <v>17.808002471923828</v>
      </c>
      <c r="B9662" s="3">
        <v>99.166667461395264</v>
      </c>
      <c r="C9662" s="3">
        <v>100</v>
      </c>
    </row>
    <row r="9663" spans="1:3">
      <c r="A9663" s="3">
        <v>17.812002182006836</v>
      </c>
      <c r="B9663" s="3">
        <v>99.166667461395264</v>
      </c>
      <c r="C9663" s="3">
        <v>100</v>
      </c>
    </row>
    <row r="9664" spans="1:3">
      <c r="A9664" s="3">
        <v>17.816001892089844</v>
      </c>
      <c r="B9664" s="3">
        <v>99.166667461395264</v>
      </c>
      <c r="C9664" s="3">
        <v>100</v>
      </c>
    </row>
    <row r="9665" spans="1:3">
      <c r="A9665" s="3">
        <v>17.820001602172852</v>
      </c>
      <c r="B9665" s="3">
        <v>99.166667461395264</v>
      </c>
      <c r="C9665" s="3">
        <v>100</v>
      </c>
    </row>
    <row r="9666" spans="1:3">
      <c r="A9666" s="3">
        <v>17.824001312255859</v>
      </c>
      <c r="B9666" s="3">
        <v>99.166667461395264</v>
      </c>
      <c r="C9666" s="3">
        <v>100</v>
      </c>
    </row>
    <row r="9667" spans="1:3">
      <c r="A9667" s="3">
        <v>17.828001022338867</v>
      </c>
      <c r="B9667" s="3">
        <v>99.166667461395264</v>
      </c>
      <c r="C9667" s="3">
        <v>100</v>
      </c>
    </row>
    <row r="9668" spans="1:3">
      <c r="A9668" s="3">
        <v>17.832002639770508</v>
      </c>
      <c r="B9668" s="3">
        <v>99.166667461395264</v>
      </c>
      <c r="C9668" s="3">
        <v>100</v>
      </c>
    </row>
    <row r="9669" spans="1:3">
      <c r="A9669" s="3">
        <v>17.836002349853516</v>
      </c>
      <c r="B9669" s="3">
        <v>99.166667461395264</v>
      </c>
      <c r="C9669" s="3">
        <v>100</v>
      </c>
    </row>
    <row r="9670" spans="1:3">
      <c r="A9670" s="3">
        <v>17.840002059936523</v>
      </c>
      <c r="B9670" s="3">
        <v>99.166667461395264</v>
      </c>
      <c r="C9670" s="3">
        <v>100</v>
      </c>
    </row>
    <row r="9671" spans="1:3">
      <c r="A9671" s="3">
        <v>17.844001770019531</v>
      </c>
      <c r="B9671" s="3">
        <v>99.166667461395264</v>
      </c>
      <c r="C9671" s="3">
        <v>100</v>
      </c>
    </row>
    <row r="9672" spans="1:3">
      <c r="A9672" s="3">
        <v>17.848001480102539</v>
      </c>
      <c r="B9672" s="3">
        <v>99.166667461395264</v>
      </c>
      <c r="C9672" s="3">
        <v>100</v>
      </c>
    </row>
    <row r="9673" spans="1:3">
      <c r="A9673" s="3">
        <v>17.852001190185547</v>
      </c>
      <c r="B9673" s="3">
        <v>99.166667461395264</v>
      </c>
      <c r="C9673" s="3">
        <v>100</v>
      </c>
    </row>
    <row r="9674" spans="1:3">
      <c r="A9674" s="3">
        <v>17.856000900268555</v>
      </c>
      <c r="B9674" s="3">
        <v>99.166667461395264</v>
      </c>
      <c r="C9674" s="3">
        <v>100</v>
      </c>
    </row>
    <row r="9675" spans="1:3">
      <c r="A9675" s="3">
        <v>17.860002517700195</v>
      </c>
      <c r="B9675" s="3">
        <v>99.166667461395264</v>
      </c>
      <c r="C9675" s="3">
        <v>100</v>
      </c>
    </row>
    <row r="9676" spans="1:3">
      <c r="A9676" s="3">
        <v>17.864002227783203</v>
      </c>
      <c r="B9676" s="3">
        <v>99.166667461395264</v>
      </c>
      <c r="C9676" s="3">
        <v>100</v>
      </c>
    </row>
    <row r="9677" spans="1:3">
      <c r="A9677" s="3">
        <v>17.868001937866211</v>
      </c>
      <c r="B9677" s="3">
        <v>99.166667461395264</v>
      </c>
      <c r="C9677" s="3">
        <v>100</v>
      </c>
    </row>
    <row r="9678" spans="1:3">
      <c r="A9678" s="3">
        <v>17.872001647949219</v>
      </c>
      <c r="B9678" s="3">
        <v>99.166667461395264</v>
      </c>
      <c r="C9678" s="3">
        <v>100</v>
      </c>
    </row>
    <row r="9679" spans="1:3">
      <c r="A9679" s="3">
        <v>17.876001358032227</v>
      </c>
      <c r="B9679" s="3">
        <v>99.166667461395264</v>
      </c>
      <c r="C9679" s="3">
        <v>100</v>
      </c>
    </row>
    <row r="9680" spans="1:3">
      <c r="A9680" s="3">
        <v>17.880001068115234</v>
      </c>
      <c r="B9680" s="3">
        <v>99.166667461395264</v>
      </c>
      <c r="C9680" s="3">
        <v>100</v>
      </c>
    </row>
    <row r="9681" spans="1:3">
      <c r="A9681" s="3">
        <v>17.884002685546875</v>
      </c>
      <c r="B9681" s="3">
        <v>99.166667461395264</v>
      </c>
      <c r="C9681" s="3">
        <v>100</v>
      </c>
    </row>
    <row r="9682" spans="1:3">
      <c r="A9682" s="3">
        <v>17.888002395629883</v>
      </c>
      <c r="B9682" s="3">
        <v>99.166667461395264</v>
      </c>
      <c r="C9682" s="3">
        <v>100</v>
      </c>
    </row>
    <row r="9683" spans="1:3">
      <c r="A9683" s="3">
        <v>17.892002105712891</v>
      </c>
      <c r="B9683" s="3">
        <v>99.166667461395264</v>
      </c>
      <c r="C9683" s="3">
        <v>100</v>
      </c>
    </row>
    <row r="9684" spans="1:3">
      <c r="A9684" s="3">
        <v>17.896001815795898</v>
      </c>
      <c r="B9684" s="3">
        <v>99.166667461395264</v>
      </c>
      <c r="C9684" s="3">
        <v>100</v>
      </c>
    </row>
    <row r="9685" spans="1:3">
      <c r="A9685" s="3">
        <v>17.900001525878906</v>
      </c>
      <c r="B9685" s="3">
        <v>99.166667461395264</v>
      </c>
      <c r="C9685" s="3">
        <v>100</v>
      </c>
    </row>
    <row r="9686" spans="1:3">
      <c r="A9686" s="3">
        <v>17.904001235961914</v>
      </c>
      <c r="B9686" s="3">
        <v>99.166667461395264</v>
      </c>
      <c r="C9686" s="3">
        <v>100</v>
      </c>
    </row>
    <row r="9687" spans="1:3">
      <c r="A9687" s="3">
        <v>17.908000946044922</v>
      </c>
      <c r="B9687" s="3">
        <v>99.166667461395264</v>
      </c>
      <c r="C9687" s="3">
        <v>100</v>
      </c>
    </row>
    <row r="9688" spans="1:3">
      <c r="A9688" s="3">
        <v>17.912002563476563</v>
      </c>
      <c r="B9688" s="3">
        <v>99.166667461395264</v>
      </c>
      <c r="C9688" s="3">
        <v>100</v>
      </c>
    </row>
    <row r="9689" spans="1:3">
      <c r="A9689" s="3">
        <v>17.91600227355957</v>
      </c>
      <c r="B9689" s="3">
        <v>99.166667461395264</v>
      </c>
      <c r="C9689" s="3">
        <v>100</v>
      </c>
    </row>
    <row r="9690" spans="1:3">
      <c r="A9690" s="3">
        <v>17.920001983642578</v>
      </c>
      <c r="B9690" s="3">
        <v>99.166667461395264</v>
      </c>
      <c r="C9690" s="3">
        <v>100</v>
      </c>
    </row>
    <row r="9691" spans="1:3">
      <c r="A9691" s="3">
        <v>17.924001693725586</v>
      </c>
      <c r="B9691" s="3">
        <v>99.166667461395264</v>
      </c>
      <c r="C9691" s="3">
        <v>100</v>
      </c>
    </row>
    <row r="9692" spans="1:3">
      <c r="A9692" s="3">
        <v>17.928001403808594</v>
      </c>
      <c r="B9692" s="3">
        <v>99.166667461395264</v>
      </c>
      <c r="C9692" s="3">
        <v>100</v>
      </c>
    </row>
    <row r="9693" spans="1:3">
      <c r="A9693" s="3">
        <v>17.932001113891602</v>
      </c>
      <c r="B9693" s="3">
        <v>99.166667461395264</v>
      </c>
      <c r="C9693" s="3">
        <v>100</v>
      </c>
    </row>
    <row r="9694" spans="1:3">
      <c r="A9694" s="3">
        <v>17.936002731323242</v>
      </c>
      <c r="B9694" s="3">
        <v>99.166667461395264</v>
      </c>
      <c r="C9694" s="3">
        <v>100</v>
      </c>
    </row>
    <row r="9695" spans="1:3">
      <c r="A9695" s="3">
        <v>17.94000244140625</v>
      </c>
      <c r="B9695" s="3">
        <v>99.166667461395264</v>
      </c>
      <c r="C9695" s="3">
        <v>100</v>
      </c>
    </row>
    <row r="9696" spans="1:3">
      <c r="A9696" s="3">
        <v>17.944002151489258</v>
      </c>
      <c r="B9696" s="3">
        <v>99.166667461395264</v>
      </c>
      <c r="C9696" s="3">
        <v>100</v>
      </c>
    </row>
    <row r="9697" spans="1:3">
      <c r="A9697" s="3">
        <v>17.948001861572266</v>
      </c>
      <c r="B9697" s="3">
        <v>99.166667461395264</v>
      </c>
      <c r="C9697" s="3">
        <v>100</v>
      </c>
    </row>
    <row r="9698" spans="1:3">
      <c r="A9698" s="3">
        <v>17.952001571655273</v>
      </c>
      <c r="B9698" s="3">
        <v>99.166667461395264</v>
      </c>
      <c r="C9698" s="3">
        <v>100</v>
      </c>
    </row>
    <row r="9699" spans="1:3">
      <c r="A9699" s="3">
        <v>17.956001281738281</v>
      </c>
      <c r="B9699" s="3">
        <v>99.166667461395264</v>
      </c>
      <c r="C9699" s="3">
        <v>100</v>
      </c>
    </row>
    <row r="9700" spans="1:3">
      <c r="A9700" s="3">
        <v>17.960000991821289</v>
      </c>
      <c r="B9700" s="3">
        <v>99.166667461395264</v>
      </c>
      <c r="C9700" s="3">
        <v>100</v>
      </c>
    </row>
    <row r="9701" spans="1:3">
      <c r="A9701" s="3">
        <v>17.96400260925293</v>
      </c>
      <c r="B9701" s="3">
        <v>99.166667461395264</v>
      </c>
      <c r="C9701" s="3">
        <v>100</v>
      </c>
    </row>
    <row r="9702" spans="1:3">
      <c r="A9702" s="3">
        <v>17.968002319335938</v>
      </c>
      <c r="B9702" s="3">
        <v>99.166667461395264</v>
      </c>
      <c r="C9702" s="3">
        <v>100</v>
      </c>
    </row>
    <row r="9703" spans="1:3">
      <c r="A9703" s="3">
        <v>17.972002029418945</v>
      </c>
      <c r="B9703" s="3">
        <v>99.166667461395264</v>
      </c>
      <c r="C9703" s="3">
        <v>100</v>
      </c>
    </row>
    <row r="9704" spans="1:3">
      <c r="A9704" s="3">
        <v>17.976001739501953</v>
      </c>
      <c r="B9704" s="3">
        <v>99.166667461395264</v>
      </c>
      <c r="C9704" s="3">
        <v>100</v>
      </c>
    </row>
    <row r="9705" spans="1:3">
      <c r="A9705" s="3">
        <v>17.980001449584961</v>
      </c>
      <c r="B9705" s="3">
        <v>99.166667461395264</v>
      </c>
      <c r="C9705" s="3">
        <v>100</v>
      </c>
    </row>
    <row r="9706" spans="1:3">
      <c r="A9706" s="3">
        <v>17.984001159667969</v>
      </c>
      <c r="B9706" s="3">
        <v>99.166667461395264</v>
      </c>
      <c r="C9706" s="3">
        <v>100</v>
      </c>
    </row>
    <row r="9707" spans="1:3">
      <c r="A9707" s="3">
        <v>17.988000869750977</v>
      </c>
      <c r="B9707" s="3">
        <v>99.166667461395264</v>
      </c>
      <c r="C9707" s="3">
        <v>100</v>
      </c>
    </row>
    <row r="9708" spans="1:3">
      <c r="A9708" s="3">
        <v>17.992002487182617</v>
      </c>
      <c r="B9708" s="3">
        <v>99.166667461395264</v>
      </c>
      <c r="C9708" s="3">
        <v>100</v>
      </c>
    </row>
    <row r="9709" spans="1:3">
      <c r="A9709" s="3">
        <v>17.996002197265625</v>
      </c>
      <c r="B9709" s="3">
        <v>99.166667461395264</v>
      </c>
      <c r="C9709" s="3">
        <v>100</v>
      </c>
    </row>
    <row r="9710" spans="1:3">
      <c r="A9710" s="3">
        <v>18.000001907348633</v>
      </c>
      <c r="B9710" s="3">
        <v>99.166667461395264</v>
      </c>
      <c r="C9710" s="3">
        <v>100</v>
      </c>
    </row>
    <row r="9711" spans="1:3">
      <c r="A9711" s="3">
        <v>18.004001617431641</v>
      </c>
      <c r="B9711" s="3">
        <v>99.166667461395264</v>
      </c>
      <c r="C9711" s="3">
        <v>100</v>
      </c>
    </row>
    <row r="9712" spans="1:3">
      <c r="A9712" s="3">
        <v>18.008001327514648</v>
      </c>
      <c r="B9712" s="3">
        <v>99.166667461395264</v>
      </c>
      <c r="C9712" s="3">
        <v>100</v>
      </c>
    </row>
    <row r="9713" spans="1:3">
      <c r="A9713" s="3">
        <v>18.012001037597656</v>
      </c>
      <c r="B9713" s="3">
        <v>99.166667461395264</v>
      </c>
      <c r="C9713" s="3">
        <v>100</v>
      </c>
    </row>
    <row r="9714" spans="1:3">
      <c r="A9714" s="3">
        <v>18.016002655029297</v>
      </c>
      <c r="B9714" s="3">
        <v>99.166667461395264</v>
      </c>
      <c r="C9714" s="3">
        <v>100</v>
      </c>
    </row>
    <row r="9715" spans="1:3">
      <c r="A9715" s="3">
        <v>18.020002365112305</v>
      </c>
      <c r="B9715" s="3">
        <v>99.166667461395264</v>
      </c>
      <c r="C9715" s="3">
        <v>100</v>
      </c>
    </row>
    <row r="9716" spans="1:3">
      <c r="A9716" s="3">
        <v>18.024002075195313</v>
      </c>
      <c r="B9716" s="3">
        <v>99.166667461395264</v>
      </c>
      <c r="C9716" s="3">
        <v>100</v>
      </c>
    </row>
    <row r="9717" spans="1:3">
      <c r="A9717" s="3">
        <v>18.02800178527832</v>
      </c>
      <c r="B9717" s="3">
        <v>99.166667461395264</v>
      </c>
      <c r="C9717" s="3">
        <v>100</v>
      </c>
    </row>
    <row r="9718" spans="1:3">
      <c r="A9718" s="3">
        <v>18.032001495361328</v>
      </c>
      <c r="B9718" s="3">
        <v>99.166667461395264</v>
      </c>
      <c r="C9718" s="3">
        <v>100</v>
      </c>
    </row>
    <row r="9719" spans="1:3">
      <c r="A9719" s="3">
        <v>18.036001205444336</v>
      </c>
      <c r="B9719" s="3">
        <v>99.166667461395264</v>
      </c>
      <c r="C9719" s="3">
        <v>100</v>
      </c>
    </row>
    <row r="9720" spans="1:3">
      <c r="A9720" s="3">
        <v>18.040000915527344</v>
      </c>
      <c r="B9720" s="3">
        <v>99.166667461395264</v>
      </c>
      <c r="C9720" s="3">
        <v>100</v>
      </c>
    </row>
    <row r="9721" spans="1:3">
      <c r="A9721" s="3">
        <v>18.044002532958984</v>
      </c>
      <c r="B9721" s="3">
        <v>99.166667461395264</v>
      </c>
      <c r="C9721" s="3">
        <v>100</v>
      </c>
    </row>
    <row r="9722" spans="1:3">
      <c r="A9722" s="3">
        <v>18.048002243041992</v>
      </c>
      <c r="B9722" s="3">
        <v>99.166667461395264</v>
      </c>
      <c r="C9722" s="3">
        <v>100</v>
      </c>
    </row>
    <row r="9723" spans="1:3">
      <c r="A9723" s="3">
        <v>18.052001953125</v>
      </c>
      <c r="B9723" s="3">
        <v>99.166667461395264</v>
      </c>
      <c r="C9723" s="3">
        <v>100</v>
      </c>
    </row>
    <row r="9724" spans="1:3">
      <c r="A9724" s="3">
        <v>18.056001663208008</v>
      </c>
      <c r="B9724" s="3">
        <v>99.166667461395264</v>
      </c>
      <c r="C9724" s="3">
        <v>100</v>
      </c>
    </row>
    <row r="9725" spans="1:3">
      <c r="A9725" s="3">
        <v>18.060001373291016</v>
      </c>
      <c r="B9725" s="3">
        <v>99.166667461395264</v>
      </c>
      <c r="C9725" s="3">
        <v>100</v>
      </c>
    </row>
    <row r="9726" spans="1:3">
      <c r="A9726" s="3">
        <v>18.064001083374023</v>
      </c>
      <c r="B9726" s="3">
        <v>99.166667461395264</v>
      </c>
      <c r="C9726" s="3">
        <v>100</v>
      </c>
    </row>
    <row r="9727" spans="1:3">
      <c r="A9727" s="3">
        <v>18.068002700805664</v>
      </c>
      <c r="B9727" s="3">
        <v>99.166667461395264</v>
      </c>
      <c r="C9727" s="3">
        <v>100</v>
      </c>
    </row>
    <row r="9728" spans="1:3">
      <c r="A9728" s="3">
        <v>18.072002410888672</v>
      </c>
      <c r="B9728" s="3">
        <v>99.166667461395264</v>
      </c>
      <c r="C9728" s="3">
        <v>100</v>
      </c>
    </row>
    <row r="9729" spans="1:3">
      <c r="A9729" s="3">
        <v>18.07600212097168</v>
      </c>
      <c r="B9729" s="3">
        <v>99.166667461395264</v>
      </c>
      <c r="C9729" s="3">
        <v>100</v>
      </c>
    </row>
    <row r="9730" spans="1:3">
      <c r="A9730" s="3">
        <v>18.080001831054688</v>
      </c>
      <c r="B9730" s="3">
        <v>99.166667461395264</v>
      </c>
      <c r="C9730" s="3">
        <v>100</v>
      </c>
    </row>
    <row r="9731" spans="1:3">
      <c r="A9731" s="3">
        <v>18.084001541137695</v>
      </c>
      <c r="B9731" s="3">
        <v>99.166667461395264</v>
      </c>
      <c r="C9731" s="3">
        <v>100</v>
      </c>
    </row>
    <row r="9732" spans="1:3">
      <c r="A9732" s="3">
        <v>18.088001251220703</v>
      </c>
      <c r="B9732" s="3">
        <v>99.166667461395264</v>
      </c>
      <c r="C9732" s="3">
        <v>100</v>
      </c>
    </row>
    <row r="9733" spans="1:3">
      <c r="A9733" s="3">
        <v>18.092000961303711</v>
      </c>
      <c r="B9733" s="3">
        <v>99.166667461395264</v>
      </c>
      <c r="C9733" s="3">
        <v>100</v>
      </c>
    </row>
    <row r="9734" spans="1:3">
      <c r="A9734" s="3">
        <v>18.096002578735352</v>
      </c>
      <c r="B9734" s="3">
        <v>99.166667461395264</v>
      </c>
      <c r="C9734" s="3">
        <v>100</v>
      </c>
    </row>
    <row r="9735" spans="1:3">
      <c r="A9735" s="3">
        <v>18.100002288818359</v>
      </c>
      <c r="B9735" s="3">
        <v>99.166667461395264</v>
      </c>
      <c r="C9735" s="3">
        <v>100</v>
      </c>
    </row>
    <row r="9736" spans="1:3">
      <c r="A9736" s="3">
        <v>18.104001998901367</v>
      </c>
      <c r="B9736" s="3">
        <v>99.166667461395264</v>
      </c>
      <c r="C9736" s="3">
        <v>100</v>
      </c>
    </row>
    <row r="9737" spans="1:3">
      <c r="A9737" s="3">
        <v>18.108001708984375</v>
      </c>
      <c r="B9737" s="3">
        <v>99.166667461395264</v>
      </c>
      <c r="C9737" s="3">
        <v>100</v>
      </c>
    </row>
    <row r="9738" spans="1:3">
      <c r="A9738" s="3">
        <v>18.112001419067383</v>
      </c>
      <c r="B9738" s="3">
        <v>99.166667461395264</v>
      </c>
      <c r="C9738" s="3">
        <v>100</v>
      </c>
    </row>
    <row r="9739" spans="1:3">
      <c r="A9739" s="3">
        <v>18.116001129150391</v>
      </c>
      <c r="B9739" s="3">
        <v>99.166667461395264</v>
      </c>
      <c r="C9739" s="3">
        <v>100</v>
      </c>
    </row>
    <row r="9740" spans="1:3">
      <c r="A9740" s="3">
        <v>18.120002746582031</v>
      </c>
      <c r="B9740" s="3">
        <v>99.166667461395264</v>
      </c>
      <c r="C9740" s="3">
        <v>100</v>
      </c>
    </row>
    <row r="9741" spans="1:3">
      <c r="A9741" s="3">
        <v>18.124002456665039</v>
      </c>
      <c r="B9741" s="3">
        <v>99.166667461395264</v>
      </c>
      <c r="C9741" s="3">
        <v>100</v>
      </c>
    </row>
    <row r="9742" spans="1:3">
      <c r="A9742" s="3">
        <v>18.128002166748047</v>
      </c>
      <c r="B9742" s="3">
        <v>99.166667461395264</v>
      </c>
      <c r="C9742" s="3">
        <v>100</v>
      </c>
    </row>
    <row r="9743" spans="1:3">
      <c r="A9743" s="3">
        <v>18.132001876831055</v>
      </c>
      <c r="B9743" s="3">
        <v>99.166667461395264</v>
      </c>
      <c r="C9743" s="3">
        <v>100</v>
      </c>
    </row>
    <row r="9744" spans="1:3">
      <c r="A9744" s="3">
        <v>18.136001586914063</v>
      </c>
      <c r="B9744" s="3">
        <v>99.166667461395264</v>
      </c>
      <c r="C9744" s="3">
        <v>100</v>
      </c>
    </row>
    <row r="9745" spans="1:3">
      <c r="A9745" s="3">
        <v>18.14000129699707</v>
      </c>
      <c r="B9745" s="3">
        <v>99.166667461395264</v>
      </c>
      <c r="C9745" s="3">
        <v>100</v>
      </c>
    </row>
    <row r="9746" spans="1:3">
      <c r="A9746" s="3">
        <v>18.144001007080078</v>
      </c>
      <c r="B9746" s="3">
        <v>99.166667461395264</v>
      </c>
      <c r="C9746" s="3">
        <v>100</v>
      </c>
    </row>
    <row r="9747" spans="1:3">
      <c r="A9747" s="3">
        <v>18.148002624511719</v>
      </c>
      <c r="B9747" s="3">
        <v>99.166667461395264</v>
      </c>
      <c r="C9747" s="3">
        <v>100</v>
      </c>
    </row>
    <row r="9748" spans="1:3">
      <c r="A9748" s="3">
        <v>18.152002334594727</v>
      </c>
      <c r="B9748" s="3">
        <v>99.166667461395264</v>
      </c>
      <c r="C9748" s="3">
        <v>100</v>
      </c>
    </row>
    <row r="9749" spans="1:3">
      <c r="A9749" s="3">
        <v>18.156002044677734</v>
      </c>
      <c r="B9749" s="3">
        <v>99.166667461395264</v>
      </c>
      <c r="C9749" s="3">
        <v>100</v>
      </c>
    </row>
    <row r="9750" spans="1:3">
      <c r="A9750" s="3">
        <v>18.160001754760742</v>
      </c>
      <c r="B9750" s="3">
        <v>99.166667461395264</v>
      </c>
      <c r="C9750" s="3">
        <v>100</v>
      </c>
    </row>
    <row r="9751" spans="1:3">
      <c r="A9751" s="3">
        <v>18.16400146484375</v>
      </c>
      <c r="B9751" s="3">
        <v>99.166667461395264</v>
      </c>
      <c r="C9751" s="3">
        <v>100</v>
      </c>
    </row>
    <row r="9752" spans="1:3">
      <c r="A9752" s="3">
        <v>18.168001174926758</v>
      </c>
      <c r="B9752" s="3">
        <v>99.166667461395264</v>
      </c>
      <c r="C9752" s="3">
        <v>100</v>
      </c>
    </row>
    <row r="9753" spans="1:3">
      <c r="A9753" s="3">
        <v>18.172000885009766</v>
      </c>
      <c r="B9753" s="3">
        <v>99.166667461395264</v>
      </c>
      <c r="C9753" s="3">
        <v>100</v>
      </c>
    </row>
    <row r="9754" spans="1:3">
      <c r="A9754" s="3">
        <v>18.176002502441406</v>
      </c>
      <c r="B9754" s="3">
        <v>99.166667461395264</v>
      </c>
      <c r="C9754" s="3">
        <v>100</v>
      </c>
    </row>
    <row r="9755" spans="1:3">
      <c r="A9755" s="3">
        <v>18.180002212524414</v>
      </c>
      <c r="B9755" s="3">
        <v>99.166667461395264</v>
      </c>
      <c r="C9755" s="3">
        <v>100</v>
      </c>
    </row>
    <row r="9756" spans="1:3">
      <c r="A9756" s="3">
        <v>18.184001922607422</v>
      </c>
      <c r="B9756" s="3">
        <v>99.166667461395264</v>
      </c>
      <c r="C9756" s="3">
        <v>100</v>
      </c>
    </row>
    <row r="9757" spans="1:3">
      <c r="A9757" s="3">
        <v>18.18800163269043</v>
      </c>
      <c r="B9757" s="3">
        <v>99.166667461395264</v>
      </c>
      <c r="C9757" s="3">
        <v>100</v>
      </c>
    </row>
    <row r="9758" spans="1:3">
      <c r="A9758" s="3">
        <v>18.192001342773438</v>
      </c>
      <c r="B9758" s="3">
        <v>99.166667461395264</v>
      </c>
      <c r="C9758" s="3">
        <v>100</v>
      </c>
    </row>
    <row r="9759" spans="1:3">
      <c r="A9759" s="3">
        <v>18.196001052856445</v>
      </c>
      <c r="B9759" s="3">
        <v>99.166667461395264</v>
      </c>
      <c r="C9759" s="3">
        <v>100</v>
      </c>
    </row>
    <row r="9760" spans="1:3">
      <c r="A9760" s="3">
        <v>18.200002670288086</v>
      </c>
      <c r="B9760" s="3">
        <v>99.166667461395264</v>
      </c>
      <c r="C9760" s="3">
        <v>100</v>
      </c>
    </row>
    <row r="9761" spans="1:3">
      <c r="A9761" s="3">
        <v>18.204002380371094</v>
      </c>
      <c r="B9761" s="3">
        <v>99.166667461395264</v>
      </c>
      <c r="C9761" s="3">
        <v>100</v>
      </c>
    </row>
    <row r="9762" spans="1:3">
      <c r="A9762" s="3">
        <v>18.208002090454102</v>
      </c>
      <c r="B9762" s="3">
        <v>99.166667461395264</v>
      </c>
      <c r="C9762" s="3">
        <v>100</v>
      </c>
    </row>
    <row r="9763" spans="1:3">
      <c r="A9763" s="3">
        <v>18.212001800537109</v>
      </c>
      <c r="B9763" s="3">
        <v>99.166667461395264</v>
      </c>
      <c r="C9763" s="3">
        <v>100</v>
      </c>
    </row>
    <row r="9764" spans="1:3">
      <c r="A9764" s="3">
        <v>18.216001510620117</v>
      </c>
      <c r="B9764" s="3">
        <v>99.166667461395264</v>
      </c>
      <c r="C9764" s="3">
        <v>100</v>
      </c>
    </row>
    <row r="9765" spans="1:3">
      <c r="A9765" s="3">
        <v>18.220001220703125</v>
      </c>
      <c r="B9765" s="3">
        <v>99.166667461395264</v>
      </c>
      <c r="C9765" s="3">
        <v>100</v>
      </c>
    </row>
    <row r="9766" spans="1:3">
      <c r="A9766" s="3">
        <v>18.224000930786133</v>
      </c>
      <c r="B9766" s="3">
        <v>99.166667461395264</v>
      </c>
      <c r="C9766" s="3">
        <v>100</v>
      </c>
    </row>
    <row r="9767" spans="1:3">
      <c r="A9767" s="3">
        <v>18.228002548217773</v>
      </c>
      <c r="B9767" s="3">
        <v>99.166667461395264</v>
      </c>
      <c r="C9767" s="3">
        <v>100</v>
      </c>
    </row>
    <row r="9768" spans="1:3">
      <c r="A9768" s="3">
        <v>18.232002258300781</v>
      </c>
      <c r="B9768" s="3">
        <v>99.166667461395264</v>
      </c>
      <c r="C9768" s="3">
        <v>100</v>
      </c>
    </row>
    <row r="9769" spans="1:3">
      <c r="A9769" s="3">
        <v>18.236001968383789</v>
      </c>
      <c r="B9769" s="3">
        <v>99.166667461395264</v>
      </c>
      <c r="C9769" s="3">
        <v>100</v>
      </c>
    </row>
    <row r="9770" spans="1:3">
      <c r="A9770" s="3">
        <v>18.240001678466797</v>
      </c>
      <c r="B9770" s="3">
        <v>99.166667461395264</v>
      </c>
      <c r="C9770" s="3">
        <v>100</v>
      </c>
    </row>
    <row r="9771" spans="1:3">
      <c r="A9771" s="3">
        <v>18.244001388549805</v>
      </c>
      <c r="B9771" s="3">
        <v>99.166667461395264</v>
      </c>
      <c r="C9771" s="3">
        <v>100</v>
      </c>
    </row>
    <row r="9772" spans="1:3">
      <c r="A9772" s="3">
        <v>18.248001098632813</v>
      </c>
      <c r="B9772" s="3">
        <v>99.166667461395264</v>
      </c>
      <c r="C9772" s="3">
        <v>100</v>
      </c>
    </row>
    <row r="9773" spans="1:3">
      <c r="A9773" s="3">
        <v>18.252002716064453</v>
      </c>
      <c r="B9773" s="3">
        <v>99.166667461395264</v>
      </c>
      <c r="C9773" s="3">
        <v>100</v>
      </c>
    </row>
    <row r="9774" spans="1:3">
      <c r="A9774" s="3">
        <v>18.256002426147461</v>
      </c>
      <c r="B9774" s="3">
        <v>99.166667461395264</v>
      </c>
      <c r="C9774" s="3">
        <v>100</v>
      </c>
    </row>
    <row r="9775" spans="1:3">
      <c r="A9775" s="3">
        <v>18.260002136230469</v>
      </c>
      <c r="B9775" s="3">
        <v>99.166667461395264</v>
      </c>
      <c r="C9775" s="3">
        <v>100</v>
      </c>
    </row>
    <row r="9776" spans="1:3">
      <c r="A9776" s="3">
        <v>18.264001846313477</v>
      </c>
      <c r="B9776" s="3">
        <v>99.166667461395264</v>
      </c>
      <c r="C9776" s="3">
        <v>100</v>
      </c>
    </row>
    <row r="9777" spans="1:3">
      <c r="A9777" s="3">
        <v>18.268001556396484</v>
      </c>
      <c r="B9777" s="3">
        <v>99.166667461395264</v>
      </c>
      <c r="C9777" s="3">
        <v>100</v>
      </c>
    </row>
    <row r="9778" spans="1:3">
      <c r="A9778" s="3">
        <v>18.272001266479492</v>
      </c>
      <c r="B9778" s="3">
        <v>99.166667461395264</v>
      </c>
      <c r="C9778" s="3">
        <v>100</v>
      </c>
    </row>
    <row r="9779" spans="1:3">
      <c r="A9779" s="3">
        <v>18.2760009765625</v>
      </c>
      <c r="B9779" s="3">
        <v>99.166667461395264</v>
      </c>
      <c r="C9779" s="3">
        <v>100</v>
      </c>
    </row>
    <row r="9780" spans="1:3">
      <c r="A9780" s="3">
        <v>18.280002593994141</v>
      </c>
      <c r="B9780" s="3">
        <v>99.166667461395264</v>
      </c>
      <c r="C9780" s="3">
        <v>100</v>
      </c>
    </row>
    <row r="9781" spans="1:3">
      <c r="A9781" s="3">
        <v>18.284002304077148</v>
      </c>
      <c r="B9781" s="3">
        <v>99.166667461395264</v>
      </c>
      <c r="C9781" s="3">
        <v>100</v>
      </c>
    </row>
    <row r="9782" spans="1:3">
      <c r="A9782" s="3">
        <v>18.288002014160156</v>
      </c>
      <c r="B9782" s="3">
        <v>99.166667461395264</v>
      </c>
      <c r="C9782" s="3">
        <v>100</v>
      </c>
    </row>
    <row r="9783" spans="1:3">
      <c r="A9783" s="3">
        <v>18.292001724243164</v>
      </c>
      <c r="B9783" s="3">
        <v>99.166667461395264</v>
      </c>
      <c r="C9783" s="3">
        <v>100</v>
      </c>
    </row>
    <row r="9784" spans="1:3">
      <c r="A9784" s="3">
        <v>18.296001434326172</v>
      </c>
      <c r="B9784" s="3">
        <v>99.166667461395264</v>
      </c>
      <c r="C9784" s="3">
        <v>100</v>
      </c>
    </row>
    <row r="9785" spans="1:3">
      <c r="A9785" s="3">
        <v>18.30000114440918</v>
      </c>
      <c r="B9785" s="3">
        <v>99.166667461395264</v>
      </c>
      <c r="C9785" s="3">
        <v>100</v>
      </c>
    </row>
    <row r="9786" spans="1:3">
      <c r="A9786" s="3">
        <v>18.30400276184082</v>
      </c>
      <c r="B9786" s="3">
        <v>99.166667461395264</v>
      </c>
      <c r="C9786" s="3">
        <v>100</v>
      </c>
    </row>
    <row r="9787" spans="1:3">
      <c r="A9787" s="3">
        <v>18.308002471923828</v>
      </c>
      <c r="B9787" s="3">
        <v>99.166667461395264</v>
      </c>
      <c r="C9787" s="3">
        <v>100</v>
      </c>
    </row>
    <row r="9788" spans="1:3">
      <c r="A9788" s="3">
        <v>18.312002182006836</v>
      </c>
      <c r="B9788" s="3">
        <v>99.166667461395264</v>
      </c>
      <c r="C9788" s="3">
        <v>100</v>
      </c>
    </row>
    <row r="9789" spans="1:3">
      <c r="A9789" s="3">
        <v>18.316001892089844</v>
      </c>
      <c r="B9789" s="3">
        <v>99.166667461395264</v>
      </c>
      <c r="C9789" s="3">
        <v>100</v>
      </c>
    </row>
    <row r="9790" spans="1:3">
      <c r="A9790" s="3">
        <v>18.320001602172852</v>
      </c>
      <c r="B9790" s="3">
        <v>99.166667461395264</v>
      </c>
      <c r="C9790" s="3">
        <v>100</v>
      </c>
    </row>
    <row r="9791" spans="1:3">
      <c r="A9791" s="3">
        <v>18.324001312255859</v>
      </c>
      <c r="B9791" s="3">
        <v>99.166667461395264</v>
      </c>
      <c r="C9791" s="3">
        <v>100</v>
      </c>
    </row>
    <row r="9792" spans="1:3">
      <c r="A9792" s="3">
        <v>18.328001022338867</v>
      </c>
      <c r="B9792" s="3">
        <v>99.166667461395264</v>
      </c>
      <c r="C9792" s="3">
        <v>100</v>
      </c>
    </row>
    <row r="9793" spans="1:3">
      <c r="A9793" s="3">
        <v>18.332002639770508</v>
      </c>
      <c r="B9793" s="3">
        <v>99.166667461395264</v>
      </c>
      <c r="C9793" s="3">
        <v>100</v>
      </c>
    </row>
    <row r="9794" spans="1:3">
      <c r="A9794" s="3">
        <v>18.336002349853516</v>
      </c>
      <c r="B9794" s="3">
        <v>99.166667461395264</v>
      </c>
      <c r="C9794" s="3">
        <v>100</v>
      </c>
    </row>
    <row r="9795" spans="1:3">
      <c r="A9795" s="3">
        <v>18.340002059936523</v>
      </c>
      <c r="B9795" s="3">
        <v>99.166667461395264</v>
      </c>
      <c r="C9795" s="3">
        <v>100</v>
      </c>
    </row>
    <row r="9796" spans="1:3">
      <c r="A9796" s="3">
        <v>18.344001770019531</v>
      </c>
      <c r="B9796" s="3">
        <v>99.166667461395264</v>
      </c>
      <c r="C9796" s="3">
        <v>100</v>
      </c>
    </row>
    <row r="9797" spans="1:3">
      <c r="A9797" s="3">
        <v>18.348001480102539</v>
      </c>
      <c r="B9797" s="3">
        <v>99.166667461395264</v>
      </c>
      <c r="C9797" s="3">
        <v>100</v>
      </c>
    </row>
    <row r="9798" spans="1:3">
      <c r="A9798" s="3">
        <v>18.352001190185547</v>
      </c>
      <c r="B9798" s="3">
        <v>99.166667461395264</v>
      </c>
      <c r="C9798" s="3">
        <v>100</v>
      </c>
    </row>
    <row r="9799" spans="1:3">
      <c r="A9799" s="3">
        <v>18.356000900268555</v>
      </c>
      <c r="B9799" s="3">
        <v>99.166667461395264</v>
      </c>
      <c r="C9799" s="3">
        <v>100</v>
      </c>
    </row>
    <row r="9800" spans="1:3">
      <c r="A9800" s="3">
        <v>18.360002517700195</v>
      </c>
      <c r="B9800" s="3">
        <v>99.166667461395264</v>
      </c>
      <c r="C9800" s="3">
        <v>100</v>
      </c>
    </row>
    <row r="9801" spans="1:3">
      <c r="A9801" s="3">
        <v>18.364002227783203</v>
      </c>
      <c r="B9801" s="3">
        <v>99.166667461395264</v>
      </c>
      <c r="C9801" s="3">
        <v>100</v>
      </c>
    </row>
    <row r="9802" spans="1:3">
      <c r="A9802" s="3">
        <v>18.368001937866211</v>
      </c>
      <c r="B9802" s="3">
        <v>99.166667461395264</v>
      </c>
      <c r="C9802" s="3">
        <v>100</v>
      </c>
    </row>
    <row r="9803" spans="1:3">
      <c r="A9803" s="3">
        <v>18.372001647949219</v>
      </c>
      <c r="B9803" s="3">
        <v>99.166667461395264</v>
      </c>
      <c r="C9803" s="3">
        <v>100</v>
      </c>
    </row>
    <row r="9804" spans="1:3">
      <c r="A9804" s="3">
        <v>18.376001358032227</v>
      </c>
      <c r="B9804" s="3">
        <v>99.166667461395264</v>
      </c>
      <c r="C9804" s="3">
        <v>100</v>
      </c>
    </row>
    <row r="9805" spans="1:3">
      <c r="A9805" s="3">
        <v>18.380001068115234</v>
      </c>
      <c r="B9805" s="3">
        <v>99.166667461395264</v>
      </c>
      <c r="C9805" s="3">
        <v>100</v>
      </c>
    </row>
    <row r="9806" spans="1:3">
      <c r="A9806" s="3">
        <v>18.384002685546875</v>
      </c>
      <c r="B9806" s="3">
        <v>99.166667461395264</v>
      </c>
      <c r="C9806" s="3">
        <v>100</v>
      </c>
    </row>
    <row r="9807" spans="1:3">
      <c r="A9807" s="3">
        <v>18.388002395629883</v>
      </c>
      <c r="B9807" s="3">
        <v>99.166667461395264</v>
      </c>
      <c r="C9807" s="3">
        <v>100</v>
      </c>
    </row>
    <row r="9808" spans="1:3">
      <c r="A9808" s="3">
        <v>18.392002105712891</v>
      </c>
      <c r="B9808" s="3">
        <v>99.166667461395264</v>
      </c>
      <c r="C9808" s="3">
        <v>100</v>
      </c>
    </row>
    <row r="9809" spans="1:3">
      <c r="A9809" s="3">
        <v>18.396001815795898</v>
      </c>
      <c r="B9809" s="3">
        <v>99.166667461395264</v>
      </c>
      <c r="C9809" s="3">
        <v>100</v>
      </c>
    </row>
    <row r="9810" spans="1:3">
      <c r="A9810" s="3">
        <v>18.400001525878906</v>
      </c>
      <c r="B9810" s="3">
        <v>99.166667461395264</v>
      </c>
      <c r="C9810" s="3">
        <v>100</v>
      </c>
    </row>
    <row r="9811" spans="1:3">
      <c r="A9811" s="3">
        <v>18.404001235961914</v>
      </c>
      <c r="B9811" s="3">
        <v>99.166667461395264</v>
      </c>
      <c r="C9811" s="3">
        <v>100</v>
      </c>
    </row>
    <row r="9812" spans="1:3">
      <c r="A9812" s="3">
        <v>18.408000946044922</v>
      </c>
      <c r="B9812" s="3">
        <v>99.166667461395264</v>
      </c>
      <c r="C9812" s="3">
        <v>100</v>
      </c>
    </row>
    <row r="9813" spans="1:3">
      <c r="A9813" s="3">
        <v>18.412002563476563</v>
      </c>
      <c r="B9813" s="3">
        <v>99.166667461395264</v>
      </c>
      <c r="C9813" s="3">
        <v>100</v>
      </c>
    </row>
    <row r="9814" spans="1:3">
      <c r="A9814" s="3">
        <v>18.41600227355957</v>
      </c>
      <c r="B9814" s="3">
        <v>99.166667461395264</v>
      </c>
      <c r="C9814" s="3">
        <v>100</v>
      </c>
    </row>
    <row r="9815" spans="1:3">
      <c r="A9815" s="3">
        <v>18.420001983642578</v>
      </c>
      <c r="B9815" s="3">
        <v>99.166667461395264</v>
      </c>
      <c r="C9815" s="3">
        <v>100</v>
      </c>
    </row>
    <row r="9816" spans="1:3">
      <c r="A9816" s="3">
        <v>18.424001693725586</v>
      </c>
      <c r="B9816" s="3">
        <v>99.166667461395264</v>
      </c>
      <c r="C9816" s="3">
        <v>100</v>
      </c>
    </row>
    <row r="9817" spans="1:3">
      <c r="A9817" s="3">
        <v>18.428001403808594</v>
      </c>
      <c r="B9817" s="3">
        <v>99.166667461395264</v>
      </c>
      <c r="C9817" s="3">
        <v>100</v>
      </c>
    </row>
    <row r="9818" spans="1:3">
      <c r="A9818" s="3">
        <v>18.432001113891602</v>
      </c>
      <c r="B9818" s="3">
        <v>99.166667461395264</v>
      </c>
      <c r="C9818" s="3">
        <v>100</v>
      </c>
    </row>
    <row r="9819" spans="1:3">
      <c r="A9819" s="3">
        <v>18.436002731323242</v>
      </c>
      <c r="B9819" s="3">
        <v>99.166667461395264</v>
      </c>
      <c r="C9819" s="3">
        <v>100</v>
      </c>
    </row>
    <row r="9820" spans="1:3">
      <c r="A9820" s="3">
        <v>18.44000244140625</v>
      </c>
      <c r="B9820" s="3">
        <v>99.166667461395264</v>
      </c>
      <c r="C9820" s="3">
        <v>100</v>
      </c>
    </row>
    <row r="9821" spans="1:3">
      <c r="A9821" s="3">
        <v>18.444002151489258</v>
      </c>
      <c r="B9821" s="3">
        <v>99.166667461395264</v>
      </c>
      <c r="C9821" s="3">
        <v>100</v>
      </c>
    </row>
    <row r="9822" spans="1:3">
      <c r="A9822" s="3">
        <v>18.448001861572266</v>
      </c>
      <c r="B9822" s="3">
        <v>99.166667461395264</v>
      </c>
      <c r="C9822" s="3">
        <v>100</v>
      </c>
    </row>
    <row r="9823" spans="1:3">
      <c r="A9823" s="3">
        <v>18.452001571655273</v>
      </c>
      <c r="B9823" s="3">
        <v>99.166667461395264</v>
      </c>
      <c r="C9823" s="3">
        <v>100</v>
      </c>
    </row>
    <row r="9824" spans="1:3">
      <c r="A9824" s="3">
        <v>18.456001281738281</v>
      </c>
      <c r="B9824" s="3">
        <v>99.166667461395264</v>
      </c>
      <c r="C9824" s="3">
        <v>100</v>
      </c>
    </row>
    <row r="9825" spans="1:3">
      <c r="A9825" s="3">
        <v>18.460000991821289</v>
      </c>
      <c r="B9825" s="3">
        <v>99.166667461395264</v>
      </c>
      <c r="C9825" s="3">
        <v>100</v>
      </c>
    </row>
    <row r="9826" spans="1:3">
      <c r="A9826" s="3">
        <v>18.46400260925293</v>
      </c>
      <c r="B9826" s="3">
        <v>99.166667461395264</v>
      </c>
      <c r="C9826" s="3">
        <v>100</v>
      </c>
    </row>
    <row r="9827" spans="1:3">
      <c r="A9827" s="3">
        <v>18.468002319335938</v>
      </c>
      <c r="B9827" s="3">
        <v>99.166667461395264</v>
      </c>
      <c r="C9827" s="3">
        <v>100</v>
      </c>
    </row>
    <row r="9828" spans="1:3">
      <c r="A9828" s="3">
        <v>18.472002029418945</v>
      </c>
      <c r="B9828" s="3">
        <v>99.166667461395264</v>
      </c>
      <c r="C9828" s="3">
        <v>100</v>
      </c>
    </row>
    <row r="9829" spans="1:3">
      <c r="A9829" s="3">
        <v>18.476001739501953</v>
      </c>
      <c r="B9829" s="3">
        <v>99.166667461395264</v>
      </c>
      <c r="C9829" s="3">
        <v>100</v>
      </c>
    </row>
    <row r="9830" spans="1:3">
      <c r="A9830" s="3">
        <v>18.480001449584961</v>
      </c>
      <c r="B9830" s="3">
        <v>99.166667461395264</v>
      </c>
      <c r="C9830" s="3">
        <v>100</v>
      </c>
    </row>
    <row r="9831" spans="1:3">
      <c r="A9831" s="3">
        <v>18.484001159667969</v>
      </c>
      <c r="B9831" s="3">
        <v>99.166667461395264</v>
      </c>
      <c r="C9831" s="3">
        <v>100</v>
      </c>
    </row>
    <row r="9832" spans="1:3">
      <c r="A9832" s="3">
        <v>18.488002777099609</v>
      </c>
      <c r="B9832" s="3">
        <v>99.166667461395264</v>
      </c>
      <c r="C9832" s="3">
        <v>100</v>
      </c>
    </row>
    <row r="9833" spans="1:3">
      <c r="A9833" s="3">
        <v>18.492002487182617</v>
      </c>
      <c r="B9833" s="3">
        <v>99.166667461395264</v>
      </c>
      <c r="C9833" s="3">
        <v>100</v>
      </c>
    </row>
    <row r="9834" spans="1:3">
      <c r="A9834" s="3">
        <v>18.496002197265625</v>
      </c>
      <c r="B9834" s="3">
        <v>99.166667461395264</v>
      </c>
      <c r="C9834" s="3">
        <v>100</v>
      </c>
    </row>
    <row r="9835" spans="1:3">
      <c r="A9835" s="3">
        <v>18.500001907348633</v>
      </c>
      <c r="B9835" s="3">
        <v>99.166667461395264</v>
      </c>
      <c r="C9835" s="3">
        <v>100</v>
      </c>
    </row>
    <row r="9836" spans="1:3">
      <c r="A9836" s="3">
        <v>18.504001617431641</v>
      </c>
      <c r="B9836" s="3">
        <v>99.166667461395264</v>
      </c>
      <c r="C9836" s="3">
        <v>100</v>
      </c>
    </row>
    <row r="9837" spans="1:3">
      <c r="A9837" s="3">
        <v>18.508001327514648</v>
      </c>
      <c r="B9837" s="3">
        <v>99.166667461395264</v>
      </c>
      <c r="C9837" s="3">
        <v>100</v>
      </c>
    </row>
    <row r="9838" spans="1:3">
      <c r="A9838" s="3">
        <v>18.512001037597656</v>
      </c>
      <c r="B9838" s="3">
        <v>99.166667461395264</v>
      </c>
      <c r="C9838" s="3">
        <v>100</v>
      </c>
    </row>
    <row r="9839" spans="1:3">
      <c r="A9839" s="3">
        <v>18.516002655029297</v>
      </c>
      <c r="B9839" s="3">
        <v>99.166667461395264</v>
      </c>
      <c r="C9839" s="3">
        <v>100</v>
      </c>
    </row>
    <row r="9840" spans="1:3">
      <c r="A9840" s="3">
        <v>18.520002365112305</v>
      </c>
      <c r="B9840" s="3">
        <v>99.166667461395264</v>
      </c>
      <c r="C9840" s="3">
        <v>100</v>
      </c>
    </row>
    <row r="9841" spans="1:3">
      <c r="A9841" s="3">
        <v>18.524002075195313</v>
      </c>
      <c r="B9841" s="3">
        <v>99.166667461395264</v>
      </c>
      <c r="C9841" s="3">
        <v>100</v>
      </c>
    </row>
    <row r="9842" spans="1:3">
      <c r="A9842" s="3">
        <v>18.52800178527832</v>
      </c>
      <c r="B9842" s="3">
        <v>99.166667461395264</v>
      </c>
      <c r="C9842" s="3">
        <v>100</v>
      </c>
    </row>
    <row r="9843" spans="1:3">
      <c r="A9843" s="3">
        <v>18.532001495361328</v>
      </c>
      <c r="B9843" s="3">
        <v>99.166667461395264</v>
      </c>
      <c r="C9843" s="3">
        <v>100</v>
      </c>
    </row>
    <row r="9844" spans="1:3">
      <c r="A9844" s="3">
        <v>18.536001205444336</v>
      </c>
      <c r="B9844" s="3">
        <v>99.166667461395264</v>
      </c>
      <c r="C9844" s="3">
        <v>100</v>
      </c>
    </row>
    <row r="9845" spans="1:3">
      <c r="A9845" s="3">
        <v>18.540000915527344</v>
      </c>
      <c r="B9845" s="3">
        <v>99.166667461395264</v>
      </c>
      <c r="C9845" s="3">
        <v>100</v>
      </c>
    </row>
    <row r="9846" spans="1:3">
      <c r="A9846" s="3">
        <v>18.544002532958984</v>
      </c>
      <c r="B9846" s="3">
        <v>99.166667461395264</v>
      </c>
      <c r="C9846" s="3">
        <v>100</v>
      </c>
    </row>
    <row r="9847" spans="1:3">
      <c r="A9847" s="3">
        <v>18.548002243041992</v>
      </c>
      <c r="B9847" s="3">
        <v>99.166667461395264</v>
      </c>
      <c r="C9847" s="3">
        <v>100</v>
      </c>
    </row>
    <row r="9848" spans="1:3">
      <c r="A9848" s="3">
        <v>18.552001953125</v>
      </c>
      <c r="B9848" s="3">
        <v>99.166667461395264</v>
      </c>
      <c r="C9848" s="3">
        <v>100</v>
      </c>
    </row>
    <row r="9849" spans="1:3">
      <c r="A9849" s="3">
        <v>18.556001663208008</v>
      </c>
      <c r="B9849" s="3">
        <v>99.166667461395264</v>
      </c>
      <c r="C9849" s="3">
        <v>100</v>
      </c>
    </row>
    <row r="9850" spans="1:3">
      <c r="A9850" s="3">
        <v>18.560001373291016</v>
      </c>
      <c r="B9850" s="3">
        <v>99.166667461395264</v>
      </c>
      <c r="C9850" s="3">
        <v>100</v>
      </c>
    </row>
    <row r="9851" spans="1:3">
      <c r="A9851" s="3">
        <v>18.564001083374023</v>
      </c>
      <c r="B9851" s="3">
        <v>99.166667461395264</v>
      </c>
      <c r="C9851" s="3">
        <v>100</v>
      </c>
    </row>
    <row r="9852" spans="1:3">
      <c r="A9852" s="3">
        <v>18.568002700805664</v>
      </c>
      <c r="B9852" s="3">
        <v>99.166667461395264</v>
      </c>
      <c r="C9852" s="3">
        <v>100</v>
      </c>
    </row>
    <row r="9853" spans="1:3">
      <c r="A9853" s="3">
        <v>18.572002410888672</v>
      </c>
      <c r="B9853" s="3">
        <v>99.166667461395264</v>
      </c>
      <c r="C9853" s="3">
        <v>100</v>
      </c>
    </row>
    <row r="9854" spans="1:3">
      <c r="A9854" s="3">
        <v>18.57600212097168</v>
      </c>
      <c r="B9854" s="3">
        <v>99.166667461395264</v>
      </c>
      <c r="C9854" s="3">
        <v>100</v>
      </c>
    </row>
    <row r="9855" spans="1:3">
      <c r="A9855" s="3">
        <v>18.580001831054688</v>
      </c>
      <c r="B9855" s="3">
        <v>99.166667461395264</v>
      </c>
      <c r="C9855" s="3">
        <v>100</v>
      </c>
    </row>
    <row r="9856" spans="1:3">
      <c r="A9856" s="3">
        <v>18.584001541137695</v>
      </c>
      <c r="B9856" s="3">
        <v>99.166667461395264</v>
      </c>
      <c r="C9856" s="3">
        <v>100</v>
      </c>
    </row>
    <row r="9857" spans="1:3">
      <c r="A9857" s="3">
        <v>18.588001251220703</v>
      </c>
      <c r="B9857" s="3">
        <v>99.166667461395264</v>
      </c>
      <c r="C9857" s="3">
        <v>100</v>
      </c>
    </row>
    <row r="9858" spans="1:3">
      <c r="A9858" s="3">
        <v>18.592000961303711</v>
      </c>
      <c r="B9858" s="3">
        <v>99.166667461395264</v>
      </c>
      <c r="C9858" s="3">
        <v>100</v>
      </c>
    </row>
    <row r="9859" spans="1:3">
      <c r="A9859" s="3">
        <v>18.596002578735352</v>
      </c>
      <c r="B9859" s="3">
        <v>99.166667461395264</v>
      </c>
      <c r="C9859" s="3">
        <v>100</v>
      </c>
    </row>
    <row r="9860" spans="1:3">
      <c r="A9860" s="3">
        <v>18.600002288818359</v>
      </c>
      <c r="B9860" s="3">
        <v>99.166667461395264</v>
      </c>
      <c r="C9860" s="3">
        <v>100</v>
      </c>
    </row>
    <row r="9861" spans="1:3">
      <c r="A9861" s="3">
        <v>18.604001998901367</v>
      </c>
      <c r="B9861" s="3">
        <v>99.166667461395264</v>
      </c>
      <c r="C9861" s="3">
        <v>100</v>
      </c>
    </row>
    <row r="9862" spans="1:3">
      <c r="A9862" s="3">
        <v>18.608001708984375</v>
      </c>
      <c r="B9862" s="3">
        <v>99.166667461395264</v>
      </c>
      <c r="C9862" s="3">
        <v>100</v>
      </c>
    </row>
    <row r="9863" spans="1:3">
      <c r="A9863" s="3">
        <v>18.612001419067383</v>
      </c>
      <c r="B9863" s="3">
        <v>99.166667461395264</v>
      </c>
      <c r="C9863" s="3">
        <v>100</v>
      </c>
    </row>
    <row r="9864" spans="1:3">
      <c r="A9864" s="3">
        <v>18.616001129150391</v>
      </c>
      <c r="B9864" s="3">
        <v>99.166667461395264</v>
      </c>
      <c r="C9864" s="3">
        <v>100</v>
      </c>
    </row>
    <row r="9865" spans="1:3">
      <c r="A9865" s="3">
        <v>18.620002746582031</v>
      </c>
      <c r="B9865" s="3">
        <v>99.166667461395264</v>
      </c>
      <c r="C9865" s="3">
        <v>100</v>
      </c>
    </row>
    <row r="9866" spans="1:3">
      <c r="A9866" s="3">
        <v>18.624002456665039</v>
      </c>
      <c r="B9866" s="3">
        <v>99.166667461395264</v>
      </c>
      <c r="C9866" s="3">
        <v>100</v>
      </c>
    </row>
    <row r="9867" spans="1:3">
      <c r="A9867" s="3">
        <v>18.628002166748047</v>
      </c>
      <c r="B9867" s="3">
        <v>99.166667461395264</v>
      </c>
      <c r="C9867" s="3">
        <v>100</v>
      </c>
    </row>
    <row r="9868" spans="1:3">
      <c r="A9868" s="3">
        <v>18.632001876831055</v>
      </c>
      <c r="B9868" s="3">
        <v>99.166667461395264</v>
      </c>
      <c r="C9868" s="3">
        <v>100</v>
      </c>
    </row>
    <row r="9869" spans="1:3">
      <c r="A9869" s="3">
        <v>18.636001586914063</v>
      </c>
      <c r="B9869" s="3">
        <v>99.166667461395264</v>
      </c>
      <c r="C9869" s="3">
        <v>100</v>
      </c>
    </row>
    <row r="9870" spans="1:3">
      <c r="A9870" s="3">
        <v>18.64000129699707</v>
      </c>
      <c r="B9870" s="3">
        <v>99.166667461395264</v>
      </c>
      <c r="C9870" s="3">
        <v>100</v>
      </c>
    </row>
    <row r="9871" spans="1:3">
      <c r="A9871" s="3">
        <v>18.644001007080078</v>
      </c>
      <c r="B9871" s="3">
        <v>99.166667461395264</v>
      </c>
      <c r="C9871" s="3">
        <v>100</v>
      </c>
    </row>
    <row r="9872" spans="1:3">
      <c r="A9872" s="3">
        <v>18.648002624511719</v>
      </c>
      <c r="B9872" s="3">
        <v>99.166667461395264</v>
      </c>
      <c r="C9872" s="3">
        <v>100</v>
      </c>
    </row>
    <row r="9873" spans="1:3">
      <c r="A9873" s="3">
        <v>18.652002334594727</v>
      </c>
      <c r="B9873" s="3">
        <v>99.166667461395264</v>
      </c>
      <c r="C9873" s="3">
        <v>100</v>
      </c>
    </row>
    <row r="9874" spans="1:3">
      <c r="A9874" s="3">
        <v>18.656002044677734</v>
      </c>
      <c r="B9874" s="3">
        <v>99.166667461395264</v>
      </c>
      <c r="C9874" s="3">
        <v>100</v>
      </c>
    </row>
    <row r="9875" spans="1:3">
      <c r="A9875" s="3">
        <v>18.660001754760742</v>
      </c>
      <c r="B9875" s="3">
        <v>99.166667461395264</v>
      </c>
      <c r="C9875" s="3">
        <v>100</v>
      </c>
    </row>
    <row r="9876" spans="1:3">
      <c r="A9876" s="3">
        <v>18.66400146484375</v>
      </c>
      <c r="B9876" s="3">
        <v>99.166667461395264</v>
      </c>
      <c r="C9876" s="3">
        <v>100</v>
      </c>
    </row>
    <row r="9877" spans="1:3">
      <c r="A9877" s="3">
        <v>18.668001174926758</v>
      </c>
      <c r="B9877" s="3">
        <v>99.166667461395264</v>
      </c>
      <c r="C9877" s="3">
        <v>100</v>
      </c>
    </row>
    <row r="9878" spans="1:3">
      <c r="A9878" s="3">
        <v>18.672000885009766</v>
      </c>
      <c r="B9878" s="3">
        <v>99.166667461395264</v>
      </c>
      <c r="C9878" s="3">
        <v>100</v>
      </c>
    </row>
    <row r="9879" spans="1:3">
      <c r="A9879" s="3">
        <v>18.676002502441406</v>
      </c>
      <c r="B9879" s="3">
        <v>99.166667461395264</v>
      </c>
      <c r="C9879" s="3">
        <v>100</v>
      </c>
    </row>
    <row r="9880" spans="1:3">
      <c r="A9880" s="3">
        <v>18.680002212524414</v>
      </c>
      <c r="B9880" s="3">
        <v>99.166667461395264</v>
      </c>
      <c r="C9880" s="3">
        <v>100</v>
      </c>
    </row>
    <row r="9881" spans="1:3">
      <c r="A9881" s="3">
        <v>18.684001922607422</v>
      </c>
      <c r="B9881" s="3">
        <v>99.166667461395264</v>
      </c>
      <c r="C9881" s="3">
        <v>100</v>
      </c>
    </row>
    <row r="9882" spans="1:3">
      <c r="A9882" s="3">
        <v>18.68800163269043</v>
      </c>
      <c r="B9882" s="3">
        <v>99.166667461395264</v>
      </c>
      <c r="C9882" s="3">
        <v>100</v>
      </c>
    </row>
    <row r="9883" spans="1:3">
      <c r="A9883" s="3">
        <v>18.692001342773438</v>
      </c>
      <c r="B9883" s="3">
        <v>99.166667461395264</v>
      </c>
      <c r="C9883" s="3">
        <v>100</v>
      </c>
    </row>
    <row r="9884" spans="1:3">
      <c r="A9884" s="3">
        <v>18.696001052856445</v>
      </c>
      <c r="B9884" s="3">
        <v>99.166667461395264</v>
      </c>
      <c r="C9884" s="3">
        <v>100</v>
      </c>
    </row>
    <row r="9885" spans="1:3">
      <c r="A9885" s="3">
        <v>18.700002670288086</v>
      </c>
      <c r="B9885" s="3">
        <v>99.166667461395264</v>
      </c>
      <c r="C9885" s="3">
        <v>100</v>
      </c>
    </row>
    <row r="9886" spans="1:3">
      <c r="A9886" s="3">
        <v>18.704002380371094</v>
      </c>
      <c r="B9886" s="3">
        <v>99.166667461395264</v>
      </c>
      <c r="C9886" s="3">
        <v>100</v>
      </c>
    </row>
    <row r="9887" spans="1:3">
      <c r="A9887" s="3">
        <v>18.708002090454102</v>
      </c>
      <c r="B9887" s="3">
        <v>99.166667461395264</v>
      </c>
      <c r="C9887" s="3">
        <v>100</v>
      </c>
    </row>
    <row r="9888" spans="1:3">
      <c r="A9888" s="3">
        <v>18.712001800537109</v>
      </c>
      <c r="B9888" s="3">
        <v>99.166667461395264</v>
      </c>
      <c r="C9888" s="3">
        <v>100</v>
      </c>
    </row>
    <row r="9889" spans="1:3">
      <c r="A9889" s="3">
        <v>18.716001510620117</v>
      </c>
      <c r="B9889" s="3">
        <v>99.166667461395264</v>
      </c>
      <c r="C9889" s="3">
        <v>100</v>
      </c>
    </row>
    <row r="9890" spans="1:3">
      <c r="A9890" s="3">
        <v>18.720001220703125</v>
      </c>
      <c r="B9890" s="3">
        <v>99.166667461395264</v>
      </c>
      <c r="C9890" s="3">
        <v>100</v>
      </c>
    </row>
    <row r="9891" spans="1:3">
      <c r="A9891" s="3">
        <v>18.724000930786133</v>
      </c>
      <c r="B9891" s="3">
        <v>99.166667461395264</v>
      </c>
      <c r="C9891" s="3">
        <v>100</v>
      </c>
    </row>
    <row r="9892" spans="1:3">
      <c r="A9892" s="3">
        <v>18.728002548217773</v>
      </c>
      <c r="B9892" s="3">
        <v>99.166667461395264</v>
      </c>
      <c r="C9892" s="3">
        <v>100</v>
      </c>
    </row>
    <row r="9893" spans="1:3">
      <c r="A9893" s="3">
        <v>18.732002258300781</v>
      </c>
      <c r="B9893" s="3">
        <v>99.166667461395264</v>
      </c>
      <c r="C9893" s="3">
        <v>100</v>
      </c>
    </row>
    <row r="9894" spans="1:3">
      <c r="A9894" s="3">
        <v>18.736001968383789</v>
      </c>
      <c r="B9894" s="3">
        <v>99.166667461395264</v>
      </c>
      <c r="C9894" s="3">
        <v>100</v>
      </c>
    </row>
    <row r="9895" spans="1:3">
      <c r="A9895" s="3">
        <v>18.740001678466797</v>
      </c>
      <c r="B9895" s="3">
        <v>99.166667461395264</v>
      </c>
      <c r="C9895" s="3">
        <v>100</v>
      </c>
    </row>
    <row r="9896" spans="1:3">
      <c r="A9896" s="3">
        <v>18.744001388549805</v>
      </c>
      <c r="B9896" s="3">
        <v>99.166667461395264</v>
      </c>
      <c r="C9896" s="3">
        <v>100</v>
      </c>
    </row>
    <row r="9897" spans="1:3">
      <c r="A9897" s="3">
        <v>18.748001098632813</v>
      </c>
      <c r="B9897" s="3">
        <v>99.166667461395264</v>
      </c>
      <c r="C9897" s="3">
        <v>100</v>
      </c>
    </row>
    <row r="9898" spans="1:3">
      <c r="A9898" s="3">
        <v>18.752002716064453</v>
      </c>
      <c r="B9898" s="3">
        <v>99.166667461395264</v>
      </c>
      <c r="C9898" s="3">
        <v>100</v>
      </c>
    </row>
    <row r="9899" spans="1:3">
      <c r="A9899" s="3">
        <v>18.756002426147461</v>
      </c>
      <c r="B9899" s="3">
        <v>99.166667461395264</v>
      </c>
      <c r="C9899" s="3">
        <v>100</v>
      </c>
    </row>
    <row r="9900" spans="1:3">
      <c r="A9900" s="3">
        <v>18.760002136230469</v>
      </c>
      <c r="B9900" s="3">
        <v>99.166667461395264</v>
      </c>
      <c r="C9900" s="3">
        <v>100</v>
      </c>
    </row>
    <row r="9901" spans="1:3">
      <c r="A9901" s="3">
        <v>18.764001846313477</v>
      </c>
      <c r="B9901" s="3">
        <v>99.166667461395264</v>
      </c>
      <c r="C9901" s="3">
        <v>100</v>
      </c>
    </row>
    <row r="9902" spans="1:3">
      <c r="A9902" s="3">
        <v>18.768001556396484</v>
      </c>
      <c r="B9902" s="3">
        <v>99.166667461395264</v>
      </c>
      <c r="C9902" s="3">
        <v>100</v>
      </c>
    </row>
    <row r="9903" spans="1:3">
      <c r="A9903" s="3">
        <v>18.772001266479492</v>
      </c>
      <c r="B9903" s="3">
        <v>99.166667461395264</v>
      </c>
      <c r="C9903" s="3">
        <v>100</v>
      </c>
    </row>
    <row r="9904" spans="1:3">
      <c r="A9904" s="3">
        <v>18.7760009765625</v>
      </c>
      <c r="B9904" s="3">
        <v>99.166667461395264</v>
      </c>
      <c r="C9904" s="3">
        <v>100</v>
      </c>
    </row>
    <row r="9905" spans="1:3">
      <c r="A9905" s="3">
        <v>18.780002593994141</v>
      </c>
      <c r="B9905" s="3">
        <v>99.166667461395264</v>
      </c>
      <c r="C9905" s="3">
        <v>100</v>
      </c>
    </row>
    <row r="9906" spans="1:3">
      <c r="A9906" s="3">
        <v>18.784002304077148</v>
      </c>
      <c r="B9906" s="3">
        <v>99.166667461395264</v>
      </c>
      <c r="C9906" s="3">
        <v>100</v>
      </c>
    </row>
    <row r="9907" spans="1:3">
      <c r="A9907" s="3">
        <v>18.788002014160156</v>
      </c>
      <c r="B9907" s="3">
        <v>99.166667461395264</v>
      </c>
      <c r="C9907" s="3">
        <v>100</v>
      </c>
    </row>
    <row r="9908" spans="1:3">
      <c r="A9908" s="3">
        <v>18.792001724243164</v>
      </c>
      <c r="B9908" s="3">
        <v>99.166667461395264</v>
      </c>
      <c r="C9908" s="3">
        <v>100</v>
      </c>
    </row>
    <row r="9909" spans="1:3">
      <c r="A9909" s="3">
        <v>18.796001434326172</v>
      </c>
      <c r="B9909" s="3">
        <v>99.166667461395264</v>
      </c>
      <c r="C9909" s="3">
        <v>100</v>
      </c>
    </row>
    <row r="9910" spans="1:3">
      <c r="A9910" s="3">
        <v>18.80000114440918</v>
      </c>
      <c r="B9910" s="3">
        <v>99.166667461395264</v>
      </c>
      <c r="C9910" s="3">
        <v>100</v>
      </c>
    </row>
    <row r="9911" spans="1:3">
      <c r="A9911" s="3">
        <v>18.80400276184082</v>
      </c>
      <c r="B9911" s="3">
        <v>99.166667461395264</v>
      </c>
      <c r="C9911" s="3">
        <v>100</v>
      </c>
    </row>
    <row r="9912" spans="1:3">
      <c r="A9912" s="3">
        <v>18.808002471923828</v>
      </c>
      <c r="B9912" s="3">
        <v>99.166667461395264</v>
      </c>
      <c r="C9912" s="3">
        <v>100</v>
      </c>
    </row>
    <row r="9913" spans="1:3">
      <c r="A9913" s="3">
        <v>18.812002182006836</v>
      </c>
      <c r="B9913" s="3">
        <v>99.166667461395264</v>
      </c>
      <c r="C9913" s="3">
        <v>100</v>
      </c>
    </row>
    <row r="9914" spans="1:3">
      <c r="A9914" s="3">
        <v>18.816001892089844</v>
      </c>
      <c r="B9914" s="3">
        <v>99.166667461395264</v>
      </c>
      <c r="C9914" s="3">
        <v>100</v>
      </c>
    </row>
    <row r="9915" spans="1:3">
      <c r="A9915" s="3">
        <v>18.820001602172852</v>
      </c>
      <c r="B9915" s="3">
        <v>99.166667461395264</v>
      </c>
      <c r="C9915" s="3">
        <v>100</v>
      </c>
    </row>
    <row r="9916" spans="1:3">
      <c r="A9916" s="3">
        <v>18.824001312255859</v>
      </c>
      <c r="B9916" s="3">
        <v>99.166667461395264</v>
      </c>
      <c r="C9916" s="3">
        <v>100</v>
      </c>
    </row>
    <row r="9917" spans="1:3">
      <c r="A9917" s="3">
        <v>18.828001022338867</v>
      </c>
      <c r="B9917" s="3">
        <v>99.166667461395264</v>
      </c>
      <c r="C9917" s="3">
        <v>100</v>
      </c>
    </row>
    <row r="9918" spans="1:3">
      <c r="A9918" s="3">
        <v>18.832002639770508</v>
      </c>
      <c r="B9918" s="3">
        <v>99.166667461395264</v>
      </c>
      <c r="C9918" s="3">
        <v>100</v>
      </c>
    </row>
    <row r="9919" spans="1:3">
      <c r="A9919" s="3">
        <v>18.836002349853516</v>
      </c>
      <c r="B9919" s="3">
        <v>99.166667461395264</v>
      </c>
      <c r="C9919" s="3">
        <v>100</v>
      </c>
    </row>
    <row r="9920" spans="1:3">
      <c r="A9920" s="3">
        <v>18.840002059936523</v>
      </c>
      <c r="B9920" s="3">
        <v>99.166667461395264</v>
      </c>
      <c r="C9920" s="3">
        <v>100</v>
      </c>
    </row>
    <row r="9921" spans="1:3">
      <c r="A9921" s="3">
        <v>18.844001770019531</v>
      </c>
      <c r="B9921" s="3">
        <v>99.166667461395264</v>
      </c>
      <c r="C9921" s="3">
        <v>100</v>
      </c>
    </row>
    <row r="9922" spans="1:3">
      <c r="A9922" s="3">
        <v>18.848001480102539</v>
      </c>
      <c r="B9922" s="3">
        <v>99.166667461395264</v>
      </c>
      <c r="C9922" s="3">
        <v>100</v>
      </c>
    </row>
    <row r="9923" spans="1:3">
      <c r="A9923" s="3">
        <v>18.852001190185547</v>
      </c>
      <c r="B9923" s="3">
        <v>99.166667461395264</v>
      </c>
      <c r="C9923" s="3">
        <v>100</v>
      </c>
    </row>
    <row r="9924" spans="1:3">
      <c r="A9924" s="3">
        <v>18.856000900268555</v>
      </c>
      <c r="B9924" s="3">
        <v>99.166667461395264</v>
      </c>
      <c r="C9924" s="3">
        <v>100</v>
      </c>
    </row>
    <row r="9925" spans="1:3">
      <c r="A9925" s="3">
        <v>18.860002517700195</v>
      </c>
      <c r="B9925" s="3">
        <v>99.166667461395264</v>
      </c>
      <c r="C9925" s="3">
        <v>100</v>
      </c>
    </row>
    <row r="9926" spans="1:3">
      <c r="A9926" s="3">
        <v>18.864002227783203</v>
      </c>
      <c r="B9926" s="3">
        <v>99.166667461395264</v>
      </c>
      <c r="C9926" s="3">
        <v>100</v>
      </c>
    </row>
    <row r="9927" spans="1:3">
      <c r="A9927" s="3">
        <v>18.868001937866211</v>
      </c>
      <c r="B9927" s="3">
        <v>99.166667461395264</v>
      </c>
      <c r="C9927" s="3">
        <v>100</v>
      </c>
    </row>
    <row r="9928" spans="1:3">
      <c r="A9928" s="3">
        <v>18.872001647949219</v>
      </c>
      <c r="B9928" s="3">
        <v>99.166667461395264</v>
      </c>
      <c r="C9928" s="3">
        <v>100</v>
      </c>
    </row>
    <row r="9929" spans="1:3">
      <c r="A9929" s="3">
        <v>18.876001358032227</v>
      </c>
      <c r="B9929" s="3">
        <v>99.166667461395264</v>
      </c>
      <c r="C9929" s="3">
        <v>100</v>
      </c>
    </row>
    <row r="9930" spans="1:3">
      <c r="A9930" s="3">
        <v>18.880001068115234</v>
      </c>
      <c r="B9930" s="3">
        <v>99.166667461395264</v>
      </c>
      <c r="C9930" s="3">
        <v>100</v>
      </c>
    </row>
    <row r="9931" spans="1:3">
      <c r="A9931" s="3">
        <v>18.884002685546875</v>
      </c>
      <c r="B9931" s="3">
        <v>99.166667461395264</v>
      </c>
      <c r="C9931" s="3">
        <v>100</v>
      </c>
    </row>
    <row r="9932" spans="1:3">
      <c r="A9932" s="3">
        <v>18.888002395629883</v>
      </c>
      <c r="B9932" s="3">
        <v>99.166667461395264</v>
      </c>
      <c r="C9932" s="3">
        <v>100</v>
      </c>
    </row>
    <row r="9933" spans="1:3">
      <c r="A9933" s="3">
        <v>18.892002105712891</v>
      </c>
      <c r="B9933" s="3">
        <v>99.166667461395264</v>
      </c>
      <c r="C9933" s="3">
        <v>100</v>
      </c>
    </row>
    <row r="9934" spans="1:3">
      <c r="A9934" s="3">
        <v>18.896001815795898</v>
      </c>
      <c r="B9934" s="3">
        <v>99.166667461395264</v>
      </c>
      <c r="C9934" s="3">
        <v>100</v>
      </c>
    </row>
    <row r="9935" spans="1:3">
      <c r="A9935" s="3">
        <v>18.900001525878906</v>
      </c>
      <c r="B9935" s="3">
        <v>99.166667461395264</v>
      </c>
      <c r="C9935" s="3">
        <v>100</v>
      </c>
    </row>
    <row r="9936" spans="1:3">
      <c r="A9936" s="3">
        <v>18.904001235961914</v>
      </c>
      <c r="B9936" s="3">
        <v>99.166667461395264</v>
      </c>
      <c r="C9936" s="3">
        <v>100</v>
      </c>
    </row>
    <row r="9937" spans="1:3">
      <c r="A9937" s="3">
        <v>18.908000946044922</v>
      </c>
      <c r="B9937" s="3">
        <v>99.166667461395264</v>
      </c>
      <c r="C9937" s="3">
        <v>100</v>
      </c>
    </row>
    <row r="9938" spans="1:3">
      <c r="A9938" s="3">
        <v>18.912002563476563</v>
      </c>
      <c r="B9938" s="3">
        <v>99.166667461395264</v>
      </c>
      <c r="C9938" s="3">
        <v>100</v>
      </c>
    </row>
    <row r="9939" spans="1:3">
      <c r="A9939" s="3">
        <v>18.91600227355957</v>
      </c>
      <c r="B9939" s="3">
        <v>99.166667461395264</v>
      </c>
      <c r="C9939" s="3">
        <v>100</v>
      </c>
    </row>
    <row r="9940" spans="1:3">
      <c r="A9940" s="3">
        <v>18.920001983642578</v>
      </c>
      <c r="B9940" s="3">
        <v>99.166667461395264</v>
      </c>
      <c r="C9940" s="3">
        <v>100</v>
      </c>
    </row>
    <row r="9941" spans="1:3">
      <c r="A9941" s="3">
        <v>18.924001693725586</v>
      </c>
      <c r="B9941" s="3">
        <v>99.166667461395264</v>
      </c>
      <c r="C9941" s="3">
        <v>100</v>
      </c>
    </row>
    <row r="9942" spans="1:3">
      <c r="A9942" s="3">
        <v>18.928001403808594</v>
      </c>
      <c r="B9942" s="3">
        <v>99.166667461395264</v>
      </c>
      <c r="C9942" s="3">
        <v>100</v>
      </c>
    </row>
    <row r="9943" spans="1:3">
      <c r="A9943" s="3">
        <v>18.932001113891602</v>
      </c>
      <c r="B9943" s="3">
        <v>99.166667461395264</v>
      </c>
      <c r="C9943" s="3">
        <v>100</v>
      </c>
    </row>
    <row r="9944" spans="1:3">
      <c r="A9944" s="3">
        <v>18.936002731323242</v>
      </c>
      <c r="B9944" s="3">
        <v>99.166667461395264</v>
      </c>
      <c r="C9944" s="3">
        <v>100</v>
      </c>
    </row>
    <row r="9945" spans="1:3">
      <c r="A9945" s="3">
        <v>18.94000244140625</v>
      </c>
      <c r="B9945" s="3">
        <v>99.166667461395264</v>
      </c>
      <c r="C9945" s="3">
        <v>100</v>
      </c>
    </row>
    <row r="9946" spans="1:3">
      <c r="A9946" s="3">
        <v>18.944002151489258</v>
      </c>
      <c r="B9946" s="3">
        <v>99.166667461395264</v>
      </c>
      <c r="C9946" s="3">
        <v>100</v>
      </c>
    </row>
    <row r="9947" spans="1:3">
      <c r="A9947" s="3">
        <v>18.948001861572266</v>
      </c>
      <c r="B9947" s="3">
        <v>99.166667461395264</v>
      </c>
      <c r="C9947" s="3">
        <v>100</v>
      </c>
    </row>
    <row r="9948" spans="1:3">
      <c r="A9948" s="3">
        <v>18.952001571655273</v>
      </c>
      <c r="B9948" s="3">
        <v>99.166667461395264</v>
      </c>
      <c r="C9948" s="3">
        <v>100</v>
      </c>
    </row>
    <row r="9949" spans="1:3">
      <c r="A9949" s="3">
        <v>18.956001281738281</v>
      </c>
      <c r="B9949" s="3">
        <v>99.166667461395264</v>
      </c>
      <c r="C9949" s="3">
        <v>100</v>
      </c>
    </row>
    <row r="9950" spans="1:3">
      <c r="A9950" s="3">
        <v>18.960000991821289</v>
      </c>
      <c r="B9950" s="3">
        <v>99.166667461395264</v>
      </c>
      <c r="C9950" s="3">
        <v>100</v>
      </c>
    </row>
    <row r="9951" spans="1:3">
      <c r="A9951" s="3">
        <v>18.96400260925293</v>
      </c>
      <c r="B9951" s="3">
        <v>99.166667461395264</v>
      </c>
      <c r="C9951" s="3">
        <v>100</v>
      </c>
    </row>
    <row r="9952" spans="1:3">
      <c r="A9952" s="3">
        <v>18.968002319335938</v>
      </c>
      <c r="B9952" s="3">
        <v>99.166667461395264</v>
      </c>
      <c r="C9952" s="3">
        <v>100</v>
      </c>
    </row>
    <row r="9953" spans="1:3">
      <c r="A9953" s="3">
        <v>18.972002029418945</v>
      </c>
      <c r="B9953" s="3">
        <v>99.166667461395264</v>
      </c>
      <c r="C9953" s="3">
        <v>100</v>
      </c>
    </row>
    <row r="9954" spans="1:3">
      <c r="A9954" s="3">
        <v>18.976001739501953</v>
      </c>
      <c r="B9954" s="3">
        <v>99.166667461395264</v>
      </c>
      <c r="C9954" s="3">
        <v>100</v>
      </c>
    </row>
    <row r="9955" spans="1:3">
      <c r="A9955" s="3">
        <v>18.980001449584961</v>
      </c>
      <c r="B9955" s="3">
        <v>99.166667461395264</v>
      </c>
      <c r="C9955" s="3">
        <v>100</v>
      </c>
    </row>
    <row r="9956" spans="1:3">
      <c r="A9956" s="3">
        <v>18.984001159667969</v>
      </c>
      <c r="B9956" s="3">
        <v>99.166667461395264</v>
      </c>
      <c r="C9956" s="3">
        <v>100</v>
      </c>
    </row>
    <row r="9957" spans="1:3">
      <c r="A9957" s="3">
        <v>18.988002777099609</v>
      </c>
      <c r="B9957" s="3">
        <v>99.166667461395264</v>
      </c>
      <c r="C9957" s="3">
        <v>100</v>
      </c>
    </row>
    <row r="9958" spans="1:3">
      <c r="A9958" s="3">
        <v>18.992002487182617</v>
      </c>
      <c r="B9958" s="3">
        <v>99.166667461395264</v>
      </c>
      <c r="C9958" s="3">
        <v>100</v>
      </c>
    </row>
    <row r="9959" spans="1:3">
      <c r="A9959" s="3">
        <v>18.996002197265625</v>
      </c>
      <c r="B9959" s="3">
        <v>99.166667461395264</v>
      </c>
      <c r="C9959" s="3">
        <v>100</v>
      </c>
    </row>
    <row r="9960" spans="1:3">
      <c r="A9960" s="3">
        <v>19.000001907348633</v>
      </c>
      <c r="B9960" s="3">
        <v>99.166667461395264</v>
      </c>
      <c r="C9960" s="3">
        <v>100</v>
      </c>
    </row>
    <row r="9961" spans="1:3">
      <c r="A9961" s="3">
        <v>19.004001617431641</v>
      </c>
      <c r="B9961" s="3">
        <v>99.166667461395264</v>
      </c>
      <c r="C9961" s="3">
        <v>100</v>
      </c>
    </row>
    <row r="9962" spans="1:3">
      <c r="A9962" s="3">
        <v>19.008001327514648</v>
      </c>
      <c r="B9962" s="3">
        <v>99.166667461395264</v>
      </c>
      <c r="C9962" s="3">
        <v>100</v>
      </c>
    </row>
    <row r="9963" spans="1:3">
      <c r="A9963" s="3">
        <v>19.012001037597656</v>
      </c>
      <c r="B9963" s="3">
        <v>99.166667461395264</v>
      </c>
      <c r="C9963" s="3">
        <v>100</v>
      </c>
    </row>
    <row r="9964" spans="1:3">
      <c r="A9964" s="3">
        <v>19.016002655029297</v>
      </c>
      <c r="B9964" s="3">
        <v>99.166667461395264</v>
      </c>
      <c r="C9964" s="3">
        <v>100</v>
      </c>
    </row>
    <row r="9965" spans="1:3">
      <c r="A9965" s="3">
        <v>19.020002365112305</v>
      </c>
      <c r="B9965" s="3">
        <v>99.166667461395264</v>
      </c>
      <c r="C9965" s="3">
        <v>100</v>
      </c>
    </row>
    <row r="9966" spans="1:3">
      <c r="A9966" s="3">
        <v>19.024002075195313</v>
      </c>
      <c r="B9966" s="3">
        <v>99.166667461395264</v>
      </c>
      <c r="C9966" s="3">
        <v>100</v>
      </c>
    </row>
    <row r="9967" spans="1:3">
      <c r="A9967" s="3">
        <v>19.02800178527832</v>
      </c>
      <c r="B9967" s="3">
        <v>99.166667461395264</v>
      </c>
      <c r="C9967" s="3">
        <v>100</v>
      </c>
    </row>
    <row r="9968" spans="1:3">
      <c r="A9968" s="3">
        <v>19.032001495361328</v>
      </c>
      <c r="B9968" s="3">
        <v>99.166667461395264</v>
      </c>
      <c r="C9968" s="3">
        <v>100</v>
      </c>
    </row>
    <row r="9969" spans="1:3">
      <c r="A9969" s="3">
        <v>19.036001205444336</v>
      </c>
      <c r="B9969" s="3">
        <v>99.166667461395264</v>
      </c>
      <c r="C9969" s="3">
        <v>100</v>
      </c>
    </row>
    <row r="9970" spans="1:3">
      <c r="A9970" s="3">
        <v>19.040000915527344</v>
      </c>
      <c r="B9970" s="3">
        <v>99.166667461395264</v>
      </c>
      <c r="C9970" s="3">
        <v>100</v>
      </c>
    </row>
    <row r="9971" spans="1:3">
      <c r="A9971" s="3">
        <v>19.044002532958984</v>
      </c>
      <c r="B9971" s="3">
        <v>99.166667461395264</v>
      </c>
      <c r="C9971" s="3">
        <v>100</v>
      </c>
    </row>
    <row r="9972" spans="1:3">
      <c r="A9972" s="3">
        <v>19.048002243041992</v>
      </c>
      <c r="B9972" s="3">
        <v>99.166667461395264</v>
      </c>
      <c r="C9972" s="3">
        <v>100</v>
      </c>
    </row>
    <row r="9973" spans="1:3">
      <c r="A9973" s="3">
        <v>19.052001953125</v>
      </c>
      <c r="B9973" s="3">
        <v>99.166667461395264</v>
      </c>
      <c r="C9973" s="3">
        <v>100</v>
      </c>
    </row>
    <row r="9974" spans="1:3">
      <c r="A9974" s="3">
        <v>19.056001663208008</v>
      </c>
      <c r="B9974" s="3">
        <v>99.166667461395264</v>
      </c>
      <c r="C9974" s="3">
        <v>100</v>
      </c>
    </row>
    <row r="9975" spans="1:3">
      <c r="A9975" s="3">
        <v>19.060001373291016</v>
      </c>
      <c r="B9975" s="3">
        <v>99.166667461395264</v>
      </c>
      <c r="C9975" s="3">
        <v>100</v>
      </c>
    </row>
    <row r="9976" spans="1:3">
      <c r="A9976" s="3">
        <v>19.064001083374023</v>
      </c>
      <c r="B9976" s="3">
        <v>99.166667461395264</v>
      </c>
      <c r="C9976" s="3">
        <v>100</v>
      </c>
    </row>
    <row r="9977" spans="1:3">
      <c r="A9977" s="3">
        <v>19.068002700805664</v>
      </c>
      <c r="B9977" s="3">
        <v>99.166667461395264</v>
      </c>
      <c r="C9977" s="3">
        <v>100</v>
      </c>
    </row>
    <row r="9978" spans="1:3">
      <c r="A9978" s="3">
        <v>19.072002410888672</v>
      </c>
      <c r="B9978" s="3">
        <v>99.166667461395264</v>
      </c>
      <c r="C9978" s="3">
        <v>100</v>
      </c>
    </row>
    <row r="9979" spans="1:3">
      <c r="A9979" s="3">
        <v>19.07600212097168</v>
      </c>
      <c r="B9979" s="3">
        <v>99.166667461395264</v>
      </c>
      <c r="C9979" s="3">
        <v>100</v>
      </c>
    </row>
    <row r="9980" spans="1:3">
      <c r="A9980" s="3">
        <v>19.080001831054688</v>
      </c>
      <c r="B9980" s="3">
        <v>99.166667461395264</v>
      </c>
      <c r="C9980" s="3">
        <v>100</v>
      </c>
    </row>
    <row r="9981" spans="1:3">
      <c r="A9981" s="3">
        <v>19.084001541137695</v>
      </c>
      <c r="B9981" s="3">
        <v>99.166667461395264</v>
      </c>
      <c r="C9981" s="3">
        <v>100</v>
      </c>
    </row>
    <row r="9982" spans="1:3">
      <c r="A9982" s="3">
        <v>19.088001251220703</v>
      </c>
      <c r="B9982" s="3">
        <v>99.166667461395264</v>
      </c>
      <c r="C9982" s="3">
        <v>100</v>
      </c>
    </row>
    <row r="9983" spans="1:3">
      <c r="A9983" s="3">
        <v>19.092000961303711</v>
      </c>
      <c r="B9983" s="3">
        <v>99.166667461395264</v>
      </c>
      <c r="C9983" s="3">
        <v>100</v>
      </c>
    </row>
    <row r="9984" spans="1:3">
      <c r="A9984" s="3">
        <v>19.096002578735352</v>
      </c>
      <c r="B9984" s="3">
        <v>99.166667461395264</v>
      </c>
      <c r="C9984" s="3">
        <v>100</v>
      </c>
    </row>
    <row r="9985" spans="1:3">
      <c r="A9985" s="3">
        <v>19.100002288818359</v>
      </c>
      <c r="B9985" s="3">
        <v>99.166667461395264</v>
      </c>
      <c r="C9985" s="3">
        <v>100</v>
      </c>
    </row>
    <row r="9986" spans="1:3">
      <c r="A9986" s="3">
        <v>19.104001998901367</v>
      </c>
      <c r="B9986" s="3">
        <v>99.166667461395264</v>
      </c>
      <c r="C9986" s="3">
        <v>100</v>
      </c>
    </row>
    <row r="9987" spans="1:3">
      <c r="A9987" s="3">
        <v>19.108001708984375</v>
      </c>
      <c r="B9987" s="3">
        <v>99.166667461395264</v>
      </c>
      <c r="C9987" s="3">
        <v>100</v>
      </c>
    </row>
    <row r="9988" spans="1:3">
      <c r="A9988" s="3">
        <v>19.112001419067383</v>
      </c>
      <c r="B9988" s="3">
        <v>99.166667461395264</v>
      </c>
      <c r="C9988" s="3">
        <v>100</v>
      </c>
    </row>
    <row r="9989" spans="1:3">
      <c r="A9989" s="3">
        <v>19.116001129150391</v>
      </c>
      <c r="B9989" s="3">
        <v>99.166667461395264</v>
      </c>
      <c r="C9989" s="3">
        <v>100</v>
      </c>
    </row>
    <row r="9990" spans="1:3">
      <c r="A9990" s="3">
        <v>19.120002746582031</v>
      </c>
      <c r="B9990" s="3">
        <v>99.166667461395264</v>
      </c>
      <c r="C9990" s="3">
        <v>100</v>
      </c>
    </row>
    <row r="9991" spans="1:3">
      <c r="A9991" s="3">
        <v>19.124002456665039</v>
      </c>
      <c r="B9991" s="3">
        <v>99.166667461395264</v>
      </c>
      <c r="C9991" s="3">
        <v>100</v>
      </c>
    </row>
    <row r="9992" spans="1:3">
      <c r="A9992" s="3">
        <v>19.128002166748047</v>
      </c>
      <c r="B9992" s="3">
        <v>99.166667461395264</v>
      </c>
      <c r="C9992" s="3">
        <v>100</v>
      </c>
    </row>
    <row r="9993" spans="1:3">
      <c r="A9993" s="3">
        <v>19.132001876831055</v>
      </c>
      <c r="B9993" s="3">
        <v>99.166667461395264</v>
      </c>
      <c r="C9993" s="3">
        <v>100</v>
      </c>
    </row>
    <row r="9994" spans="1:3">
      <c r="A9994" s="3">
        <v>19.136001586914063</v>
      </c>
      <c r="B9994" s="3">
        <v>99.166667461395264</v>
      </c>
      <c r="C9994" s="3">
        <v>100</v>
      </c>
    </row>
    <row r="9995" spans="1:3">
      <c r="A9995" s="3">
        <v>19.14000129699707</v>
      </c>
      <c r="B9995" s="3">
        <v>99.166667461395264</v>
      </c>
      <c r="C9995" s="3">
        <v>100</v>
      </c>
    </row>
    <row r="9996" spans="1:3">
      <c r="A9996" s="3">
        <v>19.144001007080078</v>
      </c>
      <c r="B9996" s="3">
        <v>99.166667461395264</v>
      </c>
      <c r="C9996" s="3">
        <v>100</v>
      </c>
    </row>
    <row r="9997" spans="1:3">
      <c r="A9997" s="3">
        <v>19.148002624511719</v>
      </c>
      <c r="B9997" s="3">
        <v>99.166667461395264</v>
      </c>
      <c r="C9997" s="3">
        <v>100</v>
      </c>
    </row>
    <row r="9998" spans="1:3">
      <c r="A9998" s="3">
        <v>19.152002334594727</v>
      </c>
      <c r="B9998" s="3">
        <v>99.166667461395264</v>
      </c>
      <c r="C9998" s="3">
        <v>100</v>
      </c>
    </row>
    <row r="9999" spans="1:3">
      <c r="A9999" s="3">
        <v>19.156002044677734</v>
      </c>
      <c r="B9999" s="3">
        <v>99.166667461395264</v>
      </c>
      <c r="C9999" s="3">
        <v>100</v>
      </c>
    </row>
    <row r="10000" spans="1:3">
      <c r="A10000" s="3">
        <v>19.160001754760742</v>
      </c>
      <c r="B10000" s="3">
        <v>99.166667461395264</v>
      </c>
      <c r="C10000" s="3">
        <v>100</v>
      </c>
    </row>
    <row r="10001" spans="1:3">
      <c r="A10001" s="3">
        <v>19.16400146484375</v>
      </c>
      <c r="B10001" s="3">
        <v>99.166667461395264</v>
      </c>
      <c r="C10001" s="3">
        <v>100</v>
      </c>
    </row>
    <row r="10002" spans="1:3">
      <c r="A10002" s="3">
        <v>19.168001174926758</v>
      </c>
      <c r="B10002" s="3">
        <v>99.166667461395264</v>
      </c>
      <c r="C10002" s="3">
        <v>100</v>
      </c>
    </row>
    <row r="10003" spans="1:3">
      <c r="A10003" s="3">
        <v>19.172002792358398</v>
      </c>
      <c r="B10003" s="3">
        <v>99.166667461395264</v>
      </c>
      <c r="C10003" s="3">
        <v>100</v>
      </c>
    </row>
    <row r="10004" spans="1:3">
      <c r="A10004" s="3">
        <v>19.176002502441406</v>
      </c>
      <c r="B10004" s="3">
        <v>99.166667461395264</v>
      </c>
      <c r="C10004" s="3">
        <v>100</v>
      </c>
    </row>
    <row r="10005" spans="1:3">
      <c r="A10005" s="3">
        <v>19.180002212524414</v>
      </c>
      <c r="B10005" s="3">
        <v>99.166667461395264</v>
      </c>
      <c r="C10005" s="3">
        <v>100</v>
      </c>
    </row>
    <row r="10006" spans="1:3">
      <c r="A10006" s="3">
        <v>19.184001922607422</v>
      </c>
      <c r="B10006" s="3">
        <v>99.166667461395264</v>
      </c>
      <c r="C10006" s="3">
        <v>100</v>
      </c>
    </row>
    <row r="10007" spans="1:3">
      <c r="A10007" s="3">
        <v>19.18800163269043</v>
      </c>
      <c r="B10007" s="3">
        <v>99.166667461395264</v>
      </c>
      <c r="C10007" s="3">
        <v>100</v>
      </c>
    </row>
    <row r="10008" spans="1:3">
      <c r="A10008" s="3">
        <v>19.192001342773438</v>
      </c>
      <c r="B10008" s="3">
        <v>99.166667461395264</v>
      </c>
      <c r="C10008" s="3">
        <v>100</v>
      </c>
    </row>
    <row r="10009" spans="1:3">
      <c r="A10009" s="3">
        <v>19.196001052856445</v>
      </c>
      <c r="B10009" s="3">
        <v>99.166667461395264</v>
      </c>
      <c r="C10009" s="3">
        <v>100</v>
      </c>
    </row>
    <row r="10010" spans="1:3">
      <c r="A10010" s="3">
        <v>19.200002670288086</v>
      </c>
      <c r="B10010" s="3">
        <v>99.166667461395264</v>
      </c>
      <c r="C10010" s="3">
        <v>100</v>
      </c>
    </row>
    <row r="10011" spans="1:3">
      <c r="A10011" s="3">
        <v>19.204002380371094</v>
      </c>
      <c r="B10011" s="3">
        <v>99.166667461395264</v>
      </c>
      <c r="C10011" s="3">
        <v>100</v>
      </c>
    </row>
    <row r="10012" spans="1:3">
      <c r="A10012" s="3">
        <v>19.208002090454102</v>
      </c>
      <c r="B10012" s="3">
        <v>99.166667461395264</v>
      </c>
      <c r="C10012" s="3">
        <v>100</v>
      </c>
    </row>
    <row r="10013" spans="1:3">
      <c r="A10013" s="3">
        <v>19.212001800537109</v>
      </c>
      <c r="B10013" s="3">
        <v>99.166667461395264</v>
      </c>
      <c r="C10013" s="3">
        <v>100</v>
      </c>
    </row>
    <row r="10014" spans="1:3">
      <c r="A10014" s="3">
        <v>19.216001510620117</v>
      </c>
      <c r="B10014" s="3">
        <v>99.166667461395264</v>
      </c>
      <c r="C10014" s="3">
        <v>100</v>
      </c>
    </row>
    <row r="10015" spans="1:3">
      <c r="A10015" s="3">
        <v>19.220001220703125</v>
      </c>
      <c r="B10015" s="3">
        <v>99.166667461395264</v>
      </c>
      <c r="C10015" s="3">
        <v>100</v>
      </c>
    </row>
    <row r="10016" spans="1:3">
      <c r="A10016" s="3">
        <v>19.224000930786133</v>
      </c>
      <c r="B10016" s="3">
        <v>99.166667461395264</v>
      </c>
      <c r="C10016" s="3">
        <v>100</v>
      </c>
    </row>
    <row r="10017" spans="1:3">
      <c r="A10017" s="3">
        <v>19.228002548217773</v>
      </c>
      <c r="B10017" s="3">
        <v>99.166667461395264</v>
      </c>
      <c r="C10017" s="3">
        <v>100</v>
      </c>
    </row>
    <row r="10018" spans="1:3">
      <c r="A10018" s="3">
        <v>19.232002258300781</v>
      </c>
      <c r="B10018" s="3">
        <v>99.166667461395264</v>
      </c>
      <c r="C10018" s="3">
        <v>100</v>
      </c>
    </row>
    <row r="10019" spans="1:3">
      <c r="A10019" s="3">
        <v>19.236001968383789</v>
      </c>
      <c r="B10019" s="3">
        <v>99.166667461395264</v>
      </c>
      <c r="C10019" s="3">
        <v>100</v>
      </c>
    </row>
    <row r="10020" spans="1:3">
      <c r="A10020" s="3">
        <v>19.240001678466797</v>
      </c>
      <c r="B10020" s="3">
        <v>99.166667461395264</v>
      </c>
      <c r="C10020" s="3">
        <v>100</v>
      </c>
    </row>
    <row r="10021" spans="1:3">
      <c r="A10021" s="3">
        <v>19.244001388549805</v>
      </c>
      <c r="B10021" s="3">
        <v>99.166667461395264</v>
      </c>
      <c r="C10021" s="3">
        <v>100</v>
      </c>
    </row>
    <row r="10022" spans="1:3">
      <c r="A10022" s="3">
        <v>19.248001098632813</v>
      </c>
      <c r="B10022" s="3">
        <v>99.166667461395264</v>
      </c>
      <c r="C10022" s="3">
        <v>100</v>
      </c>
    </row>
    <row r="10023" spans="1:3">
      <c r="A10023" s="3">
        <v>19.252002716064453</v>
      </c>
      <c r="B10023" s="3">
        <v>99.166667461395264</v>
      </c>
      <c r="C10023" s="3">
        <v>100</v>
      </c>
    </row>
    <row r="10024" spans="1:3">
      <c r="A10024" s="3">
        <v>19.256002426147461</v>
      </c>
      <c r="B10024" s="3">
        <v>99.166667461395264</v>
      </c>
      <c r="C10024" s="3">
        <v>100</v>
      </c>
    </row>
    <row r="10025" spans="1:3">
      <c r="A10025" s="3">
        <v>19.260002136230469</v>
      </c>
      <c r="B10025" s="3">
        <v>99.166667461395264</v>
      </c>
      <c r="C10025" s="3">
        <v>100</v>
      </c>
    </row>
    <row r="10026" spans="1:3">
      <c r="A10026" s="3">
        <v>19.264001846313477</v>
      </c>
      <c r="B10026" s="3">
        <v>99.166667461395264</v>
      </c>
      <c r="C10026" s="3">
        <v>100</v>
      </c>
    </row>
    <row r="10027" spans="1:3">
      <c r="A10027" s="3">
        <v>19.268001556396484</v>
      </c>
      <c r="B10027" s="3">
        <v>99.166667461395264</v>
      </c>
      <c r="C10027" s="3">
        <v>100</v>
      </c>
    </row>
    <row r="10028" spans="1:3">
      <c r="A10028" s="3">
        <v>19.272001266479492</v>
      </c>
      <c r="B10028" s="3">
        <v>99.166667461395264</v>
      </c>
      <c r="C10028" s="3">
        <v>100</v>
      </c>
    </row>
    <row r="10029" spans="1:3">
      <c r="A10029" s="3">
        <v>19.2760009765625</v>
      </c>
      <c r="B10029" s="3">
        <v>99.166667461395264</v>
      </c>
      <c r="C10029" s="3">
        <v>100</v>
      </c>
    </row>
    <row r="10030" spans="1:3">
      <c r="A10030" s="3">
        <v>19.280002593994141</v>
      </c>
      <c r="B10030" s="3">
        <v>99.166667461395264</v>
      </c>
      <c r="C10030" s="3">
        <v>100</v>
      </c>
    </row>
    <row r="10031" spans="1:3">
      <c r="A10031" s="3">
        <v>19.284002304077148</v>
      </c>
      <c r="B10031" s="3">
        <v>99.166667461395264</v>
      </c>
      <c r="C10031" s="3">
        <v>100</v>
      </c>
    </row>
    <row r="10032" spans="1:3">
      <c r="A10032" s="3">
        <v>19.288002014160156</v>
      </c>
      <c r="B10032" s="3">
        <v>99.166667461395264</v>
      </c>
      <c r="C10032" s="3">
        <v>100</v>
      </c>
    </row>
    <row r="10033" spans="1:3">
      <c r="A10033" s="3">
        <v>19.292001724243164</v>
      </c>
      <c r="B10033" s="3">
        <v>99.166667461395264</v>
      </c>
      <c r="C10033" s="3">
        <v>100</v>
      </c>
    </row>
    <row r="10034" spans="1:3">
      <c r="A10034" s="3">
        <v>19.296001434326172</v>
      </c>
      <c r="B10034" s="3">
        <v>99.166667461395264</v>
      </c>
      <c r="C10034" s="3">
        <v>100</v>
      </c>
    </row>
    <row r="10035" spans="1:3">
      <c r="A10035" s="3">
        <v>19.30000114440918</v>
      </c>
      <c r="B10035" s="3">
        <v>99.166667461395264</v>
      </c>
      <c r="C10035" s="3">
        <v>100</v>
      </c>
    </row>
    <row r="10036" spans="1:3">
      <c r="A10036" s="3">
        <v>19.30400276184082</v>
      </c>
      <c r="B10036" s="3">
        <v>99.166667461395264</v>
      </c>
      <c r="C10036" s="3">
        <v>100</v>
      </c>
    </row>
    <row r="10037" spans="1:3">
      <c r="A10037" s="3">
        <v>19.308002471923828</v>
      </c>
      <c r="B10037" s="3">
        <v>99.166667461395264</v>
      </c>
      <c r="C10037" s="3">
        <v>100</v>
      </c>
    </row>
    <row r="10038" spans="1:3">
      <c r="A10038" s="3">
        <v>19.312002182006836</v>
      </c>
      <c r="B10038" s="3">
        <v>99.166667461395264</v>
      </c>
      <c r="C10038" s="3">
        <v>100</v>
      </c>
    </row>
    <row r="10039" spans="1:3">
      <c r="A10039" s="3">
        <v>19.316001892089844</v>
      </c>
      <c r="B10039" s="3">
        <v>99.166667461395264</v>
      </c>
      <c r="C10039" s="3">
        <v>100</v>
      </c>
    </row>
    <row r="10040" spans="1:3">
      <c r="A10040" s="3">
        <v>19.320001602172852</v>
      </c>
      <c r="B10040" s="3">
        <v>99.166667461395264</v>
      </c>
      <c r="C10040" s="3">
        <v>100</v>
      </c>
    </row>
    <row r="10041" spans="1:3">
      <c r="A10041" s="3">
        <v>19.324001312255859</v>
      </c>
      <c r="B10041" s="3">
        <v>99.166667461395264</v>
      </c>
      <c r="C10041" s="3">
        <v>100</v>
      </c>
    </row>
    <row r="10042" spans="1:3">
      <c r="A10042" s="3">
        <v>19.328001022338867</v>
      </c>
      <c r="B10042" s="3">
        <v>99.166667461395264</v>
      </c>
      <c r="C10042" s="3">
        <v>100</v>
      </c>
    </row>
    <row r="10043" spans="1:3">
      <c r="A10043" s="3">
        <v>19.332002639770508</v>
      </c>
      <c r="B10043" s="3">
        <v>99.166667461395264</v>
      </c>
      <c r="C10043" s="3">
        <v>100</v>
      </c>
    </row>
    <row r="10044" spans="1:3">
      <c r="A10044" s="3">
        <v>19.336002349853516</v>
      </c>
      <c r="B10044" s="3">
        <v>99.166667461395264</v>
      </c>
      <c r="C10044" s="3">
        <v>100</v>
      </c>
    </row>
    <row r="10045" spans="1:3">
      <c r="A10045" s="3">
        <v>19.340002059936523</v>
      </c>
      <c r="B10045" s="3">
        <v>99.166667461395264</v>
      </c>
      <c r="C10045" s="3">
        <v>100</v>
      </c>
    </row>
    <row r="10046" spans="1:3">
      <c r="A10046" s="3">
        <v>19.344001770019531</v>
      </c>
      <c r="B10046" s="3">
        <v>99.166667461395264</v>
      </c>
      <c r="C10046" s="3">
        <v>100</v>
      </c>
    </row>
    <row r="10047" spans="1:3">
      <c r="A10047" s="3">
        <v>19.348001480102539</v>
      </c>
      <c r="B10047" s="3">
        <v>99.166667461395264</v>
      </c>
      <c r="C10047" s="3">
        <v>100</v>
      </c>
    </row>
    <row r="10048" spans="1:3">
      <c r="A10048" s="3">
        <v>19.352001190185547</v>
      </c>
      <c r="B10048" s="3">
        <v>99.166667461395264</v>
      </c>
      <c r="C10048" s="3">
        <v>100</v>
      </c>
    </row>
    <row r="10049" spans="1:3">
      <c r="A10049" s="3">
        <v>19.356002807617188</v>
      </c>
      <c r="B10049" s="3">
        <v>99.166667461395264</v>
      </c>
      <c r="C10049" s="3">
        <v>100</v>
      </c>
    </row>
    <row r="10050" spans="1:3">
      <c r="A10050" s="3">
        <v>19.360002517700195</v>
      </c>
      <c r="B10050" s="3">
        <v>99.166667461395264</v>
      </c>
      <c r="C10050" s="3">
        <v>100</v>
      </c>
    </row>
    <row r="10051" spans="1:3">
      <c r="A10051" s="3">
        <v>19.364002227783203</v>
      </c>
      <c r="B10051" s="3">
        <v>99.166667461395264</v>
      </c>
      <c r="C10051" s="3">
        <v>100</v>
      </c>
    </row>
    <row r="10052" spans="1:3">
      <c r="A10052" s="3">
        <v>19.368001937866211</v>
      </c>
      <c r="B10052" s="3">
        <v>99.166667461395264</v>
      </c>
      <c r="C10052" s="3">
        <v>100</v>
      </c>
    </row>
    <row r="10053" spans="1:3">
      <c r="A10053" s="3">
        <v>19.372001647949219</v>
      </c>
      <c r="B10053" s="3">
        <v>99.166667461395264</v>
      </c>
      <c r="C10053" s="3">
        <v>100</v>
      </c>
    </row>
    <row r="10054" spans="1:3">
      <c r="A10054" s="3">
        <v>19.376001358032227</v>
      </c>
      <c r="B10054" s="3">
        <v>99.166667461395264</v>
      </c>
      <c r="C10054" s="3">
        <v>100</v>
      </c>
    </row>
    <row r="10055" spans="1:3">
      <c r="A10055" s="3">
        <v>19.380001068115234</v>
      </c>
      <c r="B10055" s="3">
        <v>99.166667461395264</v>
      </c>
      <c r="C10055" s="3">
        <v>100</v>
      </c>
    </row>
    <row r="10056" spans="1:3">
      <c r="A10056" s="3">
        <v>19.384002685546875</v>
      </c>
      <c r="B10056" s="3">
        <v>99.166667461395264</v>
      </c>
      <c r="C10056" s="3">
        <v>100</v>
      </c>
    </row>
    <row r="10057" spans="1:3">
      <c r="A10057" s="3">
        <v>19.388002395629883</v>
      </c>
      <c r="B10057" s="3">
        <v>99.166667461395264</v>
      </c>
      <c r="C10057" s="3">
        <v>100</v>
      </c>
    </row>
    <row r="10058" spans="1:3">
      <c r="A10058" s="3">
        <v>19.392002105712891</v>
      </c>
      <c r="B10058" s="3">
        <v>99.166667461395264</v>
      </c>
      <c r="C10058" s="3">
        <v>100</v>
      </c>
    </row>
    <row r="10059" spans="1:3">
      <c r="A10059" s="3">
        <v>19.396001815795898</v>
      </c>
      <c r="B10059" s="3">
        <v>99.166667461395264</v>
      </c>
      <c r="C10059" s="3">
        <v>100</v>
      </c>
    </row>
    <row r="10060" spans="1:3">
      <c r="A10060" s="3">
        <v>19.400001525878906</v>
      </c>
      <c r="B10060" s="3">
        <v>99.166667461395264</v>
      </c>
      <c r="C10060" s="3">
        <v>100</v>
      </c>
    </row>
    <row r="10061" spans="1:3">
      <c r="A10061" s="3">
        <v>19.404001235961914</v>
      </c>
      <c r="B10061" s="3">
        <v>99.166667461395264</v>
      </c>
      <c r="C10061" s="3">
        <v>100</v>
      </c>
    </row>
    <row r="10062" spans="1:3">
      <c r="A10062" s="3">
        <v>19.408000946044922</v>
      </c>
      <c r="B10062" s="3">
        <v>99.166667461395264</v>
      </c>
      <c r="C10062" s="3">
        <v>100</v>
      </c>
    </row>
    <row r="10063" spans="1:3">
      <c r="A10063" s="3">
        <v>19.412002563476563</v>
      </c>
      <c r="B10063" s="3">
        <v>99.166667461395264</v>
      </c>
      <c r="C10063" s="3">
        <v>100</v>
      </c>
    </row>
    <row r="10064" spans="1:3">
      <c r="A10064" s="3">
        <v>19.41600227355957</v>
      </c>
      <c r="B10064" s="3">
        <v>99.166667461395264</v>
      </c>
      <c r="C10064" s="3">
        <v>100</v>
      </c>
    </row>
    <row r="10065" spans="1:3">
      <c r="A10065" s="3">
        <v>19.420001983642578</v>
      </c>
      <c r="B10065" s="3">
        <v>99.166667461395264</v>
      </c>
      <c r="C10065" s="3">
        <v>100</v>
      </c>
    </row>
    <row r="10066" spans="1:3">
      <c r="A10066" s="3">
        <v>19.424001693725586</v>
      </c>
      <c r="B10066" s="3">
        <v>99.166667461395264</v>
      </c>
      <c r="C10066" s="3">
        <v>100</v>
      </c>
    </row>
    <row r="10067" spans="1:3">
      <c r="A10067" s="3">
        <v>19.428001403808594</v>
      </c>
      <c r="B10067" s="3">
        <v>99.166667461395264</v>
      </c>
      <c r="C10067" s="3">
        <v>100</v>
      </c>
    </row>
    <row r="10068" spans="1:3">
      <c r="A10068" s="3">
        <v>19.432001113891602</v>
      </c>
      <c r="B10068" s="3">
        <v>99.166667461395264</v>
      </c>
      <c r="C10068" s="3">
        <v>100</v>
      </c>
    </row>
    <row r="10069" spans="1:3">
      <c r="A10069" s="3">
        <v>19.436002731323242</v>
      </c>
      <c r="B10069" s="3">
        <v>99.166667461395264</v>
      </c>
      <c r="C10069" s="3">
        <v>100</v>
      </c>
    </row>
    <row r="10070" spans="1:3">
      <c r="A10070" s="3">
        <v>19.44000244140625</v>
      </c>
      <c r="B10070" s="3">
        <v>99.166667461395264</v>
      </c>
      <c r="C10070" s="3">
        <v>100</v>
      </c>
    </row>
    <row r="10071" spans="1:3">
      <c r="A10071" s="3">
        <v>19.444002151489258</v>
      </c>
      <c r="B10071" s="3">
        <v>99.166667461395264</v>
      </c>
      <c r="C10071" s="3">
        <v>100</v>
      </c>
    </row>
    <row r="10072" spans="1:3">
      <c r="A10072" s="3">
        <v>19.448001861572266</v>
      </c>
      <c r="B10072" s="3">
        <v>99.166667461395264</v>
      </c>
      <c r="C10072" s="3">
        <v>100</v>
      </c>
    </row>
    <row r="10073" spans="1:3">
      <c r="A10073" s="3">
        <v>19.452001571655273</v>
      </c>
      <c r="B10073" s="3">
        <v>99.166667461395264</v>
      </c>
      <c r="C10073" s="3">
        <v>100</v>
      </c>
    </row>
    <row r="10074" spans="1:3">
      <c r="A10074" s="3">
        <v>19.456001281738281</v>
      </c>
      <c r="B10074" s="3">
        <v>99.166667461395264</v>
      </c>
      <c r="C10074" s="3">
        <v>100</v>
      </c>
    </row>
    <row r="10075" spans="1:3">
      <c r="A10075" s="3">
        <v>19.460000991821289</v>
      </c>
      <c r="B10075" s="3">
        <v>99.166667461395264</v>
      </c>
      <c r="C10075" s="3">
        <v>100</v>
      </c>
    </row>
    <row r="10076" spans="1:3">
      <c r="A10076" s="3">
        <v>19.46400260925293</v>
      </c>
      <c r="B10076" s="3">
        <v>99.166667461395264</v>
      </c>
      <c r="C10076" s="3">
        <v>100</v>
      </c>
    </row>
    <row r="10077" spans="1:3">
      <c r="A10077" s="3">
        <v>19.468002319335938</v>
      </c>
      <c r="B10077" s="3">
        <v>99.166667461395264</v>
      </c>
      <c r="C10077" s="3">
        <v>100</v>
      </c>
    </row>
    <row r="10078" spans="1:3">
      <c r="A10078" s="3">
        <v>19.472002029418945</v>
      </c>
      <c r="B10078" s="3">
        <v>99.166667461395264</v>
      </c>
      <c r="C10078" s="3">
        <v>100</v>
      </c>
    </row>
    <row r="10079" spans="1:3">
      <c r="A10079" s="3">
        <v>19.476001739501953</v>
      </c>
      <c r="B10079" s="3">
        <v>99.166667461395264</v>
      </c>
      <c r="C10079" s="3">
        <v>100</v>
      </c>
    </row>
    <row r="10080" spans="1:3">
      <c r="A10080" s="3">
        <v>19.480001449584961</v>
      </c>
      <c r="B10080" s="3">
        <v>99.166667461395264</v>
      </c>
      <c r="C10080" s="3">
        <v>100</v>
      </c>
    </row>
    <row r="10081" spans="1:3">
      <c r="A10081" s="3">
        <v>19.484001159667969</v>
      </c>
      <c r="B10081" s="3">
        <v>99.166667461395264</v>
      </c>
      <c r="C10081" s="3">
        <v>100</v>
      </c>
    </row>
    <row r="10082" spans="1:3">
      <c r="A10082" s="3">
        <v>19.488002777099609</v>
      </c>
      <c r="B10082" s="3">
        <v>99.166667461395264</v>
      </c>
      <c r="C10082" s="3">
        <v>100</v>
      </c>
    </row>
    <row r="10083" spans="1:3">
      <c r="A10083" s="3">
        <v>19.492002487182617</v>
      </c>
      <c r="B10083" s="3">
        <v>99.166667461395264</v>
      </c>
      <c r="C10083" s="3">
        <v>100</v>
      </c>
    </row>
    <row r="10084" spans="1:3">
      <c r="A10084" s="3">
        <v>19.496002197265625</v>
      </c>
      <c r="B10084" s="3">
        <v>99.166667461395264</v>
      </c>
      <c r="C10084" s="3">
        <v>100</v>
      </c>
    </row>
    <row r="10085" spans="1:3">
      <c r="A10085" s="3">
        <v>19.500001907348633</v>
      </c>
      <c r="B10085" s="3">
        <v>99.166667461395264</v>
      </c>
      <c r="C10085" s="3">
        <v>100</v>
      </c>
    </row>
    <row r="10086" spans="1:3">
      <c r="A10086" s="3">
        <v>19.504001617431641</v>
      </c>
      <c r="B10086" s="3">
        <v>99.166667461395264</v>
      </c>
      <c r="C10086" s="3">
        <v>100</v>
      </c>
    </row>
    <row r="10087" spans="1:3">
      <c r="A10087" s="3">
        <v>19.508001327514648</v>
      </c>
      <c r="B10087" s="3">
        <v>99.166667461395264</v>
      </c>
      <c r="C10087" s="3">
        <v>100</v>
      </c>
    </row>
    <row r="10088" spans="1:3">
      <c r="A10088" s="3">
        <v>19.512001037597656</v>
      </c>
      <c r="B10088" s="3">
        <v>99.166667461395264</v>
      </c>
      <c r="C10088" s="3">
        <v>100</v>
      </c>
    </row>
    <row r="10089" spans="1:3">
      <c r="A10089" s="3">
        <v>19.516002655029297</v>
      </c>
      <c r="B10089" s="3">
        <v>99.166667461395264</v>
      </c>
      <c r="C10089" s="3">
        <v>100</v>
      </c>
    </row>
    <row r="10090" spans="1:3">
      <c r="A10090" s="3">
        <v>19.520002365112305</v>
      </c>
      <c r="B10090" s="3">
        <v>99.166667461395264</v>
      </c>
      <c r="C10090" s="3">
        <v>100</v>
      </c>
    </row>
    <row r="10091" spans="1:3">
      <c r="A10091" s="3">
        <v>19.524002075195313</v>
      </c>
      <c r="B10091" s="3">
        <v>99.166667461395264</v>
      </c>
      <c r="C10091" s="3">
        <v>100</v>
      </c>
    </row>
    <row r="10092" spans="1:3">
      <c r="A10092" s="3">
        <v>19.52800178527832</v>
      </c>
      <c r="B10092" s="3">
        <v>99.166667461395264</v>
      </c>
      <c r="C10092" s="3">
        <v>100</v>
      </c>
    </row>
    <row r="10093" spans="1:3">
      <c r="A10093" s="3">
        <v>19.532001495361328</v>
      </c>
      <c r="B10093" s="3">
        <v>99.166667461395264</v>
      </c>
      <c r="C10093" s="3">
        <v>100</v>
      </c>
    </row>
    <row r="10094" spans="1:3">
      <c r="A10094" s="3">
        <v>19.536001205444336</v>
      </c>
      <c r="B10094" s="3">
        <v>99.166667461395264</v>
      </c>
      <c r="C10094" s="3">
        <v>100</v>
      </c>
    </row>
    <row r="10095" spans="1:3">
      <c r="A10095" s="3">
        <v>19.540002822875977</v>
      </c>
      <c r="B10095" s="3">
        <v>99.166667461395264</v>
      </c>
      <c r="C10095" s="3">
        <v>100</v>
      </c>
    </row>
    <row r="10096" spans="1:3">
      <c r="A10096" s="3">
        <v>19.544002532958984</v>
      </c>
      <c r="B10096" s="3">
        <v>99.166667461395264</v>
      </c>
      <c r="C10096" s="3">
        <v>100</v>
      </c>
    </row>
    <row r="10097" spans="1:3">
      <c r="A10097" s="3">
        <v>19.548002243041992</v>
      </c>
      <c r="B10097" s="3">
        <v>99.166667461395264</v>
      </c>
      <c r="C10097" s="3">
        <v>100</v>
      </c>
    </row>
    <row r="10098" spans="1:3">
      <c r="A10098" s="3">
        <v>19.552001953125</v>
      </c>
      <c r="B10098" s="3">
        <v>99.166667461395264</v>
      </c>
      <c r="C10098" s="3">
        <v>100</v>
      </c>
    </row>
    <row r="10099" spans="1:3">
      <c r="A10099" s="3">
        <v>19.556001663208008</v>
      </c>
      <c r="B10099" s="3">
        <v>99.166667461395264</v>
      </c>
      <c r="C10099" s="3">
        <v>100</v>
      </c>
    </row>
    <row r="10100" spans="1:3">
      <c r="A10100" s="3">
        <v>19.560001373291016</v>
      </c>
      <c r="B10100" s="3">
        <v>99.166667461395264</v>
      </c>
      <c r="C10100" s="3">
        <v>100</v>
      </c>
    </row>
    <row r="10101" spans="1:3">
      <c r="A10101" s="3">
        <v>19.564001083374023</v>
      </c>
      <c r="B10101" s="3">
        <v>99.166667461395264</v>
      </c>
      <c r="C10101" s="3">
        <v>100</v>
      </c>
    </row>
    <row r="10102" spans="1:3">
      <c r="A10102" s="3">
        <v>19.568002700805664</v>
      </c>
      <c r="B10102" s="3">
        <v>99.166667461395264</v>
      </c>
      <c r="C10102" s="3">
        <v>100</v>
      </c>
    </row>
    <row r="10103" spans="1:3">
      <c r="A10103" s="3">
        <v>19.572002410888672</v>
      </c>
      <c r="B10103" s="3">
        <v>99.166667461395264</v>
      </c>
      <c r="C10103" s="3">
        <v>100</v>
      </c>
    </row>
    <row r="10104" spans="1:3">
      <c r="A10104" s="3">
        <v>19.57600212097168</v>
      </c>
      <c r="B10104" s="3">
        <v>99.166667461395264</v>
      </c>
      <c r="C10104" s="3">
        <v>100</v>
      </c>
    </row>
    <row r="10105" spans="1:3">
      <c r="A10105" s="3">
        <v>19.580001831054688</v>
      </c>
      <c r="B10105" s="3">
        <v>99.166667461395264</v>
      </c>
      <c r="C10105" s="3">
        <v>100</v>
      </c>
    </row>
    <row r="10106" spans="1:3">
      <c r="A10106" s="3">
        <v>19.584001541137695</v>
      </c>
      <c r="B10106" s="3">
        <v>99.166667461395264</v>
      </c>
      <c r="C10106" s="3">
        <v>100</v>
      </c>
    </row>
    <row r="10107" spans="1:3">
      <c r="A10107" s="3">
        <v>19.588001251220703</v>
      </c>
      <c r="B10107" s="3">
        <v>99.166667461395264</v>
      </c>
      <c r="C10107" s="3">
        <v>100</v>
      </c>
    </row>
    <row r="10108" spans="1:3">
      <c r="A10108" s="3">
        <v>19.590000152587891</v>
      </c>
      <c r="B10108" s="3">
        <v>100</v>
      </c>
      <c r="C10108" s="3">
        <v>100</v>
      </c>
    </row>
    <row r="10109" spans="1:3">
      <c r="A10109" s="3">
        <v>19.592000961303711</v>
      </c>
      <c r="B10109" s="3">
        <v>100</v>
      </c>
      <c r="C10109" s="3">
        <v>100</v>
      </c>
    </row>
    <row r="10110" spans="1:3">
      <c r="A10110" s="3">
        <v>19.596002578735352</v>
      </c>
      <c r="B10110" s="3">
        <v>100</v>
      </c>
      <c r="C10110" s="3">
        <v>100</v>
      </c>
    </row>
    <row r="10111" spans="1:3">
      <c r="A10111" s="3">
        <v>19.600002288818359</v>
      </c>
      <c r="B10111" s="3">
        <v>100</v>
      </c>
      <c r="C10111" s="3">
        <v>100</v>
      </c>
    </row>
    <row r="10112" spans="1:3">
      <c r="A10112" s="3">
        <v>19.604001998901367</v>
      </c>
      <c r="B10112" s="3">
        <v>100</v>
      </c>
      <c r="C10112" s="3">
        <v>100</v>
      </c>
    </row>
    <row r="10113" spans="1:3">
      <c r="A10113" s="3">
        <v>19.608001708984375</v>
      </c>
      <c r="B10113" s="3">
        <v>100</v>
      </c>
      <c r="C10113" s="3">
        <v>100</v>
      </c>
    </row>
    <row r="10114" spans="1:3">
      <c r="A10114" s="3">
        <v>19.612001419067383</v>
      </c>
      <c r="B10114" s="3">
        <v>100</v>
      </c>
      <c r="C10114" s="3">
        <v>100</v>
      </c>
    </row>
    <row r="10115" spans="1:3">
      <c r="A10115" s="3">
        <v>19.616001129150391</v>
      </c>
      <c r="B10115" s="3">
        <v>100</v>
      </c>
      <c r="C10115" s="3">
        <v>100</v>
      </c>
    </row>
    <row r="10116" spans="1:3">
      <c r="A10116" s="3">
        <v>19.620002746582031</v>
      </c>
      <c r="B10116" s="3">
        <v>100</v>
      </c>
      <c r="C10116" s="3">
        <v>100</v>
      </c>
    </row>
    <row r="10117" spans="1:3">
      <c r="A10117" s="3">
        <v>19.624002456665039</v>
      </c>
      <c r="B10117" s="3">
        <v>100</v>
      </c>
      <c r="C10117" s="3">
        <v>100</v>
      </c>
    </row>
    <row r="10118" spans="1:3">
      <c r="A10118" s="3">
        <v>19.628002166748047</v>
      </c>
      <c r="B10118" s="3">
        <v>100</v>
      </c>
      <c r="C10118" s="3">
        <v>100</v>
      </c>
    </row>
    <row r="10119" spans="1:3">
      <c r="A10119" s="3">
        <v>19.632001876831055</v>
      </c>
      <c r="B10119" s="3">
        <v>100</v>
      </c>
      <c r="C10119" s="3">
        <v>100</v>
      </c>
    </row>
    <row r="10120" spans="1:3">
      <c r="A10120" s="3">
        <v>19.636001586914063</v>
      </c>
      <c r="B10120" s="3">
        <v>100</v>
      </c>
      <c r="C10120" s="3">
        <v>100</v>
      </c>
    </row>
    <row r="10121" spans="1:3">
      <c r="A10121" s="3">
        <v>19.64000129699707</v>
      </c>
      <c r="B10121" s="3">
        <v>100</v>
      </c>
      <c r="C10121" s="3">
        <v>100</v>
      </c>
    </row>
    <row r="10122" spans="1:3">
      <c r="A10122" s="3">
        <v>19.644001007080078</v>
      </c>
      <c r="B10122" s="3">
        <v>100</v>
      </c>
      <c r="C10122" s="3">
        <v>100</v>
      </c>
    </row>
    <row r="10123" spans="1:3">
      <c r="A10123" s="3">
        <v>19.648002624511719</v>
      </c>
      <c r="B10123" s="3">
        <v>100</v>
      </c>
      <c r="C10123" s="3">
        <v>100</v>
      </c>
    </row>
    <row r="10124" spans="1:3">
      <c r="A10124" s="3">
        <v>19.652002334594727</v>
      </c>
      <c r="B10124" s="3">
        <v>100</v>
      </c>
      <c r="C10124" s="3">
        <v>100</v>
      </c>
    </row>
    <row r="10125" spans="1:3">
      <c r="A10125" s="3">
        <v>19.656002044677734</v>
      </c>
      <c r="B10125" s="3">
        <v>100</v>
      </c>
      <c r="C10125" s="3">
        <v>100</v>
      </c>
    </row>
    <row r="10126" spans="1:3">
      <c r="A10126" s="3">
        <v>19.660001754760742</v>
      </c>
      <c r="B10126" s="3">
        <v>100</v>
      </c>
      <c r="C10126" s="3">
        <v>100</v>
      </c>
    </row>
    <row r="10127" spans="1:3">
      <c r="A10127" s="3">
        <v>19.66400146484375</v>
      </c>
      <c r="B10127" s="3">
        <v>100</v>
      </c>
      <c r="C10127" s="3">
        <v>100</v>
      </c>
    </row>
    <row r="10128" spans="1:3">
      <c r="A10128" s="3">
        <v>19.668001174926758</v>
      </c>
      <c r="B10128" s="3">
        <v>100</v>
      </c>
      <c r="C10128" s="3">
        <v>100</v>
      </c>
    </row>
    <row r="10129" spans="1:3">
      <c r="A10129" s="3">
        <v>19.672002792358398</v>
      </c>
      <c r="B10129" s="3">
        <v>100</v>
      </c>
      <c r="C10129" s="3">
        <v>100</v>
      </c>
    </row>
    <row r="10130" spans="1:3">
      <c r="A10130" s="3">
        <v>19.676002502441406</v>
      </c>
      <c r="B10130" s="3">
        <v>100</v>
      </c>
      <c r="C10130" s="3">
        <v>100</v>
      </c>
    </row>
    <row r="10131" spans="1:3">
      <c r="A10131" s="3">
        <v>19.680002212524414</v>
      </c>
      <c r="B10131" s="3">
        <v>100</v>
      </c>
      <c r="C10131" s="3">
        <v>100</v>
      </c>
    </row>
    <row r="10132" spans="1:3">
      <c r="A10132" s="3">
        <v>19.684001922607422</v>
      </c>
      <c r="B10132" s="3">
        <v>100</v>
      </c>
      <c r="C10132" s="3">
        <v>100</v>
      </c>
    </row>
    <row r="10133" spans="1:3">
      <c r="A10133" s="3">
        <v>19.68800163269043</v>
      </c>
      <c r="B10133" s="3">
        <v>100</v>
      </c>
      <c r="C10133" s="3">
        <v>100</v>
      </c>
    </row>
    <row r="10134" spans="1:3">
      <c r="A10134" s="3">
        <v>19.692001342773438</v>
      </c>
      <c r="B10134" s="3">
        <v>100</v>
      </c>
      <c r="C10134" s="3">
        <v>100</v>
      </c>
    </row>
    <row r="10135" spans="1:3">
      <c r="A10135" s="3">
        <v>19.696001052856445</v>
      </c>
      <c r="B10135" s="3">
        <v>100</v>
      </c>
      <c r="C10135" s="3">
        <v>100</v>
      </c>
    </row>
    <row r="10136" spans="1:3">
      <c r="A10136" s="3">
        <v>19.700002670288086</v>
      </c>
      <c r="B10136" s="3">
        <v>100</v>
      </c>
      <c r="C10136" s="3">
        <v>100</v>
      </c>
    </row>
    <row r="10137" spans="1:3">
      <c r="A10137" s="3">
        <v>19.704002380371094</v>
      </c>
      <c r="B10137" s="3">
        <v>100</v>
      </c>
      <c r="C10137" s="3">
        <v>100</v>
      </c>
    </row>
    <row r="10138" spans="1:3">
      <c r="A10138" s="3">
        <v>19.708002090454102</v>
      </c>
      <c r="B10138" s="3">
        <v>100</v>
      </c>
      <c r="C10138" s="3">
        <v>100</v>
      </c>
    </row>
    <row r="10139" spans="1:3">
      <c r="A10139" s="3">
        <v>19.712001800537109</v>
      </c>
      <c r="B10139" s="3">
        <v>100</v>
      </c>
      <c r="C10139" s="3">
        <v>100</v>
      </c>
    </row>
    <row r="10140" spans="1:3">
      <c r="A10140" s="3">
        <v>19.716001510620117</v>
      </c>
      <c r="B10140" s="3">
        <v>100</v>
      </c>
      <c r="C10140" s="3">
        <v>100</v>
      </c>
    </row>
    <row r="10141" spans="1:3">
      <c r="A10141" s="3">
        <v>19.720001220703125</v>
      </c>
      <c r="B10141" s="3">
        <v>100</v>
      </c>
      <c r="C10141" s="3">
        <v>100</v>
      </c>
    </row>
    <row r="10142" spans="1:3">
      <c r="A10142" s="3">
        <v>19.724002838134766</v>
      </c>
      <c r="B10142" s="3">
        <v>100</v>
      </c>
      <c r="C10142" s="3">
        <v>100</v>
      </c>
    </row>
    <row r="10143" spans="1:3">
      <c r="A10143" s="3">
        <v>19.728002548217773</v>
      </c>
      <c r="B10143" s="3">
        <v>100</v>
      </c>
      <c r="C10143" s="3">
        <v>100</v>
      </c>
    </row>
    <row r="10144" spans="1:3">
      <c r="A10144" s="3">
        <v>19.732002258300781</v>
      </c>
      <c r="B10144" s="3">
        <v>100</v>
      </c>
      <c r="C10144" s="3">
        <v>100</v>
      </c>
    </row>
    <row r="10145" spans="1:3">
      <c r="A10145" s="3">
        <v>19.736001968383789</v>
      </c>
      <c r="B10145" s="3">
        <v>100</v>
      </c>
      <c r="C10145" s="3">
        <v>100</v>
      </c>
    </row>
    <row r="10146" spans="1:3">
      <c r="A10146" s="3">
        <v>19.740001678466797</v>
      </c>
      <c r="B10146" s="3">
        <v>100</v>
      </c>
      <c r="C10146" s="3">
        <v>100</v>
      </c>
    </row>
    <row r="10147" spans="1:3">
      <c r="A10147" s="3">
        <v>19.744001388549805</v>
      </c>
      <c r="B10147" s="3">
        <v>100</v>
      </c>
      <c r="C10147" s="3">
        <v>100</v>
      </c>
    </row>
    <row r="10148" spans="1:3">
      <c r="A10148" s="3">
        <v>19.748001098632813</v>
      </c>
      <c r="B10148" s="3">
        <v>100</v>
      </c>
      <c r="C10148" s="3">
        <v>100</v>
      </c>
    </row>
    <row r="10149" spans="1:3">
      <c r="A10149" s="3">
        <v>19.752002716064453</v>
      </c>
      <c r="B10149" s="3">
        <v>100</v>
      </c>
      <c r="C10149" s="3">
        <v>100</v>
      </c>
    </row>
    <row r="10150" spans="1:3">
      <c r="A10150" s="3">
        <v>19.756002426147461</v>
      </c>
      <c r="B10150" s="3">
        <v>100</v>
      </c>
      <c r="C10150" s="3">
        <v>100</v>
      </c>
    </row>
    <row r="10151" spans="1:3">
      <c r="A10151" s="3">
        <v>19.760002136230469</v>
      </c>
      <c r="B10151" s="3">
        <v>100</v>
      </c>
      <c r="C10151" s="3">
        <v>100</v>
      </c>
    </row>
    <row r="10152" spans="1:3">
      <c r="A10152" s="3">
        <v>19.764001846313477</v>
      </c>
      <c r="B10152" s="3">
        <v>100</v>
      </c>
      <c r="C10152" s="3">
        <v>100</v>
      </c>
    </row>
    <row r="10153" spans="1:3">
      <c r="A10153" s="3">
        <v>19.768001556396484</v>
      </c>
      <c r="B10153" s="3">
        <v>100</v>
      </c>
      <c r="C10153" s="3">
        <v>100</v>
      </c>
    </row>
    <row r="10154" spans="1:3">
      <c r="A10154" s="3">
        <v>19.772001266479492</v>
      </c>
      <c r="B10154" s="3">
        <v>100</v>
      </c>
      <c r="C10154" s="3">
        <v>100</v>
      </c>
    </row>
    <row r="10155" spans="1:3">
      <c r="A10155" s="3">
        <v>19.7760009765625</v>
      </c>
      <c r="B10155" s="3">
        <v>100</v>
      </c>
      <c r="C10155" s="3">
        <v>100</v>
      </c>
    </row>
    <row r="10156" spans="1:3">
      <c r="A10156" s="3">
        <v>19.780002593994141</v>
      </c>
      <c r="B10156" s="3">
        <v>100</v>
      </c>
      <c r="C10156" s="3">
        <v>100</v>
      </c>
    </row>
    <row r="10157" spans="1:3">
      <c r="A10157" s="3">
        <v>19.784002304077148</v>
      </c>
      <c r="B10157" s="3">
        <v>100</v>
      </c>
      <c r="C10157" s="3">
        <v>100</v>
      </c>
    </row>
    <row r="10158" spans="1:3">
      <c r="A10158" s="3">
        <v>19.788002014160156</v>
      </c>
      <c r="B10158" s="3">
        <v>100</v>
      </c>
      <c r="C10158" s="3">
        <v>100</v>
      </c>
    </row>
    <row r="10159" spans="1:3">
      <c r="A10159" s="3">
        <v>19.792001724243164</v>
      </c>
      <c r="B10159" s="3">
        <v>100</v>
      </c>
      <c r="C10159" s="3">
        <v>100</v>
      </c>
    </row>
    <row r="10160" spans="1:3">
      <c r="A10160" s="3">
        <v>19.796001434326172</v>
      </c>
      <c r="B10160" s="3">
        <v>100</v>
      </c>
      <c r="C10160" s="3">
        <v>100</v>
      </c>
    </row>
    <row r="10161" spans="1:3">
      <c r="A10161" s="3">
        <v>19.80000114440918</v>
      </c>
      <c r="B10161" s="3">
        <v>100</v>
      </c>
      <c r="C10161" s="3">
        <v>100</v>
      </c>
    </row>
    <row r="10162" spans="1:3">
      <c r="A10162" s="3">
        <v>19.80400276184082</v>
      </c>
      <c r="B10162" s="3">
        <v>100</v>
      </c>
      <c r="C10162" s="3">
        <v>100</v>
      </c>
    </row>
    <row r="10163" spans="1:3">
      <c r="A10163" s="3">
        <v>19.808002471923828</v>
      </c>
      <c r="B10163" s="3">
        <v>100</v>
      </c>
      <c r="C10163" s="3">
        <v>100</v>
      </c>
    </row>
    <row r="10164" spans="1:3">
      <c r="A10164" s="3">
        <v>19.812002182006836</v>
      </c>
      <c r="B10164" s="3">
        <v>100</v>
      </c>
      <c r="C10164" s="3">
        <v>100</v>
      </c>
    </row>
    <row r="10165" spans="1:3">
      <c r="A10165" s="3">
        <v>19.816001892089844</v>
      </c>
      <c r="B10165" s="3">
        <v>100</v>
      </c>
      <c r="C10165" s="3">
        <v>100</v>
      </c>
    </row>
    <row r="10166" spans="1:3">
      <c r="A10166" s="3">
        <v>19.820001602172852</v>
      </c>
      <c r="B10166" s="3">
        <v>100</v>
      </c>
      <c r="C10166" s="3">
        <v>100</v>
      </c>
    </row>
    <row r="10167" spans="1:3">
      <c r="A10167" s="3">
        <v>19.824001312255859</v>
      </c>
      <c r="B10167" s="3">
        <v>100</v>
      </c>
      <c r="C10167" s="3">
        <v>100</v>
      </c>
    </row>
    <row r="10168" spans="1:3">
      <c r="A10168" s="3">
        <v>19.828001022338867</v>
      </c>
      <c r="B10168" s="3">
        <v>100</v>
      </c>
      <c r="C10168" s="3">
        <v>100</v>
      </c>
    </row>
    <row r="10169" spans="1:3">
      <c r="A10169" s="3">
        <v>19.832002639770508</v>
      </c>
      <c r="B10169" s="3">
        <v>100</v>
      </c>
      <c r="C10169" s="3">
        <v>100</v>
      </c>
    </row>
    <row r="10170" spans="1:3">
      <c r="A10170" s="3">
        <v>19.836002349853516</v>
      </c>
      <c r="B10170" s="3">
        <v>100</v>
      </c>
      <c r="C10170" s="3">
        <v>100</v>
      </c>
    </row>
    <row r="10171" spans="1:3">
      <c r="A10171" s="3">
        <v>19.840002059936523</v>
      </c>
      <c r="B10171" s="3">
        <v>100</v>
      </c>
      <c r="C10171" s="3">
        <v>100</v>
      </c>
    </row>
    <row r="10172" spans="1:3">
      <c r="A10172" s="3">
        <v>19.844001770019531</v>
      </c>
      <c r="B10172" s="3">
        <v>100</v>
      </c>
      <c r="C10172" s="3">
        <v>100</v>
      </c>
    </row>
    <row r="10173" spans="1:3">
      <c r="A10173" s="3">
        <v>19.848001480102539</v>
      </c>
      <c r="B10173" s="3">
        <v>100</v>
      </c>
      <c r="C10173" s="3">
        <v>100</v>
      </c>
    </row>
    <row r="10174" spans="1:3">
      <c r="A10174" s="3">
        <v>19.852001190185547</v>
      </c>
      <c r="B10174" s="3">
        <v>100</v>
      </c>
      <c r="C10174" s="3">
        <v>100</v>
      </c>
    </row>
    <row r="10175" spans="1:3">
      <c r="A10175" s="3">
        <v>19.856002807617188</v>
      </c>
      <c r="B10175" s="3">
        <v>100</v>
      </c>
      <c r="C10175" s="3">
        <v>100</v>
      </c>
    </row>
    <row r="10176" spans="1:3">
      <c r="A10176" s="3">
        <v>19.860002517700195</v>
      </c>
      <c r="B10176" s="3">
        <v>100</v>
      </c>
      <c r="C10176" s="3">
        <v>100</v>
      </c>
    </row>
    <row r="10177" spans="1:3">
      <c r="A10177" s="3">
        <v>19.864002227783203</v>
      </c>
      <c r="B10177" s="3">
        <v>100</v>
      </c>
      <c r="C10177" s="3">
        <v>100</v>
      </c>
    </row>
    <row r="10178" spans="1:3">
      <c r="A10178" s="3">
        <v>19.868001937866211</v>
      </c>
      <c r="B10178" s="3">
        <v>100</v>
      </c>
      <c r="C10178" s="3">
        <v>100</v>
      </c>
    </row>
    <row r="10179" spans="1:3">
      <c r="A10179" s="3">
        <v>19.872001647949219</v>
      </c>
      <c r="B10179" s="3">
        <v>100</v>
      </c>
      <c r="C10179" s="3">
        <v>100</v>
      </c>
    </row>
    <row r="10180" spans="1:3">
      <c r="A10180" s="3">
        <v>19.876001358032227</v>
      </c>
      <c r="B10180" s="3">
        <v>100</v>
      </c>
      <c r="C10180" s="3">
        <v>100</v>
      </c>
    </row>
    <row r="10181" spans="1:3">
      <c r="A10181" s="3">
        <v>19.880001068115234</v>
      </c>
      <c r="B10181" s="3">
        <v>100</v>
      </c>
      <c r="C10181" s="3">
        <v>100</v>
      </c>
    </row>
    <row r="10182" spans="1:3">
      <c r="A10182" s="3">
        <v>19.884002685546875</v>
      </c>
      <c r="B10182" s="3">
        <v>100</v>
      </c>
      <c r="C10182" s="3">
        <v>100</v>
      </c>
    </row>
    <row r="10183" spans="1:3">
      <c r="A10183" s="3">
        <v>19.888002395629883</v>
      </c>
      <c r="B10183" s="3">
        <v>100</v>
      </c>
      <c r="C10183" s="3">
        <v>100</v>
      </c>
    </row>
    <row r="10184" spans="1:3">
      <c r="A10184" s="3">
        <v>19.892002105712891</v>
      </c>
      <c r="B10184" s="3">
        <v>100</v>
      </c>
      <c r="C10184" s="3">
        <v>100</v>
      </c>
    </row>
    <row r="10185" spans="1:3">
      <c r="A10185" s="3">
        <v>19.896001815795898</v>
      </c>
      <c r="B10185" s="3">
        <v>100</v>
      </c>
      <c r="C10185" s="3">
        <v>100</v>
      </c>
    </row>
    <row r="10186" spans="1:3">
      <c r="A10186" s="3">
        <v>19.900001525878906</v>
      </c>
      <c r="B10186" s="3">
        <v>100</v>
      </c>
      <c r="C10186" s="3">
        <v>100</v>
      </c>
    </row>
    <row r="10187" spans="1:3">
      <c r="A10187" s="3">
        <v>19.904001235961914</v>
      </c>
      <c r="B10187" s="3">
        <v>100</v>
      </c>
      <c r="C10187" s="3">
        <v>100</v>
      </c>
    </row>
    <row r="10188" spans="1:3">
      <c r="A10188" s="3">
        <v>19.908000946044922</v>
      </c>
      <c r="B10188" s="3">
        <v>100</v>
      </c>
      <c r="C10188" s="3">
        <v>100</v>
      </c>
    </row>
    <row r="10189" spans="1:3">
      <c r="A10189" s="3">
        <v>19.912002563476563</v>
      </c>
      <c r="B10189" s="3">
        <v>100</v>
      </c>
      <c r="C10189" s="3">
        <v>100</v>
      </c>
    </row>
    <row r="10190" spans="1:3">
      <c r="A10190" s="3">
        <v>19.91600227355957</v>
      </c>
      <c r="B10190" s="3">
        <v>100</v>
      </c>
      <c r="C10190" s="3">
        <v>100</v>
      </c>
    </row>
    <row r="10191" spans="1:3">
      <c r="A10191" s="3">
        <v>19.920001983642578</v>
      </c>
      <c r="B10191" s="3">
        <v>100</v>
      </c>
      <c r="C10191" s="3">
        <v>100</v>
      </c>
    </row>
    <row r="10192" spans="1:3">
      <c r="A10192" s="3">
        <v>19.924001693725586</v>
      </c>
      <c r="B10192" s="3">
        <v>100</v>
      </c>
      <c r="C10192" s="3">
        <v>100</v>
      </c>
    </row>
    <row r="10193" spans="1:3">
      <c r="A10193" s="3">
        <v>19.928001403808594</v>
      </c>
      <c r="B10193" s="3">
        <v>100</v>
      </c>
      <c r="C10193" s="3">
        <v>100</v>
      </c>
    </row>
    <row r="10194" spans="1:3">
      <c r="A10194" s="3">
        <v>19.932001113891602</v>
      </c>
      <c r="B10194" s="3">
        <v>100</v>
      </c>
      <c r="C10194" s="3">
        <v>100</v>
      </c>
    </row>
    <row r="10195" spans="1:3">
      <c r="A10195" s="3">
        <v>19.936002731323242</v>
      </c>
      <c r="B10195" s="3">
        <v>100</v>
      </c>
      <c r="C10195" s="3">
        <v>100</v>
      </c>
    </row>
    <row r="10196" spans="1:3">
      <c r="A10196" s="3">
        <v>19.94000244140625</v>
      </c>
      <c r="B10196" s="3">
        <v>100</v>
      </c>
      <c r="C10196" s="3">
        <v>100</v>
      </c>
    </row>
    <row r="10197" spans="1:3">
      <c r="A10197" s="3">
        <v>19.944002151489258</v>
      </c>
      <c r="B10197" s="3">
        <v>100</v>
      </c>
      <c r="C10197" s="3">
        <v>100</v>
      </c>
    </row>
    <row r="10198" spans="1:3">
      <c r="A10198" s="3">
        <v>19.948001861572266</v>
      </c>
      <c r="B10198" s="3">
        <v>100</v>
      </c>
      <c r="C10198" s="3">
        <v>100</v>
      </c>
    </row>
    <row r="10199" spans="1:3">
      <c r="A10199" s="3">
        <v>19.952001571655273</v>
      </c>
      <c r="B10199" s="3">
        <v>100</v>
      </c>
      <c r="C10199" s="3">
        <v>100</v>
      </c>
    </row>
    <row r="10200" spans="1:3">
      <c r="A10200" s="3">
        <v>19.956001281738281</v>
      </c>
      <c r="B10200" s="3">
        <v>100</v>
      </c>
      <c r="C10200" s="3">
        <v>100</v>
      </c>
    </row>
    <row r="10201" spans="1:3">
      <c r="A10201" s="3">
        <v>19.960000991821289</v>
      </c>
      <c r="B10201" s="3">
        <v>100</v>
      </c>
      <c r="C10201" s="3">
        <v>100</v>
      </c>
    </row>
    <row r="10202" spans="1:3">
      <c r="A10202" s="3">
        <v>19.96400260925293</v>
      </c>
      <c r="B10202" s="3">
        <v>100</v>
      </c>
      <c r="C10202" s="3">
        <v>100</v>
      </c>
    </row>
    <row r="10203" spans="1:3">
      <c r="A10203" s="3">
        <v>19.968002319335938</v>
      </c>
      <c r="B10203" s="3">
        <v>100</v>
      </c>
      <c r="C10203" s="3">
        <v>100</v>
      </c>
    </row>
    <row r="10204" spans="1:3">
      <c r="A10204" s="3">
        <v>19.972002029418945</v>
      </c>
      <c r="B10204" s="3">
        <v>100</v>
      </c>
      <c r="C10204" s="3">
        <v>100</v>
      </c>
    </row>
    <row r="10205" spans="1:3">
      <c r="A10205" s="3">
        <v>19.976001739501953</v>
      </c>
      <c r="B10205" s="3">
        <v>100</v>
      </c>
      <c r="C10205" s="3">
        <v>100</v>
      </c>
    </row>
    <row r="10206" spans="1:3">
      <c r="A10206" s="3">
        <v>19.980001449584961</v>
      </c>
      <c r="B10206" s="3">
        <v>100</v>
      </c>
      <c r="C10206" s="3">
        <v>100</v>
      </c>
    </row>
    <row r="10207" spans="1:3">
      <c r="A10207" s="3">
        <v>19.984001159667969</v>
      </c>
      <c r="B10207" s="3">
        <v>100</v>
      </c>
      <c r="C10207" s="3">
        <v>100</v>
      </c>
    </row>
    <row r="10208" spans="1:3">
      <c r="A10208" s="3">
        <v>19.988002777099609</v>
      </c>
      <c r="B10208" s="3">
        <v>100</v>
      </c>
      <c r="C10208" s="3">
        <v>100</v>
      </c>
    </row>
    <row r="10209" spans="1:3">
      <c r="A10209" s="3">
        <v>19.992002487182617</v>
      </c>
      <c r="B10209" s="3">
        <v>100</v>
      </c>
      <c r="C10209" s="3">
        <v>100</v>
      </c>
    </row>
    <row r="10210" spans="1:3">
      <c r="A10210" s="3">
        <v>19.996002197265625</v>
      </c>
      <c r="B10210" s="3">
        <v>100</v>
      </c>
      <c r="C10210" s="3">
        <v>100</v>
      </c>
    </row>
    <row r="10211" spans="1:3">
      <c r="A10211" s="3">
        <v>20.000001907348633</v>
      </c>
      <c r="B10211" s="3">
        <v>100</v>
      </c>
      <c r="C10211" s="3">
        <v>100</v>
      </c>
    </row>
    <row r="10212" spans="1:3">
      <c r="B10212" s="3"/>
      <c r="C10212" s="3"/>
    </row>
    <row r="10213" spans="1:3">
      <c r="B10213" s="3"/>
      <c r="C10213" s="3"/>
    </row>
    <row r="10214" spans="1:3">
      <c r="B10214" s="3"/>
      <c r="C10214" s="3"/>
    </row>
    <row r="10215" spans="1:3">
      <c r="B10215" s="3"/>
      <c r="C10215" s="3"/>
    </row>
    <row r="10216" spans="1:3">
      <c r="B10216" s="3"/>
      <c r="C10216" s="3"/>
    </row>
    <row r="10217" spans="1:3">
      <c r="B10217" s="3"/>
      <c r="C10217" s="3"/>
    </row>
    <row r="10218" spans="1:3">
      <c r="B10218" s="3"/>
      <c r="C10218" s="3"/>
    </row>
    <row r="10219" spans="1:3">
      <c r="B10219" s="3"/>
      <c r="C10219" s="3"/>
    </row>
  </sheetData>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78B93-6961-4AFB-82AB-21980A83FF5E}">
  <dimension ref="A1:U61"/>
  <sheetViews>
    <sheetView zoomScale="64" zoomScaleNormal="82" workbookViewId="0">
      <selection activeCell="L45" sqref="L45"/>
    </sheetView>
  </sheetViews>
  <sheetFormatPr defaultRowHeight="12.75"/>
  <cols>
    <col min="1" max="1" width="54.140625" style="161" customWidth="1"/>
    <col min="2" max="16384" width="9.140625" style="161"/>
  </cols>
  <sheetData>
    <row r="1" spans="1:21" ht="25.5">
      <c r="B1" s="161" t="s">
        <v>124</v>
      </c>
      <c r="C1" s="233" t="s">
        <v>856</v>
      </c>
      <c r="D1" s="161" t="s">
        <v>130</v>
      </c>
    </row>
    <row r="2" spans="1:21">
      <c r="A2" s="161" t="s">
        <v>857</v>
      </c>
      <c r="B2" s="161">
        <v>35.1</v>
      </c>
      <c r="C2" s="161">
        <v>33.299999999999997</v>
      </c>
      <c r="D2" s="161">
        <v>16.399999999999999</v>
      </c>
    </row>
    <row r="3" spans="1:21" ht="23.25">
      <c r="A3" s="161" t="s">
        <v>858</v>
      </c>
      <c r="B3" s="161">
        <v>-0.98</v>
      </c>
      <c r="C3" s="161">
        <v>-2.11</v>
      </c>
      <c r="D3" s="161">
        <v>-1.58</v>
      </c>
      <c r="H3" s="160" t="s">
        <v>26</v>
      </c>
    </row>
    <row r="4" spans="1:21" ht="20.25">
      <c r="A4" s="161" t="s">
        <v>858</v>
      </c>
      <c r="B4" s="161">
        <v>35.1</v>
      </c>
      <c r="C4" s="161">
        <v>33.299999999999997</v>
      </c>
      <c r="D4" s="161">
        <v>16.399999999999999</v>
      </c>
      <c r="H4" s="234" t="s">
        <v>849</v>
      </c>
    </row>
    <row r="5" spans="1:21">
      <c r="A5" s="161" t="s">
        <v>859</v>
      </c>
      <c r="B5" s="161">
        <v>-0.98</v>
      </c>
      <c r="C5" s="161">
        <v>-2.11</v>
      </c>
      <c r="D5" s="161">
        <v>-1.58</v>
      </c>
      <c r="H5" s="161" t="s">
        <v>860</v>
      </c>
    </row>
    <row r="6" spans="1:21">
      <c r="A6" s="161" t="s">
        <v>861</v>
      </c>
      <c r="B6" s="235">
        <v>-0.56000000000000005</v>
      </c>
      <c r="C6" s="235">
        <v>-0.98</v>
      </c>
      <c r="D6" s="235">
        <v>-0.21</v>
      </c>
    </row>
    <row r="7" spans="1:21">
      <c r="A7" s="161" t="s">
        <v>653</v>
      </c>
      <c r="B7" s="235">
        <v>-1.57</v>
      </c>
      <c r="C7" s="235">
        <v>-3.18</v>
      </c>
      <c r="D7" s="235">
        <v>-5.21</v>
      </c>
      <c r="G7" s="236"/>
      <c r="H7" s="236"/>
      <c r="I7" s="236"/>
      <c r="J7" s="236"/>
      <c r="K7" s="236"/>
      <c r="L7" s="236"/>
      <c r="M7" s="236"/>
      <c r="N7" s="236"/>
      <c r="O7" s="236"/>
      <c r="P7" s="236"/>
      <c r="Q7" s="236"/>
      <c r="R7" s="236"/>
      <c r="S7" s="236"/>
      <c r="T7" s="236"/>
      <c r="U7" s="236"/>
    </row>
    <row r="8" spans="1:21">
      <c r="A8" s="237" t="s">
        <v>862</v>
      </c>
      <c r="B8" s="235">
        <f>B7-B6</f>
        <v>-1.01</v>
      </c>
      <c r="C8" s="235">
        <f>C7-C6</f>
        <v>-2.2000000000000002</v>
      </c>
      <c r="D8" s="235">
        <f>D7-D6</f>
        <v>-5</v>
      </c>
      <c r="G8" s="236"/>
      <c r="H8" s="236"/>
      <c r="I8" s="236"/>
      <c r="J8" s="236"/>
      <c r="K8" s="236"/>
      <c r="L8" s="236"/>
      <c r="M8" s="236"/>
      <c r="N8" s="236"/>
      <c r="O8" s="236"/>
      <c r="P8" s="236"/>
      <c r="Q8" s="236"/>
      <c r="R8" s="236"/>
      <c r="S8" s="236"/>
      <c r="T8" s="236"/>
      <c r="U8" s="236"/>
    </row>
    <row r="9" spans="1:21">
      <c r="G9" s="236"/>
      <c r="H9" s="236"/>
      <c r="I9" s="236"/>
      <c r="J9" s="236"/>
      <c r="K9" s="236"/>
      <c r="L9" s="236"/>
      <c r="M9" s="236"/>
      <c r="N9" s="236"/>
      <c r="O9" s="236"/>
      <c r="P9" s="236"/>
      <c r="Q9" s="236"/>
      <c r="R9" s="236"/>
      <c r="S9" s="236"/>
      <c r="T9" s="236"/>
      <c r="U9" s="236"/>
    </row>
    <row r="10" spans="1:21">
      <c r="G10" s="236"/>
      <c r="H10" s="236"/>
      <c r="I10" s="236"/>
      <c r="J10" s="236"/>
      <c r="K10" s="236"/>
      <c r="L10" s="236"/>
      <c r="M10" s="236"/>
      <c r="N10" s="236"/>
      <c r="O10" s="236"/>
      <c r="P10" s="236"/>
      <c r="Q10" s="236"/>
      <c r="R10" s="236"/>
      <c r="S10" s="236"/>
      <c r="T10" s="236"/>
      <c r="U10" s="236"/>
    </row>
    <row r="11" spans="1:21">
      <c r="G11" s="236"/>
      <c r="H11" s="236"/>
      <c r="I11" s="236"/>
      <c r="J11" s="236"/>
      <c r="K11" s="236"/>
      <c r="L11" s="236"/>
      <c r="M11" s="236"/>
      <c r="N11" s="236"/>
      <c r="O11" s="236"/>
      <c r="P11" s="236"/>
      <c r="Q11" s="236"/>
      <c r="R11" s="236"/>
      <c r="S11" s="236"/>
      <c r="T11" s="236"/>
      <c r="U11" s="236"/>
    </row>
    <row r="12" spans="1:21">
      <c r="G12" s="236"/>
      <c r="H12" s="236"/>
      <c r="I12" s="236"/>
      <c r="J12" s="236"/>
      <c r="K12" s="236"/>
      <c r="L12" s="236"/>
      <c r="M12" s="236"/>
      <c r="N12" s="236"/>
      <c r="O12" s="236"/>
      <c r="P12" s="236"/>
      <c r="Q12" s="236"/>
      <c r="R12" s="236"/>
      <c r="S12" s="236"/>
      <c r="T12" s="236"/>
      <c r="U12" s="236"/>
    </row>
    <row r="13" spans="1:21">
      <c r="G13" s="236"/>
      <c r="H13" s="236"/>
      <c r="I13" s="236"/>
      <c r="J13" s="236"/>
      <c r="K13" s="236"/>
      <c r="L13" s="236"/>
      <c r="M13" s="236"/>
      <c r="N13" s="236"/>
      <c r="O13" s="236"/>
      <c r="P13" s="236"/>
      <c r="Q13" s="236"/>
      <c r="R13" s="236"/>
      <c r="S13" s="236"/>
      <c r="T13" s="236"/>
      <c r="U13" s="236"/>
    </row>
    <row r="14" spans="1:21">
      <c r="G14" s="236"/>
      <c r="H14" s="236"/>
      <c r="I14" s="236"/>
      <c r="J14" s="236"/>
      <c r="K14" s="236"/>
      <c r="L14" s="236"/>
      <c r="M14" s="236"/>
      <c r="N14" s="236"/>
      <c r="O14" s="236"/>
      <c r="P14" s="236"/>
      <c r="Q14" s="236"/>
      <c r="R14" s="236"/>
      <c r="S14" s="236"/>
      <c r="T14" s="236"/>
      <c r="U14" s="236"/>
    </row>
    <row r="15" spans="1:21">
      <c r="G15" s="236"/>
      <c r="H15" s="236"/>
      <c r="I15" s="236"/>
      <c r="J15" s="236"/>
      <c r="K15" s="236"/>
      <c r="L15" s="236"/>
      <c r="M15" s="236"/>
      <c r="N15" s="236"/>
      <c r="O15" s="236"/>
      <c r="P15" s="236"/>
      <c r="Q15" s="236"/>
      <c r="R15" s="236"/>
      <c r="S15" s="236"/>
      <c r="T15" s="236"/>
      <c r="U15" s="236"/>
    </row>
    <row r="16" spans="1:21">
      <c r="G16" s="236"/>
      <c r="H16" s="236"/>
      <c r="I16" s="236"/>
      <c r="J16" s="236"/>
      <c r="K16" s="236"/>
      <c r="L16" s="236"/>
      <c r="M16" s="236"/>
      <c r="N16" s="236"/>
      <c r="O16" s="236"/>
      <c r="P16" s="236"/>
      <c r="Q16" s="236"/>
      <c r="R16" s="236"/>
      <c r="S16" s="236"/>
      <c r="T16" s="236"/>
      <c r="U16" s="236"/>
    </row>
    <row r="17" spans="7:21">
      <c r="G17" s="236"/>
      <c r="H17" s="236"/>
      <c r="I17" s="236"/>
      <c r="J17" s="236"/>
      <c r="K17" s="236"/>
      <c r="L17" s="236"/>
      <c r="M17" s="236"/>
      <c r="N17" s="236"/>
      <c r="O17" s="236"/>
      <c r="P17" s="236"/>
      <c r="Q17" s="236"/>
      <c r="R17" s="236"/>
      <c r="S17" s="236"/>
      <c r="T17" s="236"/>
      <c r="U17" s="236"/>
    </row>
    <row r="18" spans="7:21">
      <c r="G18" s="236"/>
      <c r="H18" s="236"/>
      <c r="I18" s="236"/>
      <c r="J18" s="236"/>
      <c r="K18" s="236"/>
      <c r="L18" s="236"/>
      <c r="M18" s="236"/>
      <c r="N18" s="236"/>
      <c r="O18" s="236"/>
      <c r="P18" s="236"/>
      <c r="Q18" s="236"/>
      <c r="R18" s="236"/>
      <c r="S18" s="236"/>
      <c r="T18" s="236"/>
      <c r="U18" s="236"/>
    </row>
    <row r="19" spans="7:21">
      <c r="G19" s="236"/>
      <c r="H19" s="236"/>
      <c r="I19" s="236"/>
      <c r="J19" s="236"/>
      <c r="K19" s="236"/>
      <c r="L19" s="236"/>
      <c r="M19" s="236"/>
      <c r="N19" s="236"/>
      <c r="O19" s="236"/>
      <c r="P19" s="236"/>
      <c r="Q19" s="236"/>
      <c r="R19" s="236"/>
      <c r="S19" s="236"/>
      <c r="T19" s="236"/>
      <c r="U19" s="236"/>
    </row>
    <row r="20" spans="7:21">
      <c r="G20" s="236"/>
      <c r="H20" s="236"/>
      <c r="I20" s="236"/>
      <c r="J20" s="236"/>
      <c r="K20" s="236"/>
      <c r="L20" s="236"/>
      <c r="M20" s="236"/>
      <c r="N20" s="236"/>
      <c r="O20" s="236"/>
      <c r="P20" s="236"/>
      <c r="Q20" s="236"/>
      <c r="R20" s="236"/>
      <c r="S20" s="236"/>
      <c r="T20" s="236"/>
      <c r="U20" s="236"/>
    </row>
    <row r="21" spans="7:21">
      <c r="G21" s="236"/>
      <c r="H21" s="236"/>
      <c r="I21" s="236"/>
      <c r="J21" s="236"/>
      <c r="K21" s="236"/>
      <c r="L21" s="236"/>
      <c r="M21" s="236"/>
      <c r="N21" s="236"/>
      <c r="O21" s="236"/>
      <c r="P21" s="236"/>
      <c r="Q21" s="236"/>
      <c r="R21" s="236"/>
      <c r="S21" s="236"/>
      <c r="T21" s="236"/>
      <c r="U21" s="236"/>
    </row>
    <row r="22" spans="7:21">
      <c r="G22" s="236"/>
      <c r="H22" s="236"/>
      <c r="I22" s="236"/>
      <c r="J22" s="236"/>
      <c r="K22" s="236"/>
      <c r="L22" s="236"/>
      <c r="M22" s="236"/>
      <c r="N22" s="236"/>
      <c r="O22" s="236"/>
      <c r="P22" s="236"/>
      <c r="Q22" s="236"/>
      <c r="R22" s="236"/>
      <c r="S22" s="236"/>
      <c r="T22" s="236"/>
      <c r="U22" s="236"/>
    </row>
    <row r="23" spans="7:21">
      <c r="G23" s="236"/>
      <c r="H23" s="236"/>
      <c r="I23" s="236"/>
      <c r="J23" s="236"/>
      <c r="K23" s="236"/>
      <c r="L23" s="236"/>
      <c r="M23" s="236"/>
      <c r="N23" s="236"/>
      <c r="O23" s="236"/>
      <c r="P23" s="236"/>
      <c r="Q23" s="236"/>
      <c r="R23" s="236"/>
      <c r="S23" s="236"/>
      <c r="T23" s="236"/>
      <c r="U23" s="236"/>
    </row>
    <row r="24" spans="7:21">
      <c r="G24" s="236"/>
      <c r="H24" s="236"/>
      <c r="I24" s="236"/>
      <c r="J24" s="236"/>
      <c r="K24" s="236"/>
      <c r="L24" s="236"/>
      <c r="M24" s="236"/>
      <c r="N24" s="236"/>
      <c r="O24" s="236"/>
      <c r="P24" s="236"/>
      <c r="Q24" s="236"/>
      <c r="R24" s="236"/>
      <c r="S24" s="236"/>
      <c r="T24" s="236"/>
      <c r="U24" s="236"/>
    </row>
    <row r="25" spans="7:21">
      <c r="G25" s="236"/>
      <c r="H25" s="236"/>
      <c r="I25" s="236"/>
      <c r="J25" s="236"/>
      <c r="K25" s="236"/>
      <c r="L25" s="236"/>
      <c r="M25" s="236"/>
      <c r="N25" s="236"/>
      <c r="O25" s="236"/>
      <c r="P25" s="236"/>
      <c r="Q25" s="236"/>
      <c r="R25" s="236"/>
      <c r="S25" s="236"/>
      <c r="T25" s="236"/>
      <c r="U25" s="236"/>
    </row>
    <row r="26" spans="7:21">
      <c r="G26" s="236"/>
      <c r="H26" s="236"/>
      <c r="I26" s="236"/>
      <c r="J26" s="236"/>
      <c r="K26" s="236"/>
      <c r="L26" s="236"/>
      <c r="M26" s="236"/>
      <c r="N26" s="236"/>
      <c r="O26" s="236"/>
      <c r="P26" s="236"/>
      <c r="Q26" s="236"/>
      <c r="R26" s="236"/>
      <c r="S26" s="236"/>
      <c r="T26" s="236"/>
      <c r="U26" s="236"/>
    </row>
    <row r="27" spans="7:21">
      <c r="G27" s="236"/>
      <c r="H27" s="236"/>
      <c r="I27" s="236"/>
      <c r="J27" s="236"/>
      <c r="K27" s="236"/>
      <c r="L27" s="236"/>
      <c r="M27" s="236"/>
      <c r="N27" s="236"/>
      <c r="O27" s="236"/>
      <c r="P27" s="236"/>
      <c r="Q27" s="236"/>
      <c r="R27" s="236"/>
      <c r="S27" s="236"/>
      <c r="T27" s="236"/>
      <c r="U27" s="236"/>
    </row>
    <row r="28" spans="7:21">
      <c r="G28" s="236"/>
      <c r="H28" s="236"/>
      <c r="I28" s="236"/>
      <c r="J28" s="236"/>
      <c r="K28" s="236"/>
      <c r="L28" s="236"/>
      <c r="M28" s="236"/>
      <c r="N28" s="236"/>
      <c r="O28" s="236"/>
      <c r="P28" s="236"/>
      <c r="Q28" s="236"/>
      <c r="R28" s="236"/>
      <c r="S28" s="236"/>
      <c r="T28" s="236"/>
      <c r="U28" s="236"/>
    </row>
    <row r="29" spans="7:21">
      <c r="G29" s="236"/>
      <c r="H29" s="236"/>
      <c r="I29" s="236"/>
      <c r="J29" s="236"/>
      <c r="K29" s="236"/>
      <c r="L29" s="236"/>
      <c r="M29" s="236"/>
      <c r="N29" s="236"/>
      <c r="O29" s="236"/>
      <c r="P29" s="236"/>
      <c r="Q29" s="236"/>
      <c r="R29" s="236"/>
      <c r="S29" s="236"/>
      <c r="T29" s="236"/>
      <c r="U29" s="236"/>
    </row>
    <row r="30" spans="7:21">
      <c r="G30" s="236"/>
      <c r="H30" s="236"/>
      <c r="I30" s="236"/>
      <c r="J30" s="236"/>
      <c r="K30" s="236"/>
      <c r="L30" s="236"/>
      <c r="M30" s="236"/>
      <c r="N30" s="236"/>
      <c r="O30" s="236"/>
      <c r="P30" s="236"/>
      <c r="Q30" s="236"/>
      <c r="R30" s="236"/>
      <c r="S30" s="236"/>
      <c r="T30" s="236"/>
      <c r="U30" s="236"/>
    </row>
    <row r="31" spans="7:21">
      <c r="G31" s="236"/>
      <c r="H31" s="236"/>
      <c r="I31" s="236"/>
      <c r="J31" s="236"/>
      <c r="K31" s="236"/>
      <c r="L31" s="236"/>
      <c r="M31" s="236"/>
      <c r="N31" s="236"/>
      <c r="O31" s="236"/>
      <c r="P31" s="236"/>
      <c r="Q31" s="236"/>
      <c r="R31" s="236"/>
      <c r="S31" s="236"/>
      <c r="T31" s="236"/>
      <c r="U31" s="236"/>
    </row>
    <row r="32" spans="7:21">
      <c r="G32" s="236"/>
      <c r="H32" s="236"/>
      <c r="I32" s="236"/>
      <c r="J32" s="236"/>
      <c r="K32" s="236"/>
      <c r="L32" s="236"/>
      <c r="M32" s="236"/>
      <c r="N32" s="236"/>
      <c r="O32" s="236"/>
      <c r="P32" s="236"/>
      <c r="Q32" s="236"/>
      <c r="R32" s="236"/>
      <c r="S32" s="236"/>
      <c r="T32" s="236"/>
      <c r="U32" s="236"/>
    </row>
    <row r="33" spans="7:21">
      <c r="G33" s="236"/>
      <c r="H33" s="236"/>
      <c r="I33" s="236"/>
      <c r="J33" s="236"/>
      <c r="K33" s="236"/>
      <c r="L33" s="236"/>
      <c r="M33" s="236"/>
      <c r="N33" s="236"/>
      <c r="O33" s="236"/>
      <c r="P33" s="236"/>
      <c r="Q33" s="236"/>
      <c r="R33" s="236"/>
      <c r="S33" s="236"/>
      <c r="T33" s="236"/>
      <c r="U33" s="236"/>
    </row>
    <row r="34" spans="7:21">
      <c r="G34" s="236"/>
      <c r="H34" s="236"/>
      <c r="I34" s="236"/>
      <c r="J34" s="236"/>
      <c r="K34" s="236"/>
      <c r="L34" s="236"/>
      <c r="M34" s="236"/>
      <c r="N34" s="236"/>
      <c r="O34" s="236"/>
      <c r="P34" s="236"/>
      <c r="Q34" s="236"/>
      <c r="R34" s="236"/>
      <c r="S34" s="236"/>
      <c r="T34" s="236"/>
      <c r="U34" s="236"/>
    </row>
    <row r="35" spans="7:21">
      <c r="G35" s="236"/>
      <c r="H35" s="236"/>
      <c r="I35" s="236"/>
      <c r="J35" s="236"/>
      <c r="K35" s="236"/>
      <c r="L35" s="236"/>
      <c r="M35" s="236"/>
      <c r="N35" s="236"/>
      <c r="O35" s="236"/>
      <c r="P35" s="236"/>
      <c r="Q35" s="236"/>
      <c r="R35" s="236"/>
      <c r="S35" s="236"/>
      <c r="T35" s="236"/>
      <c r="U35" s="236"/>
    </row>
    <row r="36" spans="7:21">
      <c r="G36" s="236"/>
      <c r="H36" s="236"/>
      <c r="I36" s="236"/>
      <c r="J36" s="236"/>
      <c r="K36" s="236"/>
      <c r="L36" s="236"/>
      <c r="M36" s="236"/>
      <c r="N36" s="236"/>
      <c r="O36" s="236"/>
      <c r="P36" s="236"/>
      <c r="Q36" s="236"/>
      <c r="R36" s="236"/>
      <c r="S36" s="236"/>
      <c r="T36" s="236"/>
      <c r="U36" s="236"/>
    </row>
    <row r="37" spans="7:21">
      <c r="G37" s="236"/>
      <c r="H37" s="236"/>
      <c r="I37" s="236"/>
      <c r="J37" s="236"/>
      <c r="K37" s="236"/>
      <c r="L37" s="236"/>
      <c r="M37" s="236"/>
      <c r="N37" s="236"/>
      <c r="O37" s="236"/>
      <c r="P37" s="236"/>
      <c r="Q37" s="236"/>
      <c r="R37" s="236"/>
      <c r="S37" s="236"/>
      <c r="T37" s="236"/>
      <c r="U37" s="236"/>
    </row>
    <row r="38" spans="7:21">
      <c r="G38" s="236"/>
      <c r="H38" s="236"/>
      <c r="I38" s="236"/>
      <c r="J38" s="236"/>
      <c r="K38" s="236"/>
      <c r="L38" s="236"/>
      <c r="M38" s="236"/>
      <c r="N38" s="236"/>
      <c r="O38" s="236"/>
      <c r="P38" s="236"/>
      <c r="Q38" s="236"/>
      <c r="R38" s="236"/>
      <c r="S38" s="236"/>
      <c r="T38" s="236"/>
      <c r="U38" s="236"/>
    </row>
    <row r="39" spans="7:21">
      <c r="G39" s="236"/>
      <c r="H39" s="236"/>
      <c r="I39" s="236"/>
      <c r="J39" s="236"/>
      <c r="K39" s="236"/>
      <c r="L39" s="236"/>
      <c r="M39" s="236"/>
      <c r="N39" s="236"/>
      <c r="O39" s="236"/>
      <c r="P39" s="236"/>
      <c r="Q39" s="236"/>
      <c r="R39" s="236"/>
      <c r="S39" s="236"/>
      <c r="T39" s="236"/>
      <c r="U39" s="236"/>
    </row>
    <row r="40" spans="7:21">
      <c r="G40" s="236"/>
      <c r="H40" s="236"/>
      <c r="I40" s="236"/>
      <c r="J40" s="236"/>
      <c r="K40" s="236"/>
      <c r="L40" s="236"/>
      <c r="M40" s="236"/>
      <c r="N40" s="236"/>
      <c r="O40" s="236"/>
      <c r="P40" s="236"/>
      <c r="Q40" s="236"/>
      <c r="R40" s="236"/>
      <c r="S40" s="236"/>
      <c r="T40" s="236"/>
      <c r="U40" s="236"/>
    </row>
    <row r="41" spans="7:21">
      <c r="G41" s="236"/>
      <c r="H41" s="236"/>
      <c r="I41" s="236"/>
      <c r="J41" s="236"/>
      <c r="K41" s="236"/>
      <c r="L41" s="236"/>
      <c r="M41" s="236"/>
      <c r="N41" s="236"/>
      <c r="O41" s="236"/>
      <c r="P41" s="236"/>
      <c r="Q41" s="236"/>
      <c r="R41" s="236"/>
      <c r="S41" s="236"/>
      <c r="T41" s="236"/>
      <c r="U41" s="236"/>
    </row>
    <row r="42" spans="7:21">
      <c r="G42" s="236"/>
      <c r="H42" s="236"/>
      <c r="I42" s="236"/>
      <c r="J42" s="236"/>
      <c r="K42" s="236"/>
      <c r="L42" s="236"/>
      <c r="M42" s="236"/>
      <c r="N42" s="236"/>
      <c r="O42" s="236"/>
      <c r="P42" s="236"/>
      <c r="Q42" s="236"/>
      <c r="R42" s="236"/>
      <c r="S42" s="236"/>
      <c r="T42" s="236"/>
      <c r="U42" s="236"/>
    </row>
    <row r="43" spans="7:21">
      <c r="G43" s="236"/>
      <c r="H43" s="236"/>
      <c r="I43" s="236"/>
      <c r="J43" s="236"/>
      <c r="K43" s="236"/>
      <c r="L43" s="236"/>
      <c r="M43" s="236"/>
      <c r="N43" s="236"/>
      <c r="O43" s="236"/>
      <c r="P43" s="236"/>
      <c r="Q43" s="236"/>
      <c r="R43" s="236"/>
      <c r="S43" s="236"/>
      <c r="T43" s="236"/>
      <c r="U43" s="236"/>
    </row>
    <row r="44" spans="7:21">
      <c r="G44" s="236"/>
      <c r="H44" s="236"/>
      <c r="I44" s="236"/>
      <c r="J44" s="236"/>
      <c r="K44" s="236"/>
      <c r="L44" s="236"/>
      <c r="M44" s="236"/>
      <c r="N44" s="236"/>
      <c r="O44" s="236"/>
      <c r="P44" s="236"/>
      <c r="Q44" s="236"/>
      <c r="R44" s="236"/>
      <c r="S44" s="236"/>
      <c r="T44" s="236"/>
      <c r="U44" s="236"/>
    </row>
    <row r="45" spans="7:21">
      <c r="G45" s="236"/>
      <c r="H45" s="236"/>
      <c r="I45" s="236"/>
      <c r="J45" s="236"/>
      <c r="K45" s="236"/>
      <c r="L45" s="236"/>
      <c r="M45" s="236"/>
      <c r="N45" s="236"/>
      <c r="O45" s="236"/>
      <c r="P45" s="236"/>
      <c r="Q45" s="236"/>
      <c r="R45" s="236"/>
      <c r="S45" s="236"/>
      <c r="T45" s="236"/>
      <c r="U45" s="236"/>
    </row>
    <row r="46" spans="7:21">
      <c r="G46" s="236"/>
      <c r="H46" s="236"/>
      <c r="I46" s="236"/>
      <c r="J46" s="236"/>
      <c r="K46" s="236"/>
      <c r="L46" s="236"/>
      <c r="M46" s="236"/>
      <c r="N46" s="236"/>
      <c r="O46" s="236"/>
      <c r="P46" s="236"/>
      <c r="Q46" s="236"/>
      <c r="R46" s="236"/>
      <c r="S46" s="236"/>
      <c r="T46" s="236"/>
      <c r="U46" s="236"/>
    </row>
    <row r="47" spans="7:21">
      <c r="G47" s="236"/>
      <c r="H47" s="236"/>
      <c r="I47" s="236"/>
      <c r="J47" s="236"/>
      <c r="K47" s="236"/>
      <c r="L47" s="236"/>
      <c r="M47" s="236"/>
      <c r="N47" s="236"/>
      <c r="O47" s="236"/>
      <c r="P47" s="236"/>
      <c r="Q47" s="236"/>
      <c r="R47" s="236"/>
      <c r="S47" s="236"/>
      <c r="T47" s="236"/>
      <c r="U47" s="236"/>
    </row>
    <row r="48" spans="7:21">
      <c r="G48" s="236"/>
      <c r="H48" s="236"/>
      <c r="I48" s="236"/>
      <c r="J48" s="236"/>
      <c r="K48" s="236"/>
      <c r="L48" s="236"/>
      <c r="M48" s="236"/>
      <c r="N48" s="236"/>
      <c r="O48" s="236"/>
      <c r="P48" s="236"/>
      <c r="Q48" s="236"/>
      <c r="R48" s="236"/>
      <c r="S48" s="236"/>
      <c r="T48" s="236"/>
      <c r="U48" s="236"/>
    </row>
    <row r="49" spans="7:21">
      <c r="G49" s="236"/>
      <c r="H49" s="236"/>
      <c r="I49" s="236"/>
      <c r="J49" s="236"/>
      <c r="K49" s="236"/>
      <c r="L49" s="236"/>
      <c r="M49" s="236"/>
      <c r="N49" s="236"/>
      <c r="O49" s="236"/>
      <c r="P49" s="236"/>
      <c r="Q49" s="236"/>
      <c r="R49" s="236"/>
      <c r="S49" s="236"/>
      <c r="T49" s="236"/>
      <c r="U49" s="236"/>
    </row>
    <row r="50" spans="7:21">
      <c r="G50" s="236"/>
      <c r="H50" s="236"/>
      <c r="I50" s="236"/>
      <c r="J50" s="236"/>
      <c r="K50" s="236"/>
      <c r="L50" s="236"/>
      <c r="M50" s="236"/>
      <c r="N50" s="236"/>
      <c r="O50" s="236"/>
      <c r="P50" s="236"/>
      <c r="Q50" s="236"/>
      <c r="R50" s="236"/>
      <c r="S50" s="236"/>
      <c r="T50" s="236"/>
      <c r="U50" s="236"/>
    </row>
    <row r="51" spans="7:21">
      <c r="G51" s="236"/>
      <c r="H51" s="236"/>
      <c r="I51" s="236"/>
      <c r="J51" s="236"/>
      <c r="K51" s="236"/>
      <c r="L51" s="236"/>
      <c r="M51" s="236"/>
      <c r="N51" s="236"/>
      <c r="O51" s="236"/>
      <c r="P51" s="236"/>
      <c r="Q51" s="236"/>
      <c r="R51" s="236"/>
      <c r="S51" s="236"/>
      <c r="T51" s="236"/>
      <c r="U51" s="236"/>
    </row>
    <row r="52" spans="7:21">
      <c r="G52" s="236"/>
      <c r="H52" s="236"/>
      <c r="I52" s="236"/>
      <c r="J52" s="236"/>
      <c r="K52" s="236"/>
      <c r="L52" s="236"/>
      <c r="M52" s="236"/>
      <c r="N52" s="236"/>
      <c r="O52" s="236"/>
      <c r="P52" s="236"/>
      <c r="Q52" s="236"/>
      <c r="R52" s="236"/>
      <c r="S52" s="236"/>
      <c r="T52" s="236"/>
      <c r="U52" s="236"/>
    </row>
    <row r="53" spans="7:21">
      <c r="G53" s="236"/>
      <c r="H53" s="236"/>
      <c r="I53" s="236"/>
      <c r="J53" s="236"/>
      <c r="K53" s="236"/>
      <c r="L53" s="236"/>
      <c r="M53" s="236"/>
      <c r="N53" s="236"/>
      <c r="O53" s="236"/>
      <c r="P53" s="236"/>
      <c r="Q53" s="236"/>
      <c r="R53" s="236"/>
      <c r="S53" s="236"/>
      <c r="T53" s="236"/>
      <c r="U53" s="236"/>
    </row>
    <row r="54" spans="7:21">
      <c r="G54" s="236"/>
      <c r="H54" s="236"/>
      <c r="I54" s="236"/>
      <c r="J54" s="236"/>
      <c r="K54" s="236"/>
      <c r="L54" s="236"/>
      <c r="M54" s="236"/>
      <c r="N54" s="236"/>
      <c r="O54" s="236"/>
      <c r="P54" s="236"/>
      <c r="Q54" s="236"/>
      <c r="R54" s="236"/>
      <c r="S54" s="236"/>
      <c r="T54" s="236"/>
      <c r="U54" s="236"/>
    </row>
    <row r="56" spans="7:21">
      <c r="H56" s="161" t="s">
        <v>179</v>
      </c>
    </row>
    <row r="57" spans="7:21">
      <c r="H57" s="161" t="s">
        <v>851</v>
      </c>
    </row>
    <row r="58" spans="7:21">
      <c r="H58" s="161" t="s">
        <v>852</v>
      </c>
    </row>
    <row r="59" spans="7:21">
      <c r="H59" s="161" t="s">
        <v>853</v>
      </c>
    </row>
    <row r="60" spans="7:21">
      <c r="H60" s="161" t="s">
        <v>854</v>
      </c>
    </row>
    <row r="61" spans="7:21">
      <c r="H61" s="161" t="s">
        <v>855</v>
      </c>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3463B-3870-485B-97F1-928D8D322FEA}">
  <dimension ref="A1:Q56"/>
  <sheetViews>
    <sheetView topLeftCell="B7" zoomScale="65" zoomScaleNormal="90" workbookViewId="0">
      <selection activeCell="L45" sqref="L45"/>
    </sheetView>
  </sheetViews>
  <sheetFormatPr defaultColWidth="9.140625" defaultRowHeight="15"/>
  <cols>
    <col min="1" max="1" width="9.140625" style="238"/>
    <col min="2" max="2" width="15.7109375" style="238" bestFit="1" customWidth="1"/>
    <col min="3" max="3" width="17.42578125" style="238" bestFit="1" customWidth="1"/>
    <col min="4" max="4" width="16.85546875" style="238" bestFit="1" customWidth="1"/>
    <col min="5" max="5" width="24.28515625" style="238" bestFit="1" customWidth="1"/>
    <col min="6" max="6" width="24.5703125" style="238" bestFit="1" customWidth="1"/>
    <col min="7" max="7" width="24.42578125" style="238" bestFit="1" customWidth="1"/>
    <col min="8" max="8" width="24.7109375" style="238" bestFit="1" customWidth="1"/>
    <col min="9" max="9" width="25" style="238" bestFit="1" customWidth="1"/>
    <col min="10" max="10" width="25.140625" style="238" bestFit="1" customWidth="1"/>
    <col min="11" max="11" width="25" style="238" bestFit="1" customWidth="1"/>
    <col min="12" max="12" width="25.140625" style="238" bestFit="1" customWidth="1"/>
    <col min="13" max="13" width="25" style="238" bestFit="1" customWidth="1"/>
    <col min="14" max="14" width="25.140625" style="238" bestFit="1" customWidth="1"/>
    <col min="15" max="15" width="24.7109375" style="238" bestFit="1" customWidth="1"/>
    <col min="16" max="16" width="25" style="238" bestFit="1" customWidth="1"/>
    <col min="17" max="16384" width="9.140625" style="238"/>
  </cols>
  <sheetData>
    <row r="1" spans="1:17">
      <c r="C1" s="239" t="s">
        <v>863</v>
      </c>
      <c r="D1" s="239" t="s">
        <v>864</v>
      </c>
      <c r="E1" s="239" t="s">
        <v>865</v>
      </c>
      <c r="F1" s="239" t="s">
        <v>866</v>
      </c>
      <c r="G1" s="239" t="s">
        <v>867</v>
      </c>
      <c r="H1" s="239" t="s">
        <v>868</v>
      </c>
      <c r="I1" s="239" t="s">
        <v>869</v>
      </c>
      <c r="J1" s="239" t="s">
        <v>870</v>
      </c>
      <c r="K1" s="239" t="s">
        <v>871</v>
      </c>
      <c r="L1" s="239" t="s">
        <v>872</v>
      </c>
      <c r="M1" s="239" t="s">
        <v>873</v>
      </c>
      <c r="N1" s="239" t="s">
        <v>874</v>
      </c>
      <c r="O1" s="239" t="s">
        <v>875</v>
      </c>
      <c r="P1" s="239" t="s">
        <v>876</v>
      </c>
      <c r="Q1" s="239" t="s">
        <v>877</v>
      </c>
    </row>
    <row r="3" spans="1:17">
      <c r="A3" s="239" t="s">
        <v>878</v>
      </c>
      <c r="E3" s="238">
        <v>4.6763430767356979</v>
      </c>
      <c r="G3" s="238">
        <v>-0.61314222643548089</v>
      </c>
      <c r="H3" s="238">
        <v>-0.41368414927676911</v>
      </c>
      <c r="I3" s="238">
        <v>-0.32878304779077272</v>
      </c>
      <c r="J3" s="238">
        <v>-0.28206657960680026</v>
      </c>
      <c r="K3" s="238">
        <v>-2.276662816289293</v>
      </c>
      <c r="L3" s="238">
        <v>-0.28206657960679959</v>
      </c>
      <c r="M3" s="238">
        <v>-0.32878304779077266</v>
      </c>
      <c r="N3" s="238">
        <v>-0.41368414927676922</v>
      </c>
      <c r="O3" s="238">
        <v>-0.61314222643548133</v>
      </c>
      <c r="Q3" s="238">
        <v>1.9003356654812289</v>
      </c>
    </row>
    <row r="4" spans="1:17">
      <c r="A4" s="239" t="s">
        <v>879</v>
      </c>
      <c r="E4" s="238">
        <v>4.8013193651024277</v>
      </c>
      <c r="G4" s="238">
        <v>-0.73642742672288364</v>
      </c>
      <c r="H4" s="238">
        <v>-0.49686408861287701</v>
      </c>
      <c r="I4" s="238">
        <v>-0.39489182671737488</v>
      </c>
      <c r="J4" s="238">
        <v>-0.33878202548853231</v>
      </c>
      <c r="K4" s="238">
        <v>-2.7344339812681588</v>
      </c>
      <c r="L4" s="238">
        <v>-0.33878202548853209</v>
      </c>
      <c r="M4" s="238">
        <v>-0.39489182671737488</v>
      </c>
      <c r="N4" s="238">
        <v>-0.49686408861287701</v>
      </c>
      <c r="O4" s="238">
        <v>-0.73642742672288408</v>
      </c>
      <c r="Q4" s="238">
        <v>1.46713700692668</v>
      </c>
    </row>
    <row r="5" spans="1:17">
      <c r="A5" s="239" t="s">
        <v>880</v>
      </c>
      <c r="E5" s="238">
        <v>5.9904626941667596</v>
      </c>
      <c r="G5" s="238">
        <v>-0.81525193469706192</v>
      </c>
      <c r="H5" s="238">
        <v>-0.55004660992286425</v>
      </c>
      <c r="I5" s="238">
        <v>-0.43715960873431925</v>
      </c>
      <c r="J5" s="238">
        <v>-0.3750440188643962</v>
      </c>
      <c r="K5" s="238">
        <v>-3.0271178294519467</v>
      </c>
      <c r="L5" s="238">
        <v>-0.37504401886439581</v>
      </c>
      <c r="M5" s="238">
        <v>-0.43715960873431853</v>
      </c>
      <c r="N5" s="238">
        <v>-0.55004660992286514</v>
      </c>
      <c r="O5" s="238">
        <v>-0.81525193469706259</v>
      </c>
      <c r="Q5" s="238">
        <v>2.299401607222145</v>
      </c>
    </row>
    <row r="6" spans="1:17">
      <c r="A6" s="239" t="s">
        <v>881</v>
      </c>
      <c r="E6" s="238">
        <v>5.1779928613245394</v>
      </c>
      <c r="G6" s="238">
        <v>-0.83763186419577274</v>
      </c>
      <c r="H6" s="238">
        <v>-0.56514624210669062</v>
      </c>
      <c r="I6" s="238">
        <v>-0.449160317725942</v>
      </c>
      <c r="J6" s="238">
        <v>-0.38533955861581815</v>
      </c>
      <c r="K6" s="238">
        <v>-3.1102169068341956</v>
      </c>
      <c r="L6" s="238">
        <v>-0.38533955861581815</v>
      </c>
      <c r="M6" s="238">
        <v>-0.44916031772594223</v>
      </c>
      <c r="N6" s="238">
        <v>-0.56514624210668996</v>
      </c>
      <c r="O6" s="238">
        <v>-0.83763186419577096</v>
      </c>
      <c r="Q6" s="238">
        <v>1.3856064252632181</v>
      </c>
    </row>
    <row r="7" spans="1:17">
      <c r="A7" s="239" t="s">
        <v>882</v>
      </c>
      <c r="E7" s="238">
        <v>6.1689618012986367</v>
      </c>
      <c r="G7" s="238">
        <v>-0.91734264266917798</v>
      </c>
      <c r="H7" s="238">
        <v>-0.61892672591492914</v>
      </c>
      <c r="I7" s="238">
        <v>-0.4919033413806968</v>
      </c>
      <c r="J7" s="238">
        <v>-0.42200926700060659</v>
      </c>
      <c r="K7" s="238">
        <v>-3.4061915723908078</v>
      </c>
      <c r="L7" s="238">
        <v>-0.42200926700060648</v>
      </c>
      <c r="M7" s="238">
        <v>-0.49190334138069819</v>
      </c>
      <c r="N7" s="238">
        <v>-0.6189267259149287</v>
      </c>
      <c r="O7" s="238">
        <v>-0.91734264266917798</v>
      </c>
      <c r="Q7" s="238">
        <v>2.015684038137822</v>
      </c>
    </row>
    <row r="8" spans="1:17">
      <c r="A8" s="239" t="s">
        <v>883</v>
      </c>
      <c r="E8" s="238">
        <v>5.8800339114949791</v>
      </c>
      <c r="G8" s="238">
        <v>-0.93538593662676295</v>
      </c>
      <c r="H8" s="238">
        <v>-0.63110045068738074</v>
      </c>
      <c r="I8" s="238">
        <v>-0.50157863191491536</v>
      </c>
      <c r="J8" s="238">
        <v>-0.43030980477476</v>
      </c>
      <c r="K8" s="238">
        <v>-3.473188257116671</v>
      </c>
      <c r="L8" s="238">
        <v>-0.43030980477476022</v>
      </c>
      <c r="M8" s="238">
        <v>-0.50157863191491492</v>
      </c>
      <c r="N8" s="238">
        <v>-0.63110045068738096</v>
      </c>
      <c r="O8" s="238">
        <v>-0.93538593662676295</v>
      </c>
      <c r="Q8" s="238">
        <v>1.645064958932825</v>
      </c>
    </row>
    <row r="9" spans="1:17">
      <c r="A9" s="239" t="s">
        <v>884</v>
      </c>
      <c r="E9" s="238">
        <v>6.1382428178484369</v>
      </c>
      <c r="G9" s="238">
        <v>-0.97824547264522455</v>
      </c>
      <c r="H9" s="238">
        <v>-0.66001757616293233</v>
      </c>
      <c r="I9" s="238">
        <v>-0.52456104655135194</v>
      </c>
      <c r="J9" s="238">
        <v>-0.45002667013982123</v>
      </c>
      <c r="K9" s="238">
        <v>-3.632330308943549</v>
      </c>
      <c r="L9" s="238">
        <v>-0.45002667013982034</v>
      </c>
      <c r="M9" s="238">
        <v>-0.5245610465513515</v>
      </c>
      <c r="N9" s="238">
        <v>-0.660017576162933</v>
      </c>
      <c r="O9" s="238">
        <v>-0.97824547264522521</v>
      </c>
      <c r="Q9" s="238">
        <v>1.7092268978773331</v>
      </c>
    </row>
    <row r="10" spans="1:17">
      <c r="A10" s="239" t="s">
        <v>885</v>
      </c>
      <c r="E10" s="238">
        <v>6.3205502010471442</v>
      </c>
      <c r="G10" s="238">
        <v>-1.0034881235866946</v>
      </c>
      <c r="H10" s="238">
        <v>-0.67704867291338644</v>
      </c>
      <c r="I10" s="238">
        <v>-0.53809682235185896</v>
      </c>
      <c r="J10" s="238">
        <v>-0.46163916052832521</v>
      </c>
      <c r="K10" s="238">
        <v>-3.7260589779297151</v>
      </c>
      <c r="L10" s="238">
        <v>-0.46163916052832521</v>
      </c>
      <c r="M10" s="238">
        <v>-0.53809682235185874</v>
      </c>
      <c r="N10" s="238">
        <v>-0.67704867291338799</v>
      </c>
      <c r="O10" s="238">
        <v>-1.0034881235866928</v>
      </c>
      <c r="Q10" s="238">
        <v>1.777247932702021</v>
      </c>
    </row>
    <row r="13" spans="1:17" ht="23.25">
      <c r="D13" s="238" t="s">
        <v>886</v>
      </c>
      <c r="E13" s="240">
        <v>0.50689261023778298</v>
      </c>
      <c r="F13" s="238">
        <v>0</v>
      </c>
      <c r="H13" s="143" t="s">
        <v>27</v>
      </c>
    </row>
    <row r="14" spans="1:17" ht="20.25">
      <c r="E14" s="240">
        <v>0.50689261023778298</v>
      </c>
      <c r="F14" s="238">
        <v>0</v>
      </c>
      <c r="H14" s="241" t="s">
        <v>646</v>
      </c>
    </row>
    <row r="15" spans="1:17">
      <c r="E15" s="240">
        <v>0.50689261023778298</v>
      </c>
      <c r="F15" s="238">
        <v>0</v>
      </c>
    </row>
    <row r="16" spans="1:17">
      <c r="E16" s="240">
        <v>0.50689261023778298</v>
      </c>
      <c r="F16" s="238">
        <v>0</v>
      </c>
    </row>
    <row r="17" spans="2:6">
      <c r="E17" s="240">
        <v>0.50689261023778298</v>
      </c>
      <c r="F17" s="238">
        <v>0</v>
      </c>
    </row>
    <row r="18" spans="2:6">
      <c r="E18" s="240">
        <v>0.50689261023778298</v>
      </c>
      <c r="F18" s="238">
        <v>0</v>
      </c>
    </row>
    <row r="19" spans="2:6">
      <c r="E19" s="240">
        <v>0.50689261023778298</v>
      </c>
      <c r="F19" s="238">
        <v>0</v>
      </c>
    </row>
    <row r="20" spans="2:6">
      <c r="E20" s="240">
        <v>0.50689261023778298</v>
      </c>
      <c r="F20" s="238">
        <v>0</v>
      </c>
    </row>
    <row r="26" spans="2:6">
      <c r="B26" s="238">
        <v>-1</v>
      </c>
    </row>
    <row r="50" spans="8:8">
      <c r="H50" s="238" t="s">
        <v>410</v>
      </c>
    </row>
    <row r="51" spans="8:8">
      <c r="H51" s="238" t="s">
        <v>887</v>
      </c>
    </row>
    <row r="52" spans="8:8">
      <c r="H52" s="238" t="s">
        <v>888</v>
      </c>
    </row>
    <row r="53" spans="8:8">
      <c r="H53" s="238" t="s">
        <v>889</v>
      </c>
    </row>
    <row r="54" spans="8:8">
      <c r="H54" s="238" t="s">
        <v>890</v>
      </c>
    </row>
    <row r="55" spans="8:8">
      <c r="H55" s="238" t="s">
        <v>891</v>
      </c>
    </row>
    <row r="56" spans="8:8">
      <c r="H56" s="238" t="s">
        <v>892</v>
      </c>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3370E-3EEF-4D89-ABD7-19D803618AD1}">
  <dimension ref="A1:X71"/>
  <sheetViews>
    <sheetView zoomScale="43" zoomScaleNormal="57" workbookViewId="0">
      <selection activeCell="L45" sqref="L45"/>
    </sheetView>
  </sheetViews>
  <sheetFormatPr defaultRowHeight="12.75"/>
  <cols>
    <col min="1" max="1" width="10.42578125" style="161" customWidth="1"/>
    <col min="2" max="3" width="15.28515625" style="161" bestFit="1" customWidth="1"/>
    <col min="4" max="4" width="15.28515625" style="161" customWidth="1"/>
    <col min="5" max="5" width="15.28515625" style="161" bestFit="1" customWidth="1"/>
    <col min="6" max="7" width="16.28515625" style="161" bestFit="1" customWidth="1"/>
    <col min="8" max="8" width="16.28515625" style="161" customWidth="1"/>
    <col min="9" max="9" width="9.42578125" style="161" customWidth="1"/>
    <col min="10" max="10" width="11.140625" style="161" customWidth="1"/>
    <col min="11" max="12" width="15.28515625" style="161" bestFit="1" customWidth="1"/>
    <col min="13" max="13" width="15.28515625" style="161" customWidth="1"/>
    <col min="14" max="14" width="15.28515625" style="161" bestFit="1" customWidth="1"/>
    <col min="15" max="16" width="16.28515625" style="161" bestFit="1" customWidth="1"/>
    <col min="17" max="17" width="10" style="161" customWidth="1"/>
    <col min="18" max="18" width="6.140625" style="161" customWidth="1"/>
    <col min="19" max="20" width="15.28515625" style="161" bestFit="1" customWidth="1"/>
    <col min="21" max="21" width="15.28515625" style="161" customWidth="1"/>
    <col min="22" max="22" width="15.28515625" style="161" bestFit="1" customWidth="1"/>
    <col min="23" max="24" width="16.28515625" style="161" bestFit="1" customWidth="1"/>
    <col min="25" max="25" width="5.5703125" style="161" bestFit="1" customWidth="1"/>
    <col min="26" max="16384" width="9.140625" style="161"/>
  </cols>
  <sheetData>
    <row r="1" spans="1:24">
      <c r="A1" s="161" t="s">
        <v>893</v>
      </c>
      <c r="B1" s="161" t="s">
        <v>894</v>
      </c>
      <c r="D1" s="242" t="s">
        <v>598</v>
      </c>
      <c r="E1" s="161" t="s">
        <v>300</v>
      </c>
      <c r="F1" s="161" t="s">
        <v>895</v>
      </c>
      <c r="H1" s="161" t="s">
        <v>121</v>
      </c>
      <c r="J1" s="161" t="s">
        <v>896</v>
      </c>
      <c r="K1" s="161" t="s">
        <v>894</v>
      </c>
      <c r="M1" s="242" t="s">
        <v>598</v>
      </c>
      <c r="N1" s="161" t="s">
        <v>300</v>
      </c>
      <c r="O1" s="161" t="s">
        <v>897</v>
      </c>
      <c r="Q1" s="161" t="s">
        <v>127</v>
      </c>
      <c r="U1" s="242"/>
    </row>
    <row r="2" spans="1:24">
      <c r="A2" s="164">
        <v>2016</v>
      </c>
      <c r="B2" s="164">
        <v>0.60549162271245005</v>
      </c>
      <c r="C2" s="164">
        <v>9.2164163970073201</v>
      </c>
      <c r="D2" s="164">
        <f>C2-B2</f>
        <v>8.6109247742948707</v>
      </c>
      <c r="E2" s="164">
        <v>5.6449990393261151</v>
      </c>
      <c r="F2" s="164">
        <v>9.7699544572138564</v>
      </c>
      <c r="G2" s="164"/>
      <c r="H2" s="164">
        <v>37.241097486950196</v>
      </c>
      <c r="I2" s="161" t="s">
        <v>898</v>
      </c>
      <c r="K2" s="164">
        <v>2.6814089773115999</v>
      </c>
      <c r="L2" s="164">
        <v>14.689196920895601</v>
      </c>
      <c r="M2" s="164">
        <f>L2-K2</f>
        <v>12.007787943584001</v>
      </c>
      <c r="N2" s="164">
        <v>7.4114213787016503</v>
      </c>
      <c r="O2" s="164">
        <v>10.266860171799477</v>
      </c>
      <c r="P2" s="164"/>
      <c r="Q2" s="161">
        <v>24.37396981882592</v>
      </c>
      <c r="R2" s="161" t="s">
        <v>899</v>
      </c>
      <c r="S2" s="164"/>
      <c r="T2" s="164"/>
      <c r="U2" s="164"/>
      <c r="V2" s="164"/>
      <c r="W2" s="164"/>
      <c r="X2" s="164"/>
    </row>
    <row r="3" spans="1:24">
      <c r="A3" s="164">
        <v>17</v>
      </c>
      <c r="B3" s="164">
        <v>1.31906765276557</v>
      </c>
      <c r="C3" s="164">
        <v>9.9554336549396698</v>
      </c>
      <c r="D3" s="164">
        <f t="shared" ref="D3:D18" si="0">C3-B3</f>
        <v>8.6363660021740998</v>
      </c>
      <c r="E3" s="164">
        <v>4.8374704783924152</v>
      </c>
      <c r="F3" s="164">
        <v>9.6310462210296048</v>
      </c>
      <c r="G3" s="164"/>
      <c r="H3" s="164">
        <v>38.0389795025513</v>
      </c>
      <c r="I3" s="161" t="s">
        <v>898</v>
      </c>
      <c r="K3" s="164">
        <v>3.6255452096550602</v>
      </c>
      <c r="L3" s="164">
        <v>12.3417496302629</v>
      </c>
      <c r="M3" s="164">
        <f t="shared" ref="M3:M15" si="1">L3-K3</f>
        <v>8.7162044206078395</v>
      </c>
      <c r="N3" s="164">
        <v>7.2503559595861899</v>
      </c>
      <c r="O3" s="164">
        <v>9.7981468054819931</v>
      </c>
      <c r="P3" s="164"/>
      <c r="Q3" s="161">
        <v>23.855149404725633</v>
      </c>
      <c r="R3" s="161" t="s">
        <v>899</v>
      </c>
      <c r="S3" s="164"/>
      <c r="T3" s="164"/>
      <c r="U3" s="164"/>
      <c r="V3" s="164"/>
      <c r="W3" s="164"/>
      <c r="X3" s="164"/>
    </row>
    <row r="4" spans="1:24">
      <c r="A4" s="164">
        <v>18</v>
      </c>
      <c r="B4" s="164">
        <v>1.7966472917615401</v>
      </c>
      <c r="C4" s="164">
        <v>10.6836808978149</v>
      </c>
      <c r="D4" s="164">
        <f t="shared" si="0"/>
        <v>8.887033606053361</v>
      </c>
      <c r="E4" s="164">
        <v>4.090826466120995</v>
      </c>
      <c r="F4" s="164">
        <v>8.5802692938712468</v>
      </c>
      <c r="G4" s="164"/>
      <c r="H4" s="164">
        <v>40.663946853282503</v>
      </c>
      <c r="I4" s="161" t="s">
        <v>898</v>
      </c>
      <c r="K4" s="164">
        <v>4.55791476389044</v>
      </c>
      <c r="L4" s="164">
        <v>11.663364480485701</v>
      </c>
      <c r="M4" s="164">
        <f t="shared" si="1"/>
        <v>7.1054497165952606</v>
      </c>
      <c r="N4" s="164">
        <v>7.4861038624724898</v>
      </c>
      <c r="O4" s="164">
        <v>9.3509700005473988</v>
      </c>
      <c r="P4" s="164"/>
      <c r="Q4" s="161">
        <v>22.092913830253508</v>
      </c>
      <c r="R4" s="161" t="s">
        <v>899</v>
      </c>
      <c r="S4" s="164"/>
      <c r="T4" s="164"/>
      <c r="U4" s="164"/>
      <c r="V4" s="164"/>
      <c r="W4" s="164"/>
      <c r="X4" s="164"/>
    </row>
    <row r="5" spans="1:24">
      <c r="A5" s="164">
        <v>19</v>
      </c>
      <c r="B5" s="164">
        <v>1.4819689045606601</v>
      </c>
      <c r="C5" s="164">
        <v>12.4578163673558</v>
      </c>
      <c r="D5" s="164">
        <f t="shared" si="0"/>
        <v>10.975847462795141</v>
      </c>
      <c r="E5" s="164">
        <v>5.4004008560437393</v>
      </c>
      <c r="F5" s="164">
        <v>10.331327133000716</v>
      </c>
      <c r="G5" s="164"/>
      <c r="H5" s="164">
        <v>40.685150898259899</v>
      </c>
      <c r="I5" s="161" t="s">
        <v>898</v>
      </c>
      <c r="K5" s="164">
        <v>4.0079588325446398</v>
      </c>
      <c r="L5" s="164">
        <v>13.2569153141058</v>
      </c>
      <c r="M5" s="164">
        <f t="shared" si="1"/>
        <v>9.2489564815611605</v>
      </c>
      <c r="N5" s="164">
        <v>6.9347926606542405</v>
      </c>
      <c r="O5" s="164">
        <v>9.7848291226109776</v>
      </c>
      <c r="P5" s="164"/>
      <c r="Q5" s="161">
        <v>24.385453024214669</v>
      </c>
      <c r="R5" s="161" t="s">
        <v>899</v>
      </c>
      <c r="S5" s="164"/>
      <c r="T5" s="164"/>
      <c r="U5" s="164"/>
      <c r="V5" s="164"/>
      <c r="W5" s="164"/>
      <c r="X5" s="164"/>
    </row>
    <row r="6" spans="1:24">
      <c r="A6" s="164">
        <v>20</v>
      </c>
      <c r="B6" s="164">
        <v>8.2576805257422787</v>
      </c>
      <c r="C6" s="164">
        <v>23.489433290189602</v>
      </c>
      <c r="D6" s="164">
        <f t="shared" si="0"/>
        <v>15.231752764447323</v>
      </c>
      <c r="E6" s="164">
        <v>16.143289101599002</v>
      </c>
      <c r="F6" s="164">
        <v>19.096933211513836</v>
      </c>
      <c r="G6" s="164"/>
      <c r="H6" s="164">
        <v>71.775869794152996</v>
      </c>
      <c r="I6" s="161" t="s">
        <v>898</v>
      </c>
      <c r="K6" s="164">
        <v>9.2494069099490801</v>
      </c>
      <c r="L6" s="164">
        <v>18.397367646455599</v>
      </c>
      <c r="M6" s="164">
        <f t="shared" si="1"/>
        <v>9.1479607365065192</v>
      </c>
      <c r="N6" s="164">
        <v>14.4445731537767</v>
      </c>
      <c r="O6" s="164">
        <v>15.513980308660594</v>
      </c>
      <c r="P6" s="164"/>
      <c r="Q6" s="161">
        <v>29.727345686488121</v>
      </c>
      <c r="R6" s="161" t="s">
        <v>899</v>
      </c>
      <c r="S6" s="164"/>
      <c r="T6" s="164"/>
      <c r="U6" s="164"/>
      <c r="V6" s="164"/>
      <c r="W6" s="164"/>
      <c r="X6" s="164"/>
    </row>
    <row r="7" spans="1:24">
      <c r="A7" s="164">
        <v>21</v>
      </c>
      <c r="B7" s="164">
        <v>4.4026937260454204</v>
      </c>
      <c r="C7" s="164">
        <v>17.862188873605898</v>
      </c>
      <c r="D7" s="164">
        <f t="shared" si="0"/>
        <v>13.459495147560478</v>
      </c>
      <c r="E7" s="164">
        <v>12.531875703652402</v>
      </c>
      <c r="F7" s="164">
        <v>23.716617976299986</v>
      </c>
      <c r="G7" s="164"/>
      <c r="H7" s="164">
        <v>58.354295149171897</v>
      </c>
      <c r="I7" s="161" t="s">
        <v>898</v>
      </c>
      <c r="K7" s="164">
        <v>5.7585123487969705</v>
      </c>
      <c r="L7" s="164">
        <v>16.4187340212797</v>
      </c>
      <c r="M7" s="164">
        <f t="shared" si="1"/>
        <v>10.660221672482731</v>
      </c>
      <c r="N7" s="164">
        <v>11.0800692037781</v>
      </c>
      <c r="O7" s="164">
        <v>11.782283957462253</v>
      </c>
      <c r="P7" s="164"/>
      <c r="Q7" s="161">
        <v>26.089634576152726</v>
      </c>
      <c r="R7" s="161" t="s">
        <v>899</v>
      </c>
      <c r="S7" s="164"/>
      <c r="T7" s="164"/>
      <c r="U7" s="164"/>
      <c r="V7" s="164"/>
      <c r="W7" s="164"/>
      <c r="X7" s="164"/>
    </row>
    <row r="8" spans="1:24">
      <c r="A8" s="164">
        <v>22</v>
      </c>
      <c r="B8" s="164">
        <v>3.4274539237563002</v>
      </c>
      <c r="C8" s="164">
        <v>16.46686979614195</v>
      </c>
      <c r="D8" s="164">
        <f t="shared" si="0"/>
        <v>13.03941587238565</v>
      </c>
      <c r="E8" s="164">
        <v>6.7319259730308545</v>
      </c>
      <c r="F8" s="164">
        <v>21.727587231478999</v>
      </c>
      <c r="G8" s="164"/>
      <c r="H8" s="164">
        <v>36.901749951570899</v>
      </c>
      <c r="I8" s="161" t="s">
        <v>898</v>
      </c>
      <c r="K8" s="164">
        <v>3.7374371664049901</v>
      </c>
      <c r="L8" s="164">
        <v>15.555087335241998</v>
      </c>
      <c r="M8" s="164">
        <f t="shared" si="1"/>
        <v>11.817650168837009</v>
      </c>
      <c r="N8" s="164">
        <v>9.2774914644624502</v>
      </c>
      <c r="O8" s="164">
        <v>12.003845649209698</v>
      </c>
      <c r="P8" s="164"/>
      <c r="Q8" s="161">
        <v>29.49140937520874</v>
      </c>
      <c r="R8" s="161" t="s">
        <v>899</v>
      </c>
      <c r="S8" s="164"/>
      <c r="T8" s="164"/>
      <c r="U8" s="164"/>
      <c r="V8" s="164"/>
      <c r="W8" s="164"/>
      <c r="X8" s="164"/>
    </row>
    <row r="9" spans="1:24">
      <c r="A9" s="164">
        <v>23</v>
      </c>
      <c r="B9" s="164">
        <v>5.0606696154119692</v>
      </c>
      <c r="C9" s="164">
        <v>16.239642530164499</v>
      </c>
      <c r="D9" s="164">
        <f t="shared" si="0"/>
        <v>11.17897291475253</v>
      </c>
      <c r="E9" s="164">
        <v>8.9302486806017907</v>
      </c>
      <c r="F9" s="164">
        <v>20.878414522133639</v>
      </c>
      <c r="G9" s="164"/>
      <c r="H9" s="164">
        <v>36.9338064167301</v>
      </c>
      <c r="I9" s="161" t="s">
        <v>898</v>
      </c>
      <c r="K9" s="164">
        <v>4.8988963645081904</v>
      </c>
      <c r="L9" s="164">
        <v>15.0932161879576</v>
      </c>
      <c r="M9" s="164">
        <f t="shared" si="1"/>
        <v>10.194319823449408</v>
      </c>
      <c r="N9" s="164">
        <v>9.4575245452973711</v>
      </c>
      <c r="O9" s="164">
        <v>12.021577566906696</v>
      </c>
      <c r="P9" s="164"/>
      <c r="Q9" s="161">
        <v>31.262293895051428</v>
      </c>
      <c r="R9" s="161" t="s">
        <v>899</v>
      </c>
      <c r="S9" s="164"/>
      <c r="T9" s="164"/>
      <c r="U9" s="164"/>
      <c r="V9" s="164"/>
      <c r="W9" s="164"/>
      <c r="X9" s="164"/>
    </row>
    <row r="10" spans="1:24">
      <c r="A10" s="164">
        <v>24</v>
      </c>
      <c r="B10" s="164">
        <v>4.7095514937747698</v>
      </c>
      <c r="C10" s="164">
        <v>12.475526999115949</v>
      </c>
      <c r="D10" s="164">
        <f t="shared" si="0"/>
        <v>7.7659755053411796</v>
      </c>
      <c r="E10" s="164">
        <v>7.9767822054455451</v>
      </c>
      <c r="F10" s="164">
        <v>20.442107593273157</v>
      </c>
      <c r="G10" s="164"/>
      <c r="H10" s="164">
        <v>34.347327425895699</v>
      </c>
      <c r="I10" s="161" t="s">
        <v>898</v>
      </c>
      <c r="K10" s="164">
        <v>5.4400092892479996</v>
      </c>
      <c r="L10" s="164">
        <v>15.2177963247579</v>
      </c>
      <c r="M10" s="164">
        <f t="shared" si="1"/>
        <v>9.7777870355099008</v>
      </c>
      <c r="N10" s="164">
        <v>9.6204612487796304</v>
      </c>
      <c r="O10" s="164">
        <v>12.526479658327462</v>
      </c>
      <c r="P10" s="164"/>
      <c r="Q10" s="161">
        <v>30.673923301418416</v>
      </c>
      <c r="R10" s="161" t="s">
        <v>899</v>
      </c>
      <c r="S10" s="164"/>
      <c r="T10" s="164"/>
      <c r="U10" s="164"/>
      <c r="V10" s="164"/>
      <c r="W10" s="164"/>
      <c r="X10" s="164"/>
    </row>
    <row r="11" spans="1:24">
      <c r="A11" s="164">
        <v>25</v>
      </c>
      <c r="B11" s="164">
        <v>4.2031259192508745</v>
      </c>
      <c r="C11" s="164">
        <v>12.091544710254251</v>
      </c>
      <c r="D11" s="164">
        <f t="shared" si="0"/>
        <v>7.8884187910033763</v>
      </c>
      <c r="E11" s="164">
        <v>7.5312938197605206</v>
      </c>
      <c r="F11" s="164">
        <v>20.158037222169746</v>
      </c>
      <c r="G11" s="164"/>
      <c r="H11" s="164">
        <v>32.290822981481796</v>
      </c>
      <c r="I11" s="161" t="s">
        <v>898</v>
      </c>
      <c r="K11" s="164">
        <v>4.8550101622233699</v>
      </c>
      <c r="L11" s="164">
        <v>13.5668818724725</v>
      </c>
      <c r="M11" s="164">
        <f t="shared" si="1"/>
        <v>8.711871710249131</v>
      </c>
      <c r="N11" s="164">
        <v>8.9258861699114505</v>
      </c>
      <c r="O11" s="164">
        <v>11.396548971945242</v>
      </c>
      <c r="P11" s="164"/>
      <c r="Q11" s="161">
        <v>27.166047540908238</v>
      </c>
      <c r="R11" s="161" t="s">
        <v>899</v>
      </c>
      <c r="S11" s="164"/>
      <c r="T11" s="164"/>
      <c r="U11" s="164"/>
      <c r="V11" s="164"/>
      <c r="W11" s="164"/>
      <c r="X11" s="164"/>
    </row>
    <row r="12" spans="1:24">
      <c r="A12" s="164">
        <v>26</v>
      </c>
      <c r="B12" s="164">
        <v>4.6151881466801647</v>
      </c>
      <c r="C12" s="164">
        <v>13.307809987110499</v>
      </c>
      <c r="D12" s="164">
        <f t="shared" si="0"/>
        <v>8.6926218404303341</v>
      </c>
      <c r="E12" s="164">
        <v>8.1461966166249447</v>
      </c>
      <c r="F12" s="164">
        <v>20.082350064687269</v>
      </c>
      <c r="G12" s="164"/>
      <c r="H12" s="164">
        <v>31.312700811277299</v>
      </c>
      <c r="I12" s="161" t="s">
        <v>898</v>
      </c>
      <c r="K12" s="164">
        <v>4.7896488677764797</v>
      </c>
      <c r="L12" s="164">
        <v>14.875151604196498</v>
      </c>
      <c r="M12" s="164">
        <f t="shared" si="1"/>
        <v>10.085502736420018</v>
      </c>
      <c r="N12" s="164">
        <v>8.9736825558973603</v>
      </c>
      <c r="O12" s="164">
        <v>12.114461540638684</v>
      </c>
      <c r="P12" s="164"/>
      <c r="Q12" s="161">
        <v>32.140657382170019</v>
      </c>
      <c r="R12" s="161" t="s">
        <v>899</v>
      </c>
      <c r="S12" s="164"/>
      <c r="T12" s="164"/>
      <c r="U12" s="164"/>
      <c r="V12" s="164"/>
      <c r="W12" s="164"/>
      <c r="X12" s="164"/>
    </row>
    <row r="13" spans="1:24">
      <c r="A13" s="164">
        <v>27</v>
      </c>
      <c r="B13" s="164">
        <v>5.2315879503057747</v>
      </c>
      <c r="C13" s="164">
        <v>13.88402295380315</v>
      </c>
      <c r="D13" s="164">
        <f t="shared" si="0"/>
        <v>8.6524350034973754</v>
      </c>
      <c r="E13" s="164">
        <v>7.9706521846096248</v>
      </c>
      <c r="F13" s="164">
        <v>20.129183262995344</v>
      </c>
      <c r="G13" s="164"/>
      <c r="H13" s="164">
        <v>31.668816779940801</v>
      </c>
      <c r="I13" s="161" t="s">
        <v>898</v>
      </c>
      <c r="K13" s="164">
        <v>4.4223730997646902</v>
      </c>
      <c r="L13" s="164">
        <v>13.9183471519428</v>
      </c>
      <c r="M13" s="164">
        <f t="shared" si="1"/>
        <v>9.4959740521781093</v>
      </c>
      <c r="N13" s="164">
        <v>8.6404520349868399</v>
      </c>
      <c r="O13" s="164">
        <v>11.345341689567842</v>
      </c>
      <c r="P13" s="164"/>
      <c r="Q13" s="161">
        <v>29.873535096272075</v>
      </c>
      <c r="R13" s="161" t="s">
        <v>899</v>
      </c>
      <c r="S13" s="164"/>
      <c r="T13" s="164"/>
      <c r="U13" s="164"/>
      <c r="V13" s="164"/>
      <c r="W13" s="164"/>
      <c r="X13" s="164"/>
    </row>
    <row r="14" spans="1:24">
      <c r="A14" s="164">
        <v>28</v>
      </c>
      <c r="B14" s="164">
        <v>4.1042684976983201</v>
      </c>
      <c r="C14" s="164">
        <v>14.073528391850202</v>
      </c>
      <c r="D14" s="164">
        <f t="shared" si="0"/>
        <v>9.9692598941518824</v>
      </c>
      <c r="E14" s="164">
        <v>8.1638953454408298</v>
      </c>
      <c r="F14" s="164">
        <v>20.419940648953016</v>
      </c>
      <c r="G14" s="164"/>
      <c r="H14" s="164">
        <v>31.7956776850979</v>
      </c>
      <c r="I14" s="161" t="s">
        <v>898</v>
      </c>
      <c r="K14" s="164">
        <v>4.3685823236249295</v>
      </c>
      <c r="L14" s="164">
        <v>13.8019557136255</v>
      </c>
      <c r="M14" s="164">
        <f t="shared" si="1"/>
        <v>9.4333733900005701</v>
      </c>
      <c r="N14" s="164">
        <v>8.4713485452615096</v>
      </c>
      <c r="O14" s="164">
        <v>11.350424705170541</v>
      </c>
      <c r="P14" s="164"/>
      <c r="Q14" s="161">
        <v>33.618670765387847</v>
      </c>
      <c r="R14" s="161" t="s">
        <v>899</v>
      </c>
      <c r="S14" s="164"/>
      <c r="T14" s="164"/>
      <c r="U14" s="164"/>
      <c r="V14" s="164"/>
      <c r="W14" s="164"/>
      <c r="X14" s="164"/>
    </row>
    <row r="15" spans="1:24">
      <c r="A15" s="164">
        <v>29</v>
      </c>
      <c r="B15" s="164">
        <v>4.5509448685244394</v>
      </c>
      <c r="C15" s="164">
        <v>12.987930236693801</v>
      </c>
      <c r="D15" s="164">
        <f t="shared" si="0"/>
        <v>8.4369853681693616</v>
      </c>
      <c r="E15" s="164">
        <v>7.2962106201406396</v>
      </c>
      <c r="F15" s="164">
        <v>20.671690216384061</v>
      </c>
      <c r="G15" s="164"/>
      <c r="H15" s="164">
        <v>31.5876537096206</v>
      </c>
      <c r="I15" s="161" t="s">
        <v>898</v>
      </c>
      <c r="K15" s="164">
        <v>4.9823067679439399</v>
      </c>
      <c r="L15" s="164">
        <v>13.482284402102</v>
      </c>
      <c r="M15" s="164">
        <f t="shared" si="1"/>
        <v>8.4999776341580606</v>
      </c>
      <c r="N15" s="164">
        <v>8.610435435357001</v>
      </c>
      <c r="O15" s="164">
        <v>11.19258066890208</v>
      </c>
      <c r="P15" s="164"/>
      <c r="Q15" s="161">
        <v>32.389027521284774</v>
      </c>
      <c r="R15" s="161" t="s">
        <v>899</v>
      </c>
      <c r="S15" s="164"/>
      <c r="T15" s="164"/>
      <c r="U15" s="164"/>
      <c r="V15" s="164"/>
      <c r="W15" s="164"/>
      <c r="X15" s="164"/>
    </row>
    <row r="16" spans="1:24">
      <c r="A16" s="164"/>
      <c r="B16" s="164"/>
      <c r="C16" s="164"/>
      <c r="D16" s="164"/>
      <c r="E16" s="164"/>
      <c r="F16" s="164"/>
      <c r="G16" s="164"/>
      <c r="H16" s="164"/>
      <c r="K16" s="164"/>
      <c r="L16" s="164"/>
      <c r="M16" s="164"/>
      <c r="N16" s="164"/>
      <c r="O16" s="164"/>
      <c r="P16" s="164"/>
      <c r="Q16" s="164"/>
    </row>
    <row r="17" spans="1:17">
      <c r="A17" s="164"/>
      <c r="B17" s="164"/>
      <c r="C17" s="164"/>
      <c r="D17" s="164"/>
      <c r="E17" s="164"/>
      <c r="F17" s="164"/>
      <c r="G17" s="164"/>
      <c r="H17" s="164"/>
      <c r="K17" s="164"/>
      <c r="L17" s="164"/>
      <c r="M17" s="164"/>
      <c r="N17" s="164"/>
      <c r="O17" s="164"/>
      <c r="P17" s="164"/>
      <c r="Q17" s="164"/>
    </row>
    <row r="18" spans="1:17" ht="23.25">
      <c r="A18" s="160" t="s">
        <v>28</v>
      </c>
      <c r="B18" s="164"/>
      <c r="C18" s="164"/>
      <c r="D18" s="164"/>
      <c r="E18" s="164"/>
      <c r="F18" s="164"/>
      <c r="G18" s="164"/>
      <c r="H18" s="164"/>
      <c r="K18" s="164"/>
      <c r="L18" s="164"/>
      <c r="M18" s="164"/>
      <c r="N18" s="164"/>
      <c r="O18" s="164"/>
      <c r="P18" s="164"/>
      <c r="Q18" s="164"/>
    </row>
    <row r="19" spans="1:17" ht="23.25">
      <c r="A19" s="243" t="s">
        <v>646</v>
      </c>
    </row>
    <row r="21" spans="1:17">
      <c r="A21" s="161" t="s">
        <v>313</v>
      </c>
      <c r="K21" s="161" t="s">
        <v>900</v>
      </c>
    </row>
    <row r="33" s="161" customFormat="1"/>
    <row r="34" s="161" customFormat="1"/>
    <row r="35" s="161" customFormat="1"/>
    <row r="36" s="161" customFormat="1"/>
    <row r="37" s="161" customFormat="1"/>
    <row r="38" s="161" customFormat="1"/>
    <row r="39" s="161" customFormat="1"/>
    <row r="40" s="161" customFormat="1"/>
    <row r="41" s="161" customFormat="1"/>
    <row r="42" s="161" customFormat="1"/>
    <row r="43" s="161" customFormat="1"/>
    <row r="44" s="161" customFormat="1"/>
    <row r="45" s="161" customFormat="1"/>
    <row r="46" s="161" customFormat="1"/>
    <row r="47" s="161" customFormat="1"/>
    <row r="48" s="161" customFormat="1"/>
    <row r="49" s="161" customFormat="1"/>
    <row r="50" s="161" customFormat="1"/>
    <row r="51" s="161" customFormat="1"/>
    <row r="52" s="161" customFormat="1"/>
    <row r="53" s="161" customFormat="1"/>
    <row r="54" s="161" customFormat="1"/>
    <row r="55" s="161" customFormat="1"/>
    <row r="56" s="161" customFormat="1"/>
    <row r="57" s="161" customFormat="1"/>
    <row r="58" s="161" customFormat="1"/>
    <row r="59" s="161" customFormat="1"/>
    <row r="60" s="161" customFormat="1"/>
    <row r="61" s="161" customFormat="1"/>
    <row r="62" s="161" customFormat="1"/>
    <row r="63" s="161" customFormat="1"/>
    <row r="64" s="161" customFormat="1"/>
    <row r="67" spans="2:2">
      <c r="B67" s="161" t="s">
        <v>901</v>
      </c>
    </row>
    <row r="68" spans="2:2">
      <c r="B68" s="161" t="s">
        <v>902</v>
      </c>
    </row>
    <row r="69" spans="2:2">
      <c r="B69" s="161" t="s">
        <v>903</v>
      </c>
    </row>
    <row r="70" spans="2:2">
      <c r="B70" s="161" t="s">
        <v>904</v>
      </c>
    </row>
    <row r="71" spans="2:2">
      <c r="B71" s="161" t="s">
        <v>905</v>
      </c>
    </row>
  </sheetData>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F80F4-C3CB-4C9D-873B-0128FFEB47D7}">
  <dimension ref="A1:I71"/>
  <sheetViews>
    <sheetView zoomScale="52" zoomScaleNormal="70" workbookViewId="0">
      <selection activeCell="L45" sqref="L45"/>
    </sheetView>
  </sheetViews>
  <sheetFormatPr defaultRowHeight="12.75"/>
  <cols>
    <col min="1" max="1" width="10.42578125" style="161" customWidth="1"/>
    <col min="2" max="2" width="6.140625" style="161" customWidth="1"/>
    <col min="3" max="4" width="15.28515625" style="161" bestFit="1" customWidth="1"/>
    <col min="5" max="6" width="15.28515625" style="161" customWidth="1"/>
    <col min="7" max="8" width="16.28515625" style="161" bestFit="1" customWidth="1"/>
    <col min="9" max="9" width="5.5703125" style="161" bestFit="1" customWidth="1"/>
    <col min="10" max="16384" width="9.140625" style="161"/>
  </cols>
  <sheetData>
    <row r="1" spans="1:9">
      <c r="B1" s="161" t="s">
        <v>906</v>
      </c>
      <c r="C1" s="161" t="s">
        <v>907</v>
      </c>
      <c r="E1" s="242" t="s">
        <v>598</v>
      </c>
      <c r="F1" s="161" t="s">
        <v>300</v>
      </c>
      <c r="G1" s="161" t="s">
        <v>908</v>
      </c>
      <c r="H1" s="161" t="s">
        <v>909</v>
      </c>
    </row>
    <row r="2" spans="1:9">
      <c r="A2" s="161">
        <v>2016</v>
      </c>
      <c r="C2" s="164">
        <v>2.5465101828246</v>
      </c>
      <c r="D2" s="164">
        <v>10.732682049964801</v>
      </c>
      <c r="E2" s="164">
        <f t="shared" ref="E2:E17" si="0">D2-C2</f>
        <v>8.1861718671402013</v>
      </c>
      <c r="F2" s="164">
        <v>6.3901130160761799</v>
      </c>
      <c r="G2" s="164">
        <v>6.6977870171914144</v>
      </c>
      <c r="H2" s="164">
        <v>7.3171938282204225</v>
      </c>
      <c r="I2" s="161" t="s">
        <v>906</v>
      </c>
    </row>
    <row r="3" spans="1:9">
      <c r="A3" s="161">
        <v>17</v>
      </c>
      <c r="C3" s="164">
        <v>2.3114576416444699</v>
      </c>
      <c r="D3" s="164">
        <v>9.3197224702067896</v>
      </c>
      <c r="E3" s="164">
        <f t="shared" si="0"/>
        <v>7.0082648285623197</v>
      </c>
      <c r="F3" s="164">
        <v>5.4529020154040548</v>
      </c>
      <c r="G3" s="164">
        <v>7.1559906855047197</v>
      </c>
      <c r="H3" s="164">
        <v>6.3883824858163791</v>
      </c>
      <c r="I3" s="161" t="s">
        <v>906</v>
      </c>
    </row>
    <row r="4" spans="1:9">
      <c r="A4" s="161">
        <v>18</v>
      </c>
      <c r="C4" s="164">
        <v>3.0518035355742001</v>
      </c>
      <c r="D4" s="164">
        <v>9.5006451343571605</v>
      </c>
      <c r="E4" s="164">
        <f t="shared" si="0"/>
        <v>6.4488415987829608</v>
      </c>
      <c r="F4" s="164">
        <v>6.7898424310400296</v>
      </c>
      <c r="G4" s="164">
        <v>7.3749616023401936</v>
      </c>
      <c r="H4" s="164">
        <v>7.2993686619224718</v>
      </c>
      <c r="I4" s="161" t="s">
        <v>906</v>
      </c>
    </row>
    <row r="5" spans="1:9">
      <c r="A5" s="164">
        <v>19</v>
      </c>
      <c r="C5" s="164">
        <v>2.9917554371963502</v>
      </c>
      <c r="D5" s="164">
        <v>9.5880408127756294</v>
      </c>
      <c r="E5" s="164">
        <f t="shared" si="0"/>
        <v>6.5962853755792796</v>
      </c>
      <c r="F5" s="164">
        <v>6.7822127326223756</v>
      </c>
      <c r="G5" s="164">
        <v>7.7345306046157081</v>
      </c>
      <c r="H5" s="164">
        <v>7.052529341529362</v>
      </c>
      <c r="I5" s="161" t="s">
        <v>906</v>
      </c>
    </row>
    <row r="6" spans="1:9">
      <c r="A6" s="164">
        <v>20</v>
      </c>
      <c r="C6" s="164">
        <v>4.4368662324195203</v>
      </c>
      <c r="D6" s="164">
        <v>11.7382545901099</v>
      </c>
      <c r="E6" s="164">
        <f t="shared" si="0"/>
        <v>7.3013883576903797</v>
      </c>
      <c r="F6" s="164">
        <v>8.2512548403995645</v>
      </c>
      <c r="G6" s="164">
        <v>9.1795288951036564</v>
      </c>
      <c r="H6" s="164">
        <v>9.5997262967801813</v>
      </c>
      <c r="I6" s="161" t="s">
        <v>906</v>
      </c>
    </row>
    <row r="7" spans="1:9">
      <c r="A7" s="164">
        <v>21</v>
      </c>
      <c r="C7" s="164">
        <v>5.2492572874646299</v>
      </c>
      <c r="D7" s="164">
        <v>12.461574498437001</v>
      </c>
      <c r="E7" s="164">
        <f t="shared" si="0"/>
        <v>7.2123172109723708</v>
      </c>
      <c r="F7" s="164">
        <v>8.5605451484314941</v>
      </c>
      <c r="G7" s="164">
        <v>8.9531057796227298</v>
      </c>
      <c r="H7" s="164">
        <v>10.499821321503624</v>
      </c>
      <c r="I7" s="161" t="s">
        <v>906</v>
      </c>
    </row>
    <row r="8" spans="1:9">
      <c r="A8" s="164">
        <v>22</v>
      </c>
      <c r="C8" s="164">
        <v>5.4638796002967398</v>
      </c>
      <c r="D8" s="164">
        <v>14.0319798731599</v>
      </c>
      <c r="E8" s="164">
        <f t="shared" si="0"/>
        <v>8.568100272863159</v>
      </c>
      <c r="F8" s="164">
        <v>10.454302144121399</v>
      </c>
      <c r="G8" s="164">
        <v>7.9519910765192732</v>
      </c>
      <c r="H8" s="164">
        <v>11.610679644218161</v>
      </c>
      <c r="I8" s="161" t="s">
        <v>906</v>
      </c>
    </row>
    <row r="9" spans="1:9">
      <c r="A9" s="164">
        <v>23</v>
      </c>
      <c r="C9" s="164">
        <v>6.0893314927726303</v>
      </c>
      <c r="D9" s="164">
        <v>13.3992720413196</v>
      </c>
      <c r="E9" s="164">
        <f t="shared" si="0"/>
        <v>7.3099405485469697</v>
      </c>
      <c r="F9" s="164">
        <v>8.6455798619097006</v>
      </c>
      <c r="G9" s="164">
        <v>8.603374819031508</v>
      </c>
      <c r="H9" s="164">
        <v>11.098252563449041</v>
      </c>
      <c r="I9" s="161" t="s">
        <v>906</v>
      </c>
    </row>
    <row r="10" spans="1:9">
      <c r="A10" s="164">
        <v>24</v>
      </c>
      <c r="C10" s="164">
        <v>5.2449663317229698</v>
      </c>
      <c r="D10" s="164">
        <v>13.103396072007</v>
      </c>
      <c r="E10" s="164">
        <f t="shared" si="0"/>
        <v>7.8584297402840297</v>
      </c>
      <c r="F10" s="164">
        <v>8.1461000519964504</v>
      </c>
      <c r="G10" s="164">
        <v>8.6448464358634904</v>
      </c>
      <c r="H10" s="164">
        <v>10.768910783175675</v>
      </c>
      <c r="I10" s="161" t="s">
        <v>906</v>
      </c>
    </row>
    <row r="11" spans="1:9">
      <c r="A11" s="164">
        <v>25</v>
      </c>
      <c r="C11" s="164">
        <v>5.3629224523434935</v>
      </c>
      <c r="D11" s="164">
        <v>12.6658598944078</v>
      </c>
      <c r="E11" s="164">
        <f t="shared" si="0"/>
        <v>7.3029374420643069</v>
      </c>
      <c r="F11" s="164">
        <v>8.9069953514311635</v>
      </c>
      <c r="G11" s="164">
        <v>8.7761129234516417</v>
      </c>
      <c r="H11" s="164">
        <v>10.629619386918174</v>
      </c>
      <c r="I11" s="161" t="s">
        <v>906</v>
      </c>
    </row>
    <row r="12" spans="1:9">
      <c r="A12" s="164">
        <v>26</v>
      </c>
      <c r="C12" s="164">
        <v>4.7316139149510397</v>
      </c>
      <c r="D12" s="164">
        <v>12.218111957511599</v>
      </c>
      <c r="E12" s="164">
        <f t="shared" si="0"/>
        <v>7.4864980425605596</v>
      </c>
      <c r="F12" s="164">
        <v>8.3557691132554375</v>
      </c>
      <c r="G12" s="164">
        <v>8.527233787858675</v>
      </c>
      <c r="H12" s="164">
        <v>10.119423701441749</v>
      </c>
      <c r="I12" s="161" t="s">
        <v>906</v>
      </c>
    </row>
    <row r="13" spans="1:9">
      <c r="A13" s="164">
        <v>27</v>
      </c>
      <c r="C13" s="164">
        <v>5.1334496919210899</v>
      </c>
      <c r="D13" s="164">
        <v>11.734888823331399</v>
      </c>
      <c r="E13" s="164">
        <f t="shared" si="0"/>
        <v>6.6014391314103094</v>
      </c>
      <c r="F13" s="164">
        <v>8.0360259396371063</v>
      </c>
      <c r="G13" s="164">
        <v>8.2532203841887597</v>
      </c>
      <c r="H13" s="164">
        <v>9.7472707591273693</v>
      </c>
      <c r="I13" s="161" t="s">
        <v>906</v>
      </c>
    </row>
    <row r="14" spans="1:9">
      <c r="A14" s="164">
        <v>28</v>
      </c>
      <c r="C14" s="164">
        <v>4.6290352687660503</v>
      </c>
      <c r="D14" s="164">
        <v>11.343732123627133</v>
      </c>
      <c r="E14" s="164">
        <f t="shared" si="0"/>
        <v>6.7146968548610824</v>
      </c>
      <c r="F14" s="164">
        <v>7.4025603569824145</v>
      </c>
      <c r="G14" s="164">
        <v>8.0213333719787343</v>
      </c>
      <c r="H14" s="164">
        <v>9.2878509771279418</v>
      </c>
      <c r="I14" s="161" t="s">
        <v>906</v>
      </c>
    </row>
    <row r="15" spans="1:9">
      <c r="A15" s="164">
        <v>29</v>
      </c>
      <c r="C15" s="164">
        <v>4.7138391990344903</v>
      </c>
      <c r="D15" s="164">
        <v>12.322923879895971</v>
      </c>
      <c r="E15" s="164">
        <f t="shared" si="0"/>
        <v>7.6090846808614803</v>
      </c>
      <c r="F15" s="164">
        <v>7.5384027376853151</v>
      </c>
      <c r="G15" s="164">
        <v>7.9527045625795694</v>
      </c>
      <c r="H15" s="164">
        <v>9.0296162888882101</v>
      </c>
      <c r="I15" s="161" t="s">
        <v>906</v>
      </c>
    </row>
    <row r="16" spans="1:9">
      <c r="A16" s="164">
        <v>30</v>
      </c>
      <c r="C16" s="164">
        <v>4.5506587223669603</v>
      </c>
      <c r="D16" s="164">
        <v>10.593212351891999</v>
      </c>
      <c r="E16" s="164">
        <f t="shared" si="0"/>
        <v>6.042553629525039</v>
      </c>
      <c r="F16" s="164">
        <v>7.3464430657026103</v>
      </c>
      <c r="G16" s="164">
        <v>7.9160955859772253</v>
      </c>
      <c r="H16" s="164">
        <v>8.7784202447490767</v>
      </c>
      <c r="I16" s="161" t="s">
        <v>906</v>
      </c>
    </row>
    <row r="17" spans="1:9">
      <c r="A17" s="164">
        <v>31</v>
      </c>
      <c r="C17" s="164">
        <v>4.2387338473476097</v>
      </c>
      <c r="D17" s="164">
        <v>10.657232645332799</v>
      </c>
      <c r="E17" s="164">
        <f t="shared" si="0"/>
        <v>6.4184987979851895</v>
      </c>
      <c r="F17" s="164">
        <v>7.3105190044304944</v>
      </c>
      <c r="G17" s="164">
        <v>7.8318880205151151</v>
      </c>
      <c r="H17" s="164">
        <v>8.6587440543285634</v>
      </c>
      <c r="I17" s="161" t="s">
        <v>906</v>
      </c>
    </row>
    <row r="18" spans="1:9">
      <c r="A18" s="164">
        <v>32</v>
      </c>
      <c r="C18" s="164">
        <v>4.3033066295409803</v>
      </c>
      <c r="D18" s="164">
        <v>10.309066779163301</v>
      </c>
      <c r="E18" s="164">
        <f>D18-C18</f>
        <v>6.0057601496223203</v>
      </c>
      <c r="F18" s="164">
        <v>7.1997921481184601</v>
      </c>
      <c r="G18" s="164">
        <v>7.0501377599896689</v>
      </c>
      <c r="H18" s="164">
        <v>8.3618937846852432</v>
      </c>
      <c r="I18" s="161" t="s">
        <v>906</v>
      </c>
    </row>
    <row r="26" spans="1:9" ht="23.25">
      <c r="C26" s="160" t="s">
        <v>28</v>
      </c>
    </row>
    <row r="27" spans="1:9" ht="23.25">
      <c r="C27" s="243" t="s">
        <v>646</v>
      </c>
    </row>
    <row r="28" spans="1:9">
      <c r="C28" s="161" t="s">
        <v>910</v>
      </c>
    </row>
    <row r="33" s="161" customFormat="1"/>
    <row r="34" s="161" customFormat="1"/>
    <row r="35" s="161" customFormat="1"/>
    <row r="36" s="161" customFormat="1"/>
    <row r="37" s="161" customFormat="1"/>
    <row r="38" s="161" customFormat="1"/>
    <row r="39" s="161" customFormat="1"/>
    <row r="40" s="161" customFormat="1"/>
    <row r="41" s="161" customFormat="1"/>
    <row r="42" s="161" customFormat="1"/>
    <row r="43" s="161" customFormat="1"/>
    <row r="44" s="161" customFormat="1"/>
    <row r="45" s="161" customFormat="1"/>
    <row r="46" s="161" customFormat="1"/>
    <row r="47" s="161" customFormat="1"/>
    <row r="48" s="161" customFormat="1"/>
    <row r="49" s="161" customFormat="1"/>
    <row r="50" s="161" customFormat="1"/>
    <row r="51" s="161" customFormat="1"/>
    <row r="52" s="161" customFormat="1"/>
    <row r="53" s="161" customFormat="1"/>
    <row r="67" spans="3:3">
      <c r="C67" s="161" t="s">
        <v>901</v>
      </c>
    </row>
    <row r="68" spans="3:3">
      <c r="C68" s="161" t="s">
        <v>902</v>
      </c>
    </row>
    <row r="69" spans="3:3">
      <c r="C69" s="161" t="s">
        <v>903</v>
      </c>
    </row>
    <row r="70" spans="3:3">
      <c r="C70" s="161" t="s">
        <v>904</v>
      </c>
    </row>
    <row r="71" spans="3:3">
      <c r="C71" s="161" t="s">
        <v>905</v>
      </c>
    </row>
  </sheetData>
  <pageMargins left="0.75" right="0.75" top="1" bottom="1" header="0.5" footer="0.5"/>
  <pageSetup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BA0A6-F48F-43F2-8126-754001CA9E4C}">
  <dimension ref="A2:J282"/>
  <sheetViews>
    <sheetView zoomScale="70" zoomScaleNormal="70" workbookViewId="0">
      <selection activeCell="L45" sqref="L45"/>
    </sheetView>
  </sheetViews>
  <sheetFormatPr defaultRowHeight="15"/>
  <cols>
    <col min="1" max="1" width="12.140625" style="142" bestFit="1" customWidth="1"/>
    <col min="2" max="2" width="12.140625" style="142" customWidth="1"/>
    <col min="3" max="3" width="17.85546875" style="244" bestFit="1" customWidth="1"/>
    <col min="4" max="4" width="12.7109375" style="244" customWidth="1"/>
    <col min="5" max="16384" width="9.140625" style="142"/>
  </cols>
  <sheetData>
    <row r="2" spans="1:9">
      <c r="C2" s="244" t="s">
        <v>911</v>
      </c>
      <c r="D2" s="244" t="s">
        <v>912</v>
      </c>
    </row>
    <row r="3" spans="1:9" ht="23.25">
      <c r="A3" s="245">
        <v>36556</v>
      </c>
      <c r="B3" s="246">
        <v>2000</v>
      </c>
      <c r="C3" s="247">
        <v>99.032603852785428</v>
      </c>
      <c r="D3" s="247">
        <v>100.52</v>
      </c>
      <c r="I3" s="143" t="s">
        <v>29</v>
      </c>
    </row>
    <row r="4" spans="1:9" ht="23.25">
      <c r="A4" s="245">
        <v>36585</v>
      </c>
      <c r="B4" s="246"/>
      <c r="C4" s="247">
        <v>99.029186305668489</v>
      </c>
      <c r="D4" s="247">
        <v>100.4</v>
      </c>
      <c r="I4" s="248" t="s">
        <v>913</v>
      </c>
    </row>
    <row r="5" spans="1:9">
      <c r="A5" s="245">
        <v>36616</v>
      </c>
      <c r="B5" s="246"/>
      <c r="C5" s="247">
        <v>99.37708429131942</v>
      </c>
      <c r="D5" s="247">
        <v>100.99</v>
      </c>
    </row>
    <row r="6" spans="1:9">
      <c r="A6" s="245">
        <v>36646</v>
      </c>
      <c r="B6" s="246"/>
      <c r="C6" s="247">
        <v>98.996631786851069</v>
      </c>
      <c r="D6" s="247">
        <v>100.88</v>
      </c>
    </row>
    <row r="7" spans="1:9">
      <c r="A7" s="245">
        <v>36677</v>
      </c>
      <c r="B7" s="246"/>
      <c r="C7" s="247">
        <v>98.615859347949495</v>
      </c>
      <c r="D7" s="247">
        <v>100.25</v>
      </c>
    </row>
    <row r="8" spans="1:9">
      <c r="A8" s="245">
        <v>36707</v>
      </c>
      <c r="B8" s="246"/>
      <c r="C8" s="247">
        <v>98.84074943902003</v>
      </c>
      <c r="D8" s="247">
        <v>100.03</v>
      </c>
    </row>
    <row r="9" spans="1:9">
      <c r="A9" s="245">
        <v>36738</v>
      </c>
      <c r="B9" s="246"/>
      <c r="C9" s="247">
        <v>99.031200168602325</v>
      </c>
      <c r="D9" s="247">
        <v>99.79</v>
      </c>
    </row>
    <row r="10" spans="1:9">
      <c r="A10" s="245">
        <v>36769</v>
      </c>
      <c r="B10" s="246"/>
      <c r="C10" s="247">
        <v>98.521391391788001</v>
      </c>
      <c r="D10" s="247">
        <v>100</v>
      </c>
    </row>
    <row r="11" spans="1:9">
      <c r="A11" s="245">
        <v>36799</v>
      </c>
      <c r="B11" s="246"/>
      <c r="C11" s="247">
        <v>99.526233893825477</v>
      </c>
      <c r="D11" s="247">
        <v>100.73</v>
      </c>
    </row>
    <row r="12" spans="1:9">
      <c r="A12" s="245">
        <v>36830</v>
      </c>
      <c r="B12" s="246"/>
      <c r="C12" s="247">
        <v>99.060470054491361</v>
      </c>
      <c r="D12" s="247">
        <v>100.88</v>
      </c>
    </row>
    <row r="13" spans="1:9">
      <c r="A13" s="245">
        <v>36860</v>
      </c>
      <c r="B13" s="246"/>
      <c r="C13" s="247">
        <v>99.229140826363817</v>
      </c>
      <c r="D13" s="247">
        <v>100.9</v>
      </c>
    </row>
    <row r="14" spans="1:9">
      <c r="A14" s="245">
        <v>36891</v>
      </c>
      <c r="B14" s="246"/>
      <c r="C14" s="247">
        <v>98.997904365663302</v>
      </c>
      <c r="D14" s="247">
        <v>100.69</v>
      </c>
    </row>
    <row r="15" spans="1:9">
      <c r="A15" s="245">
        <v>36922</v>
      </c>
      <c r="B15" s="246" t="s">
        <v>181</v>
      </c>
      <c r="C15" s="247">
        <v>99.106353765342647</v>
      </c>
      <c r="D15" s="247">
        <v>100.49</v>
      </c>
    </row>
    <row r="16" spans="1:9">
      <c r="A16" s="245">
        <v>36950</v>
      </c>
      <c r="B16" s="246"/>
      <c r="C16" s="247">
        <v>99.054738046076778</v>
      </c>
      <c r="D16" s="247">
        <v>101.16</v>
      </c>
    </row>
    <row r="17" spans="1:4">
      <c r="A17" s="245">
        <v>36981</v>
      </c>
      <c r="B17" s="246"/>
      <c r="C17" s="247">
        <v>99.439301107413513</v>
      </c>
      <c r="D17" s="247">
        <v>101.11</v>
      </c>
    </row>
    <row r="18" spans="1:4">
      <c r="A18" s="245">
        <v>37011</v>
      </c>
      <c r="B18" s="246"/>
      <c r="C18" s="247">
        <v>98.83326284713813</v>
      </c>
      <c r="D18" s="247">
        <v>100.43</v>
      </c>
    </row>
    <row r="19" spans="1:4">
      <c r="A19" s="245">
        <v>37042</v>
      </c>
      <c r="B19" s="246"/>
      <c r="C19" s="247">
        <v>99.103169104691887</v>
      </c>
      <c r="D19" s="247">
        <v>100.17</v>
      </c>
    </row>
    <row r="20" spans="1:4">
      <c r="A20" s="245">
        <v>37072</v>
      </c>
      <c r="B20" s="246"/>
      <c r="C20" s="247">
        <v>98.60790846254946</v>
      </c>
      <c r="D20" s="247">
        <v>100.35</v>
      </c>
    </row>
    <row r="21" spans="1:4">
      <c r="A21" s="245">
        <v>37103</v>
      </c>
      <c r="B21" s="246"/>
      <c r="C21" s="247">
        <v>98.767550286048419</v>
      </c>
      <c r="D21" s="247">
        <v>100.29</v>
      </c>
    </row>
    <row r="22" spans="1:4">
      <c r="A22" s="245">
        <v>37134</v>
      </c>
      <c r="B22" s="246"/>
      <c r="C22" s="247">
        <v>98.929582483262195</v>
      </c>
      <c r="D22" s="247">
        <v>102.03</v>
      </c>
    </row>
    <row r="23" spans="1:4">
      <c r="A23" s="245">
        <v>37164</v>
      </c>
      <c r="B23" s="246"/>
      <c r="C23" s="247">
        <v>99.236321874091047</v>
      </c>
      <c r="D23" s="247">
        <v>101.72</v>
      </c>
    </row>
    <row r="24" spans="1:4">
      <c r="A24" s="245">
        <v>37195</v>
      </c>
      <c r="B24" s="246"/>
      <c r="C24" s="247">
        <v>99.152942263863537</v>
      </c>
      <c r="D24" s="247">
        <v>100.92</v>
      </c>
    </row>
    <row r="25" spans="1:4">
      <c r="A25" s="245">
        <v>37225</v>
      </c>
      <c r="B25" s="246"/>
      <c r="C25" s="247">
        <v>98.937865674203991</v>
      </c>
      <c r="D25" s="247">
        <v>100.53</v>
      </c>
    </row>
    <row r="26" spans="1:4">
      <c r="A26" s="245">
        <v>37256</v>
      </c>
      <c r="B26" s="246"/>
      <c r="C26" s="247">
        <v>98.868352153295476</v>
      </c>
      <c r="D26" s="247">
        <v>100.34</v>
      </c>
    </row>
    <row r="27" spans="1:4">
      <c r="A27" s="245">
        <v>37287</v>
      </c>
      <c r="B27" s="246" t="s">
        <v>601</v>
      </c>
      <c r="C27" s="247">
        <v>99.049559141657468</v>
      </c>
      <c r="D27" s="247">
        <v>100.42</v>
      </c>
    </row>
    <row r="28" spans="1:4">
      <c r="A28" s="245">
        <v>37315</v>
      </c>
      <c r="B28" s="246"/>
      <c r="C28" s="247">
        <v>98.833662646087546</v>
      </c>
      <c r="D28" s="247">
        <v>99.91</v>
      </c>
    </row>
    <row r="29" spans="1:4">
      <c r="A29" s="245">
        <v>37346</v>
      </c>
      <c r="B29" s="246"/>
      <c r="C29" s="247">
        <v>98.653763481314073</v>
      </c>
      <c r="D29" s="247">
        <v>100.03</v>
      </c>
    </row>
    <row r="30" spans="1:4">
      <c r="A30" s="245">
        <v>37376</v>
      </c>
      <c r="B30" s="246"/>
      <c r="C30" s="247">
        <v>98.681656906353155</v>
      </c>
      <c r="D30" s="247">
        <v>100.06</v>
      </c>
    </row>
    <row r="31" spans="1:4">
      <c r="A31" s="245">
        <v>37407</v>
      </c>
      <c r="B31" s="246"/>
      <c r="C31" s="247">
        <v>98.532669851349624</v>
      </c>
      <c r="D31" s="247">
        <v>100.74</v>
      </c>
    </row>
    <row r="32" spans="1:4">
      <c r="A32" s="245">
        <v>37437</v>
      </c>
      <c r="B32" s="246"/>
      <c r="C32" s="247">
        <v>98.732117540984234</v>
      </c>
      <c r="D32" s="247">
        <v>101.89</v>
      </c>
    </row>
    <row r="33" spans="1:10">
      <c r="A33" s="245">
        <v>37468</v>
      </c>
      <c r="B33" s="246"/>
      <c r="C33" s="247">
        <v>98.934763505247332</v>
      </c>
      <c r="D33" s="247">
        <v>101.85</v>
      </c>
    </row>
    <row r="34" spans="1:10">
      <c r="A34" s="245">
        <v>37499</v>
      </c>
      <c r="B34" s="246"/>
      <c r="C34" s="247">
        <v>98.867254269852225</v>
      </c>
      <c r="D34" s="247">
        <v>102.37</v>
      </c>
    </row>
    <row r="35" spans="1:10">
      <c r="A35" s="245">
        <v>37529</v>
      </c>
      <c r="B35" s="246"/>
      <c r="C35" s="247">
        <v>99.003771822284023</v>
      </c>
      <c r="D35" s="247">
        <v>102.05</v>
      </c>
    </row>
    <row r="36" spans="1:10">
      <c r="A36" s="245">
        <v>37560</v>
      </c>
      <c r="B36" s="246"/>
      <c r="C36" s="247">
        <v>99.132203938249532</v>
      </c>
      <c r="D36" s="247">
        <v>101.12</v>
      </c>
    </row>
    <row r="37" spans="1:10">
      <c r="A37" s="245">
        <v>37590</v>
      </c>
      <c r="B37" s="246"/>
      <c r="C37" s="247">
        <v>99.364275145936361</v>
      </c>
      <c r="D37" s="247">
        <v>101.13</v>
      </c>
    </row>
    <row r="38" spans="1:10">
      <c r="A38" s="245">
        <v>37621</v>
      </c>
      <c r="B38" s="246"/>
      <c r="C38" s="247">
        <v>99.210614251245062</v>
      </c>
      <c r="D38" s="247">
        <v>101.02</v>
      </c>
    </row>
    <row r="39" spans="1:10">
      <c r="A39" s="245">
        <v>37652</v>
      </c>
      <c r="B39" s="246" t="s">
        <v>182</v>
      </c>
      <c r="C39" s="247">
        <v>99.565218375319887</v>
      </c>
      <c r="D39" s="247">
        <v>101.65</v>
      </c>
    </row>
    <row r="40" spans="1:10">
      <c r="A40" s="245">
        <v>37680</v>
      </c>
      <c r="B40" s="246"/>
      <c r="C40" s="247">
        <v>99.184183208504848</v>
      </c>
      <c r="D40" s="247">
        <v>101.44</v>
      </c>
    </row>
    <row r="41" spans="1:10">
      <c r="A41" s="245">
        <v>37711</v>
      </c>
      <c r="B41" s="246"/>
      <c r="C41" s="247">
        <v>98.964666467872092</v>
      </c>
      <c r="D41" s="247">
        <v>100.57</v>
      </c>
      <c r="J41" s="142" t="s">
        <v>914</v>
      </c>
    </row>
    <row r="42" spans="1:10">
      <c r="A42" s="245">
        <v>37741</v>
      </c>
      <c r="B42" s="246"/>
      <c r="C42" s="247">
        <v>98.925587739972926</v>
      </c>
      <c r="D42" s="247">
        <v>100.07</v>
      </c>
      <c r="J42" s="142" t="s">
        <v>915</v>
      </c>
    </row>
    <row r="43" spans="1:10">
      <c r="A43" s="245">
        <v>37772</v>
      </c>
      <c r="B43" s="246"/>
      <c r="C43" s="247">
        <v>99.10523613687046</v>
      </c>
      <c r="D43" s="247">
        <v>100.09</v>
      </c>
      <c r="J43" s="142" t="s">
        <v>916</v>
      </c>
    </row>
    <row r="44" spans="1:10">
      <c r="A44" s="245">
        <v>37802</v>
      </c>
      <c r="B44" s="246"/>
      <c r="C44" s="247">
        <v>98.845972347848232</v>
      </c>
      <c r="D44" s="247">
        <v>99.93</v>
      </c>
      <c r="J44" s="142" t="s">
        <v>917</v>
      </c>
    </row>
    <row r="45" spans="1:10">
      <c r="A45" s="245">
        <v>37833</v>
      </c>
      <c r="B45" s="246"/>
      <c r="C45" s="247">
        <v>98.818521167382343</v>
      </c>
      <c r="D45" s="247">
        <v>99.95</v>
      </c>
    </row>
    <row r="46" spans="1:10">
      <c r="A46" s="245">
        <v>37864</v>
      </c>
      <c r="B46" s="246"/>
      <c r="C46" s="247">
        <v>98.72385023807071</v>
      </c>
      <c r="D46" s="247">
        <v>99.98</v>
      </c>
    </row>
    <row r="47" spans="1:10">
      <c r="A47" s="245">
        <v>37894</v>
      </c>
      <c r="B47" s="246"/>
      <c r="C47" s="247">
        <v>98.953681707016756</v>
      </c>
      <c r="D47" s="247">
        <v>99.78</v>
      </c>
    </row>
    <row r="48" spans="1:10">
      <c r="A48" s="245">
        <v>37925</v>
      </c>
      <c r="B48" s="246"/>
      <c r="C48" s="247">
        <v>98.979341024371763</v>
      </c>
      <c r="D48" s="247">
        <v>99.7</v>
      </c>
    </row>
    <row r="49" spans="1:4">
      <c r="A49" s="245">
        <v>37955</v>
      </c>
      <c r="B49" s="246"/>
      <c r="C49" s="247">
        <v>98.916692801757392</v>
      </c>
      <c r="D49" s="247">
        <v>99.63</v>
      </c>
    </row>
    <row r="50" spans="1:4">
      <c r="A50" s="245">
        <v>37986</v>
      </c>
      <c r="B50" s="246"/>
      <c r="C50" s="247">
        <v>98.695550948727387</v>
      </c>
      <c r="D50" s="247">
        <v>99.53</v>
      </c>
    </row>
    <row r="51" spans="1:4">
      <c r="A51" s="245">
        <v>38017</v>
      </c>
      <c r="B51" s="246" t="s">
        <v>602</v>
      </c>
      <c r="C51" s="247">
        <v>98.967201983289968</v>
      </c>
      <c r="D51" s="247">
        <v>99.52</v>
      </c>
    </row>
    <row r="52" spans="1:4">
      <c r="A52" s="245">
        <v>38046</v>
      </c>
      <c r="B52" s="246"/>
      <c r="C52" s="247">
        <v>98.804239393985938</v>
      </c>
      <c r="D52" s="247">
        <v>99.74</v>
      </c>
    </row>
    <row r="53" spans="1:4">
      <c r="A53" s="245">
        <v>38077</v>
      </c>
      <c r="B53" s="246"/>
      <c r="C53" s="247">
        <v>98.867014723770978</v>
      </c>
      <c r="D53" s="247">
        <v>99.48</v>
      </c>
    </row>
    <row r="54" spans="1:4">
      <c r="A54" s="245">
        <v>38107</v>
      </c>
      <c r="B54" s="246"/>
      <c r="C54" s="247">
        <v>98.52709553554925</v>
      </c>
      <c r="D54" s="247">
        <v>99.74</v>
      </c>
    </row>
    <row r="55" spans="1:4">
      <c r="A55" s="245">
        <v>38138</v>
      </c>
      <c r="B55" s="246"/>
      <c r="C55" s="247">
        <v>98.634597657861889</v>
      </c>
      <c r="D55" s="247">
        <v>99.43</v>
      </c>
    </row>
    <row r="56" spans="1:4">
      <c r="A56" s="245">
        <v>38168</v>
      </c>
      <c r="B56" s="246"/>
      <c r="C56" s="247">
        <v>98.632769259099135</v>
      </c>
      <c r="D56" s="247">
        <v>99.45</v>
      </c>
    </row>
    <row r="57" spans="1:4">
      <c r="A57" s="245">
        <v>38199</v>
      </c>
      <c r="B57" s="246"/>
      <c r="C57" s="247">
        <v>98.526816749913522</v>
      </c>
      <c r="D57" s="247">
        <v>99.61</v>
      </c>
    </row>
    <row r="58" spans="1:4">
      <c r="A58" s="245">
        <v>38230</v>
      </c>
      <c r="B58" s="246"/>
      <c r="C58" s="247">
        <v>98.525677046811623</v>
      </c>
      <c r="D58" s="247">
        <v>99.26</v>
      </c>
    </row>
    <row r="59" spans="1:4">
      <c r="A59" s="245">
        <v>38260</v>
      </c>
      <c r="B59" s="246"/>
      <c r="C59" s="247">
        <v>98.645901877664912</v>
      </c>
      <c r="D59" s="247">
        <v>99.38</v>
      </c>
    </row>
    <row r="60" spans="1:4">
      <c r="A60" s="245">
        <v>38291</v>
      </c>
      <c r="B60" s="246"/>
      <c r="C60" s="247">
        <v>98.990755336149746</v>
      </c>
      <c r="D60" s="247">
        <v>99.2</v>
      </c>
    </row>
    <row r="61" spans="1:4">
      <c r="A61" s="245">
        <v>38321</v>
      </c>
      <c r="B61" s="246"/>
      <c r="C61" s="247">
        <v>98.580996132792222</v>
      </c>
      <c r="D61" s="247">
        <v>99.05</v>
      </c>
    </row>
    <row r="62" spans="1:4">
      <c r="A62" s="245">
        <v>38352</v>
      </c>
      <c r="B62" s="246"/>
      <c r="C62" s="247">
        <v>98.594165263985701</v>
      </c>
      <c r="D62" s="247">
        <v>99.18</v>
      </c>
    </row>
    <row r="63" spans="1:4">
      <c r="A63" s="245">
        <v>38383</v>
      </c>
      <c r="B63" s="246" t="s">
        <v>178</v>
      </c>
      <c r="C63" s="247">
        <v>98.509787985072194</v>
      </c>
      <c r="D63" s="247">
        <v>98.95</v>
      </c>
    </row>
    <row r="64" spans="1:4">
      <c r="A64" s="245">
        <v>38411</v>
      </c>
      <c r="B64" s="246"/>
      <c r="C64" s="247">
        <v>98.572491864374499</v>
      </c>
      <c r="D64" s="247">
        <v>99.14</v>
      </c>
    </row>
    <row r="65" spans="1:4">
      <c r="A65" s="245">
        <v>38442</v>
      </c>
      <c r="B65" s="246"/>
      <c r="C65" s="247">
        <v>98.699043897686337</v>
      </c>
      <c r="D65" s="247">
        <v>99.31</v>
      </c>
    </row>
    <row r="66" spans="1:4">
      <c r="A66" s="245">
        <v>38472</v>
      </c>
      <c r="B66" s="246"/>
      <c r="C66" s="247">
        <v>98.93626909485711</v>
      </c>
      <c r="D66" s="247">
        <v>99.25</v>
      </c>
    </row>
    <row r="67" spans="1:4">
      <c r="A67" s="245">
        <v>38503</v>
      </c>
      <c r="B67" s="246"/>
      <c r="C67" s="247">
        <v>98.637113012386067</v>
      </c>
      <c r="D67" s="247">
        <v>98.97</v>
      </c>
    </row>
    <row r="68" spans="1:4">
      <c r="A68" s="245">
        <v>38533</v>
      </c>
      <c r="B68" s="246"/>
      <c r="C68" s="247">
        <v>98.563532190152401</v>
      </c>
      <c r="D68" s="247">
        <v>98.86</v>
      </c>
    </row>
    <row r="69" spans="1:4">
      <c r="A69" s="245">
        <v>38564</v>
      </c>
      <c r="B69" s="246"/>
      <c r="C69" s="247">
        <v>98.362747456531594</v>
      </c>
      <c r="D69" s="247">
        <v>99.11</v>
      </c>
    </row>
    <row r="70" spans="1:4">
      <c r="A70" s="245">
        <v>38595</v>
      </c>
      <c r="B70" s="246"/>
      <c r="C70" s="247">
        <v>98.345043336008985</v>
      </c>
      <c r="D70" s="247">
        <v>99.07</v>
      </c>
    </row>
    <row r="71" spans="1:4">
      <c r="A71" s="245">
        <v>38625</v>
      </c>
      <c r="B71" s="246"/>
      <c r="C71" s="247">
        <v>98.81739471734187</v>
      </c>
      <c r="D71" s="247">
        <v>99.38</v>
      </c>
    </row>
    <row r="72" spans="1:4">
      <c r="A72" s="245">
        <v>38656</v>
      </c>
      <c r="B72" s="246"/>
      <c r="C72" s="247">
        <v>98.505052501797167</v>
      </c>
      <c r="D72" s="247">
        <v>99.01</v>
      </c>
    </row>
    <row r="73" spans="1:4">
      <c r="A73" s="245">
        <v>38686</v>
      </c>
      <c r="B73" s="246"/>
      <c r="C73" s="247">
        <v>98.504438696571171</v>
      </c>
      <c r="D73" s="247">
        <v>98.89</v>
      </c>
    </row>
    <row r="74" spans="1:4">
      <c r="A74" s="245">
        <v>38717</v>
      </c>
      <c r="B74" s="246"/>
      <c r="C74" s="247">
        <v>98.506147371394604</v>
      </c>
      <c r="D74" s="247">
        <v>98.99</v>
      </c>
    </row>
    <row r="75" spans="1:4">
      <c r="A75" s="245">
        <v>38748</v>
      </c>
      <c r="B75" s="246" t="s">
        <v>603</v>
      </c>
      <c r="C75" s="247">
        <v>98.568555424515665</v>
      </c>
      <c r="D75" s="247">
        <v>99.05</v>
      </c>
    </row>
    <row r="76" spans="1:4">
      <c r="A76" s="245">
        <v>38776</v>
      </c>
      <c r="B76" s="246"/>
      <c r="C76" s="247">
        <v>98.477356360845548</v>
      </c>
      <c r="D76" s="247">
        <v>98.95</v>
      </c>
    </row>
    <row r="77" spans="1:4">
      <c r="A77" s="245">
        <v>38807</v>
      </c>
      <c r="B77" s="246"/>
      <c r="C77" s="247">
        <v>98.448117440526616</v>
      </c>
      <c r="D77" s="247">
        <v>98.97</v>
      </c>
    </row>
    <row r="78" spans="1:4">
      <c r="A78" s="245">
        <v>38837</v>
      </c>
      <c r="B78" s="246"/>
      <c r="C78" s="247">
        <v>98.809537251936902</v>
      </c>
      <c r="D78" s="247">
        <v>99.33</v>
      </c>
    </row>
    <row r="79" spans="1:4">
      <c r="A79" s="245">
        <v>38868</v>
      </c>
      <c r="B79" s="246"/>
      <c r="C79" s="247">
        <v>98.604450299863942</v>
      </c>
      <c r="D79" s="247">
        <v>99.64</v>
      </c>
    </row>
    <row r="80" spans="1:4">
      <c r="A80" s="245">
        <v>38898</v>
      </c>
      <c r="B80" s="246"/>
      <c r="C80" s="247">
        <v>98.343970661644008</v>
      </c>
      <c r="D80" s="247">
        <v>99.43</v>
      </c>
    </row>
    <row r="81" spans="1:4">
      <c r="A81" s="245">
        <v>38929</v>
      </c>
      <c r="B81" s="246"/>
      <c r="C81" s="247">
        <v>98.169285380851491</v>
      </c>
      <c r="D81" s="247">
        <v>99.17</v>
      </c>
    </row>
    <row r="82" spans="1:4">
      <c r="A82" s="245">
        <v>38960</v>
      </c>
      <c r="B82" s="246"/>
      <c r="C82" s="247">
        <v>98.168714632377217</v>
      </c>
      <c r="D82" s="247">
        <v>99.01</v>
      </c>
    </row>
    <row r="83" spans="1:4">
      <c r="A83" s="245">
        <v>38990</v>
      </c>
      <c r="B83" s="246"/>
      <c r="C83" s="247">
        <v>98.419986624816545</v>
      </c>
      <c r="D83" s="247">
        <v>98.9</v>
      </c>
    </row>
    <row r="84" spans="1:4">
      <c r="A84" s="245">
        <v>39021</v>
      </c>
      <c r="B84" s="246"/>
      <c r="C84" s="247">
        <v>98.652110516705648</v>
      </c>
      <c r="D84" s="247">
        <v>98.83</v>
      </c>
    </row>
    <row r="85" spans="1:4">
      <c r="A85" s="245">
        <v>39051</v>
      </c>
      <c r="B85" s="246"/>
      <c r="C85" s="247">
        <v>98.603633777571758</v>
      </c>
      <c r="D85" s="247">
        <v>98.85</v>
      </c>
    </row>
    <row r="86" spans="1:4">
      <c r="A86" s="245">
        <v>39082</v>
      </c>
      <c r="B86" s="246"/>
      <c r="C86" s="247">
        <v>98.54690847304191</v>
      </c>
      <c r="D86" s="247">
        <v>98.86</v>
      </c>
    </row>
    <row r="87" spans="1:4">
      <c r="A87" s="245">
        <v>39113</v>
      </c>
      <c r="B87" s="246" t="s">
        <v>183</v>
      </c>
      <c r="C87" s="247">
        <v>98.663249626141805</v>
      </c>
      <c r="D87" s="247">
        <v>98.88</v>
      </c>
    </row>
    <row r="88" spans="1:4">
      <c r="A88" s="245">
        <v>39141</v>
      </c>
      <c r="B88" s="246"/>
      <c r="C88" s="247">
        <v>98.431954598033286</v>
      </c>
      <c r="D88" s="247">
        <v>99.41</v>
      </c>
    </row>
    <row r="89" spans="1:4">
      <c r="A89" s="245">
        <v>39172</v>
      </c>
      <c r="B89" s="246"/>
      <c r="C89" s="247">
        <v>98.730426026744382</v>
      </c>
      <c r="D89" s="247">
        <v>99.11</v>
      </c>
    </row>
    <row r="90" spans="1:4">
      <c r="A90" s="245">
        <v>39202</v>
      </c>
      <c r="B90" s="246"/>
      <c r="C90" s="247">
        <v>98.524310313613313</v>
      </c>
      <c r="D90" s="247">
        <v>99.16</v>
      </c>
    </row>
    <row r="91" spans="1:4">
      <c r="A91" s="245">
        <v>39233</v>
      </c>
      <c r="B91" s="246"/>
      <c r="C91" s="247">
        <v>98.624530331399811</v>
      </c>
      <c r="D91" s="247">
        <v>99.38</v>
      </c>
    </row>
    <row r="92" spans="1:4">
      <c r="A92" s="245">
        <v>39263</v>
      </c>
      <c r="B92" s="246"/>
      <c r="C92" s="247">
        <v>98.559253125915106</v>
      </c>
      <c r="D92" s="247">
        <v>99.68</v>
      </c>
    </row>
    <row r="93" spans="1:4">
      <c r="A93" s="245">
        <v>39294</v>
      </c>
      <c r="B93" s="246"/>
      <c r="C93" s="247">
        <v>98.480857953769046</v>
      </c>
      <c r="D93" s="247">
        <v>100.71</v>
      </c>
    </row>
    <row r="94" spans="1:4">
      <c r="A94" s="245">
        <v>39325</v>
      </c>
      <c r="B94" s="246"/>
      <c r="C94" s="247">
        <v>98.465981591204439</v>
      </c>
      <c r="D94" s="247">
        <v>100.33</v>
      </c>
    </row>
    <row r="95" spans="1:4">
      <c r="A95" s="245">
        <v>39355</v>
      </c>
      <c r="B95" s="246"/>
      <c r="C95" s="247">
        <v>98.76794266338932</v>
      </c>
      <c r="D95" s="247">
        <v>99.93</v>
      </c>
    </row>
    <row r="96" spans="1:4">
      <c r="A96" s="245">
        <v>39386</v>
      </c>
      <c r="B96" s="246"/>
      <c r="C96" s="247">
        <v>98.747608555956248</v>
      </c>
      <c r="D96" s="247">
        <v>100.78</v>
      </c>
    </row>
    <row r="97" spans="1:4">
      <c r="A97" s="245">
        <v>39416</v>
      </c>
      <c r="B97" s="246"/>
      <c r="C97" s="247">
        <v>98.647881128575392</v>
      </c>
      <c r="D97" s="247">
        <v>100.26</v>
      </c>
    </row>
    <row r="98" spans="1:4">
      <c r="A98" s="245">
        <v>39447</v>
      </c>
      <c r="B98" s="246"/>
      <c r="C98" s="247">
        <v>98.878061392696821</v>
      </c>
      <c r="D98" s="247">
        <v>100.81</v>
      </c>
    </row>
    <row r="99" spans="1:4">
      <c r="A99" s="245">
        <v>39478</v>
      </c>
      <c r="B99" s="246" t="s">
        <v>184</v>
      </c>
      <c r="C99" s="247">
        <v>99.502786770167802</v>
      </c>
      <c r="D99" s="247">
        <v>100.76</v>
      </c>
    </row>
    <row r="100" spans="1:4">
      <c r="A100" s="245">
        <v>39507</v>
      </c>
      <c r="B100" s="246"/>
      <c r="C100" s="247">
        <v>99.131103284231372</v>
      </c>
      <c r="D100" s="247">
        <v>100.98</v>
      </c>
    </row>
    <row r="101" spans="1:4">
      <c r="A101" s="245">
        <v>39538</v>
      </c>
      <c r="B101" s="246"/>
      <c r="C101" s="247">
        <v>99.149820806389599</v>
      </c>
      <c r="D101" s="247">
        <v>100.25</v>
      </c>
    </row>
    <row r="102" spans="1:4">
      <c r="A102" s="245">
        <v>39568</v>
      </c>
      <c r="B102" s="246"/>
      <c r="C102" s="247">
        <v>99.046773610202607</v>
      </c>
      <c r="D102" s="247">
        <v>99.82</v>
      </c>
    </row>
    <row r="103" spans="1:4">
      <c r="A103" s="245">
        <v>39599</v>
      </c>
      <c r="B103" s="246"/>
      <c r="C103" s="247">
        <v>99.150192111527261</v>
      </c>
      <c r="D103" s="247">
        <v>100.32</v>
      </c>
    </row>
    <row r="104" spans="1:4">
      <c r="A104" s="245">
        <v>39629</v>
      </c>
      <c r="B104" s="246"/>
      <c r="C104" s="247">
        <v>99.01593850329472</v>
      </c>
      <c r="D104" s="247">
        <v>100.61</v>
      </c>
    </row>
    <row r="105" spans="1:4">
      <c r="A105" s="245">
        <v>39660</v>
      </c>
      <c r="B105" s="246"/>
      <c r="C105" s="247">
        <v>98.800032800914209</v>
      </c>
      <c r="D105" s="247">
        <v>100.14</v>
      </c>
    </row>
    <row r="106" spans="1:4">
      <c r="A106" s="245">
        <v>39691</v>
      </c>
      <c r="B106" s="246"/>
      <c r="C106" s="247">
        <v>98.962355281917013</v>
      </c>
      <c r="D106" s="247">
        <v>101.4</v>
      </c>
    </row>
    <row r="107" spans="1:4">
      <c r="A107" s="245">
        <v>39721</v>
      </c>
      <c r="B107" s="246"/>
      <c r="C107" s="247">
        <v>100.16920216340084</v>
      </c>
      <c r="D107" s="247">
        <v>105.47</v>
      </c>
    </row>
    <row r="108" spans="1:4">
      <c r="A108" s="245">
        <v>39752</v>
      </c>
      <c r="B108" s="246"/>
      <c r="C108" s="247">
        <v>101.51382400031933</v>
      </c>
      <c r="D108" s="247">
        <v>105.67</v>
      </c>
    </row>
    <row r="109" spans="1:4">
      <c r="A109" s="245">
        <v>39782</v>
      </c>
      <c r="B109" s="246"/>
      <c r="C109" s="247">
        <v>101.10338119366978</v>
      </c>
      <c r="D109" s="247">
        <v>104.31</v>
      </c>
    </row>
    <row r="110" spans="1:4">
      <c r="A110" s="245">
        <v>39813</v>
      </c>
      <c r="B110" s="246"/>
      <c r="C110" s="247">
        <v>100.11011528838736</v>
      </c>
      <c r="D110" s="247">
        <v>103.3</v>
      </c>
    </row>
    <row r="111" spans="1:4">
      <c r="A111" s="245">
        <v>39844</v>
      </c>
      <c r="B111" s="246" t="s">
        <v>185</v>
      </c>
      <c r="C111" s="247">
        <v>100.51052259983231</v>
      </c>
      <c r="D111" s="247">
        <v>103.41</v>
      </c>
    </row>
    <row r="112" spans="1:4">
      <c r="A112" s="245">
        <v>39872</v>
      </c>
      <c r="B112" s="246"/>
      <c r="C112" s="247">
        <v>100.90123679901617</v>
      </c>
      <c r="D112" s="247">
        <v>103.31</v>
      </c>
    </row>
    <row r="113" spans="1:4">
      <c r="A113" s="245">
        <v>39903</v>
      </c>
      <c r="B113" s="246"/>
      <c r="C113" s="247">
        <v>101.15795614072597</v>
      </c>
      <c r="D113" s="247">
        <v>102.42</v>
      </c>
    </row>
    <row r="114" spans="1:4">
      <c r="A114" s="245">
        <v>39933</v>
      </c>
      <c r="B114" s="246"/>
      <c r="C114" s="247">
        <v>100.65323616477052</v>
      </c>
      <c r="D114" s="247">
        <v>101.62</v>
      </c>
    </row>
    <row r="115" spans="1:4">
      <c r="A115" s="245">
        <v>39964</v>
      </c>
      <c r="B115" s="246"/>
      <c r="C115" s="247">
        <v>99.695095602646759</v>
      </c>
      <c r="D115" s="247">
        <v>101.25</v>
      </c>
    </row>
    <row r="116" spans="1:4">
      <c r="A116" s="245">
        <v>39994</v>
      </c>
      <c r="B116" s="246"/>
      <c r="C116" s="247">
        <v>99.908812130911556</v>
      </c>
      <c r="D116" s="247">
        <v>100.85</v>
      </c>
    </row>
    <row r="117" spans="1:4">
      <c r="A117" s="245">
        <v>40025</v>
      </c>
      <c r="B117" s="246"/>
      <c r="C117" s="247">
        <v>99.778137843429462</v>
      </c>
      <c r="D117" s="247">
        <v>100.75</v>
      </c>
    </row>
    <row r="118" spans="1:4">
      <c r="A118" s="245">
        <v>40056</v>
      </c>
      <c r="B118" s="246"/>
      <c r="C118" s="247">
        <v>99.819660426601601</v>
      </c>
      <c r="D118" s="247">
        <v>100.69</v>
      </c>
    </row>
    <row r="119" spans="1:4">
      <c r="A119" s="245">
        <v>40086</v>
      </c>
      <c r="B119" s="246"/>
      <c r="C119" s="247">
        <v>100.32049593588019</v>
      </c>
      <c r="D119" s="247">
        <v>100.6</v>
      </c>
    </row>
    <row r="120" spans="1:4">
      <c r="A120" s="245">
        <v>40117</v>
      </c>
      <c r="B120" s="246"/>
      <c r="C120" s="247">
        <v>99.796592120203385</v>
      </c>
      <c r="D120" s="247">
        <v>100.54</v>
      </c>
    </row>
    <row r="121" spans="1:4">
      <c r="A121" s="245">
        <v>40147</v>
      </c>
      <c r="B121" s="246"/>
      <c r="C121" s="247">
        <v>99.907126666516277</v>
      </c>
      <c r="D121" s="247">
        <v>100.21</v>
      </c>
    </row>
    <row r="122" spans="1:4">
      <c r="A122" s="245">
        <v>40178</v>
      </c>
      <c r="B122" s="246"/>
      <c r="C122" s="247">
        <v>100.39719850660956</v>
      </c>
      <c r="D122" s="247">
        <v>100.13</v>
      </c>
    </row>
    <row r="123" spans="1:4">
      <c r="A123" s="245">
        <v>40209</v>
      </c>
      <c r="B123" s="246" t="s">
        <v>628</v>
      </c>
      <c r="C123" s="247">
        <v>100.53353144685246</v>
      </c>
      <c r="D123" s="247">
        <v>100.38</v>
      </c>
    </row>
    <row r="124" spans="1:4">
      <c r="A124" s="245">
        <v>40237</v>
      </c>
      <c r="B124" s="246"/>
      <c r="C124" s="247">
        <v>100.46976518331091</v>
      </c>
      <c r="D124" s="247">
        <v>99.75</v>
      </c>
    </row>
    <row r="125" spans="1:4">
      <c r="A125" s="245">
        <v>40268</v>
      </c>
      <c r="B125" s="246"/>
      <c r="C125" s="247">
        <v>100.45400824084362</v>
      </c>
      <c r="D125" s="247">
        <v>99.7</v>
      </c>
    </row>
    <row r="126" spans="1:4">
      <c r="A126" s="245">
        <v>40298</v>
      </c>
      <c r="B126" s="246"/>
      <c r="C126" s="247">
        <v>100.62968579550393</v>
      </c>
      <c r="D126" s="247">
        <v>101.62</v>
      </c>
    </row>
    <row r="127" spans="1:4">
      <c r="A127" s="245">
        <v>40329</v>
      </c>
      <c r="B127" s="246"/>
      <c r="C127" s="247">
        <v>101.2376969665676</v>
      </c>
      <c r="D127" s="247">
        <v>101.35</v>
      </c>
    </row>
    <row r="128" spans="1:4">
      <c r="A128" s="245">
        <v>40359</v>
      </c>
      <c r="B128" s="246"/>
      <c r="C128" s="247">
        <v>100.51642714567775</v>
      </c>
      <c r="D128" s="247">
        <v>100.78</v>
      </c>
    </row>
    <row r="129" spans="1:4">
      <c r="A129" s="245">
        <v>40390</v>
      </c>
      <c r="B129" s="246"/>
      <c r="C129" s="247">
        <v>100.24137412027687</v>
      </c>
      <c r="D129" s="247">
        <v>100.67</v>
      </c>
    </row>
    <row r="130" spans="1:4">
      <c r="A130" s="245">
        <v>40421</v>
      </c>
      <c r="B130" s="246"/>
      <c r="C130" s="247">
        <v>99.738290342609844</v>
      </c>
      <c r="D130" s="247">
        <v>100.38</v>
      </c>
    </row>
    <row r="131" spans="1:4">
      <c r="A131" s="245">
        <v>40451</v>
      </c>
      <c r="B131" s="246"/>
      <c r="C131" s="247">
        <v>100.37660731359689</v>
      </c>
      <c r="D131" s="247">
        <v>100.09</v>
      </c>
    </row>
    <row r="132" spans="1:4">
      <c r="A132" s="245">
        <v>40482</v>
      </c>
      <c r="B132" s="246"/>
      <c r="C132" s="247">
        <v>100.56121797959723</v>
      </c>
      <c r="D132" s="247">
        <v>100.06</v>
      </c>
    </row>
    <row r="133" spans="1:4">
      <c r="A133" s="245">
        <v>40512</v>
      </c>
      <c r="B133" s="246"/>
      <c r="C133" s="247">
        <v>100.45169080084112</v>
      </c>
      <c r="D133" s="247">
        <v>99.72</v>
      </c>
    </row>
    <row r="134" spans="1:4">
      <c r="A134" s="245">
        <v>40543</v>
      </c>
      <c r="B134" s="246"/>
      <c r="C134" s="247">
        <v>100.16010856803008</v>
      </c>
      <c r="D134" s="247">
        <v>99.69</v>
      </c>
    </row>
    <row r="135" spans="1:4">
      <c r="A135" s="245">
        <v>40574</v>
      </c>
      <c r="B135" s="246" t="s">
        <v>630</v>
      </c>
      <c r="C135" s="247">
        <v>100.38022480910638</v>
      </c>
      <c r="D135" s="247">
        <v>99.7</v>
      </c>
    </row>
    <row r="136" spans="1:4">
      <c r="A136" s="245">
        <v>40602</v>
      </c>
      <c r="B136" s="246"/>
      <c r="C136" s="247">
        <v>99.601654206639466</v>
      </c>
      <c r="D136" s="247">
        <v>100.14</v>
      </c>
    </row>
    <row r="137" spans="1:4">
      <c r="A137" s="245">
        <v>40633</v>
      </c>
      <c r="B137" s="246"/>
      <c r="C137" s="247">
        <v>99.918604964636216</v>
      </c>
      <c r="D137" s="247">
        <v>99.55</v>
      </c>
    </row>
    <row r="138" spans="1:4">
      <c r="A138" s="245">
        <v>40663</v>
      </c>
      <c r="B138" s="246"/>
      <c r="C138" s="247">
        <v>99.863851057959252</v>
      </c>
      <c r="D138" s="247">
        <v>99.64</v>
      </c>
    </row>
    <row r="139" spans="1:4">
      <c r="A139" s="245">
        <v>40694</v>
      </c>
      <c r="B139" s="246"/>
      <c r="C139" s="247">
        <v>99.439534165202048</v>
      </c>
      <c r="D139" s="247">
        <v>99.93</v>
      </c>
    </row>
    <row r="140" spans="1:4">
      <c r="A140" s="245">
        <v>40724</v>
      </c>
      <c r="B140" s="246"/>
      <c r="C140" s="247">
        <v>100.36228357431457</v>
      </c>
      <c r="D140" s="247">
        <v>99.94</v>
      </c>
    </row>
    <row r="141" spans="1:4">
      <c r="A141" s="245">
        <v>40755</v>
      </c>
      <c r="B141" s="246"/>
      <c r="C141" s="247">
        <v>101.14814284422944</v>
      </c>
      <c r="D141" s="247">
        <v>102.02</v>
      </c>
    </row>
    <row r="142" spans="1:4">
      <c r="A142" s="245">
        <v>40786</v>
      </c>
      <c r="B142" s="246"/>
      <c r="C142" s="247">
        <v>101.7489971624415</v>
      </c>
      <c r="D142" s="247">
        <v>102.22</v>
      </c>
    </row>
    <row r="143" spans="1:4">
      <c r="A143" s="245">
        <v>40816</v>
      </c>
      <c r="B143" s="246"/>
      <c r="C143" s="247">
        <v>101.52515500023046</v>
      </c>
      <c r="D143" s="247">
        <v>101.73</v>
      </c>
    </row>
    <row r="144" spans="1:4">
      <c r="A144" s="245">
        <v>40847</v>
      </c>
      <c r="B144" s="246"/>
      <c r="C144" s="247">
        <v>101.19016769453141</v>
      </c>
      <c r="D144" s="247">
        <v>101.62</v>
      </c>
    </row>
    <row r="145" spans="1:4">
      <c r="A145" s="245">
        <v>40877</v>
      </c>
      <c r="B145" s="246"/>
      <c r="C145" s="247">
        <v>101.82826418859096</v>
      </c>
      <c r="D145" s="247">
        <v>100.71</v>
      </c>
    </row>
    <row r="146" spans="1:4">
      <c r="A146" s="245">
        <v>40908</v>
      </c>
      <c r="B146" s="246"/>
      <c r="C146" s="247">
        <v>101.52599975910115</v>
      </c>
      <c r="D146" s="247">
        <v>100.07</v>
      </c>
    </row>
    <row r="147" spans="1:4">
      <c r="A147" s="245">
        <v>40939</v>
      </c>
      <c r="B147" s="246" t="s">
        <v>352</v>
      </c>
      <c r="C147" s="247">
        <v>101.14496157742656</v>
      </c>
      <c r="D147" s="247">
        <v>99.84</v>
      </c>
    </row>
    <row r="148" spans="1:4">
      <c r="A148" s="245">
        <v>40968</v>
      </c>
      <c r="B148" s="246"/>
      <c r="C148" s="247">
        <v>100.57040190887943</v>
      </c>
      <c r="D148" s="247">
        <v>99.54</v>
      </c>
    </row>
    <row r="149" spans="1:4">
      <c r="A149" s="245">
        <v>40999</v>
      </c>
      <c r="B149" s="246"/>
      <c r="C149" s="247">
        <v>100.1151037571223</v>
      </c>
      <c r="D149" s="247">
        <v>99.76</v>
      </c>
    </row>
    <row r="150" spans="1:4">
      <c r="A150" s="245">
        <v>41029</v>
      </c>
      <c r="B150" s="246"/>
      <c r="C150" s="247">
        <v>99.975395415391603</v>
      </c>
      <c r="D150" s="247">
        <v>100.18</v>
      </c>
    </row>
    <row r="151" spans="1:4">
      <c r="A151" s="245">
        <v>41060</v>
      </c>
      <c r="B151" s="246"/>
      <c r="C151" s="247">
        <v>100.7215681847981</v>
      </c>
      <c r="D151" s="247">
        <v>100.19</v>
      </c>
    </row>
    <row r="152" spans="1:4">
      <c r="A152" s="245">
        <v>41090</v>
      </c>
      <c r="B152" s="246"/>
      <c r="C152" s="247">
        <v>100.88551138736396</v>
      </c>
      <c r="D152" s="247">
        <v>99.72</v>
      </c>
    </row>
    <row r="153" spans="1:4">
      <c r="A153" s="245">
        <v>41121</v>
      </c>
      <c r="B153" s="246"/>
      <c r="C153" s="247">
        <v>100.22964854578929</v>
      </c>
      <c r="D153" s="247">
        <v>99.48</v>
      </c>
    </row>
    <row r="154" spans="1:4">
      <c r="A154" s="245">
        <v>41152</v>
      </c>
      <c r="B154" s="246"/>
      <c r="C154" s="247">
        <v>99.89021494469354</v>
      </c>
      <c r="D154" s="247">
        <v>99.42</v>
      </c>
    </row>
    <row r="155" spans="1:4">
      <c r="A155" s="245">
        <v>41182</v>
      </c>
      <c r="B155" s="246"/>
      <c r="C155" s="247">
        <v>100.8572858263137</v>
      </c>
      <c r="D155" s="247">
        <v>99.55</v>
      </c>
    </row>
    <row r="156" spans="1:4">
      <c r="A156" s="245">
        <v>41213</v>
      </c>
      <c r="B156" s="246"/>
      <c r="C156" s="247">
        <v>100.84408270287493</v>
      </c>
      <c r="D156" s="247">
        <v>99.61</v>
      </c>
    </row>
    <row r="157" spans="1:4">
      <c r="A157" s="245">
        <v>41243</v>
      </c>
      <c r="B157" s="246"/>
      <c r="C157" s="247">
        <v>100.78530641787502</v>
      </c>
      <c r="D157" s="247">
        <v>99.69</v>
      </c>
    </row>
    <row r="158" spans="1:4">
      <c r="A158" s="245">
        <v>41274</v>
      </c>
      <c r="B158" s="246"/>
      <c r="C158" s="247">
        <v>101.22695683914367</v>
      </c>
      <c r="D158" s="247">
        <v>99.19</v>
      </c>
    </row>
    <row r="159" spans="1:4">
      <c r="A159" s="245">
        <v>41305</v>
      </c>
      <c r="B159" s="246" t="s">
        <v>631</v>
      </c>
      <c r="C159" s="247">
        <v>100.52873139691684</v>
      </c>
      <c r="D159" s="247">
        <v>99.26</v>
      </c>
    </row>
    <row r="160" spans="1:4">
      <c r="A160" s="245">
        <v>41333</v>
      </c>
      <c r="B160" s="246"/>
      <c r="C160" s="247">
        <v>100.08589248356277</v>
      </c>
      <c r="D160" s="247">
        <v>99.12</v>
      </c>
    </row>
    <row r="161" spans="1:4">
      <c r="A161" s="245">
        <v>41364</v>
      </c>
      <c r="B161" s="246"/>
      <c r="C161" s="247">
        <v>100.4901687064532</v>
      </c>
      <c r="D161" s="247">
        <v>99.25</v>
      </c>
    </row>
    <row r="162" spans="1:4">
      <c r="A162" s="245">
        <v>41394</v>
      </c>
      <c r="B162" s="246"/>
      <c r="C162" s="247">
        <v>100.04581565433126</v>
      </c>
      <c r="D162" s="247">
        <v>99.19</v>
      </c>
    </row>
    <row r="163" spans="1:4">
      <c r="A163" s="245">
        <v>41425</v>
      </c>
      <c r="B163" s="246"/>
      <c r="C163" s="247">
        <v>99.667071109591205</v>
      </c>
      <c r="D163" s="247">
        <v>99.68</v>
      </c>
    </row>
    <row r="164" spans="1:4">
      <c r="A164" s="245">
        <v>41455</v>
      </c>
      <c r="B164" s="246"/>
      <c r="C164" s="247">
        <v>99.588313124322596</v>
      </c>
      <c r="D164" s="247">
        <v>99.25</v>
      </c>
    </row>
    <row r="165" spans="1:4">
      <c r="A165" s="245">
        <v>41486</v>
      </c>
      <c r="B165" s="246"/>
      <c r="C165" s="247">
        <v>99.308455564843811</v>
      </c>
      <c r="D165" s="247">
        <v>99.28</v>
      </c>
    </row>
    <row r="166" spans="1:4">
      <c r="A166" s="245">
        <v>41517</v>
      </c>
      <c r="B166" s="246"/>
      <c r="C166" s="247">
        <v>99.02856134402461</v>
      </c>
      <c r="D166" s="247">
        <v>99.34</v>
      </c>
    </row>
    <row r="167" spans="1:4">
      <c r="A167" s="245">
        <v>41547</v>
      </c>
      <c r="B167" s="246"/>
      <c r="C167" s="247">
        <v>99.805883321762849</v>
      </c>
      <c r="D167" s="247">
        <v>99.44</v>
      </c>
    </row>
    <row r="168" spans="1:4">
      <c r="A168" s="245">
        <v>41578</v>
      </c>
      <c r="B168" s="246"/>
      <c r="C168" s="247">
        <v>100.55656530668924</v>
      </c>
      <c r="D168" s="247">
        <v>99.11</v>
      </c>
    </row>
    <row r="169" spans="1:4">
      <c r="A169" s="245">
        <v>41608</v>
      </c>
      <c r="B169" s="246"/>
      <c r="C169" s="247">
        <v>99.025951411052759</v>
      </c>
      <c r="D169" s="247">
        <v>99.28</v>
      </c>
    </row>
    <row r="170" spans="1:4">
      <c r="A170" s="245">
        <v>41639</v>
      </c>
      <c r="B170" s="246"/>
      <c r="C170" s="247">
        <v>99.353862115991589</v>
      </c>
      <c r="D170" s="247">
        <v>99.28</v>
      </c>
    </row>
    <row r="171" spans="1:4">
      <c r="A171" s="245">
        <v>41670</v>
      </c>
      <c r="B171" s="246" t="s">
        <v>632</v>
      </c>
      <c r="C171" s="247">
        <v>99.314753257459031</v>
      </c>
      <c r="D171" s="247">
        <v>99.45</v>
      </c>
    </row>
    <row r="172" spans="1:4">
      <c r="A172" s="245">
        <v>41698</v>
      </c>
      <c r="B172" s="246"/>
      <c r="C172" s="247">
        <v>99.200330382681926</v>
      </c>
      <c r="D172" s="247">
        <v>99.36</v>
      </c>
    </row>
    <row r="173" spans="1:4">
      <c r="A173" s="245">
        <v>41729</v>
      </c>
      <c r="B173" s="246"/>
      <c r="C173" s="247">
        <v>99.400496945730808</v>
      </c>
      <c r="D173" s="247">
        <v>99.28</v>
      </c>
    </row>
    <row r="174" spans="1:4">
      <c r="A174" s="245">
        <v>41759</v>
      </c>
      <c r="B174" s="246"/>
      <c r="C174" s="247">
        <v>98.967924745431645</v>
      </c>
      <c r="D174" s="247">
        <v>99.05</v>
      </c>
    </row>
    <row r="175" spans="1:4">
      <c r="A175" s="245">
        <v>41790</v>
      </c>
      <c r="B175" s="246"/>
      <c r="C175" s="247">
        <v>99.111408306470153</v>
      </c>
      <c r="D175" s="247">
        <v>98.93</v>
      </c>
    </row>
    <row r="176" spans="1:4">
      <c r="A176" s="245">
        <v>41820</v>
      </c>
      <c r="B176" s="246"/>
      <c r="C176" s="247">
        <v>99.022524411423049</v>
      </c>
      <c r="D176" s="247">
        <v>99.03</v>
      </c>
    </row>
    <row r="177" spans="1:4">
      <c r="A177" s="245">
        <v>41851</v>
      </c>
      <c r="B177" s="246"/>
      <c r="C177" s="247">
        <v>98.826493564123581</v>
      </c>
      <c r="D177" s="247">
        <v>99.19</v>
      </c>
    </row>
    <row r="178" spans="1:4">
      <c r="A178" s="245">
        <v>41882</v>
      </c>
      <c r="B178" s="246"/>
      <c r="C178" s="247">
        <v>98.834109974720263</v>
      </c>
      <c r="D178" s="247">
        <v>99.18</v>
      </c>
    </row>
    <row r="179" spans="1:4">
      <c r="A179" s="245">
        <v>41912</v>
      </c>
      <c r="B179" s="246"/>
      <c r="C179" s="247">
        <v>99.643981029879043</v>
      </c>
      <c r="D179" s="247">
        <v>99.79</v>
      </c>
    </row>
    <row r="180" spans="1:4">
      <c r="A180" s="245">
        <v>41943</v>
      </c>
      <c r="B180" s="246"/>
      <c r="C180" s="247">
        <v>99.448670341498485</v>
      </c>
      <c r="D180" s="247">
        <v>99.17</v>
      </c>
    </row>
    <row r="181" spans="1:4">
      <c r="A181" s="245">
        <v>41973</v>
      </c>
      <c r="B181" s="246"/>
      <c r="C181" s="247">
        <v>99.355371137281736</v>
      </c>
      <c r="D181" s="247">
        <v>99.55</v>
      </c>
    </row>
    <row r="182" spans="1:4">
      <c r="A182" s="245">
        <v>42004</v>
      </c>
      <c r="B182" s="246"/>
      <c r="C182" s="247">
        <v>99.42905225404597</v>
      </c>
      <c r="D182" s="247">
        <v>99.93</v>
      </c>
    </row>
    <row r="183" spans="1:4">
      <c r="A183" s="245">
        <v>42035</v>
      </c>
      <c r="B183" s="246" t="s">
        <v>389</v>
      </c>
      <c r="C183" s="247">
        <v>99.864538672506271</v>
      </c>
      <c r="D183" s="247">
        <v>99.5</v>
      </c>
    </row>
    <row r="184" spans="1:4">
      <c r="A184" s="245">
        <v>42063</v>
      </c>
      <c r="B184" s="246"/>
      <c r="C184" s="247">
        <v>99.942444441809215</v>
      </c>
      <c r="D184" s="247">
        <v>99.36</v>
      </c>
    </row>
    <row r="185" spans="1:4">
      <c r="A185" s="245">
        <v>42094</v>
      </c>
      <c r="B185" s="246"/>
      <c r="C185" s="247">
        <v>99.689938878535315</v>
      </c>
      <c r="D185" s="247">
        <v>99.19</v>
      </c>
    </row>
    <row r="186" spans="1:4">
      <c r="A186" s="245">
        <v>42124</v>
      </c>
      <c r="B186" s="246"/>
      <c r="C186" s="247">
        <v>100.27173103322049</v>
      </c>
      <c r="D186" s="247">
        <v>99.17</v>
      </c>
    </row>
    <row r="187" spans="1:4">
      <c r="A187" s="245">
        <v>42155</v>
      </c>
      <c r="B187" s="246"/>
      <c r="C187" s="247">
        <v>99.917470263172277</v>
      </c>
      <c r="D187" s="247">
        <v>99.3</v>
      </c>
    </row>
    <row r="188" spans="1:4">
      <c r="A188" s="245">
        <v>42185</v>
      </c>
      <c r="B188" s="246"/>
      <c r="C188" s="247">
        <v>99.844767994001245</v>
      </c>
      <c r="D188" s="247">
        <v>99.3</v>
      </c>
    </row>
    <row r="189" spans="1:4">
      <c r="A189" s="245">
        <v>42216</v>
      </c>
      <c r="B189" s="246"/>
      <c r="C189" s="247">
        <v>100.28208997740123</v>
      </c>
      <c r="D189" s="247">
        <v>99.97</v>
      </c>
    </row>
    <row r="190" spans="1:4">
      <c r="A190" s="245">
        <v>42247</v>
      </c>
      <c r="B190" s="246"/>
      <c r="C190" s="247">
        <v>99.262149340124921</v>
      </c>
      <c r="D190" s="247">
        <v>100.62</v>
      </c>
    </row>
    <row r="191" spans="1:4">
      <c r="A191" s="245">
        <v>42277</v>
      </c>
      <c r="B191" s="246"/>
      <c r="C191" s="247">
        <v>99.583078601131135</v>
      </c>
      <c r="D191" s="247">
        <v>99.62</v>
      </c>
    </row>
    <row r="192" spans="1:4">
      <c r="A192" s="245">
        <v>42308</v>
      </c>
      <c r="B192" s="246"/>
      <c r="C192" s="247">
        <v>99.494082606830077</v>
      </c>
      <c r="D192" s="247">
        <v>99.54</v>
      </c>
    </row>
    <row r="193" spans="1:4">
      <c r="A193" s="245">
        <v>42338</v>
      </c>
      <c r="B193" s="246"/>
      <c r="C193" s="247">
        <v>99.505555781699925</v>
      </c>
      <c r="D193" s="247">
        <v>99.78</v>
      </c>
    </row>
    <row r="194" spans="1:4">
      <c r="A194" s="245">
        <v>42369</v>
      </c>
      <c r="B194" s="246"/>
      <c r="C194" s="247">
        <v>99.479414926676498</v>
      </c>
      <c r="D194" s="247">
        <v>100.53</v>
      </c>
    </row>
    <row r="195" spans="1:4">
      <c r="A195" s="245">
        <v>42400</v>
      </c>
      <c r="B195" s="246" t="s">
        <v>633</v>
      </c>
      <c r="C195" s="247">
        <v>99.562973550722234</v>
      </c>
      <c r="D195" s="247">
        <v>100.38</v>
      </c>
    </row>
    <row r="196" spans="1:4">
      <c r="A196" s="245">
        <v>42429</v>
      </c>
      <c r="B196" s="246"/>
      <c r="C196" s="247">
        <v>99.767150499656637</v>
      </c>
      <c r="D196" s="247">
        <v>99.5</v>
      </c>
    </row>
    <row r="197" spans="1:4">
      <c r="A197" s="245">
        <v>42460</v>
      </c>
      <c r="B197" s="246"/>
      <c r="C197" s="247">
        <v>99.901441995445438</v>
      </c>
      <c r="D197" s="247">
        <v>99.29</v>
      </c>
    </row>
    <row r="198" spans="1:4">
      <c r="A198" s="245">
        <v>42490</v>
      </c>
      <c r="B198" s="246"/>
      <c r="C198" s="247">
        <v>99.932760676387232</v>
      </c>
      <c r="D198" s="247">
        <v>99.36</v>
      </c>
    </row>
    <row r="199" spans="1:4">
      <c r="A199" s="245">
        <v>42521</v>
      </c>
      <c r="B199" s="246"/>
      <c r="C199" s="247">
        <v>100.61855466662387</v>
      </c>
      <c r="D199" s="247">
        <v>99.75</v>
      </c>
    </row>
    <row r="200" spans="1:4">
      <c r="A200" s="245">
        <v>42551</v>
      </c>
      <c r="B200" s="246"/>
      <c r="C200" s="247">
        <v>100.66443774392422</v>
      </c>
      <c r="D200" s="247">
        <v>99.14</v>
      </c>
    </row>
    <row r="201" spans="1:4">
      <c r="A201" s="245">
        <v>42582</v>
      </c>
      <c r="B201" s="246"/>
      <c r="C201" s="247">
        <v>100.10360005174923</v>
      </c>
      <c r="D201" s="247">
        <v>99.04</v>
      </c>
    </row>
    <row r="202" spans="1:4">
      <c r="A202" s="245">
        <v>42613</v>
      </c>
      <c r="B202" s="246"/>
      <c r="C202" s="247">
        <v>99.396470688848993</v>
      </c>
      <c r="D202" s="247">
        <v>99.28</v>
      </c>
    </row>
    <row r="203" spans="1:4">
      <c r="A203" s="245">
        <v>42643</v>
      </c>
      <c r="B203" s="246"/>
      <c r="C203" s="247">
        <v>99.680143533084944</v>
      </c>
      <c r="D203" s="247">
        <v>99.33</v>
      </c>
    </row>
    <row r="204" spans="1:4">
      <c r="A204" s="245">
        <v>42674</v>
      </c>
      <c r="B204" s="246"/>
      <c r="C204" s="247">
        <v>99.83529987359951</v>
      </c>
      <c r="D204" s="247">
        <v>99.42</v>
      </c>
    </row>
    <row r="205" spans="1:4">
      <c r="A205" s="245">
        <v>42704</v>
      </c>
      <c r="B205" s="246"/>
      <c r="C205" s="247">
        <v>101.20317305719497</v>
      </c>
      <c r="D205" s="247">
        <v>99.05</v>
      </c>
    </row>
    <row r="206" spans="1:4">
      <c r="A206" s="245">
        <v>42735</v>
      </c>
      <c r="B206" s="246"/>
      <c r="C206" s="247">
        <v>100.12072683716106</v>
      </c>
      <c r="D206" s="247">
        <v>98.94</v>
      </c>
    </row>
    <row r="207" spans="1:4">
      <c r="A207" s="245">
        <v>42766</v>
      </c>
      <c r="B207" s="246" t="s">
        <v>634</v>
      </c>
      <c r="C207" s="247">
        <v>100.82957790072452</v>
      </c>
      <c r="D207" s="247">
        <v>98.93</v>
      </c>
    </row>
    <row r="208" spans="1:4">
      <c r="A208" s="245">
        <v>42794</v>
      </c>
      <c r="B208" s="246"/>
      <c r="C208" s="247">
        <v>100.47398371294229</v>
      </c>
      <c r="D208" s="247">
        <v>98.98</v>
      </c>
    </row>
    <row r="209" spans="1:4">
      <c r="A209" s="245">
        <v>42825</v>
      </c>
      <c r="B209" s="246"/>
      <c r="C209" s="247">
        <v>100.61880624410708</v>
      </c>
      <c r="D209" s="247">
        <v>99.14</v>
      </c>
    </row>
    <row r="210" spans="1:4">
      <c r="A210" s="245">
        <v>42855</v>
      </c>
      <c r="B210" s="246"/>
      <c r="C210" s="247">
        <v>100.38203507855634</v>
      </c>
      <c r="D210" s="247">
        <v>98.84</v>
      </c>
    </row>
    <row r="211" spans="1:4">
      <c r="A211" s="245">
        <v>42886</v>
      </c>
      <c r="B211" s="246"/>
      <c r="C211" s="247">
        <v>100.37396623459932</v>
      </c>
      <c r="D211" s="247">
        <v>98.79</v>
      </c>
    </row>
    <row r="212" spans="1:4">
      <c r="A212" s="245">
        <v>42916</v>
      </c>
      <c r="B212" s="246"/>
      <c r="C212" s="247">
        <v>100.21828472624651</v>
      </c>
      <c r="D212" s="247">
        <v>98.76</v>
      </c>
    </row>
    <row r="213" spans="1:4">
      <c r="A213" s="245">
        <v>42947</v>
      </c>
      <c r="B213" s="246"/>
      <c r="C213" s="247">
        <v>99.836415102702887</v>
      </c>
      <c r="D213" s="247">
        <v>98.99</v>
      </c>
    </row>
    <row r="214" spans="1:4">
      <c r="A214" s="245">
        <v>42978</v>
      </c>
      <c r="B214" s="246"/>
      <c r="C214" s="247">
        <v>99.390363593477943</v>
      </c>
      <c r="D214" s="247">
        <v>98.78</v>
      </c>
    </row>
    <row r="215" spans="1:4">
      <c r="A215" s="245">
        <v>43008</v>
      </c>
      <c r="B215" s="246"/>
      <c r="C215" s="247">
        <v>100.10663211234625</v>
      </c>
      <c r="D215" s="247">
        <v>98.74</v>
      </c>
    </row>
    <row r="216" spans="1:4">
      <c r="A216" s="245">
        <v>43039</v>
      </c>
      <c r="B216" s="246"/>
      <c r="C216" s="247">
        <v>100.00457782907274</v>
      </c>
      <c r="D216" s="247">
        <v>98.8</v>
      </c>
    </row>
    <row r="217" spans="1:4">
      <c r="A217" s="245">
        <v>43069</v>
      </c>
      <c r="B217" s="246"/>
      <c r="C217" s="247">
        <v>100.28403831404248</v>
      </c>
      <c r="D217" s="247">
        <v>98.76</v>
      </c>
    </row>
    <row r="218" spans="1:4">
      <c r="A218" s="245">
        <v>43100</v>
      </c>
      <c r="B218" s="246"/>
      <c r="C218" s="247">
        <v>100.31381288835284</v>
      </c>
      <c r="D218" s="247">
        <v>98.87</v>
      </c>
    </row>
    <row r="219" spans="1:4">
      <c r="A219" s="245">
        <v>43131</v>
      </c>
      <c r="B219" s="246" t="s">
        <v>635</v>
      </c>
      <c r="C219" s="247">
        <v>100.39486587216587</v>
      </c>
      <c r="D219" s="247">
        <v>100.37</v>
      </c>
    </row>
    <row r="220" spans="1:4">
      <c r="A220" s="245">
        <v>43159</v>
      </c>
      <c r="B220" s="246"/>
      <c r="C220" s="247">
        <v>100.24539190864674</v>
      </c>
      <c r="D220" s="247">
        <v>99.91</v>
      </c>
    </row>
    <row r="221" spans="1:4">
      <c r="A221" s="245">
        <v>43190</v>
      </c>
      <c r="B221" s="246"/>
      <c r="C221" s="247">
        <v>100.99661991060046</v>
      </c>
      <c r="D221" s="247">
        <v>99.82</v>
      </c>
    </row>
    <row r="222" spans="1:4">
      <c r="A222" s="245">
        <v>43220</v>
      </c>
      <c r="B222" s="246"/>
      <c r="C222" s="247">
        <v>100.39502342229881</v>
      </c>
      <c r="D222" s="247">
        <v>99.27</v>
      </c>
    </row>
    <row r="223" spans="1:4">
      <c r="A223" s="245">
        <v>43251</v>
      </c>
      <c r="B223" s="246"/>
      <c r="C223" s="247">
        <v>101.04072351437298</v>
      </c>
      <c r="D223" s="247">
        <v>99.21</v>
      </c>
    </row>
    <row r="224" spans="1:4">
      <c r="A224" s="245">
        <v>43281</v>
      </c>
      <c r="B224" s="246"/>
      <c r="C224" s="247">
        <v>100.78578493451054</v>
      </c>
      <c r="D224" s="247">
        <v>99.14</v>
      </c>
    </row>
    <row r="225" spans="1:4">
      <c r="A225" s="245">
        <v>43312</v>
      </c>
      <c r="B225" s="246"/>
      <c r="C225" s="247">
        <v>100.39955071509621</v>
      </c>
      <c r="D225" s="247">
        <v>99.06</v>
      </c>
    </row>
    <row r="226" spans="1:4">
      <c r="A226" s="245">
        <v>43343</v>
      </c>
      <c r="B226" s="246"/>
      <c r="C226" s="247">
        <v>100.79591261253972</v>
      </c>
      <c r="D226" s="247">
        <v>99.11</v>
      </c>
    </row>
    <row r="227" spans="1:4">
      <c r="A227" s="245">
        <v>43373</v>
      </c>
      <c r="B227" s="246"/>
      <c r="C227" s="247">
        <v>100.50673115692958</v>
      </c>
      <c r="D227" s="247">
        <v>99.96</v>
      </c>
    </row>
    <row r="228" spans="1:4">
      <c r="A228" s="245">
        <v>43404</v>
      </c>
      <c r="B228" s="246"/>
      <c r="C228" s="247">
        <v>100.99033255072528</v>
      </c>
      <c r="D228" s="247">
        <v>99.96</v>
      </c>
    </row>
    <row r="229" spans="1:4">
      <c r="A229" s="245">
        <v>43434</v>
      </c>
      <c r="B229" s="246"/>
      <c r="C229" s="247">
        <v>100.37879844703896</v>
      </c>
      <c r="D229" s="247">
        <v>100.7</v>
      </c>
    </row>
    <row r="230" spans="1:4">
      <c r="A230" s="245">
        <v>43465</v>
      </c>
      <c r="B230" s="246"/>
      <c r="C230" s="247">
        <v>100.70688581754717</v>
      </c>
      <c r="D230" s="247">
        <v>99.99</v>
      </c>
    </row>
    <row r="231" spans="1:4">
      <c r="A231" s="245">
        <v>43496</v>
      </c>
      <c r="B231" s="246" t="s">
        <v>204</v>
      </c>
      <c r="C231" s="247">
        <v>100.2497295150696</v>
      </c>
      <c r="D231" s="247">
        <v>99.41</v>
      </c>
    </row>
    <row r="232" spans="1:4">
      <c r="A232" s="245">
        <v>43524</v>
      </c>
      <c r="B232" s="246"/>
      <c r="C232" s="247">
        <v>100.23216782426849</v>
      </c>
      <c r="D232" s="247">
        <v>99.32</v>
      </c>
    </row>
    <row r="233" spans="1:4">
      <c r="A233" s="245">
        <v>43555</v>
      </c>
      <c r="B233" s="246"/>
      <c r="C233" s="247">
        <v>100.34618411849236</v>
      </c>
      <c r="D233" s="247">
        <v>99.11</v>
      </c>
    </row>
    <row r="234" spans="1:4">
      <c r="A234" s="245">
        <v>43585</v>
      </c>
      <c r="B234" s="246"/>
      <c r="C234" s="247">
        <v>100.29788487579827</v>
      </c>
      <c r="D234" s="247">
        <v>99.61</v>
      </c>
    </row>
    <row r="235" spans="1:4">
      <c r="A235" s="245">
        <v>43616</v>
      </c>
      <c r="B235" s="246"/>
      <c r="C235" s="247">
        <v>100.97285213231062</v>
      </c>
      <c r="D235" s="247">
        <v>99.5</v>
      </c>
    </row>
    <row r="236" spans="1:4">
      <c r="A236" s="245">
        <v>43646</v>
      </c>
      <c r="B236" s="246"/>
      <c r="C236" s="247">
        <v>100.72910443202727</v>
      </c>
      <c r="D236" s="247">
        <v>99.16</v>
      </c>
    </row>
    <row r="237" spans="1:4">
      <c r="A237" s="245">
        <v>43677</v>
      </c>
      <c r="B237" s="246"/>
      <c r="C237" s="247">
        <v>100.6548533165324</v>
      </c>
      <c r="D237" s="247">
        <v>99.91</v>
      </c>
    </row>
    <row r="238" spans="1:4">
      <c r="A238" s="245">
        <v>43708</v>
      </c>
      <c r="B238" s="246"/>
      <c r="C238" s="247">
        <v>100.98715092619891</v>
      </c>
      <c r="D238" s="247">
        <v>99.46</v>
      </c>
    </row>
    <row r="239" spans="1:4">
      <c r="A239" s="245">
        <v>43738</v>
      </c>
      <c r="B239" s="246"/>
      <c r="C239" s="247">
        <v>100.05884207456397</v>
      </c>
      <c r="D239" s="247">
        <v>99.45</v>
      </c>
    </row>
    <row r="240" spans="1:4">
      <c r="A240" s="245">
        <v>43769</v>
      </c>
      <c r="B240" s="246"/>
      <c r="C240" s="247">
        <v>100.44381266133958</v>
      </c>
      <c r="D240" s="247">
        <v>99.06</v>
      </c>
    </row>
    <row r="241" spans="1:4">
      <c r="A241" s="245">
        <v>43799</v>
      </c>
      <c r="B241" s="246"/>
      <c r="C241" s="247">
        <v>100.86474040002383</v>
      </c>
      <c r="D241" s="247">
        <v>99.22</v>
      </c>
    </row>
    <row r="242" spans="1:4">
      <c r="A242" s="245">
        <v>43830</v>
      </c>
      <c r="B242" s="246"/>
      <c r="C242" s="247">
        <v>100.78549856740014</v>
      </c>
      <c r="D242" s="247">
        <v>99.24</v>
      </c>
    </row>
    <row r="243" spans="1:4">
      <c r="A243" s="245">
        <v>43861</v>
      </c>
      <c r="B243" s="246" t="s">
        <v>216</v>
      </c>
      <c r="C243" s="247">
        <v>100.17989025070123</v>
      </c>
      <c r="D243" s="247">
        <v>99.99</v>
      </c>
    </row>
    <row r="244" spans="1:4">
      <c r="A244" s="245">
        <v>43890</v>
      </c>
      <c r="B244" s="246"/>
      <c r="C244" s="247">
        <v>100.60234695631425</v>
      </c>
      <c r="D244" s="247">
        <v>105.02</v>
      </c>
    </row>
    <row r="245" spans="1:4">
      <c r="A245" s="245">
        <v>43921</v>
      </c>
      <c r="B245" s="246"/>
      <c r="C245" s="247">
        <v>103.49932047479815</v>
      </c>
      <c r="D245" s="247">
        <v>102.87</v>
      </c>
    </row>
    <row r="246" spans="1:4">
      <c r="A246" s="245">
        <v>43951</v>
      </c>
      <c r="B246" s="246"/>
      <c r="C246" s="247">
        <v>102.54194529501954</v>
      </c>
      <c r="D246" s="247">
        <v>101.48</v>
      </c>
    </row>
    <row r="247" spans="1:4">
      <c r="A247" s="245">
        <v>43982</v>
      </c>
      <c r="B247" s="246"/>
      <c r="C247" s="247">
        <v>102.58746447956506</v>
      </c>
      <c r="D247" s="247">
        <v>101.51</v>
      </c>
    </row>
    <row r="248" spans="1:4">
      <c r="A248" s="245">
        <v>44012</v>
      </c>
      <c r="B248" s="246"/>
      <c r="C248" s="247">
        <v>101.21555457037887</v>
      </c>
      <c r="D248" s="247">
        <v>100.94</v>
      </c>
    </row>
    <row r="249" spans="1:4">
      <c r="A249" s="245">
        <v>44043</v>
      </c>
      <c r="B249" s="246"/>
      <c r="C249" s="247">
        <v>101.35354992580409</v>
      </c>
      <c r="D249" s="247">
        <v>100.42</v>
      </c>
    </row>
    <row r="250" spans="1:4">
      <c r="A250" s="245">
        <v>44074</v>
      </c>
      <c r="B250" s="246"/>
      <c r="C250" s="247">
        <v>101.08702228135253</v>
      </c>
      <c r="D250" s="247">
        <v>101.05</v>
      </c>
    </row>
    <row r="251" spans="1:4">
      <c r="A251" s="245">
        <v>44104</v>
      </c>
      <c r="B251" s="246"/>
      <c r="C251" s="247">
        <v>100.88623278463777</v>
      </c>
      <c r="D251" s="247">
        <v>101.29</v>
      </c>
    </row>
    <row r="252" spans="1:4">
      <c r="A252" s="245">
        <v>44135</v>
      </c>
      <c r="B252" s="246"/>
      <c r="C252" s="247">
        <v>101.44758350330945</v>
      </c>
      <c r="D252" s="247">
        <v>100.7</v>
      </c>
    </row>
    <row r="253" spans="1:4">
      <c r="A253" s="245">
        <v>44165</v>
      </c>
      <c r="B253" s="246"/>
      <c r="C253" s="247">
        <v>101.85484406766133</v>
      </c>
      <c r="D253" s="247">
        <v>100.36</v>
      </c>
    </row>
    <row r="254" spans="1:4">
      <c r="A254" s="245">
        <v>44196</v>
      </c>
      <c r="B254" s="246"/>
      <c r="C254" s="247">
        <v>100.79306168461675</v>
      </c>
      <c r="D254" s="247">
        <v>100.69</v>
      </c>
    </row>
    <row r="255" spans="1:4">
      <c r="A255" s="245">
        <v>44227</v>
      </c>
      <c r="B255" s="246" t="s">
        <v>229</v>
      </c>
      <c r="C255" s="247">
        <v>100.58965827506181</v>
      </c>
      <c r="D255" s="247">
        <v>100.46</v>
      </c>
    </row>
    <row r="256" spans="1:4">
      <c r="A256" s="245">
        <v>44255</v>
      </c>
      <c r="B256" s="246"/>
      <c r="C256" s="247">
        <v>101.13512418809371</v>
      </c>
      <c r="D256" s="247">
        <v>100.29</v>
      </c>
    </row>
    <row r="257" spans="1:4">
      <c r="A257" s="245">
        <v>44286</v>
      </c>
      <c r="B257" s="246"/>
      <c r="C257" s="247">
        <v>101.30030210383535</v>
      </c>
      <c r="D257" s="247">
        <v>99.7</v>
      </c>
    </row>
    <row r="258" spans="1:4">
      <c r="A258" s="245">
        <v>44316</v>
      </c>
      <c r="B258" s="246"/>
      <c r="C258" s="247">
        <v>100.88904193351756</v>
      </c>
      <c r="D258" s="247">
        <v>100.01</v>
      </c>
    </row>
    <row r="259" spans="1:4">
      <c r="A259" s="245">
        <v>44347</v>
      </c>
      <c r="B259" s="246"/>
      <c r="C259" s="247">
        <v>100.91812373495517</v>
      </c>
      <c r="D259" s="247">
        <v>99.64</v>
      </c>
    </row>
    <row r="260" spans="1:4">
      <c r="A260" s="245">
        <v>44377</v>
      </c>
      <c r="B260" s="246"/>
      <c r="C260" s="247">
        <v>100.54822631839166</v>
      </c>
      <c r="D260" s="247">
        <v>99.73</v>
      </c>
    </row>
    <row r="261" spans="1:4">
      <c r="A261" s="245">
        <v>44408</v>
      </c>
      <c r="B261" s="246"/>
      <c r="C261" s="247">
        <v>100.36432035283327</v>
      </c>
      <c r="D261" s="247">
        <v>99.71</v>
      </c>
    </row>
    <row r="262" spans="1:4">
      <c r="A262" s="245">
        <v>44439</v>
      </c>
      <c r="B262" s="246"/>
      <c r="C262" s="247">
        <v>100.50295231021737</v>
      </c>
      <c r="D262" s="247">
        <v>100.02</v>
      </c>
    </row>
    <row r="263" spans="1:4">
      <c r="A263" s="245">
        <v>44469</v>
      </c>
      <c r="B263" s="246"/>
      <c r="C263" s="247">
        <v>101.54432906660315</v>
      </c>
      <c r="D263" s="247">
        <v>99.76</v>
      </c>
    </row>
    <row r="264" spans="1:4">
      <c r="A264" s="245">
        <v>44500</v>
      </c>
      <c r="B264" s="246"/>
      <c r="C264" s="247">
        <v>101.86883168896493</v>
      </c>
      <c r="D264" s="247">
        <v>99.85</v>
      </c>
    </row>
    <row r="265" spans="1:4">
      <c r="A265" s="245">
        <v>44530</v>
      </c>
      <c r="B265" s="246"/>
      <c r="C265" s="247">
        <v>101.1649880132358</v>
      </c>
      <c r="D265" s="247">
        <v>100.22</v>
      </c>
    </row>
    <row r="266" spans="1:4">
      <c r="A266" s="245">
        <v>44561</v>
      </c>
      <c r="B266" s="246"/>
      <c r="C266" s="247">
        <v>100.44005185346619</v>
      </c>
      <c r="D266" s="247">
        <v>100.46</v>
      </c>
    </row>
    <row r="267" spans="1:4">
      <c r="A267" s="245">
        <v>44592</v>
      </c>
      <c r="B267" s="246" t="s">
        <v>242</v>
      </c>
      <c r="C267" s="247">
        <v>100.34556246396629</v>
      </c>
      <c r="D267" s="247">
        <v>100.8</v>
      </c>
    </row>
    <row r="268" spans="1:4">
      <c r="A268" s="245">
        <v>44620</v>
      </c>
      <c r="B268" s="246"/>
      <c r="C268" s="247">
        <v>100.71929418891743</v>
      </c>
      <c r="D268" s="247">
        <v>100.96</v>
      </c>
    </row>
    <row r="269" spans="1:4">
      <c r="A269" s="245">
        <v>44651</v>
      </c>
      <c r="B269" s="246"/>
      <c r="C269" s="247">
        <v>101.51713695312689</v>
      </c>
      <c r="D269" s="247">
        <v>100.62</v>
      </c>
    </row>
    <row r="270" spans="1:4">
      <c r="A270" s="245">
        <v>44681</v>
      </c>
      <c r="B270" s="246"/>
      <c r="C270" s="247">
        <v>101.00338846199205</v>
      </c>
      <c r="D270" s="247">
        <v>101.27</v>
      </c>
    </row>
    <row r="271" spans="1:4">
      <c r="A271" s="245">
        <v>44712</v>
      </c>
      <c r="B271" s="246"/>
      <c r="C271" s="247">
        <v>101.94757501609855</v>
      </c>
      <c r="D271" s="247">
        <v>101.13</v>
      </c>
    </row>
    <row r="272" spans="1:4">
      <c r="A272" s="245">
        <v>44742</v>
      </c>
      <c r="B272" s="246"/>
      <c r="C272" s="247">
        <v>101.77209606789424</v>
      </c>
      <c r="D272" s="247">
        <v>100.7</v>
      </c>
    </row>
    <row r="273" spans="1:4">
      <c r="A273" s="245">
        <v>44773</v>
      </c>
      <c r="B273" s="246"/>
      <c r="C273" s="247">
        <v>102.43516959092196</v>
      </c>
      <c r="D273" s="247">
        <v>100.33</v>
      </c>
    </row>
    <row r="274" spans="1:4">
      <c r="A274" s="245">
        <v>44804</v>
      </c>
      <c r="B274" s="246"/>
      <c r="C274" s="247">
        <v>102.28215426793074</v>
      </c>
      <c r="D274" s="247">
        <v>101.01</v>
      </c>
    </row>
    <row r="275" spans="1:4">
      <c r="A275" s="245">
        <v>44834</v>
      </c>
      <c r="B275" s="246"/>
      <c r="C275" s="247">
        <v>102.55546290529162</v>
      </c>
      <c r="D275" s="247">
        <v>101.36</v>
      </c>
    </row>
    <row r="276" spans="1:4">
      <c r="A276" s="245">
        <v>44865</v>
      </c>
      <c r="B276" s="246"/>
      <c r="C276" s="247">
        <v>103.94000816933271</v>
      </c>
      <c r="D276" s="247">
        <v>100.48</v>
      </c>
    </row>
    <row r="277" spans="1:4">
      <c r="A277" s="245">
        <v>44895</v>
      </c>
      <c r="B277" s="246"/>
      <c r="C277" s="247">
        <v>103.49886123416074</v>
      </c>
      <c r="D277" s="247">
        <v>100.28</v>
      </c>
    </row>
    <row r="278" spans="1:4">
      <c r="A278" s="245">
        <v>44926</v>
      </c>
      <c r="B278" s="246"/>
      <c r="C278" s="247">
        <v>100.86645050074813</v>
      </c>
      <c r="D278" s="247">
        <v>100.07</v>
      </c>
    </row>
    <row r="279" spans="1:4">
      <c r="A279" s="245">
        <v>44957</v>
      </c>
      <c r="B279" s="246" t="s">
        <v>918</v>
      </c>
      <c r="C279" s="247">
        <v>101.47081212545703</v>
      </c>
      <c r="D279" s="247">
        <v>100.06</v>
      </c>
    </row>
    <row r="280" spans="1:4">
      <c r="A280" s="245">
        <v>44985</v>
      </c>
      <c r="B280" s="246" t="s">
        <v>919</v>
      </c>
      <c r="C280" s="247">
        <v>102.67289410905192</v>
      </c>
      <c r="D280" s="247">
        <v>100.26</v>
      </c>
    </row>
    <row r="281" spans="1:4">
      <c r="A281" s="245">
        <v>45016</v>
      </c>
      <c r="B281" s="246" t="s">
        <v>920</v>
      </c>
      <c r="C281" s="247">
        <v>101.82460482898311</v>
      </c>
      <c r="D281" s="247">
        <v>99.76</v>
      </c>
    </row>
    <row r="282" spans="1:4">
      <c r="A282" s="245">
        <v>45046</v>
      </c>
      <c r="B282" s="246" t="s">
        <v>921</v>
      </c>
      <c r="C282" s="247">
        <v>101.40846996371828</v>
      </c>
      <c r="D282" s="247">
        <v>99.73</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8958-CCD8-44CB-A41A-7F87E05991D3}">
  <dimension ref="A1:F52"/>
  <sheetViews>
    <sheetView zoomScale="58" workbookViewId="0">
      <selection activeCell="L45" sqref="L45"/>
    </sheetView>
  </sheetViews>
  <sheetFormatPr defaultRowHeight="12.75"/>
  <cols>
    <col min="1" max="16384" width="9.140625" style="124"/>
  </cols>
  <sheetData>
    <row r="1" spans="1:6">
      <c r="A1" s="124" t="s">
        <v>922</v>
      </c>
      <c r="D1" s="124" t="s">
        <v>599</v>
      </c>
    </row>
    <row r="2" spans="1:6">
      <c r="A2" s="124">
        <v>1.7014021856819515</v>
      </c>
      <c r="B2" s="124">
        <v>-0.30479878378884018</v>
      </c>
      <c r="C2" s="124">
        <v>2.9450069131982204</v>
      </c>
      <c r="D2" s="124">
        <v>4.0777621186099724</v>
      </c>
    </row>
    <row r="3" spans="1:6">
      <c r="A3" s="124">
        <v>3.4376001699766068</v>
      </c>
      <c r="B3" s="124">
        <v>0.35983893601046857</v>
      </c>
      <c r="C3" s="124">
        <v>5.3293712354318012</v>
      </c>
      <c r="D3" s="124">
        <v>6.2485967513592691</v>
      </c>
    </row>
    <row r="4" spans="1:6">
      <c r="A4" s="124">
        <v>5.5476360287233142</v>
      </c>
      <c r="B4" s="124">
        <v>1.75359619074023</v>
      </c>
      <c r="C4" s="124">
        <v>7.8235875905090024</v>
      </c>
      <c r="D4" s="124">
        <v>7.6392692632761703</v>
      </c>
    </row>
    <row r="5" spans="1:6">
      <c r="A5" s="124">
        <v>5.4790178863406291</v>
      </c>
      <c r="B5" s="124">
        <v>1.640856354185346</v>
      </c>
      <c r="C5" s="124">
        <v>7.9469384294663374</v>
      </c>
      <c r="D5" s="124">
        <v>8.0576696549013729</v>
      </c>
    </row>
    <row r="6" spans="1:6" ht="23.25">
      <c r="A6" s="124">
        <v>4.936545711346441</v>
      </c>
      <c r="B6" s="124">
        <v>0.71605472347924382</v>
      </c>
      <c r="C6" s="124">
        <v>7.5692639048340578</v>
      </c>
      <c r="D6" s="124">
        <v>8.7345459884989634</v>
      </c>
      <c r="F6" s="123" t="s">
        <v>30</v>
      </c>
    </row>
    <row r="7" spans="1:6" ht="20.25">
      <c r="A7" s="124">
        <v>4.3490496414805051</v>
      </c>
      <c r="B7" s="124">
        <v>-0.25562058010404165</v>
      </c>
      <c r="C7" s="124">
        <v>7.1994866817144549</v>
      </c>
      <c r="D7" s="124">
        <v>9.6750352492815512</v>
      </c>
      <c r="F7" s="220" t="s">
        <v>321</v>
      </c>
    </row>
    <row r="8" spans="1:6">
      <c r="A8" s="124">
        <v>3.8988523145669407</v>
      </c>
      <c r="B8" s="124">
        <v>-1.0694037728333998</v>
      </c>
      <c r="C8" s="124">
        <v>7.0408652068079824</v>
      </c>
      <c r="D8" s="124">
        <v>10.391883023113154</v>
      </c>
      <c r="F8" s="124" t="s">
        <v>313</v>
      </c>
    </row>
    <row r="9" spans="1:6">
      <c r="A9" s="124">
        <v>3.4911247508155023</v>
      </c>
      <c r="B9" s="124">
        <v>-1.6912346182584499</v>
      </c>
      <c r="C9" s="124">
        <v>6.8663014070910382</v>
      </c>
      <c r="D9" s="124">
        <v>10.910408564086691</v>
      </c>
    </row>
    <row r="10" spans="1:6">
      <c r="A10" s="124">
        <v>3.13314066869986</v>
      </c>
      <c r="B10" s="124">
        <v>-2.3188563957171877</v>
      </c>
      <c r="C10" s="124">
        <v>6.6628913170896009</v>
      </c>
      <c r="D10" s="124">
        <v>11.562598801412422</v>
      </c>
    </row>
    <row r="11" spans="1:6">
      <c r="A11" s="124">
        <v>2.7603634284701246</v>
      </c>
      <c r="B11" s="124">
        <v>-2.9411177919038014</v>
      </c>
      <c r="C11" s="124">
        <v>6.3965182403313756</v>
      </c>
      <c r="D11" s="124">
        <v>12.058287654454299</v>
      </c>
    </row>
    <row r="12" spans="1:6">
      <c r="A12" s="124">
        <v>2.3425585975162235</v>
      </c>
      <c r="B12" s="124">
        <v>-3.4911824768772579</v>
      </c>
      <c r="C12" s="124">
        <v>6.1174017330743551</v>
      </c>
      <c r="D12" s="124">
        <v>12.444002598296199</v>
      </c>
    </row>
    <row r="13" spans="1:6">
      <c r="A13" s="124">
        <v>1.9961814551134016</v>
      </c>
      <c r="B13" s="124">
        <v>-3.9187933733062419</v>
      </c>
      <c r="C13" s="124">
        <v>5.8434621565180853</v>
      </c>
      <c r="D13" s="124">
        <v>12.685885879741535</v>
      </c>
    </row>
    <row r="14" spans="1:6">
      <c r="A14" s="124">
        <v>1.6989682911635042</v>
      </c>
      <c r="B14" s="124">
        <v>-4.4092105399603341</v>
      </c>
      <c r="C14" s="124">
        <v>5.5375052026696476</v>
      </c>
      <c r="D14" s="124">
        <v>12.931472602873527</v>
      </c>
    </row>
    <row r="15" spans="1:6">
      <c r="A15" s="124">
        <v>1.3903907466210419</v>
      </c>
      <c r="B15" s="124">
        <v>-4.7379666786023522</v>
      </c>
      <c r="C15" s="124">
        <v>5.2826568763701918</v>
      </c>
      <c r="D15" s="124">
        <v>13.061702871019165</v>
      </c>
    </row>
    <row r="16" spans="1:6">
      <c r="A16" s="124">
        <v>1.0868399985716801</v>
      </c>
      <c r="B16" s="124">
        <v>-5.0225653960292105</v>
      </c>
      <c r="C16" s="124">
        <v>5.1154729642297827</v>
      </c>
      <c r="D16" s="124">
        <v>13.077808421990124</v>
      </c>
    </row>
    <row r="17" spans="1:4">
      <c r="A17" s="124">
        <v>0.82346275829935089</v>
      </c>
      <c r="B17" s="124">
        <v>-5.2573102230194646</v>
      </c>
      <c r="C17" s="124">
        <v>4.8655647695055766</v>
      </c>
      <c r="D17" s="124">
        <v>13.112650948151906</v>
      </c>
    </row>
    <row r="18" spans="1:4">
      <c r="A18" s="124">
        <v>0.57864797496409615</v>
      </c>
      <c r="B18" s="124">
        <v>-5.5494124775213622</v>
      </c>
      <c r="C18" s="124">
        <v>4.5498324456456078</v>
      </c>
      <c r="D18" s="124">
        <v>13.161949971092545</v>
      </c>
    </row>
    <row r="19" spans="1:4">
      <c r="A19" s="124">
        <v>0.40054179322988676</v>
      </c>
      <c r="B19" s="124">
        <v>-5.8310414394481658</v>
      </c>
      <c r="C19" s="124">
        <v>4.3555070011208548</v>
      </c>
      <c r="D19" s="124">
        <v>13.203507860951483</v>
      </c>
    </row>
    <row r="20" spans="1:4">
      <c r="A20" s="124">
        <v>0.19893659432118654</v>
      </c>
      <c r="B20" s="124">
        <v>-6.098060501499317</v>
      </c>
      <c r="C20" s="124">
        <v>4.1211379502816525</v>
      </c>
      <c r="D20" s="124">
        <v>13.211782992816655</v>
      </c>
    </row>
    <row r="21" spans="1:4">
      <c r="A21" s="124">
        <v>2.3875849079036848E-2</v>
      </c>
      <c r="B21" s="124">
        <v>-6.3926056405423282</v>
      </c>
      <c r="C21" s="124">
        <v>3.9559789260438354</v>
      </c>
      <c r="D21" s="124">
        <v>13.35285713207802</v>
      </c>
    </row>
    <row r="22" spans="1:4">
      <c r="A22" s="124">
        <v>-0.14476160308359667</v>
      </c>
      <c r="B22" s="124">
        <v>-6.6168571259676741</v>
      </c>
      <c r="C22" s="124">
        <v>3.7396367302104969</v>
      </c>
      <c r="D22" s="124">
        <v>13.335337545558936</v>
      </c>
    </row>
    <row r="23" spans="1:4">
      <c r="A23" s="124">
        <v>-0.31301674978207378</v>
      </c>
      <c r="B23" s="124">
        <v>-6.8104463929526382</v>
      </c>
      <c r="C23" s="124">
        <v>3.5448799947534027</v>
      </c>
      <c r="D23" s="124">
        <v>13.361607775421026</v>
      </c>
    </row>
    <row r="24" spans="1:4">
      <c r="A24" s="124">
        <v>-0.44701306789254458</v>
      </c>
      <c r="B24" s="124">
        <v>-6.9005848719411711</v>
      </c>
      <c r="C24" s="124">
        <v>3.3529157673744852</v>
      </c>
      <c r="D24" s="124">
        <v>13.236629150782232</v>
      </c>
    </row>
    <row r="25" spans="1:4">
      <c r="A25" s="124">
        <v>-0.60548384869224481</v>
      </c>
      <c r="B25" s="124">
        <v>-7.0348653002151238</v>
      </c>
      <c r="C25" s="124">
        <v>3.1716360306738101</v>
      </c>
      <c r="D25" s="124">
        <v>13.096282835281347</v>
      </c>
    </row>
    <row r="26" spans="1:4">
      <c r="A26" s="124">
        <v>-0.68801907334096002</v>
      </c>
      <c r="B26" s="124">
        <v>-7.0742640856595278</v>
      </c>
      <c r="C26" s="124">
        <v>2.9720857508915755</v>
      </c>
      <c r="D26" s="124">
        <v>12.99749354435691</v>
      </c>
    </row>
    <row r="27" spans="1:4">
      <c r="A27" s="124">
        <v>-0.78859363572389085</v>
      </c>
      <c r="B27" s="124">
        <v>-7.125926964828702</v>
      </c>
      <c r="C27" s="124">
        <v>2.7807417556240677</v>
      </c>
      <c r="D27" s="124">
        <v>12.944987137308072</v>
      </c>
    </row>
    <row r="28" spans="1:4">
      <c r="A28" s="124">
        <v>-0.93811804899998386</v>
      </c>
      <c r="B28" s="124">
        <v>-7.2035247639557278</v>
      </c>
      <c r="C28" s="124">
        <v>2.6209670096067721</v>
      </c>
      <c r="D28" s="124">
        <v>12.844967270715737</v>
      </c>
    </row>
    <row r="29" spans="1:4">
      <c r="A29" s="124">
        <v>-0.99089310747572501</v>
      </c>
      <c r="B29" s="124">
        <v>-7.2225394042108686</v>
      </c>
      <c r="C29" s="124">
        <v>2.4555445016821964</v>
      </c>
      <c r="D29" s="124">
        <v>12.693429826791863</v>
      </c>
    </row>
    <row r="30" spans="1:4">
      <c r="A30" s="124">
        <v>-1.0837200221939987</v>
      </c>
      <c r="B30" s="124">
        <v>-7.180875509701929</v>
      </c>
      <c r="C30" s="124">
        <v>2.2684991381111841</v>
      </c>
      <c r="D30" s="124">
        <v>12.439602526262492</v>
      </c>
    </row>
    <row r="31" spans="1:4">
      <c r="A31" s="124">
        <v>-1.1737210716029194</v>
      </c>
      <c r="B31" s="124">
        <v>-7.2124388677072195</v>
      </c>
      <c r="C31" s="124">
        <v>2.097472052453722</v>
      </c>
      <c r="D31" s="124">
        <v>12.276865577845774</v>
      </c>
    </row>
    <row r="47" spans="6:6">
      <c r="F47" s="124" t="s">
        <v>914</v>
      </c>
    </row>
    <row r="48" spans="6:6">
      <c r="F48" s="124" t="s">
        <v>923</v>
      </c>
    </row>
    <row r="49" spans="6:6">
      <c r="F49" s="124" t="s">
        <v>924</v>
      </c>
    </row>
    <row r="50" spans="6:6">
      <c r="F50" s="124" t="s">
        <v>925</v>
      </c>
    </row>
    <row r="51" spans="6:6">
      <c r="F51" s="124" t="s">
        <v>926</v>
      </c>
    </row>
    <row r="52" spans="6:6">
      <c r="F52" s="124" t="s">
        <v>927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BC8FB-9D14-4CC4-BE1E-9D8463CBE117}">
  <dimension ref="B3:Z63"/>
  <sheetViews>
    <sheetView showGridLines="0" zoomScale="55" zoomScaleNormal="55" workbookViewId="0">
      <selection activeCell="A2" sqref="A2:AD68"/>
    </sheetView>
  </sheetViews>
  <sheetFormatPr defaultRowHeight="12.75"/>
  <cols>
    <col min="1" max="3" width="9.140625" style="124"/>
    <col min="4" max="4" width="26.5703125" style="124" customWidth="1"/>
    <col min="5" max="16384" width="9.140625" style="124"/>
  </cols>
  <sheetData>
    <row r="3" spans="2:26">
      <c r="K3" s="128"/>
      <c r="L3" s="128"/>
      <c r="M3" s="128"/>
      <c r="N3" s="128"/>
      <c r="O3" s="128"/>
      <c r="P3" s="128"/>
      <c r="Q3" s="128"/>
      <c r="R3" s="128"/>
      <c r="S3" s="128"/>
      <c r="T3" s="128"/>
      <c r="U3" s="128"/>
      <c r="V3" s="128"/>
      <c r="W3" s="128"/>
      <c r="X3" s="128"/>
      <c r="Y3" s="128"/>
      <c r="Z3" s="128"/>
    </row>
    <row r="4" spans="2:26">
      <c r="K4" s="128"/>
      <c r="L4" s="128"/>
      <c r="M4" s="128"/>
      <c r="N4" s="128"/>
      <c r="O4" s="128"/>
      <c r="P4" s="128"/>
      <c r="Q4" s="128"/>
      <c r="R4" s="128"/>
      <c r="S4" s="128"/>
      <c r="T4" s="128"/>
      <c r="U4" s="128"/>
      <c r="V4" s="128"/>
      <c r="W4" s="128"/>
      <c r="X4" s="128"/>
      <c r="Y4" s="128"/>
      <c r="Z4" s="128"/>
    </row>
    <row r="5" spans="2:26">
      <c r="G5" s="124" t="s">
        <v>118</v>
      </c>
      <c r="K5" s="128"/>
      <c r="L5" s="128"/>
      <c r="M5" s="128"/>
      <c r="N5" s="128"/>
      <c r="O5" s="128"/>
      <c r="P5" s="128"/>
      <c r="Q5" s="128"/>
      <c r="R5" s="128"/>
      <c r="S5" s="128"/>
      <c r="T5" s="128"/>
      <c r="U5" s="128"/>
      <c r="V5" s="128"/>
      <c r="W5" s="128"/>
      <c r="X5" s="128"/>
      <c r="Y5" s="128"/>
      <c r="Z5" s="128"/>
    </row>
    <row r="6" spans="2:26">
      <c r="F6" s="124" t="s">
        <v>119</v>
      </c>
      <c r="G6" s="124" t="s">
        <v>120</v>
      </c>
      <c r="K6" s="128"/>
      <c r="L6" s="128"/>
      <c r="M6" s="128"/>
      <c r="N6" s="128"/>
      <c r="O6" s="128"/>
      <c r="P6" s="128"/>
      <c r="Q6" s="128"/>
      <c r="R6" s="128"/>
      <c r="S6" s="128"/>
      <c r="T6" s="128"/>
      <c r="U6" s="128"/>
      <c r="V6" s="128"/>
      <c r="W6" s="128"/>
      <c r="X6" s="128"/>
      <c r="Y6" s="128"/>
      <c r="Z6" s="128"/>
    </row>
    <row r="7" spans="2:26">
      <c r="D7" s="450" t="s">
        <v>121</v>
      </c>
      <c r="K7" s="128"/>
      <c r="L7" s="128"/>
      <c r="M7" s="128"/>
      <c r="N7" s="128"/>
      <c r="O7" s="128"/>
      <c r="P7" s="128"/>
      <c r="Q7" s="128"/>
      <c r="R7" s="128"/>
      <c r="S7" s="128"/>
      <c r="T7" s="128"/>
      <c r="U7" s="128"/>
      <c r="V7" s="128"/>
      <c r="W7" s="128"/>
      <c r="X7" s="128"/>
      <c r="Y7" s="128"/>
      <c r="Z7" s="128"/>
    </row>
    <row r="8" spans="2:26">
      <c r="B8" s="124" t="s">
        <v>122</v>
      </c>
      <c r="C8" s="124" t="s">
        <v>123</v>
      </c>
      <c r="D8" s="450"/>
      <c r="E8" s="124">
        <v>2022</v>
      </c>
      <c r="F8" s="124">
        <v>4.5304270000000004</v>
      </c>
      <c r="G8" s="124">
        <v>7.5467979999999999</v>
      </c>
      <c r="K8" s="128"/>
      <c r="L8" s="128"/>
      <c r="M8" s="128"/>
      <c r="N8" s="128"/>
      <c r="O8" s="128"/>
      <c r="P8" s="128"/>
      <c r="Q8" s="128"/>
      <c r="R8" s="128"/>
      <c r="S8" s="128"/>
      <c r="T8" s="128"/>
      <c r="U8" s="128"/>
      <c r="V8" s="128"/>
      <c r="W8" s="128"/>
      <c r="X8" s="128"/>
      <c r="Y8" s="128"/>
      <c r="Z8" s="128"/>
    </row>
    <row r="9" spans="2:26" ht="23.25">
      <c r="B9" s="124" t="s">
        <v>122</v>
      </c>
      <c r="C9" s="124" t="s">
        <v>123</v>
      </c>
      <c r="D9" s="450"/>
      <c r="E9" s="124">
        <v>23</v>
      </c>
      <c r="F9" s="124">
        <v>-6.0317900000000001E-2</v>
      </c>
      <c r="G9" s="124">
        <v>-4.5088710000000001</v>
      </c>
      <c r="J9" s="123" t="s">
        <v>8</v>
      </c>
      <c r="K9" s="128"/>
      <c r="L9" s="128"/>
      <c r="M9" s="128"/>
      <c r="N9" s="128"/>
      <c r="O9" s="128"/>
      <c r="P9" s="128"/>
      <c r="Q9" s="128"/>
      <c r="R9" s="128"/>
      <c r="S9" s="128"/>
      <c r="T9" s="128"/>
      <c r="U9" s="128"/>
      <c r="V9" s="128"/>
      <c r="W9" s="128"/>
      <c r="X9" s="128"/>
      <c r="Y9" s="128"/>
      <c r="Z9" s="128"/>
    </row>
    <row r="10" spans="2:26">
      <c r="K10" s="128"/>
      <c r="L10" s="128"/>
      <c r="M10" s="128"/>
      <c r="N10" s="128"/>
      <c r="O10" s="128"/>
      <c r="P10" s="128"/>
      <c r="Q10" s="128"/>
      <c r="R10" s="128"/>
      <c r="S10" s="128"/>
      <c r="T10" s="128"/>
      <c r="U10" s="128"/>
      <c r="V10" s="128"/>
      <c r="W10" s="128"/>
      <c r="X10" s="128"/>
      <c r="Y10" s="128"/>
      <c r="Z10" s="128"/>
    </row>
    <row r="11" spans="2:26">
      <c r="D11" s="451" t="s">
        <v>124</v>
      </c>
      <c r="K11" s="128"/>
      <c r="L11" s="128"/>
      <c r="M11" s="128"/>
      <c r="N11" s="128"/>
      <c r="O11" s="128"/>
      <c r="P11" s="128"/>
      <c r="Q11" s="128"/>
      <c r="R11" s="128"/>
      <c r="S11" s="128"/>
      <c r="T11" s="128"/>
      <c r="U11" s="128"/>
      <c r="V11" s="128"/>
      <c r="W11" s="128"/>
      <c r="X11" s="128"/>
      <c r="Y11" s="128"/>
      <c r="Z11" s="128"/>
    </row>
    <row r="12" spans="2:26">
      <c r="B12" s="124" t="s">
        <v>122</v>
      </c>
      <c r="C12" s="124" t="s">
        <v>125</v>
      </c>
      <c r="D12" s="451"/>
      <c r="E12" s="124">
        <v>2022</v>
      </c>
      <c r="F12" s="124">
        <v>5.1254869999999997</v>
      </c>
      <c r="G12" s="124">
        <v>2.2874080000000001</v>
      </c>
      <c r="J12" s="124" t="s">
        <v>126</v>
      </c>
      <c r="K12" s="128"/>
      <c r="L12" s="128"/>
      <c r="M12" s="128"/>
      <c r="N12" s="128"/>
      <c r="O12" s="128"/>
      <c r="P12" s="128"/>
      <c r="Q12" s="128"/>
      <c r="R12" s="128"/>
      <c r="S12" s="128"/>
      <c r="T12" s="128"/>
      <c r="U12" s="128"/>
      <c r="V12" s="128"/>
      <c r="W12" s="128"/>
      <c r="X12" s="128"/>
      <c r="Y12" s="128"/>
      <c r="Z12" s="128"/>
    </row>
    <row r="13" spans="2:26">
      <c r="B13" s="124" t="s">
        <v>122</v>
      </c>
      <c r="C13" s="124" t="s">
        <v>125</v>
      </c>
      <c r="D13" s="451"/>
      <c r="E13" s="124">
        <v>23</v>
      </c>
      <c r="F13" s="124">
        <v>0.1198973</v>
      </c>
      <c r="G13" s="124">
        <v>-0.71227499999999999</v>
      </c>
      <c r="K13" s="128"/>
      <c r="L13" s="128"/>
      <c r="M13" s="128"/>
      <c r="N13" s="128"/>
      <c r="O13" s="128"/>
      <c r="P13" s="128"/>
      <c r="Q13" s="128"/>
      <c r="R13" s="128"/>
      <c r="S13" s="128"/>
      <c r="T13" s="128"/>
      <c r="U13" s="128"/>
      <c r="V13" s="128"/>
      <c r="W13" s="128"/>
      <c r="X13" s="128"/>
      <c r="Y13" s="128"/>
      <c r="Z13" s="128"/>
    </row>
    <row r="14" spans="2:26">
      <c r="K14" s="128"/>
      <c r="L14" s="128"/>
      <c r="M14" s="128"/>
      <c r="N14" s="128"/>
      <c r="O14" s="128"/>
      <c r="P14" s="128"/>
      <c r="Q14" s="128"/>
      <c r="R14" s="128"/>
      <c r="S14" s="128"/>
      <c r="T14" s="128"/>
      <c r="U14" s="128"/>
      <c r="V14" s="128"/>
      <c r="W14" s="128"/>
      <c r="X14" s="128"/>
      <c r="Y14" s="128"/>
      <c r="Z14" s="128"/>
    </row>
    <row r="15" spans="2:26">
      <c r="D15" s="451" t="s">
        <v>127</v>
      </c>
      <c r="K15" s="128"/>
      <c r="L15" s="128"/>
      <c r="M15" s="128"/>
      <c r="N15" s="128"/>
      <c r="O15" s="128"/>
      <c r="P15" s="128"/>
      <c r="Q15" s="128"/>
      <c r="R15" s="128"/>
      <c r="S15" s="128"/>
      <c r="T15" s="128"/>
      <c r="U15" s="128"/>
      <c r="V15" s="128"/>
      <c r="W15" s="128"/>
      <c r="X15" s="128"/>
      <c r="Y15" s="128"/>
      <c r="Z15" s="128"/>
    </row>
    <row r="16" spans="2:26">
      <c r="B16" s="124" t="s">
        <v>122</v>
      </c>
      <c r="C16" s="124" t="s">
        <v>127</v>
      </c>
      <c r="D16" s="451"/>
      <c r="E16" s="124">
        <v>2022</v>
      </c>
      <c r="F16" s="124">
        <v>5.5478E-2</v>
      </c>
      <c r="G16" s="124">
        <v>-1.4303399999999999</v>
      </c>
      <c r="K16" s="128"/>
      <c r="L16" s="128"/>
      <c r="M16" s="128"/>
      <c r="N16" s="128"/>
      <c r="O16" s="128"/>
      <c r="P16" s="128"/>
      <c r="Q16" s="128"/>
      <c r="R16" s="128"/>
      <c r="S16" s="128"/>
      <c r="T16" s="128"/>
      <c r="U16" s="128"/>
      <c r="V16" s="128"/>
      <c r="W16" s="128"/>
      <c r="X16" s="128"/>
      <c r="Y16" s="128"/>
      <c r="Z16" s="128"/>
    </row>
    <row r="17" spans="2:26">
      <c r="B17" s="124" t="s">
        <v>122</v>
      </c>
      <c r="C17" s="124" t="s">
        <v>127</v>
      </c>
      <c r="D17" s="451"/>
      <c r="E17" s="124">
        <v>23</v>
      </c>
      <c r="F17" s="124">
        <v>-0.19179109999999999</v>
      </c>
      <c r="G17" s="124">
        <v>0.43712770000000001</v>
      </c>
      <c r="K17" s="128"/>
      <c r="L17" s="128"/>
      <c r="M17" s="128"/>
      <c r="N17" s="128"/>
      <c r="O17" s="128"/>
      <c r="P17" s="128"/>
      <c r="Q17" s="128"/>
      <c r="R17" s="128"/>
      <c r="S17" s="128"/>
      <c r="T17" s="128"/>
      <c r="U17" s="128"/>
      <c r="V17" s="128"/>
      <c r="W17" s="128"/>
      <c r="X17" s="128"/>
      <c r="Y17" s="128"/>
      <c r="Z17" s="128"/>
    </row>
    <row r="18" spans="2:26">
      <c r="K18" s="128"/>
      <c r="L18" s="128"/>
      <c r="M18" s="128"/>
      <c r="N18" s="128"/>
      <c r="O18" s="128"/>
      <c r="P18" s="128"/>
      <c r="Q18" s="128"/>
      <c r="R18" s="128"/>
      <c r="S18" s="128"/>
      <c r="T18" s="128"/>
      <c r="U18" s="128"/>
      <c r="V18" s="128"/>
      <c r="W18" s="128"/>
      <c r="X18" s="128"/>
      <c r="Y18" s="128"/>
      <c r="Z18" s="128"/>
    </row>
    <row r="19" spans="2:26">
      <c r="D19" s="451" t="s">
        <v>128</v>
      </c>
      <c r="K19" s="128"/>
      <c r="L19" s="128"/>
      <c r="M19" s="128"/>
      <c r="N19" s="128"/>
      <c r="O19" s="128"/>
      <c r="P19" s="128"/>
      <c r="Q19" s="128"/>
      <c r="R19" s="128"/>
      <c r="S19" s="128"/>
      <c r="T19" s="128"/>
      <c r="U19" s="128"/>
      <c r="V19" s="128"/>
      <c r="W19" s="128"/>
      <c r="X19" s="128"/>
      <c r="Y19" s="128"/>
      <c r="Z19" s="128"/>
    </row>
    <row r="20" spans="2:26">
      <c r="B20" s="124" t="s">
        <v>122</v>
      </c>
      <c r="C20" s="124" t="s">
        <v>129</v>
      </c>
      <c r="D20" s="451"/>
      <c r="E20" s="124">
        <v>2022</v>
      </c>
      <c r="F20" s="124">
        <v>3.5724559999999999</v>
      </c>
      <c r="G20" s="124">
        <v>1.2076469999999999</v>
      </c>
      <c r="K20" s="128"/>
      <c r="L20" s="128"/>
      <c r="M20" s="128"/>
      <c r="N20" s="128"/>
      <c r="O20" s="128"/>
      <c r="P20" s="128"/>
      <c r="Q20" s="128"/>
      <c r="R20" s="128"/>
      <c r="S20" s="128"/>
      <c r="T20" s="128"/>
      <c r="U20" s="128"/>
      <c r="V20" s="128"/>
      <c r="W20" s="128"/>
      <c r="X20" s="128"/>
      <c r="Y20" s="128"/>
      <c r="Z20" s="128"/>
    </row>
    <row r="21" spans="2:26">
      <c r="B21" s="124" t="s">
        <v>122</v>
      </c>
      <c r="C21" s="124" t="s">
        <v>129</v>
      </c>
      <c r="D21" s="451"/>
      <c r="E21" s="124">
        <v>23</v>
      </c>
      <c r="F21" s="124">
        <v>0.27775749999999999</v>
      </c>
      <c r="G21" s="124">
        <v>-1.053426</v>
      </c>
      <c r="K21" s="128"/>
      <c r="L21" s="128"/>
      <c r="M21" s="128"/>
      <c r="N21" s="128"/>
      <c r="O21" s="128"/>
      <c r="P21" s="128"/>
      <c r="Q21" s="128"/>
      <c r="R21" s="128"/>
      <c r="S21" s="128"/>
      <c r="T21" s="128"/>
      <c r="U21" s="128"/>
      <c r="V21" s="128"/>
      <c r="W21" s="128"/>
      <c r="X21" s="128"/>
      <c r="Y21" s="128"/>
      <c r="Z21" s="128"/>
    </row>
    <row r="22" spans="2:26">
      <c r="D22" s="129"/>
      <c r="K22" s="128"/>
      <c r="L22" s="128"/>
      <c r="M22" s="128"/>
      <c r="N22" s="128"/>
      <c r="O22" s="128"/>
      <c r="P22" s="128"/>
      <c r="Q22" s="128"/>
      <c r="R22" s="128"/>
      <c r="S22" s="128"/>
      <c r="T22" s="128"/>
      <c r="U22" s="128"/>
      <c r="V22" s="128"/>
      <c r="W22" s="128"/>
      <c r="X22" s="128"/>
      <c r="Y22" s="128"/>
      <c r="Z22" s="128"/>
    </row>
    <row r="23" spans="2:26">
      <c r="D23" s="451" t="s">
        <v>130</v>
      </c>
      <c r="K23" s="128"/>
      <c r="L23" s="128"/>
      <c r="M23" s="128"/>
      <c r="N23" s="128"/>
      <c r="O23" s="128"/>
      <c r="P23" s="128"/>
      <c r="Q23" s="128"/>
      <c r="R23" s="128"/>
      <c r="S23" s="128"/>
      <c r="T23" s="128"/>
      <c r="U23" s="128"/>
      <c r="V23" s="128"/>
      <c r="W23" s="128"/>
      <c r="X23" s="128"/>
      <c r="Y23" s="128"/>
      <c r="Z23" s="128"/>
    </row>
    <row r="24" spans="2:26">
      <c r="B24" s="124" t="s">
        <v>122</v>
      </c>
      <c r="C24" s="124" t="s">
        <v>131</v>
      </c>
      <c r="D24" s="451"/>
      <c r="E24" s="124">
        <v>2022</v>
      </c>
      <c r="F24" s="124">
        <v>8.0432649999999999</v>
      </c>
      <c r="G24" s="124">
        <v>0.27854620000000002</v>
      </c>
      <c r="K24" s="128"/>
      <c r="L24" s="128"/>
      <c r="M24" s="128"/>
      <c r="N24" s="128"/>
      <c r="O24" s="128"/>
      <c r="P24" s="128"/>
      <c r="Q24" s="128"/>
      <c r="R24" s="128"/>
      <c r="S24" s="128"/>
      <c r="T24" s="128"/>
      <c r="U24" s="128"/>
      <c r="V24" s="128"/>
      <c r="W24" s="128"/>
      <c r="X24" s="128"/>
      <c r="Y24" s="128"/>
      <c r="Z24" s="128"/>
    </row>
    <row r="25" spans="2:26">
      <c r="B25" s="124" t="s">
        <v>122</v>
      </c>
      <c r="C25" s="124" t="s">
        <v>131</v>
      </c>
      <c r="D25" s="451"/>
      <c r="E25" s="124">
        <v>23</v>
      </c>
      <c r="F25" s="124">
        <v>-1.658954</v>
      </c>
      <c r="G25" s="124">
        <v>0.53747109999999998</v>
      </c>
      <c r="K25" s="128"/>
      <c r="L25" s="128"/>
      <c r="M25" s="128"/>
      <c r="N25" s="128"/>
      <c r="O25" s="128"/>
      <c r="P25" s="128"/>
      <c r="Q25" s="128"/>
      <c r="R25" s="128"/>
      <c r="S25" s="128"/>
      <c r="T25" s="128"/>
      <c r="U25" s="128"/>
      <c r="V25" s="128"/>
      <c r="W25" s="128"/>
      <c r="X25" s="128"/>
      <c r="Y25" s="128"/>
      <c r="Z25" s="128"/>
    </row>
    <row r="26" spans="2:26">
      <c r="E26" s="124" t="s">
        <v>132</v>
      </c>
      <c r="K26" s="128"/>
      <c r="L26" s="128"/>
      <c r="M26" s="128"/>
      <c r="N26" s="128"/>
      <c r="O26" s="128"/>
      <c r="P26" s="128"/>
      <c r="Q26" s="128"/>
      <c r="R26" s="128"/>
      <c r="S26" s="128"/>
      <c r="T26" s="128"/>
      <c r="U26" s="128"/>
      <c r="V26" s="128"/>
      <c r="W26" s="128"/>
      <c r="X26" s="128"/>
      <c r="Y26" s="128"/>
      <c r="Z26" s="128"/>
    </row>
    <row r="27" spans="2:26">
      <c r="K27" s="128"/>
      <c r="L27" s="128"/>
      <c r="M27" s="128"/>
      <c r="N27" s="128"/>
      <c r="O27" s="128"/>
      <c r="P27" s="128"/>
      <c r="Q27" s="128"/>
      <c r="R27" s="128"/>
      <c r="S27" s="128"/>
      <c r="T27" s="128"/>
      <c r="U27" s="128"/>
      <c r="V27" s="128"/>
      <c r="W27" s="128"/>
      <c r="X27" s="128"/>
      <c r="Y27" s="128"/>
      <c r="Z27" s="128"/>
    </row>
    <row r="28" spans="2:26">
      <c r="K28" s="128"/>
      <c r="L28" s="128"/>
      <c r="M28" s="128"/>
      <c r="N28" s="128"/>
      <c r="O28" s="128"/>
      <c r="P28" s="128"/>
      <c r="Q28" s="128"/>
      <c r="R28" s="128"/>
      <c r="S28" s="128"/>
      <c r="T28" s="128"/>
      <c r="U28" s="128"/>
      <c r="V28" s="128"/>
      <c r="W28" s="128"/>
      <c r="X28" s="128"/>
      <c r="Y28" s="128"/>
      <c r="Z28" s="128"/>
    </row>
    <row r="29" spans="2:26">
      <c r="K29" s="128"/>
      <c r="L29" s="128"/>
      <c r="M29" s="128"/>
      <c r="N29" s="128"/>
      <c r="O29" s="128"/>
      <c r="P29" s="128"/>
      <c r="Q29" s="128"/>
      <c r="R29" s="128"/>
      <c r="S29" s="128"/>
      <c r="T29" s="128"/>
      <c r="U29" s="128"/>
      <c r="V29" s="128"/>
      <c r="W29" s="128"/>
      <c r="X29" s="128"/>
      <c r="Y29" s="128"/>
      <c r="Z29" s="128"/>
    </row>
    <row r="30" spans="2:26">
      <c r="K30" s="128"/>
      <c r="L30" s="128"/>
      <c r="M30" s="128"/>
      <c r="N30" s="128"/>
      <c r="O30" s="128"/>
      <c r="P30" s="128"/>
      <c r="Q30" s="128"/>
      <c r="R30" s="128"/>
      <c r="S30" s="128"/>
      <c r="T30" s="128"/>
      <c r="U30" s="128"/>
      <c r="V30" s="128"/>
      <c r="W30" s="128"/>
      <c r="X30" s="128"/>
      <c r="Y30" s="128"/>
      <c r="Z30" s="128"/>
    </row>
    <row r="31" spans="2:26">
      <c r="K31" s="128"/>
      <c r="L31" s="128"/>
      <c r="M31" s="128"/>
      <c r="N31" s="128"/>
      <c r="O31" s="128"/>
      <c r="P31" s="128"/>
      <c r="Q31" s="128"/>
      <c r="R31" s="128"/>
      <c r="S31" s="128"/>
      <c r="T31" s="128"/>
      <c r="U31" s="128"/>
      <c r="V31" s="128"/>
      <c r="W31" s="128"/>
      <c r="X31" s="128"/>
      <c r="Y31" s="128"/>
      <c r="Z31" s="128"/>
    </row>
    <row r="32" spans="2:26">
      <c r="K32" s="128"/>
      <c r="L32" s="128"/>
      <c r="M32" s="128"/>
      <c r="N32" s="128"/>
      <c r="O32" s="128"/>
      <c r="P32" s="128"/>
      <c r="Q32" s="128"/>
      <c r="R32" s="128"/>
      <c r="S32" s="128"/>
      <c r="T32" s="128"/>
      <c r="U32" s="128"/>
      <c r="V32" s="128"/>
      <c r="W32" s="128"/>
      <c r="X32" s="128"/>
      <c r="Y32" s="128"/>
      <c r="Z32" s="128"/>
    </row>
    <row r="33" spans="11:26">
      <c r="K33" s="128"/>
      <c r="L33" s="128"/>
      <c r="M33" s="128"/>
      <c r="N33" s="128"/>
      <c r="O33" s="128"/>
      <c r="P33" s="128"/>
      <c r="Q33" s="128"/>
      <c r="R33" s="128"/>
      <c r="S33" s="128"/>
      <c r="T33" s="128"/>
      <c r="U33" s="128"/>
      <c r="V33" s="128"/>
      <c r="W33" s="128"/>
      <c r="X33" s="128"/>
      <c r="Y33" s="128"/>
      <c r="Z33" s="128"/>
    </row>
    <row r="34" spans="11:26">
      <c r="K34" s="128"/>
      <c r="L34" s="128"/>
      <c r="M34" s="128"/>
      <c r="N34" s="128"/>
      <c r="O34" s="128"/>
      <c r="P34" s="128"/>
      <c r="Q34" s="128"/>
      <c r="R34" s="128"/>
      <c r="S34" s="128"/>
      <c r="T34" s="128"/>
      <c r="U34" s="128"/>
      <c r="V34" s="128"/>
      <c r="W34" s="128"/>
      <c r="X34" s="128"/>
      <c r="Y34" s="128"/>
      <c r="Z34" s="128"/>
    </row>
    <row r="35" spans="11:26">
      <c r="K35" s="128"/>
      <c r="L35" s="128"/>
      <c r="M35" s="128"/>
      <c r="N35" s="128"/>
      <c r="O35" s="128"/>
      <c r="P35" s="128"/>
      <c r="Q35" s="128"/>
      <c r="R35" s="128"/>
      <c r="S35" s="128"/>
      <c r="T35" s="128"/>
      <c r="U35" s="128"/>
      <c r="V35" s="128"/>
      <c r="W35" s="128"/>
      <c r="X35" s="128"/>
      <c r="Y35" s="128"/>
      <c r="Z35" s="128"/>
    </row>
    <row r="36" spans="11:26">
      <c r="K36" s="128"/>
      <c r="L36" s="128"/>
      <c r="M36" s="128"/>
      <c r="N36" s="128"/>
      <c r="O36" s="128"/>
      <c r="P36" s="128"/>
      <c r="Q36" s="128"/>
      <c r="R36" s="128"/>
      <c r="S36" s="128"/>
      <c r="T36" s="128"/>
      <c r="U36" s="128"/>
      <c r="V36" s="128"/>
      <c r="W36" s="128"/>
      <c r="X36" s="128"/>
      <c r="Y36" s="128"/>
      <c r="Z36" s="128"/>
    </row>
    <row r="37" spans="11:26">
      <c r="K37" s="128"/>
      <c r="L37" s="128"/>
      <c r="M37" s="128"/>
      <c r="N37" s="128"/>
      <c r="O37" s="128"/>
      <c r="P37" s="128"/>
      <c r="Q37" s="128"/>
      <c r="R37" s="128"/>
      <c r="S37" s="128"/>
      <c r="T37" s="128"/>
      <c r="U37" s="128"/>
      <c r="V37" s="128"/>
      <c r="W37" s="128"/>
      <c r="X37" s="128"/>
      <c r="Y37" s="128"/>
      <c r="Z37" s="128"/>
    </row>
    <row r="38" spans="11:26">
      <c r="K38" s="128"/>
      <c r="L38" s="128"/>
      <c r="M38" s="128"/>
      <c r="N38" s="128"/>
      <c r="O38" s="128"/>
      <c r="P38" s="128"/>
      <c r="Q38" s="128"/>
      <c r="R38" s="128"/>
      <c r="S38" s="128"/>
      <c r="T38" s="128"/>
      <c r="U38" s="128"/>
      <c r="V38" s="128"/>
      <c r="W38" s="128"/>
      <c r="X38" s="128"/>
      <c r="Y38" s="128"/>
      <c r="Z38" s="128"/>
    </row>
    <row r="39" spans="11:26">
      <c r="K39" s="128"/>
      <c r="L39" s="128"/>
      <c r="M39" s="128"/>
      <c r="N39" s="128"/>
      <c r="O39" s="128"/>
      <c r="P39" s="128"/>
      <c r="Q39" s="128"/>
      <c r="R39" s="128"/>
      <c r="S39" s="128"/>
      <c r="T39" s="128"/>
      <c r="U39" s="128"/>
      <c r="V39" s="128"/>
      <c r="W39" s="128"/>
      <c r="X39" s="128"/>
      <c r="Y39" s="128"/>
      <c r="Z39" s="128"/>
    </row>
    <row r="40" spans="11:26">
      <c r="K40" s="128"/>
      <c r="L40" s="128"/>
      <c r="M40" s="128"/>
      <c r="N40" s="128"/>
      <c r="O40" s="128"/>
      <c r="P40" s="128"/>
      <c r="Q40" s="128"/>
      <c r="R40" s="128"/>
      <c r="S40" s="128"/>
      <c r="T40" s="128"/>
      <c r="U40" s="128"/>
      <c r="V40" s="128"/>
      <c r="W40" s="128"/>
      <c r="X40" s="128"/>
      <c r="Y40" s="128"/>
      <c r="Z40" s="128"/>
    </row>
    <row r="41" spans="11:26">
      <c r="K41" s="128"/>
      <c r="L41" s="128"/>
      <c r="M41" s="128"/>
      <c r="N41" s="128"/>
      <c r="O41" s="128"/>
      <c r="P41" s="128"/>
      <c r="Q41" s="128"/>
      <c r="R41" s="128"/>
      <c r="S41" s="128"/>
      <c r="T41" s="128"/>
      <c r="U41" s="128"/>
      <c r="V41" s="128"/>
      <c r="W41" s="128"/>
      <c r="X41" s="128"/>
      <c r="Y41" s="128"/>
      <c r="Z41" s="128"/>
    </row>
    <row r="42" spans="11:26">
      <c r="K42" s="128"/>
      <c r="L42" s="128"/>
      <c r="M42" s="128"/>
      <c r="N42" s="128"/>
      <c r="O42" s="128"/>
      <c r="P42" s="128"/>
      <c r="Q42" s="128"/>
      <c r="R42" s="128"/>
      <c r="S42" s="128"/>
      <c r="T42" s="128"/>
      <c r="U42" s="128"/>
      <c r="V42" s="128"/>
      <c r="W42" s="128"/>
      <c r="X42" s="128"/>
      <c r="Y42" s="128"/>
      <c r="Z42" s="128"/>
    </row>
    <row r="43" spans="11:26">
      <c r="K43" s="128"/>
      <c r="L43" s="128"/>
      <c r="M43" s="128"/>
      <c r="N43" s="128"/>
      <c r="O43" s="128"/>
      <c r="P43" s="128"/>
      <c r="Q43" s="128"/>
      <c r="R43" s="128"/>
      <c r="S43" s="128"/>
      <c r="T43" s="128"/>
      <c r="U43" s="128"/>
      <c r="V43" s="128"/>
      <c r="W43" s="128"/>
      <c r="X43" s="128"/>
      <c r="Y43" s="128"/>
      <c r="Z43" s="128"/>
    </row>
    <row r="44" spans="11:26">
      <c r="K44" s="128"/>
      <c r="L44" s="128"/>
      <c r="M44" s="128"/>
      <c r="N44" s="128"/>
      <c r="O44" s="128"/>
      <c r="P44" s="128"/>
      <c r="Q44" s="128"/>
      <c r="R44" s="128"/>
      <c r="S44" s="128"/>
      <c r="T44" s="128"/>
      <c r="U44" s="128"/>
      <c r="V44" s="128"/>
      <c r="W44" s="128"/>
      <c r="X44" s="128"/>
      <c r="Y44" s="128"/>
      <c r="Z44" s="128"/>
    </row>
    <row r="45" spans="11:26">
      <c r="K45" s="128"/>
      <c r="L45" s="128"/>
      <c r="M45" s="128"/>
      <c r="N45" s="128"/>
      <c r="O45" s="128"/>
      <c r="P45" s="128"/>
      <c r="Q45" s="128"/>
      <c r="R45" s="128"/>
      <c r="S45" s="128"/>
      <c r="T45" s="128"/>
      <c r="U45" s="128"/>
      <c r="V45" s="128"/>
      <c r="W45" s="128"/>
      <c r="X45" s="128"/>
      <c r="Y45" s="128"/>
      <c r="Z45" s="128"/>
    </row>
    <row r="46" spans="11:26">
      <c r="K46" s="128"/>
      <c r="L46" s="128"/>
      <c r="M46" s="128"/>
      <c r="N46" s="128"/>
      <c r="O46" s="128"/>
      <c r="P46" s="128"/>
      <c r="Q46" s="128"/>
      <c r="R46" s="128"/>
      <c r="S46" s="128"/>
      <c r="T46" s="128"/>
      <c r="U46" s="128"/>
      <c r="V46" s="128"/>
      <c r="W46" s="128"/>
      <c r="X46" s="128"/>
      <c r="Y46" s="128"/>
      <c r="Z46" s="128"/>
    </row>
    <row r="47" spans="11:26">
      <c r="K47" s="128"/>
      <c r="L47" s="128"/>
      <c r="M47" s="128"/>
      <c r="N47" s="128"/>
      <c r="O47" s="128"/>
      <c r="P47" s="128"/>
      <c r="Q47" s="128"/>
      <c r="R47" s="128"/>
      <c r="S47" s="128"/>
      <c r="T47" s="128"/>
      <c r="U47" s="128"/>
      <c r="V47" s="128"/>
      <c r="W47" s="128"/>
      <c r="X47" s="128"/>
      <c r="Y47" s="128"/>
      <c r="Z47" s="128"/>
    </row>
    <row r="48" spans="11:26">
      <c r="K48" s="128"/>
      <c r="L48" s="128"/>
      <c r="M48" s="128"/>
      <c r="N48" s="128"/>
      <c r="O48" s="128"/>
      <c r="P48" s="128"/>
      <c r="Q48" s="128"/>
      <c r="R48" s="128"/>
      <c r="S48" s="128"/>
      <c r="T48" s="128"/>
      <c r="U48" s="128"/>
      <c r="V48" s="128"/>
      <c r="W48" s="128"/>
      <c r="X48" s="128"/>
      <c r="Y48" s="128"/>
      <c r="Z48" s="128"/>
    </row>
    <row r="49" spans="11:26">
      <c r="K49" s="128"/>
      <c r="L49" s="128"/>
      <c r="M49" s="128"/>
      <c r="N49" s="128"/>
      <c r="O49" s="128"/>
      <c r="P49" s="128"/>
      <c r="Q49" s="128"/>
      <c r="R49" s="128"/>
      <c r="S49" s="128"/>
      <c r="T49" s="128"/>
      <c r="U49" s="128"/>
      <c r="V49" s="128"/>
      <c r="W49" s="128"/>
      <c r="X49" s="128"/>
      <c r="Y49" s="128"/>
      <c r="Z49" s="128"/>
    </row>
    <row r="50" spans="11:26">
      <c r="K50" s="128"/>
      <c r="L50" s="128"/>
      <c r="M50" s="128"/>
      <c r="N50" s="128"/>
      <c r="O50" s="128"/>
      <c r="P50" s="128"/>
      <c r="Q50" s="128"/>
      <c r="R50" s="128"/>
      <c r="S50" s="128"/>
      <c r="T50" s="128"/>
      <c r="U50" s="128"/>
      <c r="V50" s="128"/>
      <c r="W50" s="128"/>
      <c r="X50" s="128"/>
      <c r="Y50" s="128"/>
      <c r="Z50" s="128"/>
    </row>
    <row r="51" spans="11:26">
      <c r="K51" s="128"/>
      <c r="L51" s="128"/>
      <c r="M51" s="128"/>
      <c r="N51" s="128"/>
      <c r="O51" s="128"/>
      <c r="P51" s="128"/>
      <c r="Q51" s="128"/>
      <c r="R51" s="128"/>
      <c r="S51" s="128"/>
      <c r="T51" s="128"/>
      <c r="U51" s="128"/>
      <c r="V51" s="128"/>
      <c r="W51" s="128"/>
      <c r="X51" s="128"/>
      <c r="Y51" s="128"/>
      <c r="Z51" s="128"/>
    </row>
    <row r="59" spans="11:26">
      <c r="K59" s="124" t="s">
        <v>113</v>
      </c>
    </row>
    <row r="60" spans="11:26">
      <c r="K60" s="124" t="s">
        <v>114</v>
      </c>
    </row>
    <row r="61" spans="11:26">
      <c r="K61" s="124" t="s">
        <v>115</v>
      </c>
    </row>
    <row r="62" spans="11:26">
      <c r="K62" s="124" t="s">
        <v>116</v>
      </c>
    </row>
    <row r="63" spans="11:26">
      <c r="K63" s="124" t="s">
        <v>117</v>
      </c>
    </row>
  </sheetData>
  <mergeCells count="5">
    <mergeCell ref="D7:D9"/>
    <mergeCell ref="D11:D13"/>
    <mergeCell ref="D15:D17"/>
    <mergeCell ref="D19:D21"/>
    <mergeCell ref="D23:D25"/>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CCA49-940B-4D14-B3DB-26DA7335B0F1}">
  <dimension ref="A1:F50"/>
  <sheetViews>
    <sheetView zoomScale="81" workbookViewId="0">
      <selection activeCell="L45" sqref="L45"/>
    </sheetView>
  </sheetViews>
  <sheetFormatPr defaultRowHeight="12.75"/>
  <cols>
    <col min="1" max="16384" width="9.140625" style="124"/>
  </cols>
  <sheetData>
    <row r="1" spans="1:6">
      <c r="A1" s="124" t="s">
        <v>922</v>
      </c>
      <c r="D1" s="124" t="s">
        <v>599</v>
      </c>
    </row>
    <row r="2" spans="1:6">
      <c r="A2" s="124">
        <v>20.862189566499968</v>
      </c>
      <c r="B2" s="124">
        <v>6.2533898943627158</v>
      </c>
      <c r="C2" s="124">
        <v>29.852574645707534</v>
      </c>
      <c r="D2" s="124">
        <v>29.8161739798886</v>
      </c>
    </row>
    <row r="3" spans="1:6">
      <c r="A3" s="124">
        <v>29.097907307742307</v>
      </c>
      <c r="B3" s="124">
        <v>9.3442338726639473</v>
      </c>
      <c r="C3" s="124">
        <v>40.96931696881763</v>
      </c>
      <c r="D3" s="124">
        <v>39.663948254127895</v>
      </c>
    </row>
    <row r="4" spans="1:6">
      <c r="A4" s="124">
        <v>27.157615855279754</v>
      </c>
      <c r="B4" s="124">
        <v>4.0979813490946784</v>
      </c>
      <c r="C4" s="124">
        <v>41.467386298391624</v>
      </c>
      <c r="D4" s="124">
        <v>46.190502665051753</v>
      </c>
    </row>
    <row r="5" spans="1:6">
      <c r="A5" s="124">
        <v>20.22424872102847</v>
      </c>
      <c r="B5" s="124">
        <v>-1.3381954513790102</v>
      </c>
      <c r="C5" s="124">
        <v>33.818324678142652</v>
      </c>
      <c r="D5" s="124">
        <v>43.672902483971988</v>
      </c>
    </row>
    <row r="6" spans="1:6" ht="23.25">
      <c r="A6" s="124">
        <v>15.887972960091339</v>
      </c>
      <c r="B6" s="124">
        <v>-7.1180510156150101</v>
      </c>
      <c r="C6" s="124">
        <v>29.884389017067519</v>
      </c>
      <c r="D6" s="124">
        <v>47.247671353474992</v>
      </c>
      <c r="F6" s="123" t="s">
        <v>30</v>
      </c>
    </row>
    <row r="7" spans="1:6" ht="20.25">
      <c r="A7" s="124">
        <v>15.208214934346755</v>
      </c>
      <c r="B7" s="124">
        <v>-9.1048904029388638</v>
      </c>
      <c r="C7" s="124">
        <v>29.90651428597457</v>
      </c>
      <c r="D7" s="124">
        <v>50.294736383816442</v>
      </c>
      <c r="F7" s="220" t="s">
        <v>321</v>
      </c>
    </row>
    <row r="8" spans="1:6">
      <c r="A8" s="124">
        <v>13.597097676030627</v>
      </c>
      <c r="B8" s="124">
        <v>-12.377400251623884</v>
      </c>
      <c r="C8" s="124">
        <v>29.105024296686974</v>
      </c>
      <c r="D8" s="124">
        <v>53.116394957378056</v>
      </c>
    </row>
    <row r="9" spans="1:6">
      <c r="A9" s="124">
        <v>11.759614130672395</v>
      </c>
      <c r="B9" s="124">
        <v>-15.184643715536879</v>
      </c>
      <c r="C9" s="124">
        <v>27.689448168795483</v>
      </c>
      <c r="D9" s="124">
        <v>54.482435399534147</v>
      </c>
      <c r="F9" s="124" t="s">
        <v>928</v>
      </c>
    </row>
    <row r="10" spans="1:6">
      <c r="A10" s="124">
        <v>10.127396188806296</v>
      </c>
      <c r="B10" s="124">
        <v>-17.830521236256928</v>
      </c>
      <c r="C10" s="124">
        <v>26.857131412958342</v>
      </c>
      <c r="D10" s="124">
        <v>56.294351175700854</v>
      </c>
    </row>
    <row r="11" spans="1:6">
      <c r="A11" s="124">
        <v>8.8637436067869775</v>
      </c>
      <c r="B11" s="124">
        <v>-19.321842449729537</v>
      </c>
      <c r="C11" s="124">
        <v>26.347957254366829</v>
      </c>
      <c r="D11" s="124">
        <v>57.02334915614869</v>
      </c>
    </row>
    <row r="12" spans="1:6">
      <c r="A12" s="124">
        <v>7.6831409567859525</v>
      </c>
      <c r="B12" s="124">
        <v>-20.490364133651291</v>
      </c>
      <c r="C12" s="124">
        <v>25.356223826555986</v>
      </c>
      <c r="D12" s="124">
        <v>57.553469236429891</v>
      </c>
    </row>
    <row r="13" spans="1:6">
      <c r="A13" s="124">
        <v>6.4652640087519346</v>
      </c>
      <c r="B13" s="124">
        <v>-21.852909817369177</v>
      </c>
      <c r="C13" s="124">
        <v>24.382418578051208</v>
      </c>
      <c r="D13" s="124">
        <v>58.167735262100976</v>
      </c>
    </row>
    <row r="14" spans="1:6">
      <c r="A14" s="124">
        <v>5.6918275066978392</v>
      </c>
      <c r="B14" s="124">
        <v>-22.961156445662589</v>
      </c>
      <c r="C14" s="124">
        <v>23.812472657287497</v>
      </c>
      <c r="D14" s="124">
        <v>59.015310220389317</v>
      </c>
    </row>
    <row r="15" spans="1:6">
      <c r="A15" s="124">
        <v>4.7948480171394916</v>
      </c>
      <c r="B15" s="124">
        <v>-23.433292857279906</v>
      </c>
      <c r="C15" s="124">
        <v>23.029052050239748</v>
      </c>
      <c r="D15" s="124">
        <v>59.390182998111811</v>
      </c>
    </row>
    <row r="16" spans="1:6">
      <c r="A16" s="124">
        <v>4.1639204473639904</v>
      </c>
      <c r="B16" s="124">
        <v>-23.727546921188328</v>
      </c>
      <c r="C16" s="124">
        <v>22.424705031176892</v>
      </c>
      <c r="D16" s="124">
        <v>59.373421967588875</v>
      </c>
    </row>
    <row r="17" spans="1:4">
      <c r="A17" s="124">
        <v>3.5227147502983573</v>
      </c>
      <c r="B17" s="124">
        <v>-23.8499976979374</v>
      </c>
      <c r="C17" s="124">
        <v>21.603743482909049</v>
      </c>
      <c r="D17" s="124">
        <v>59.400459837181984</v>
      </c>
    </row>
    <row r="18" spans="1:4">
      <c r="A18" s="124">
        <v>2.9327334205457185</v>
      </c>
      <c r="B18" s="124">
        <v>-24.098636832208392</v>
      </c>
      <c r="C18" s="124">
        <v>20.704766909595254</v>
      </c>
      <c r="D18" s="124">
        <v>59.445652496756715</v>
      </c>
    </row>
    <row r="19" spans="1:4">
      <c r="A19" s="124">
        <v>2.3479032983729535</v>
      </c>
      <c r="B19" s="124">
        <v>-24.207003454849886</v>
      </c>
      <c r="C19" s="124">
        <v>20.090523858671112</v>
      </c>
      <c r="D19" s="124">
        <v>59.201561212849043</v>
      </c>
    </row>
    <row r="20" spans="1:4">
      <c r="A20" s="124">
        <v>2.108794592951424</v>
      </c>
      <c r="B20" s="124">
        <v>-24.577871902233106</v>
      </c>
      <c r="C20" s="124">
        <v>19.386541038783275</v>
      </c>
      <c r="D20" s="124">
        <v>59.281200891775214</v>
      </c>
    </row>
    <row r="21" spans="1:4">
      <c r="A21" s="124">
        <v>1.7852316345025805</v>
      </c>
      <c r="B21" s="124">
        <v>-24.634046641706835</v>
      </c>
      <c r="C21" s="124">
        <v>18.772242645103468</v>
      </c>
      <c r="D21" s="124">
        <v>58.983254758098539</v>
      </c>
    </row>
    <row r="22" spans="1:4">
      <c r="A22" s="124">
        <v>1.4352713427755577</v>
      </c>
      <c r="B22" s="124">
        <v>-24.404998093956561</v>
      </c>
      <c r="C22" s="124">
        <v>18.046509429529767</v>
      </c>
      <c r="D22" s="124">
        <v>58.055268646624427</v>
      </c>
    </row>
    <row r="23" spans="1:4">
      <c r="A23" s="124">
        <v>1.1069294019736908</v>
      </c>
      <c r="B23" s="124">
        <v>-24.452447237741573</v>
      </c>
      <c r="C23" s="124">
        <v>17.492399547045164</v>
      </c>
      <c r="D23" s="124">
        <v>57.341360263169236</v>
      </c>
    </row>
    <row r="24" spans="1:4">
      <c r="A24" s="124">
        <v>0.8457191593012221</v>
      </c>
      <c r="B24" s="124">
        <v>-24.527387588924977</v>
      </c>
      <c r="C24" s="124">
        <v>16.93739567319744</v>
      </c>
      <c r="D24" s="124">
        <v>57.190611146607537</v>
      </c>
    </row>
    <row r="25" spans="1:4">
      <c r="A25" s="124">
        <v>0.56701813938695622</v>
      </c>
      <c r="B25" s="124">
        <v>-24.621072539823977</v>
      </c>
      <c r="C25" s="124">
        <v>16.546604726439046</v>
      </c>
      <c r="D25" s="124">
        <v>56.447345439217663</v>
      </c>
    </row>
    <row r="26" spans="1:4">
      <c r="A26" s="124">
        <v>0.37366665458927045</v>
      </c>
      <c r="B26" s="124">
        <v>-24.830782575646086</v>
      </c>
      <c r="C26" s="124">
        <v>16.193065676388432</v>
      </c>
      <c r="D26" s="124">
        <v>56.336258154928487</v>
      </c>
    </row>
    <row r="27" spans="1:4">
      <c r="A27" s="124">
        <v>0.15878190028002032</v>
      </c>
      <c r="B27" s="124">
        <v>-24.752143193510687</v>
      </c>
      <c r="C27" s="124">
        <v>15.874162362952061</v>
      </c>
      <c r="D27" s="124">
        <v>55.186295154058584</v>
      </c>
    </row>
    <row r="28" spans="1:4">
      <c r="A28" s="124">
        <v>-0.11268131146465991</v>
      </c>
      <c r="B28" s="124">
        <v>-24.678922570393347</v>
      </c>
      <c r="C28" s="124">
        <v>15.392573165474191</v>
      </c>
      <c r="D28" s="124">
        <v>54.871610883004799</v>
      </c>
    </row>
    <row r="29" spans="1:4">
      <c r="A29" s="124">
        <v>-0.27506125344647059</v>
      </c>
      <c r="B29" s="124">
        <v>-24.403603826188359</v>
      </c>
      <c r="C29" s="124">
        <v>15.051714835180039</v>
      </c>
      <c r="D29" s="124">
        <v>53.984874233985948</v>
      </c>
    </row>
    <row r="30" spans="1:4">
      <c r="A30" s="124">
        <v>-0.68311766331698809</v>
      </c>
      <c r="B30" s="124">
        <v>-24.273828087006816</v>
      </c>
      <c r="C30" s="124">
        <v>14.6654443255908</v>
      </c>
      <c r="D30" s="124">
        <v>53.262240560862622</v>
      </c>
    </row>
    <row r="31" spans="1:4">
      <c r="A31" s="124">
        <v>-0.78287179330040635</v>
      </c>
      <c r="B31" s="124">
        <v>-24.163677507883033</v>
      </c>
      <c r="C31" s="124">
        <v>14.37626079521967</v>
      </c>
      <c r="D31" s="124">
        <v>52.809515389477667</v>
      </c>
    </row>
    <row r="45" spans="6:6">
      <c r="F45" s="124" t="s">
        <v>914</v>
      </c>
    </row>
    <row r="46" spans="6:6">
      <c r="F46" s="124" t="s">
        <v>923</v>
      </c>
    </row>
    <row r="47" spans="6:6">
      <c r="F47" s="124" t="s">
        <v>924</v>
      </c>
    </row>
    <row r="48" spans="6:6">
      <c r="F48" s="124" t="s">
        <v>925</v>
      </c>
    </row>
    <row r="49" spans="6:6">
      <c r="F49" s="124" t="s">
        <v>926</v>
      </c>
    </row>
    <row r="50" spans="6:6">
      <c r="F50" s="124" t="s">
        <v>927</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CB7AA-BFE5-4B25-8F8C-13D8C5E7F1B7}">
  <dimension ref="B1:J180"/>
  <sheetViews>
    <sheetView zoomScale="70" zoomScaleNormal="70" workbookViewId="0">
      <selection activeCell="L45" sqref="L45"/>
    </sheetView>
  </sheetViews>
  <sheetFormatPr defaultRowHeight="12.75"/>
  <cols>
    <col min="1" max="1" width="9.140625" style="124"/>
    <col min="2" max="2" width="29.5703125" style="124" customWidth="1"/>
    <col min="3" max="16384" width="9.140625" style="124"/>
  </cols>
  <sheetData>
    <row r="1" spans="2:8" ht="89.25">
      <c r="C1" s="125"/>
      <c r="D1" s="125" t="s">
        <v>929</v>
      </c>
      <c r="E1" s="125" t="s">
        <v>930</v>
      </c>
      <c r="F1" s="125" t="s">
        <v>931</v>
      </c>
      <c r="G1" s="125" t="s">
        <v>932</v>
      </c>
      <c r="H1" s="125"/>
    </row>
    <row r="2" spans="2:8">
      <c r="B2" s="124" t="s">
        <v>124</v>
      </c>
      <c r="C2" s="249">
        <v>0.94142689586032557</v>
      </c>
      <c r="D2" s="159">
        <v>24.51934</v>
      </c>
      <c r="E2" s="159">
        <v>26.044868813305925</v>
      </c>
      <c r="F2" s="159">
        <v>1.5255288133059253</v>
      </c>
      <c r="G2" s="159"/>
      <c r="H2" s="159">
        <f>D2+F2</f>
        <v>26.044868813305925</v>
      </c>
    </row>
    <row r="3" spans="2:8">
      <c r="B3" s="124" t="s">
        <v>128</v>
      </c>
      <c r="C3" s="249">
        <v>0.7761607866122805</v>
      </c>
      <c r="D3" s="159">
        <v>17.46585</v>
      </c>
      <c r="E3" s="159">
        <v>22.502876080912863</v>
      </c>
      <c r="F3" s="159">
        <v>5.0370260809128631</v>
      </c>
      <c r="G3" s="159">
        <v>2.8</v>
      </c>
      <c r="H3" s="159">
        <f>D3+F3</f>
        <v>22.502876080912863</v>
      </c>
    </row>
    <row r="4" spans="2:8">
      <c r="B4" s="124" t="s">
        <v>130</v>
      </c>
      <c r="C4" s="249">
        <v>0.66537802489713316</v>
      </c>
      <c r="D4" s="159">
        <v>13.22611</v>
      </c>
      <c r="E4" s="159">
        <v>19.877587634555177</v>
      </c>
      <c r="F4" s="159">
        <v>6.6514776345551763</v>
      </c>
      <c r="G4" s="159">
        <v>2.2999999999999998</v>
      </c>
      <c r="H4" s="159">
        <f>D4+F4+G4</f>
        <v>22.177587634555177</v>
      </c>
    </row>
    <row r="6" spans="2:8" ht="23.25">
      <c r="D6" s="123" t="s">
        <v>31</v>
      </c>
    </row>
    <row r="7" spans="2:8" ht="20.25">
      <c r="D7" s="220" t="s">
        <v>646</v>
      </c>
    </row>
    <row r="10" spans="2:8" ht="12.6" customHeight="1"/>
    <row r="11" spans="2:8" ht="12.6" customHeight="1"/>
    <row r="12" spans="2:8" ht="12.6" customHeight="1"/>
    <row r="13" spans="2:8" ht="12.6" customHeight="1"/>
    <row r="14" spans="2:8" ht="12.6" customHeight="1"/>
    <row r="18" s="124" customFormat="1" ht="12.6" customHeight="1"/>
    <row r="20" s="124" customFormat="1" ht="12.6" customHeight="1"/>
    <row r="41" spans="4:4">
      <c r="D41" s="124" t="s">
        <v>933</v>
      </c>
    </row>
    <row r="42" spans="4:4">
      <c r="D42" s="124" t="s">
        <v>934</v>
      </c>
    </row>
    <row r="43" spans="4:4">
      <c r="D43" s="124" t="s">
        <v>935</v>
      </c>
    </row>
    <row r="171" spans="5:10" ht="12.6" customHeight="1"/>
    <row r="172" spans="5:10" ht="12.6" customHeight="1">
      <c r="E172" s="451"/>
      <c r="F172" s="451"/>
      <c r="G172" s="451"/>
      <c r="H172" s="451"/>
      <c r="I172" s="451"/>
      <c r="J172" s="451"/>
    </row>
    <row r="173" spans="5:10" ht="12.6" customHeight="1">
      <c r="E173" s="451"/>
      <c r="F173" s="451"/>
      <c r="G173" s="451"/>
      <c r="H173" s="451"/>
      <c r="I173" s="451"/>
      <c r="J173" s="451"/>
    </row>
    <row r="174" spans="5:10" ht="12.6" customHeight="1">
      <c r="F174" s="250"/>
      <c r="G174" s="250"/>
      <c r="H174" s="250"/>
      <c r="I174" s="250"/>
      <c r="J174" s="250"/>
    </row>
    <row r="175" spans="5:10" ht="12.6" customHeight="1">
      <c r="F175" s="249"/>
      <c r="G175" s="159"/>
      <c r="H175" s="159"/>
      <c r="I175" s="159"/>
      <c r="J175" s="159"/>
    </row>
    <row r="176" spans="5:10" ht="12.6" customHeight="1">
      <c r="F176" s="249"/>
      <c r="G176" s="159"/>
      <c r="H176" s="159"/>
      <c r="I176" s="159"/>
      <c r="J176" s="159"/>
    </row>
    <row r="177" spans="6:10" ht="12.6" customHeight="1">
      <c r="F177" s="249"/>
      <c r="G177" s="159"/>
      <c r="H177" s="159"/>
      <c r="I177" s="159"/>
      <c r="J177" s="159"/>
    </row>
    <row r="178" spans="6:10" ht="12.6" customHeight="1"/>
    <row r="179" spans="6:10" ht="12.6" customHeight="1"/>
    <row r="180" spans="6:10" ht="12.6" customHeight="1"/>
  </sheetData>
  <mergeCells count="2">
    <mergeCell ref="E172:J172"/>
    <mergeCell ref="E173:J173"/>
  </mergeCells>
  <pageMargins left="0.7" right="0.7" top="0.75" bottom="0.75" header="0.3" footer="0.3"/>
  <pageSetup orientation="portrait" horizontalDpi="90" verticalDpi="9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EA2C4-E4F4-4FA8-A193-0D36922A708D}">
  <dimension ref="A1:X44"/>
  <sheetViews>
    <sheetView zoomScale="67" zoomScaleNormal="80" workbookViewId="0"/>
  </sheetViews>
  <sheetFormatPr defaultRowHeight="15"/>
  <cols>
    <col min="1" max="1" width="3" style="142" customWidth="1"/>
    <col min="2" max="18" width="9.140625" style="142"/>
    <col min="19" max="19" width="16.7109375" style="142" bestFit="1" customWidth="1"/>
    <col min="20" max="20" width="9.140625" style="142"/>
    <col min="21" max="21" width="11.42578125" style="142" bestFit="1" customWidth="1"/>
    <col min="22" max="16384" width="9.140625" style="142"/>
  </cols>
  <sheetData>
    <row r="1" spans="1:24" ht="23.25">
      <c r="A1" s="144"/>
      <c r="B1" s="251" t="s">
        <v>32</v>
      </c>
      <c r="C1" s="144"/>
      <c r="D1" s="144"/>
      <c r="E1" s="144"/>
      <c r="F1" s="144"/>
      <c r="G1" s="144"/>
      <c r="H1" s="144"/>
      <c r="I1" s="144"/>
      <c r="J1" s="144"/>
      <c r="K1" s="144"/>
      <c r="L1" s="144"/>
      <c r="M1" s="144"/>
      <c r="N1" s="144"/>
      <c r="O1" s="144"/>
      <c r="P1" s="144"/>
    </row>
    <row r="2" spans="1:24" ht="20.25">
      <c r="A2" s="144"/>
      <c r="B2" s="252" t="s">
        <v>646</v>
      </c>
      <c r="C2" s="144"/>
      <c r="D2" s="144"/>
      <c r="E2" s="144"/>
      <c r="F2" s="144"/>
      <c r="G2" s="144"/>
      <c r="H2" s="144"/>
      <c r="I2" s="144"/>
      <c r="J2" s="144"/>
      <c r="K2" s="144"/>
      <c r="L2" s="144"/>
      <c r="M2" s="144"/>
      <c r="N2" s="144"/>
      <c r="O2" s="144"/>
      <c r="P2" s="144"/>
    </row>
    <row r="3" spans="1:24">
      <c r="A3" s="144"/>
      <c r="C3" s="144"/>
      <c r="D3" s="144"/>
      <c r="E3" s="144"/>
      <c r="F3" s="144"/>
      <c r="G3" s="144"/>
      <c r="H3" s="144"/>
      <c r="I3" s="144"/>
      <c r="J3" s="144"/>
      <c r="K3" s="144"/>
      <c r="L3" s="144"/>
      <c r="M3" s="144"/>
      <c r="N3" s="144"/>
      <c r="O3" s="144"/>
      <c r="P3" s="144"/>
      <c r="S3" s="142" t="s">
        <v>503</v>
      </c>
      <c r="T3" s="142" t="s">
        <v>936</v>
      </c>
      <c r="U3" s="142" t="s">
        <v>937</v>
      </c>
    </row>
    <row r="4" spans="1:24">
      <c r="A4" s="144"/>
      <c r="B4" s="144"/>
      <c r="C4" s="144"/>
      <c r="D4" s="144"/>
      <c r="E4" s="144"/>
      <c r="F4" s="144"/>
      <c r="G4" s="144"/>
      <c r="H4" s="144"/>
      <c r="I4" s="144"/>
      <c r="J4" s="144"/>
      <c r="K4" s="144"/>
      <c r="L4" s="144"/>
      <c r="M4" s="144"/>
      <c r="N4" s="144"/>
      <c r="O4" s="144"/>
      <c r="P4" s="144"/>
      <c r="R4" s="142" t="s">
        <v>938</v>
      </c>
      <c r="S4" s="142" t="s">
        <v>939</v>
      </c>
      <c r="T4" s="142">
        <v>-4.6313289644134761</v>
      </c>
      <c r="U4" s="142">
        <v>104.45980415255458</v>
      </c>
      <c r="V4" s="142">
        <v>60</v>
      </c>
      <c r="W4" s="142">
        <v>90</v>
      </c>
      <c r="X4" s="142">
        <v>-3</v>
      </c>
    </row>
    <row r="5" spans="1:24">
      <c r="A5" s="144"/>
      <c r="B5" s="144"/>
      <c r="C5" s="144"/>
      <c r="D5" s="144"/>
      <c r="E5" s="144"/>
      <c r="F5" s="144"/>
      <c r="G5" s="144"/>
      <c r="H5" s="144"/>
      <c r="I5" s="144"/>
      <c r="J5" s="144"/>
      <c r="K5" s="144"/>
      <c r="L5" s="144"/>
      <c r="M5" s="144"/>
      <c r="N5" s="144"/>
      <c r="O5" s="144"/>
      <c r="P5" s="144"/>
      <c r="R5" s="142" t="s">
        <v>940</v>
      </c>
      <c r="S5" s="142" t="s">
        <v>941</v>
      </c>
      <c r="T5" s="142">
        <v>-2.119864310048627</v>
      </c>
      <c r="U5" s="142">
        <v>64.27772763008474</v>
      </c>
      <c r="V5" s="142">
        <v>60</v>
      </c>
      <c r="W5" s="142">
        <v>90</v>
      </c>
      <c r="X5" s="142">
        <v>-3</v>
      </c>
    </row>
    <row r="6" spans="1:24">
      <c r="A6" s="144"/>
      <c r="B6" s="144"/>
      <c r="C6" s="144"/>
      <c r="D6" s="144"/>
      <c r="E6" s="144"/>
      <c r="F6" s="144"/>
      <c r="G6" s="144"/>
      <c r="H6" s="144"/>
      <c r="I6" s="144"/>
      <c r="J6" s="144"/>
      <c r="K6" s="144"/>
      <c r="L6" s="144"/>
      <c r="M6" s="144"/>
      <c r="N6" s="144"/>
      <c r="O6" s="144"/>
      <c r="P6" s="144"/>
      <c r="R6" s="142" t="s">
        <v>942</v>
      </c>
      <c r="S6" s="142" t="s">
        <v>943</v>
      </c>
      <c r="T6" s="142">
        <v>2.7451745184632865</v>
      </c>
      <c r="U6" s="142">
        <v>30.377379393093317</v>
      </c>
      <c r="V6" s="142">
        <v>60</v>
      </c>
      <c r="W6" s="142">
        <v>90</v>
      </c>
      <c r="X6" s="142">
        <v>-3</v>
      </c>
    </row>
    <row r="7" spans="1:24">
      <c r="A7" s="144"/>
      <c r="B7" s="144"/>
      <c r="C7" s="144"/>
      <c r="D7" s="144"/>
      <c r="E7" s="144"/>
      <c r="F7" s="144"/>
      <c r="G7" s="144"/>
      <c r="H7" s="144"/>
      <c r="I7" s="144"/>
      <c r="J7" s="144"/>
      <c r="K7" s="144"/>
      <c r="L7" s="144"/>
      <c r="M7" s="144"/>
      <c r="N7" s="144"/>
      <c r="O7" s="144"/>
      <c r="P7" s="144"/>
      <c r="R7" s="142" t="s">
        <v>944</v>
      </c>
      <c r="S7" s="142" t="s">
        <v>945</v>
      </c>
      <c r="T7" s="142">
        <v>-1.6498487556293069</v>
      </c>
      <c r="U7" s="142">
        <v>168.82591447183509</v>
      </c>
      <c r="V7" s="142">
        <v>60</v>
      </c>
      <c r="W7" s="142">
        <v>90</v>
      </c>
      <c r="X7" s="142">
        <v>-3</v>
      </c>
    </row>
    <row r="8" spans="1:24">
      <c r="A8" s="144"/>
      <c r="B8" s="144"/>
      <c r="C8" s="144"/>
      <c r="D8" s="144"/>
      <c r="E8" s="144"/>
      <c r="F8" s="144"/>
      <c r="G8" s="144"/>
      <c r="H8" s="144"/>
      <c r="I8" s="144"/>
      <c r="J8" s="144"/>
      <c r="K8" s="144"/>
      <c r="L8" s="144"/>
      <c r="M8" s="144"/>
      <c r="N8" s="144"/>
      <c r="O8" s="144"/>
      <c r="P8" s="144"/>
      <c r="R8" s="142" t="s">
        <v>946</v>
      </c>
      <c r="S8" s="142" t="s">
        <v>947</v>
      </c>
      <c r="T8" s="142">
        <v>-3.6363225935758461</v>
      </c>
      <c r="U8" s="142">
        <v>107.46117591691298</v>
      </c>
      <c r="V8" s="142">
        <v>60</v>
      </c>
      <c r="W8" s="142">
        <v>90</v>
      </c>
      <c r="X8" s="142">
        <v>-3</v>
      </c>
    </row>
    <row r="9" spans="1:24">
      <c r="A9" s="144"/>
      <c r="B9" s="144"/>
      <c r="C9" s="144"/>
      <c r="D9" s="144"/>
      <c r="E9" s="144"/>
      <c r="F9" s="144"/>
      <c r="G9" s="144"/>
      <c r="H9" s="144"/>
      <c r="I9" s="144"/>
      <c r="J9" s="144"/>
      <c r="K9" s="144"/>
      <c r="L9" s="144"/>
      <c r="M9" s="144"/>
      <c r="N9" s="144"/>
      <c r="O9" s="144"/>
      <c r="P9" s="144"/>
      <c r="R9" s="142" t="s">
        <v>948</v>
      </c>
      <c r="S9" s="142" t="s">
        <v>949</v>
      </c>
      <c r="T9" s="142">
        <v>-5.4939174485391176</v>
      </c>
      <c r="U9" s="142">
        <v>110.63465448967216</v>
      </c>
      <c r="V9" s="142">
        <v>60</v>
      </c>
      <c r="W9" s="142">
        <v>90</v>
      </c>
      <c r="X9" s="142">
        <v>-3</v>
      </c>
    </row>
    <row r="10" spans="1:24">
      <c r="A10" s="144"/>
      <c r="B10" s="144"/>
      <c r="C10" s="144"/>
      <c r="D10" s="144"/>
      <c r="E10" s="144"/>
      <c r="F10" s="144"/>
      <c r="G10" s="144"/>
      <c r="H10" s="144"/>
      <c r="I10" s="144"/>
      <c r="J10" s="144"/>
      <c r="K10" s="144"/>
      <c r="L10" s="144"/>
      <c r="M10" s="144"/>
      <c r="N10" s="144"/>
      <c r="O10" s="144"/>
      <c r="P10" s="144"/>
      <c r="R10" s="142" t="s">
        <v>950</v>
      </c>
      <c r="S10" s="142" t="s">
        <v>951</v>
      </c>
      <c r="T10" s="142">
        <v>1.5168345080533869</v>
      </c>
      <c r="U10" s="142">
        <v>43.324397644943126</v>
      </c>
      <c r="V10" s="142">
        <v>60</v>
      </c>
      <c r="W10" s="142">
        <v>90</v>
      </c>
      <c r="X10" s="142">
        <v>-3</v>
      </c>
    </row>
    <row r="11" spans="1:24">
      <c r="A11" s="144"/>
      <c r="B11" s="144"/>
      <c r="C11" s="144"/>
      <c r="D11" s="144"/>
      <c r="E11" s="144"/>
      <c r="F11" s="144"/>
      <c r="G11" s="144"/>
      <c r="H11" s="144"/>
      <c r="I11" s="144"/>
      <c r="J11" s="144"/>
      <c r="K11" s="144"/>
      <c r="L11" s="144"/>
      <c r="M11" s="144"/>
      <c r="N11" s="144"/>
      <c r="O11" s="144"/>
      <c r="P11" s="144"/>
      <c r="R11" s="142" t="s">
        <v>952</v>
      </c>
      <c r="S11" s="142" t="s">
        <v>953</v>
      </c>
      <c r="T11" s="142">
        <v>-7.1677687056105448</v>
      </c>
      <c r="U11" s="253">
        <v>137.28016564870524</v>
      </c>
      <c r="V11" s="142">
        <v>60</v>
      </c>
      <c r="W11" s="142">
        <v>90</v>
      </c>
      <c r="X11" s="142">
        <v>-3</v>
      </c>
    </row>
    <row r="12" spans="1:24">
      <c r="A12" s="144"/>
      <c r="B12" s="144"/>
      <c r="C12" s="144"/>
      <c r="D12" s="144"/>
      <c r="E12" s="144"/>
      <c r="F12" s="144"/>
      <c r="G12" s="144"/>
      <c r="H12" s="144"/>
      <c r="I12" s="144"/>
      <c r="J12" s="144"/>
      <c r="K12" s="144"/>
      <c r="L12" s="144"/>
      <c r="M12" s="144"/>
      <c r="N12" s="144"/>
      <c r="O12" s="144"/>
      <c r="P12" s="144"/>
      <c r="R12" s="142" t="s">
        <v>954</v>
      </c>
      <c r="S12" s="142" t="s">
        <v>955</v>
      </c>
      <c r="T12" s="142">
        <v>-1.3932467024525355</v>
      </c>
      <c r="U12" s="142">
        <v>25.664830405360249</v>
      </c>
      <c r="V12" s="142">
        <v>60</v>
      </c>
      <c r="W12" s="142">
        <v>90</v>
      </c>
      <c r="X12" s="142">
        <v>-3</v>
      </c>
    </row>
    <row r="13" spans="1:24">
      <c r="A13" s="144"/>
      <c r="B13" s="144"/>
      <c r="C13" s="144"/>
      <c r="D13" s="144"/>
      <c r="E13" s="144"/>
      <c r="F13" s="144"/>
      <c r="G13" s="144"/>
      <c r="H13" s="144"/>
      <c r="I13" s="144"/>
      <c r="J13" s="144"/>
      <c r="K13" s="144"/>
      <c r="L13" s="144"/>
      <c r="M13" s="144"/>
      <c r="N13" s="144"/>
      <c r="O13" s="144"/>
      <c r="P13" s="144"/>
      <c r="R13" s="142" t="s">
        <v>956</v>
      </c>
      <c r="S13" s="142" t="s">
        <v>957</v>
      </c>
      <c r="T13" s="142">
        <v>-1.1063116425641533</v>
      </c>
      <c r="U13" s="142">
        <v>47.173239116611946</v>
      </c>
      <c r="V13" s="142">
        <v>60</v>
      </c>
      <c r="W13" s="142">
        <v>90</v>
      </c>
      <c r="X13" s="142">
        <v>-3</v>
      </c>
    </row>
    <row r="14" spans="1:24">
      <c r="A14" s="144"/>
      <c r="B14" s="144"/>
      <c r="C14" s="144"/>
      <c r="D14" s="144"/>
      <c r="E14" s="144"/>
      <c r="F14" s="144"/>
      <c r="G14" s="144"/>
      <c r="H14" s="144"/>
      <c r="I14" s="144"/>
      <c r="J14" s="144"/>
      <c r="K14" s="144"/>
      <c r="L14" s="144"/>
      <c r="M14" s="144"/>
      <c r="N14" s="144"/>
      <c r="O14" s="144"/>
      <c r="P14" s="144"/>
      <c r="R14" s="142" t="s">
        <v>958</v>
      </c>
      <c r="S14" s="142" t="s">
        <v>959</v>
      </c>
      <c r="T14" s="142">
        <v>-2.4454544216100129</v>
      </c>
      <c r="U14" s="142">
        <v>75.53292203084996</v>
      </c>
      <c r="V14" s="142">
        <v>60</v>
      </c>
      <c r="W14" s="142">
        <v>90</v>
      </c>
      <c r="X14" s="142">
        <v>-3</v>
      </c>
    </row>
    <row r="15" spans="1:24">
      <c r="A15" s="144"/>
      <c r="B15" s="144"/>
      <c r="C15" s="144"/>
      <c r="D15" s="144"/>
      <c r="E15" s="144"/>
      <c r="F15" s="144"/>
      <c r="G15" s="144"/>
      <c r="H15" s="144"/>
      <c r="I15" s="144"/>
      <c r="J15" s="144"/>
      <c r="K15" s="144"/>
      <c r="L15" s="144"/>
      <c r="M15" s="144"/>
      <c r="N15" s="144"/>
      <c r="O15" s="144"/>
      <c r="P15" s="144"/>
      <c r="R15" s="142" t="s">
        <v>960</v>
      </c>
      <c r="S15" s="142" t="s">
        <v>961</v>
      </c>
      <c r="T15" s="142">
        <v>0.95761201873020962</v>
      </c>
      <c r="U15" s="142">
        <v>99</v>
      </c>
      <c r="V15" s="142">
        <v>60</v>
      </c>
      <c r="W15" s="142">
        <v>90</v>
      </c>
      <c r="X15" s="142">
        <v>-3</v>
      </c>
    </row>
    <row r="16" spans="1:24">
      <c r="A16" s="144"/>
      <c r="B16" s="144"/>
      <c r="C16" s="144"/>
      <c r="D16" s="144"/>
      <c r="E16" s="144"/>
      <c r="F16" s="144"/>
      <c r="G16" s="144"/>
      <c r="H16" s="144"/>
      <c r="I16" s="144"/>
      <c r="J16" s="144"/>
      <c r="K16" s="144"/>
      <c r="L16" s="144"/>
      <c r="M16" s="144"/>
      <c r="N16" s="144"/>
      <c r="O16" s="144"/>
      <c r="P16" s="144"/>
      <c r="R16" s="142" t="s">
        <v>962</v>
      </c>
      <c r="S16" s="142" t="s">
        <v>963</v>
      </c>
      <c r="T16" s="142">
        <v>-2.8246173603448828</v>
      </c>
      <c r="U16" s="142">
        <v>76.709638886245685</v>
      </c>
      <c r="V16" s="142">
        <v>60</v>
      </c>
      <c r="W16" s="142">
        <v>90</v>
      </c>
      <c r="X16" s="142">
        <v>-3</v>
      </c>
    </row>
    <row r="17" spans="1:24">
      <c r="A17" s="144"/>
      <c r="B17" s="144"/>
      <c r="C17" s="144"/>
      <c r="D17" s="144"/>
      <c r="E17" s="144"/>
      <c r="F17" s="144"/>
      <c r="G17" s="144"/>
      <c r="H17" s="144"/>
      <c r="I17" s="144"/>
      <c r="J17" s="144"/>
      <c r="K17" s="144"/>
      <c r="L17" s="144"/>
      <c r="M17" s="144"/>
      <c r="N17" s="144"/>
      <c r="O17" s="144"/>
      <c r="P17" s="144"/>
      <c r="R17" s="142" t="s">
        <v>964</v>
      </c>
      <c r="S17" s="142" t="s">
        <v>965</v>
      </c>
      <c r="T17" s="142">
        <v>-7.4024630986458659E-2</v>
      </c>
      <c r="U17" s="142">
        <v>35.859105014206946</v>
      </c>
      <c r="V17" s="142">
        <v>60</v>
      </c>
      <c r="W17" s="142">
        <v>90</v>
      </c>
      <c r="X17" s="142">
        <v>-3</v>
      </c>
    </row>
    <row r="18" spans="1:24">
      <c r="A18" s="144"/>
      <c r="B18" s="144"/>
      <c r="C18" s="144"/>
      <c r="D18" s="144"/>
      <c r="E18" s="144"/>
      <c r="F18" s="144"/>
      <c r="G18" s="144"/>
      <c r="H18" s="144"/>
      <c r="I18" s="144"/>
      <c r="J18" s="144"/>
      <c r="K18" s="144"/>
      <c r="L18" s="144"/>
      <c r="M18" s="144"/>
      <c r="N18" s="144"/>
      <c r="O18" s="144"/>
      <c r="P18" s="144"/>
    </row>
    <row r="19" spans="1:24">
      <c r="A19" s="144"/>
      <c r="B19" s="144"/>
      <c r="C19" s="144"/>
      <c r="D19" s="144"/>
      <c r="E19" s="144"/>
      <c r="F19" s="144"/>
      <c r="G19" s="144"/>
      <c r="H19" s="144"/>
      <c r="I19" s="144"/>
      <c r="J19" s="144"/>
      <c r="K19" s="144"/>
      <c r="L19" s="144"/>
      <c r="M19" s="144"/>
      <c r="N19" s="144"/>
      <c r="O19" s="144"/>
      <c r="P19" s="144"/>
      <c r="R19" s="142" t="s">
        <v>966</v>
      </c>
      <c r="S19" s="142" t="s">
        <v>967</v>
      </c>
      <c r="T19" s="142">
        <v>-3.5769817849341488</v>
      </c>
      <c r="U19" s="142">
        <v>44.183493284302102</v>
      </c>
      <c r="V19" s="142">
        <v>60</v>
      </c>
      <c r="W19" s="142">
        <v>90</v>
      </c>
      <c r="X19" s="142">
        <v>-3</v>
      </c>
    </row>
    <row r="20" spans="1:24">
      <c r="A20" s="144"/>
      <c r="B20" s="144"/>
      <c r="C20" s="144"/>
      <c r="D20" s="144"/>
      <c r="E20" s="144"/>
      <c r="F20" s="144"/>
      <c r="G20" s="144"/>
      <c r="H20" s="144"/>
      <c r="I20" s="144"/>
      <c r="J20" s="144"/>
      <c r="K20" s="144"/>
      <c r="L20" s="144"/>
      <c r="M20" s="144"/>
      <c r="N20" s="144"/>
      <c r="O20" s="144"/>
      <c r="P20" s="144"/>
      <c r="R20" s="142" t="s">
        <v>968</v>
      </c>
      <c r="S20" s="142" t="s">
        <v>969</v>
      </c>
      <c r="T20" s="142">
        <v>-3.0358664970763569</v>
      </c>
      <c r="U20" s="142">
        <v>20.74108587063391</v>
      </c>
      <c r="V20" s="142">
        <v>60</v>
      </c>
      <c r="W20" s="142">
        <v>90</v>
      </c>
      <c r="X20" s="142">
        <v>-3</v>
      </c>
    </row>
    <row r="21" spans="1:24">
      <c r="A21" s="144"/>
      <c r="B21" s="144"/>
      <c r="C21" s="144"/>
      <c r="D21" s="144"/>
      <c r="E21" s="144"/>
      <c r="F21" s="144"/>
      <c r="G21" s="144"/>
      <c r="H21" s="144"/>
      <c r="I21" s="144"/>
      <c r="J21" s="144"/>
      <c r="K21" s="144"/>
      <c r="L21" s="144"/>
      <c r="M21" s="144"/>
      <c r="N21" s="144"/>
      <c r="O21" s="144"/>
      <c r="P21" s="144"/>
      <c r="R21" s="142" t="s">
        <v>511</v>
      </c>
      <c r="S21" s="142" t="s">
        <v>510</v>
      </c>
      <c r="T21" s="142">
        <v>-6.6629165234969658</v>
      </c>
      <c r="U21" s="142">
        <v>73.402522046375012</v>
      </c>
      <c r="V21" s="142">
        <v>60</v>
      </c>
      <c r="W21" s="142">
        <v>90</v>
      </c>
      <c r="X21" s="142">
        <v>-3</v>
      </c>
    </row>
    <row r="22" spans="1:24">
      <c r="A22" s="144"/>
      <c r="B22" s="144"/>
      <c r="C22" s="144"/>
      <c r="D22" s="144"/>
      <c r="E22" s="144"/>
      <c r="F22" s="144"/>
      <c r="G22" s="144"/>
      <c r="H22" s="144"/>
      <c r="I22" s="144"/>
      <c r="J22" s="144"/>
      <c r="K22" s="144"/>
      <c r="L22" s="144"/>
      <c r="M22" s="144"/>
      <c r="N22" s="144"/>
      <c r="O22" s="144"/>
      <c r="P22" s="144"/>
      <c r="R22" s="142" t="s">
        <v>970</v>
      </c>
      <c r="S22" s="142" t="s">
        <v>971</v>
      </c>
      <c r="T22" s="142">
        <v>-2.6506880880210812</v>
      </c>
      <c r="U22" s="142">
        <v>43.461002622872044</v>
      </c>
      <c r="V22" s="142">
        <v>60</v>
      </c>
      <c r="W22" s="142">
        <v>90</v>
      </c>
      <c r="X22" s="142">
        <v>-3</v>
      </c>
    </row>
    <row r="23" spans="1:24">
      <c r="A23" s="144"/>
      <c r="B23" s="144"/>
      <c r="C23" s="144"/>
      <c r="D23" s="144"/>
      <c r="E23" s="144"/>
      <c r="F23" s="144"/>
      <c r="G23" s="144"/>
      <c r="H23" s="144"/>
      <c r="I23" s="144"/>
      <c r="J23" s="144"/>
      <c r="K23" s="144"/>
      <c r="L23" s="144"/>
      <c r="M23" s="144"/>
      <c r="N23" s="144"/>
      <c r="O23" s="144"/>
      <c r="P23" s="144"/>
      <c r="R23" s="142" t="s">
        <v>972</v>
      </c>
      <c r="S23" s="142" t="s">
        <v>973</v>
      </c>
      <c r="T23" s="142">
        <v>-0.81681970510833735</v>
      </c>
      <c r="U23" s="142">
        <v>35.633212124503707</v>
      </c>
      <c r="V23" s="142">
        <v>60</v>
      </c>
      <c r="W23" s="142">
        <v>90</v>
      </c>
      <c r="X23" s="142">
        <v>-3</v>
      </c>
    </row>
    <row r="24" spans="1:24">
      <c r="A24" s="144"/>
      <c r="B24" s="144"/>
      <c r="C24" s="144"/>
      <c r="D24" s="144"/>
      <c r="E24" s="144"/>
      <c r="F24" s="144"/>
      <c r="G24" s="144"/>
      <c r="H24" s="144"/>
      <c r="I24" s="144"/>
      <c r="J24" s="144"/>
      <c r="K24" s="144"/>
      <c r="L24" s="144"/>
      <c r="M24" s="144"/>
      <c r="N24" s="144"/>
      <c r="O24" s="144"/>
      <c r="P24" s="144"/>
      <c r="R24" s="142" t="s">
        <v>517</v>
      </c>
      <c r="S24" s="142" t="s">
        <v>516</v>
      </c>
      <c r="T24" s="142">
        <v>-5.6191100676221417</v>
      </c>
      <c r="U24" s="142">
        <v>50.825434968407549</v>
      </c>
      <c r="V24" s="142">
        <v>60</v>
      </c>
      <c r="W24" s="142">
        <v>90</v>
      </c>
      <c r="X24" s="142">
        <v>-3</v>
      </c>
    </row>
    <row r="25" spans="1:24">
      <c r="A25" s="144"/>
      <c r="B25" s="144"/>
      <c r="C25" s="144"/>
      <c r="D25" s="144"/>
      <c r="E25" s="144"/>
      <c r="F25" s="144"/>
      <c r="G25" s="144"/>
      <c r="H25" s="144"/>
      <c r="I25" s="144"/>
      <c r="J25" s="144"/>
      <c r="K25" s="144"/>
      <c r="L25" s="144"/>
      <c r="M25" s="144"/>
      <c r="N25" s="144"/>
      <c r="O25" s="144"/>
      <c r="P25" s="144"/>
      <c r="R25" s="142" t="s">
        <v>974</v>
      </c>
      <c r="S25" s="142" t="s">
        <v>975</v>
      </c>
      <c r="T25" s="142">
        <v>-6.4372695294431796</v>
      </c>
      <c r="U25" s="142">
        <v>57.854928396661741</v>
      </c>
      <c r="V25" s="142">
        <v>60</v>
      </c>
      <c r="W25" s="142">
        <v>90</v>
      </c>
      <c r="X25" s="142">
        <v>-3</v>
      </c>
    </row>
    <row r="26" spans="1:24">
      <c r="A26" s="144"/>
      <c r="B26" s="144"/>
      <c r="C26" s="144"/>
      <c r="D26" s="144"/>
      <c r="E26" s="144"/>
      <c r="F26" s="144"/>
      <c r="G26" s="144"/>
      <c r="H26" s="144"/>
      <c r="I26" s="144"/>
      <c r="J26" s="144"/>
      <c r="K26" s="144"/>
      <c r="L26" s="144"/>
      <c r="M26" s="144"/>
      <c r="N26" s="144"/>
      <c r="O26" s="144"/>
      <c r="P26" s="144"/>
      <c r="R26" s="142" t="s">
        <v>976</v>
      </c>
      <c r="S26" s="142" t="s">
        <v>977</v>
      </c>
      <c r="T26" s="142">
        <v>-3.3972594758275529</v>
      </c>
      <c r="U26" s="142">
        <v>68.496964945947042</v>
      </c>
      <c r="V26" s="142">
        <v>60</v>
      </c>
      <c r="W26" s="142">
        <v>90</v>
      </c>
      <c r="X26" s="142">
        <v>-3</v>
      </c>
    </row>
    <row r="27" spans="1:24">
      <c r="A27" s="144"/>
      <c r="B27" s="144"/>
      <c r="C27" s="144"/>
      <c r="D27" s="144"/>
      <c r="E27" s="144"/>
      <c r="F27" s="144"/>
      <c r="G27" s="144"/>
      <c r="H27" s="144"/>
      <c r="I27" s="144"/>
      <c r="J27" s="144"/>
      <c r="K27" s="144"/>
      <c r="L27" s="144"/>
      <c r="M27" s="144"/>
      <c r="N27" s="144"/>
      <c r="O27" s="144"/>
      <c r="P27" s="144"/>
      <c r="R27" s="142" t="s">
        <v>978</v>
      </c>
      <c r="S27" s="142" t="s">
        <v>979</v>
      </c>
      <c r="T27" s="142">
        <v>2.9448434155210017</v>
      </c>
      <c r="U27" s="142">
        <v>77.414465791357358</v>
      </c>
      <c r="V27" s="142">
        <v>60</v>
      </c>
      <c r="W27" s="142">
        <v>90</v>
      </c>
      <c r="X27" s="142">
        <v>-3</v>
      </c>
    </row>
    <row r="28" spans="1:24">
      <c r="A28" s="144"/>
      <c r="B28" s="144"/>
      <c r="C28" s="144"/>
      <c r="D28" s="144"/>
      <c r="E28" s="144"/>
      <c r="F28" s="144"/>
      <c r="G28" s="144"/>
      <c r="H28" s="144"/>
      <c r="I28" s="144"/>
      <c r="J28" s="144"/>
      <c r="K28" s="144"/>
      <c r="L28" s="144"/>
      <c r="M28" s="144"/>
      <c r="N28" s="144"/>
      <c r="O28" s="144"/>
      <c r="P28" s="144"/>
      <c r="R28" s="142" t="s">
        <v>980</v>
      </c>
      <c r="S28" s="142" t="s">
        <v>981</v>
      </c>
      <c r="T28" s="142">
        <v>-4.7746801428504408</v>
      </c>
      <c r="U28" s="142">
        <v>51.771172535329399</v>
      </c>
      <c r="V28" s="142">
        <v>60</v>
      </c>
      <c r="W28" s="142">
        <v>90</v>
      </c>
      <c r="X28" s="142">
        <v>-3</v>
      </c>
    </row>
    <row r="29" spans="1:24">
      <c r="A29" s="144"/>
      <c r="B29" s="144"/>
      <c r="C29" s="144"/>
      <c r="D29" s="144"/>
      <c r="E29" s="144"/>
      <c r="F29" s="144"/>
      <c r="G29" s="144"/>
      <c r="H29" s="144"/>
      <c r="I29" s="144"/>
      <c r="J29" s="144"/>
      <c r="K29" s="144"/>
      <c r="L29" s="144"/>
      <c r="M29" s="144"/>
      <c r="N29" s="144"/>
      <c r="O29" s="144"/>
      <c r="P29" s="144"/>
      <c r="R29" s="142" t="s">
        <v>525</v>
      </c>
      <c r="S29" s="142" t="s">
        <v>524</v>
      </c>
      <c r="T29" s="142">
        <v>-3.0582919458672411</v>
      </c>
      <c r="U29" s="142">
        <v>22.049217529544631</v>
      </c>
      <c r="V29" s="142">
        <v>60</v>
      </c>
      <c r="W29" s="142">
        <v>90</v>
      </c>
      <c r="X29" s="142">
        <v>-3</v>
      </c>
    </row>
    <row r="30" spans="1:24">
      <c r="A30" s="144"/>
      <c r="B30" s="144"/>
      <c r="C30" s="144"/>
      <c r="D30" s="144"/>
      <c r="E30" s="144"/>
      <c r="F30" s="144"/>
      <c r="G30" s="144"/>
      <c r="H30" s="144"/>
      <c r="I30" s="144"/>
      <c r="J30" s="144"/>
      <c r="K30" s="144"/>
      <c r="L30" s="144"/>
      <c r="M30" s="144"/>
      <c r="N30" s="144"/>
      <c r="O30" s="144"/>
      <c r="P30" s="144"/>
      <c r="R30" s="142" t="s">
        <v>527</v>
      </c>
      <c r="S30" s="142" t="s">
        <v>526</v>
      </c>
      <c r="T30" s="142">
        <v>-5.687656514347049</v>
      </c>
      <c r="U30" s="142">
        <v>50.655122300161878</v>
      </c>
      <c r="V30" s="142">
        <v>60</v>
      </c>
      <c r="W30" s="142">
        <v>90</v>
      </c>
      <c r="X30" s="142">
        <v>-3</v>
      </c>
    </row>
    <row r="31" spans="1:24">
      <c r="A31" s="144"/>
      <c r="B31" s="144"/>
      <c r="C31" s="144"/>
      <c r="D31" s="144"/>
      <c r="E31" s="144"/>
      <c r="F31" s="144"/>
      <c r="G31" s="144"/>
      <c r="H31" s="144"/>
      <c r="I31" s="144"/>
      <c r="J31" s="144"/>
      <c r="K31" s="144"/>
      <c r="L31" s="144"/>
      <c r="M31" s="144"/>
      <c r="N31" s="144"/>
      <c r="O31" s="144"/>
      <c r="P31" s="144"/>
      <c r="R31" s="142" t="s">
        <v>582</v>
      </c>
      <c r="S31" s="142" t="s">
        <v>581</v>
      </c>
      <c r="T31" s="142">
        <v>0.21067272974240381</v>
      </c>
      <c r="U31" s="142">
        <v>63.517065089282987</v>
      </c>
      <c r="V31" s="142">
        <v>60</v>
      </c>
      <c r="W31" s="142">
        <v>90</v>
      </c>
      <c r="X31" s="142">
        <v>-3</v>
      </c>
    </row>
    <row r="32" spans="1:24">
      <c r="A32" s="144"/>
      <c r="B32" s="144"/>
      <c r="C32" s="144"/>
      <c r="D32" s="144"/>
      <c r="E32" s="144"/>
      <c r="F32" s="144"/>
      <c r="G32" s="144"/>
      <c r="H32" s="144"/>
      <c r="I32" s="144"/>
      <c r="J32" s="144"/>
      <c r="K32" s="144"/>
      <c r="L32" s="144"/>
      <c r="M32" s="144"/>
      <c r="N32" s="144"/>
      <c r="O32" s="144"/>
      <c r="P32" s="144"/>
    </row>
    <row r="33" spans="1:16">
      <c r="A33" s="144"/>
      <c r="B33" s="144"/>
      <c r="C33" s="144"/>
      <c r="D33" s="144"/>
      <c r="E33" s="144"/>
      <c r="F33" s="144"/>
      <c r="G33" s="144"/>
      <c r="H33" s="144"/>
      <c r="I33" s="144"/>
      <c r="J33" s="144"/>
      <c r="K33" s="144"/>
      <c r="L33" s="144"/>
      <c r="M33" s="144"/>
      <c r="N33" s="144"/>
      <c r="O33" s="144"/>
      <c r="P33" s="144"/>
    </row>
    <row r="34" spans="1:16">
      <c r="A34" s="144"/>
      <c r="B34" s="144"/>
      <c r="C34" s="144"/>
      <c r="D34" s="144"/>
      <c r="E34" s="144"/>
      <c r="F34" s="144"/>
      <c r="G34" s="144"/>
      <c r="H34" s="144"/>
      <c r="I34" s="144"/>
      <c r="J34" s="144"/>
      <c r="K34" s="144"/>
      <c r="L34" s="144"/>
      <c r="M34" s="144"/>
      <c r="N34" s="144"/>
      <c r="O34" s="144"/>
      <c r="P34" s="144"/>
    </row>
    <row r="35" spans="1:16">
      <c r="A35" s="144"/>
      <c r="B35" s="144"/>
      <c r="C35" s="144"/>
      <c r="D35" s="144"/>
      <c r="E35" s="144"/>
      <c r="F35" s="144"/>
      <c r="G35" s="144"/>
      <c r="H35" s="144"/>
      <c r="I35" s="144"/>
      <c r="J35" s="144"/>
      <c r="K35" s="144"/>
      <c r="L35" s="144"/>
      <c r="M35" s="144"/>
      <c r="N35" s="144"/>
      <c r="O35" s="144"/>
      <c r="P35" s="144"/>
    </row>
    <row r="36" spans="1:16">
      <c r="A36" s="144"/>
      <c r="B36" s="144"/>
      <c r="C36" s="144"/>
      <c r="D36" s="144"/>
      <c r="E36" s="144"/>
      <c r="F36" s="144"/>
      <c r="G36" s="144"/>
      <c r="H36" s="144"/>
      <c r="I36" s="144"/>
      <c r="J36" s="144"/>
      <c r="K36" s="144"/>
      <c r="L36" s="144"/>
      <c r="M36" s="144"/>
      <c r="N36" s="144"/>
      <c r="O36" s="144"/>
      <c r="P36" s="144"/>
    </row>
    <row r="37" spans="1:16">
      <c r="A37" s="144"/>
      <c r="B37" s="144"/>
      <c r="C37" s="144"/>
      <c r="D37" s="144"/>
      <c r="E37" s="144"/>
      <c r="F37" s="144"/>
      <c r="G37" s="144"/>
      <c r="H37" s="144"/>
      <c r="I37" s="144"/>
      <c r="J37" s="144"/>
      <c r="K37" s="144"/>
      <c r="L37" s="144"/>
      <c r="M37" s="144"/>
      <c r="N37" s="144"/>
      <c r="O37" s="144"/>
      <c r="P37" s="144"/>
    </row>
    <row r="38" spans="1:16">
      <c r="A38" s="144"/>
      <c r="B38" s="144"/>
      <c r="C38" s="144"/>
      <c r="D38" s="144"/>
      <c r="E38" s="144"/>
      <c r="F38" s="144"/>
      <c r="G38" s="144"/>
      <c r="H38" s="144"/>
      <c r="I38" s="144"/>
      <c r="J38" s="144"/>
      <c r="K38" s="144"/>
      <c r="L38" s="144"/>
      <c r="M38" s="144"/>
      <c r="N38" s="144"/>
      <c r="O38" s="144"/>
      <c r="P38" s="144"/>
    </row>
    <row r="39" spans="1:16">
      <c r="A39" s="144"/>
      <c r="B39" s="144"/>
      <c r="C39" s="144"/>
      <c r="D39" s="144"/>
      <c r="E39" s="144"/>
      <c r="F39" s="144"/>
      <c r="G39" s="144"/>
      <c r="H39" s="144"/>
      <c r="I39" s="144"/>
      <c r="J39" s="144"/>
      <c r="K39" s="144"/>
      <c r="L39" s="144"/>
      <c r="M39" s="144"/>
      <c r="N39" s="144"/>
      <c r="O39" s="144"/>
      <c r="P39" s="144"/>
    </row>
    <row r="40" spans="1:16">
      <c r="A40" s="144"/>
      <c r="B40" s="144"/>
      <c r="C40" s="144"/>
      <c r="D40" s="144"/>
      <c r="E40" s="144"/>
      <c r="F40" s="144"/>
      <c r="G40" s="144"/>
      <c r="H40" s="144"/>
      <c r="I40" s="144"/>
      <c r="J40" s="144"/>
      <c r="K40" s="144"/>
      <c r="L40" s="144"/>
      <c r="M40" s="144"/>
      <c r="N40" s="144"/>
      <c r="O40" s="144"/>
      <c r="P40" s="144"/>
    </row>
    <row r="42" spans="1:16">
      <c r="B42" s="142" t="s">
        <v>690</v>
      </c>
    </row>
    <row r="43" spans="1:16">
      <c r="B43" s="142" t="s">
        <v>982</v>
      </c>
    </row>
    <row r="44" spans="1:16">
      <c r="B44" s="142" t="s">
        <v>983</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5A1DA-6511-4EDD-91B6-CFB3C8F8740C}">
  <dimension ref="A1:AF73"/>
  <sheetViews>
    <sheetView zoomScale="40" zoomScaleNormal="40" workbookViewId="0"/>
  </sheetViews>
  <sheetFormatPr defaultRowHeight="12.75"/>
  <cols>
    <col min="1" max="1" width="48.42578125" bestFit="1" customWidth="1"/>
    <col min="2" max="4" width="8.5703125" customWidth="1"/>
  </cols>
  <sheetData>
    <row r="1" spans="1:32">
      <c r="E1" t="s">
        <v>984</v>
      </c>
      <c r="G1" t="s">
        <v>985</v>
      </c>
      <c r="H1" t="s">
        <v>986</v>
      </c>
      <c r="M1" s="7"/>
      <c r="N1" s="7"/>
      <c r="O1" s="7"/>
      <c r="P1" s="7"/>
      <c r="Q1" s="7"/>
      <c r="R1" s="7"/>
      <c r="S1" s="7"/>
      <c r="T1" s="7"/>
      <c r="U1" s="7"/>
      <c r="V1" s="7"/>
      <c r="W1" s="7"/>
      <c r="X1" s="7"/>
      <c r="Y1" s="7"/>
      <c r="Z1" s="7"/>
      <c r="AA1" s="7"/>
      <c r="AB1" s="7"/>
      <c r="AC1" s="7"/>
      <c r="AD1" s="7"/>
      <c r="AE1" s="7"/>
      <c r="AF1" s="7"/>
    </row>
    <row r="2" spans="1:32">
      <c r="A2" t="s">
        <v>987</v>
      </c>
      <c r="B2" t="s">
        <v>988</v>
      </c>
      <c r="C2" t="s">
        <v>125</v>
      </c>
      <c r="D2" t="s">
        <v>827</v>
      </c>
      <c r="E2" t="s">
        <v>125</v>
      </c>
      <c r="F2" t="s">
        <v>827</v>
      </c>
      <c r="G2" t="s">
        <v>989</v>
      </c>
      <c r="H2" t="s">
        <v>125</v>
      </c>
      <c r="I2" t="s">
        <v>827</v>
      </c>
      <c r="J2" t="s">
        <v>990</v>
      </c>
      <c r="K2" t="s">
        <v>991</v>
      </c>
      <c r="M2" s="7"/>
      <c r="N2" s="7"/>
      <c r="O2" s="7"/>
      <c r="P2" s="7"/>
      <c r="Q2" s="7"/>
      <c r="R2" s="7"/>
      <c r="S2" s="7"/>
      <c r="T2" s="7"/>
      <c r="U2" s="7"/>
      <c r="V2" s="7"/>
      <c r="W2" s="7"/>
      <c r="X2" s="7"/>
      <c r="Y2" s="7"/>
      <c r="Z2" s="7"/>
      <c r="AA2" s="7"/>
      <c r="AB2" s="7"/>
      <c r="AC2" s="7"/>
      <c r="AD2" s="7"/>
      <c r="AE2" s="7"/>
      <c r="AF2" s="7"/>
    </row>
    <row r="3" spans="1:32">
      <c r="B3">
        <v>1950</v>
      </c>
      <c r="C3" s="14"/>
      <c r="D3" s="14"/>
      <c r="M3" s="7"/>
      <c r="N3" s="7"/>
      <c r="O3" s="7"/>
      <c r="P3" s="7"/>
      <c r="Q3" s="7"/>
      <c r="R3" s="7"/>
      <c r="S3" s="7"/>
      <c r="T3" s="7"/>
      <c r="U3" s="7"/>
      <c r="V3" s="7"/>
      <c r="W3" s="7"/>
      <c r="X3" s="7"/>
      <c r="Y3" s="7"/>
      <c r="Z3" s="7"/>
      <c r="AA3" s="7"/>
      <c r="AB3" s="7"/>
      <c r="AC3" s="7"/>
      <c r="AD3" s="7"/>
      <c r="AE3" s="7"/>
      <c r="AF3" s="7"/>
    </row>
    <row r="4" spans="1:32">
      <c r="B4">
        <v>1951</v>
      </c>
      <c r="C4" s="14"/>
      <c r="D4" s="14"/>
      <c r="M4" s="7"/>
      <c r="N4" s="7"/>
      <c r="O4" s="7"/>
      <c r="P4" s="7"/>
      <c r="Q4" s="7"/>
      <c r="R4" s="7"/>
      <c r="S4" s="7"/>
      <c r="T4" s="7"/>
      <c r="U4" s="7"/>
      <c r="V4" s="7"/>
      <c r="W4" s="7"/>
      <c r="X4" s="7"/>
      <c r="Y4" s="7"/>
      <c r="Z4" s="7"/>
      <c r="AA4" s="7"/>
      <c r="AB4" s="7"/>
      <c r="AC4" s="7"/>
      <c r="AD4" s="7"/>
      <c r="AE4" s="7"/>
      <c r="AF4" s="7"/>
    </row>
    <row r="5" spans="1:32">
      <c r="B5">
        <v>1952</v>
      </c>
      <c r="C5" s="14"/>
      <c r="D5" s="14"/>
      <c r="M5" s="7"/>
      <c r="N5" s="7"/>
      <c r="O5" s="7"/>
      <c r="P5" s="7"/>
      <c r="Q5" s="7"/>
      <c r="R5" s="7"/>
      <c r="S5" s="7"/>
      <c r="T5" s="7"/>
      <c r="U5" s="7"/>
      <c r="V5" s="7"/>
      <c r="W5" s="7"/>
      <c r="X5" s="7"/>
      <c r="Y5" s="7"/>
      <c r="Z5" s="7"/>
      <c r="AA5" s="7"/>
      <c r="AB5" s="7"/>
      <c r="AC5" s="7"/>
      <c r="AD5" s="7"/>
      <c r="AE5" s="7"/>
      <c r="AF5" s="7"/>
    </row>
    <row r="6" spans="1:32">
      <c r="B6">
        <v>1953</v>
      </c>
      <c r="C6" s="14"/>
      <c r="D6" s="14"/>
      <c r="M6" s="7"/>
      <c r="N6" s="7"/>
      <c r="O6" s="7"/>
      <c r="P6" s="7"/>
      <c r="Q6" s="7"/>
      <c r="R6" s="7"/>
      <c r="S6" s="7"/>
      <c r="T6" s="7"/>
      <c r="U6" s="7"/>
      <c r="V6" s="7"/>
      <c r="W6" s="7"/>
      <c r="X6" s="7"/>
      <c r="Y6" s="7"/>
      <c r="Z6" s="7"/>
      <c r="AA6" s="7"/>
      <c r="AB6" s="7"/>
      <c r="AC6" s="7"/>
      <c r="AD6" s="7"/>
      <c r="AE6" s="7"/>
      <c r="AF6" s="7"/>
    </row>
    <row r="7" spans="1:32">
      <c r="B7">
        <v>1954</v>
      </c>
      <c r="C7" s="14">
        <v>0.68612419000000002</v>
      </c>
      <c r="D7" s="14">
        <v>0.98554098000000001</v>
      </c>
      <c r="E7" s="14"/>
      <c r="F7" s="14"/>
      <c r="G7" s="14"/>
      <c r="H7" s="14"/>
      <c r="I7" s="14"/>
      <c r="J7" s="14"/>
      <c r="K7" s="14"/>
      <c r="M7" s="7"/>
      <c r="N7" s="7"/>
      <c r="O7" s="7"/>
      <c r="P7" s="7"/>
      <c r="Q7" s="7"/>
      <c r="R7" s="7"/>
      <c r="S7" s="7"/>
      <c r="T7" s="7"/>
      <c r="U7" s="7"/>
      <c r="V7" s="7"/>
      <c r="W7" s="7"/>
      <c r="X7" s="7"/>
      <c r="Y7" s="7"/>
      <c r="Z7" s="7"/>
      <c r="AA7" s="7"/>
      <c r="AB7" s="7"/>
      <c r="AC7" s="7"/>
      <c r="AD7" s="7"/>
      <c r="AE7" s="7"/>
      <c r="AF7" s="7"/>
    </row>
    <row r="8" spans="1:32">
      <c r="B8">
        <v>1955</v>
      </c>
      <c r="C8" s="14">
        <v>0.70444713999999997</v>
      </c>
      <c r="D8" s="14">
        <v>1.0016338</v>
      </c>
      <c r="E8" s="14">
        <f>C8/C7*100-100</f>
        <v>2.6705005109934916</v>
      </c>
      <c r="F8" s="14">
        <f>D8/D7*100-100</f>
        <v>1.6328920183511713</v>
      </c>
      <c r="G8" s="14"/>
      <c r="H8" s="14"/>
      <c r="I8" s="14"/>
      <c r="J8" s="14"/>
      <c r="K8" s="14"/>
      <c r="M8" s="7"/>
      <c r="N8" s="7"/>
      <c r="O8" s="7"/>
      <c r="P8" s="7"/>
      <c r="Q8" s="7"/>
      <c r="R8" s="7"/>
      <c r="S8" s="7"/>
      <c r="T8" s="7"/>
      <c r="U8" s="7"/>
      <c r="V8" s="7"/>
      <c r="W8" s="7"/>
      <c r="X8" s="7"/>
      <c r="Y8" s="7"/>
      <c r="Z8" s="7"/>
      <c r="AA8" s="7"/>
      <c r="AB8" s="7"/>
      <c r="AC8" s="7"/>
      <c r="AD8" s="7"/>
      <c r="AE8" s="7"/>
      <c r="AF8" s="7"/>
    </row>
    <row r="9" spans="1:32">
      <c r="B9">
        <v>1956</v>
      </c>
      <c r="C9" s="14">
        <v>0.70464369000000004</v>
      </c>
      <c r="D9" s="14">
        <v>1.0635007999999999</v>
      </c>
      <c r="E9" s="14">
        <f t="shared" ref="E9:F72" si="0">C9/C8*100-100</f>
        <v>2.7901312794043065E-2</v>
      </c>
      <c r="F9" s="14">
        <f t="shared" si="0"/>
        <v>6.176608656776537</v>
      </c>
      <c r="G9" s="14"/>
      <c r="H9" s="14"/>
      <c r="I9" s="14"/>
      <c r="J9" s="14"/>
      <c r="K9" s="14"/>
      <c r="M9" s="7"/>
      <c r="N9" s="7"/>
      <c r="O9" s="7"/>
      <c r="P9" s="7"/>
      <c r="Q9" s="7"/>
      <c r="R9" s="7"/>
      <c r="S9" s="7"/>
      <c r="T9" s="7"/>
      <c r="U9" s="7"/>
      <c r="V9" s="7"/>
      <c r="W9" s="7"/>
      <c r="X9" s="7"/>
      <c r="Y9" s="7"/>
      <c r="Z9" s="7"/>
      <c r="AA9" s="7"/>
      <c r="AB9" s="7"/>
      <c r="AC9" s="7"/>
      <c r="AD9" s="7"/>
      <c r="AE9" s="7"/>
      <c r="AF9" s="7"/>
    </row>
    <row r="10" spans="1:32">
      <c r="B10">
        <v>1957</v>
      </c>
      <c r="C10" s="14">
        <v>0.71006676999999996</v>
      </c>
      <c r="D10" s="14">
        <v>1.0970826</v>
      </c>
      <c r="E10" s="14">
        <f t="shared" si="0"/>
        <v>0.76962017498516389</v>
      </c>
      <c r="F10" s="14">
        <f t="shared" si="0"/>
        <v>3.157665701802955</v>
      </c>
      <c r="G10" s="14"/>
      <c r="H10" s="14"/>
      <c r="I10" s="14"/>
      <c r="J10" s="14"/>
      <c r="K10" s="14"/>
      <c r="M10" s="7"/>
      <c r="N10" s="7"/>
      <c r="O10" s="7"/>
      <c r="P10" s="7"/>
      <c r="Q10" s="7"/>
      <c r="R10" s="7"/>
      <c r="S10" s="7"/>
      <c r="T10" s="7"/>
      <c r="U10" s="7"/>
      <c r="V10" s="7"/>
      <c r="W10" s="7"/>
      <c r="X10" s="7"/>
      <c r="Y10" s="7"/>
      <c r="Z10" s="7"/>
      <c r="AA10" s="7"/>
      <c r="AB10" s="7"/>
      <c r="AC10" s="7"/>
      <c r="AD10" s="7"/>
      <c r="AE10" s="7"/>
      <c r="AF10" s="7"/>
    </row>
    <row r="11" spans="1:32">
      <c r="B11">
        <v>1958</v>
      </c>
      <c r="C11" s="14">
        <v>0.71405742000000005</v>
      </c>
      <c r="D11" s="14">
        <v>1.1063457000000001</v>
      </c>
      <c r="E11" s="14">
        <f t="shared" si="0"/>
        <v>0.56201052754518344</v>
      </c>
      <c r="F11" s="14">
        <f t="shared" si="0"/>
        <v>0.84433934144978195</v>
      </c>
      <c r="G11" s="14"/>
      <c r="H11" s="14"/>
      <c r="I11" s="14"/>
      <c r="J11" s="14"/>
      <c r="K11" s="14"/>
      <c r="M11" s="7"/>
      <c r="N11" s="7"/>
      <c r="O11" s="7"/>
      <c r="P11" s="7"/>
      <c r="Q11" s="7"/>
      <c r="R11" s="7"/>
      <c r="S11" s="7"/>
      <c r="T11" s="7"/>
      <c r="U11" s="7"/>
      <c r="V11" s="7"/>
      <c r="W11" s="7"/>
      <c r="X11" s="7"/>
      <c r="Y11" s="7"/>
      <c r="Z11" s="7"/>
      <c r="AA11" s="7"/>
      <c r="AB11" s="7"/>
      <c r="AC11" s="7"/>
      <c r="AD11" s="7"/>
      <c r="AE11" s="7"/>
      <c r="AF11" s="7"/>
    </row>
    <row r="12" spans="1:32">
      <c r="B12">
        <v>1959</v>
      </c>
      <c r="C12" s="14">
        <v>0.73721791000000003</v>
      </c>
      <c r="D12" s="14">
        <v>1.0961240000000001</v>
      </c>
      <c r="E12" s="14">
        <f t="shared" si="0"/>
        <v>3.2435052632041845</v>
      </c>
      <c r="F12" s="14">
        <f t="shared" si="0"/>
        <v>-0.9239155537008088</v>
      </c>
      <c r="G12" s="14">
        <f t="shared" ref="G12:G71" si="1">AVERAGE(E8:E12)</f>
        <v>1.4547075579044133</v>
      </c>
      <c r="H12" s="14"/>
      <c r="I12" s="14"/>
      <c r="J12" s="14"/>
      <c r="K12" s="14"/>
      <c r="M12" s="7"/>
      <c r="N12" s="7"/>
      <c r="O12" s="7"/>
      <c r="P12" s="7"/>
      <c r="Q12" s="7"/>
      <c r="R12" s="7"/>
      <c r="S12" s="7"/>
      <c r="T12" s="7"/>
      <c r="U12" s="7"/>
      <c r="V12" s="7"/>
      <c r="W12" s="7"/>
      <c r="X12" s="7"/>
      <c r="Y12" s="7"/>
      <c r="Z12" s="7"/>
      <c r="AA12" s="7"/>
      <c r="AB12" s="7"/>
      <c r="AC12" s="7"/>
      <c r="AD12" s="7"/>
      <c r="AE12" s="7"/>
      <c r="AF12" s="7"/>
    </row>
    <row r="13" spans="1:32">
      <c r="B13">
        <v>1960</v>
      </c>
      <c r="C13" s="14">
        <v>0.74696165999999997</v>
      </c>
      <c r="D13" s="14">
        <v>1.0962665</v>
      </c>
      <c r="E13" s="14">
        <f t="shared" si="0"/>
        <v>1.3216919811402761</v>
      </c>
      <c r="F13" s="14">
        <f t="shared" si="0"/>
        <v>1.3000353974533141E-2</v>
      </c>
      <c r="G13" s="14">
        <f t="shared" si="1"/>
        <v>1.1849458519337701</v>
      </c>
      <c r="H13" s="14"/>
      <c r="I13" s="14"/>
      <c r="J13" s="14"/>
      <c r="K13" s="14"/>
      <c r="M13" s="7"/>
      <c r="N13" s="7"/>
      <c r="O13" s="7"/>
      <c r="P13" s="7"/>
      <c r="Q13" s="7"/>
      <c r="R13" s="7"/>
      <c r="S13" s="7"/>
      <c r="T13" s="7"/>
      <c r="U13" s="7"/>
      <c r="V13" s="7"/>
      <c r="W13" s="7"/>
      <c r="X13" s="7"/>
      <c r="Y13" s="7"/>
      <c r="Z13" s="7"/>
      <c r="AA13" s="7"/>
      <c r="AB13" s="7"/>
      <c r="AC13" s="7"/>
      <c r="AD13" s="7"/>
      <c r="AE13" s="7"/>
      <c r="AF13" s="7"/>
    </row>
    <row r="14" spans="1:32">
      <c r="B14">
        <v>1961</v>
      </c>
      <c r="C14" s="14">
        <v>0.75467731000000005</v>
      </c>
      <c r="D14" s="14">
        <v>1.0665724999999999</v>
      </c>
      <c r="E14" s="14">
        <f t="shared" si="0"/>
        <v>1.0329378886729188</v>
      </c>
      <c r="F14" s="14">
        <f t="shared" si="0"/>
        <v>-2.7086479428131867</v>
      </c>
      <c r="G14" s="14">
        <f t="shared" si="1"/>
        <v>1.3859531671095453</v>
      </c>
      <c r="H14" s="14"/>
      <c r="I14" s="14"/>
      <c r="J14" s="14"/>
      <c r="K14" s="14"/>
      <c r="M14" s="7"/>
      <c r="N14" s="7"/>
      <c r="O14" s="7"/>
      <c r="P14" s="7"/>
      <c r="Q14" s="7"/>
      <c r="R14" s="7"/>
      <c r="S14" s="7"/>
      <c r="T14" s="7"/>
      <c r="U14" s="7"/>
      <c r="V14" s="7"/>
      <c r="W14" s="7"/>
      <c r="X14" s="7"/>
      <c r="Y14" s="7"/>
      <c r="Z14" s="7"/>
      <c r="AA14" s="7"/>
      <c r="AB14" s="7"/>
      <c r="AC14" s="7"/>
      <c r="AD14" s="7"/>
      <c r="AE14" s="7"/>
      <c r="AF14" s="7"/>
    </row>
    <row r="15" spans="1:32">
      <c r="B15">
        <v>1962</v>
      </c>
      <c r="C15" s="14">
        <v>0.76972708000000001</v>
      </c>
      <c r="D15" s="14">
        <v>1.0780913999999999</v>
      </c>
      <c r="E15" s="14">
        <f t="shared" si="0"/>
        <v>1.9941993485930993</v>
      </c>
      <c r="F15" s="14">
        <f t="shared" si="0"/>
        <v>1.0799922180630119</v>
      </c>
      <c r="G15" s="14">
        <f t="shared" si="1"/>
        <v>1.6308690018311325</v>
      </c>
      <c r="H15" s="14"/>
      <c r="I15" s="14"/>
      <c r="J15" s="14"/>
      <c r="K15" s="14"/>
      <c r="M15" s="7"/>
      <c r="N15" s="7"/>
      <c r="O15" s="7"/>
      <c r="P15" s="7"/>
      <c r="Q15" s="7"/>
      <c r="R15" s="7"/>
      <c r="S15" s="7"/>
      <c r="T15" s="7"/>
      <c r="U15" s="7"/>
      <c r="V15" s="7"/>
      <c r="W15" s="7"/>
      <c r="X15" s="7"/>
      <c r="Y15" s="7"/>
      <c r="Z15" s="7"/>
      <c r="AA15" s="7"/>
      <c r="AB15" s="7"/>
      <c r="AC15" s="7"/>
      <c r="AD15" s="7"/>
      <c r="AE15" s="7"/>
      <c r="AF15" s="7"/>
    </row>
    <row r="16" spans="1:32">
      <c r="B16">
        <v>1963</v>
      </c>
      <c r="C16" s="14">
        <v>0.78226960999999995</v>
      </c>
      <c r="D16" s="14">
        <v>1.1219036</v>
      </c>
      <c r="E16" s="14">
        <f t="shared" si="0"/>
        <v>1.6294775545638913</v>
      </c>
      <c r="F16" s="14">
        <f t="shared" si="0"/>
        <v>4.0638669411517441</v>
      </c>
      <c r="G16" s="14">
        <f t="shared" si="1"/>
        <v>1.8443624072348741</v>
      </c>
      <c r="H16" s="14"/>
      <c r="I16" s="14"/>
      <c r="J16" s="14"/>
      <c r="K16" s="14"/>
      <c r="M16" s="7"/>
      <c r="N16" s="7"/>
      <c r="O16" s="7"/>
      <c r="P16" s="7"/>
      <c r="Q16" s="7"/>
      <c r="R16" s="7"/>
      <c r="S16" s="7"/>
      <c r="T16" s="7"/>
      <c r="U16" s="7"/>
      <c r="V16" s="7"/>
      <c r="W16" s="7"/>
      <c r="X16" s="7"/>
      <c r="Y16" s="7"/>
      <c r="Z16" s="7"/>
      <c r="AA16" s="7"/>
      <c r="AB16" s="7"/>
      <c r="AC16" s="7"/>
      <c r="AD16" s="7"/>
      <c r="AE16" s="7"/>
      <c r="AF16" s="7"/>
    </row>
    <row r="17" spans="2:32">
      <c r="B17">
        <v>1964</v>
      </c>
      <c r="C17" s="14">
        <v>0.79650867000000003</v>
      </c>
      <c r="D17" s="14">
        <v>1.1238584</v>
      </c>
      <c r="E17" s="14">
        <f t="shared" si="0"/>
        <v>1.8202241040656162</v>
      </c>
      <c r="F17" s="14">
        <f t="shared" si="0"/>
        <v>0.17423956924642425</v>
      </c>
      <c r="G17" s="14">
        <f t="shared" si="1"/>
        <v>1.5597061754071604</v>
      </c>
      <c r="H17" s="14">
        <f>AVERAGE(E8:E17)</f>
        <v>1.5072068666557867</v>
      </c>
      <c r="I17" s="14">
        <f>AVERAGE(F8:F17)</f>
        <v>1.3510041304302163</v>
      </c>
      <c r="J17" s="14"/>
      <c r="K17" s="14"/>
      <c r="M17" s="7"/>
      <c r="N17" s="7"/>
      <c r="O17" s="7"/>
      <c r="P17" s="7"/>
      <c r="Q17" s="7"/>
      <c r="R17" s="7"/>
      <c r="S17" s="7"/>
      <c r="T17" s="7"/>
      <c r="U17" s="7"/>
      <c r="V17" s="7"/>
      <c r="W17" s="7"/>
      <c r="X17" s="7"/>
      <c r="Y17" s="7"/>
      <c r="Z17" s="7"/>
      <c r="AA17" s="7"/>
      <c r="AB17" s="7"/>
      <c r="AC17" s="7"/>
      <c r="AD17" s="7"/>
      <c r="AE17" s="7"/>
      <c r="AF17" s="7"/>
    </row>
    <row r="18" spans="2:32">
      <c r="B18">
        <v>1965</v>
      </c>
      <c r="C18" s="14">
        <v>0.80856934999999996</v>
      </c>
      <c r="D18" s="14">
        <v>1.1364835</v>
      </c>
      <c r="E18" s="14">
        <f t="shared" si="0"/>
        <v>1.5141931851162269</v>
      </c>
      <c r="F18" s="14">
        <f t="shared" si="0"/>
        <v>1.1233710581332872</v>
      </c>
      <c r="G18" s="14">
        <f t="shared" si="1"/>
        <v>1.5982064162023506</v>
      </c>
      <c r="H18" s="14">
        <f t="shared" ref="H18:I33" si="2">AVERAGE(E9:E18)</f>
        <v>1.3915761340680604</v>
      </c>
      <c r="I18" s="14">
        <f t="shared" si="2"/>
        <v>1.3000520344084279</v>
      </c>
      <c r="J18" s="14"/>
      <c r="K18" s="14"/>
      <c r="M18" s="7"/>
      <c r="N18" s="7"/>
      <c r="O18" s="7"/>
      <c r="P18" s="7"/>
      <c r="Q18" s="7"/>
      <c r="R18" s="7"/>
      <c r="S18" s="7"/>
      <c r="T18" s="7"/>
      <c r="U18" s="7"/>
      <c r="V18" s="7"/>
      <c r="W18" s="7"/>
      <c r="X18" s="7"/>
      <c r="Y18" s="7"/>
      <c r="Z18" s="7"/>
      <c r="AA18" s="7"/>
      <c r="AB18" s="7"/>
      <c r="AC18" s="7"/>
      <c r="AD18" s="7"/>
      <c r="AE18" s="7"/>
      <c r="AF18" s="7"/>
    </row>
    <row r="19" spans="2:32">
      <c r="B19">
        <v>1966</v>
      </c>
      <c r="C19" s="14">
        <v>0.82203912000000001</v>
      </c>
      <c r="D19" s="14">
        <v>1.1340718999999999</v>
      </c>
      <c r="E19" s="14">
        <f t="shared" si="0"/>
        <v>1.6658768972630469</v>
      </c>
      <c r="F19" s="14">
        <f t="shared" si="0"/>
        <v>-0.21219841731094391</v>
      </c>
      <c r="G19" s="14">
        <f t="shared" si="1"/>
        <v>1.7247942179203761</v>
      </c>
      <c r="H19" s="14">
        <f t="shared" si="2"/>
        <v>1.5553736925149608</v>
      </c>
      <c r="I19" s="14">
        <f t="shared" si="2"/>
        <v>0.66117132699967984</v>
      </c>
      <c r="J19" s="14"/>
      <c r="K19" s="14"/>
      <c r="M19" s="7"/>
      <c r="N19" s="7"/>
      <c r="O19" s="7"/>
      <c r="P19" s="7"/>
      <c r="Q19" s="7"/>
      <c r="R19" s="7"/>
      <c r="S19" s="7"/>
      <c r="T19" s="7"/>
      <c r="U19" s="7"/>
      <c r="V19" s="7"/>
      <c r="W19" s="7"/>
      <c r="X19" s="7"/>
      <c r="Y19" s="7"/>
      <c r="Z19" s="7"/>
      <c r="AA19" s="7"/>
      <c r="AB19" s="7"/>
      <c r="AC19" s="7"/>
      <c r="AD19" s="7"/>
      <c r="AE19" s="7"/>
      <c r="AF19" s="7"/>
    </row>
    <row r="20" spans="2:32">
      <c r="B20">
        <v>1967</v>
      </c>
      <c r="C20" s="14">
        <v>0.82626462000000001</v>
      </c>
      <c r="D20" s="14">
        <v>1.1506160000000001</v>
      </c>
      <c r="E20" s="14">
        <f t="shared" si="0"/>
        <v>0.5140266317252582</v>
      </c>
      <c r="F20" s="14">
        <f t="shared" si="0"/>
        <v>1.4588228488864132</v>
      </c>
      <c r="G20" s="14">
        <f t="shared" si="1"/>
        <v>1.4287596745468079</v>
      </c>
      <c r="H20" s="14">
        <f t="shared" si="2"/>
        <v>1.5298143381889702</v>
      </c>
      <c r="I20" s="14">
        <f t="shared" si="2"/>
        <v>0.49128704170802562</v>
      </c>
      <c r="J20" s="14"/>
      <c r="K20" s="14"/>
      <c r="M20" s="7"/>
      <c r="N20" s="7"/>
      <c r="O20" s="7"/>
      <c r="P20" s="7"/>
      <c r="Q20" s="7"/>
      <c r="R20" s="7"/>
      <c r="S20" s="7"/>
      <c r="T20" s="7"/>
      <c r="U20" s="7"/>
      <c r="V20" s="7"/>
      <c r="W20" s="7"/>
      <c r="X20" s="7"/>
      <c r="Y20" s="7"/>
      <c r="Z20" s="7"/>
      <c r="AA20" s="7"/>
      <c r="AB20" s="7"/>
      <c r="AC20" s="7"/>
      <c r="AD20" s="7"/>
      <c r="AE20" s="7"/>
      <c r="AF20" s="7"/>
    </row>
    <row r="21" spans="2:32">
      <c r="B21">
        <v>1968</v>
      </c>
      <c r="C21" s="14">
        <v>0.84597960999999999</v>
      </c>
      <c r="D21" s="14">
        <v>1.1642584</v>
      </c>
      <c r="E21" s="14">
        <f t="shared" si="0"/>
        <v>2.3860382645937364</v>
      </c>
      <c r="F21" s="14">
        <f t="shared" si="0"/>
        <v>1.1856605505224991</v>
      </c>
      <c r="G21" s="14">
        <f t="shared" si="1"/>
        <v>1.580071816552777</v>
      </c>
      <c r="H21" s="14">
        <f t="shared" si="2"/>
        <v>1.7122171118938254</v>
      </c>
      <c r="I21" s="14">
        <f t="shared" si="2"/>
        <v>0.52541916261529731</v>
      </c>
      <c r="J21" s="14"/>
      <c r="K21" s="14"/>
      <c r="M21" s="7"/>
      <c r="N21" s="7"/>
      <c r="O21" s="7"/>
      <c r="P21" s="7"/>
      <c r="Q21" s="7"/>
      <c r="R21" s="7"/>
      <c r="S21" s="7"/>
      <c r="T21" s="7"/>
      <c r="U21" s="7"/>
      <c r="V21" s="7"/>
      <c r="W21" s="7"/>
      <c r="X21" s="7"/>
      <c r="Y21" s="7"/>
      <c r="Z21" s="7"/>
      <c r="AA21" s="7"/>
      <c r="AB21" s="7"/>
      <c r="AC21" s="7"/>
      <c r="AD21" s="7"/>
      <c r="AE21" s="7"/>
      <c r="AF21" s="7"/>
    </row>
    <row r="22" spans="2:32">
      <c r="B22">
        <v>1969</v>
      </c>
      <c r="C22" s="14">
        <v>0.85479276999999998</v>
      </c>
      <c r="D22" s="14">
        <v>1.1930282999999999</v>
      </c>
      <c r="E22" s="14">
        <f t="shared" si="0"/>
        <v>1.0417697892269473</v>
      </c>
      <c r="F22" s="14">
        <f t="shared" si="0"/>
        <v>2.4710923279574359</v>
      </c>
      <c r="G22" s="14">
        <f t="shared" si="1"/>
        <v>1.4243809535850431</v>
      </c>
      <c r="H22" s="14">
        <f t="shared" si="2"/>
        <v>1.4920435644961016</v>
      </c>
      <c r="I22" s="14">
        <f t="shared" si="2"/>
        <v>0.86491995078112183</v>
      </c>
      <c r="J22" s="14"/>
      <c r="K22" s="14"/>
      <c r="M22" s="7"/>
      <c r="N22" s="7"/>
      <c r="O22" s="7"/>
      <c r="P22" s="7"/>
      <c r="Q22" s="7"/>
      <c r="R22" s="7"/>
      <c r="S22" s="7"/>
      <c r="T22" s="7"/>
      <c r="U22" s="7"/>
      <c r="V22" s="7"/>
      <c r="W22" s="7"/>
      <c r="X22" s="7"/>
      <c r="Y22" s="7"/>
      <c r="Z22" s="7"/>
      <c r="AA22" s="7"/>
      <c r="AB22" s="7"/>
      <c r="AC22" s="7"/>
      <c r="AD22" s="7"/>
      <c r="AE22" s="7"/>
      <c r="AF22" s="7"/>
    </row>
    <row r="23" spans="2:32">
      <c r="B23">
        <v>1970</v>
      </c>
      <c r="C23" s="14">
        <v>0.86304826999999995</v>
      </c>
      <c r="D23" s="14">
        <v>1.1962761</v>
      </c>
      <c r="E23" s="14">
        <f t="shared" si="0"/>
        <v>0.96578963811310814</v>
      </c>
      <c r="F23" s="14">
        <f t="shared" si="0"/>
        <v>0.27223159752371373</v>
      </c>
      <c r="G23" s="14">
        <f t="shared" si="1"/>
        <v>1.3147002441844193</v>
      </c>
      <c r="H23" s="14">
        <f t="shared" si="2"/>
        <v>1.4564533301933849</v>
      </c>
      <c r="I23" s="14">
        <f t="shared" si="2"/>
        <v>0.89084307513603989</v>
      </c>
      <c r="J23" s="14"/>
      <c r="K23" s="14"/>
      <c r="M23" s="7"/>
      <c r="N23" s="7"/>
      <c r="O23" s="7"/>
      <c r="P23" s="7"/>
      <c r="Q23" s="7"/>
      <c r="R23" s="7"/>
      <c r="S23" s="7"/>
      <c r="T23" s="7"/>
      <c r="U23" s="7"/>
      <c r="V23" s="7"/>
      <c r="W23" s="7"/>
      <c r="X23" s="7"/>
      <c r="Y23" s="7"/>
      <c r="Z23" s="7"/>
      <c r="AA23" s="7"/>
      <c r="AB23" s="7"/>
      <c r="AC23" s="7"/>
      <c r="AD23" s="7"/>
      <c r="AE23" s="7"/>
      <c r="AF23" s="7"/>
    </row>
    <row r="24" spans="2:32">
      <c r="B24">
        <v>1971</v>
      </c>
      <c r="C24" s="14">
        <v>0.87461162000000003</v>
      </c>
      <c r="D24" s="14">
        <v>1.2191932999999999</v>
      </c>
      <c r="E24" s="14">
        <f t="shared" si="0"/>
        <v>1.3398265661316913</v>
      </c>
      <c r="F24" s="14">
        <f t="shared" si="0"/>
        <v>1.9157115986852915</v>
      </c>
      <c r="G24" s="14">
        <f t="shared" si="1"/>
        <v>1.2494901779581482</v>
      </c>
      <c r="H24" s="14">
        <f t="shared" si="2"/>
        <v>1.4871421979392623</v>
      </c>
      <c r="I24" s="14">
        <f t="shared" si="2"/>
        <v>1.3532790292858876</v>
      </c>
      <c r="J24" s="14"/>
      <c r="K24" s="14"/>
      <c r="M24" s="7"/>
      <c r="N24" s="7"/>
      <c r="O24" s="7"/>
      <c r="P24" s="7"/>
      <c r="Q24" s="7"/>
      <c r="R24" s="7"/>
      <c r="S24" s="7"/>
      <c r="T24" s="7"/>
      <c r="U24" s="7"/>
      <c r="V24" s="7"/>
      <c r="W24" s="7"/>
      <c r="X24" s="7"/>
      <c r="Y24" s="7"/>
      <c r="Z24" s="7"/>
      <c r="AA24" s="7"/>
      <c r="AB24" s="7"/>
      <c r="AC24" s="7"/>
      <c r="AD24" s="7"/>
      <c r="AE24" s="7"/>
      <c r="AF24" s="7"/>
    </row>
    <row r="25" spans="2:32">
      <c r="B25">
        <v>1972</v>
      </c>
      <c r="C25" s="14">
        <v>0.88855300999999998</v>
      </c>
      <c r="D25" s="14">
        <v>1.2250471000000001</v>
      </c>
      <c r="E25" s="14">
        <f t="shared" si="0"/>
        <v>1.59400923577941</v>
      </c>
      <c r="F25" s="14">
        <f t="shared" si="0"/>
        <v>0.48013715298469606</v>
      </c>
      <c r="G25" s="14">
        <f t="shared" si="1"/>
        <v>1.4654866987689785</v>
      </c>
      <c r="H25" s="14">
        <f t="shared" si="2"/>
        <v>1.4471231866578933</v>
      </c>
      <c r="I25" s="14">
        <f t="shared" si="2"/>
        <v>1.2932935227780562</v>
      </c>
      <c r="J25" s="14"/>
      <c r="K25" s="14"/>
      <c r="M25" s="7"/>
      <c r="N25" s="7"/>
      <c r="O25" s="7"/>
      <c r="P25" s="7"/>
      <c r="Q25" s="7"/>
      <c r="R25" s="7"/>
      <c r="S25" s="7"/>
      <c r="T25" s="7"/>
      <c r="U25" s="7"/>
      <c r="V25" s="7"/>
      <c r="W25" s="7"/>
      <c r="X25" s="7"/>
      <c r="Y25" s="7"/>
      <c r="Z25" s="7"/>
      <c r="AA25" s="7"/>
      <c r="AB25" s="7"/>
      <c r="AC25" s="7"/>
      <c r="AD25" s="7"/>
      <c r="AE25" s="7"/>
      <c r="AF25" s="7"/>
    </row>
    <row r="26" spans="2:32">
      <c r="B26">
        <v>1973</v>
      </c>
      <c r="C26" s="14">
        <v>0.90324484999999999</v>
      </c>
      <c r="D26" s="14">
        <v>1.2394445999999999</v>
      </c>
      <c r="E26" s="14">
        <f t="shared" si="0"/>
        <v>1.6534567813798731</v>
      </c>
      <c r="F26" s="14">
        <f t="shared" si="0"/>
        <v>1.1752609348652641</v>
      </c>
      <c r="G26" s="14">
        <f t="shared" si="1"/>
        <v>1.3189704021262059</v>
      </c>
      <c r="H26" s="14">
        <f t="shared" si="2"/>
        <v>1.4495211093394915</v>
      </c>
      <c r="I26" s="14">
        <f t="shared" si="2"/>
        <v>1.0044329221494082</v>
      </c>
      <c r="J26" s="14"/>
      <c r="K26" s="14"/>
      <c r="M26" s="7"/>
      <c r="N26" s="7"/>
      <c r="O26" s="7"/>
      <c r="P26" s="7"/>
      <c r="Q26" s="7"/>
      <c r="R26" s="7"/>
      <c r="S26" s="7"/>
      <c r="T26" s="7"/>
      <c r="U26" s="7"/>
      <c r="V26" s="7"/>
      <c r="W26" s="7"/>
      <c r="X26" s="7"/>
      <c r="Y26" s="7"/>
      <c r="Z26" s="7"/>
      <c r="AA26" s="7"/>
      <c r="AB26" s="7"/>
      <c r="AC26" s="7"/>
      <c r="AD26" s="7"/>
      <c r="AE26" s="7"/>
      <c r="AF26" s="7"/>
    </row>
    <row r="27" spans="2:32">
      <c r="B27">
        <v>1974</v>
      </c>
      <c r="C27" s="14">
        <v>0.88969595999999995</v>
      </c>
      <c r="D27" s="14">
        <v>1.3589618999999999</v>
      </c>
      <c r="E27" s="14">
        <f t="shared" si="0"/>
        <v>-1.5000240521714545</v>
      </c>
      <c r="F27" s="14">
        <f t="shared" si="0"/>
        <v>9.6428109816283865</v>
      </c>
      <c r="G27" s="14">
        <f t="shared" si="1"/>
        <v>0.81061163384652557</v>
      </c>
      <c r="H27" s="14">
        <f t="shared" si="2"/>
        <v>1.1174962937157844</v>
      </c>
      <c r="I27" s="14">
        <f t="shared" si="2"/>
        <v>1.9512900633876042</v>
      </c>
      <c r="J27" s="14"/>
      <c r="K27" s="14"/>
      <c r="M27" s="7"/>
      <c r="N27" s="7"/>
      <c r="O27" s="7"/>
      <c r="P27" s="7"/>
      <c r="Q27" s="7"/>
      <c r="R27" s="7"/>
      <c r="S27" s="7"/>
      <c r="T27" s="7"/>
      <c r="U27" s="7"/>
      <c r="V27" s="7"/>
      <c r="W27" s="7"/>
      <c r="X27" s="7"/>
      <c r="Y27" s="7"/>
      <c r="Z27" s="7"/>
      <c r="AA27" s="7"/>
      <c r="AB27" s="7"/>
      <c r="AC27" s="7"/>
      <c r="AD27" s="7"/>
      <c r="AE27" s="7"/>
      <c r="AF27" s="7"/>
    </row>
    <row r="28" spans="2:32">
      <c r="B28">
        <v>1975</v>
      </c>
      <c r="C28" s="14">
        <v>0.88489490000000004</v>
      </c>
      <c r="D28" s="14">
        <v>1.3377456999999999</v>
      </c>
      <c r="E28" s="14">
        <f t="shared" si="0"/>
        <v>-0.53962929088717715</v>
      </c>
      <c r="F28" s="14">
        <f t="shared" si="0"/>
        <v>-1.5612063884940426</v>
      </c>
      <c r="G28" s="14">
        <f t="shared" si="1"/>
        <v>0.50952784804646856</v>
      </c>
      <c r="H28" s="14">
        <f t="shared" si="2"/>
        <v>0.912114046115444</v>
      </c>
      <c r="I28" s="14">
        <f t="shared" si="2"/>
        <v>1.6828323187248713</v>
      </c>
      <c r="J28" s="14"/>
      <c r="K28" s="14"/>
      <c r="M28" s="7"/>
      <c r="N28" s="7"/>
      <c r="O28" s="7"/>
      <c r="P28" s="7"/>
      <c r="Q28" s="7"/>
      <c r="R28" s="7"/>
      <c r="S28" s="7"/>
      <c r="T28" s="7"/>
      <c r="U28" s="7"/>
      <c r="V28" s="7"/>
      <c r="W28" s="7"/>
      <c r="X28" s="7"/>
      <c r="Y28" s="7"/>
      <c r="Z28" s="7"/>
      <c r="AA28" s="7"/>
      <c r="AB28" s="7"/>
      <c r="AC28" s="7"/>
      <c r="AD28" s="7"/>
      <c r="AE28" s="7"/>
      <c r="AF28" s="7"/>
    </row>
    <row r="29" spans="2:32">
      <c r="B29">
        <v>1976</v>
      </c>
      <c r="C29" s="14">
        <v>0.89964343999999996</v>
      </c>
      <c r="D29" s="14">
        <v>1.3693483</v>
      </c>
      <c r="E29" s="14">
        <f t="shared" si="0"/>
        <v>1.6666996272664676</v>
      </c>
      <c r="F29" s="14">
        <f t="shared" si="0"/>
        <v>2.3623772440457174</v>
      </c>
      <c r="G29" s="14">
        <f t="shared" si="1"/>
        <v>0.57490246027342384</v>
      </c>
      <c r="H29" s="14">
        <f t="shared" si="2"/>
        <v>0.91219631911578603</v>
      </c>
      <c r="I29" s="14">
        <f t="shared" si="2"/>
        <v>1.9402898848605374</v>
      </c>
      <c r="J29" s="14"/>
      <c r="K29" s="14"/>
      <c r="M29" s="7"/>
      <c r="N29" s="7"/>
      <c r="O29" s="7"/>
      <c r="P29" s="7"/>
      <c r="Q29" s="7"/>
      <c r="R29" s="7"/>
      <c r="S29" s="7"/>
      <c r="T29" s="7"/>
      <c r="U29" s="7"/>
      <c r="V29" s="7"/>
      <c r="W29" s="7"/>
      <c r="X29" s="7"/>
      <c r="Y29" s="7"/>
      <c r="Z29" s="7"/>
      <c r="AA29" s="7"/>
      <c r="AB29" s="7"/>
      <c r="AC29" s="7"/>
      <c r="AD29" s="7"/>
      <c r="AE29" s="7"/>
      <c r="AF29" s="7"/>
    </row>
    <row r="30" spans="2:32">
      <c r="B30">
        <v>1977</v>
      </c>
      <c r="C30" s="14">
        <v>0.90489098999999995</v>
      </c>
      <c r="D30" s="14">
        <v>1.3346186</v>
      </c>
      <c r="E30" s="14">
        <f t="shared" si="0"/>
        <v>0.58329219851810876</v>
      </c>
      <c r="F30" s="14">
        <f t="shared" si="0"/>
        <v>-2.5362210622381411</v>
      </c>
      <c r="G30" s="14">
        <f t="shared" si="1"/>
        <v>0.37275905282116356</v>
      </c>
      <c r="H30" s="14">
        <f t="shared" si="2"/>
        <v>0.91912287579507113</v>
      </c>
      <c r="I30" s="14">
        <f t="shared" si="2"/>
        <v>1.540785493748082</v>
      </c>
      <c r="J30" s="14"/>
      <c r="K30" s="14"/>
      <c r="M30" s="7"/>
      <c r="N30" s="7"/>
      <c r="O30" s="7"/>
      <c r="P30" s="7"/>
      <c r="Q30" s="7"/>
      <c r="R30" s="7"/>
      <c r="S30" s="7"/>
      <c r="T30" s="7"/>
      <c r="U30" s="7"/>
      <c r="V30" s="7"/>
      <c r="W30" s="7"/>
      <c r="X30" s="7"/>
      <c r="Y30" s="7"/>
      <c r="Z30" s="7"/>
      <c r="AA30" s="7"/>
      <c r="AB30" s="7"/>
      <c r="AC30" s="7"/>
      <c r="AD30" s="7"/>
      <c r="AE30" s="7"/>
      <c r="AF30" s="7"/>
    </row>
    <row r="31" spans="2:32">
      <c r="B31">
        <v>1978</v>
      </c>
      <c r="C31" s="14">
        <v>0.91140228000000001</v>
      </c>
      <c r="D31" s="14">
        <v>1.2604812999999999</v>
      </c>
      <c r="E31" s="14">
        <f t="shared" si="0"/>
        <v>0.71956623195022473</v>
      </c>
      <c r="F31" s="14">
        <f t="shared" si="0"/>
        <v>-5.5549428128755238</v>
      </c>
      <c r="G31" s="14">
        <f t="shared" si="1"/>
        <v>0.18598094293523387</v>
      </c>
      <c r="H31" s="14">
        <f t="shared" si="2"/>
        <v>0.7524756725307199</v>
      </c>
      <c r="I31" s="14">
        <f t="shared" si="2"/>
        <v>0.86672515740827971</v>
      </c>
      <c r="J31" s="14"/>
      <c r="K31" s="14"/>
      <c r="M31" s="7"/>
      <c r="N31" s="7"/>
      <c r="O31" s="7"/>
      <c r="P31" s="7"/>
      <c r="Q31" s="7"/>
      <c r="R31" s="7"/>
      <c r="S31" s="7"/>
      <c r="T31" s="7"/>
      <c r="U31" s="7"/>
      <c r="V31" s="7"/>
      <c r="W31" s="7"/>
      <c r="X31" s="7"/>
      <c r="Y31" s="7"/>
      <c r="Z31" s="7"/>
      <c r="AA31" s="7"/>
      <c r="AB31" s="7"/>
      <c r="AC31" s="7"/>
      <c r="AD31" s="7"/>
      <c r="AE31" s="7"/>
      <c r="AF31" s="7"/>
    </row>
    <row r="32" spans="2:32">
      <c r="B32">
        <v>1979</v>
      </c>
      <c r="C32" s="14">
        <v>0.91507125</v>
      </c>
      <c r="D32" s="14">
        <v>1.2526949000000001</v>
      </c>
      <c r="E32" s="14">
        <f t="shared" si="0"/>
        <v>0.40256317989462786</v>
      </c>
      <c r="F32" s="14">
        <f t="shared" si="0"/>
        <v>-0.61773229003871677</v>
      </c>
      <c r="G32" s="14">
        <f t="shared" si="1"/>
        <v>0.56649838934845032</v>
      </c>
      <c r="H32" s="14">
        <f t="shared" si="2"/>
        <v>0.688555011597488</v>
      </c>
      <c r="I32" s="14">
        <f t="shared" si="2"/>
        <v>0.55784269560866451</v>
      </c>
      <c r="J32" s="14"/>
      <c r="K32" s="14"/>
      <c r="M32" s="7"/>
      <c r="N32" s="7"/>
      <c r="O32" s="7"/>
      <c r="P32" s="7"/>
      <c r="Q32" s="7"/>
      <c r="R32" s="7"/>
      <c r="S32" s="7"/>
      <c r="T32" s="7"/>
      <c r="U32" s="7"/>
      <c r="V32" s="7"/>
      <c r="W32" s="7"/>
      <c r="X32" s="7"/>
      <c r="Y32" s="7"/>
      <c r="Z32" s="7"/>
      <c r="AA32" s="7"/>
      <c r="AB32" s="7"/>
      <c r="AC32" s="7"/>
      <c r="AD32" s="7"/>
      <c r="AE32" s="7"/>
      <c r="AF32" s="7"/>
    </row>
    <row r="33" spans="2:32">
      <c r="B33">
        <v>1980</v>
      </c>
      <c r="C33" s="14">
        <v>0.90746793999999997</v>
      </c>
      <c r="D33" s="14">
        <v>1.222286</v>
      </c>
      <c r="E33" s="14">
        <f t="shared" si="0"/>
        <v>-0.83089814044534194</v>
      </c>
      <c r="F33" s="14">
        <f t="shared" si="0"/>
        <v>-2.4274785504435243</v>
      </c>
      <c r="G33" s="14">
        <f t="shared" si="1"/>
        <v>0.50824461943681742</v>
      </c>
      <c r="H33" s="14">
        <f t="shared" si="2"/>
        <v>0.50888623374164299</v>
      </c>
      <c r="I33" s="14">
        <f t="shared" si="2"/>
        <v>0.2878716808119407</v>
      </c>
      <c r="J33" s="14"/>
      <c r="K33" s="14"/>
      <c r="M33" s="7"/>
      <c r="N33" s="7"/>
      <c r="O33" s="7"/>
      <c r="P33" s="7"/>
      <c r="Q33" s="7"/>
      <c r="R33" s="7"/>
      <c r="S33" s="7"/>
      <c r="T33" s="7"/>
      <c r="U33" s="7"/>
      <c r="V33" s="7"/>
      <c r="W33" s="7"/>
      <c r="X33" s="7"/>
      <c r="Y33" s="7"/>
      <c r="Z33" s="7"/>
      <c r="AA33" s="7"/>
      <c r="AB33" s="7"/>
      <c r="AC33" s="7"/>
      <c r="AD33" s="7"/>
      <c r="AE33" s="7"/>
      <c r="AF33" s="7"/>
    </row>
    <row r="34" spans="2:32">
      <c r="B34">
        <v>1981</v>
      </c>
      <c r="C34" s="14">
        <v>0.91110963</v>
      </c>
      <c r="D34" s="14">
        <v>1.1794598999999999</v>
      </c>
      <c r="E34" s="14">
        <f t="shared" si="0"/>
        <v>0.401302331407976</v>
      </c>
      <c r="F34" s="14">
        <f t="shared" si="0"/>
        <v>-3.5037708032326407</v>
      </c>
      <c r="G34" s="14">
        <f t="shared" si="1"/>
        <v>0.2551651602651191</v>
      </c>
      <c r="H34" s="14">
        <f t="shared" ref="H34:I49" si="3">AVERAGE(E25:E34)</f>
        <v>0.41503381026927144</v>
      </c>
      <c r="I34" s="14">
        <f t="shared" si="3"/>
        <v>-0.25407655937985252</v>
      </c>
      <c r="J34" s="14"/>
      <c r="K34" s="14"/>
      <c r="M34" s="7"/>
      <c r="N34" s="7"/>
      <c r="O34" s="7"/>
      <c r="P34" s="7"/>
      <c r="Q34" s="7"/>
      <c r="R34" s="7"/>
      <c r="S34" s="7"/>
      <c r="T34" s="7"/>
      <c r="U34" s="7"/>
      <c r="V34" s="7"/>
      <c r="W34" s="7"/>
      <c r="X34" s="7"/>
      <c r="Y34" s="7"/>
      <c r="Z34" s="7"/>
      <c r="AA34" s="7"/>
      <c r="AB34" s="7"/>
      <c r="AC34" s="7"/>
      <c r="AD34" s="7"/>
      <c r="AE34" s="7"/>
      <c r="AF34" s="7"/>
    </row>
    <row r="35" spans="2:32">
      <c r="B35">
        <v>1982</v>
      </c>
      <c r="C35" s="14">
        <v>0.90512917000000004</v>
      </c>
      <c r="D35" s="14">
        <v>1.1143163</v>
      </c>
      <c r="E35" s="14">
        <f t="shared" si="0"/>
        <v>-0.6563930182583988</v>
      </c>
      <c r="F35" s="14">
        <f t="shared" si="0"/>
        <v>-5.523172089190993</v>
      </c>
      <c r="G35" s="14">
        <f t="shared" si="1"/>
        <v>7.2281169098175726E-3</v>
      </c>
      <c r="H35" s="14">
        <f t="shared" si="3"/>
        <v>0.18999358486549056</v>
      </c>
      <c r="I35" s="14">
        <f t="shared" si="3"/>
        <v>-0.85440748359742147</v>
      </c>
      <c r="J35" s="14"/>
      <c r="K35" s="14"/>
      <c r="M35" s="7"/>
      <c r="N35" s="7"/>
      <c r="O35" s="7"/>
      <c r="P35" s="7"/>
      <c r="Q35" s="7"/>
      <c r="R35" s="7"/>
      <c r="S35" s="7"/>
      <c r="T35" s="7"/>
      <c r="U35" s="7"/>
      <c r="V35" s="7"/>
      <c r="W35" s="7"/>
      <c r="X35" s="7"/>
      <c r="Y35" s="7"/>
      <c r="Z35" s="7"/>
      <c r="AA35" s="7"/>
      <c r="AB35" s="7"/>
      <c r="AC35" s="7"/>
      <c r="AD35" s="7"/>
      <c r="AE35" s="7"/>
      <c r="AF35" s="7"/>
    </row>
    <row r="36" spans="2:32">
      <c r="B36">
        <v>1983</v>
      </c>
      <c r="C36" s="14">
        <v>0.91666303999999998</v>
      </c>
      <c r="D36" s="14">
        <v>1.0674682</v>
      </c>
      <c r="E36" s="14">
        <f t="shared" si="0"/>
        <v>1.2742788965689726</v>
      </c>
      <c r="F36" s="14">
        <f t="shared" si="0"/>
        <v>-4.2042012667319</v>
      </c>
      <c r="G36" s="14">
        <f t="shared" si="1"/>
        <v>0.11817064983356715</v>
      </c>
      <c r="H36" s="14">
        <f t="shared" si="3"/>
        <v>0.15207579638440052</v>
      </c>
      <c r="I36" s="14">
        <f t="shared" si="3"/>
        <v>-1.3923537037571379</v>
      </c>
      <c r="J36" s="14"/>
      <c r="K36" s="14"/>
      <c r="M36" s="7"/>
      <c r="N36" s="7"/>
      <c r="O36" s="7"/>
      <c r="P36" s="7"/>
      <c r="Q36" s="7"/>
      <c r="R36" s="7"/>
      <c r="S36" s="7"/>
      <c r="T36" s="7"/>
      <c r="U36" s="7"/>
      <c r="V36" s="7"/>
      <c r="W36" s="7"/>
      <c r="X36" s="7"/>
      <c r="Y36" s="7"/>
      <c r="Z36" s="7"/>
      <c r="AA36" s="7"/>
      <c r="AB36" s="7"/>
      <c r="AC36" s="7"/>
      <c r="AD36" s="7"/>
      <c r="AE36" s="7"/>
      <c r="AF36" s="7"/>
    </row>
    <row r="37" spans="2:32">
      <c r="B37">
        <v>1984</v>
      </c>
      <c r="C37" s="14">
        <v>0.93163534999999997</v>
      </c>
      <c r="D37" s="14">
        <v>1.0590617</v>
      </c>
      <c r="E37" s="14">
        <f t="shared" si="0"/>
        <v>1.633349371214976</v>
      </c>
      <c r="F37" s="14">
        <f t="shared" si="0"/>
        <v>-0.78751760473988952</v>
      </c>
      <c r="G37" s="14">
        <f t="shared" si="1"/>
        <v>0.36432788809763678</v>
      </c>
      <c r="H37" s="14">
        <f t="shared" si="3"/>
        <v>0.46541313872304357</v>
      </c>
      <c r="I37" s="14">
        <f t="shared" si="3"/>
        <v>-2.4353865623939654</v>
      </c>
      <c r="J37" s="14"/>
      <c r="K37" s="14"/>
      <c r="M37" s="7"/>
      <c r="N37" s="7"/>
      <c r="O37" s="7"/>
      <c r="P37" s="7"/>
      <c r="Q37" s="7"/>
      <c r="R37" s="7"/>
      <c r="S37" s="7"/>
      <c r="T37" s="7"/>
      <c r="U37" s="7"/>
      <c r="V37" s="7"/>
      <c r="W37" s="7"/>
      <c r="X37" s="7"/>
      <c r="Y37" s="7"/>
      <c r="Z37" s="7"/>
      <c r="AA37" s="7"/>
      <c r="AB37" s="7"/>
      <c r="AC37" s="7"/>
      <c r="AD37" s="7"/>
      <c r="AE37" s="7"/>
      <c r="AF37" s="7"/>
    </row>
    <row r="38" spans="2:32">
      <c r="B38">
        <v>1985</v>
      </c>
      <c r="C38" s="14">
        <v>0.94183965999999997</v>
      </c>
      <c r="D38" s="14">
        <v>1.0480764</v>
      </c>
      <c r="E38" s="14">
        <f t="shared" si="0"/>
        <v>1.0953115937474962</v>
      </c>
      <c r="F38" s="14">
        <f t="shared" si="0"/>
        <v>-1.0372672338164932</v>
      </c>
      <c r="G38" s="14">
        <f t="shared" si="1"/>
        <v>0.74956983493620444</v>
      </c>
      <c r="H38" s="14">
        <f t="shared" si="3"/>
        <v>0.62890722718651093</v>
      </c>
      <c r="I38" s="14">
        <f t="shared" si="3"/>
        <v>-2.3829926469262106</v>
      </c>
      <c r="J38" s="14"/>
      <c r="K38" s="14"/>
      <c r="M38" s="7"/>
      <c r="N38" s="7"/>
      <c r="O38" s="7"/>
      <c r="P38" s="7"/>
      <c r="Q38" s="7"/>
      <c r="R38" s="7"/>
      <c r="S38" s="7"/>
      <c r="T38" s="7"/>
      <c r="U38" s="7"/>
      <c r="V38" s="7"/>
      <c r="W38" s="7"/>
      <c r="X38" s="7"/>
      <c r="Y38" s="7"/>
      <c r="Z38" s="7"/>
      <c r="AA38" s="7"/>
      <c r="AB38" s="7"/>
      <c r="AC38" s="7"/>
      <c r="AD38" s="7"/>
      <c r="AE38" s="7"/>
      <c r="AF38" s="7"/>
    </row>
    <row r="39" spans="2:32">
      <c r="B39">
        <v>1986</v>
      </c>
      <c r="C39" s="14">
        <v>0.94666075999999999</v>
      </c>
      <c r="D39" s="14">
        <v>1.0496455</v>
      </c>
      <c r="E39" s="14">
        <f t="shared" si="0"/>
        <v>0.51188118368258984</v>
      </c>
      <c r="F39" s="14">
        <f t="shared" si="0"/>
        <v>0.149712368296818</v>
      </c>
      <c r="G39" s="14">
        <f t="shared" si="1"/>
        <v>0.77168560539112718</v>
      </c>
      <c r="H39" s="14">
        <f t="shared" si="3"/>
        <v>0.51342538282812311</v>
      </c>
      <c r="I39" s="14">
        <f t="shared" si="3"/>
        <v>-2.6042591345011004</v>
      </c>
      <c r="J39" s="14"/>
      <c r="K39" s="14"/>
      <c r="M39" s="7"/>
      <c r="N39" s="7"/>
      <c r="O39" s="7"/>
      <c r="P39" s="7"/>
      <c r="Q39" s="7"/>
      <c r="R39" s="7"/>
      <c r="S39" s="7"/>
      <c r="T39" s="7"/>
      <c r="U39" s="7"/>
      <c r="V39" s="7"/>
      <c r="W39" s="7"/>
      <c r="X39" s="7"/>
      <c r="Y39" s="7"/>
      <c r="Z39" s="7"/>
      <c r="AA39" s="7"/>
      <c r="AB39" s="7"/>
      <c r="AC39" s="7"/>
      <c r="AD39" s="7"/>
      <c r="AE39" s="7"/>
      <c r="AF39" s="7"/>
    </row>
    <row r="40" spans="2:32">
      <c r="B40">
        <v>1987</v>
      </c>
      <c r="C40" s="14">
        <v>0.95143295999999999</v>
      </c>
      <c r="D40" s="14">
        <v>1.0499339999999999</v>
      </c>
      <c r="E40" s="14">
        <f t="shared" si="0"/>
        <v>0.50410877915759045</v>
      </c>
      <c r="F40" s="14">
        <f t="shared" si="0"/>
        <v>2.7485470094418929E-2</v>
      </c>
      <c r="G40" s="14">
        <f t="shared" si="1"/>
        <v>1.003785964874325</v>
      </c>
      <c r="H40" s="14">
        <f t="shared" si="3"/>
        <v>0.50550704089207132</v>
      </c>
      <c r="I40" s="14">
        <f t="shared" si="3"/>
        <v>-2.3478884812678444</v>
      </c>
      <c r="J40" s="14"/>
      <c r="K40" s="14"/>
      <c r="M40" s="7"/>
      <c r="N40" s="7"/>
      <c r="O40" s="7"/>
      <c r="P40" s="7"/>
      <c r="Q40" s="7"/>
      <c r="R40" s="7"/>
      <c r="S40" s="7"/>
      <c r="T40" s="7"/>
      <c r="U40" s="7"/>
      <c r="V40" s="7"/>
      <c r="W40" s="7"/>
      <c r="X40" s="7"/>
      <c r="Y40" s="7"/>
      <c r="Z40" s="7"/>
      <c r="AA40" s="7"/>
      <c r="AB40" s="7"/>
      <c r="AC40" s="7"/>
      <c r="AD40" s="7"/>
      <c r="AE40" s="7"/>
      <c r="AF40" s="7"/>
    </row>
    <row r="41" spans="2:32">
      <c r="B41">
        <v>1988</v>
      </c>
      <c r="C41" s="14">
        <v>0.96604701000000004</v>
      </c>
      <c r="D41" s="14">
        <v>1.0346911999999999</v>
      </c>
      <c r="E41" s="14">
        <f t="shared" si="0"/>
        <v>1.5360041762690173</v>
      </c>
      <c r="F41" s="14">
        <f t="shared" si="0"/>
        <v>-1.4517864932462459</v>
      </c>
      <c r="G41" s="14">
        <f t="shared" si="1"/>
        <v>1.056131020814334</v>
      </c>
      <c r="H41" s="14">
        <f t="shared" si="3"/>
        <v>0.58715083532395052</v>
      </c>
      <c r="I41" s="14">
        <f t="shared" si="3"/>
        <v>-1.9375728493049167</v>
      </c>
      <c r="J41" s="14"/>
      <c r="K41" s="14"/>
      <c r="M41" s="7"/>
      <c r="N41" s="7"/>
      <c r="O41" s="7"/>
      <c r="P41" s="7"/>
      <c r="Q41" s="7"/>
      <c r="R41" s="7"/>
      <c r="S41" s="7"/>
      <c r="T41" s="7"/>
      <c r="U41" s="7"/>
      <c r="V41" s="7"/>
      <c r="W41" s="7"/>
      <c r="X41" s="7"/>
      <c r="Y41" s="7"/>
      <c r="Z41" s="7"/>
      <c r="AA41" s="7"/>
      <c r="AB41" s="7"/>
      <c r="AC41" s="7"/>
      <c r="AD41" s="7"/>
      <c r="AE41" s="7"/>
      <c r="AF41" s="7"/>
    </row>
    <row r="42" spans="2:32">
      <c r="B42">
        <v>1989</v>
      </c>
      <c r="C42" s="14">
        <v>0.97337940000000001</v>
      </c>
      <c r="D42" s="14">
        <v>1.0182492000000001</v>
      </c>
      <c r="E42" s="14">
        <f t="shared" si="0"/>
        <v>0.7590096469529044</v>
      </c>
      <c r="F42" s="14">
        <f t="shared" si="0"/>
        <v>-1.5890731456882747</v>
      </c>
      <c r="G42" s="14">
        <f t="shared" si="1"/>
        <v>0.88126307596191966</v>
      </c>
      <c r="H42" s="14">
        <f t="shared" si="3"/>
        <v>0.62279548202977819</v>
      </c>
      <c r="I42" s="14">
        <f t="shared" si="3"/>
        <v>-2.0347069348698725</v>
      </c>
      <c r="J42" s="14"/>
      <c r="K42" s="14"/>
      <c r="M42" s="7"/>
      <c r="N42" s="7"/>
      <c r="O42" s="7"/>
      <c r="P42" s="7"/>
      <c r="Q42" s="7"/>
      <c r="R42" s="7"/>
      <c r="S42" s="7"/>
      <c r="T42" s="7"/>
      <c r="U42" s="7"/>
      <c r="V42" s="7"/>
      <c r="W42" s="7"/>
      <c r="X42" s="7"/>
      <c r="Y42" s="7"/>
      <c r="Z42" s="7"/>
      <c r="AA42" s="7"/>
      <c r="AB42" s="7"/>
      <c r="AC42" s="7"/>
      <c r="AD42" s="7"/>
      <c r="AE42" s="7"/>
      <c r="AF42" s="7"/>
    </row>
    <row r="43" spans="2:32">
      <c r="B43">
        <v>1990</v>
      </c>
      <c r="C43" s="14">
        <v>0.97876368000000002</v>
      </c>
      <c r="D43" s="14">
        <v>1.0134483000000001</v>
      </c>
      <c r="E43" s="14">
        <f t="shared" si="0"/>
        <v>0.55315327199241437</v>
      </c>
      <c r="F43" s="14">
        <f t="shared" si="0"/>
        <v>-0.47148576203153425</v>
      </c>
      <c r="G43" s="14">
        <f t="shared" si="1"/>
        <v>0.7728314116109033</v>
      </c>
      <c r="H43" s="14">
        <f t="shared" si="3"/>
        <v>0.76120062327355387</v>
      </c>
      <c r="I43" s="14">
        <f t="shared" si="3"/>
        <v>-1.8391076560286734</v>
      </c>
      <c r="J43" s="14">
        <f>E$73</f>
        <v>0.92719153087349826</v>
      </c>
      <c r="K43" s="14"/>
      <c r="M43" s="7"/>
      <c r="N43" s="7"/>
      <c r="O43" s="7"/>
      <c r="P43" s="7"/>
      <c r="Q43" s="7"/>
      <c r="R43" s="7"/>
      <c r="S43" s="7"/>
      <c r="T43" s="7"/>
      <c r="U43" s="7"/>
      <c r="V43" s="7"/>
      <c r="W43" s="7"/>
      <c r="X43" s="7"/>
      <c r="Y43" s="7"/>
      <c r="Z43" s="7"/>
      <c r="AA43" s="7"/>
      <c r="AB43" s="7"/>
      <c r="AC43" s="7"/>
      <c r="AD43" s="7"/>
      <c r="AE43" s="7"/>
      <c r="AF43" s="7"/>
    </row>
    <row r="44" spans="2:32">
      <c r="B44">
        <v>1991</v>
      </c>
      <c r="C44" s="14">
        <v>0.98192190000000001</v>
      </c>
      <c r="D44" s="14">
        <v>1.0032563999999999</v>
      </c>
      <c r="E44" s="14">
        <f t="shared" si="0"/>
        <v>0.32267441717903012</v>
      </c>
      <c r="F44" s="14">
        <f t="shared" si="0"/>
        <v>-1.0056655085414974</v>
      </c>
      <c r="G44" s="14">
        <f t="shared" si="1"/>
        <v>0.73499005831019137</v>
      </c>
      <c r="H44" s="14">
        <f t="shared" si="3"/>
        <v>0.75333783185065928</v>
      </c>
      <c r="I44" s="14">
        <f t="shared" si="3"/>
        <v>-1.589297126559559</v>
      </c>
      <c r="J44" s="14">
        <f t="shared" ref="J44:J72" si="4">E$73</f>
        <v>0.92719153087349826</v>
      </c>
      <c r="K44" s="14"/>
      <c r="M44" s="7"/>
      <c r="N44" s="7"/>
      <c r="O44" s="7"/>
      <c r="P44" s="7"/>
      <c r="Q44" s="7"/>
      <c r="R44" s="7"/>
      <c r="S44" s="7"/>
      <c r="T44" s="7"/>
      <c r="U44" s="7"/>
      <c r="V44" s="7"/>
      <c r="W44" s="7"/>
      <c r="X44" s="7"/>
      <c r="Y44" s="7"/>
      <c r="Z44" s="7"/>
      <c r="AA44" s="7"/>
      <c r="AB44" s="7"/>
      <c r="AC44" s="7"/>
      <c r="AD44" s="7"/>
      <c r="AE44" s="7"/>
      <c r="AF44" s="7"/>
    </row>
    <row r="45" spans="2:32">
      <c r="B45">
        <v>1992</v>
      </c>
      <c r="C45" s="14">
        <v>0.99028395999999996</v>
      </c>
      <c r="D45" s="14">
        <v>0.99677760999999998</v>
      </c>
      <c r="E45" s="14">
        <f t="shared" si="0"/>
        <v>0.85160133407757144</v>
      </c>
      <c r="F45" s="14">
        <f t="shared" si="0"/>
        <v>-0.64577609472513586</v>
      </c>
      <c r="G45" s="14">
        <f t="shared" si="1"/>
        <v>0.80448856929418755</v>
      </c>
      <c r="H45" s="14">
        <f t="shared" si="3"/>
        <v>0.90413726708425624</v>
      </c>
      <c r="I45" s="14">
        <f t="shared" si="3"/>
        <v>-1.1015575271129734</v>
      </c>
      <c r="J45" s="14">
        <f t="shared" si="4"/>
        <v>0.92719153087349826</v>
      </c>
      <c r="K45" s="14"/>
      <c r="M45" s="7"/>
      <c r="N45" s="7"/>
      <c r="O45" s="7"/>
      <c r="P45" s="7"/>
      <c r="Q45" s="7"/>
      <c r="R45" s="7"/>
      <c r="S45" s="7"/>
      <c r="T45" s="7"/>
      <c r="U45" s="7"/>
      <c r="V45" s="7"/>
      <c r="W45" s="7"/>
      <c r="X45" s="7"/>
      <c r="Y45" s="7"/>
      <c r="Z45" s="7"/>
      <c r="AA45" s="7"/>
      <c r="AB45" s="7"/>
      <c r="AC45" s="7"/>
      <c r="AD45" s="7"/>
      <c r="AE45" s="7"/>
      <c r="AF45" s="7"/>
    </row>
    <row r="46" spans="2:32">
      <c r="B46">
        <v>1993</v>
      </c>
      <c r="C46" s="14">
        <v>0.98901965000000003</v>
      </c>
      <c r="D46" s="14">
        <v>1.0048954999999999</v>
      </c>
      <c r="E46" s="14">
        <f t="shared" si="0"/>
        <v>-0.12767146102213189</v>
      </c>
      <c r="F46" s="14">
        <f t="shared" si="0"/>
        <v>0.81441335745893184</v>
      </c>
      <c r="G46" s="14">
        <f t="shared" si="1"/>
        <v>0.47175344183595769</v>
      </c>
      <c r="H46" s="14">
        <f t="shared" si="3"/>
        <v>0.76394223132514583</v>
      </c>
      <c r="I46" s="14">
        <f t="shared" si="3"/>
        <v>-0.59969606469389025</v>
      </c>
      <c r="J46" s="14">
        <f t="shared" si="4"/>
        <v>0.92719153087349826</v>
      </c>
      <c r="K46" s="14">
        <v>4.057924252419788</v>
      </c>
      <c r="M46" s="7"/>
      <c r="N46" s="7"/>
      <c r="O46" s="7"/>
      <c r="P46" s="7"/>
      <c r="Q46" s="7"/>
      <c r="R46" s="7"/>
      <c r="S46" s="7"/>
      <c r="T46" s="7"/>
      <c r="U46" s="7"/>
      <c r="V46" s="7"/>
      <c r="W46" s="7"/>
      <c r="X46" s="7"/>
      <c r="Y46" s="7"/>
      <c r="Z46" s="7"/>
      <c r="AA46" s="7"/>
      <c r="AB46" s="7"/>
      <c r="AC46" s="7"/>
      <c r="AD46" s="7"/>
      <c r="AE46" s="7"/>
      <c r="AF46" s="7"/>
    </row>
    <row r="47" spans="2:32">
      <c r="B47">
        <v>1994</v>
      </c>
      <c r="C47" s="14">
        <v>0.99661398999999995</v>
      </c>
      <c r="D47" s="14">
        <v>1.0063875</v>
      </c>
      <c r="E47" s="14">
        <f t="shared" si="0"/>
        <v>0.76786543118731743</v>
      </c>
      <c r="F47" s="14">
        <f t="shared" si="0"/>
        <v>0.14847314969566128</v>
      </c>
      <c r="G47" s="14">
        <f t="shared" si="1"/>
        <v>0.4735245986828403</v>
      </c>
      <c r="H47" s="14">
        <f t="shared" si="3"/>
        <v>0.67739383732238001</v>
      </c>
      <c r="I47" s="14">
        <f t="shared" si="3"/>
        <v>-0.50609698925033508</v>
      </c>
      <c r="J47" s="14">
        <f t="shared" si="4"/>
        <v>0.92719153087349826</v>
      </c>
      <c r="K47" s="14">
        <v>4.1276770156440294</v>
      </c>
      <c r="M47" s="7"/>
      <c r="N47" s="7"/>
      <c r="O47" s="7"/>
      <c r="P47" s="7"/>
      <c r="Q47" s="7"/>
      <c r="R47" s="7"/>
      <c r="S47" s="7"/>
      <c r="T47" s="7"/>
      <c r="U47" s="7"/>
      <c r="V47" s="7"/>
      <c r="W47" s="7"/>
      <c r="X47" s="7"/>
      <c r="Y47" s="7"/>
      <c r="Z47" s="7"/>
      <c r="AA47" s="7"/>
      <c r="AB47" s="7"/>
      <c r="AC47" s="7"/>
      <c r="AD47" s="7"/>
      <c r="AE47" s="7"/>
      <c r="AF47" s="7"/>
    </row>
    <row r="48" spans="2:32">
      <c r="B48" s="83">
        <v>1995</v>
      </c>
      <c r="C48" s="14">
        <v>1</v>
      </c>
      <c r="D48" s="14">
        <v>1</v>
      </c>
      <c r="E48" s="14">
        <f t="shared" si="0"/>
        <v>0.33975140164348261</v>
      </c>
      <c r="F48" s="14">
        <f t="shared" si="0"/>
        <v>-0.6346958800660758</v>
      </c>
      <c r="G48" s="14">
        <f t="shared" si="1"/>
        <v>0.43084422461305394</v>
      </c>
      <c r="H48" s="14">
        <f t="shared" si="3"/>
        <v>0.60183781811197856</v>
      </c>
      <c r="I48" s="14">
        <f t="shared" si="3"/>
        <v>-0.46583985387529336</v>
      </c>
      <c r="J48" s="14">
        <f t="shared" si="4"/>
        <v>0.92719153087349826</v>
      </c>
      <c r="K48" s="14">
        <v>4.7873438473541396</v>
      </c>
      <c r="M48" s="7"/>
      <c r="N48" s="7"/>
      <c r="O48" s="7"/>
      <c r="P48" s="7"/>
      <c r="Q48" s="7"/>
      <c r="R48" s="7"/>
      <c r="S48" s="7"/>
      <c r="T48" s="7"/>
      <c r="U48" s="7"/>
      <c r="V48" s="7"/>
      <c r="W48" s="7"/>
      <c r="X48" s="7"/>
      <c r="Y48" s="7"/>
      <c r="Z48" s="7"/>
      <c r="AA48" s="7"/>
      <c r="AB48" s="7"/>
      <c r="AC48" s="7"/>
      <c r="AD48" s="7"/>
      <c r="AE48" s="7"/>
      <c r="AF48" s="7"/>
    </row>
    <row r="49" spans="2:15">
      <c r="B49" s="83">
        <v>96</v>
      </c>
      <c r="C49" s="14">
        <v>1.0049627999999999</v>
      </c>
      <c r="D49" s="14">
        <v>1.0088988999999999</v>
      </c>
      <c r="E49" s="14">
        <f t="shared" si="0"/>
        <v>0.49627999999999872</v>
      </c>
      <c r="F49" s="14">
        <f t="shared" si="0"/>
        <v>0.88988999999999407</v>
      </c>
      <c r="G49" s="14">
        <f t="shared" si="1"/>
        <v>0.46556534117724768</v>
      </c>
      <c r="H49" s="14">
        <f t="shared" si="3"/>
        <v>0.60027769974371947</v>
      </c>
      <c r="I49" s="14">
        <f t="shared" si="3"/>
        <v>-0.39182209070497576</v>
      </c>
      <c r="J49" s="14">
        <f t="shared" si="4"/>
        <v>0.92719153087349826</v>
      </c>
      <c r="K49" s="14">
        <v>5.7688374402533693</v>
      </c>
    </row>
    <row r="50" spans="2:15" ht="15">
      <c r="B50" s="83">
        <v>97</v>
      </c>
      <c r="C50" s="14">
        <v>1.0125696</v>
      </c>
      <c r="D50" s="14">
        <v>1.0087740000000001</v>
      </c>
      <c r="E50" s="14">
        <f t="shared" si="0"/>
        <v>0.75692353985641603</v>
      </c>
      <c r="F50" s="14">
        <f t="shared" si="0"/>
        <v>-1.2379833103182136E-2</v>
      </c>
      <c r="G50" s="14">
        <f t="shared" si="1"/>
        <v>0.44662978233301659</v>
      </c>
      <c r="H50" s="14">
        <f t="shared" ref="H50:I65" si="5">AVERAGE(E41:E50)</f>
        <v>0.6255591758136021</v>
      </c>
      <c r="I50" s="14">
        <f t="shared" si="5"/>
        <v>-0.39580862102473591</v>
      </c>
      <c r="J50" s="14">
        <f t="shared" si="4"/>
        <v>0.92719153087349826</v>
      </c>
      <c r="K50" s="14">
        <v>5.6801031607672696</v>
      </c>
      <c r="O50" s="79"/>
    </row>
    <row r="51" spans="2:15">
      <c r="B51" s="83">
        <v>98</v>
      </c>
      <c r="C51" s="14">
        <v>1.0144911999999999</v>
      </c>
      <c r="D51" s="14">
        <v>0.98796448999999997</v>
      </c>
      <c r="E51" s="14">
        <f t="shared" si="0"/>
        <v>0.18977460907379395</v>
      </c>
      <c r="F51" s="14">
        <f t="shared" si="0"/>
        <v>-2.0628515405829262</v>
      </c>
      <c r="G51" s="14">
        <f t="shared" si="1"/>
        <v>0.5101189963522017</v>
      </c>
      <c r="H51" s="14">
        <f t="shared" si="5"/>
        <v>0.4909362190940797</v>
      </c>
      <c r="I51" s="14">
        <f t="shared" si="5"/>
        <v>-0.45691512575840393</v>
      </c>
      <c r="J51" s="14">
        <f t="shared" si="4"/>
        <v>0.92719153087349826</v>
      </c>
      <c r="K51" s="14">
        <v>5.6066210596946675</v>
      </c>
    </row>
    <row r="52" spans="2:15">
      <c r="B52" s="83">
        <v>99</v>
      </c>
      <c r="C52" s="14">
        <v>1.0212707000000001</v>
      </c>
      <c r="D52" s="14">
        <v>0.97633285000000003</v>
      </c>
      <c r="E52" s="14">
        <f t="shared" si="0"/>
        <v>0.66826602340168506</v>
      </c>
      <c r="F52" s="14">
        <f t="shared" si="0"/>
        <v>-1.1773338128782171</v>
      </c>
      <c r="G52" s="14">
        <f t="shared" si="1"/>
        <v>0.49019911479507527</v>
      </c>
      <c r="H52" s="14">
        <f t="shared" si="5"/>
        <v>0.48186185673895776</v>
      </c>
      <c r="I52" s="14">
        <f t="shared" si="5"/>
        <v>-0.41574119247739816</v>
      </c>
      <c r="J52" s="14">
        <f t="shared" si="4"/>
        <v>0.92719153087349826</v>
      </c>
      <c r="K52" s="14">
        <v>6.1064254708505441</v>
      </c>
    </row>
    <row r="53" spans="2:15">
      <c r="B53" s="83">
        <v>2000</v>
      </c>
      <c r="C53" s="14">
        <v>1.0340885</v>
      </c>
      <c r="D53" s="14">
        <v>0.98754335999999998</v>
      </c>
      <c r="E53" s="14">
        <f t="shared" si="0"/>
        <v>1.2550834954924142</v>
      </c>
      <c r="F53" s="14">
        <f t="shared" si="0"/>
        <v>1.1482262427203977</v>
      </c>
      <c r="G53" s="14">
        <f t="shared" si="1"/>
        <v>0.67326553356486163</v>
      </c>
      <c r="H53" s="14">
        <f t="shared" si="5"/>
        <v>0.55205487908895778</v>
      </c>
      <c r="I53" s="14">
        <f t="shared" si="5"/>
        <v>-0.25376999200220496</v>
      </c>
      <c r="J53" s="14">
        <f t="shared" si="4"/>
        <v>0.92719153087349826</v>
      </c>
      <c r="K53" s="14">
        <v>7.336780138256815</v>
      </c>
    </row>
    <row r="54" spans="2:15">
      <c r="B54" s="83" t="s">
        <v>992</v>
      </c>
      <c r="C54" s="14">
        <v>1.0366176</v>
      </c>
      <c r="D54" s="14">
        <v>0.98350729000000003</v>
      </c>
      <c r="E54" s="14">
        <f t="shared" si="0"/>
        <v>0.24457287746648149</v>
      </c>
      <c r="F54" s="14">
        <f t="shared" si="0"/>
        <v>-0.40869800390333921</v>
      </c>
      <c r="G54" s="14">
        <f t="shared" si="1"/>
        <v>0.62292410905815809</v>
      </c>
      <c r="H54" s="14">
        <f t="shared" si="5"/>
        <v>0.54424472511770294</v>
      </c>
      <c r="I54" s="14">
        <f t="shared" si="5"/>
        <v>-0.19407324153838915</v>
      </c>
      <c r="J54" s="14">
        <f t="shared" si="4"/>
        <v>0.92719153087349826</v>
      </c>
      <c r="K54" s="14">
        <v>7.2121299036874209</v>
      </c>
    </row>
    <row r="55" spans="2:15">
      <c r="B55" s="83" t="s">
        <v>601</v>
      </c>
      <c r="C55" s="14">
        <v>1.0444500999999999</v>
      </c>
      <c r="D55" s="14">
        <v>0.99348751999999996</v>
      </c>
      <c r="E55" s="14">
        <f t="shared" si="0"/>
        <v>0.75558238640746822</v>
      </c>
      <c r="F55" s="14">
        <f t="shared" si="0"/>
        <v>1.0147591280182553</v>
      </c>
      <c r="G55" s="14">
        <f t="shared" si="1"/>
        <v>0.62265587836836855</v>
      </c>
      <c r="H55" s="14">
        <f t="shared" si="5"/>
        <v>0.5346428303506926</v>
      </c>
      <c r="I55" s="14">
        <f t="shared" si="5"/>
        <v>-2.8019719264050023E-2</v>
      </c>
      <c r="J55" s="14">
        <f t="shared" si="4"/>
        <v>0.92719153087349826</v>
      </c>
      <c r="K55" s="14">
        <v>7.9434260084088608</v>
      </c>
    </row>
    <row r="56" spans="2:15">
      <c r="B56" s="83" t="s">
        <v>182</v>
      </c>
      <c r="C56" s="14">
        <v>1.0521318</v>
      </c>
      <c r="D56" s="14">
        <v>1.0108069</v>
      </c>
      <c r="E56" s="14">
        <f t="shared" si="0"/>
        <v>0.73547793235886161</v>
      </c>
      <c r="F56" s="14">
        <f t="shared" si="0"/>
        <v>1.7432911487403402</v>
      </c>
      <c r="G56" s="14">
        <f t="shared" si="1"/>
        <v>0.73179654302538211</v>
      </c>
      <c r="H56" s="14">
        <f t="shared" si="5"/>
        <v>0.62095776968879191</v>
      </c>
      <c r="I56" s="14">
        <f t="shared" si="5"/>
        <v>6.4868059864090805E-2</v>
      </c>
      <c r="J56" s="14">
        <f t="shared" si="4"/>
        <v>0.92719153087349826</v>
      </c>
      <c r="K56" s="14">
        <v>7.5558265441000119</v>
      </c>
    </row>
    <row r="57" spans="2:15">
      <c r="B57" s="83" t="s">
        <v>602</v>
      </c>
      <c r="C57" s="14">
        <v>1.0627523999999999</v>
      </c>
      <c r="D57" s="14">
        <v>1.0448217</v>
      </c>
      <c r="E57" s="14">
        <f t="shared" si="0"/>
        <v>1.0094362702467379</v>
      </c>
      <c r="F57" s="14">
        <f t="shared" si="0"/>
        <v>3.3651135543297102</v>
      </c>
      <c r="G57" s="14">
        <f t="shared" si="1"/>
        <v>0.80003059239439267</v>
      </c>
      <c r="H57" s="14">
        <f t="shared" si="5"/>
        <v>0.64511485359473397</v>
      </c>
      <c r="I57" s="14">
        <f t="shared" si="5"/>
        <v>0.38653210032749569</v>
      </c>
      <c r="J57" s="14">
        <f t="shared" si="4"/>
        <v>0.92719153087349826</v>
      </c>
      <c r="K57" s="14">
        <v>7.8636384136369646</v>
      </c>
    </row>
    <row r="58" spans="2:15">
      <c r="B58" s="83" t="s">
        <v>178</v>
      </c>
      <c r="C58" s="14">
        <v>1.0707802</v>
      </c>
      <c r="D58" s="14">
        <v>1.0649804</v>
      </c>
      <c r="E58" s="14">
        <f t="shared" si="0"/>
        <v>0.75537820474458783</v>
      </c>
      <c r="F58" s="14">
        <f t="shared" si="0"/>
        <v>1.9293913975944434</v>
      </c>
      <c r="G58" s="14">
        <f t="shared" si="1"/>
        <v>0.70008953424482745</v>
      </c>
      <c r="H58" s="14">
        <f t="shared" si="5"/>
        <v>0.68667753390484454</v>
      </c>
      <c r="I58" s="14">
        <f t="shared" si="5"/>
        <v>0.64294082809354758</v>
      </c>
      <c r="J58" s="14">
        <f t="shared" si="4"/>
        <v>0.92719153087349826</v>
      </c>
      <c r="K58" s="14">
        <v>7.1732414949278933</v>
      </c>
    </row>
    <row r="59" spans="2:15">
      <c r="B59" s="83" t="s">
        <v>603</v>
      </c>
      <c r="C59" s="14">
        <v>1.0761691</v>
      </c>
      <c r="D59" s="14">
        <v>1.0936786999999999</v>
      </c>
      <c r="E59" s="14">
        <f t="shared" si="0"/>
        <v>0.50326855128626846</v>
      </c>
      <c r="F59" s="14">
        <f t="shared" si="0"/>
        <v>2.6947256494109979</v>
      </c>
      <c r="G59" s="14">
        <f t="shared" si="1"/>
        <v>0.75182866900878476</v>
      </c>
      <c r="H59" s="14">
        <f t="shared" si="5"/>
        <v>0.68737638903347142</v>
      </c>
      <c r="I59" s="14">
        <f t="shared" si="5"/>
        <v>0.82342439303464798</v>
      </c>
      <c r="J59" s="14">
        <f t="shared" si="4"/>
        <v>0.92719153087349826</v>
      </c>
      <c r="K59" s="14">
        <v>5.9277586687766188</v>
      </c>
    </row>
    <row r="60" spans="2:15">
      <c r="B60" s="83" t="s">
        <v>183</v>
      </c>
      <c r="C60" s="14">
        <v>1.0778251999999999</v>
      </c>
      <c r="D60" s="14">
        <v>1.1252293</v>
      </c>
      <c r="E60" s="14">
        <f t="shared" si="0"/>
        <v>0.15388845489059122</v>
      </c>
      <c r="F60" s="14">
        <f t="shared" si="0"/>
        <v>2.8848143426401123</v>
      </c>
      <c r="G60" s="14">
        <f t="shared" si="1"/>
        <v>0.6314898827054094</v>
      </c>
      <c r="H60" s="14">
        <f t="shared" si="5"/>
        <v>0.62707288053688903</v>
      </c>
      <c r="I60" s="14">
        <f t="shared" si="5"/>
        <v>1.1131438106089775</v>
      </c>
      <c r="J60" s="14">
        <f t="shared" si="4"/>
        <v>0.92719153087349826</v>
      </c>
      <c r="K60" s="14">
        <v>4.7933241315585082</v>
      </c>
    </row>
    <row r="61" spans="2:15">
      <c r="B61" s="83" t="s">
        <v>184</v>
      </c>
      <c r="C61" s="14">
        <v>1.0643975000000001</v>
      </c>
      <c r="D61" s="14">
        <v>1.1313797999999999</v>
      </c>
      <c r="E61" s="14">
        <f t="shared" si="0"/>
        <v>-1.2458142563376526</v>
      </c>
      <c r="F61" s="14">
        <f t="shared" si="0"/>
        <v>0.54659970194519758</v>
      </c>
      <c r="G61" s="14">
        <f t="shared" si="1"/>
        <v>0.23523144496610654</v>
      </c>
      <c r="H61" s="14">
        <f t="shared" si="5"/>
        <v>0.48351399399574435</v>
      </c>
      <c r="I61" s="14">
        <f t="shared" si="5"/>
        <v>1.3740889348617897</v>
      </c>
      <c r="J61" s="14">
        <f t="shared" si="4"/>
        <v>0.92719153087349826</v>
      </c>
      <c r="K61" s="14">
        <v>3.7347991551151183</v>
      </c>
    </row>
    <row r="62" spans="2:15">
      <c r="B62" s="83" t="s">
        <v>185</v>
      </c>
      <c r="C62" s="14">
        <v>1.0436242</v>
      </c>
      <c r="D62" s="14">
        <v>1.0980182999999999</v>
      </c>
      <c r="E62" s="14">
        <f t="shared" si="0"/>
        <v>-1.9516487026698286</v>
      </c>
      <c r="F62" s="14">
        <f t="shared" si="0"/>
        <v>-2.94874453300298</v>
      </c>
      <c r="G62" s="14">
        <f t="shared" si="1"/>
        <v>-0.35698554961720674</v>
      </c>
      <c r="H62" s="14">
        <f t="shared" si="5"/>
        <v>0.22152252138859296</v>
      </c>
      <c r="I62" s="14">
        <f t="shared" si="5"/>
        <v>1.1969478628493135</v>
      </c>
      <c r="J62" s="14">
        <f t="shared" si="4"/>
        <v>0.92719153087349826</v>
      </c>
      <c r="K62" s="14">
        <v>2.6414755365415403</v>
      </c>
    </row>
    <row r="63" spans="2:15">
      <c r="B63" s="83" t="s">
        <v>628</v>
      </c>
      <c r="C63" s="14">
        <v>1.0631022999999999</v>
      </c>
      <c r="D63" s="14">
        <v>1.1186050999999999</v>
      </c>
      <c r="E63" s="14">
        <f t="shared" si="0"/>
        <v>1.8663902197745017</v>
      </c>
      <c r="F63" s="14">
        <f t="shared" si="0"/>
        <v>1.8749049993064659</v>
      </c>
      <c r="G63" s="14">
        <f t="shared" si="1"/>
        <v>-0.13478314661122398</v>
      </c>
      <c r="H63" s="14">
        <f t="shared" si="5"/>
        <v>0.28265319381680171</v>
      </c>
      <c r="I63" s="14">
        <f t="shared" si="5"/>
        <v>1.2696157385079203</v>
      </c>
      <c r="J63" s="14">
        <f t="shared" si="4"/>
        <v>0.92719153087349826</v>
      </c>
      <c r="K63" s="14">
        <v>2.0125511497768671</v>
      </c>
    </row>
    <row r="64" spans="2:15">
      <c r="B64" s="83" t="s">
        <v>630</v>
      </c>
      <c r="C64" s="14">
        <v>1.0645267</v>
      </c>
      <c r="D64" s="14">
        <v>1.1274481000000001</v>
      </c>
      <c r="E64" s="14">
        <f t="shared" si="0"/>
        <v>0.13398522418775372</v>
      </c>
      <c r="F64" s="14">
        <f t="shared" si="0"/>
        <v>0.79053814433709135</v>
      </c>
      <c r="G64" s="14">
        <f t="shared" si="1"/>
        <v>-0.20863981203092691</v>
      </c>
      <c r="H64" s="14">
        <f t="shared" si="5"/>
        <v>0.27159442848892895</v>
      </c>
      <c r="I64" s="14">
        <f t="shared" si="5"/>
        <v>1.3895393533319633</v>
      </c>
      <c r="J64" s="14">
        <f t="shared" si="4"/>
        <v>0.92719153087349826</v>
      </c>
      <c r="K64" s="14">
        <v>2.5726917379743797</v>
      </c>
    </row>
    <row r="65" spans="2:11">
      <c r="B65" s="83" t="s">
        <v>352</v>
      </c>
      <c r="C65" s="14">
        <v>1.0658003</v>
      </c>
      <c r="D65" s="14">
        <v>1.1231339</v>
      </c>
      <c r="E65" s="14">
        <f t="shared" si="0"/>
        <v>0.1196400240595068</v>
      </c>
      <c r="F65" s="14">
        <f t="shared" si="0"/>
        <v>-0.38265176020075842</v>
      </c>
      <c r="G65" s="14">
        <f t="shared" si="1"/>
        <v>-0.2154894981971438</v>
      </c>
      <c r="H65" s="14">
        <f t="shared" si="5"/>
        <v>0.2080001922541328</v>
      </c>
      <c r="I65" s="14">
        <f t="shared" si="5"/>
        <v>1.249798264510062</v>
      </c>
      <c r="J65" s="14">
        <f t="shared" si="4"/>
        <v>0.92719153087349826</v>
      </c>
      <c r="K65" s="14">
        <v>2.020909267163475</v>
      </c>
    </row>
    <row r="66" spans="2:11">
      <c r="B66" s="83" t="s">
        <v>631</v>
      </c>
      <c r="C66" s="14">
        <v>1.0708502</v>
      </c>
      <c r="D66" s="14">
        <v>1.1352553000000001</v>
      </c>
      <c r="E66" s="14">
        <f t="shared" si="0"/>
        <v>0.47381296477398394</v>
      </c>
      <c r="F66" s="14">
        <f t="shared" si="0"/>
        <v>1.0792479863710014</v>
      </c>
      <c r="G66" s="14">
        <f t="shared" si="1"/>
        <v>0.12843594602518352</v>
      </c>
      <c r="H66" s="14">
        <f t="shared" ref="H66:I72" si="6">AVERAGE(E57:E66)</f>
        <v>0.18183369549564504</v>
      </c>
      <c r="I66" s="14">
        <f t="shared" si="6"/>
        <v>1.1833939482731282</v>
      </c>
      <c r="J66" s="14">
        <f t="shared" si="4"/>
        <v>0.92719153087349826</v>
      </c>
      <c r="K66" s="14">
        <v>2.2393673309692788</v>
      </c>
    </row>
    <row r="67" spans="2:11">
      <c r="B67" s="83" t="s">
        <v>632</v>
      </c>
      <c r="C67" s="14">
        <v>1.0766145</v>
      </c>
      <c r="D67" s="14">
        <v>1.1379417999999999</v>
      </c>
      <c r="E67" s="14">
        <f t="shared" si="0"/>
        <v>0.53829191048384928</v>
      </c>
      <c r="F67" s="14">
        <f t="shared" si="0"/>
        <v>0.23664280624807077</v>
      </c>
      <c r="G67" s="14">
        <f t="shared" si="1"/>
        <v>0.62642406865591904</v>
      </c>
      <c r="H67" s="14">
        <f t="shared" si="6"/>
        <v>0.13471925951935618</v>
      </c>
      <c r="I67" s="14">
        <f t="shared" si="6"/>
        <v>0.87054687346496418</v>
      </c>
      <c r="J67" s="14">
        <f t="shared" si="4"/>
        <v>0.92719153087349826</v>
      </c>
      <c r="K67" s="14">
        <v>1.3685290956920995</v>
      </c>
    </row>
    <row r="68" spans="2:11">
      <c r="B68" s="83" t="s">
        <v>389</v>
      </c>
      <c r="C68" s="14">
        <v>1.0878984</v>
      </c>
      <c r="D68" s="14">
        <v>1.1262220999999999</v>
      </c>
      <c r="E68" s="14">
        <f t="shared" si="0"/>
        <v>1.0480910297975754</v>
      </c>
      <c r="F68" s="14">
        <f t="shared" si="0"/>
        <v>-1.0299032867937541</v>
      </c>
      <c r="G68" s="14">
        <f t="shared" si="1"/>
        <v>0.46276423066053385</v>
      </c>
      <c r="H68" s="14">
        <f t="shared" si="6"/>
        <v>0.16399054202465493</v>
      </c>
      <c r="I68" s="14">
        <f t="shared" si="6"/>
        <v>0.57461740502614445</v>
      </c>
      <c r="J68" s="14">
        <f t="shared" si="4"/>
        <v>0.92719153087349826</v>
      </c>
      <c r="K68" s="14">
        <v>0.99837376276359469</v>
      </c>
    </row>
    <row r="69" spans="2:11">
      <c r="B69" s="83" t="s">
        <v>633</v>
      </c>
      <c r="C69" s="14">
        <v>1.0884037</v>
      </c>
      <c r="D69" s="14">
        <v>1.1228974</v>
      </c>
      <c r="E69" s="14">
        <f t="shared" si="0"/>
        <v>4.6447352068895498E-2</v>
      </c>
      <c r="F69" s="14">
        <f t="shared" si="0"/>
        <v>-0.29520820094009537</v>
      </c>
      <c r="G69" s="14">
        <f t="shared" si="1"/>
        <v>0.44525665623676219</v>
      </c>
      <c r="H69" s="14">
        <f t="shared" si="6"/>
        <v>0.11830842210291763</v>
      </c>
      <c r="I69" s="14">
        <f t="shared" si="6"/>
        <v>0.27562401999103514</v>
      </c>
      <c r="J69" s="14">
        <f t="shared" si="4"/>
        <v>0.92719153087349826</v>
      </c>
      <c r="K69" s="14">
        <v>1.0011616812595094</v>
      </c>
    </row>
    <row r="70" spans="2:11">
      <c r="B70" s="83" t="s">
        <v>634</v>
      </c>
      <c r="C70" s="14">
        <v>1.0977239999999999</v>
      </c>
      <c r="D70" s="14">
        <v>1.1248701000000001</v>
      </c>
      <c r="E70" s="14">
        <f t="shared" si="0"/>
        <v>0.85632748216492871</v>
      </c>
      <c r="F70" s="14">
        <f t="shared" si="0"/>
        <v>0.17567945210311109</v>
      </c>
      <c r="G70" s="14">
        <f t="shared" si="1"/>
        <v>0.59259414785784659</v>
      </c>
      <c r="H70" s="14">
        <f t="shared" si="6"/>
        <v>0.18855232483035139</v>
      </c>
      <c r="I70" s="14">
        <f t="shared" si="6"/>
        <v>4.7105309373350222E-3</v>
      </c>
      <c r="J70" s="14">
        <f t="shared" si="4"/>
        <v>0.92719153087349826</v>
      </c>
      <c r="K70" s="14">
        <v>1.4481760473316954</v>
      </c>
    </row>
    <row r="71" spans="2:11">
      <c r="B71" s="83" t="s">
        <v>635</v>
      </c>
      <c r="C71" s="14">
        <v>1.1015664999999999</v>
      </c>
      <c r="D71" s="14">
        <v>1.1150690000000001</v>
      </c>
      <c r="E71" s="14">
        <f t="shared" si="0"/>
        <v>0.35004245147231927</v>
      </c>
      <c r="F71" s="14">
        <f t="shared" si="0"/>
        <v>-0.87130949609203867</v>
      </c>
      <c r="G71" s="14">
        <f t="shared" si="1"/>
        <v>0.56784004519751363</v>
      </c>
      <c r="H71" s="14">
        <f t="shared" si="6"/>
        <v>0.34813799561134856</v>
      </c>
      <c r="I71" s="14">
        <f t="shared" si="6"/>
        <v>-0.1370803888663886</v>
      </c>
      <c r="J71" s="14">
        <f t="shared" si="4"/>
        <v>0.92719153087349826</v>
      </c>
      <c r="K71" s="14">
        <v>2.0887701507120098</v>
      </c>
    </row>
    <row r="72" spans="2:11">
      <c r="B72" s="83" t="s">
        <v>204</v>
      </c>
      <c r="C72" s="14">
        <v>1.1048104000000001</v>
      </c>
      <c r="D72" s="14">
        <v>1.1154412</v>
      </c>
      <c r="E72" s="14">
        <f t="shared" si="0"/>
        <v>0.29448063280793235</v>
      </c>
      <c r="F72" s="14">
        <f t="shared" si="0"/>
        <v>3.33791003067887E-2</v>
      </c>
      <c r="G72" s="14">
        <f>AVERAGE(E68:E72)</f>
        <v>0.5190777896623302</v>
      </c>
      <c r="H72" s="14">
        <f t="shared" si="6"/>
        <v>0.57275092915912462</v>
      </c>
      <c r="I72" s="14">
        <f t="shared" si="6"/>
        <v>0.16113197446458827</v>
      </c>
      <c r="J72" s="14">
        <f t="shared" si="4"/>
        <v>0.92719153087349826</v>
      </c>
      <c r="K72" s="14">
        <v>2.1256187720799202</v>
      </c>
    </row>
    <row r="73" spans="2:11">
      <c r="E73" s="14">
        <f>AVERAGE(E8:E48)</f>
        <v>0.92719153087349826</v>
      </c>
      <c r="F73" s="14"/>
      <c r="G73" s="14"/>
      <c r="H73" s="14"/>
      <c r="I73" s="14"/>
      <c r="J73" s="14"/>
      <c r="K73" s="14"/>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4CC8F-6348-4C8A-95DE-AE8D7D08AD25}">
  <dimension ref="A1:T71"/>
  <sheetViews>
    <sheetView showGridLines="0" zoomScale="40" zoomScaleNormal="40" workbookViewId="0"/>
  </sheetViews>
  <sheetFormatPr defaultRowHeight="12.75"/>
  <cols>
    <col min="1" max="1" width="43.85546875" bestFit="1" customWidth="1"/>
    <col min="2" max="5" width="8.5703125" customWidth="1"/>
  </cols>
  <sheetData>
    <row r="1" spans="1:20">
      <c r="A1" t="s">
        <v>993</v>
      </c>
      <c r="B1" t="s">
        <v>988</v>
      </c>
      <c r="C1" t="s">
        <v>994</v>
      </c>
      <c r="D1" t="s">
        <v>827</v>
      </c>
      <c r="E1" t="s">
        <v>123</v>
      </c>
    </row>
    <row r="2" spans="1:20">
      <c r="B2">
        <v>1950</v>
      </c>
      <c r="C2" s="14"/>
      <c r="D2" s="14"/>
      <c r="E2" s="14"/>
    </row>
    <row r="3" spans="1:20">
      <c r="B3">
        <v>1951</v>
      </c>
      <c r="C3" s="14"/>
      <c r="D3" s="14"/>
      <c r="E3" s="14"/>
      <c r="I3" s="7"/>
      <c r="J3" s="7"/>
      <c r="K3" s="7"/>
      <c r="L3" s="7"/>
      <c r="M3" s="7"/>
      <c r="N3" s="7"/>
      <c r="O3" s="7"/>
      <c r="P3" s="7"/>
      <c r="Q3" s="7"/>
      <c r="R3" s="7"/>
      <c r="S3" s="7"/>
      <c r="T3" s="7"/>
    </row>
    <row r="4" spans="1:20">
      <c r="B4">
        <v>1952</v>
      </c>
      <c r="C4" s="14"/>
      <c r="D4" s="14"/>
      <c r="E4" s="14"/>
      <c r="I4" s="7"/>
      <c r="J4" s="7"/>
      <c r="K4" s="7"/>
      <c r="L4" s="7"/>
      <c r="M4" s="7"/>
      <c r="N4" s="7"/>
      <c r="O4" s="7"/>
      <c r="P4" s="7"/>
      <c r="Q4" s="7"/>
      <c r="R4" s="7"/>
      <c r="S4" s="7"/>
      <c r="T4" s="7"/>
    </row>
    <row r="5" spans="1:20">
      <c r="B5">
        <v>1953</v>
      </c>
      <c r="C5" s="14"/>
      <c r="D5" s="14"/>
      <c r="E5" s="14"/>
      <c r="I5" s="7"/>
      <c r="J5" s="7"/>
      <c r="K5" s="7"/>
      <c r="L5" s="7"/>
      <c r="M5" s="7"/>
      <c r="N5" s="7"/>
      <c r="O5" s="7"/>
      <c r="P5" s="7"/>
      <c r="Q5" s="7"/>
      <c r="R5" s="7"/>
      <c r="S5" s="7"/>
      <c r="T5" s="7"/>
    </row>
    <row r="6" spans="1:20">
      <c r="B6">
        <v>1954</v>
      </c>
      <c r="C6" s="14">
        <v>0.66534850999999995</v>
      </c>
      <c r="D6" s="14">
        <v>0.66632904000000004</v>
      </c>
      <c r="E6" s="14">
        <v>1</v>
      </c>
      <c r="I6" s="7"/>
      <c r="J6" s="7"/>
      <c r="K6" s="7"/>
      <c r="L6" s="7"/>
      <c r="M6" s="7"/>
      <c r="N6" s="7"/>
      <c r="O6" s="7"/>
      <c r="P6" s="7"/>
      <c r="Q6" s="7"/>
      <c r="R6" s="7"/>
      <c r="S6" s="7"/>
      <c r="T6" s="7"/>
    </row>
    <row r="7" spans="1:20">
      <c r="B7">
        <v>1955</v>
      </c>
      <c r="C7" s="14">
        <v>0.66287529000000001</v>
      </c>
      <c r="D7" s="14">
        <v>0.66431214000000005</v>
      </c>
      <c r="E7" s="14">
        <v>1</v>
      </c>
      <c r="I7" s="7"/>
      <c r="J7" s="7"/>
      <c r="K7" s="7"/>
      <c r="L7" s="7"/>
      <c r="M7" s="7"/>
      <c r="N7" s="7"/>
      <c r="O7" s="7"/>
      <c r="P7" s="7"/>
      <c r="Q7" s="7"/>
      <c r="R7" s="7"/>
      <c r="S7" s="7"/>
      <c r="T7" s="7"/>
    </row>
    <row r="8" spans="1:20">
      <c r="B8">
        <v>1956</v>
      </c>
      <c r="C8" s="14">
        <v>0.67244581000000003</v>
      </c>
      <c r="D8" s="14">
        <v>0.65312930999999996</v>
      </c>
      <c r="E8" s="14">
        <v>1</v>
      </c>
      <c r="I8" s="7"/>
      <c r="J8" s="7"/>
      <c r="K8" s="7"/>
      <c r="L8" s="7"/>
      <c r="M8" s="7"/>
      <c r="N8" s="7"/>
      <c r="O8" s="7"/>
      <c r="P8" s="7"/>
      <c r="Q8" s="7"/>
      <c r="R8" s="7"/>
      <c r="S8" s="7"/>
      <c r="T8" s="7"/>
    </row>
    <row r="9" spans="1:20">
      <c r="B9">
        <v>1957</v>
      </c>
      <c r="C9" s="14">
        <v>0.66704344000000004</v>
      </c>
      <c r="D9" s="14">
        <v>0.68238160999999997</v>
      </c>
      <c r="E9" s="14">
        <v>1</v>
      </c>
      <c r="I9" s="7"/>
      <c r="J9" s="7"/>
      <c r="K9" s="7"/>
      <c r="L9" s="7"/>
      <c r="M9" s="7"/>
      <c r="N9" s="7"/>
      <c r="O9" s="7"/>
      <c r="P9" s="7"/>
      <c r="Q9" s="7"/>
      <c r="R9" s="7"/>
      <c r="S9" s="7"/>
      <c r="T9" s="7"/>
    </row>
    <row r="10" spans="1:20">
      <c r="B10">
        <v>1958</v>
      </c>
      <c r="C10" s="14">
        <v>0.68044441</v>
      </c>
      <c r="D10" s="14">
        <v>0.69212032999999995</v>
      </c>
      <c r="E10" s="14">
        <v>1</v>
      </c>
      <c r="I10" s="7"/>
      <c r="J10" s="7"/>
      <c r="K10" s="7"/>
      <c r="L10" s="7"/>
      <c r="M10" s="7"/>
      <c r="N10" s="7"/>
      <c r="O10" s="7"/>
      <c r="P10" s="7"/>
      <c r="Q10" s="7"/>
      <c r="R10" s="7"/>
      <c r="S10" s="7"/>
      <c r="T10" s="7"/>
    </row>
    <row r="11" spans="1:20">
      <c r="B11">
        <v>1959</v>
      </c>
      <c r="C11" s="14">
        <v>0.68304777999999999</v>
      </c>
      <c r="D11" s="14">
        <v>0.65489450000000005</v>
      </c>
      <c r="E11" s="14">
        <v>1</v>
      </c>
      <c r="I11" s="7"/>
      <c r="J11" s="7"/>
      <c r="K11" s="7"/>
      <c r="L11" s="7"/>
      <c r="M11" s="7"/>
      <c r="N11" s="7"/>
      <c r="O11" s="7"/>
      <c r="P11" s="7"/>
      <c r="Q11" s="7"/>
      <c r="R11" s="7"/>
      <c r="S11" s="7"/>
      <c r="T11" s="7"/>
    </row>
    <row r="12" spans="1:20">
      <c r="B12">
        <v>1960</v>
      </c>
      <c r="C12" s="14">
        <v>0.68814154999999999</v>
      </c>
      <c r="D12" s="14">
        <v>0.62773133000000003</v>
      </c>
      <c r="E12" s="14">
        <v>1</v>
      </c>
      <c r="I12" s="7"/>
      <c r="J12" s="7"/>
      <c r="K12" s="7"/>
      <c r="L12" s="7"/>
      <c r="M12" s="7"/>
      <c r="N12" s="7"/>
      <c r="O12" s="7"/>
      <c r="P12" s="7"/>
      <c r="Q12" s="7"/>
      <c r="R12" s="7"/>
      <c r="S12" s="7"/>
      <c r="T12" s="7"/>
    </row>
    <row r="13" spans="1:20">
      <c r="B13">
        <v>1961</v>
      </c>
      <c r="C13" s="14">
        <v>0.69589984999999999</v>
      </c>
      <c r="D13" s="14">
        <v>0.61666103000000005</v>
      </c>
      <c r="E13" s="14">
        <v>1</v>
      </c>
      <c r="I13" s="7"/>
      <c r="J13" s="7"/>
      <c r="K13" s="7"/>
      <c r="L13" s="7"/>
      <c r="M13" s="7"/>
      <c r="N13" s="7"/>
      <c r="O13" s="7"/>
      <c r="P13" s="7"/>
      <c r="Q13" s="7"/>
      <c r="R13" s="7"/>
      <c r="S13" s="7"/>
      <c r="T13" s="7"/>
    </row>
    <row r="14" spans="1:20">
      <c r="B14">
        <v>1962</v>
      </c>
      <c r="C14" s="14">
        <v>0.70160739000000005</v>
      </c>
      <c r="D14" s="14">
        <v>0.63011375000000003</v>
      </c>
      <c r="E14" s="14">
        <v>1</v>
      </c>
      <c r="I14" s="7"/>
      <c r="J14" s="7"/>
      <c r="K14" s="7"/>
      <c r="L14" s="7"/>
      <c r="M14" s="7"/>
      <c r="N14" s="7"/>
      <c r="O14" s="7"/>
      <c r="P14" s="7"/>
      <c r="Q14" s="7"/>
      <c r="R14" s="7"/>
      <c r="S14" s="7"/>
      <c r="T14" s="7"/>
    </row>
    <row r="15" spans="1:20">
      <c r="B15">
        <v>1963</v>
      </c>
      <c r="C15" s="14">
        <v>0.70979932000000001</v>
      </c>
      <c r="D15" s="14">
        <v>0.6496575</v>
      </c>
      <c r="E15" s="14">
        <v>1</v>
      </c>
      <c r="I15" s="7"/>
      <c r="J15" s="7"/>
      <c r="K15" s="7"/>
      <c r="L15" s="7"/>
      <c r="M15" s="7"/>
      <c r="N15" s="7"/>
      <c r="O15" s="7"/>
      <c r="P15" s="7"/>
      <c r="Q15" s="7"/>
      <c r="R15" s="7"/>
      <c r="S15" s="7"/>
      <c r="T15" s="7"/>
    </row>
    <row r="16" spans="1:20">
      <c r="B16">
        <v>1964</v>
      </c>
      <c r="C16" s="14">
        <v>0.72411968000000004</v>
      </c>
      <c r="D16" s="14">
        <v>0.61552938999999995</v>
      </c>
      <c r="E16" s="14">
        <v>1</v>
      </c>
      <c r="I16" s="7"/>
      <c r="J16" s="7"/>
      <c r="K16" s="7"/>
      <c r="L16" s="7"/>
      <c r="M16" s="7"/>
      <c r="N16" s="7"/>
      <c r="O16" s="7"/>
      <c r="P16" s="7"/>
      <c r="Q16" s="7"/>
      <c r="R16" s="7"/>
      <c r="S16" s="7"/>
      <c r="T16" s="7"/>
    </row>
    <row r="17" spans="2:20">
      <c r="B17">
        <v>1965</v>
      </c>
      <c r="C17" s="14">
        <v>0.72629060000000001</v>
      </c>
      <c r="D17" s="14">
        <v>0.61510701000000001</v>
      </c>
      <c r="E17" s="14">
        <v>1</v>
      </c>
      <c r="I17" s="7"/>
      <c r="J17" s="7"/>
      <c r="K17" s="7"/>
      <c r="L17" s="7"/>
      <c r="M17" s="7"/>
      <c r="N17" s="7"/>
      <c r="O17" s="7"/>
      <c r="P17" s="7"/>
      <c r="Q17" s="7"/>
      <c r="R17" s="7"/>
      <c r="S17" s="7"/>
      <c r="T17" s="7"/>
    </row>
    <row r="18" spans="2:20">
      <c r="B18">
        <v>1966</v>
      </c>
      <c r="C18" s="14">
        <v>0.72879574999999996</v>
      </c>
      <c r="D18" s="14">
        <v>0.61523673000000001</v>
      </c>
      <c r="E18" s="14">
        <v>1</v>
      </c>
      <c r="I18" s="7"/>
      <c r="J18" s="7"/>
      <c r="K18" s="7"/>
      <c r="L18" s="7"/>
      <c r="M18" s="7"/>
      <c r="N18" s="7"/>
      <c r="O18" s="7"/>
      <c r="P18" s="7"/>
      <c r="Q18" s="7"/>
      <c r="R18" s="7"/>
      <c r="S18" s="7"/>
      <c r="T18" s="7"/>
    </row>
    <row r="19" spans="2:20">
      <c r="B19">
        <v>1967</v>
      </c>
      <c r="C19" s="14">
        <v>0.74207199999999995</v>
      </c>
      <c r="D19" s="14">
        <v>0.63237865999999998</v>
      </c>
      <c r="E19" s="14">
        <v>1</v>
      </c>
      <c r="I19" s="7"/>
      <c r="J19" s="7"/>
      <c r="K19" s="7"/>
      <c r="L19" s="7"/>
      <c r="M19" s="7"/>
      <c r="N19" s="7"/>
      <c r="O19" s="7"/>
      <c r="P19" s="7"/>
      <c r="Q19" s="7"/>
      <c r="R19" s="7"/>
      <c r="S19" s="7"/>
      <c r="T19" s="7"/>
    </row>
    <row r="20" spans="2:20">
      <c r="B20">
        <v>1968</v>
      </c>
      <c r="C20" s="14">
        <v>0.75579810000000003</v>
      </c>
      <c r="D20" s="14">
        <v>0.63361491000000003</v>
      </c>
      <c r="E20" s="14">
        <v>1</v>
      </c>
      <c r="I20" s="7"/>
      <c r="J20" s="7"/>
      <c r="K20" s="7"/>
      <c r="L20" s="7"/>
      <c r="M20" s="7"/>
      <c r="N20" s="7"/>
      <c r="O20" s="7"/>
      <c r="P20" s="7"/>
      <c r="Q20" s="7"/>
      <c r="R20" s="7"/>
      <c r="S20" s="7"/>
      <c r="T20" s="7"/>
    </row>
    <row r="21" spans="2:20">
      <c r="B21">
        <v>1969</v>
      </c>
      <c r="C21" s="14">
        <v>0.78041903000000001</v>
      </c>
      <c r="D21" s="14">
        <v>0.64862094999999997</v>
      </c>
      <c r="E21" s="14">
        <v>1</v>
      </c>
      <c r="I21" s="7"/>
      <c r="J21" s="7"/>
      <c r="K21" s="7"/>
      <c r="L21" s="7"/>
      <c r="M21" s="7"/>
      <c r="N21" s="7"/>
      <c r="O21" s="7"/>
      <c r="P21" s="7"/>
      <c r="Q21" s="7"/>
      <c r="R21" s="7"/>
      <c r="S21" s="7"/>
      <c r="T21" s="7"/>
    </row>
    <row r="22" spans="2:20">
      <c r="B22">
        <v>1970</v>
      </c>
      <c r="C22" s="14">
        <v>0.80149311999999995</v>
      </c>
      <c r="D22" s="14">
        <v>0.67367999999999995</v>
      </c>
      <c r="E22" s="14">
        <v>1</v>
      </c>
      <c r="I22" s="7"/>
      <c r="J22" s="7"/>
      <c r="K22" s="7"/>
      <c r="L22" s="7"/>
      <c r="M22" s="7"/>
      <c r="N22" s="7"/>
      <c r="O22" s="7"/>
      <c r="P22" s="7"/>
      <c r="Q22" s="7"/>
      <c r="R22" s="7"/>
      <c r="S22" s="7"/>
      <c r="T22" s="7"/>
    </row>
    <row r="23" spans="2:20">
      <c r="B23">
        <v>1971</v>
      </c>
      <c r="C23" s="14">
        <v>0.80877717000000005</v>
      </c>
      <c r="D23" s="14">
        <v>0.67467182000000003</v>
      </c>
      <c r="E23" s="14">
        <v>1</v>
      </c>
      <c r="I23" s="7"/>
      <c r="J23" s="7"/>
      <c r="K23" s="7"/>
      <c r="L23" s="7"/>
      <c r="M23" s="7"/>
      <c r="N23" s="7"/>
      <c r="O23" s="7"/>
      <c r="P23" s="7"/>
      <c r="Q23" s="7"/>
      <c r="R23" s="7"/>
      <c r="S23" s="7"/>
      <c r="T23" s="7"/>
    </row>
    <row r="24" spans="2:20">
      <c r="B24">
        <v>1972</v>
      </c>
      <c r="C24" s="14">
        <v>0.81982195999999996</v>
      </c>
      <c r="D24" s="14">
        <v>0.67070036</v>
      </c>
      <c r="E24" s="14">
        <v>1</v>
      </c>
      <c r="I24" s="7"/>
      <c r="J24" s="7"/>
      <c r="K24" s="7"/>
      <c r="L24" s="7"/>
      <c r="M24" s="7"/>
      <c r="N24" s="7"/>
      <c r="O24" s="7"/>
      <c r="P24" s="7"/>
      <c r="Q24" s="7"/>
      <c r="R24" s="7"/>
      <c r="S24" s="7"/>
      <c r="T24" s="7"/>
    </row>
    <row r="25" spans="2:20">
      <c r="B25">
        <v>1973</v>
      </c>
      <c r="C25" s="14">
        <v>0.83194369999999995</v>
      </c>
      <c r="D25" s="14">
        <v>0.67478484000000005</v>
      </c>
      <c r="E25" s="14">
        <v>1</v>
      </c>
      <c r="I25" s="7"/>
      <c r="J25" s="7"/>
      <c r="K25" s="7"/>
      <c r="L25" s="7"/>
      <c r="M25" s="7"/>
      <c r="N25" s="7"/>
      <c r="O25" s="7"/>
      <c r="P25" s="7"/>
      <c r="Q25" s="7"/>
      <c r="R25" s="7"/>
      <c r="S25" s="7"/>
      <c r="T25" s="7"/>
    </row>
    <row r="26" spans="2:20">
      <c r="B26">
        <v>1974</v>
      </c>
      <c r="C26" s="14">
        <v>0.85899895999999998</v>
      </c>
      <c r="D26" s="14">
        <v>0.82244603999999999</v>
      </c>
      <c r="E26" s="14">
        <v>1</v>
      </c>
      <c r="I26" s="7"/>
      <c r="J26" s="7"/>
      <c r="K26" s="7"/>
      <c r="L26" s="7"/>
      <c r="M26" s="7"/>
      <c r="N26" s="7"/>
      <c r="O26" s="7"/>
      <c r="P26" s="7"/>
      <c r="Q26" s="7"/>
      <c r="R26" s="7"/>
      <c r="S26" s="7"/>
      <c r="T26" s="7"/>
    </row>
    <row r="27" spans="2:20">
      <c r="B27">
        <v>1975</v>
      </c>
      <c r="C27" s="14">
        <v>0.87320843000000004</v>
      </c>
      <c r="D27" s="14">
        <v>0.81427346</v>
      </c>
      <c r="E27" s="14">
        <v>1</v>
      </c>
      <c r="I27" s="7"/>
      <c r="J27" s="7"/>
      <c r="K27" s="7"/>
      <c r="L27" s="7"/>
      <c r="M27" s="7"/>
      <c r="N27" s="7"/>
      <c r="O27" s="7"/>
      <c r="P27" s="7"/>
      <c r="Q27" s="7"/>
      <c r="R27" s="7"/>
      <c r="S27" s="7"/>
      <c r="T27" s="7"/>
    </row>
    <row r="28" spans="2:20">
      <c r="B28">
        <v>1976</v>
      </c>
      <c r="C28" s="14">
        <v>0.87753954000000001</v>
      </c>
      <c r="D28" s="14">
        <v>0.80449347999999998</v>
      </c>
      <c r="E28" s="14">
        <v>1</v>
      </c>
      <c r="I28" s="7"/>
      <c r="J28" s="7"/>
      <c r="K28" s="7"/>
      <c r="L28" s="7"/>
      <c r="M28" s="7"/>
      <c r="N28" s="7"/>
      <c r="O28" s="7"/>
      <c r="P28" s="7"/>
      <c r="Q28" s="7"/>
      <c r="R28" s="7"/>
      <c r="S28" s="7"/>
      <c r="T28" s="7"/>
    </row>
    <row r="29" spans="2:20">
      <c r="B29">
        <v>1977</v>
      </c>
      <c r="C29" s="14">
        <v>0.87492729000000002</v>
      </c>
      <c r="D29" s="14">
        <v>0.77329698000000002</v>
      </c>
      <c r="E29" s="14">
        <v>1</v>
      </c>
    </row>
    <row r="30" spans="2:20">
      <c r="B30">
        <v>1978</v>
      </c>
      <c r="C30" s="14">
        <v>0.87655890000000003</v>
      </c>
      <c r="D30" s="14">
        <v>0.74229723999999997</v>
      </c>
      <c r="E30" s="14">
        <v>1</v>
      </c>
    </row>
    <row r="31" spans="2:20">
      <c r="B31">
        <v>1979</v>
      </c>
      <c r="C31" s="14">
        <v>0.89706635000000001</v>
      </c>
      <c r="D31" s="14">
        <v>0.76064980000000004</v>
      </c>
      <c r="E31" s="14">
        <v>1</v>
      </c>
    </row>
    <row r="32" spans="2:20">
      <c r="B32">
        <v>1980</v>
      </c>
      <c r="C32" s="14">
        <v>0.92950129000000004</v>
      </c>
      <c r="D32" s="14">
        <v>0.76545284000000002</v>
      </c>
      <c r="E32" s="14">
        <v>1</v>
      </c>
    </row>
    <row r="33" spans="2:5">
      <c r="B33">
        <v>1981</v>
      </c>
      <c r="C33" s="14">
        <v>0.90332453000000001</v>
      </c>
      <c r="D33" s="14">
        <v>0.76707303000000004</v>
      </c>
      <c r="E33" s="14">
        <v>1</v>
      </c>
    </row>
    <row r="34" spans="2:5">
      <c r="B34">
        <v>1982</v>
      </c>
      <c r="C34" s="14">
        <v>0.91706690999999996</v>
      </c>
      <c r="D34" s="14">
        <v>0.73471295000000003</v>
      </c>
      <c r="E34" s="14">
        <v>1</v>
      </c>
    </row>
    <row r="35" spans="2:5">
      <c r="B35">
        <v>1983</v>
      </c>
      <c r="C35" s="14">
        <v>0.89839656999999995</v>
      </c>
      <c r="D35" s="14">
        <v>0.68390978999999996</v>
      </c>
      <c r="E35" s="14">
        <v>1</v>
      </c>
    </row>
    <row r="36" spans="2:5">
      <c r="B36">
        <v>1984</v>
      </c>
      <c r="C36" s="14">
        <v>0.87342476000000002</v>
      </c>
      <c r="D36" s="14">
        <v>0.66568026000000002</v>
      </c>
      <c r="E36" s="14">
        <v>1</v>
      </c>
    </row>
    <row r="37" spans="2:5">
      <c r="B37">
        <v>1985</v>
      </c>
      <c r="C37" s="14">
        <v>0.85885096000000005</v>
      </c>
      <c r="D37" s="14">
        <v>0.65318317000000004</v>
      </c>
      <c r="E37" s="14">
        <v>1</v>
      </c>
    </row>
    <row r="38" spans="2:5">
      <c r="B38">
        <v>1986</v>
      </c>
      <c r="C38" s="14">
        <v>0.85624566999999996</v>
      </c>
      <c r="D38" s="14">
        <v>0.62038057000000002</v>
      </c>
      <c r="E38" s="14">
        <v>1</v>
      </c>
    </row>
    <row r="39" spans="2:5">
      <c r="B39">
        <v>1987</v>
      </c>
      <c r="C39" s="14">
        <v>0.86312929999999999</v>
      </c>
      <c r="D39" s="14">
        <v>0.62998566</v>
      </c>
      <c r="E39" s="14">
        <v>1</v>
      </c>
    </row>
    <row r="40" spans="2:5">
      <c r="B40">
        <v>1988</v>
      </c>
      <c r="C40" s="14">
        <v>0.86226902999999999</v>
      </c>
      <c r="D40" s="14">
        <v>0.61157625000000004</v>
      </c>
      <c r="E40" s="14">
        <v>1</v>
      </c>
    </row>
    <row r="41" spans="2:5">
      <c r="B41">
        <v>1989</v>
      </c>
      <c r="C41" s="14">
        <v>0.86558774999999999</v>
      </c>
      <c r="D41" s="14">
        <v>0.60812376999999995</v>
      </c>
      <c r="E41" s="14">
        <v>1</v>
      </c>
    </row>
    <row r="42" spans="2:5">
      <c r="B42">
        <v>1990</v>
      </c>
      <c r="C42" s="14">
        <v>0.87003233000000002</v>
      </c>
      <c r="D42" s="14">
        <v>0.60808172999999999</v>
      </c>
      <c r="E42" s="14">
        <v>1</v>
      </c>
    </row>
    <row r="43" spans="2:5">
      <c r="B43">
        <v>1991</v>
      </c>
      <c r="C43" s="14">
        <v>0.87589001</v>
      </c>
      <c r="D43" s="14">
        <v>0.60879503999999995</v>
      </c>
      <c r="E43" s="14">
        <v>1</v>
      </c>
    </row>
    <row r="44" spans="2:5">
      <c r="B44">
        <v>1992</v>
      </c>
      <c r="C44" s="14">
        <v>0.85405531000000001</v>
      </c>
      <c r="D44" s="14">
        <v>0.61520421999999997</v>
      </c>
      <c r="E44" s="14">
        <v>1</v>
      </c>
    </row>
    <row r="45" spans="2:5">
      <c r="B45">
        <v>1993</v>
      </c>
      <c r="C45" s="14">
        <v>0.84462428000000001</v>
      </c>
      <c r="D45" s="14">
        <v>0.62349255000000003</v>
      </c>
      <c r="E45" s="14">
        <v>1</v>
      </c>
    </row>
    <row r="46" spans="2:5">
      <c r="B46">
        <v>1994</v>
      </c>
      <c r="C46" s="14">
        <v>0.84529999</v>
      </c>
      <c r="D46" s="14">
        <v>0.59433977000000004</v>
      </c>
      <c r="E46" s="14">
        <v>1</v>
      </c>
    </row>
    <row r="47" spans="2:5">
      <c r="B47" s="83">
        <v>1995</v>
      </c>
      <c r="C47" s="14">
        <v>0.85721829000000005</v>
      </c>
      <c r="D47" s="14">
        <v>0.60117975000000001</v>
      </c>
      <c r="E47" s="14">
        <v>1</v>
      </c>
    </row>
    <row r="48" spans="2:5">
      <c r="B48" s="83">
        <v>96</v>
      </c>
      <c r="C48" s="14">
        <v>0.85736475000000001</v>
      </c>
      <c r="D48" s="14">
        <v>0.61959600999999997</v>
      </c>
      <c r="E48" s="14">
        <v>1</v>
      </c>
    </row>
    <row r="49" spans="2:5">
      <c r="B49" s="83">
        <v>97</v>
      </c>
      <c r="C49" s="14">
        <v>0.87987667999999997</v>
      </c>
      <c r="D49" s="14">
        <v>0.60116636999999995</v>
      </c>
      <c r="E49" s="14">
        <v>1</v>
      </c>
    </row>
    <row r="50" spans="2:5">
      <c r="B50" s="83">
        <v>98</v>
      </c>
      <c r="C50" s="14">
        <v>0.89625407999999995</v>
      </c>
      <c r="D50" s="14">
        <v>0.56961929</v>
      </c>
      <c r="E50" s="14">
        <v>1</v>
      </c>
    </row>
    <row r="51" spans="2:5">
      <c r="B51" s="83">
        <v>99</v>
      </c>
      <c r="C51" s="14">
        <v>0.90184418</v>
      </c>
      <c r="D51" s="14">
        <v>0.55590043</v>
      </c>
      <c r="E51" s="14">
        <v>1</v>
      </c>
    </row>
    <row r="52" spans="2:5">
      <c r="B52" s="83">
        <v>2000</v>
      </c>
      <c r="C52" s="14">
        <v>0.91952993999999999</v>
      </c>
      <c r="D52" s="14">
        <v>0.56904642000000005</v>
      </c>
      <c r="E52" s="14">
        <v>1</v>
      </c>
    </row>
    <row r="53" spans="2:5">
      <c r="B53" s="83" t="s">
        <v>992</v>
      </c>
      <c r="C53" s="14">
        <v>0.93995077999999999</v>
      </c>
      <c r="D53" s="14">
        <v>0.55644963000000003</v>
      </c>
      <c r="E53" s="14">
        <v>1</v>
      </c>
    </row>
    <row r="54" spans="2:5">
      <c r="B54" s="83" t="s">
        <v>601</v>
      </c>
      <c r="C54" s="14">
        <v>0.95200527999999995</v>
      </c>
      <c r="D54" s="14">
        <v>0.54063987000000002</v>
      </c>
      <c r="E54" s="14">
        <v>1</v>
      </c>
    </row>
    <row r="55" spans="2:5">
      <c r="B55" s="83" t="s">
        <v>182</v>
      </c>
      <c r="C55" s="14">
        <v>0.93932884999999999</v>
      </c>
      <c r="D55" s="14">
        <v>0.53645189000000004</v>
      </c>
      <c r="E55" s="14">
        <v>1</v>
      </c>
    </row>
    <row r="56" spans="2:5">
      <c r="B56" s="83" t="s">
        <v>602</v>
      </c>
      <c r="C56" s="14">
        <v>0.92417347999999999</v>
      </c>
      <c r="D56" s="14">
        <v>0.54941017000000003</v>
      </c>
      <c r="E56" s="14">
        <v>1</v>
      </c>
    </row>
    <row r="57" spans="2:5">
      <c r="B57" s="83" t="s">
        <v>178</v>
      </c>
      <c r="C57" s="14">
        <v>0.93971972999999998</v>
      </c>
      <c r="D57" s="14">
        <v>0.57226714000000001</v>
      </c>
      <c r="E57" s="14">
        <v>1</v>
      </c>
    </row>
    <row r="58" spans="2:5">
      <c r="B58" s="83" t="s">
        <v>603</v>
      </c>
      <c r="C58" s="14">
        <v>0.92531061999999997</v>
      </c>
      <c r="D58" s="14">
        <v>0.58488956000000003</v>
      </c>
      <c r="E58" s="14">
        <v>1</v>
      </c>
    </row>
    <row r="59" spans="2:5">
      <c r="B59" s="83" t="s">
        <v>183</v>
      </c>
      <c r="C59" s="14">
        <v>0.92453465000000001</v>
      </c>
      <c r="D59" s="14">
        <v>0.59199544000000004</v>
      </c>
      <c r="E59" s="14">
        <v>1</v>
      </c>
    </row>
    <row r="60" spans="2:5">
      <c r="B60" s="83" t="s">
        <v>184</v>
      </c>
      <c r="C60" s="14">
        <v>0.90515520999999999</v>
      </c>
      <c r="D60" s="14">
        <v>0.60271622999999996</v>
      </c>
      <c r="E60" s="14">
        <v>1</v>
      </c>
    </row>
    <row r="61" spans="2:5">
      <c r="B61" s="83" t="s">
        <v>185</v>
      </c>
      <c r="C61" s="14">
        <v>0.86442892999999998</v>
      </c>
      <c r="D61" s="14">
        <v>0.55973116000000001</v>
      </c>
      <c r="E61" s="14">
        <v>1</v>
      </c>
    </row>
    <row r="62" spans="2:5">
      <c r="B62" s="83" t="s">
        <v>628</v>
      </c>
      <c r="C62" s="14">
        <v>0.84973873</v>
      </c>
      <c r="D62" s="14">
        <v>0.57091533000000005</v>
      </c>
      <c r="E62" s="14">
        <v>1</v>
      </c>
    </row>
    <row r="63" spans="2:5">
      <c r="B63" s="83" t="s">
        <v>630</v>
      </c>
      <c r="C63" s="14">
        <v>0.84930485</v>
      </c>
      <c r="D63" s="14">
        <v>0.59767380000000003</v>
      </c>
      <c r="E63" s="14">
        <v>1</v>
      </c>
    </row>
    <row r="64" spans="2:5">
      <c r="B64" s="83" t="s">
        <v>352</v>
      </c>
      <c r="C64" s="14">
        <v>0.83288483999999996</v>
      </c>
      <c r="D64" s="14">
        <v>0.59813981999999999</v>
      </c>
      <c r="E64" s="14">
        <v>1</v>
      </c>
    </row>
    <row r="65" spans="2:5">
      <c r="B65" s="83" t="s">
        <v>631</v>
      </c>
      <c r="C65" s="14">
        <v>0.83357141000000001</v>
      </c>
      <c r="D65" s="14">
        <v>0.58446715000000005</v>
      </c>
      <c r="E65" s="14">
        <v>1</v>
      </c>
    </row>
    <row r="66" spans="2:5">
      <c r="B66" s="83" t="s">
        <v>632</v>
      </c>
      <c r="C66" s="14">
        <v>0.82158620000000004</v>
      </c>
      <c r="D66" s="14">
        <v>0.57028208000000002</v>
      </c>
      <c r="E66" s="14">
        <v>1</v>
      </c>
    </row>
    <row r="67" spans="2:5">
      <c r="B67" s="83" t="s">
        <v>389</v>
      </c>
      <c r="C67" s="14">
        <v>0.81789725000000002</v>
      </c>
      <c r="D67" s="14">
        <v>0.54282441999999997</v>
      </c>
      <c r="E67" s="14">
        <v>1</v>
      </c>
    </row>
    <row r="68" spans="2:5">
      <c r="B68" s="83" t="s">
        <v>633</v>
      </c>
      <c r="C68" s="14">
        <v>0.81551662000000003</v>
      </c>
      <c r="D68" s="14">
        <v>0.53607316000000005</v>
      </c>
      <c r="E68" s="14">
        <v>1</v>
      </c>
    </row>
    <row r="69" spans="2:5">
      <c r="B69" s="83" t="s">
        <v>634</v>
      </c>
      <c r="C69" s="14">
        <v>0.82717010999999996</v>
      </c>
      <c r="D69" s="14">
        <v>0.54050377000000005</v>
      </c>
      <c r="E69" s="14">
        <v>1</v>
      </c>
    </row>
    <row r="70" spans="2:5">
      <c r="B70" s="83" t="s">
        <v>635</v>
      </c>
      <c r="C70" s="14">
        <v>0.81602213999999995</v>
      </c>
      <c r="D70" s="14">
        <v>0.52585444000000003</v>
      </c>
      <c r="E70" s="14">
        <v>1</v>
      </c>
    </row>
    <row r="71" spans="2:5">
      <c r="B71" s="83" t="s">
        <v>204</v>
      </c>
      <c r="C71" s="14">
        <v>0.80529019000000002</v>
      </c>
      <c r="D71" s="14">
        <v>0.51319658999999995</v>
      </c>
      <c r="E71" s="14">
        <v>1</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D310A-3ABB-4285-9298-AEEAE36BC257}">
  <dimension ref="A1:U57"/>
  <sheetViews>
    <sheetView zoomScale="60" zoomScaleNormal="60" workbookViewId="0"/>
  </sheetViews>
  <sheetFormatPr defaultRowHeight="12.75"/>
  <sheetData>
    <row r="1" spans="1:21">
      <c r="B1" t="s">
        <v>988</v>
      </c>
      <c r="C1" t="s">
        <v>995</v>
      </c>
      <c r="D1" t="s">
        <v>996</v>
      </c>
      <c r="E1" t="s">
        <v>893</v>
      </c>
      <c r="F1" s="7"/>
      <c r="G1" s="7"/>
      <c r="H1" s="7"/>
      <c r="I1" s="7"/>
      <c r="J1" s="7"/>
      <c r="K1" s="7"/>
      <c r="L1" s="7"/>
      <c r="M1" s="7"/>
      <c r="N1" s="7"/>
      <c r="O1" s="7"/>
      <c r="P1" s="7"/>
      <c r="Q1" s="7"/>
      <c r="R1" s="7"/>
      <c r="S1" s="7"/>
      <c r="T1" s="7"/>
      <c r="U1" s="7"/>
    </row>
    <row r="2" spans="1:21">
      <c r="A2" s="83">
        <v>2010</v>
      </c>
      <c r="B2" s="15">
        <v>40179</v>
      </c>
      <c r="C2">
        <f>D2*100</f>
        <v>8.3871000000000002</v>
      </c>
      <c r="D2">
        <v>8.3871000000000001E-2</v>
      </c>
      <c r="E2">
        <v>0</v>
      </c>
      <c r="F2" s="7"/>
      <c r="G2" s="7"/>
      <c r="H2" s="7"/>
      <c r="I2" s="7"/>
      <c r="J2" s="7"/>
      <c r="K2" s="7"/>
      <c r="L2" s="7"/>
      <c r="M2" s="7"/>
      <c r="N2" s="7"/>
      <c r="O2" s="7"/>
      <c r="P2" s="7"/>
      <c r="Q2" s="7"/>
      <c r="R2" s="7"/>
      <c r="S2" s="7"/>
      <c r="T2" s="7"/>
      <c r="U2" s="7"/>
    </row>
    <row r="3" spans="1:21">
      <c r="A3" s="83">
        <v>11</v>
      </c>
      <c r="B3" s="15">
        <v>40544</v>
      </c>
      <c r="C3">
        <f t="shared" ref="C3:C27" si="0">D3*100</f>
        <v>3.4615399999999998</v>
      </c>
      <c r="D3">
        <v>3.4615399999999998E-2</v>
      </c>
      <c r="E3">
        <v>0</v>
      </c>
      <c r="F3" s="7"/>
      <c r="G3" s="7"/>
      <c r="H3" s="7"/>
      <c r="I3" s="7"/>
      <c r="J3" s="7"/>
      <c r="K3" s="7"/>
      <c r="L3" s="7"/>
      <c r="M3" s="7"/>
      <c r="N3" s="7"/>
      <c r="O3" s="7"/>
      <c r="P3" s="7"/>
      <c r="Q3" s="7"/>
      <c r="R3" s="7"/>
      <c r="S3" s="7"/>
      <c r="T3" s="7"/>
      <c r="U3" s="7"/>
    </row>
    <row r="4" spans="1:21">
      <c r="A4" s="83">
        <v>12</v>
      </c>
      <c r="B4" s="15">
        <v>40909</v>
      </c>
      <c r="C4">
        <f t="shared" si="0"/>
        <v>14.551079999999999</v>
      </c>
      <c r="D4">
        <v>0.1455108</v>
      </c>
      <c r="E4">
        <v>0</v>
      </c>
      <c r="F4" s="7"/>
      <c r="G4" s="7"/>
      <c r="H4" s="7"/>
      <c r="I4" s="7"/>
      <c r="J4" s="7"/>
      <c r="K4" s="7"/>
      <c r="L4" s="7"/>
      <c r="M4" s="7"/>
      <c r="N4" s="7"/>
      <c r="O4" s="7"/>
      <c r="P4" s="7"/>
      <c r="Q4" s="7"/>
      <c r="R4" s="7"/>
      <c r="S4" s="7"/>
      <c r="T4" s="7"/>
      <c r="U4" s="7"/>
    </row>
    <row r="5" spans="1:21">
      <c r="A5" s="83">
        <v>13</v>
      </c>
      <c r="B5" s="15">
        <v>41275</v>
      </c>
      <c r="C5">
        <f t="shared" si="0"/>
        <v>19.534050000000001</v>
      </c>
      <c r="D5">
        <v>0.1953405</v>
      </c>
      <c r="E5">
        <v>0</v>
      </c>
      <c r="F5" s="7"/>
      <c r="G5" s="7"/>
      <c r="H5" s="7"/>
      <c r="I5" s="7"/>
      <c r="J5" s="7"/>
      <c r="K5" s="7"/>
      <c r="L5" s="7"/>
      <c r="M5" s="7"/>
      <c r="N5" s="7"/>
      <c r="O5" s="7"/>
      <c r="P5" s="7"/>
      <c r="Q5" s="7"/>
      <c r="R5" s="7"/>
      <c r="S5" s="7"/>
      <c r="T5" s="7"/>
      <c r="U5" s="7"/>
    </row>
    <row r="6" spans="1:21">
      <c r="A6" s="83">
        <v>14</v>
      </c>
      <c r="B6" s="15">
        <v>41640</v>
      </c>
      <c r="C6">
        <f t="shared" si="0"/>
        <v>26.781860000000002</v>
      </c>
      <c r="D6">
        <v>0.26781860000000002</v>
      </c>
      <c r="E6">
        <v>0</v>
      </c>
      <c r="F6" s="7"/>
      <c r="G6" s="7"/>
      <c r="H6" s="7"/>
      <c r="I6" s="7"/>
      <c r="J6" s="7"/>
      <c r="K6" s="7"/>
      <c r="L6" s="7"/>
      <c r="M6" s="7"/>
      <c r="N6" s="7"/>
      <c r="O6" s="7"/>
      <c r="P6" s="7"/>
      <c r="Q6" s="7"/>
      <c r="R6" s="7"/>
      <c r="S6" s="7"/>
      <c r="T6" s="7"/>
      <c r="U6" s="7"/>
    </row>
    <row r="7" spans="1:21">
      <c r="A7" s="83">
        <v>15</v>
      </c>
      <c r="B7" s="15">
        <v>42005</v>
      </c>
      <c r="C7">
        <f t="shared" si="0"/>
        <v>26.247989999999998</v>
      </c>
      <c r="D7">
        <v>0.26247989999999999</v>
      </c>
      <c r="E7">
        <v>0</v>
      </c>
      <c r="F7" s="7"/>
      <c r="G7" s="7"/>
      <c r="H7" s="7"/>
      <c r="I7" s="7"/>
      <c r="J7" s="7"/>
      <c r="K7" s="7"/>
      <c r="L7" s="7"/>
      <c r="M7" s="7"/>
      <c r="N7" s="7"/>
      <c r="O7" s="7"/>
      <c r="P7" s="7"/>
      <c r="Q7" s="7"/>
      <c r="R7" s="7"/>
      <c r="S7" s="7"/>
      <c r="T7" s="7"/>
      <c r="U7" s="7"/>
    </row>
    <row r="8" spans="1:21">
      <c r="A8" s="83">
        <v>16</v>
      </c>
      <c r="B8" s="15">
        <v>42370</v>
      </c>
      <c r="C8">
        <f t="shared" si="0"/>
        <v>25.830259999999999</v>
      </c>
      <c r="D8">
        <v>0.25830259999999999</v>
      </c>
      <c r="E8">
        <v>0</v>
      </c>
      <c r="F8" s="7"/>
      <c r="G8" s="7"/>
      <c r="H8" s="7"/>
      <c r="I8" s="7"/>
      <c r="J8" s="7"/>
      <c r="K8" s="7"/>
      <c r="L8" s="7"/>
      <c r="M8" s="7"/>
      <c r="N8" s="7"/>
      <c r="O8" s="7"/>
      <c r="P8" s="7"/>
      <c r="Q8" s="7"/>
      <c r="R8" s="7"/>
      <c r="S8" s="7"/>
      <c r="T8" s="7"/>
      <c r="U8" s="7"/>
    </row>
    <row r="9" spans="1:21">
      <c r="A9" s="83">
        <v>17</v>
      </c>
      <c r="B9" s="15">
        <v>42736</v>
      </c>
      <c r="C9">
        <f t="shared" si="0"/>
        <v>15.22556</v>
      </c>
      <c r="D9">
        <v>0.15225559999999999</v>
      </c>
      <c r="E9">
        <v>0</v>
      </c>
      <c r="F9" s="7"/>
      <c r="G9" s="7"/>
      <c r="H9" s="7"/>
      <c r="I9" s="7"/>
      <c r="J9" s="7"/>
      <c r="K9" s="7"/>
      <c r="L9" s="7"/>
      <c r="M9" s="7"/>
      <c r="N9" s="7"/>
      <c r="O9" s="7"/>
      <c r="P9" s="7"/>
      <c r="Q9" s="7"/>
      <c r="R9" s="7"/>
      <c r="S9" s="7"/>
      <c r="T9" s="7"/>
      <c r="U9" s="7"/>
    </row>
    <row r="10" spans="1:21">
      <c r="A10" s="83">
        <v>18</v>
      </c>
      <c r="B10" s="15">
        <v>43101</v>
      </c>
      <c r="C10">
        <f t="shared" si="0"/>
        <v>21.384429999999998</v>
      </c>
      <c r="D10">
        <v>0.21384429999999999</v>
      </c>
      <c r="E10">
        <v>0</v>
      </c>
      <c r="F10" s="7"/>
      <c r="G10" s="7"/>
      <c r="H10" s="7"/>
      <c r="I10" s="7"/>
      <c r="J10" s="7"/>
      <c r="K10" s="7"/>
      <c r="L10" s="7"/>
      <c r="M10" s="7"/>
      <c r="N10" s="7"/>
      <c r="O10" s="7"/>
      <c r="P10" s="7"/>
      <c r="Q10" s="7"/>
      <c r="R10" s="7"/>
      <c r="S10" s="7"/>
      <c r="T10" s="7"/>
      <c r="U10" s="7"/>
    </row>
    <row r="11" spans="1:21">
      <c r="A11" s="83">
        <v>19</v>
      </c>
      <c r="B11" s="15">
        <v>43466</v>
      </c>
      <c r="C11">
        <f t="shared" si="0"/>
        <v>24.592590000000001</v>
      </c>
      <c r="D11">
        <v>0.2459259</v>
      </c>
      <c r="E11">
        <v>0</v>
      </c>
      <c r="F11" s="7"/>
      <c r="G11" s="7"/>
      <c r="H11" s="7"/>
      <c r="I11" s="7"/>
      <c r="J11" s="7"/>
      <c r="K11" s="7"/>
      <c r="L11" s="7"/>
      <c r="M11" s="7"/>
      <c r="N11" s="7"/>
      <c r="O11" s="7"/>
      <c r="P11" s="7"/>
      <c r="Q11" s="7"/>
      <c r="R11" s="7"/>
      <c r="S11" s="7"/>
      <c r="T11" s="7"/>
      <c r="U11" s="7"/>
    </row>
    <row r="12" spans="1:21">
      <c r="A12" s="83">
        <v>20</v>
      </c>
      <c r="B12" s="15">
        <v>43831</v>
      </c>
      <c r="C12">
        <f t="shared" si="0"/>
        <v>17.239370000000001</v>
      </c>
      <c r="D12">
        <v>0.17239370000000001</v>
      </c>
      <c r="E12">
        <v>0</v>
      </c>
      <c r="F12" s="7"/>
      <c r="G12" s="7"/>
      <c r="H12" s="7"/>
      <c r="I12" s="7"/>
      <c r="J12" s="7"/>
      <c r="K12" s="7"/>
      <c r="L12" s="7"/>
      <c r="M12" s="7"/>
      <c r="N12" s="7"/>
      <c r="O12" s="7"/>
      <c r="P12" s="7"/>
      <c r="Q12" s="7"/>
      <c r="R12" s="7"/>
      <c r="S12" s="7"/>
      <c r="T12" s="7"/>
      <c r="U12" s="7"/>
    </row>
    <row r="13" spans="1:21">
      <c r="A13" s="83">
        <v>21</v>
      </c>
      <c r="B13" s="15">
        <v>44197</v>
      </c>
      <c r="C13">
        <f t="shared" si="0"/>
        <v>23.14189</v>
      </c>
      <c r="D13">
        <v>0.23141890000000001</v>
      </c>
      <c r="E13">
        <v>0</v>
      </c>
      <c r="F13" s="7"/>
      <c r="G13" s="7"/>
      <c r="H13" s="7"/>
      <c r="I13" s="7"/>
      <c r="J13" s="7"/>
      <c r="K13" s="7"/>
      <c r="L13" s="7"/>
      <c r="M13" s="7"/>
      <c r="N13" s="7"/>
      <c r="O13" s="7"/>
      <c r="P13" s="7"/>
      <c r="Q13" s="7"/>
      <c r="R13" s="7"/>
      <c r="S13" s="7"/>
      <c r="T13" s="7"/>
      <c r="U13" s="7"/>
    </row>
    <row r="14" spans="1:21">
      <c r="A14" s="83">
        <v>22</v>
      </c>
      <c r="B14" s="15">
        <v>44562</v>
      </c>
      <c r="C14">
        <f t="shared" si="0"/>
        <v>22.60388</v>
      </c>
      <c r="D14">
        <v>0.22603880000000001</v>
      </c>
      <c r="E14">
        <v>0</v>
      </c>
      <c r="F14" s="7"/>
      <c r="G14" s="7"/>
      <c r="H14" s="7"/>
      <c r="I14" s="7"/>
      <c r="J14" s="7"/>
      <c r="K14" s="7"/>
      <c r="L14" s="7"/>
      <c r="M14" s="7"/>
      <c r="N14" s="7"/>
      <c r="O14" s="7"/>
      <c r="P14" s="7"/>
      <c r="Q14" s="7"/>
      <c r="R14" s="7"/>
      <c r="S14" s="7"/>
      <c r="T14" s="7"/>
      <c r="U14" s="7"/>
    </row>
    <row r="15" spans="1:21">
      <c r="B15" s="15">
        <v>40179</v>
      </c>
      <c r="C15">
        <f t="shared" si="0"/>
        <v>11.267609999999999</v>
      </c>
      <c r="D15">
        <v>0.1126761</v>
      </c>
      <c r="E15">
        <v>1</v>
      </c>
      <c r="F15" s="7"/>
      <c r="G15" s="7"/>
      <c r="H15" s="7"/>
      <c r="I15" s="7"/>
      <c r="J15" s="7"/>
      <c r="K15" s="7"/>
      <c r="L15" s="7"/>
      <c r="M15" s="7"/>
      <c r="N15" s="7"/>
      <c r="O15" s="7"/>
      <c r="P15" s="7"/>
      <c r="Q15" s="7"/>
      <c r="R15" s="7"/>
      <c r="S15" s="7"/>
      <c r="T15" s="7"/>
      <c r="U15" s="7"/>
    </row>
    <row r="16" spans="1:21">
      <c r="B16" s="15">
        <v>40544</v>
      </c>
      <c r="C16">
        <f t="shared" si="0"/>
        <v>17.1875</v>
      </c>
      <c r="D16">
        <v>0.171875</v>
      </c>
      <c r="E16">
        <v>1</v>
      </c>
      <c r="F16" s="7"/>
      <c r="G16" s="7"/>
      <c r="H16" s="7"/>
      <c r="I16" s="7"/>
      <c r="J16" s="7"/>
      <c r="K16" s="7"/>
      <c r="L16" s="7"/>
      <c r="M16" s="7"/>
      <c r="N16" s="7"/>
      <c r="O16" s="7"/>
      <c r="P16" s="7"/>
      <c r="Q16" s="7"/>
      <c r="R16" s="7"/>
      <c r="S16" s="7"/>
      <c r="T16" s="7"/>
      <c r="U16" s="7"/>
    </row>
    <row r="17" spans="2:21">
      <c r="B17" s="15">
        <v>40909</v>
      </c>
      <c r="C17">
        <f t="shared" si="0"/>
        <v>10.71429</v>
      </c>
      <c r="D17">
        <v>0.1071429</v>
      </c>
      <c r="E17">
        <v>1</v>
      </c>
      <c r="F17" s="7"/>
      <c r="G17" s="7"/>
      <c r="H17" s="7"/>
      <c r="I17" s="7"/>
      <c r="J17" s="7"/>
      <c r="K17" s="7"/>
      <c r="L17" s="7"/>
      <c r="M17" s="7"/>
      <c r="N17" s="7"/>
      <c r="O17" s="7"/>
      <c r="P17" s="7"/>
      <c r="Q17" s="7"/>
      <c r="R17" s="7"/>
      <c r="S17" s="7"/>
      <c r="T17" s="7"/>
      <c r="U17" s="7"/>
    </row>
    <row r="18" spans="2:21">
      <c r="B18" s="15">
        <v>41275</v>
      </c>
      <c r="C18">
        <f t="shared" si="0"/>
        <v>29.72973</v>
      </c>
      <c r="D18">
        <v>0.29729729999999999</v>
      </c>
      <c r="E18">
        <v>1</v>
      </c>
      <c r="F18" s="7"/>
      <c r="G18" s="7"/>
      <c r="H18" s="7"/>
      <c r="I18" s="7"/>
      <c r="J18" s="7"/>
      <c r="K18" s="7"/>
      <c r="L18" s="7"/>
      <c r="M18" s="7"/>
      <c r="N18" s="7"/>
      <c r="O18" s="7"/>
      <c r="P18" s="7"/>
      <c r="Q18" s="7"/>
      <c r="R18" s="7"/>
      <c r="S18" s="7"/>
      <c r="T18" s="7"/>
      <c r="U18" s="7"/>
    </row>
    <row r="19" spans="2:21">
      <c r="B19" s="15">
        <v>41640</v>
      </c>
      <c r="C19">
        <f t="shared" si="0"/>
        <v>10</v>
      </c>
      <c r="D19">
        <v>0.1</v>
      </c>
      <c r="E19">
        <v>1</v>
      </c>
      <c r="F19" s="7"/>
      <c r="G19" s="7"/>
      <c r="H19" s="7"/>
      <c r="I19" s="7"/>
      <c r="J19" s="7"/>
      <c r="K19" s="7"/>
      <c r="L19" s="7"/>
      <c r="M19" s="7"/>
      <c r="N19" s="7"/>
      <c r="O19" s="7"/>
      <c r="P19" s="7"/>
      <c r="Q19" s="7"/>
      <c r="R19" s="7"/>
      <c r="S19" s="7"/>
      <c r="T19" s="7"/>
      <c r="U19" s="7"/>
    </row>
    <row r="20" spans="2:21">
      <c r="B20" s="15">
        <v>42005</v>
      </c>
      <c r="C20">
        <f t="shared" si="0"/>
        <v>31.799159999999997</v>
      </c>
      <c r="D20">
        <v>0.31799159999999999</v>
      </c>
      <c r="E20">
        <v>1</v>
      </c>
      <c r="F20" s="7"/>
      <c r="G20" s="7"/>
      <c r="H20" s="7"/>
      <c r="I20" s="7"/>
      <c r="J20" s="7"/>
      <c r="K20" s="7"/>
      <c r="L20" s="7"/>
      <c r="M20" s="7"/>
      <c r="N20" s="7"/>
      <c r="O20" s="7"/>
      <c r="P20" s="7"/>
      <c r="Q20" s="7"/>
      <c r="R20" s="7"/>
      <c r="S20" s="7"/>
      <c r="T20" s="7"/>
      <c r="U20" s="7"/>
    </row>
    <row r="21" spans="2:21">
      <c r="B21" s="15">
        <v>42370</v>
      </c>
      <c r="C21">
        <f t="shared" si="0"/>
        <v>39.636359999999996</v>
      </c>
      <c r="D21">
        <v>0.39636359999999998</v>
      </c>
      <c r="E21">
        <v>1</v>
      </c>
      <c r="F21" s="7"/>
      <c r="G21" s="7"/>
      <c r="H21" s="7"/>
      <c r="I21" s="7"/>
      <c r="J21" s="7"/>
      <c r="K21" s="7"/>
      <c r="L21" s="7"/>
      <c r="M21" s="7"/>
      <c r="N21" s="7"/>
      <c r="O21" s="7"/>
      <c r="P21" s="7"/>
      <c r="Q21" s="7"/>
      <c r="R21" s="7"/>
      <c r="S21" s="7"/>
      <c r="T21" s="7"/>
      <c r="U21" s="7"/>
    </row>
    <row r="22" spans="2:21">
      <c r="B22" s="15">
        <v>42736</v>
      </c>
      <c r="C22">
        <f t="shared" si="0"/>
        <v>41.964289999999998</v>
      </c>
      <c r="D22">
        <v>0.41964289999999999</v>
      </c>
      <c r="E22">
        <v>1</v>
      </c>
      <c r="F22" s="7"/>
      <c r="G22" s="7"/>
      <c r="H22" s="7"/>
      <c r="I22" s="7"/>
      <c r="J22" s="7"/>
      <c r="K22" s="7"/>
      <c r="L22" s="7"/>
      <c r="M22" s="7"/>
      <c r="N22" s="7"/>
      <c r="O22" s="7"/>
      <c r="P22" s="7"/>
      <c r="Q22" s="7"/>
      <c r="R22" s="7"/>
      <c r="S22" s="7"/>
      <c r="T22" s="7"/>
      <c r="U22" s="7"/>
    </row>
    <row r="23" spans="2:21">
      <c r="B23" s="15">
        <v>43101</v>
      </c>
      <c r="C23">
        <f t="shared" si="0"/>
        <v>67.336010000000002</v>
      </c>
      <c r="D23">
        <v>0.67336010000000002</v>
      </c>
      <c r="E23">
        <v>1</v>
      </c>
      <c r="F23" s="7"/>
      <c r="G23" s="7"/>
      <c r="H23" s="7"/>
      <c r="I23" s="7"/>
      <c r="J23" s="7"/>
      <c r="K23" s="7"/>
      <c r="L23" s="7"/>
      <c r="M23" s="7"/>
      <c r="N23" s="7"/>
      <c r="O23" s="7"/>
      <c r="P23" s="7"/>
      <c r="Q23" s="7"/>
      <c r="R23" s="7"/>
      <c r="S23" s="7"/>
      <c r="T23" s="7"/>
      <c r="U23" s="7"/>
    </row>
    <row r="24" spans="2:21">
      <c r="B24" s="15">
        <v>43466</v>
      </c>
      <c r="C24">
        <f t="shared" si="0"/>
        <v>65.373130000000003</v>
      </c>
      <c r="D24">
        <v>0.65373130000000002</v>
      </c>
      <c r="E24">
        <v>1</v>
      </c>
      <c r="F24" s="7"/>
      <c r="G24" s="7"/>
      <c r="H24" s="7"/>
      <c r="I24" s="7"/>
      <c r="J24" s="7"/>
      <c r="K24" s="7"/>
      <c r="L24" s="7"/>
      <c r="M24" s="7"/>
      <c r="N24" s="7"/>
      <c r="O24" s="7"/>
      <c r="P24" s="7"/>
      <c r="Q24" s="7"/>
      <c r="R24" s="7"/>
      <c r="S24" s="7"/>
      <c r="T24" s="7"/>
      <c r="U24" s="7"/>
    </row>
    <row r="25" spans="2:21">
      <c r="B25" s="15">
        <v>43831</v>
      </c>
      <c r="C25">
        <f t="shared" si="0"/>
        <v>43.796220000000005</v>
      </c>
      <c r="D25">
        <v>0.43796220000000002</v>
      </c>
      <c r="E25">
        <v>1</v>
      </c>
      <c r="F25" s="7"/>
      <c r="G25" s="7"/>
      <c r="H25" s="7"/>
      <c r="I25" s="7"/>
      <c r="J25" s="7"/>
      <c r="K25" s="7"/>
      <c r="L25" s="7"/>
      <c r="M25" s="7"/>
      <c r="N25" s="7"/>
      <c r="O25" s="7"/>
      <c r="P25" s="7"/>
      <c r="Q25" s="7"/>
      <c r="R25" s="7"/>
      <c r="S25" s="7"/>
      <c r="T25" s="7"/>
      <c r="U25" s="7"/>
    </row>
    <row r="26" spans="2:21">
      <c r="B26" s="15">
        <v>44197</v>
      </c>
      <c r="C26">
        <f t="shared" si="0"/>
        <v>63.824550000000002</v>
      </c>
      <c r="D26">
        <v>0.63824550000000002</v>
      </c>
      <c r="E26">
        <v>1</v>
      </c>
      <c r="F26" s="7"/>
      <c r="G26" s="7"/>
      <c r="H26" s="7"/>
      <c r="I26" s="7"/>
      <c r="J26" s="7"/>
      <c r="K26" s="7"/>
      <c r="L26" s="7"/>
      <c r="M26" s="7"/>
      <c r="N26" s="7"/>
      <c r="O26" s="7"/>
      <c r="P26" s="7"/>
      <c r="Q26" s="7"/>
      <c r="R26" s="7"/>
      <c r="S26" s="7"/>
      <c r="T26" s="7"/>
      <c r="U26" s="7"/>
    </row>
    <row r="27" spans="2:21">
      <c r="B27" s="15">
        <v>44562</v>
      </c>
      <c r="C27">
        <f t="shared" si="0"/>
        <v>53.148499999999999</v>
      </c>
      <c r="D27">
        <v>0.53148499999999999</v>
      </c>
      <c r="E27">
        <v>1</v>
      </c>
      <c r="F27" s="7"/>
      <c r="G27" s="7"/>
      <c r="H27" s="7"/>
      <c r="I27" s="7"/>
      <c r="J27" s="7"/>
      <c r="K27" s="7"/>
      <c r="L27" s="7"/>
      <c r="M27" s="7"/>
      <c r="N27" s="7"/>
      <c r="O27" s="7"/>
      <c r="P27" s="7"/>
      <c r="Q27" s="7"/>
      <c r="R27" s="7"/>
      <c r="S27" s="7"/>
      <c r="T27" s="7"/>
      <c r="U27" s="7"/>
    </row>
    <row r="28" spans="2:21">
      <c r="F28" s="7"/>
      <c r="G28" s="7"/>
      <c r="H28" s="7"/>
      <c r="I28" s="7"/>
      <c r="J28" s="7"/>
      <c r="K28" s="7"/>
      <c r="L28" s="7"/>
      <c r="M28" s="7"/>
      <c r="N28" s="7"/>
      <c r="O28" s="7"/>
      <c r="P28" s="7"/>
      <c r="Q28" s="7"/>
      <c r="R28" s="7"/>
      <c r="S28" s="7"/>
      <c r="T28" s="7"/>
      <c r="U28" s="7"/>
    </row>
    <row r="29" spans="2:21">
      <c r="F29" s="7"/>
      <c r="G29" s="7"/>
      <c r="H29" s="7"/>
      <c r="I29" s="7"/>
      <c r="J29" s="7"/>
      <c r="K29" s="7"/>
      <c r="L29" s="7"/>
      <c r="M29" s="7"/>
      <c r="N29" s="7"/>
      <c r="O29" s="7"/>
      <c r="P29" s="7"/>
      <c r="Q29" s="7"/>
      <c r="R29" s="7"/>
      <c r="S29" s="7"/>
      <c r="T29" s="7"/>
      <c r="U29" s="7"/>
    </row>
    <row r="30" spans="2:21">
      <c r="F30" s="7"/>
      <c r="G30" s="7"/>
      <c r="H30" s="7"/>
      <c r="I30" s="7"/>
      <c r="J30" s="7"/>
      <c r="K30" s="7"/>
      <c r="L30" s="7"/>
      <c r="M30" s="7"/>
      <c r="N30" s="7"/>
      <c r="O30" s="7"/>
      <c r="P30" s="7"/>
      <c r="Q30" s="7"/>
      <c r="R30" s="7"/>
      <c r="S30" s="7"/>
      <c r="T30" s="7"/>
      <c r="U30" s="7"/>
    </row>
    <row r="31" spans="2:21">
      <c r="F31" s="7"/>
      <c r="G31" s="7"/>
      <c r="H31" s="7"/>
      <c r="I31" s="7"/>
      <c r="J31" s="7"/>
      <c r="K31" s="7"/>
      <c r="L31" s="7"/>
      <c r="M31" s="7"/>
      <c r="N31" s="7"/>
      <c r="O31" s="7"/>
      <c r="P31" s="7"/>
      <c r="Q31" s="7"/>
      <c r="R31" s="7"/>
      <c r="S31" s="7"/>
      <c r="T31" s="7"/>
      <c r="U31" s="7"/>
    </row>
    <row r="32" spans="2:21">
      <c r="F32" s="7"/>
      <c r="G32" s="7"/>
      <c r="H32" s="7"/>
      <c r="I32" s="7"/>
      <c r="J32" s="7"/>
      <c r="K32" s="7"/>
      <c r="L32" s="7"/>
      <c r="M32" s="7"/>
      <c r="N32" s="7"/>
      <c r="O32" s="7"/>
      <c r="P32" s="7"/>
      <c r="Q32" s="7"/>
      <c r="R32" s="7"/>
      <c r="S32" s="7"/>
      <c r="T32" s="7"/>
      <c r="U32" s="7"/>
    </row>
    <row r="33" spans="6:21">
      <c r="F33" s="7"/>
      <c r="G33" s="7"/>
      <c r="H33" s="7"/>
      <c r="I33" s="7"/>
      <c r="J33" s="7"/>
      <c r="K33" s="7"/>
      <c r="L33" s="7"/>
      <c r="M33" s="7"/>
      <c r="N33" s="7"/>
      <c r="O33" s="7"/>
      <c r="P33" s="7"/>
      <c r="Q33" s="7"/>
      <c r="R33" s="7"/>
      <c r="S33" s="7"/>
      <c r="T33" s="7"/>
      <c r="U33" s="7"/>
    </row>
    <row r="34" spans="6:21">
      <c r="F34" s="7"/>
      <c r="G34" s="7"/>
      <c r="H34" s="7"/>
      <c r="I34" s="7"/>
      <c r="J34" s="7"/>
      <c r="K34" s="7"/>
      <c r="L34" s="7"/>
      <c r="M34" s="7"/>
      <c r="N34" s="7"/>
      <c r="O34" s="7"/>
      <c r="P34" s="7"/>
      <c r="Q34" s="7"/>
      <c r="R34" s="7"/>
      <c r="S34" s="7"/>
      <c r="T34" s="7"/>
      <c r="U34" s="7"/>
    </row>
    <row r="35" spans="6:21">
      <c r="F35" s="7"/>
      <c r="G35" s="7"/>
      <c r="H35" s="7"/>
      <c r="I35" s="7"/>
      <c r="J35" s="7"/>
      <c r="K35" s="7"/>
      <c r="L35" s="7"/>
      <c r="M35" s="7"/>
      <c r="N35" s="7"/>
      <c r="O35" s="7"/>
      <c r="P35" s="7"/>
      <c r="Q35" s="7"/>
      <c r="R35" s="7"/>
      <c r="S35" s="7"/>
      <c r="T35" s="7"/>
      <c r="U35" s="7"/>
    </row>
    <row r="36" spans="6:21">
      <c r="F36" s="7"/>
      <c r="G36" s="7"/>
      <c r="H36" s="7"/>
      <c r="I36" s="7"/>
      <c r="J36" s="7"/>
      <c r="K36" s="7"/>
      <c r="L36" s="7"/>
      <c r="M36" s="7"/>
      <c r="N36" s="7"/>
      <c r="O36" s="7"/>
      <c r="P36" s="7"/>
      <c r="Q36" s="7"/>
      <c r="R36" s="7"/>
      <c r="S36" s="7"/>
      <c r="T36" s="7"/>
      <c r="U36" s="7"/>
    </row>
    <row r="37" spans="6:21">
      <c r="F37" s="7"/>
      <c r="G37" s="7"/>
      <c r="H37" s="7"/>
      <c r="I37" s="7"/>
      <c r="J37" s="7"/>
      <c r="K37" s="7"/>
      <c r="L37" s="7"/>
      <c r="M37" s="7"/>
      <c r="N37" s="7"/>
      <c r="O37" s="7"/>
      <c r="P37" s="7"/>
      <c r="Q37" s="7"/>
      <c r="R37" s="7"/>
      <c r="S37" s="7"/>
      <c r="T37" s="7"/>
      <c r="U37" s="7"/>
    </row>
    <row r="38" spans="6:21">
      <c r="F38" s="7"/>
      <c r="G38" s="7"/>
      <c r="H38" s="7"/>
      <c r="I38" s="7"/>
      <c r="J38" s="7"/>
      <c r="K38" s="7"/>
      <c r="L38" s="7"/>
      <c r="M38" s="7"/>
      <c r="N38" s="7"/>
      <c r="O38" s="7"/>
      <c r="P38" s="7"/>
      <c r="Q38" s="7"/>
      <c r="R38" s="7"/>
      <c r="S38" s="7"/>
      <c r="T38" s="7"/>
      <c r="U38" s="7"/>
    </row>
    <row r="39" spans="6:21">
      <c r="F39" s="7"/>
      <c r="G39" s="7"/>
      <c r="H39" s="7"/>
      <c r="I39" s="7"/>
      <c r="J39" s="7"/>
      <c r="K39" s="7"/>
      <c r="L39" s="7"/>
      <c r="M39" s="7"/>
      <c r="N39" s="7"/>
      <c r="O39" s="7"/>
      <c r="P39" s="7"/>
      <c r="Q39" s="7"/>
      <c r="R39" s="7"/>
      <c r="S39" s="7"/>
      <c r="T39" s="7"/>
      <c r="U39" s="7"/>
    </row>
    <row r="40" spans="6:21">
      <c r="F40" s="7"/>
      <c r="G40" s="7"/>
      <c r="H40" s="7"/>
      <c r="I40" s="7"/>
      <c r="J40" s="7"/>
      <c r="K40" s="7"/>
      <c r="L40" s="7"/>
      <c r="M40" s="7"/>
      <c r="N40" s="7"/>
      <c r="O40" s="7"/>
      <c r="P40" s="7"/>
      <c r="Q40" s="7"/>
      <c r="R40" s="7"/>
      <c r="S40" s="7"/>
      <c r="T40" s="7"/>
      <c r="U40" s="7"/>
    </row>
    <row r="41" spans="6:21">
      <c r="F41" s="7"/>
      <c r="G41" s="7"/>
      <c r="H41" s="7"/>
      <c r="I41" s="7"/>
      <c r="J41" s="7"/>
      <c r="K41" s="7"/>
      <c r="L41" s="7"/>
      <c r="M41" s="7"/>
      <c r="N41" s="7"/>
      <c r="O41" s="7"/>
      <c r="P41" s="7"/>
      <c r="Q41" s="7"/>
      <c r="R41" s="7"/>
      <c r="S41" s="7"/>
      <c r="T41" s="7"/>
      <c r="U41" s="7"/>
    </row>
    <row r="42" spans="6:21">
      <c r="F42" s="7"/>
      <c r="G42" s="7"/>
      <c r="H42" s="7"/>
      <c r="I42" s="7"/>
      <c r="J42" s="7"/>
      <c r="K42" s="7"/>
      <c r="L42" s="7"/>
      <c r="M42" s="7"/>
      <c r="N42" s="7"/>
      <c r="O42" s="7"/>
      <c r="P42" s="7"/>
      <c r="Q42" s="7"/>
      <c r="R42" s="7"/>
      <c r="S42" s="7"/>
      <c r="T42" s="7"/>
      <c r="U42" s="7"/>
    </row>
    <row r="43" spans="6:21">
      <c r="F43" s="7"/>
      <c r="G43" s="7"/>
      <c r="H43" s="7"/>
      <c r="I43" s="7"/>
      <c r="J43" s="7"/>
      <c r="K43" s="7"/>
      <c r="L43" s="7"/>
      <c r="M43" s="7"/>
      <c r="N43" s="7"/>
      <c r="O43" s="7"/>
      <c r="P43" s="7"/>
      <c r="Q43" s="7"/>
      <c r="R43" s="7"/>
      <c r="S43" s="7"/>
      <c r="T43" s="7"/>
      <c r="U43" s="7"/>
    </row>
    <row r="44" spans="6:21">
      <c r="F44" s="7"/>
      <c r="G44" s="7"/>
      <c r="H44" s="7"/>
      <c r="I44" s="7"/>
      <c r="J44" s="7"/>
      <c r="K44" s="7"/>
      <c r="L44" s="7"/>
      <c r="M44" s="7"/>
      <c r="N44" s="7"/>
      <c r="O44" s="7"/>
      <c r="P44" s="7"/>
      <c r="Q44" s="7"/>
      <c r="R44" s="7"/>
      <c r="S44" s="7"/>
      <c r="T44" s="7"/>
      <c r="U44" s="7"/>
    </row>
    <row r="45" spans="6:21">
      <c r="F45" s="7"/>
      <c r="G45" s="7"/>
      <c r="H45" s="7"/>
      <c r="I45" s="7"/>
      <c r="J45" s="7"/>
      <c r="K45" s="7"/>
      <c r="L45" s="7"/>
      <c r="M45" s="7"/>
      <c r="N45" s="7"/>
      <c r="O45" s="7"/>
      <c r="P45" s="7"/>
      <c r="Q45" s="7"/>
      <c r="R45" s="7"/>
      <c r="S45" s="7"/>
      <c r="T45" s="7"/>
      <c r="U45" s="7"/>
    </row>
    <row r="46" spans="6:21">
      <c r="F46" s="7"/>
      <c r="G46" s="7"/>
      <c r="H46" s="7"/>
      <c r="I46" s="7"/>
      <c r="J46" s="7"/>
      <c r="K46" s="7"/>
      <c r="L46" s="7"/>
      <c r="M46" s="7"/>
      <c r="N46" s="7"/>
      <c r="O46" s="7"/>
      <c r="P46" s="7"/>
      <c r="Q46" s="7"/>
      <c r="R46" s="7"/>
      <c r="S46" s="7"/>
      <c r="T46" s="7"/>
      <c r="U46" s="7"/>
    </row>
    <row r="47" spans="6:21">
      <c r="F47" s="7"/>
      <c r="G47" s="7"/>
      <c r="H47" s="7"/>
      <c r="I47" s="7"/>
      <c r="J47" s="7"/>
      <c r="K47" s="7"/>
      <c r="L47" s="7"/>
      <c r="M47" s="7"/>
      <c r="N47" s="7"/>
      <c r="O47" s="7"/>
      <c r="P47" s="7"/>
      <c r="Q47" s="7"/>
      <c r="R47" s="7"/>
      <c r="S47" s="7"/>
      <c r="T47" s="7"/>
      <c r="U47" s="7"/>
    </row>
    <row r="48" spans="6:21">
      <c r="F48" s="7"/>
      <c r="G48" s="7"/>
      <c r="H48" s="7"/>
      <c r="I48" s="7"/>
      <c r="J48" s="7"/>
      <c r="K48" s="7"/>
      <c r="L48" s="7"/>
      <c r="M48" s="7"/>
      <c r="N48" s="7"/>
      <c r="O48" s="7"/>
      <c r="P48" s="7"/>
      <c r="Q48" s="7"/>
      <c r="R48" s="7"/>
      <c r="S48" s="7"/>
      <c r="T48" s="7"/>
      <c r="U48" s="7"/>
    </row>
    <row r="49" spans="6:21">
      <c r="F49" s="7"/>
      <c r="G49" s="7"/>
      <c r="H49" s="7"/>
      <c r="I49" s="7"/>
      <c r="J49" s="7"/>
      <c r="K49" s="7"/>
      <c r="L49" s="7"/>
      <c r="M49" s="7"/>
      <c r="N49" s="7"/>
      <c r="O49" s="7"/>
      <c r="P49" s="7"/>
      <c r="Q49" s="7"/>
      <c r="R49" s="7"/>
      <c r="S49" s="7"/>
      <c r="T49" s="7"/>
      <c r="U49" s="7"/>
    </row>
    <row r="50" spans="6:21">
      <c r="F50" s="7"/>
      <c r="G50" s="7"/>
      <c r="H50" s="7"/>
      <c r="I50" s="7"/>
      <c r="J50" s="7"/>
      <c r="K50" s="7"/>
      <c r="L50" s="7"/>
      <c r="M50" s="7"/>
      <c r="N50" s="7"/>
      <c r="O50" s="7"/>
      <c r="P50" s="7"/>
      <c r="Q50" s="7"/>
      <c r="R50" s="7"/>
      <c r="S50" s="7"/>
      <c r="T50" s="7"/>
      <c r="U50" s="7"/>
    </row>
    <row r="51" spans="6:21">
      <c r="F51" s="7"/>
      <c r="G51" s="7"/>
      <c r="H51" s="7"/>
      <c r="I51" s="7"/>
      <c r="J51" s="7"/>
      <c r="K51" s="7"/>
      <c r="L51" s="7"/>
      <c r="M51" s="7"/>
      <c r="N51" s="7"/>
      <c r="O51" s="7"/>
      <c r="P51" s="7"/>
      <c r="Q51" s="7"/>
      <c r="R51" s="7"/>
      <c r="S51" s="7"/>
      <c r="T51" s="7"/>
      <c r="U51" s="7"/>
    </row>
    <row r="52" spans="6:21">
      <c r="F52" s="7"/>
      <c r="G52" s="7"/>
      <c r="H52" s="7"/>
      <c r="I52" s="7"/>
      <c r="J52" s="7"/>
      <c r="K52" s="7"/>
      <c r="L52" s="7"/>
      <c r="M52" s="7"/>
      <c r="N52" s="7"/>
      <c r="O52" s="7"/>
      <c r="P52" s="7"/>
      <c r="Q52" s="7"/>
      <c r="R52" s="7"/>
      <c r="S52" s="7"/>
      <c r="T52" s="7"/>
      <c r="U52" s="7"/>
    </row>
    <row r="53" spans="6:21">
      <c r="F53" s="7"/>
      <c r="G53" s="7"/>
      <c r="H53" s="7"/>
      <c r="I53" s="7"/>
      <c r="J53" s="7"/>
      <c r="K53" s="7"/>
      <c r="L53" s="7"/>
      <c r="M53" s="7"/>
      <c r="N53" s="7"/>
      <c r="O53" s="7"/>
      <c r="P53" s="7"/>
      <c r="Q53" s="7"/>
      <c r="R53" s="7"/>
      <c r="S53" s="7"/>
      <c r="T53" s="7"/>
      <c r="U53" s="7"/>
    </row>
    <row r="54" spans="6:21">
      <c r="F54" s="7"/>
      <c r="G54" s="7"/>
      <c r="H54" s="7"/>
      <c r="I54" s="7"/>
      <c r="J54" s="7"/>
      <c r="K54" s="7"/>
      <c r="L54" s="7"/>
      <c r="M54" s="7"/>
      <c r="N54" s="7"/>
      <c r="O54" s="7"/>
      <c r="P54" s="7"/>
      <c r="Q54" s="7"/>
      <c r="R54" s="7"/>
      <c r="S54" s="7"/>
      <c r="T54" s="7"/>
      <c r="U54" s="7"/>
    </row>
    <row r="55" spans="6:21">
      <c r="F55" s="7"/>
      <c r="G55" s="7"/>
      <c r="H55" s="7"/>
      <c r="I55" s="7"/>
      <c r="J55" s="7"/>
      <c r="K55" s="7"/>
      <c r="L55" s="7"/>
      <c r="M55" s="7"/>
      <c r="N55" s="7"/>
      <c r="O55" s="7"/>
      <c r="P55" s="7"/>
      <c r="Q55" s="7"/>
      <c r="R55" s="7"/>
      <c r="S55" s="7"/>
      <c r="T55" s="7"/>
      <c r="U55" s="7"/>
    </row>
    <row r="56" spans="6:21">
      <c r="F56" s="7"/>
      <c r="G56" s="7"/>
      <c r="H56" s="7"/>
      <c r="I56" s="7"/>
      <c r="J56" s="7"/>
      <c r="K56" s="7"/>
      <c r="L56" s="7"/>
      <c r="M56" s="7"/>
      <c r="N56" s="7"/>
      <c r="O56" s="7"/>
      <c r="P56" s="7"/>
      <c r="Q56" s="7"/>
      <c r="R56" s="7"/>
      <c r="S56" s="7"/>
      <c r="T56" s="7"/>
      <c r="U56" s="7"/>
    </row>
    <row r="57" spans="6:21">
      <c r="F57" s="7"/>
      <c r="G57" s="7"/>
      <c r="H57" s="7"/>
      <c r="I57" s="7"/>
      <c r="J57" s="7"/>
      <c r="K57" s="7"/>
      <c r="L57" s="7"/>
      <c r="M57" s="7"/>
      <c r="N57" s="7"/>
      <c r="O57" s="7"/>
      <c r="P57" s="7"/>
      <c r="Q57" s="7"/>
      <c r="R57" s="7"/>
      <c r="S57" s="7"/>
      <c r="T57" s="7"/>
      <c r="U57" s="7"/>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9A6AE-2718-4F9A-B748-7905B1B352DC}">
  <dimension ref="A1:AE60"/>
  <sheetViews>
    <sheetView zoomScale="60" zoomScaleNormal="60" workbookViewId="0"/>
  </sheetViews>
  <sheetFormatPr defaultRowHeight="12.75"/>
  <cols>
    <col min="2" max="2" width="22.42578125" bestFit="1" customWidth="1"/>
  </cols>
  <sheetData>
    <row r="1" spans="1:31">
      <c r="A1" s="16" t="s">
        <v>997</v>
      </c>
      <c r="B1" s="16" t="s">
        <v>998</v>
      </c>
      <c r="C1" s="16" t="s">
        <v>999</v>
      </c>
      <c r="D1" t="s">
        <v>1000</v>
      </c>
      <c r="H1" t="s">
        <v>1000</v>
      </c>
      <c r="K1" t="s">
        <v>1000</v>
      </c>
    </row>
    <row r="2" spans="1:31" ht="14.25">
      <c r="A2" t="s">
        <v>1001</v>
      </c>
      <c r="B2" t="s">
        <v>1002</v>
      </c>
      <c r="C2" s="17">
        <v>313.43572</v>
      </c>
      <c r="D2" s="18">
        <f>100*C2/SUM($C$2:$C$9)</f>
        <v>22.041892875788751</v>
      </c>
      <c r="G2" t="str">
        <f>B8</f>
        <v>Critical Materials</v>
      </c>
      <c r="H2">
        <f>D8</f>
        <v>2.8365481416679166</v>
      </c>
      <c r="J2" t="str">
        <f>G9</f>
        <v>Other</v>
      </c>
      <c r="K2">
        <f>H9</f>
        <v>27.848100972066444</v>
      </c>
    </row>
    <row r="3" spans="1:31" ht="14.25">
      <c r="A3" t="s">
        <v>1001</v>
      </c>
      <c r="B3" t="s">
        <v>1003</v>
      </c>
      <c r="C3" s="17">
        <v>236.01904999999999</v>
      </c>
      <c r="D3" s="18">
        <f t="shared" ref="D3:D18" si="0">100*C3/SUM($C$2:$C$9)</f>
        <v>16.597682665987875</v>
      </c>
      <c r="G3" t="str">
        <f>B7</f>
        <v>Semiconductors</v>
      </c>
      <c r="H3">
        <f>D7</f>
        <v>3.2913067163364267</v>
      </c>
      <c r="J3" t="str">
        <f>G2</f>
        <v>Critical Materials</v>
      </c>
      <c r="K3">
        <f>H2</f>
        <v>2.8365481416679166</v>
      </c>
    </row>
    <row r="4" spans="1:31" ht="14.25">
      <c r="A4" t="s">
        <v>1001</v>
      </c>
      <c r="B4" t="s">
        <v>1004</v>
      </c>
      <c r="C4" s="17">
        <v>172.98571999999999</v>
      </c>
      <c r="D4" s="18">
        <f t="shared" si="0"/>
        <v>12.16495908405458</v>
      </c>
      <c r="G4" t="str">
        <f>B6</f>
        <v>Medical Products</v>
      </c>
      <c r="H4">
        <f>D6</f>
        <v>3.9746165544168437</v>
      </c>
      <c r="J4" t="str">
        <f t="shared" ref="J4:K9" si="1">G3</f>
        <v>Semiconductors</v>
      </c>
      <c r="K4">
        <f t="shared" si="1"/>
        <v>3.2913067163364267</v>
      </c>
    </row>
    <row r="5" spans="1:31" ht="14.25">
      <c r="A5" t="s">
        <v>1001</v>
      </c>
      <c r="B5" t="s">
        <v>1005</v>
      </c>
      <c r="C5" s="17">
        <v>159.90237999999999</v>
      </c>
      <c r="D5" s="18">
        <f t="shared" si="0"/>
        <v>11.244892989681157</v>
      </c>
      <c r="G5" t="str">
        <f>B5</f>
        <v>Steel and Aluminium</v>
      </c>
      <c r="H5">
        <f>D5</f>
        <v>11.244892989681157</v>
      </c>
      <c r="J5" t="str">
        <f t="shared" si="1"/>
        <v>Medical Products</v>
      </c>
      <c r="K5">
        <f t="shared" si="1"/>
        <v>3.9746165544168437</v>
      </c>
      <c r="O5" s="7"/>
      <c r="P5" s="7"/>
      <c r="Q5" s="7"/>
      <c r="R5" s="7"/>
      <c r="S5" s="7"/>
      <c r="T5" s="7"/>
      <c r="U5" s="7"/>
      <c r="V5" s="7"/>
      <c r="W5" s="7"/>
      <c r="X5" s="7"/>
      <c r="Y5" s="7"/>
      <c r="Z5" s="7"/>
      <c r="AA5" s="7"/>
      <c r="AB5" s="7"/>
      <c r="AC5" s="7"/>
      <c r="AD5" s="7"/>
      <c r="AE5" s="7"/>
    </row>
    <row r="6" spans="1:31" ht="14.25">
      <c r="A6" t="s">
        <v>1001</v>
      </c>
      <c r="B6" t="s">
        <v>1006</v>
      </c>
      <c r="C6" s="17">
        <v>56.519047999999998</v>
      </c>
      <c r="D6" s="18">
        <f t="shared" si="0"/>
        <v>3.9746165544168437</v>
      </c>
      <c r="G6" t="str">
        <f>B4</f>
        <v>Advanced Technology</v>
      </c>
      <c r="H6">
        <f>D4</f>
        <v>12.16495908405458</v>
      </c>
      <c r="J6" t="str">
        <f t="shared" si="1"/>
        <v>Steel and Aluminium</v>
      </c>
      <c r="K6">
        <f t="shared" si="1"/>
        <v>11.244892989681157</v>
      </c>
      <c r="O6" s="7"/>
      <c r="P6" s="7"/>
      <c r="Q6" s="7"/>
      <c r="R6" s="7"/>
      <c r="S6" s="7"/>
      <c r="T6" s="7"/>
      <c r="U6" s="7"/>
      <c r="V6" s="7"/>
      <c r="W6" s="7"/>
      <c r="X6" s="7"/>
      <c r="Y6" s="7"/>
      <c r="Z6" s="7"/>
      <c r="AA6" s="7"/>
      <c r="AB6" s="7"/>
      <c r="AC6" s="7"/>
      <c r="AD6" s="7"/>
      <c r="AE6" s="7"/>
    </row>
    <row r="7" spans="1:31" ht="14.25">
      <c r="A7" t="s">
        <v>1001</v>
      </c>
      <c r="B7" t="s">
        <v>1007</v>
      </c>
      <c r="C7" s="17">
        <v>46.802382000000001</v>
      </c>
      <c r="D7" s="18">
        <f t="shared" si="0"/>
        <v>3.2913067163364267</v>
      </c>
      <c r="G7" t="str">
        <f>B3</f>
        <v>Low Carbon Technology</v>
      </c>
      <c r="H7">
        <f>D3</f>
        <v>16.597682665987875</v>
      </c>
      <c r="J7" t="str">
        <f t="shared" si="1"/>
        <v>Advanced Technology</v>
      </c>
      <c r="K7">
        <f t="shared" si="1"/>
        <v>12.16495908405458</v>
      </c>
      <c r="O7" s="7"/>
      <c r="P7" s="7"/>
      <c r="Q7" s="7"/>
      <c r="R7" s="7"/>
      <c r="S7" s="7"/>
      <c r="T7" s="7"/>
      <c r="U7" s="7"/>
      <c r="V7" s="7"/>
      <c r="W7" s="7"/>
      <c r="X7" s="7"/>
      <c r="Y7" s="7"/>
      <c r="Z7" s="7"/>
      <c r="AA7" s="7"/>
      <c r="AB7" s="7"/>
      <c r="AC7" s="7"/>
      <c r="AD7" s="7"/>
      <c r="AE7" s="7"/>
    </row>
    <row r="8" spans="1:31" ht="14.25">
      <c r="A8" t="s">
        <v>1001</v>
      </c>
      <c r="B8" t="s">
        <v>1008</v>
      </c>
      <c r="C8" s="17">
        <v>40.335715</v>
      </c>
      <c r="D8" s="18">
        <f t="shared" si="0"/>
        <v>2.8365481416679166</v>
      </c>
      <c r="G8" t="str">
        <f>B2</f>
        <v>Military/Civilian Dual Use</v>
      </c>
      <c r="H8">
        <f>D2</f>
        <v>22.041892875788751</v>
      </c>
      <c r="J8" t="str">
        <f t="shared" si="1"/>
        <v>Low Carbon Technology</v>
      </c>
      <c r="K8">
        <f t="shared" si="1"/>
        <v>16.597682665987875</v>
      </c>
      <c r="O8" s="7"/>
      <c r="P8" s="7"/>
      <c r="Q8" s="7"/>
      <c r="R8" s="7"/>
      <c r="S8" s="7"/>
      <c r="T8" s="7"/>
      <c r="U8" s="7"/>
      <c r="V8" s="7"/>
      <c r="W8" s="7"/>
      <c r="X8" s="7"/>
      <c r="Y8" s="7"/>
      <c r="Z8" s="7"/>
      <c r="AA8" s="7"/>
      <c r="AB8" s="7"/>
      <c r="AC8" s="7"/>
      <c r="AD8" s="7"/>
      <c r="AE8" s="7"/>
    </row>
    <row r="9" spans="1:31" ht="14.25">
      <c r="A9" t="s">
        <v>1001</v>
      </c>
      <c r="B9" t="s">
        <v>1009</v>
      </c>
      <c r="C9" s="17">
        <v>396</v>
      </c>
      <c r="D9" s="18">
        <f t="shared" si="0"/>
        <v>27.848100972066444</v>
      </c>
      <c r="G9" t="str">
        <f>B9</f>
        <v>Other</v>
      </c>
      <c r="H9">
        <f>D9</f>
        <v>27.848100972066444</v>
      </c>
      <c r="J9" t="str">
        <f t="shared" si="1"/>
        <v>Military/Civilian Dual Use</v>
      </c>
      <c r="K9">
        <f t="shared" si="1"/>
        <v>22.041892875788751</v>
      </c>
      <c r="O9" s="7"/>
      <c r="P9" s="7"/>
      <c r="Q9" s="7"/>
      <c r="R9" s="7"/>
      <c r="S9" s="7"/>
      <c r="T9" s="7"/>
      <c r="U9" s="7"/>
      <c r="V9" s="7"/>
      <c r="W9" s="7"/>
      <c r="X9" s="7"/>
      <c r="Y9" s="7"/>
      <c r="Z9" s="7"/>
      <c r="AA9" s="7"/>
      <c r="AB9" s="7"/>
      <c r="AC9" s="7"/>
      <c r="AD9" s="7"/>
      <c r="AE9" s="7"/>
    </row>
    <row r="10" spans="1:31">
      <c r="D10" s="18"/>
      <c r="O10" s="7"/>
      <c r="P10" s="7"/>
      <c r="Q10" s="7"/>
      <c r="R10" s="7"/>
      <c r="S10" s="7"/>
      <c r="T10" s="7"/>
      <c r="U10" s="7"/>
      <c r="V10" s="7"/>
      <c r="W10" s="7"/>
      <c r="X10" s="7"/>
      <c r="Y10" s="7"/>
      <c r="Z10" s="7"/>
      <c r="AA10" s="7"/>
      <c r="AB10" s="7"/>
      <c r="AC10" s="7"/>
      <c r="AD10" s="7"/>
      <c r="AE10" s="7"/>
    </row>
    <row r="11" spans="1:31" ht="14.25">
      <c r="A11" t="s">
        <v>893</v>
      </c>
      <c r="B11" t="s">
        <v>1002</v>
      </c>
      <c r="C11" s="19">
        <v>511.57857000000001</v>
      </c>
      <c r="D11" s="18">
        <f t="shared" si="0"/>
        <v>35.975989071983236</v>
      </c>
      <c r="O11" s="7"/>
      <c r="P11" s="7"/>
      <c r="Q11" s="7"/>
      <c r="R11" s="7"/>
      <c r="S11" s="7"/>
      <c r="T11" s="7"/>
      <c r="U11" s="7"/>
      <c r="V11" s="7"/>
      <c r="W11" s="7"/>
      <c r="X11" s="7"/>
      <c r="Y11" s="7"/>
      <c r="Z11" s="7"/>
      <c r="AA11" s="7"/>
      <c r="AB11" s="7"/>
      <c r="AC11" s="7"/>
      <c r="AD11" s="7"/>
      <c r="AE11" s="7"/>
    </row>
    <row r="12" spans="1:31" ht="14.25">
      <c r="A12" t="s">
        <v>893</v>
      </c>
      <c r="B12" t="s">
        <v>1003</v>
      </c>
      <c r="C12" s="19">
        <v>297.74524000000002</v>
      </c>
      <c r="D12" s="18">
        <f t="shared" si="0"/>
        <v>20.938483604727669</v>
      </c>
      <c r="O12" s="7"/>
      <c r="P12" s="7"/>
      <c r="Q12" s="7"/>
      <c r="R12" s="7"/>
      <c r="S12" s="7"/>
      <c r="T12" s="7"/>
      <c r="U12" s="7"/>
      <c r="V12" s="7"/>
      <c r="W12" s="7"/>
      <c r="X12" s="7"/>
      <c r="Y12" s="7"/>
      <c r="Z12" s="7"/>
      <c r="AA12" s="7"/>
      <c r="AB12" s="7"/>
      <c r="AC12" s="7"/>
      <c r="AD12" s="7"/>
      <c r="AE12" s="7"/>
    </row>
    <row r="13" spans="1:31" ht="14.25">
      <c r="A13" t="s">
        <v>893</v>
      </c>
      <c r="B13" t="s">
        <v>1004</v>
      </c>
      <c r="C13" s="19">
        <v>254.04524000000001</v>
      </c>
      <c r="D13" s="18">
        <f t="shared" ref="D13" si="2">100*C13/SUM($C$2:$C$9)</f>
        <v>17.865347209577912</v>
      </c>
      <c r="O13" s="7"/>
      <c r="P13" s="7"/>
      <c r="Q13" s="7"/>
      <c r="R13" s="7"/>
      <c r="S13" s="7"/>
      <c r="T13" s="7"/>
      <c r="U13" s="7"/>
      <c r="V13" s="7"/>
      <c r="W13" s="7"/>
      <c r="X13" s="7"/>
      <c r="Y13" s="7"/>
      <c r="Z13" s="7"/>
      <c r="AA13" s="7"/>
      <c r="AB13" s="7"/>
      <c r="AC13" s="7"/>
      <c r="AD13" s="7"/>
      <c r="AE13" s="7"/>
    </row>
    <row r="14" spans="1:31" ht="14.25">
      <c r="A14" t="s">
        <v>893</v>
      </c>
      <c r="B14" t="s">
        <v>1005</v>
      </c>
      <c r="C14" s="19">
        <v>194.87857</v>
      </c>
      <c r="D14" s="18">
        <f t="shared" si="0"/>
        <v>13.704540643060401</v>
      </c>
      <c r="O14" s="7"/>
      <c r="P14" s="7"/>
      <c r="Q14" s="7"/>
      <c r="R14" s="7"/>
      <c r="S14" s="7"/>
      <c r="T14" s="7"/>
      <c r="U14" s="7"/>
      <c r="V14" s="7"/>
      <c r="W14" s="7"/>
      <c r="X14" s="7"/>
      <c r="Y14" s="7"/>
      <c r="Z14" s="7"/>
      <c r="AA14" s="7"/>
      <c r="AB14" s="7"/>
      <c r="AC14" s="7"/>
      <c r="AD14" s="7"/>
      <c r="AE14" s="7"/>
    </row>
    <row r="15" spans="1:31" ht="14.25">
      <c r="A15" t="s">
        <v>893</v>
      </c>
      <c r="B15" t="s">
        <v>1006</v>
      </c>
      <c r="C15" s="19">
        <v>91.845239000000007</v>
      </c>
      <c r="D15" s="18">
        <f t="shared" si="0"/>
        <v>6.4588774986756938</v>
      </c>
      <c r="O15" s="7"/>
      <c r="P15" s="7"/>
      <c r="Q15" s="7"/>
      <c r="R15" s="7"/>
      <c r="S15" s="7"/>
      <c r="T15" s="7"/>
      <c r="U15" s="7"/>
      <c r="V15" s="7"/>
      <c r="W15" s="7"/>
      <c r="X15" s="7"/>
      <c r="Y15" s="7"/>
      <c r="Z15" s="7"/>
      <c r="AA15" s="7"/>
      <c r="AB15" s="7"/>
      <c r="AC15" s="7"/>
      <c r="AD15" s="7"/>
      <c r="AE15" s="7"/>
    </row>
    <row r="16" spans="1:31" ht="14.25">
      <c r="A16" t="s">
        <v>893</v>
      </c>
      <c r="B16" t="s">
        <v>1007</v>
      </c>
      <c r="C16" s="19">
        <v>57.861905999999998</v>
      </c>
      <c r="D16" s="18">
        <f t="shared" si="0"/>
        <v>4.0690510119298411</v>
      </c>
      <c r="J16" t="s">
        <v>1008</v>
      </c>
      <c r="K16" s="19">
        <v>60.045239000000002</v>
      </c>
      <c r="O16" s="7"/>
      <c r="P16" s="7"/>
      <c r="Q16" s="7"/>
      <c r="R16" s="7"/>
      <c r="S16" s="7"/>
      <c r="T16" s="7"/>
      <c r="U16" s="7"/>
      <c r="V16" s="7"/>
      <c r="W16" s="7"/>
      <c r="X16" s="7"/>
      <c r="Y16" s="7"/>
      <c r="Z16" s="7"/>
      <c r="AA16" s="7"/>
      <c r="AB16" s="7"/>
      <c r="AC16" s="7"/>
      <c r="AD16" s="7"/>
      <c r="AE16" s="7"/>
    </row>
    <row r="17" spans="1:31" ht="14.25">
      <c r="A17" t="s">
        <v>893</v>
      </c>
      <c r="B17" t="s">
        <v>1008</v>
      </c>
      <c r="C17" s="19">
        <v>60.045239000000002</v>
      </c>
      <c r="D17" s="18">
        <f t="shared" si="0"/>
        <v>4.2225906024339945</v>
      </c>
      <c r="O17" s="7"/>
      <c r="P17" s="7"/>
      <c r="Q17" s="7"/>
      <c r="R17" s="7"/>
      <c r="S17" s="7"/>
      <c r="T17" s="7"/>
      <c r="U17" s="7"/>
      <c r="V17" s="7"/>
      <c r="W17" s="7"/>
      <c r="X17" s="7"/>
      <c r="Y17" s="7"/>
      <c r="Z17" s="7"/>
      <c r="AA17" s="7"/>
      <c r="AB17" s="7"/>
      <c r="AC17" s="7"/>
      <c r="AD17" s="7"/>
      <c r="AE17" s="7"/>
    </row>
    <row r="18" spans="1:31" ht="14.25">
      <c r="A18" t="s">
        <v>893</v>
      </c>
      <c r="B18" t="s">
        <v>1009</v>
      </c>
      <c r="C18" s="19">
        <v>504</v>
      </c>
      <c r="D18" s="18">
        <f t="shared" si="0"/>
        <v>35.443037600811834</v>
      </c>
      <c r="O18" s="7"/>
      <c r="P18" s="7"/>
      <c r="Q18" s="7"/>
      <c r="R18" s="7"/>
      <c r="S18" s="7"/>
      <c r="T18" s="7"/>
      <c r="U18" s="7"/>
      <c r="V18" s="7"/>
      <c r="W18" s="7"/>
      <c r="X18" s="7"/>
      <c r="Y18" s="7"/>
      <c r="Z18" s="7"/>
      <c r="AA18" s="7"/>
      <c r="AB18" s="7"/>
      <c r="AC18" s="7"/>
      <c r="AD18" s="7"/>
      <c r="AE18" s="7"/>
    </row>
    <row r="19" spans="1:31">
      <c r="D19" s="18"/>
      <c r="O19" s="7"/>
      <c r="P19" s="7"/>
      <c r="Q19" s="7"/>
      <c r="R19" s="7"/>
      <c r="S19" s="7"/>
      <c r="T19" s="7"/>
      <c r="U19" s="7"/>
      <c r="V19" s="7"/>
      <c r="W19" s="7"/>
      <c r="X19" s="7"/>
      <c r="Y19" s="7"/>
      <c r="Z19" s="7"/>
      <c r="AA19" s="7"/>
      <c r="AB19" s="7"/>
      <c r="AC19" s="7"/>
      <c r="AD19" s="7"/>
      <c r="AE19" s="7"/>
    </row>
    <row r="20" spans="1:31">
      <c r="A20" t="s">
        <v>772</v>
      </c>
      <c r="B20" t="s">
        <v>1010</v>
      </c>
      <c r="C20" s="20">
        <f>C2+C11</f>
        <v>825.01429000000007</v>
      </c>
      <c r="D20" s="18">
        <f>100*C20/SUM($C$20:$C$27)</f>
        <v>24.308022551015785</v>
      </c>
      <c r="F20" t="str">
        <f>B27</f>
        <v>Other</v>
      </c>
      <c r="G20">
        <f>D27</f>
        <v>26.517383469702331</v>
      </c>
      <c r="O20" s="7"/>
      <c r="P20" s="7"/>
      <c r="Q20" s="7"/>
      <c r="R20" s="7"/>
      <c r="S20" s="7"/>
      <c r="T20" s="7"/>
      <c r="U20" s="7"/>
      <c r="V20" s="7"/>
      <c r="W20" s="7"/>
      <c r="X20" s="7"/>
      <c r="Y20" s="7"/>
      <c r="Z20" s="7"/>
      <c r="AA20" s="7"/>
      <c r="AB20" s="7"/>
      <c r="AC20" s="7"/>
      <c r="AD20" s="7"/>
      <c r="AE20" s="7"/>
    </row>
    <row r="21" spans="1:31">
      <c r="A21" t="s">
        <v>772</v>
      </c>
      <c r="B21" t="s">
        <v>1011</v>
      </c>
      <c r="C21" s="20">
        <f t="shared" ref="C21:C26" si="3">C3+C12</f>
        <v>533.76429000000007</v>
      </c>
      <c r="D21" s="18">
        <f t="shared" ref="D21:D27" si="4">100*C21/SUM($C$20:$C$27)</f>
        <v>15.726702622626002</v>
      </c>
      <c r="F21" t="str">
        <f>B26</f>
        <v>Critical materials</v>
      </c>
      <c r="G21">
        <f>D26</f>
        <v>2.9576002780806112</v>
      </c>
      <c r="O21" s="7"/>
      <c r="P21" s="7"/>
      <c r="Q21" s="7"/>
      <c r="R21" s="7"/>
      <c r="S21" s="7"/>
      <c r="T21" s="7"/>
      <c r="U21" s="7"/>
      <c r="V21" s="7"/>
      <c r="W21" s="7"/>
      <c r="X21" s="7"/>
      <c r="Y21" s="7"/>
      <c r="Z21" s="7"/>
      <c r="AA21" s="7"/>
      <c r="AB21" s="7"/>
      <c r="AC21" s="7"/>
      <c r="AD21" s="7"/>
      <c r="AE21" s="7"/>
    </row>
    <row r="22" spans="1:31">
      <c r="A22" t="s">
        <v>772</v>
      </c>
      <c r="B22" t="s">
        <v>1012</v>
      </c>
      <c r="C22" s="20">
        <f t="shared" si="3"/>
        <v>427.03095999999999</v>
      </c>
      <c r="D22" s="18">
        <f t="shared" si="4"/>
        <v>12.581937466394574</v>
      </c>
      <c r="F22" t="str">
        <f>B25</f>
        <v>Semiconductors</v>
      </c>
      <c r="G22">
        <f>D25</f>
        <v>3.0838034005326267</v>
      </c>
      <c r="O22" s="7"/>
      <c r="P22" s="7"/>
      <c r="Q22" s="7"/>
      <c r="R22" s="7"/>
      <c r="S22" s="7"/>
      <c r="T22" s="7"/>
      <c r="U22" s="7"/>
      <c r="V22" s="7"/>
      <c r="W22" s="7"/>
      <c r="X22" s="7"/>
      <c r="Y22" s="7"/>
      <c r="Z22" s="7"/>
      <c r="AA22" s="7"/>
      <c r="AB22" s="7"/>
      <c r="AC22" s="7"/>
      <c r="AD22" s="7"/>
      <c r="AE22" s="7"/>
    </row>
    <row r="23" spans="1:31">
      <c r="A23" t="s">
        <v>772</v>
      </c>
      <c r="B23" t="s">
        <v>1013</v>
      </c>
      <c r="C23" s="20">
        <f t="shared" si="3"/>
        <v>354.78094999999996</v>
      </c>
      <c r="D23" s="18">
        <f t="shared" si="4"/>
        <v>10.453180554328098</v>
      </c>
      <c r="F23" t="str">
        <f>B24</f>
        <v>Medical products</v>
      </c>
      <c r="G23">
        <f>D24</f>
        <v>4.3713696573199687</v>
      </c>
      <c r="O23" s="7"/>
      <c r="P23" s="7"/>
      <c r="Q23" s="7"/>
      <c r="R23" s="7"/>
      <c r="S23" s="7"/>
      <c r="T23" s="7"/>
      <c r="U23" s="7"/>
      <c r="V23" s="7"/>
      <c r="W23" s="7"/>
      <c r="X23" s="7"/>
      <c r="Y23" s="7"/>
      <c r="Z23" s="7"/>
      <c r="AA23" s="7"/>
      <c r="AB23" s="7"/>
      <c r="AC23" s="7"/>
      <c r="AD23" s="7"/>
      <c r="AE23" s="7"/>
    </row>
    <row r="24" spans="1:31">
      <c r="A24" t="s">
        <v>772</v>
      </c>
      <c r="B24" t="s">
        <v>1014</v>
      </c>
      <c r="C24" s="20">
        <f t="shared" si="3"/>
        <v>148.36428699999999</v>
      </c>
      <c r="D24" s="18">
        <f t="shared" si="4"/>
        <v>4.3713696573199687</v>
      </c>
      <c r="F24" t="str">
        <f>B23</f>
        <v>Steel and aluminium</v>
      </c>
      <c r="G24">
        <f>D23</f>
        <v>10.453180554328098</v>
      </c>
      <c r="O24" s="7"/>
      <c r="P24" s="7"/>
      <c r="Q24" s="7"/>
      <c r="R24" s="7"/>
      <c r="S24" s="7"/>
      <c r="T24" s="7"/>
      <c r="U24" s="7"/>
      <c r="V24" s="7"/>
      <c r="W24" s="7"/>
      <c r="X24" s="7"/>
      <c r="Y24" s="7"/>
      <c r="Z24" s="7"/>
      <c r="AA24" s="7"/>
      <c r="AB24" s="7"/>
      <c r="AC24" s="7"/>
      <c r="AD24" s="7"/>
      <c r="AE24" s="7"/>
    </row>
    <row r="25" spans="1:31">
      <c r="A25" t="s">
        <v>772</v>
      </c>
      <c r="B25" t="s">
        <v>1007</v>
      </c>
      <c r="C25" s="20">
        <f t="shared" si="3"/>
        <v>104.664288</v>
      </c>
      <c r="D25" s="18">
        <f t="shared" si="4"/>
        <v>3.0838034005326267</v>
      </c>
      <c r="F25" t="str">
        <f>B22</f>
        <v>Advanced technology</v>
      </c>
      <c r="G25">
        <f>D22</f>
        <v>12.581937466394574</v>
      </c>
      <c r="O25" s="7"/>
      <c r="P25" s="7"/>
      <c r="Q25" s="7"/>
      <c r="R25" s="7"/>
      <c r="S25" s="7"/>
      <c r="T25" s="7"/>
      <c r="U25" s="7"/>
      <c r="V25" s="7"/>
      <c r="W25" s="7"/>
      <c r="X25" s="7"/>
      <c r="Y25" s="7"/>
      <c r="Z25" s="7"/>
      <c r="AA25" s="7"/>
      <c r="AB25" s="7"/>
      <c r="AC25" s="7"/>
      <c r="AD25" s="7"/>
      <c r="AE25" s="7"/>
    </row>
    <row r="26" spans="1:31">
      <c r="A26" t="s">
        <v>772</v>
      </c>
      <c r="B26" t="s">
        <v>1015</v>
      </c>
      <c r="C26" s="20">
        <f t="shared" si="3"/>
        <v>100.380954</v>
      </c>
      <c r="D26" s="18">
        <f t="shared" si="4"/>
        <v>2.9576002780806112</v>
      </c>
      <c r="F26" t="str">
        <f>B21</f>
        <v>Low-carbon technology</v>
      </c>
      <c r="G26">
        <f>D21</f>
        <v>15.726702622626002</v>
      </c>
      <c r="O26" s="7"/>
      <c r="P26" s="7"/>
      <c r="Q26" s="7"/>
      <c r="R26" s="7"/>
      <c r="S26" s="7"/>
      <c r="T26" s="7"/>
      <c r="U26" s="7"/>
      <c r="V26" s="7"/>
      <c r="W26" s="7"/>
      <c r="X26" s="7"/>
      <c r="Y26" s="7"/>
      <c r="Z26" s="7"/>
      <c r="AA26" s="7"/>
      <c r="AB26" s="7"/>
      <c r="AC26" s="7"/>
      <c r="AD26" s="7"/>
      <c r="AE26" s="7"/>
    </row>
    <row r="27" spans="1:31">
      <c r="A27" t="s">
        <v>772</v>
      </c>
      <c r="B27" t="s">
        <v>1009</v>
      </c>
      <c r="C27" s="20">
        <f>C9+C18</f>
        <v>900</v>
      </c>
      <c r="D27" s="18">
        <f t="shared" si="4"/>
        <v>26.517383469702331</v>
      </c>
      <c r="F27" t="str">
        <f>B20</f>
        <v>Military/Civilian dual use</v>
      </c>
      <c r="G27">
        <f>D20</f>
        <v>24.308022551015785</v>
      </c>
      <c r="O27" s="7"/>
      <c r="P27" s="7"/>
      <c r="Q27" s="7"/>
      <c r="R27" s="7"/>
      <c r="S27" s="7"/>
      <c r="T27" s="7"/>
      <c r="U27" s="7"/>
      <c r="V27" s="7"/>
      <c r="W27" s="7"/>
      <c r="X27" s="7"/>
      <c r="Y27" s="7"/>
      <c r="Z27" s="7"/>
      <c r="AA27" s="7"/>
      <c r="AB27" s="7"/>
      <c r="AC27" s="7"/>
      <c r="AD27" s="7"/>
      <c r="AE27" s="7"/>
    </row>
    <row r="28" spans="1:31">
      <c r="D28" s="18"/>
      <c r="O28" s="7"/>
      <c r="P28" s="7"/>
      <c r="Q28" s="7"/>
      <c r="R28" s="7"/>
      <c r="S28" s="7"/>
      <c r="T28" s="7"/>
      <c r="U28" s="7"/>
      <c r="V28" s="7"/>
      <c r="W28" s="7"/>
      <c r="X28" s="7"/>
      <c r="Y28" s="7"/>
      <c r="Z28" s="7"/>
      <c r="AA28" s="7"/>
      <c r="AB28" s="7"/>
      <c r="AC28" s="7"/>
      <c r="AD28" s="7"/>
      <c r="AE28" s="7"/>
    </row>
    <row r="29" spans="1:31">
      <c r="D29" s="18"/>
      <c r="O29" s="7"/>
      <c r="P29" s="7"/>
      <c r="Q29" s="7"/>
      <c r="R29" s="7"/>
      <c r="S29" s="7"/>
      <c r="T29" s="7"/>
      <c r="U29" s="7"/>
      <c r="V29" s="7"/>
      <c r="W29" s="7"/>
      <c r="X29" s="7"/>
      <c r="Y29" s="7"/>
      <c r="Z29" s="7"/>
      <c r="AA29" s="7"/>
      <c r="AB29" s="7"/>
      <c r="AC29" s="7"/>
      <c r="AD29" s="7"/>
      <c r="AE29" s="7"/>
    </row>
    <row r="30" spans="1:31">
      <c r="D30" s="18"/>
      <c r="O30" s="7"/>
      <c r="P30" s="7"/>
      <c r="Q30" s="7"/>
      <c r="R30" s="7"/>
      <c r="S30" s="7"/>
      <c r="T30" s="7"/>
      <c r="U30" s="7"/>
      <c r="V30" s="7"/>
      <c r="W30" s="7"/>
      <c r="X30" s="7"/>
      <c r="Y30" s="7"/>
      <c r="Z30" s="7"/>
      <c r="AA30" s="7"/>
      <c r="AB30" s="7"/>
      <c r="AC30" s="7"/>
      <c r="AD30" s="7"/>
      <c r="AE30" s="7"/>
    </row>
    <row r="31" spans="1:31">
      <c r="D31" s="18"/>
      <c r="O31" s="7"/>
      <c r="P31" s="7"/>
      <c r="Q31" s="7"/>
      <c r="R31" s="7"/>
      <c r="S31" s="7"/>
      <c r="T31" s="7"/>
      <c r="U31" s="7"/>
      <c r="V31" s="7"/>
      <c r="W31" s="7"/>
      <c r="X31" s="7"/>
      <c r="Y31" s="7"/>
      <c r="Z31" s="7"/>
      <c r="AA31" s="7"/>
      <c r="AB31" s="7"/>
      <c r="AC31" s="7"/>
      <c r="AD31" s="7"/>
      <c r="AE31" s="7"/>
    </row>
    <row r="32" spans="1:31">
      <c r="D32" s="18"/>
      <c r="O32" s="7"/>
      <c r="P32" s="7"/>
      <c r="Q32" s="7"/>
      <c r="R32" s="7"/>
      <c r="S32" s="7"/>
      <c r="T32" s="7"/>
      <c r="U32" s="7"/>
      <c r="V32" s="7"/>
      <c r="W32" s="7"/>
      <c r="X32" s="7"/>
      <c r="Y32" s="7"/>
      <c r="Z32" s="7"/>
      <c r="AA32" s="7"/>
      <c r="AB32" s="7"/>
      <c r="AC32" s="7"/>
      <c r="AD32" s="7"/>
      <c r="AE32" s="7"/>
    </row>
    <row r="33" spans="15:31">
      <c r="O33" s="7"/>
      <c r="P33" s="7"/>
      <c r="Q33" s="7"/>
      <c r="R33" s="7"/>
      <c r="S33" s="7"/>
      <c r="T33" s="7"/>
      <c r="U33" s="7"/>
      <c r="V33" s="7"/>
      <c r="W33" s="7"/>
      <c r="X33" s="7"/>
      <c r="Y33" s="7"/>
      <c r="Z33" s="7"/>
      <c r="AA33" s="7"/>
      <c r="AB33" s="7"/>
      <c r="AC33" s="7"/>
      <c r="AD33" s="7"/>
      <c r="AE33" s="7"/>
    </row>
    <row r="34" spans="15:31">
      <c r="O34" s="7"/>
      <c r="P34" s="7"/>
      <c r="Q34" s="7"/>
      <c r="R34" s="7"/>
      <c r="S34" s="7"/>
      <c r="T34" s="7"/>
      <c r="U34" s="7"/>
      <c r="V34" s="7"/>
      <c r="W34" s="7"/>
      <c r="X34" s="7"/>
      <c r="Y34" s="7"/>
      <c r="Z34" s="7"/>
      <c r="AA34" s="7"/>
      <c r="AB34" s="7"/>
      <c r="AC34" s="7"/>
      <c r="AD34" s="7"/>
      <c r="AE34" s="7"/>
    </row>
    <row r="35" spans="15:31">
      <c r="O35" s="7"/>
      <c r="P35" s="7"/>
      <c r="Q35" s="7"/>
      <c r="R35" s="7"/>
      <c r="S35" s="7"/>
      <c r="T35" s="7"/>
      <c r="U35" s="7"/>
      <c r="V35" s="7"/>
      <c r="W35" s="7"/>
      <c r="X35" s="7"/>
      <c r="Y35" s="7"/>
      <c r="Z35" s="7"/>
      <c r="AA35" s="7"/>
      <c r="AB35" s="7"/>
      <c r="AC35" s="7"/>
      <c r="AD35" s="7"/>
      <c r="AE35" s="7"/>
    </row>
    <row r="36" spans="15:31">
      <c r="O36" s="7"/>
      <c r="P36" s="7"/>
      <c r="Q36" s="7"/>
      <c r="R36" s="7"/>
      <c r="S36" s="7"/>
      <c r="T36" s="7"/>
      <c r="U36" s="7"/>
      <c r="V36" s="7"/>
      <c r="W36" s="7"/>
      <c r="X36" s="7"/>
      <c r="Y36" s="7"/>
      <c r="Z36" s="7"/>
      <c r="AA36" s="7"/>
      <c r="AB36" s="7"/>
      <c r="AC36" s="7"/>
      <c r="AD36" s="7"/>
      <c r="AE36" s="7"/>
    </row>
    <row r="37" spans="15:31">
      <c r="O37" s="7"/>
      <c r="P37" s="7"/>
      <c r="Q37" s="7"/>
      <c r="R37" s="7"/>
      <c r="S37" s="7"/>
      <c r="T37" s="7"/>
      <c r="U37" s="7"/>
      <c r="V37" s="7"/>
      <c r="W37" s="7"/>
      <c r="X37" s="7"/>
      <c r="Y37" s="7"/>
      <c r="Z37" s="7"/>
      <c r="AA37" s="7"/>
      <c r="AB37" s="7"/>
      <c r="AC37" s="7"/>
      <c r="AD37" s="7"/>
      <c r="AE37" s="7"/>
    </row>
    <row r="38" spans="15:31">
      <c r="O38" s="7"/>
      <c r="P38" s="7"/>
      <c r="Q38" s="7"/>
      <c r="R38" s="7"/>
      <c r="S38" s="7"/>
      <c r="T38" s="7"/>
      <c r="U38" s="7"/>
      <c r="V38" s="7"/>
      <c r="W38" s="7"/>
      <c r="X38" s="7"/>
      <c r="Y38" s="7"/>
      <c r="Z38" s="7"/>
      <c r="AA38" s="7"/>
      <c r="AB38" s="7"/>
      <c r="AC38" s="7"/>
      <c r="AD38" s="7"/>
      <c r="AE38" s="7"/>
    </row>
    <row r="39" spans="15:31">
      <c r="O39" s="7"/>
      <c r="P39" s="7"/>
      <c r="Q39" s="7"/>
      <c r="R39" s="7"/>
      <c r="S39" s="7"/>
      <c r="T39" s="7"/>
      <c r="U39" s="7"/>
      <c r="V39" s="7"/>
      <c r="W39" s="7"/>
      <c r="X39" s="7"/>
      <c r="Y39" s="7"/>
      <c r="Z39" s="7"/>
      <c r="AA39" s="7"/>
      <c r="AB39" s="7"/>
      <c r="AC39" s="7"/>
      <c r="AD39" s="7"/>
      <c r="AE39" s="7"/>
    </row>
    <row r="40" spans="15:31">
      <c r="O40" s="7"/>
      <c r="P40" s="7"/>
      <c r="Q40" s="7"/>
      <c r="R40" s="7"/>
      <c r="S40" s="7"/>
      <c r="T40" s="7"/>
      <c r="U40" s="7"/>
      <c r="V40" s="7"/>
      <c r="W40" s="7"/>
      <c r="X40" s="7"/>
      <c r="Y40" s="7"/>
      <c r="Z40" s="7"/>
      <c r="AA40" s="7"/>
      <c r="AB40" s="7"/>
      <c r="AC40" s="7"/>
      <c r="AD40" s="7"/>
      <c r="AE40" s="7"/>
    </row>
    <row r="41" spans="15:31">
      <c r="O41" s="7"/>
      <c r="P41" s="7"/>
      <c r="Q41" s="7"/>
      <c r="R41" s="7"/>
      <c r="S41" s="7"/>
      <c r="T41" s="7"/>
      <c r="U41" s="7"/>
      <c r="V41" s="7"/>
      <c r="W41" s="7"/>
      <c r="X41" s="7"/>
      <c r="Y41" s="7"/>
      <c r="Z41" s="7"/>
      <c r="AA41" s="7"/>
      <c r="AB41" s="7"/>
      <c r="AC41" s="7"/>
      <c r="AD41" s="7"/>
      <c r="AE41" s="7"/>
    </row>
    <row r="42" spans="15:31">
      <c r="O42" s="7"/>
      <c r="P42" s="7"/>
      <c r="Q42" s="7"/>
      <c r="R42" s="7"/>
      <c r="S42" s="7"/>
      <c r="T42" s="7"/>
      <c r="U42" s="7"/>
      <c r="V42" s="7"/>
      <c r="W42" s="7"/>
      <c r="X42" s="7"/>
      <c r="Y42" s="7"/>
      <c r="Z42" s="7"/>
      <c r="AA42" s="7"/>
      <c r="AB42" s="7"/>
      <c r="AC42" s="7"/>
      <c r="AD42" s="7"/>
      <c r="AE42" s="7"/>
    </row>
    <row r="43" spans="15:31">
      <c r="O43" s="7"/>
      <c r="P43" s="7"/>
      <c r="Q43" s="7"/>
      <c r="R43" s="7"/>
      <c r="S43" s="7"/>
      <c r="T43" s="7"/>
      <c r="U43" s="7"/>
      <c r="V43" s="7"/>
      <c r="W43" s="7"/>
      <c r="X43" s="7"/>
      <c r="Y43" s="7"/>
      <c r="Z43" s="7"/>
      <c r="AA43" s="7"/>
      <c r="AB43" s="7"/>
      <c r="AC43" s="7"/>
      <c r="AD43" s="7"/>
      <c r="AE43" s="7"/>
    </row>
    <row r="44" spans="15:31">
      <c r="O44" s="7"/>
      <c r="P44" s="7"/>
      <c r="Q44" s="7"/>
      <c r="R44" s="7"/>
      <c r="S44" s="7"/>
      <c r="T44" s="7"/>
      <c r="U44" s="7"/>
      <c r="V44" s="7"/>
      <c r="W44" s="7"/>
      <c r="X44" s="7"/>
      <c r="Y44" s="7"/>
      <c r="Z44" s="7"/>
      <c r="AA44" s="7"/>
      <c r="AB44" s="7"/>
      <c r="AC44" s="7"/>
      <c r="AD44" s="7"/>
      <c r="AE44" s="7"/>
    </row>
    <row r="45" spans="15:31">
      <c r="O45" s="7"/>
      <c r="P45" s="7"/>
      <c r="Q45" s="7"/>
      <c r="R45" s="7"/>
      <c r="S45" s="7"/>
      <c r="T45" s="7"/>
      <c r="U45" s="7"/>
      <c r="V45" s="7"/>
      <c r="W45" s="7"/>
      <c r="X45" s="7"/>
      <c r="Y45" s="7"/>
      <c r="Z45" s="7"/>
      <c r="AA45" s="7"/>
      <c r="AB45" s="7"/>
      <c r="AC45" s="7"/>
      <c r="AD45" s="7"/>
      <c r="AE45" s="7"/>
    </row>
    <row r="46" spans="15:31">
      <c r="O46" s="7"/>
      <c r="P46" s="7"/>
      <c r="Q46" s="7"/>
      <c r="R46" s="7"/>
      <c r="S46" s="7"/>
      <c r="T46" s="7"/>
      <c r="U46" s="7"/>
      <c r="V46" s="7"/>
      <c r="W46" s="7"/>
      <c r="X46" s="7"/>
      <c r="Y46" s="7"/>
      <c r="Z46" s="7"/>
      <c r="AA46" s="7"/>
      <c r="AB46" s="7"/>
      <c r="AC46" s="7"/>
      <c r="AD46" s="7"/>
      <c r="AE46" s="7"/>
    </row>
    <row r="47" spans="15:31">
      <c r="O47" s="7"/>
      <c r="P47" s="7"/>
      <c r="Q47" s="7"/>
      <c r="R47" s="7"/>
      <c r="S47" s="7"/>
      <c r="T47" s="7"/>
      <c r="U47" s="7"/>
      <c r="V47" s="7"/>
      <c r="W47" s="7"/>
      <c r="X47" s="7"/>
      <c r="Y47" s="7"/>
      <c r="Z47" s="7"/>
      <c r="AA47" s="7"/>
      <c r="AB47" s="7"/>
      <c r="AC47" s="7"/>
      <c r="AD47" s="7"/>
      <c r="AE47" s="7"/>
    </row>
    <row r="48" spans="15:31">
      <c r="O48" s="7"/>
      <c r="P48" s="7"/>
      <c r="Q48" s="7"/>
      <c r="R48" s="7"/>
      <c r="S48" s="7"/>
      <c r="T48" s="7"/>
      <c r="U48" s="7"/>
      <c r="V48" s="7"/>
      <c r="W48" s="7"/>
      <c r="X48" s="7"/>
      <c r="Y48" s="7"/>
      <c r="Z48" s="7"/>
      <c r="AA48" s="7"/>
      <c r="AB48" s="7"/>
      <c r="AC48" s="7"/>
      <c r="AD48" s="7"/>
      <c r="AE48" s="7"/>
    </row>
    <row r="49" spans="15:31">
      <c r="O49" s="7"/>
      <c r="P49" s="7"/>
      <c r="Q49" s="7"/>
      <c r="R49" s="7"/>
      <c r="S49" s="7"/>
      <c r="T49" s="7"/>
      <c r="U49" s="7"/>
      <c r="V49" s="7"/>
      <c r="W49" s="7"/>
      <c r="X49" s="7"/>
      <c r="Y49" s="7"/>
      <c r="Z49" s="7"/>
      <c r="AA49" s="7"/>
      <c r="AB49" s="7"/>
      <c r="AC49" s="7"/>
      <c r="AD49" s="7"/>
      <c r="AE49" s="7"/>
    </row>
    <row r="50" spans="15:31">
      <c r="O50" s="7"/>
      <c r="P50" s="7"/>
      <c r="Q50" s="7"/>
      <c r="R50" s="7"/>
      <c r="S50" s="7"/>
      <c r="T50" s="7"/>
      <c r="U50" s="7"/>
      <c r="V50" s="7"/>
      <c r="W50" s="7"/>
      <c r="X50" s="7"/>
      <c r="Y50" s="7"/>
      <c r="Z50" s="7"/>
      <c r="AA50" s="7"/>
      <c r="AB50" s="7"/>
      <c r="AC50" s="7"/>
      <c r="AD50" s="7"/>
      <c r="AE50" s="7"/>
    </row>
    <row r="51" spans="15:31">
      <c r="O51" s="7"/>
      <c r="P51" s="7"/>
      <c r="Q51" s="7"/>
      <c r="R51" s="7"/>
      <c r="S51" s="7"/>
      <c r="T51" s="7"/>
      <c r="U51" s="7"/>
      <c r="V51" s="7"/>
      <c r="W51" s="7"/>
      <c r="X51" s="7"/>
      <c r="Y51" s="7"/>
      <c r="Z51" s="7"/>
      <c r="AA51" s="7"/>
      <c r="AB51" s="7"/>
      <c r="AC51" s="7"/>
      <c r="AD51" s="7"/>
      <c r="AE51" s="7"/>
    </row>
    <row r="52" spans="15:31">
      <c r="O52" s="7"/>
      <c r="P52" s="7"/>
      <c r="Q52" s="7"/>
      <c r="R52" s="7"/>
      <c r="S52" s="7"/>
      <c r="T52" s="7"/>
      <c r="U52" s="7"/>
      <c r="V52" s="7"/>
      <c r="W52" s="7"/>
      <c r="X52" s="7"/>
      <c r="Y52" s="7"/>
      <c r="Z52" s="7"/>
      <c r="AA52" s="7"/>
      <c r="AB52" s="7"/>
      <c r="AC52" s="7"/>
      <c r="AD52" s="7"/>
      <c r="AE52" s="7"/>
    </row>
    <row r="53" spans="15:31">
      <c r="O53" s="7"/>
      <c r="P53" s="7"/>
      <c r="Q53" s="7"/>
      <c r="R53" s="7"/>
      <c r="S53" s="7"/>
      <c r="T53" s="7"/>
      <c r="U53" s="7"/>
      <c r="V53" s="7"/>
      <c r="W53" s="7"/>
      <c r="X53" s="7"/>
      <c r="Y53" s="7"/>
      <c r="Z53" s="7"/>
      <c r="AA53" s="7"/>
      <c r="AB53" s="7"/>
      <c r="AC53" s="7"/>
      <c r="AD53" s="7"/>
      <c r="AE53" s="7"/>
    </row>
    <row r="54" spans="15:31">
      <c r="O54" s="7"/>
      <c r="P54" s="7"/>
      <c r="Q54" s="7"/>
      <c r="R54" s="7"/>
      <c r="S54" s="7"/>
      <c r="T54" s="7"/>
      <c r="U54" s="7"/>
      <c r="V54" s="7"/>
      <c r="W54" s="7"/>
      <c r="X54" s="7"/>
      <c r="Y54" s="7"/>
      <c r="Z54" s="7"/>
      <c r="AA54" s="7"/>
      <c r="AB54" s="7"/>
      <c r="AC54" s="7"/>
      <c r="AD54" s="7"/>
      <c r="AE54" s="7"/>
    </row>
    <row r="55" spans="15:31">
      <c r="O55" s="7"/>
      <c r="P55" s="7"/>
      <c r="Q55" s="7"/>
      <c r="R55" s="7"/>
      <c r="S55" s="7"/>
      <c r="T55" s="7"/>
      <c r="U55" s="7"/>
      <c r="V55" s="7"/>
      <c r="W55" s="7"/>
      <c r="X55" s="7"/>
      <c r="Y55" s="7"/>
      <c r="Z55" s="7"/>
      <c r="AA55" s="7"/>
      <c r="AB55" s="7"/>
      <c r="AC55" s="7"/>
      <c r="AD55" s="7"/>
      <c r="AE55" s="7"/>
    </row>
    <row r="56" spans="15:31">
      <c r="O56" s="7"/>
      <c r="P56" s="7"/>
      <c r="Q56" s="7"/>
      <c r="R56" s="7"/>
      <c r="S56" s="7"/>
      <c r="T56" s="7"/>
      <c r="U56" s="7"/>
      <c r="V56" s="7"/>
      <c r="W56" s="7"/>
      <c r="X56" s="7"/>
      <c r="Y56" s="7"/>
      <c r="Z56" s="7"/>
      <c r="AA56" s="7"/>
      <c r="AB56" s="7"/>
      <c r="AC56" s="7"/>
      <c r="AD56" s="7"/>
      <c r="AE56" s="7"/>
    </row>
    <row r="57" spans="15:31">
      <c r="O57" s="7"/>
      <c r="P57" s="7"/>
      <c r="Q57" s="7"/>
      <c r="R57" s="7"/>
      <c r="S57" s="7"/>
      <c r="T57" s="7"/>
      <c r="U57" s="7"/>
      <c r="V57" s="7"/>
      <c r="W57" s="7"/>
      <c r="X57" s="7"/>
      <c r="Y57" s="7"/>
      <c r="Z57" s="7"/>
      <c r="AA57" s="7"/>
      <c r="AB57" s="7"/>
      <c r="AC57" s="7"/>
      <c r="AD57" s="7"/>
      <c r="AE57" s="7"/>
    </row>
    <row r="58" spans="15:31">
      <c r="O58" s="7"/>
      <c r="P58" s="7"/>
      <c r="Q58" s="7"/>
      <c r="R58" s="7"/>
      <c r="S58" s="7"/>
      <c r="T58" s="7"/>
      <c r="U58" s="7"/>
      <c r="V58" s="7"/>
      <c r="W58" s="7"/>
      <c r="X58" s="7"/>
      <c r="Y58" s="7"/>
      <c r="Z58" s="7"/>
      <c r="AA58" s="7"/>
      <c r="AB58" s="7"/>
      <c r="AC58" s="7"/>
      <c r="AD58" s="7"/>
      <c r="AE58" s="7"/>
    </row>
    <row r="59" spans="15:31">
      <c r="O59" s="7"/>
      <c r="P59" s="7"/>
      <c r="Q59" s="7"/>
      <c r="R59" s="7"/>
      <c r="S59" s="7"/>
      <c r="T59" s="7"/>
      <c r="U59" s="7"/>
      <c r="V59" s="7"/>
      <c r="W59" s="7"/>
      <c r="X59" s="7"/>
      <c r="Y59" s="7"/>
      <c r="Z59" s="7"/>
      <c r="AA59" s="7"/>
      <c r="AB59" s="7"/>
      <c r="AC59" s="7"/>
      <c r="AD59" s="7"/>
      <c r="AE59" s="7"/>
    </row>
    <row r="60" spans="15:31">
      <c r="O60" s="7"/>
      <c r="P60" s="7"/>
      <c r="Q60" s="7"/>
      <c r="R60" s="7"/>
      <c r="S60" s="7"/>
      <c r="T60" s="7"/>
      <c r="U60" s="7"/>
      <c r="V60" s="7"/>
      <c r="W60" s="7"/>
      <c r="X60" s="7"/>
      <c r="Y60" s="7"/>
      <c r="Z60" s="7"/>
      <c r="AA60" s="7"/>
      <c r="AB60" s="7"/>
      <c r="AC60" s="7"/>
      <c r="AD60" s="7"/>
      <c r="AE60" s="7"/>
    </row>
  </sheetData>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4E79-BAD0-48CA-90C0-3E70EE43CC60}">
  <dimension ref="A1:Z123"/>
  <sheetViews>
    <sheetView zoomScale="60" zoomScaleNormal="60" workbookViewId="0"/>
  </sheetViews>
  <sheetFormatPr defaultRowHeight="12.75"/>
  <cols>
    <col min="2" max="2" width="18.5703125" customWidth="1"/>
    <col min="3" max="3" width="12.42578125" customWidth="1"/>
    <col min="4" max="4" width="13.85546875" customWidth="1"/>
    <col min="5" max="6" width="28.42578125" bestFit="1" customWidth="1"/>
    <col min="7" max="7" width="18.5703125" bestFit="1" customWidth="1"/>
    <col min="8" max="8" width="30.42578125" customWidth="1"/>
    <col min="9" max="9" width="24.42578125" customWidth="1"/>
  </cols>
  <sheetData>
    <row r="1" spans="1:9">
      <c r="A1" t="s">
        <v>1016</v>
      </c>
      <c r="B1" s="459" t="s">
        <v>1017</v>
      </c>
      <c r="C1" s="459"/>
    </row>
    <row r="2" spans="1:9">
      <c r="A2" s="21"/>
      <c r="B2" s="21" t="s">
        <v>1018</v>
      </c>
      <c r="C2" s="21" t="s">
        <v>1019</v>
      </c>
      <c r="E2" t="s">
        <v>1020</v>
      </c>
      <c r="F2" t="s">
        <v>1021</v>
      </c>
      <c r="H2" t="s">
        <v>1022</v>
      </c>
      <c r="I2" t="s">
        <v>1023</v>
      </c>
    </row>
    <row r="3" spans="1:9" hidden="1">
      <c r="A3">
        <v>0</v>
      </c>
      <c r="B3">
        <v>1.880620148122736</v>
      </c>
      <c r="C3">
        <v>6.9932909107683905E-2</v>
      </c>
      <c r="E3">
        <v>5.2962293404999361</v>
      </c>
      <c r="F3">
        <v>2.2693356216790139</v>
      </c>
      <c r="H3">
        <v>3.231441871332152</v>
      </c>
      <c r="I3">
        <v>0.26198434363144951</v>
      </c>
    </row>
    <row r="4" spans="1:9" hidden="1">
      <c r="A4">
        <v>1.020408163265306E-2</v>
      </c>
      <c r="B4">
        <v>1.862511369615993</v>
      </c>
      <c r="C4">
        <v>4.7684288010940712E-2</v>
      </c>
      <c r="E4">
        <v>5.2808932610346027</v>
      </c>
      <c r="F4">
        <v>2.2511218709251768</v>
      </c>
      <c r="H4">
        <v>3.4574188378722281</v>
      </c>
      <c r="I4">
        <v>0.57013591885812787</v>
      </c>
    </row>
    <row r="5" spans="1:9" hidden="1">
      <c r="A5">
        <v>2.0408163265306121E-2</v>
      </c>
      <c r="B5">
        <v>1.818991029069017</v>
      </c>
      <c r="C5">
        <v>-2.3531677709298648E-3</v>
      </c>
      <c r="E5">
        <v>5.2447294828681601</v>
      </c>
      <c r="F5">
        <v>2.210427867343423</v>
      </c>
      <c r="H5">
        <v>3.6207130404544152</v>
      </c>
      <c r="I5">
        <v>0.75478034358940072</v>
      </c>
    </row>
    <row r="6" spans="1:9" hidden="1">
      <c r="A6">
        <v>3.0612244897959179E-2</v>
      </c>
      <c r="B6">
        <v>1.7578962668527429</v>
      </c>
      <c r="C6">
        <v>-7.0118921568484982E-2</v>
      </c>
      <c r="E6">
        <v>5.194298147543619</v>
      </c>
      <c r="F6">
        <v>2.1552579931258138</v>
      </c>
      <c r="H6">
        <v>3.7412750027164381</v>
      </c>
      <c r="I6">
        <v>0.87975314641564051</v>
      </c>
    </row>
    <row r="7" spans="1:9" hidden="1">
      <c r="A7">
        <v>4.0816326530612242E-2</v>
      </c>
      <c r="B7">
        <v>1.683443374514759</v>
      </c>
      <c r="C7">
        <v>-0.15078267718633409</v>
      </c>
      <c r="E7">
        <v>5.1329343547485751</v>
      </c>
      <c r="F7">
        <v>2.0894113699010179</v>
      </c>
      <c r="H7">
        <v>3.8297453262339021</v>
      </c>
      <c r="I7">
        <v>0.96558229775614013</v>
      </c>
    </row>
    <row r="8" spans="1:9" hidden="1">
      <c r="A8">
        <v>5.10204081632653E-2</v>
      </c>
      <c r="B8">
        <v>1.598401545682582</v>
      </c>
      <c r="C8">
        <v>-0.24136131710021941</v>
      </c>
      <c r="E8">
        <v>5.0627930378663644</v>
      </c>
      <c r="F8">
        <v>2.0152316391474518</v>
      </c>
      <c r="H8">
        <v>3.892877181261722</v>
      </c>
      <c r="I8">
        <v>1.0227462478681779</v>
      </c>
    </row>
    <row r="9" spans="1:9" hidden="1">
      <c r="A9">
        <v>6.1224489795918373E-2</v>
      </c>
      <c r="B9">
        <v>1.504751886476696</v>
      </c>
      <c r="C9">
        <v>-0.3398069434148332</v>
      </c>
      <c r="E9">
        <v>4.9854124490059881</v>
      </c>
      <c r="F9">
        <v>1.934333174221492</v>
      </c>
      <c r="H9">
        <v>3.9353576644922672</v>
      </c>
      <c r="I9">
        <v>1.057670254744481</v>
      </c>
    </row>
    <row r="10" spans="1:9" hidden="1">
      <c r="A10">
        <v>7.1428571428571425E-2</v>
      </c>
      <c r="B10">
        <v>1.403987188489153</v>
      </c>
      <c r="C10">
        <v>-0.44462176695752031</v>
      </c>
      <c r="E10">
        <v>4.9019569160833942</v>
      </c>
      <c r="F10">
        <v>1.8479041258464111</v>
      </c>
      <c r="H10">
        <v>3.9606308513087769</v>
      </c>
      <c r="I10">
        <v>1.074709972586319</v>
      </c>
    </row>
    <row r="11" spans="1:9" hidden="1">
      <c r="A11">
        <v>8.1632653061224483E-2</v>
      </c>
      <c r="B11">
        <v>1.297273173427693</v>
      </c>
      <c r="C11">
        <v>-0.55466260791064981</v>
      </c>
      <c r="E11">
        <v>4.8133429149617379</v>
      </c>
      <c r="F11">
        <v>1.7568587041865149</v>
      </c>
      <c r="H11">
        <v>3.971330831018971</v>
      </c>
      <c r="I11">
        <v>1.077012053657733</v>
      </c>
    </row>
    <row r="12" spans="1:9" hidden="1">
      <c r="A12">
        <v>9.1836734693877542E-2</v>
      </c>
      <c r="B12">
        <v>1.1855444127612189</v>
      </c>
      <c r="C12">
        <v>-0.66902971599734906</v>
      </c>
      <c r="E12">
        <v>4.7203123603853037</v>
      </c>
      <c r="F12">
        <v>1.661923102141927</v>
      </c>
      <c r="H12">
        <v>3.9695332312378322</v>
      </c>
      <c r="I12">
        <v>1.0669522229702191</v>
      </c>
    </row>
    <row r="13" spans="1:9" hidden="1">
      <c r="A13">
        <v>0.1020408163265306</v>
      </c>
      <c r="B13">
        <v>1.0695654807578061</v>
      </c>
      <c r="C13">
        <v>-0.78699833751088022</v>
      </c>
      <c r="E13">
        <v>4.6234786502229896</v>
      </c>
      <c r="F13">
        <v>1.5636880828045601</v>
      </c>
      <c r="H13">
        <v>3.9569119755039628</v>
      </c>
      <c r="I13">
        <v>1.04638328325668</v>
      </c>
    </row>
    <row r="14" spans="1:9" hidden="1">
      <c r="A14">
        <v>0.1122448979591837</v>
      </c>
      <c r="B14">
        <v>0.94997199920532349</v>
      </c>
      <c r="C14">
        <v>-0.90797404233976531</v>
      </c>
      <c r="E14">
        <v>4.5233572998047311</v>
      </c>
      <c r="F14">
        <v>1.4626431811485709</v>
      </c>
      <c r="H14">
        <v>3.9348423063837901</v>
      </c>
      <c r="I14">
        <v>1.0167866251007851</v>
      </c>
    </row>
    <row r="15" spans="1:9" hidden="1">
      <c r="A15">
        <v>0.1224489795918367</v>
      </c>
      <c r="B15">
        <v>0.82729931208096463</v>
      </c>
      <c r="C15">
        <v>-1.031462201264155</v>
      </c>
      <c r="E15">
        <v>4.4203872493856711</v>
      </c>
      <c r="F15">
        <v>1.3592000261640309</v>
      </c>
      <c r="H15">
        <v>3.9044713744142978</v>
      </c>
      <c r="I15">
        <v>0.97937025366257036</v>
      </c>
    </row>
    <row r="16" spans="1:9" hidden="1">
      <c r="A16">
        <v>0.1326530612244898</v>
      </c>
      <c r="B16">
        <v>0.70200317615163321</v>
      </c>
      <c r="C16">
        <v>-1.157046357852876</v>
      </c>
      <c r="E16">
        <v>4.3149462205551492</v>
      </c>
      <c r="F16">
        <v>1.253708859351699</v>
      </c>
      <c r="H16">
        <v>3.8667682621471582</v>
      </c>
      <c r="I16">
        <v>0.93513512345302363</v>
      </c>
    </row>
    <row r="17" spans="1:9" hidden="1">
      <c r="A17">
        <v>0.14285714285714279</v>
      </c>
      <c r="B17">
        <v>0.57447509484807036</v>
      </c>
      <c r="C17">
        <v>-1.2843724398168941</v>
      </c>
      <c r="E17">
        <v>4.2073621108191794</v>
      </c>
      <c r="F17">
        <v>1.146470603995819</v>
      </c>
      <c r="H17">
        <v>3.8225604382711831</v>
      </c>
      <c r="I17">
        <v>0.88492167836990987</v>
      </c>
    </row>
    <row r="18" spans="1:9" hidden="1">
      <c r="A18">
        <v>0.15306122448979589</v>
      </c>
      <c r="B18">
        <v>0.44505394104810142</v>
      </c>
      <c r="C18">
        <v>-1.41313694386952</v>
      </c>
      <c r="E18">
        <v>4.0979216566268573</v>
      </c>
      <c r="F18">
        <v>1.037745915317934</v>
      </c>
      <c r="H18">
        <v>3.7725609561940492</v>
      </c>
      <c r="I18">
        <v>0.82944348929723244</v>
      </c>
    </row>
    <row r="19" spans="1:9" hidden="1">
      <c r="A19">
        <v>0.16326530612244899</v>
      </c>
      <c r="B19">
        <v>0.31403493825730161</v>
      </c>
      <c r="C19">
        <v>-1.5430779068206999</v>
      </c>
      <c r="E19">
        <v>3.9868771567832968</v>
      </c>
      <c r="F19">
        <v>0.92776211722294111</v>
      </c>
      <c r="H19">
        <v>3.7173891606979481</v>
      </c>
      <c r="I19">
        <v>0.76931217971378807</v>
      </c>
    </row>
    <row r="20" spans="1:9" hidden="1">
      <c r="A20">
        <v>0.17346938775510201</v>
      </c>
      <c r="B20">
        <v>0.1816767172454492</v>
      </c>
      <c r="C20">
        <v>-1.673967880937677</v>
      </c>
      <c r="E20">
        <v>3.8744517835234582</v>
      </c>
      <c r="F20">
        <v>0.81671861985890271</v>
      </c>
      <c r="H20">
        <v>3.6575867304913019</v>
      </c>
      <c r="I20">
        <v>0.70505629141912607</v>
      </c>
    </row>
    <row r="21" spans="1:9" hidden="1">
      <c r="A21">
        <v>0.18367346938775511</v>
      </c>
      <c r="B21">
        <v>4.8206941939699099E-2</v>
      </c>
      <c r="C21">
        <v>-1.8056083831278551</v>
      </c>
      <c r="E21">
        <v>3.7608438425970059</v>
      </c>
      <c r="F21">
        <v>0.70479121983981763</v>
      </c>
      <c r="H21">
        <v>3.5936302992404912</v>
      </c>
      <c r="I21">
        <v>0.63713582681188541</v>
      </c>
    </row>
    <row r="22" spans="1:9" hidden="1">
      <c r="A22">
        <v>0.19387755102040821</v>
      </c>
      <c r="B22">
        <v>-8.6173147361401359E-2</v>
      </c>
      <c r="C22">
        <v>-1.937825448821195</v>
      </c>
      <c r="E22">
        <v>3.64623023628794</v>
      </c>
      <c r="F22">
        <v>0.59213556212016627</v>
      </c>
      <c r="H22">
        <v>3.5259415202397282</v>
      </c>
      <c r="I22">
        <v>0.56595363817446565</v>
      </c>
    </row>
    <row r="23" spans="1:9" hidden="1">
      <c r="A23">
        <v>0.2040816326530612</v>
      </c>
      <c r="B23">
        <v>-0.22128502304203931</v>
      </c>
      <c r="C23">
        <v>-2.070466027900919</v>
      </c>
      <c r="E23">
        <v>3.530769311765436</v>
      </c>
      <c r="F23">
        <v>0.47888996172373849</v>
      </c>
      <c r="H23">
        <v>3.4548951898769831</v>
      </c>
      <c r="I23">
        <v>0.49186447306306391</v>
      </c>
    </row>
    <row r="24" spans="1:9" hidden="1">
      <c r="A24">
        <v>0.2142857142857143</v>
      </c>
      <c r="B24">
        <v>-0.35696980803016087</v>
      </c>
      <c r="C24">
        <v>-2.2033950320845652</v>
      </c>
      <c r="E24">
        <v>3.414603228353319</v>
      </c>
      <c r="F24">
        <v>0.36517772902830981</v>
      </c>
      <c r="H24">
        <v>3.380825875518112</v>
      </c>
      <c r="I24">
        <v>0.41518224759840022</v>
      </c>
    </row>
    <row r="25" spans="1:9" hidden="1">
      <c r="A25">
        <v>0.22448979591836729</v>
      </c>
      <c r="B25">
        <v>-0.49308572585486932</v>
      </c>
      <c r="C25">
        <v>-2.3364928930136641</v>
      </c>
      <c r="E25">
        <v>3.2978599432655908</v>
      </c>
      <c r="F25">
        <v>0.25110910469521303</v>
      </c>
      <c r="H25">
        <v>3.304033376038507</v>
      </c>
      <c r="I25">
        <v>0.33618595971123272</v>
      </c>
    </row>
    <row r="26" spans="1:9" hidden="1">
      <c r="A26">
        <v>0.23469387755102039</v>
      </c>
      <c r="B26">
        <v>-0.62950595967473655</v>
      </c>
      <c r="C26">
        <v>-2.4696535254928991</v>
      </c>
      <c r="E26">
        <v>3.180654891149981</v>
      </c>
      <c r="F26">
        <v>0.13678288384237899</v>
      </c>
      <c r="H26">
        <v>3.22478726041262</v>
      </c>
      <c r="I26">
        <v>0.25512454448590738</v>
      </c>
    </row>
    <row r="27" spans="1:9" hidden="1">
      <c r="A27">
        <v>0.24489795918367349</v>
      </c>
      <c r="B27">
        <v>-0.76611684123883972</v>
      </c>
      <c r="C27">
        <v>-2.602782615591182</v>
      </c>
      <c r="E27">
        <v>3.0630924152642351</v>
      </c>
      <c r="F27">
        <v>2.2287790062036631E-2</v>
      </c>
      <c r="H27">
        <v>3.143330670355549</v>
      </c>
      <c r="I27">
        <v>0.17222089662798371</v>
      </c>
    </row>
    <row r="28" spans="1:9" hidden="1">
      <c r="A28">
        <v>0.25510204081632648</v>
      </c>
      <c r="B28">
        <v>-0.90281630852762085</v>
      </c>
      <c r="C28">
        <v>-2.7357961717613839</v>
      </c>
      <c r="E28">
        <v>2.9452669952320099</v>
      </c>
      <c r="F28">
        <v>-9.2296353968701617E-2</v>
      </c>
      <c r="H28">
        <v>3.0598835297301901</v>
      </c>
      <c r="I28">
        <v>8.7675230017336681E-2</v>
      </c>
    </row>
    <row r="29" spans="1:9" hidden="1">
      <c r="A29">
        <v>0.26530612244897961</v>
      </c>
      <c r="B29">
        <v>-1.039512584077795</v>
      </c>
      <c r="C29">
        <v>-2.868619290790964</v>
      </c>
      <c r="E29">
        <v>2.8272643067218661</v>
      </c>
      <c r="F29">
        <v>-0.20689762278760521</v>
      </c>
      <c r="H29">
        <v>2.9746452714664922</v>
      </c>
      <c r="I29">
        <v>1.6679043606249171E-3</v>
      </c>
    </row>
    <row r="30" spans="1:9" hidden="1">
      <c r="A30">
        <v>0.27551020408163263</v>
      </c>
      <c r="B30">
        <v>-1.1761230360017529</v>
      </c>
      <c r="C30">
        <v>-3.0011851006419339</v>
      </c>
      <c r="E30">
        <v>2.7091621411338811</v>
      </c>
      <c r="F30">
        <v>-0.32145112255094199</v>
      </c>
      <c r="H30">
        <v>2.8877971688274551</v>
      </c>
      <c r="I30">
        <v>-8.5638180441471867E-2</v>
      </c>
    </row>
    <row r="31" spans="1:9" hidden="1">
      <c r="A31">
        <v>0.2857142857142857</v>
      </c>
      <c r="B31">
        <v>-1.3125731913496641</v>
      </c>
      <c r="C31">
        <v>-3.1334338500162429</v>
      </c>
      <c r="E31">
        <v>2.591031207828931</v>
      </c>
      <c r="F31">
        <v>-0.43589824057697069</v>
      </c>
      <c r="H31">
        <v>2.799504339760706</v>
      </c>
      <c r="I31">
        <v>-0.17409554351820461</v>
      </c>
    </row>
    <row r="32" spans="1:9" hidden="1">
      <c r="A32">
        <v>0.29591836734693883</v>
      </c>
      <c r="B32">
        <v>-1.4487958773570451</v>
      </c>
      <c r="C32">
        <v>-3.265312120455643</v>
      </c>
      <c r="E32">
        <v>2.472935837142654</v>
      </c>
      <c r="F32">
        <v>-0.55018599155377546</v>
      </c>
      <c r="H32">
        <v>2.709917479231327</v>
      </c>
      <c r="I32">
        <v>-0.26357037369466602</v>
      </c>
    </row>
    <row r="33" spans="1:9" hidden="1">
      <c r="A33">
        <v>0.30612244897959179</v>
      </c>
      <c r="B33">
        <v>-1.584730470710805</v>
      </c>
      <c r="C33">
        <v>-3.396772141415128</v>
      </c>
      <c r="E33">
        <v>2.3549345990734989</v>
      </c>
      <c r="F33">
        <v>-0.66426644542112445</v>
      </c>
      <c r="H33">
        <v>2.619174363737375</v>
      </c>
      <c r="I33">
        <v>-0.35394102207322309</v>
      </c>
    </row>
    <row r="34" spans="1:9" hidden="1">
      <c r="A34">
        <v>0.31632653061224492</v>
      </c>
      <c r="B34">
        <v>-1.7203222385772541</v>
      </c>
      <c r="C34">
        <v>-3.527771192374562</v>
      </c>
      <c r="E34">
        <v>2.237080849889495</v>
      </c>
      <c r="F34">
        <v>-0.77809622466900041</v>
      </c>
      <c r="H34">
        <v>2.5274011638692251</v>
      </c>
      <c r="I34">
        <v>-0.44509669673578062</v>
      </c>
    </row>
    <row r="35" spans="1:9" hidden="1">
      <c r="A35">
        <v>0.32653061224489788</v>
      </c>
      <c r="B35">
        <v>-1.855521757997336</v>
      </c>
      <c r="C35">
        <v>-3.658271078915476</v>
      </c>
      <c r="E35">
        <v>2.119423216794591</v>
      </c>
      <c r="F35">
        <v>-0.891636060956702</v>
      </c>
      <c r="H35">
        <v>2.4347135942154541</v>
      </c>
      <c r="I35">
        <v>-0.5369363273443728</v>
      </c>
    </row>
    <row r="36" spans="1:9" hidden="1">
      <c r="A36">
        <v>0.33673469387755101</v>
      </c>
      <c r="B36">
        <v>-1.9902844025417641</v>
      </c>
      <c r="C36">
        <v>-3.7882376719683308</v>
      </c>
      <c r="E36">
        <v>2.002006029108228</v>
      </c>
      <c r="F36">
        <v>-1.0048504026826219</v>
      </c>
      <c r="H36">
        <v>2.34121792471722</v>
      </c>
      <c r="I36">
        <v>-0.62936757336217175</v>
      </c>
    </row>
    <row r="37" spans="1:9" hidden="1">
      <c r="A37">
        <v>0.34693877551020408</v>
      </c>
      <c r="B37">
        <v>-2.124569886959415</v>
      </c>
      <c r="C37">
        <v>-3.9176405012631532</v>
      </c>
      <c r="E37">
        <v>1.8848697030477091</v>
      </c>
      <c r="F37">
        <v>-1.117707066519791</v>
      </c>
      <c r="H37">
        <v>2.2470118734195128</v>
      </c>
      <c r="I37">
        <v>-0.72230595432184463</v>
      </c>
    </row>
    <row r="38" spans="1:9" hidden="1">
      <c r="A38">
        <v>0.3571428571428571</v>
      </c>
      <c r="B38">
        <v>-2.258341862045588</v>
      </c>
      <c r="C38">
        <v>-4.0464523954917953</v>
      </c>
      <c r="E38">
        <v>1.7680510860928811</v>
      </c>
      <c r="F38">
        <v>-1.23017692705728</v>
      </c>
      <c r="H38">
        <v>2.1521853972252591</v>
      </c>
      <c r="I38">
        <v>-0.81567408431925115</v>
      </c>
    </row>
    <row r="39" spans="1:9" hidden="1">
      <c r="A39">
        <v>0.36734693877551022</v>
      </c>
      <c r="B39">
        <v>-2.3915675531734788</v>
      </c>
      <c r="C39">
        <v>-4.1746491628902094</v>
      </c>
      <c r="E39">
        <v>1.651583766003917</v>
      </c>
      <c r="F39">
        <v>-1.342233639602197</v>
      </c>
      <c r="H39">
        <v>2.0568213945534102</v>
      </c>
      <c r="I39">
        <v>-0.9094009959246363</v>
      </c>
    </row>
    <row r="40" spans="1:9" hidden="1">
      <c r="A40">
        <v>0.37755102040816318</v>
      </c>
      <c r="B40">
        <v>-2.5242174369329962</v>
      </c>
      <c r="C40">
        <v>-4.3022093069302381</v>
      </c>
      <c r="E40">
        <v>1.535498348811815</v>
      </c>
      <c r="F40">
        <v>-1.453853391949012</v>
      </c>
      <c r="H40">
        <v>1.960996331595255</v>
      </c>
      <c r="I40">
        <v>-1.003421541139315</v>
      </c>
    </row>
    <row r="41" spans="1:9" hidden="1">
      <c r="A41">
        <v>0.38775510204081631</v>
      </c>
      <c r="B41">
        <v>-2.656264951144871</v>
      </c>
      <c r="C41">
        <v>-4.429113772617443</v>
      </c>
      <c r="E41">
        <v>1.419822709480445</v>
      </c>
      <c r="F41">
        <v>-1.5650146815436079</v>
      </c>
      <c r="H41">
        <v>1.8647808020577421</v>
      </c>
      <c r="I41">
        <v>-1.097675859007607</v>
      </c>
    </row>
    <row r="42" spans="1:9" hidden="1">
      <c r="A42">
        <v>0.39795918367346927</v>
      </c>
      <c r="B42">
        <v>-2.7876862342045889</v>
      </c>
      <c r="C42">
        <v>-4.5553457195600986</v>
      </c>
      <c r="E42">
        <v>1.3045822184202689</v>
      </c>
      <c r="F42">
        <v>-1.6756981149839369</v>
      </c>
      <c r="H42">
        <v>1.768240028791213</v>
      </c>
      <c r="I42">
        <v>-1.1921089011174499</v>
      </c>
    </row>
    <row r="43" spans="1:9" hidden="1">
      <c r="A43">
        <v>0.4081632653061224</v>
      </c>
      <c r="B43">
        <v>-2.9184598902804888</v>
      </c>
      <c r="C43">
        <v>-4.6808903185288084</v>
      </c>
      <c r="E43">
        <v>1.189799946598447</v>
      </c>
      <c r="F43">
        <v>-1.785886227229694</v>
      </c>
      <c r="H43">
        <v>1.671434314466236</v>
      </c>
      <c r="I43">
        <v>-1.2866700075566011</v>
      </c>
    </row>
    <row r="44" spans="1:9" hidden="1">
      <c r="A44">
        <v>0.41836734693877548</v>
      </c>
      <c r="B44">
        <v>-3.0485667773708869</v>
      </c>
      <c r="C44">
        <v>-4.8057345686905002</v>
      </c>
      <c r="E44">
        <v>1.0754968516248911</v>
      </c>
      <c r="F44">
        <v>-1.895563318253346</v>
      </c>
      <c r="H44">
        <v>1.574419447434994</v>
      </c>
      <c r="I44">
        <v>-1.3813125269971469</v>
      </c>
    </row>
    <row r="45" spans="1:9" hidden="1">
      <c r="A45">
        <v>0.42857142857142849</v>
      </c>
      <c r="B45">
        <v>-3.1779898156280679</v>
      </c>
      <c r="C45">
        <v>-4.9298671330897932</v>
      </c>
      <c r="E45">
        <v>0.96169194688391357</v>
      </c>
      <c r="F45">
        <v>-2.0047153051689031</v>
      </c>
      <c r="H45">
        <v>1.47724706805421</v>
      </c>
      <c r="I45">
        <v>-1.475993475498649</v>
      </c>
    </row>
    <row r="46" spans="1:9" hidden="1">
      <c r="A46">
        <v>0.43877551020408162</v>
      </c>
      <c r="B46">
        <v>-3.3067138136978809</v>
      </c>
      <c r="C46">
        <v>-5.0532781902790536</v>
      </c>
      <c r="E46">
        <v>0.84840245551671689</v>
      </c>
      <c r="F46">
        <v>-2.1133295881317959</v>
      </c>
      <c r="H46">
        <v>1.3799650000231529</v>
      </c>
      <c r="I46">
        <v>-1.570673229387876</v>
      </c>
    </row>
    <row r="47" spans="1:9" hidden="1">
      <c r="A47">
        <v>0.44897959183673458</v>
      </c>
      <c r="B47">
        <v>-3.4347253111145948</v>
      </c>
      <c r="C47">
        <v>-5.1759593002757232</v>
      </c>
      <c r="E47">
        <v>0.73564395083742795</v>
      </c>
      <c r="F47">
        <v>-2.2213949285220909</v>
      </c>
      <c r="H47">
        <v>1.282617550680776</v>
      </c>
      <c r="I47">
        <v>-1.665315248216481</v>
      </c>
    </row>
    <row r="48" spans="1:9" hidden="1">
      <c r="A48">
        <v>0.45918367346938771</v>
      </c>
      <c r="B48">
        <v>-3.5620124350367992</v>
      </c>
      <c r="C48">
        <v>-5.2979032832620634</v>
      </c>
      <c r="E48">
        <v>0.6234304845703198</v>
      </c>
      <c r="F48">
        <v>-2.32890133810898</v>
      </c>
      <c r="H48">
        <v>1.185245783689326</v>
      </c>
      <c r="I48">
        <v>-1.759885824340413</v>
      </c>
    </row>
    <row r="49" spans="1:26" hidden="1">
      <c r="A49">
        <v>0.46938775510204078</v>
      </c>
      <c r="B49">
        <v>-3.6885647698225998</v>
      </c>
      <c r="C49">
        <v>-5.4191041096436692</v>
      </c>
      <c r="E49">
        <v>0.5117747041328613</v>
      </c>
      <c r="F49">
        <v>-2.4358399780551099</v>
      </c>
      <c r="H49">
        <v>1.0878877670923439</v>
      </c>
      <c r="I49">
        <v>-1.854353856124269</v>
      </c>
    </row>
    <row r="50" spans="1:26" hidden="1">
      <c r="A50">
        <v>0.47959183673469391</v>
      </c>
      <c r="B50">
        <v>-3.81437323812357</v>
      </c>
      <c r="C50">
        <v>-5.5395568002547186</v>
      </c>
      <c r="E50">
        <v>0.40068796004453228</v>
      </c>
      <c r="F50">
        <v>-2.542203066755822</v>
      </c>
      <c r="H50">
        <v>0.99057879935908755</v>
      </c>
      <c r="I50">
        <v>-1.9486906421625541</v>
      </c>
    </row>
    <row r="51" spans="1:26" hidden="1">
      <c r="A51">
        <v>0.48979591836734693</v>
      </c>
      <c r="B51">
        <v>-3.9394299923334541</v>
      </c>
      <c r="C51">
        <v>-5.6592573356470499</v>
      </c>
      <c r="E51">
        <v>0.29018040441868292</v>
      </c>
      <c r="F51">
        <v>-2.64798379562734</v>
      </c>
      <c r="H51">
        <v>0.89335161570689436</v>
      </c>
      <c r="I51">
        <v>-2.0428696942429991</v>
      </c>
    </row>
    <row r="52" spans="1:26" hidden="1">
      <c r="A52">
        <v>0.5</v>
      </c>
      <c r="B52">
        <v>-4.0637283153636901</v>
      </c>
      <c r="C52">
        <v>-5.7782025735265137</v>
      </c>
      <c r="E52">
        <v>0.18026108138686769</v>
      </c>
      <c r="F52">
        <v>-2.753176252059975</v>
      </c>
      <c r="H52">
        <v>0.79623657671554771</v>
      </c>
      <c r="I52">
        <v>-2.136866567060935</v>
      </c>
    </row>
    <row r="53" spans="1:26" hidden="1"/>
    <row r="54" spans="1:26" hidden="1"/>
    <row r="55" spans="1:26" hidden="1"/>
    <row r="57" spans="1:26" ht="15">
      <c r="A57" s="22" t="s">
        <v>1024</v>
      </c>
      <c r="B57" s="23" t="s">
        <v>1025</v>
      </c>
      <c r="C57" s="23" t="s">
        <v>1026</v>
      </c>
      <c r="D57" s="23" t="s">
        <v>1027</v>
      </c>
      <c r="E57" s="24" t="s">
        <v>1028</v>
      </c>
      <c r="F57" s="24" t="s">
        <v>1029</v>
      </c>
      <c r="G57" s="24" t="s">
        <v>1030</v>
      </c>
      <c r="H57" s="24" t="s">
        <v>1031</v>
      </c>
      <c r="J57">
        <v>0</v>
      </c>
      <c r="K57">
        <v>0</v>
      </c>
    </row>
    <row r="58" spans="1:26">
      <c r="A58">
        <v>0</v>
      </c>
      <c r="B58">
        <v>5.2962293404999361</v>
      </c>
      <c r="C58">
        <v>1.880620148122736</v>
      </c>
      <c r="D58">
        <v>6.9932909107683905E-2</v>
      </c>
      <c r="E58">
        <v>5.2962293404999361</v>
      </c>
      <c r="F58">
        <v>3.231441871332152</v>
      </c>
      <c r="G58">
        <v>2.2693356216790139</v>
      </c>
      <c r="H58">
        <v>0.26198434363144951</v>
      </c>
      <c r="J58">
        <v>0.1</v>
      </c>
      <c r="K58">
        <v>0</v>
      </c>
    </row>
    <row r="59" spans="1:26">
      <c r="A59">
        <v>2.0408163265306121E-2</v>
      </c>
      <c r="B59">
        <v>5.2447294828681601</v>
      </c>
      <c r="C59">
        <v>1.818991029069017</v>
      </c>
      <c r="D59">
        <v>-2.3531677709298648E-3</v>
      </c>
      <c r="E59">
        <v>5.2447294828681601</v>
      </c>
      <c r="F59">
        <v>3.6207130404544152</v>
      </c>
      <c r="G59">
        <v>2.210427867343423</v>
      </c>
      <c r="H59">
        <v>0.75478034358940072</v>
      </c>
      <c r="J59">
        <v>0.2</v>
      </c>
      <c r="K59">
        <v>0</v>
      </c>
    </row>
    <row r="60" spans="1:26">
      <c r="A60">
        <v>4.0816326530612242E-2</v>
      </c>
      <c r="B60">
        <v>5.1329343547485751</v>
      </c>
      <c r="C60">
        <v>1.683443374514759</v>
      </c>
      <c r="D60">
        <v>-0.15078267718633409</v>
      </c>
      <c r="E60">
        <v>5.1329343547485751</v>
      </c>
      <c r="F60">
        <v>3.8297453262339021</v>
      </c>
      <c r="G60">
        <v>2.0894113699010179</v>
      </c>
      <c r="H60">
        <v>0.96558229775614013</v>
      </c>
      <c r="J60">
        <v>0.3</v>
      </c>
      <c r="K60">
        <v>0</v>
      </c>
      <c r="L60" s="7"/>
      <c r="M60" s="7"/>
      <c r="N60" s="7"/>
      <c r="O60" s="7"/>
      <c r="P60" s="7"/>
      <c r="Q60" s="7"/>
      <c r="R60" s="7"/>
      <c r="S60" s="7"/>
      <c r="T60" s="7"/>
      <c r="U60" s="7"/>
      <c r="V60" s="7"/>
      <c r="W60" s="7"/>
      <c r="X60" s="7"/>
      <c r="Y60" s="7"/>
      <c r="Z60" s="7"/>
    </row>
    <row r="61" spans="1:26">
      <c r="A61">
        <v>6.1224489795918373E-2</v>
      </c>
      <c r="B61">
        <v>4.9854124490059881</v>
      </c>
      <c r="C61">
        <v>1.504751886476696</v>
      </c>
      <c r="D61">
        <v>-0.3398069434148332</v>
      </c>
      <c r="E61">
        <v>4.9854124490059881</v>
      </c>
      <c r="F61">
        <v>3.9353576644922672</v>
      </c>
      <c r="G61">
        <v>1.934333174221492</v>
      </c>
      <c r="H61">
        <v>1.057670254744481</v>
      </c>
      <c r="J61">
        <v>0.4</v>
      </c>
      <c r="K61">
        <v>0</v>
      </c>
      <c r="L61" s="7"/>
      <c r="M61" s="7"/>
      <c r="N61" s="7"/>
      <c r="O61" s="7"/>
      <c r="P61" s="7"/>
      <c r="Q61" s="7"/>
      <c r="R61" s="7"/>
      <c r="S61" s="7"/>
      <c r="T61" s="7"/>
      <c r="U61" s="7"/>
      <c r="V61" s="7"/>
      <c r="W61" s="7"/>
      <c r="X61" s="7"/>
      <c r="Y61" s="7"/>
      <c r="Z61" s="7"/>
    </row>
    <row r="62" spans="1:26">
      <c r="A62">
        <v>8.1632653061224483E-2</v>
      </c>
      <c r="B62">
        <v>4.8133429149617379</v>
      </c>
      <c r="C62">
        <v>1.297273173427693</v>
      </c>
      <c r="D62">
        <v>-0.55466260791064981</v>
      </c>
      <c r="E62">
        <v>4.8133429149617379</v>
      </c>
      <c r="F62">
        <v>3.971330831018971</v>
      </c>
      <c r="G62">
        <v>1.7568587041865149</v>
      </c>
      <c r="H62">
        <v>1.077012053657733</v>
      </c>
      <c r="J62">
        <v>0.5</v>
      </c>
      <c r="K62">
        <v>0</v>
      </c>
      <c r="L62" s="7"/>
      <c r="M62" s="7"/>
      <c r="N62" s="7"/>
      <c r="O62" s="7"/>
      <c r="P62" s="7"/>
      <c r="Q62" s="7"/>
      <c r="R62" s="7"/>
      <c r="S62" s="7"/>
      <c r="T62" s="7"/>
      <c r="U62" s="7"/>
      <c r="V62" s="7"/>
      <c r="W62" s="7"/>
      <c r="X62" s="7"/>
      <c r="Y62" s="7"/>
      <c r="Z62" s="7"/>
    </row>
    <row r="63" spans="1:26">
      <c r="A63">
        <v>0.1020408163265306</v>
      </c>
      <c r="B63">
        <v>4.6234786502229896</v>
      </c>
      <c r="C63">
        <v>1.0695654807578061</v>
      </c>
      <c r="D63">
        <v>-0.78699833751088022</v>
      </c>
      <c r="E63">
        <v>4.6234786502229896</v>
      </c>
      <c r="F63">
        <v>3.9569119755039628</v>
      </c>
      <c r="G63">
        <v>1.5636880828045601</v>
      </c>
      <c r="H63">
        <v>1.04638328325668</v>
      </c>
      <c r="J63">
        <v>0.6</v>
      </c>
      <c r="K63">
        <v>0</v>
      </c>
      <c r="L63" s="7"/>
      <c r="M63" s="7"/>
      <c r="N63" s="7"/>
      <c r="O63" s="7"/>
      <c r="P63" s="7"/>
      <c r="Q63" s="7"/>
      <c r="R63" s="7"/>
      <c r="S63" s="7"/>
      <c r="T63" s="7"/>
      <c r="U63" s="7"/>
      <c r="V63" s="7"/>
      <c r="W63" s="7"/>
      <c r="X63" s="7"/>
      <c r="Y63" s="7"/>
      <c r="Z63" s="7"/>
    </row>
    <row r="64" spans="1:26">
      <c r="A64">
        <v>0.1224489795918367</v>
      </c>
      <c r="B64">
        <v>4.4203872493856711</v>
      </c>
      <c r="C64">
        <v>0.82729931208096463</v>
      </c>
      <c r="D64">
        <v>-1.031462201264155</v>
      </c>
      <c r="E64">
        <v>4.4203872493856711</v>
      </c>
      <c r="F64">
        <v>3.9044713744142978</v>
      </c>
      <c r="G64">
        <v>1.3592000261640309</v>
      </c>
      <c r="H64">
        <v>0.97937025366257036</v>
      </c>
      <c r="J64">
        <v>0.7</v>
      </c>
      <c r="K64">
        <v>0</v>
      </c>
      <c r="L64" s="7"/>
      <c r="M64" s="7"/>
      <c r="N64" s="7"/>
      <c r="O64" s="7"/>
      <c r="P64" s="7"/>
      <c r="Q64" s="7"/>
      <c r="R64" s="7"/>
      <c r="S64" s="7"/>
      <c r="T64" s="7"/>
      <c r="U64" s="7"/>
      <c r="V64" s="7"/>
      <c r="W64" s="7"/>
      <c r="X64" s="7"/>
      <c r="Y64" s="7"/>
      <c r="Z64" s="7"/>
    </row>
    <row r="65" spans="1:26">
      <c r="A65">
        <v>0.14285714285714279</v>
      </c>
      <c r="B65">
        <v>4.2073621108191794</v>
      </c>
      <c r="C65">
        <v>0.57447509484807036</v>
      </c>
      <c r="D65">
        <v>-1.2843724398168941</v>
      </c>
      <c r="E65">
        <v>4.2073621108191794</v>
      </c>
      <c r="F65">
        <v>3.8225604382711831</v>
      </c>
      <c r="G65">
        <v>1.146470603995819</v>
      </c>
      <c r="H65">
        <v>0.88492167836990987</v>
      </c>
      <c r="J65">
        <v>0.8</v>
      </c>
      <c r="K65">
        <v>0</v>
      </c>
      <c r="L65" s="7"/>
      <c r="M65" s="7"/>
      <c r="N65" s="7"/>
      <c r="O65" s="7"/>
      <c r="P65" s="7"/>
      <c r="Q65" s="7"/>
      <c r="R65" s="7"/>
      <c r="S65" s="7"/>
      <c r="T65" s="7"/>
      <c r="U65" s="7"/>
      <c r="V65" s="7"/>
      <c r="W65" s="7"/>
      <c r="X65" s="7"/>
      <c r="Y65" s="7"/>
      <c r="Z65" s="7"/>
    </row>
    <row r="66" spans="1:26">
      <c r="A66">
        <v>0.16326530612244899</v>
      </c>
      <c r="B66">
        <v>3.9868771567832968</v>
      </c>
      <c r="C66">
        <v>0.31403493825730161</v>
      </c>
      <c r="D66">
        <v>-1.5430779068206999</v>
      </c>
      <c r="E66">
        <v>3.9868771567832968</v>
      </c>
      <c r="F66">
        <v>3.7173891606979481</v>
      </c>
      <c r="G66">
        <v>0.92776211722294111</v>
      </c>
      <c r="H66">
        <v>0.76931217971378807</v>
      </c>
      <c r="J66">
        <v>0.9</v>
      </c>
      <c r="K66">
        <v>0</v>
      </c>
      <c r="L66" s="7"/>
      <c r="M66" s="7"/>
      <c r="N66" s="7"/>
      <c r="O66" s="7"/>
      <c r="P66" s="7"/>
      <c r="Q66" s="7"/>
      <c r="R66" s="7"/>
      <c r="S66" s="7"/>
      <c r="T66" s="7"/>
      <c r="U66" s="7"/>
      <c r="V66" s="7"/>
      <c r="W66" s="7"/>
      <c r="X66" s="7"/>
      <c r="Y66" s="7"/>
      <c r="Z66" s="7"/>
    </row>
    <row r="67" spans="1:26">
      <c r="A67">
        <v>0.18367346938775511</v>
      </c>
      <c r="B67">
        <v>3.7608438425970059</v>
      </c>
      <c r="C67">
        <v>4.8206941939699099E-2</v>
      </c>
      <c r="D67">
        <v>-1.8056083831278551</v>
      </c>
      <c r="E67">
        <v>3.7608438425970059</v>
      </c>
      <c r="F67">
        <v>3.5936302992404912</v>
      </c>
      <c r="G67">
        <v>0.70479121983981763</v>
      </c>
      <c r="H67">
        <v>0.63713582681188541</v>
      </c>
      <c r="J67">
        <v>1</v>
      </c>
      <c r="K67">
        <v>0</v>
      </c>
      <c r="L67" s="7"/>
      <c r="M67" s="7"/>
      <c r="N67" s="7"/>
      <c r="O67" s="7"/>
      <c r="P67" s="7"/>
      <c r="Q67" s="7"/>
      <c r="R67" s="7"/>
      <c r="S67" s="7"/>
      <c r="T67" s="7"/>
      <c r="U67" s="7"/>
      <c r="V67" s="7"/>
      <c r="W67" s="7"/>
      <c r="X67" s="7"/>
      <c r="Y67" s="7"/>
      <c r="Z67" s="7"/>
    </row>
    <row r="68" spans="1:26">
      <c r="A68">
        <v>0.2040816326530612</v>
      </c>
      <c r="B68">
        <v>3.530769311765436</v>
      </c>
      <c r="C68">
        <v>-0.22128502304203931</v>
      </c>
      <c r="D68">
        <v>-2.070466027900919</v>
      </c>
      <c r="E68">
        <v>3.530769311765436</v>
      </c>
      <c r="F68">
        <v>3.4548951898769831</v>
      </c>
      <c r="G68">
        <v>0.47888996172373849</v>
      </c>
      <c r="H68">
        <v>0.49186447306306391</v>
      </c>
      <c r="L68" s="7"/>
      <c r="M68" s="7"/>
      <c r="N68" s="7"/>
      <c r="O68" s="7"/>
      <c r="P68" s="7"/>
      <c r="Q68" s="7"/>
      <c r="R68" s="7"/>
      <c r="S68" s="7"/>
      <c r="T68" s="7"/>
      <c r="U68" s="7"/>
      <c r="V68" s="7"/>
      <c r="W68" s="7"/>
      <c r="X68" s="7"/>
      <c r="Y68" s="7"/>
      <c r="Z68" s="7"/>
    </row>
    <row r="69" spans="1:26">
      <c r="A69">
        <v>0.22448979591836729</v>
      </c>
      <c r="B69">
        <v>3.2978599432655908</v>
      </c>
      <c r="C69">
        <v>-0.49308572585486932</v>
      </c>
      <c r="D69">
        <v>-2.3364928930136641</v>
      </c>
      <c r="E69">
        <v>3.2978599432655908</v>
      </c>
      <c r="F69">
        <v>3.304033376038507</v>
      </c>
      <c r="G69">
        <v>0.25110910469521303</v>
      </c>
      <c r="H69">
        <v>0.33618595971123272</v>
      </c>
      <c r="L69" s="7"/>
      <c r="M69" s="7"/>
      <c r="N69" s="7"/>
      <c r="O69" s="7"/>
      <c r="P69" s="7"/>
      <c r="Q69" s="7"/>
      <c r="R69" s="7"/>
      <c r="S69" s="7"/>
      <c r="T69" s="7"/>
      <c r="U69" s="7"/>
      <c r="V69" s="7"/>
      <c r="W69" s="7"/>
      <c r="X69" s="7"/>
      <c r="Y69" s="7"/>
      <c r="Z69" s="7"/>
    </row>
    <row r="70" spans="1:26">
      <c r="A70">
        <v>0.24489795918367349</v>
      </c>
      <c r="B70">
        <v>3.0630924152642351</v>
      </c>
      <c r="C70">
        <v>-0.76611684123883972</v>
      </c>
      <c r="D70">
        <v>-2.602782615591182</v>
      </c>
      <c r="E70">
        <v>3.0630924152642351</v>
      </c>
      <c r="F70">
        <v>3.143330670355549</v>
      </c>
      <c r="G70">
        <v>2.2287790062036631E-2</v>
      </c>
      <c r="H70">
        <v>0.17222089662798371</v>
      </c>
      <c r="L70" s="7"/>
      <c r="M70" s="7"/>
      <c r="N70" s="7"/>
      <c r="O70" s="7"/>
      <c r="P70" s="7"/>
      <c r="Q70" s="7"/>
      <c r="R70" s="7"/>
      <c r="S70" s="7"/>
      <c r="T70" s="7"/>
      <c r="U70" s="7"/>
      <c r="V70" s="7"/>
      <c r="W70" s="7"/>
      <c r="X70" s="7"/>
      <c r="Y70" s="7"/>
      <c r="Z70" s="7"/>
    </row>
    <row r="71" spans="1:26">
      <c r="A71">
        <v>0.26530612244897961</v>
      </c>
      <c r="B71">
        <v>2.8272643067218661</v>
      </c>
      <c r="C71">
        <v>-1.039512584077795</v>
      </c>
      <c r="D71">
        <v>-2.868619290790964</v>
      </c>
      <c r="E71">
        <v>2.8272643067218661</v>
      </c>
      <c r="F71">
        <v>2.9746452714664922</v>
      </c>
      <c r="G71">
        <v>-0.20689762278760521</v>
      </c>
      <c r="H71">
        <v>1.6679043606249171E-3</v>
      </c>
      <c r="L71" s="7"/>
      <c r="M71" s="7"/>
      <c r="N71" s="7"/>
      <c r="O71" s="7"/>
      <c r="P71" s="7"/>
      <c r="Q71" s="7"/>
      <c r="R71" s="7"/>
      <c r="S71" s="7"/>
      <c r="T71" s="7"/>
      <c r="U71" s="7"/>
      <c r="V71" s="7"/>
      <c r="W71" s="7"/>
      <c r="X71" s="7"/>
      <c r="Y71" s="7"/>
      <c r="Z71" s="7"/>
    </row>
    <row r="72" spans="1:26">
      <c r="A72">
        <v>0.2857142857142857</v>
      </c>
      <c r="B72">
        <v>2.591031207828931</v>
      </c>
      <c r="C72">
        <v>-1.3125731913496641</v>
      </c>
      <c r="D72">
        <v>-3.1334338500162429</v>
      </c>
      <c r="E72">
        <v>2.591031207828931</v>
      </c>
      <c r="F72">
        <v>2.799504339760706</v>
      </c>
      <c r="G72">
        <v>-0.43589824057697069</v>
      </c>
      <c r="H72">
        <v>-0.17409554351820461</v>
      </c>
      <c r="L72" s="7"/>
      <c r="M72" s="7"/>
      <c r="N72" s="7"/>
      <c r="O72" s="7"/>
      <c r="P72" s="7"/>
      <c r="Q72" s="7"/>
      <c r="R72" s="7"/>
      <c r="S72" s="7"/>
      <c r="T72" s="7"/>
      <c r="U72" s="7"/>
      <c r="V72" s="7"/>
      <c r="W72" s="7"/>
      <c r="X72" s="7"/>
      <c r="Y72" s="7"/>
      <c r="Z72" s="7"/>
    </row>
    <row r="73" spans="1:26">
      <c r="A73">
        <v>0.30612244897959179</v>
      </c>
      <c r="B73">
        <v>2.3549345990734989</v>
      </c>
      <c r="C73">
        <v>-1.584730470710805</v>
      </c>
      <c r="D73">
        <v>-3.396772141415128</v>
      </c>
      <c r="E73">
        <v>2.3549345990734989</v>
      </c>
      <c r="F73">
        <v>2.619174363737375</v>
      </c>
      <c r="G73">
        <v>-0.66426644542112445</v>
      </c>
      <c r="H73">
        <v>-0.35394102207322309</v>
      </c>
      <c r="L73" s="7"/>
      <c r="M73" s="7"/>
      <c r="N73" s="7"/>
      <c r="O73" s="7"/>
      <c r="P73" s="7"/>
      <c r="Q73" s="7"/>
      <c r="R73" s="7"/>
      <c r="S73" s="7"/>
      <c r="T73" s="7"/>
      <c r="U73" s="7"/>
      <c r="V73" s="7"/>
      <c r="W73" s="7"/>
      <c r="X73" s="7"/>
      <c r="Y73" s="7"/>
      <c r="Z73" s="7"/>
    </row>
    <row r="74" spans="1:26">
      <c r="A74">
        <v>0.32653061224489788</v>
      </c>
      <c r="B74">
        <v>2.119423216794591</v>
      </c>
      <c r="C74">
        <v>-1.855521757997336</v>
      </c>
      <c r="D74">
        <v>-3.658271078915476</v>
      </c>
      <c r="E74">
        <v>2.119423216794591</v>
      </c>
      <c r="F74">
        <v>2.4347135942154541</v>
      </c>
      <c r="G74">
        <v>-0.891636060956702</v>
      </c>
      <c r="H74">
        <v>-0.5369363273443728</v>
      </c>
      <c r="L74" s="7"/>
      <c r="M74" s="7"/>
      <c r="N74" s="7"/>
      <c r="O74" s="7"/>
      <c r="P74" s="7"/>
      <c r="Q74" s="7"/>
      <c r="R74" s="7"/>
      <c r="S74" s="7"/>
      <c r="T74" s="7"/>
      <c r="U74" s="7"/>
      <c r="V74" s="7"/>
      <c r="W74" s="7"/>
      <c r="X74" s="7"/>
      <c r="Y74" s="7"/>
      <c r="Z74" s="7"/>
    </row>
    <row r="75" spans="1:26">
      <c r="A75">
        <v>0.34693877551020408</v>
      </c>
      <c r="B75">
        <v>1.8848697030477091</v>
      </c>
      <c r="C75">
        <v>-2.124569886959415</v>
      </c>
      <c r="D75">
        <v>-3.9176405012631532</v>
      </c>
      <c r="E75">
        <v>1.8848697030477091</v>
      </c>
      <c r="F75">
        <v>2.2470118734195128</v>
      </c>
      <c r="G75">
        <v>-1.117707066519791</v>
      </c>
      <c r="H75">
        <v>-0.72230595432184463</v>
      </c>
      <c r="L75" s="7"/>
      <c r="M75" s="7"/>
      <c r="N75" s="7"/>
      <c r="O75" s="7"/>
      <c r="P75" s="7"/>
      <c r="Q75" s="7"/>
      <c r="R75" s="7"/>
      <c r="S75" s="7"/>
      <c r="T75" s="7"/>
      <c r="U75" s="7"/>
      <c r="V75" s="7"/>
      <c r="W75" s="7"/>
      <c r="X75" s="7"/>
      <c r="Y75" s="7"/>
      <c r="Z75" s="7"/>
    </row>
    <row r="76" spans="1:26">
      <c r="A76">
        <v>0.36734693877551022</v>
      </c>
      <c r="B76">
        <v>1.651583766003917</v>
      </c>
      <c r="C76">
        <v>-2.3915675531734788</v>
      </c>
      <c r="D76">
        <v>-4.1746491628902094</v>
      </c>
      <c r="E76">
        <v>1.651583766003917</v>
      </c>
      <c r="F76">
        <v>2.0568213945534102</v>
      </c>
      <c r="G76">
        <v>-1.342233639602197</v>
      </c>
      <c r="H76">
        <v>-0.9094009959246363</v>
      </c>
      <c r="L76" s="7"/>
      <c r="M76" s="7"/>
      <c r="N76" s="7"/>
      <c r="O76" s="7"/>
      <c r="P76" s="7"/>
      <c r="Q76" s="7"/>
      <c r="R76" s="7"/>
      <c r="S76" s="7"/>
      <c r="T76" s="7"/>
      <c r="U76" s="7"/>
      <c r="V76" s="7"/>
      <c r="W76" s="7"/>
      <c r="X76" s="7"/>
      <c r="Y76" s="7"/>
      <c r="Z76" s="7"/>
    </row>
    <row r="77" spans="1:26">
      <c r="A77">
        <v>0.38775510204081631</v>
      </c>
      <c r="B77">
        <v>1.419822709480445</v>
      </c>
      <c r="C77">
        <v>-2.656264951144871</v>
      </c>
      <c r="D77">
        <v>-4.429113772617443</v>
      </c>
      <c r="E77">
        <v>1.419822709480445</v>
      </c>
      <c r="F77">
        <v>1.8647808020577421</v>
      </c>
      <c r="G77">
        <v>-1.5650146815436079</v>
      </c>
      <c r="H77">
        <v>-1.097675859007607</v>
      </c>
      <c r="L77" s="7"/>
      <c r="M77" s="7"/>
      <c r="N77" s="7"/>
      <c r="O77" s="7"/>
      <c r="P77" s="7"/>
      <c r="Q77" s="7"/>
      <c r="R77" s="7"/>
      <c r="S77" s="7"/>
      <c r="T77" s="7"/>
      <c r="U77" s="7"/>
      <c r="V77" s="7"/>
      <c r="W77" s="7"/>
      <c r="X77" s="7"/>
      <c r="Y77" s="7"/>
      <c r="Z77" s="7"/>
    </row>
    <row r="78" spans="1:26">
      <c r="A78">
        <v>0.4081632653061224</v>
      </c>
      <c r="B78">
        <v>1.189799946598447</v>
      </c>
      <c r="C78">
        <v>-2.9184598902804888</v>
      </c>
      <c r="D78">
        <v>-4.6808903185288084</v>
      </c>
      <c r="E78">
        <v>1.189799946598447</v>
      </c>
      <c r="F78">
        <v>1.671434314466236</v>
      </c>
      <c r="G78">
        <v>-1.785886227229694</v>
      </c>
      <c r="H78">
        <v>-1.2866700075566011</v>
      </c>
      <c r="L78" s="7"/>
      <c r="M78" s="7"/>
      <c r="N78" s="7"/>
      <c r="O78" s="7"/>
      <c r="P78" s="7"/>
      <c r="Q78" s="7"/>
      <c r="R78" s="7"/>
      <c r="S78" s="7"/>
      <c r="T78" s="7"/>
      <c r="U78" s="7"/>
      <c r="V78" s="7"/>
      <c r="W78" s="7"/>
      <c r="X78" s="7"/>
      <c r="Y78" s="7"/>
      <c r="Z78" s="7"/>
    </row>
    <row r="79" spans="1:26">
      <c r="A79">
        <v>0.42857142857142849</v>
      </c>
      <c r="B79">
        <v>0.96169194688391357</v>
      </c>
      <c r="C79">
        <v>-3.1779898156280679</v>
      </c>
      <c r="D79">
        <v>-4.9298671330897932</v>
      </c>
      <c r="E79">
        <v>0.96169194688391357</v>
      </c>
      <c r="F79">
        <v>1.47724706805421</v>
      </c>
      <c r="G79">
        <v>-2.0047153051689031</v>
      </c>
      <c r="H79">
        <v>-1.475993475498649</v>
      </c>
      <c r="L79" s="7"/>
      <c r="M79" s="7"/>
      <c r="N79" s="7"/>
      <c r="O79" s="7"/>
      <c r="P79" s="7"/>
      <c r="Q79" s="7"/>
      <c r="R79" s="7"/>
      <c r="S79" s="7"/>
      <c r="T79" s="7"/>
      <c r="U79" s="7"/>
      <c r="V79" s="7"/>
      <c r="W79" s="7"/>
      <c r="X79" s="7"/>
      <c r="Y79" s="7"/>
      <c r="Z79" s="7"/>
    </row>
    <row r="80" spans="1:26">
      <c r="A80">
        <v>0.44897959183673458</v>
      </c>
      <c r="B80">
        <v>0.73564395083742795</v>
      </c>
      <c r="C80">
        <v>-3.4347253111145948</v>
      </c>
      <c r="D80">
        <v>-5.1759593002757232</v>
      </c>
      <c r="E80">
        <v>0.73564395083742795</v>
      </c>
      <c r="F80">
        <v>1.282617550680776</v>
      </c>
      <c r="G80">
        <v>-2.2213949285220909</v>
      </c>
      <c r="H80">
        <v>-1.665315248216481</v>
      </c>
      <c r="L80" s="7"/>
      <c r="M80" s="7"/>
      <c r="N80" s="7"/>
      <c r="O80" s="7"/>
      <c r="P80" s="7"/>
      <c r="Q80" s="7"/>
      <c r="R80" s="7"/>
      <c r="S80" s="7"/>
      <c r="T80" s="7"/>
      <c r="U80" s="7"/>
      <c r="V80" s="7"/>
      <c r="W80" s="7"/>
      <c r="X80" s="7"/>
      <c r="Y80" s="7"/>
      <c r="Z80" s="7"/>
    </row>
    <row r="81" spans="1:26">
      <c r="A81">
        <v>0.46938775510204078</v>
      </c>
      <c r="B81">
        <v>0.5117747041328613</v>
      </c>
      <c r="C81">
        <v>-3.6885647698225998</v>
      </c>
      <c r="D81">
        <v>-5.4191041096436692</v>
      </c>
      <c r="E81">
        <v>0.5117747041328613</v>
      </c>
      <c r="F81">
        <v>1.0878877670923439</v>
      </c>
      <c r="G81">
        <v>-2.4358399780551099</v>
      </c>
      <c r="H81">
        <v>-1.854353856124269</v>
      </c>
      <c r="L81" s="7"/>
      <c r="M81" s="7"/>
      <c r="N81" s="7"/>
      <c r="O81" s="7"/>
      <c r="P81" s="7"/>
      <c r="Q81" s="7"/>
      <c r="R81" s="7"/>
      <c r="S81" s="7"/>
      <c r="T81" s="7"/>
      <c r="U81" s="7"/>
      <c r="V81" s="7"/>
      <c r="W81" s="7"/>
      <c r="X81" s="7"/>
      <c r="Y81" s="7"/>
      <c r="Z81" s="7"/>
    </row>
    <row r="82" spans="1:26">
      <c r="A82">
        <v>0.48979591836734693</v>
      </c>
      <c r="B82">
        <v>0.29018040441868292</v>
      </c>
      <c r="C82">
        <v>-3.9394299923334541</v>
      </c>
      <c r="D82">
        <v>-5.6592573356470499</v>
      </c>
      <c r="E82">
        <v>0.29018040441868292</v>
      </c>
      <c r="F82">
        <v>0.89335161570689436</v>
      </c>
      <c r="G82">
        <v>-2.64798379562734</v>
      </c>
      <c r="H82">
        <v>-2.0428696942429991</v>
      </c>
      <c r="L82" s="7"/>
      <c r="M82" s="7"/>
      <c r="N82" s="7"/>
      <c r="O82" s="7"/>
      <c r="P82" s="7"/>
      <c r="Q82" s="7"/>
      <c r="R82" s="7"/>
      <c r="S82" s="7"/>
      <c r="T82" s="7"/>
      <c r="U82" s="7"/>
      <c r="V82" s="7"/>
      <c r="W82" s="7"/>
      <c r="X82" s="7"/>
      <c r="Y82" s="7"/>
      <c r="Z82" s="7"/>
    </row>
    <row r="83" spans="1:26">
      <c r="A83">
        <v>0.51020408163265307</v>
      </c>
      <c r="B83">
        <v>7.0938010212051594E-2</v>
      </c>
      <c r="C83">
        <v>-4.1872625298343564</v>
      </c>
      <c r="D83">
        <v>-5.8963901735108681</v>
      </c>
      <c r="E83">
        <v>7.0938010212051594E-2</v>
      </c>
      <c r="F83">
        <v>0.69926184100985722</v>
      </c>
      <c r="G83">
        <v>-2.8577753488416291</v>
      </c>
      <c r="H83">
        <v>-2.2306587029374381</v>
      </c>
      <c r="L83" s="7"/>
      <c r="M83" s="7"/>
      <c r="N83" s="7"/>
      <c r="O83" s="7"/>
      <c r="P83" s="7"/>
      <c r="Q83" s="7"/>
      <c r="R83" s="7"/>
      <c r="S83" s="7"/>
      <c r="T83" s="7"/>
      <c r="U83" s="7"/>
      <c r="V83" s="7"/>
      <c r="W83" s="7"/>
      <c r="X83" s="7"/>
      <c r="Y83" s="7"/>
      <c r="Z83" s="7"/>
    </row>
    <row r="84" spans="1:26">
      <c r="A84">
        <v>0.53061224489795911</v>
      </c>
      <c r="B84">
        <v>-0.14589197103705989</v>
      </c>
      <c r="C84">
        <v>-4.4320206297944864</v>
      </c>
      <c r="D84">
        <v>-6.130486701862548</v>
      </c>
      <c r="E84">
        <v>-0.14589197103705989</v>
      </c>
      <c r="F84">
        <v>0.50583584113281788</v>
      </c>
      <c r="G84">
        <v>-3.0651768585527321</v>
      </c>
      <c r="H84">
        <v>-2.4175471324990538</v>
      </c>
      <c r="L84" s="7"/>
      <c r="M84" s="7"/>
      <c r="N84" s="7"/>
      <c r="O84" s="7"/>
      <c r="P84" s="7"/>
      <c r="Q84" s="7"/>
      <c r="R84" s="7"/>
      <c r="S84" s="7"/>
      <c r="T84" s="7"/>
      <c r="U84" s="7"/>
      <c r="V84" s="7"/>
      <c r="W84" s="7"/>
      <c r="X84" s="7"/>
      <c r="Y84" s="7"/>
      <c r="Z84" s="7"/>
    </row>
    <row r="85" spans="1:26">
      <c r="A85">
        <v>0.55102040816326525</v>
      </c>
      <c r="B85">
        <v>-0.36026312311113751</v>
      </c>
      <c r="C85">
        <v>-4.6736766727751178</v>
      </c>
      <c r="D85">
        <v>-6.3615417711957782</v>
      </c>
      <c r="E85">
        <v>-0.36026312311113751</v>
      </c>
      <c r="F85">
        <v>0.31326054763161082</v>
      </c>
      <c r="G85">
        <v>-3.2701618042201401</v>
      </c>
      <c r="H85">
        <v>-2.6033871783569311</v>
      </c>
      <c r="L85" s="7"/>
      <c r="M85" s="7"/>
      <c r="N85" s="7"/>
      <c r="O85" s="7"/>
      <c r="P85" s="7"/>
      <c r="Q85" s="7"/>
      <c r="R85" s="7"/>
      <c r="S85" s="7"/>
      <c r="T85" s="7"/>
      <c r="U85" s="7"/>
      <c r="V85" s="7"/>
      <c r="W85" s="7"/>
      <c r="X85" s="7"/>
      <c r="Y85" s="7"/>
      <c r="Z85" s="7"/>
    </row>
    <row r="86" spans="1:26">
      <c r="A86">
        <v>0.5714285714285714</v>
      </c>
      <c r="B86">
        <v>-0.5721411155217071</v>
      </c>
      <c r="C86">
        <v>-4.91221501223158</v>
      </c>
      <c r="D86">
        <v>-6.5895592389628943</v>
      </c>
      <c r="E86">
        <v>-0.5721411155217071</v>
      </c>
      <c r="F86">
        <v>0.12169654761835511</v>
      </c>
      <c r="G86">
        <v>-3.472713239756176</v>
      </c>
      <c r="H86">
        <v>-2.7880533212619958</v>
      </c>
      <c r="L86" s="7"/>
      <c r="M86" s="7"/>
      <c r="N86" s="7"/>
      <c r="O86" s="7"/>
      <c r="P86" s="7"/>
      <c r="Q86" s="7"/>
      <c r="R86" s="7"/>
      <c r="S86" s="7"/>
      <c r="T86" s="7"/>
      <c r="U86" s="7"/>
      <c r="V86" s="7"/>
      <c r="W86" s="7"/>
      <c r="X86" s="7"/>
      <c r="Y86" s="7"/>
      <c r="Z86" s="7"/>
    </row>
    <row r="87" spans="1:26">
      <c r="A87">
        <v>0.59183673469387754</v>
      </c>
      <c r="B87">
        <v>-0.78150199288606892</v>
      </c>
      <c r="C87">
        <v>-5.1476301470001706</v>
      </c>
      <c r="D87">
        <v>-6.8145504886010464</v>
      </c>
      <c r="E87">
        <v>-0.78150199288606892</v>
      </c>
      <c r="F87">
        <v>-6.871841711115767E-2</v>
      </c>
      <c r="G87">
        <v>-3.672822366066653</v>
      </c>
      <c r="H87">
        <v>-2.971439242505947</v>
      </c>
      <c r="L87" s="7"/>
      <c r="M87" s="7"/>
      <c r="N87" s="7"/>
      <c r="O87" s="7"/>
      <c r="P87" s="7"/>
      <c r="Q87" s="7"/>
      <c r="R87" s="7"/>
      <c r="S87" s="7"/>
      <c r="T87" s="7"/>
      <c r="U87" s="7"/>
      <c r="V87" s="7"/>
      <c r="W87" s="7"/>
      <c r="X87" s="7"/>
      <c r="Y87" s="7"/>
      <c r="Z87" s="7"/>
    </row>
    <row r="88" spans="1:26">
      <c r="A88">
        <v>0.61224489795918358</v>
      </c>
      <c r="B88">
        <v>-0.98833071099946324</v>
      </c>
      <c r="C88">
        <v>-5.3799251699535482</v>
      </c>
      <c r="D88">
        <v>-7.0365331824748134</v>
      </c>
      <c r="E88">
        <v>-0.98833071099946324</v>
      </c>
      <c r="F88">
        <v>-0.25786646651257961</v>
      </c>
      <c r="G88">
        <v>-3.870487316974613</v>
      </c>
      <c r="H88">
        <v>-3.1534552113525072</v>
      </c>
      <c r="L88" s="7"/>
      <c r="M88" s="7"/>
      <c r="N88" s="7"/>
      <c r="O88" s="7"/>
      <c r="P88" s="7"/>
      <c r="Q88" s="7"/>
      <c r="R88" s="7"/>
      <c r="S88" s="7"/>
      <c r="T88" s="7"/>
      <c r="U88" s="7"/>
      <c r="V88" s="7"/>
      <c r="W88" s="7"/>
      <c r="X88" s="7"/>
      <c r="Y88" s="7"/>
      <c r="Z88" s="7"/>
    </row>
    <row r="89" spans="1:26">
      <c r="A89">
        <v>0.63265306122448972</v>
      </c>
      <c r="B89">
        <v>-1.192619880285162</v>
      </c>
      <c r="C89">
        <v>-5.6091104470732951</v>
      </c>
      <c r="D89">
        <v>-7.2555302085433588</v>
      </c>
      <c r="E89">
        <v>-1.192619880285162</v>
      </c>
      <c r="F89">
        <v>-0.4456470278856095</v>
      </c>
      <c r="G89">
        <v>-4.065712123419674</v>
      </c>
      <c r="H89">
        <v>-3.3340258626550319</v>
      </c>
      <c r="L89" s="7"/>
      <c r="M89" s="7"/>
      <c r="N89" s="7"/>
      <c r="O89" s="7"/>
      <c r="P89" s="7"/>
      <c r="Q89" s="7"/>
      <c r="R89" s="7"/>
      <c r="S89" s="7"/>
      <c r="T89" s="7"/>
      <c r="U89" s="7"/>
      <c r="V89" s="7"/>
      <c r="W89" s="7"/>
      <c r="X89" s="7"/>
      <c r="Y89" s="7"/>
      <c r="Z89" s="7"/>
    </row>
    <row r="90" spans="1:26">
      <c r="A90">
        <v>0.65306122448979587</v>
      </c>
      <c r="B90">
        <v>-1.394368684341007</v>
      </c>
      <c r="C90">
        <v>-5.8352024896610626</v>
      </c>
      <c r="D90">
        <v>-7.4715687882394688</v>
      </c>
      <c r="E90">
        <v>-1.394368684341007</v>
      </c>
      <c r="F90">
        <v>-0.63197464063630138</v>
      </c>
      <c r="G90">
        <v>-4.2585058272903042</v>
      </c>
      <c r="H90">
        <v>-3.5130882987329359</v>
      </c>
      <c r="L90" s="7"/>
      <c r="M90" s="7"/>
      <c r="N90" s="7"/>
      <c r="O90" s="7"/>
      <c r="P90" s="7"/>
      <c r="Q90" s="7"/>
      <c r="R90" s="7"/>
      <c r="S90" s="7"/>
      <c r="T90" s="7"/>
      <c r="U90" s="7"/>
      <c r="V90" s="7"/>
      <c r="W90" s="7"/>
      <c r="X90" s="7"/>
      <c r="Y90" s="7"/>
      <c r="Z90" s="7"/>
    </row>
    <row r="91" spans="1:26">
      <c r="A91">
        <v>0.67346938775510201</v>
      </c>
      <c r="B91">
        <v>-1.593581946925271</v>
      </c>
      <c r="C91">
        <v>-6.0582229891301687</v>
      </c>
      <c r="D91">
        <v>-7.6846797190985638</v>
      </c>
      <c r="E91">
        <v>-1.593581946925271</v>
      </c>
      <c r="F91">
        <v>-0.81677706314218224</v>
      </c>
      <c r="G91">
        <v>-4.4488817213825698</v>
      </c>
      <c r="H91">
        <v>-3.6905904621503889</v>
      </c>
      <c r="L91" s="7"/>
      <c r="M91" s="7"/>
      <c r="N91" s="7"/>
      <c r="O91" s="7"/>
      <c r="P91" s="7"/>
      <c r="Q91" s="7"/>
      <c r="R91" s="7"/>
      <c r="S91" s="7"/>
      <c r="T91" s="7"/>
      <c r="U91" s="7"/>
      <c r="V91" s="7"/>
      <c r="W91" s="7"/>
      <c r="X91" s="7"/>
      <c r="Y91" s="7"/>
      <c r="Z91" s="7"/>
    </row>
    <row r="92" spans="1:26">
      <c r="A92">
        <v>0.69387755102040816</v>
      </c>
      <c r="B92">
        <v>-1.7902693252536019</v>
      </c>
      <c r="C92">
        <v>-6.2781979891915469</v>
      </c>
      <c r="D92">
        <v>-7.8948967304772522</v>
      </c>
      <c r="E92">
        <v>-1.7902693252536019</v>
      </c>
      <c r="F92">
        <v>-0.99999363490143045</v>
      </c>
      <c r="G92">
        <v>-4.6368566960879098</v>
      </c>
      <c r="H92">
        <v>-3.8664897359354629</v>
      </c>
      <c r="L92" s="7"/>
      <c r="M92" s="7"/>
      <c r="N92" s="7"/>
      <c r="O92" s="7"/>
      <c r="P92" s="7"/>
      <c r="Q92" s="7"/>
      <c r="R92" s="7"/>
      <c r="S92" s="7"/>
      <c r="T92" s="7"/>
      <c r="U92" s="7"/>
      <c r="V92" s="7"/>
      <c r="W92" s="7"/>
      <c r="X92" s="7"/>
      <c r="Y92" s="7"/>
      <c r="Z92" s="7"/>
    </row>
    <row r="93" spans="1:26">
      <c r="A93">
        <v>0.71428571428571419</v>
      </c>
      <c r="B93">
        <v>-1.984444611148328</v>
      </c>
      <c r="C93">
        <v>-6.4951571745674901</v>
      </c>
      <c r="D93">
        <v>-8.1022559345376166</v>
      </c>
      <c r="E93">
        <v>-1.984444611148328</v>
      </c>
      <c r="F93">
        <v>-1.1815738553340731</v>
      </c>
      <c r="G93">
        <v>-4.8224506767220454</v>
      </c>
      <c r="H93">
        <v>-4.0407517356250473</v>
      </c>
      <c r="L93" s="7"/>
      <c r="M93" s="7"/>
      <c r="N93" s="7"/>
      <c r="O93" s="7"/>
      <c r="P93" s="7"/>
      <c r="Q93" s="7"/>
      <c r="R93" s="7"/>
      <c r="S93" s="7"/>
      <c r="T93" s="7"/>
      <c r="U93" s="7"/>
      <c r="V93" s="7"/>
      <c r="W93" s="7"/>
      <c r="X93" s="7"/>
      <c r="Y93" s="7"/>
      <c r="Z93" s="7"/>
    </row>
    <row r="94" spans="1:26">
      <c r="A94">
        <v>0.73469387755102034</v>
      </c>
      <c r="B94">
        <v>-2.1761251245723372</v>
      </c>
      <c r="C94">
        <v>-6.7091332588641528</v>
      </c>
      <c r="D94">
        <v>-8.3067953577586788</v>
      </c>
      <c r="E94">
        <v>-2.1761251245723372</v>
      </c>
      <c r="F94">
        <v>-1.361476147188589</v>
      </c>
      <c r="G94">
        <v>-5.0056861380889277</v>
      </c>
      <c r="H94">
        <v>-4.2133492637880474</v>
      </c>
      <c r="L94" s="7"/>
      <c r="M94" s="7"/>
      <c r="N94" s="7"/>
      <c r="O94" s="7"/>
      <c r="P94" s="7"/>
      <c r="Q94" s="7"/>
      <c r="R94" s="7"/>
      <c r="S94" s="7"/>
      <c r="T94" s="7"/>
      <c r="U94" s="7"/>
      <c r="V94" s="7"/>
      <c r="W94" s="7"/>
      <c r="X94" s="7"/>
      <c r="Y94" s="7"/>
      <c r="Z94" s="7"/>
    </row>
    <row r="95" spans="1:26">
      <c r="A95">
        <v>0.75510204081632648</v>
      </c>
      <c r="B95">
        <v>-2.3653311865320159</v>
      </c>
      <c r="C95">
        <v>-6.9201614570801429</v>
      </c>
      <c r="D95">
        <v>-8.5085545407316605</v>
      </c>
      <c r="E95">
        <v>-2.3653311865320159</v>
      </c>
      <c r="F95">
        <v>-1.539666777835746</v>
      </c>
      <c r="G95">
        <v>-5.1865876850595738</v>
      </c>
      <c r="H95">
        <v>-4.3842614027160716</v>
      </c>
      <c r="L95" s="7"/>
      <c r="M95" s="7"/>
      <c r="N95" s="7"/>
      <c r="O95" s="7"/>
      <c r="P95" s="7"/>
      <c r="Q95" s="7"/>
      <c r="R95" s="7"/>
      <c r="S95" s="7"/>
      <c r="T95" s="7"/>
      <c r="U95" s="7"/>
      <c r="V95" s="7"/>
      <c r="W95" s="7"/>
      <c r="X95" s="7"/>
      <c r="Y95" s="7"/>
      <c r="Z95" s="7"/>
    </row>
    <row r="96" spans="1:26">
      <c r="A96">
        <v>0.77551020408163263</v>
      </c>
      <c r="B96">
        <v>-2.552085660353276</v>
      </c>
      <c r="C96">
        <v>-7.1282790305607584</v>
      </c>
      <c r="D96">
        <v>-8.7075741960256021</v>
      </c>
      <c r="E96">
        <v>-2.552085660353276</v>
      </c>
      <c r="F96">
        <v>-1.716118916072751</v>
      </c>
      <c r="G96">
        <v>-5.3651816897366871</v>
      </c>
      <c r="H96">
        <v>-4.5534727250462366</v>
      </c>
      <c r="L96" s="7"/>
      <c r="M96" s="7"/>
      <c r="N96" s="7"/>
      <c r="O96" s="7"/>
      <c r="P96" s="7"/>
      <c r="Q96" s="7"/>
      <c r="R96" s="7"/>
      <c r="S96" s="7"/>
      <c r="T96" s="7"/>
      <c r="U96" s="7"/>
      <c r="V96" s="7"/>
      <c r="W96" s="7"/>
      <c r="X96" s="7"/>
      <c r="Y96" s="7"/>
      <c r="Z96" s="7"/>
    </row>
    <row r="97" spans="1:26">
      <c r="A97">
        <v>0.79591836734693866</v>
      </c>
      <c r="B97">
        <v>-2.736413552008687</v>
      </c>
      <c r="C97">
        <v>-7.3335248941227</v>
      </c>
      <c r="D97">
        <v>-8.9038959155687714</v>
      </c>
      <c r="E97">
        <v>-2.736413552008687</v>
      </c>
      <c r="F97">
        <v>-1.8908118056113139</v>
      </c>
      <c r="G97">
        <v>-5.5414959772506318</v>
      </c>
      <c r="H97">
        <v>-4.72097260539317</v>
      </c>
      <c r="L97" s="7"/>
      <c r="M97" s="7"/>
      <c r="N97" s="7"/>
      <c r="O97" s="7"/>
      <c r="P97" s="7"/>
      <c r="Q97" s="7"/>
      <c r="R97" s="7"/>
      <c r="S97" s="7"/>
      <c r="T97" s="7"/>
      <c r="U97" s="7"/>
      <c r="V97" s="7"/>
      <c r="W97" s="7"/>
      <c r="X97" s="7"/>
      <c r="Y97" s="7"/>
      <c r="Z97" s="7"/>
    </row>
    <row r="98" spans="1:26">
      <c r="A98">
        <v>0.81632653061224481</v>
      </c>
      <c r="B98">
        <v>-2.918341661563328</v>
      </c>
      <c r="C98">
        <v>-7.5359392766605087</v>
      </c>
      <c r="D98">
        <v>-9.0975619203549574</v>
      </c>
      <c r="E98">
        <v>-2.918341661563328</v>
      </c>
      <c r="F98">
        <v>-2.0637300393480551</v>
      </c>
      <c r="G98">
        <v>-5.7155595534531312</v>
      </c>
      <c r="H98">
        <v>-4.8867546187788102</v>
      </c>
      <c r="L98" s="7"/>
      <c r="M98" s="7"/>
      <c r="N98" s="7"/>
      <c r="O98" s="7"/>
      <c r="P98" s="7"/>
      <c r="Q98" s="7"/>
      <c r="R98" s="7"/>
      <c r="S98" s="7"/>
      <c r="T98" s="7"/>
      <c r="U98" s="7"/>
      <c r="V98" s="7"/>
      <c r="W98" s="7"/>
      <c r="X98" s="7"/>
      <c r="Y98" s="7"/>
      <c r="Z98" s="7"/>
    </row>
    <row r="99" spans="1:26">
      <c r="A99">
        <v>0.83673469387755095</v>
      </c>
      <c r="B99">
        <v>-3.0978982789704901</v>
      </c>
      <c r="C99">
        <v>-7.7355634278613028</v>
      </c>
      <c r="D99">
        <v>-9.2886148464086276</v>
      </c>
      <c r="E99">
        <v>-3.0978982789704901</v>
      </c>
      <c r="F99">
        <v>-2.2348629209331672</v>
      </c>
      <c r="G99">
        <v>-5.8874023687883303</v>
      </c>
      <c r="H99">
        <v>-5.050816013875437</v>
      </c>
      <c r="L99" s="7"/>
      <c r="M99" s="7"/>
      <c r="N99" s="7"/>
      <c r="O99" s="7"/>
      <c r="P99" s="7"/>
      <c r="Q99" s="7"/>
      <c r="R99" s="7"/>
      <c r="S99" s="7"/>
      <c r="T99" s="7"/>
      <c r="U99" s="7"/>
      <c r="V99" s="7"/>
      <c r="W99" s="7"/>
      <c r="X99" s="7"/>
      <c r="Y99" s="7"/>
      <c r="Z99" s="7"/>
    </row>
    <row r="100" spans="1:26">
      <c r="A100">
        <v>0.8571428571428571</v>
      </c>
      <c r="B100">
        <v>-3.2751129184216521</v>
      </c>
      <c r="C100">
        <v>-7.9324393647510094</v>
      </c>
      <c r="D100">
        <v>-9.4770975618747588</v>
      </c>
      <c r="E100">
        <v>-3.2751129184216521</v>
      </c>
      <c r="F100">
        <v>-2.404203902161262</v>
      </c>
      <c r="G100">
        <v>-6.057055113467702</v>
      </c>
      <c r="H100">
        <v>-5.2131572509175674</v>
      </c>
      <c r="L100" s="7"/>
      <c r="M100" s="7"/>
      <c r="N100" s="7"/>
      <c r="O100" s="7"/>
      <c r="P100" s="7"/>
      <c r="Q100" s="7"/>
      <c r="R100" s="7"/>
      <c r="S100" s="7"/>
      <c r="T100" s="7"/>
      <c r="U100" s="7"/>
      <c r="V100" s="7"/>
      <c r="W100" s="7"/>
      <c r="X100" s="7"/>
      <c r="Y100" s="7"/>
      <c r="Z100" s="7"/>
    </row>
    <row r="101" spans="1:26">
      <c r="A101">
        <v>0.87755102040816324</v>
      </c>
      <c r="B101">
        <v>-3.4500160862761642</v>
      </c>
      <c r="C101">
        <v>-8.1266096527141123</v>
      </c>
      <c r="D101">
        <v>-9.6630530108762986</v>
      </c>
      <c r="E101">
        <v>-3.4500160862761642</v>
      </c>
      <c r="F101">
        <v>-2.5717500863851379</v>
      </c>
      <c r="G101">
        <v>-6.2245490397836107</v>
      </c>
      <c r="H101">
        <v>-5.3737815956648287</v>
      </c>
      <c r="L101" s="7"/>
      <c r="M101" s="7"/>
      <c r="N101" s="7"/>
      <c r="O101" s="7"/>
      <c r="P101" s="7"/>
      <c r="Q101" s="7"/>
      <c r="R101" s="7"/>
      <c r="S101" s="7"/>
      <c r="T101" s="7"/>
      <c r="U101" s="7"/>
      <c r="V101" s="7"/>
      <c r="W101" s="7"/>
      <c r="X101" s="7"/>
      <c r="Y101" s="7"/>
      <c r="Z101" s="7"/>
    </row>
    <row r="102" spans="1:26">
      <c r="A102">
        <v>0.89795918367346927</v>
      </c>
      <c r="B102">
        <v>-3.6226390782882372</v>
      </c>
      <c r="C102">
        <v>-8.3181172163999122</v>
      </c>
      <c r="D102">
        <v>-9.8465240804288978</v>
      </c>
      <c r="E102">
        <v>-3.6226390782882372</v>
      </c>
      <c r="F102">
        <v>-2.7375017895567622</v>
      </c>
      <c r="G102">
        <v>-6.3899158079921534</v>
      </c>
      <c r="H102">
        <v>-5.5326947620696458</v>
      </c>
      <c r="L102" s="7"/>
      <c r="M102" s="7"/>
      <c r="N102" s="7"/>
      <c r="O102" s="7"/>
      <c r="P102" s="7"/>
      <c r="Q102" s="7"/>
      <c r="R102" s="7"/>
      <c r="S102" s="7"/>
      <c r="T102" s="7"/>
      <c r="U102" s="7"/>
      <c r="V102" s="7"/>
      <c r="W102" s="7"/>
      <c r="X102" s="7"/>
      <c r="Y102" s="7"/>
      <c r="Z102" s="7"/>
    </row>
    <row r="103" spans="1:26">
      <c r="A103">
        <v>0.91836734693877542</v>
      </c>
      <c r="B103">
        <v>-3.7930138024361071</v>
      </c>
      <c r="C103">
        <v>-8.5070051765784189</v>
      </c>
      <c r="D103">
        <v>-10.027553487246889</v>
      </c>
      <c r="E103">
        <v>-3.7930138024361071</v>
      </c>
      <c r="F103">
        <v>-2.9014621516811778</v>
      </c>
      <c r="G103">
        <v>-6.5531873526990303</v>
      </c>
      <c r="H103">
        <v>-5.6899045973674127</v>
      </c>
      <c r="L103" s="7"/>
      <c r="M103" s="7"/>
      <c r="N103" s="7"/>
      <c r="O103" s="7"/>
      <c r="P103" s="7"/>
      <c r="Q103" s="7"/>
      <c r="R103" s="7"/>
      <c r="S103" s="7"/>
      <c r="T103" s="7"/>
      <c r="U103" s="7"/>
      <c r="V103" s="7"/>
      <c r="W103" s="7"/>
      <c r="X103" s="7"/>
      <c r="Y103" s="7"/>
      <c r="Z103" s="7"/>
    </row>
    <row r="104" spans="1:26">
      <c r="A104">
        <v>0.93877551020408156</v>
      </c>
      <c r="B104">
        <v>-3.9611726241582268</v>
      </c>
      <c r="C104">
        <v>-8.6933167095589621</v>
      </c>
      <c r="D104">
        <v>-10.20618368173136</v>
      </c>
      <c r="E104">
        <v>-3.9611726241582268</v>
      </c>
      <c r="F104">
        <v>-3.0636367924655632</v>
      </c>
      <c r="G104">
        <v>-6.7143957671070282</v>
      </c>
      <c r="H104">
        <v>-5.8454208042010292</v>
      </c>
      <c r="L104" s="7"/>
      <c r="M104" s="7"/>
      <c r="N104" s="7"/>
      <c r="O104" s="7"/>
      <c r="P104" s="7"/>
      <c r="Q104" s="7"/>
      <c r="R104" s="7"/>
      <c r="S104" s="7"/>
      <c r="T104" s="7"/>
      <c r="U104" s="7"/>
      <c r="V104" s="7"/>
      <c r="W104" s="7"/>
      <c r="X104" s="7"/>
      <c r="Y104" s="7"/>
      <c r="Z104" s="7"/>
    </row>
    <row r="105" spans="1:26">
      <c r="A105">
        <v>0.95918367346938771</v>
      </c>
      <c r="B105">
        <v>-4.1271482312251191</v>
      </c>
      <c r="C105">
        <v>-8.8770949262511056</v>
      </c>
      <c r="D105">
        <v>-10.38245676681619</v>
      </c>
      <c r="E105">
        <v>-4.1271482312251191</v>
      </c>
      <c r="F105">
        <v>-3.2240335057907239</v>
      </c>
      <c r="G105">
        <v>-6.8735732028454173</v>
      </c>
      <c r="H105">
        <v>-5.9992546951434633</v>
      </c>
      <c r="L105" s="7"/>
      <c r="M105" s="7"/>
      <c r="N105" s="7"/>
      <c r="O105" s="7"/>
      <c r="P105" s="7"/>
      <c r="Q105" s="7"/>
      <c r="R105" s="7"/>
      <c r="S105" s="7"/>
      <c r="T105" s="7"/>
      <c r="U105" s="7"/>
      <c r="V105" s="7"/>
      <c r="W105" s="7"/>
      <c r="X105" s="7"/>
      <c r="Y105" s="7"/>
      <c r="Z105" s="7"/>
    </row>
    <row r="106" spans="1:26">
      <c r="A106">
        <v>0.97959183673469385</v>
      </c>
      <c r="B106">
        <v>-4.2909735158416673</v>
      </c>
      <c r="C106">
        <v>-9.0583827683440976</v>
      </c>
      <c r="D106">
        <v>-10.55641442967514</v>
      </c>
      <c r="E106">
        <v>-4.2909735158416673</v>
      </c>
      <c r="F106">
        <v>-3.382661988349644</v>
      </c>
      <c r="G106">
        <v>-7.0307517834088618</v>
      </c>
      <c r="H106">
        <v>-6.1514189756203592</v>
      </c>
      <c r="L106" s="7"/>
      <c r="M106" s="7"/>
      <c r="N106" s="7"/>
      <c r="O106" s="7"/>
      <c r="P106" s="7"/>
      <c r="Q106" s="7"/>
      <c r="R106" s="7"/>
      <c r="S106" s="7"/>
      <c r="T106" s="7"/>
      <c r="U106" s="7"/>
      <c r="V106" s="7"/>
      <c r="W106" s="7"/>
      <c r="X106" s="7"/>
      <c r="Y106" s="7"/>
      <c r="Z106" s="7"/>
    </row>
    <row r="107" spans="1:26">
      <c r="A107">
        <v>1</v>
      </c>
      <c r="B107">
        <v>-4.4526814718847776</v>
      </c>
      <c r="C107">
        <v>-9.2372229194201729</v>
      </c>
      <c r="D107">
        <v>-10.728097884569779</v>
      </c>
      <c r="E107">
        <v>-4.4526814718847776</v>
      </c>
      <c r="F107">
        <v>-3.5395335984102161</v>
      </c>
      <c r="G107">
        <v>-7.1859635294960977</v>
      </c>
      <c r="H107">
        <v>-6.3019275517742113</v>
      </c>
      <c r="L107" s="7"/>
      <c r="M107" s="7"/>
      <c r="N107" s="7"/>
      <c r="O107" s="7"/>
      <c r="P107" s="7"/>
      <c r="Q107" s="7"/>
      <c r="R107" s="7"/>
      <c r="S107" s="7"/>
      <c r="T107" s="7"/>
      <c r="U107" s="7"/>
      <c r="V107" s="7"/>
      <c r="W107" s="7"/>
      <c r="X107" s="7"/>
      <c r="Y107" s="7"/>
      <c r="Z107" s="7"/>
    </row>
    <row r="108" spans="1:26">
      <c r="L108" s="7"/>
      <c r="M108" s="7"/>
      <c r="N108" s="7"/>
      <c r="O108" s="7"/>
      <c r="P108" s="7"/>
      <c r="Q108" s="7"/>
      <c r="R108" s="7"/>
      <c r="S108" s="7"/>
      <c r="T108" s="7"/>
      <c r="U108" s="7"/>
      <c r="V108" s="7"/>
      <c r="W108" s="7"/>
      <c r="X108" s="7"/>
      <c r="Y108" s="7"/>
      <c r="Z108" s="7"/>
    </row>
    <row r="109" spans="1:26">
      <c r="L109" s="7"/>
      <c r="M109" s="7"/>
      <c r="N109" s="7"/>
      <c r="O109" s="7"/>
      <c r="P109" s="7"/>
      <c r="Q109" s="7"/>
      <c r="R109" s="7"/>
      <c r="S109" s="7"/>
      <c r="T109" s="7"/>
      <c r="U109" s="7"/>
      <c r="V109" s="7"/>
      <c r="W109" s="7"/>
      <c r="X109" s="7"/>
      <c r="Y109" s="7"/>
      <c r="Z109" s="7"/>
    </row>
    <row r="110" spans="1:26">
      <c r="L110" s="7"/>
      <c r="M110" s="7"/>
      <c r="N110" s="7"/>
      <c r="O110" s="7"/>
      <c r="P110" s="7"/>
      <c r="Q110" s="7"/>
      <c r="R110" s="7"/>
      <c r="S110" s="7"/>
      <c r="T110" s="7"/>
      <c r="U110" s="7"/>
      <c r="V110" s="7"/>
      <c r="W110" s="7"/>
      <c r="X110" s="7"/>
      <c r="Y110" s="7"/>
      <c r="Z110" s="7"/>
    </row>
    <row r="111" spans="1:26">
      <c r="L111" s="7"/>
      <c r="M111" s="7"/>
      <c r="N111" s="7"/>
      <c r="O111" s="7"/>
      <c r="P111" s="7"/>
      <c r="Q111" s="7"/>
      <c r="R111" s="7"/>
      <c r="S111" s="7"/>
      <c r="T111" s="7"/>
      <c r="U111" s="7"/>
      <c r="V111" s="7"/>
      <c r="W111" s="7"/>
      <c r="X111" s="7"/>
      <c r="Y111" s="7"/>
      <c r="Z111" s="7"/>
    </row>
    <row r="112" spans="1:26">
      <c r="L112" s="7"/>
      <c r="M112" s="7"/>
      <c r="N112" s="7"/>
      <c r="O112" s="7"/>
      <c r="P112" s="7"/>
      <c r="Q112" s="7"/>
      <c r="R112" s="7"/>
      <c r="S112" s="7"/>
      <c r="T112" s="7"/>
      <c r="U112" s="7"/>
      <c r="V112" s="7"/>
      <c r="W112" s="7"/>
      <c r="X112" s="7"/>
      <c r="Y112" s="7"/>
      <c r="Z112" s="7"/>
    </row>
    <row r="113" spans="12:26">
      <c r="L113" s="7"/>
      <c r="M113" s="7"/>
      <c r="N113" s="7"/>
      <c r="O113" s="7"/>
      <c r="P113" s="7"/>
      <c r="Q113" s="7"/>
      <c r="R113" s="7"/>
      <c r="S113" s="7"/>
      <c r="T113" s="7"/>
      <c r="U113" s="7"/>
      <c r="V113" s="7"/>
      <c r="W113" s="7"/>
      <c r="X113" s="7"/>
      <c r="Y113" s="7"/>
      <c r="Z113" s="7"/>
    </row>
    <row r="114" spans="12:26">
      <c r="L114" s="7"/>
      <c r="M114" s="7"/>
      <c r="N114" s="7"/>
      <c r="O114" s="7"/>
      <c r="P114" s="7"/>
      <c r="Q114" s="7"/>
      <c r="R114" s="7"/>
      <c r="S114" s="7"/>
      <c r="T114" s="7"/>
      <c r="U114" s="7"/>
      <c r="V114" s="7"/>
      <c r="W114" s="7"/>
      <c r="X114" s="7"/>
      <c r="Y114" s="7"/>
      <c r="Z114" s="7"/>
    </row>
    <row r="115" spans="12:26">
      <c r="L115" s="7"/>
      <c r="M115" s="7"/>
      <c r="N115" s="7"/>
      <c r="O115" s="7"/>
      <c r="P115" s="7"/>
      <c r="Q115" s="7"/>
      <c r="R115" s="7"/>
      <c r="S115" s="7"/>
      <c r="T115" s="7"/>
      <c r="U115" s="7"/>
      <c r="V115" s="7"/>
      <c r="W115" s="7"/>
      <c r="X115" s="7"/>
      <c r="Y115" s="7"/>
      <c r="Z115" s="7"/>
    </row>
    <row r="116" spans="12:26">
      <c r="L116" s="7"/>
      <c r="M116" s="7"/>
      <c r="N116" s="7"/>
      <c r="O116" s="7"/>
      <c r="P116" s="7"/>
      <c r="Q116" s="7"/>
      <c r="R116" s="7"/>
      <c r="S116" s="7"/>
      <c r="T116" s="7"/>
      <c r="U116" s="7"/>
      <c r="V116" s="7"/>
      <c r="W116" s="7"/>
      <c r="X116" s="7"/>
      <c r="Y116" s="7"/>
      <c r="Z116" s="7"/>
    </row>
    <row r="117" spans="12:26">
      <c r="L117" s="7"/>
      <c r="M117" s="7"/>
      <c r="N117" s="7"/>
      <c r="O117" s="7"/>
      <c r="P117" s="7"/>
      <c r="Q117" s="7"/>
      <c r="R117" s="7"/>
      <c r="S117" s="7"/>
      <c r="T117" s="7"/>
      <c r="U117" s="7"/>
      <c r="V117" s="7"/>
      <c r="W117" s="7"/>
      <c r="X117" s="7"/>
      <c r="Y117" s="7"/>
      <c r="Z117" s="7"/>
    </row>
    <row r="118" spans="12:26">
      <c r="L118" s="7"/>
      <c r="M118" s="7"/>
      <c r="N118" s="7"/>
      <c r="O118" s="7"/>
      <c r="P118" s="7"/>
      <c r="Q118" s="7"/>
      <c r="R118" s="7"/>
      <c r="S118" s="7"/>
      <c r="T118" s="7"/>
      <c r="U118" s="7"/>
      <c r="V118" s="7"/>
      <c r="W118" s="7"/>
      <c r="X118" s="7"/>
      <c r="Y118" s="7"/>
      <c r="Z118" s="7"/>
    </row>
    <row r="119" spans="12:26">
      <c r="L119" s="7"/>
      <c r="M119" s="7"/>
      <c r="N119" s="7"/>
      <c r="O119" s="7"/>
      <c r="P119" s="7"/>
      <c r="Q119" s="7"/>
      <c r="R119" s="7"/>
      <c r="S119" s="7"/>
      <c r="T119" s="7"/>
      <c r="U119" s="7"/>
      <c r="V119" s="7"/>
      <c r="W119" s="7"/>
      <c r="X119" s="7"/>
      <c r="Y119" s="7"/>
      <c r="Z119" s="7"/>
    </row>
    <row r="120" spans="12:26">
      <c r="L120" s="7"/>
      <c r="M120" s="7"/>
      <c r="N120" s="7"/>
      <c r="O120" s="7"/>
      <c r="P120" s="7"/>
      <c r="Q120" s="7"/>
      <c r="R120" s="7"/>
      <c r="S120" s="7"/>
      <c r="T120" s="7"/>
      <c r="U120" s="7"/>
      <c r="V120" s="7"/>
      <c r="W120" s="7"/>
      <c r="X120" s="7"/>
      <c r="Y120" s="7"/>
      <c r="Z120" s="7"/>
    </row>
    <row r="121" spans="12:26">
      <c r="L121" s="7"/>
      <c r="M121" s="7"/>
      <c r="N121" s="7"/>
      <c r="O121" s="7"/>
      <c r="P121" s="7"/>
      <c r="Q121" s="7"/>
      <c r="R121" s="7"/>
      <c r="S121" s="7"/>
      <c r="T121" s="7"/>
      <c r="U121" s="7"/>
      <c r="V121" s="7"/>
      <c r="W121" s="7"/>
      <c r="X121" s="7"/>
      <c r="Y121" s="7"/>
      <c r="Z121" s="7"/>
    </row>
    <row r="122" spans="12:26">
      <c r="L122" s="7"/>
      <c r="M122" s="7"/>
      <c r="N122" s="7"/>
      <c r="O122" s="7"/>
      <c r="P122" s="7"/>
      <c r="Q122" s="7"/>
      <c r="R122" s="7"/>
      <c r="S122" s="7"/>
      <c r="T122" s="7"/>
      <c r="U122" s="7"/>
      <c r="V122" s="7"/>
      <c r="W122" s="7"/>
      <c r="X122" s="7"/>
      <c r="Y122" s="7"/>
      <c r="Z122" s="7"/>
    </row>
    <row r="123" spans="12:26">
      <c r="L123" s="7"/>
      <c r="M123" s="7"/>
      <c r="N123" s="7"/>
      <c r="O123" s="7"/>
      <c r="P123" s="7"/>
      <c r="Q123" s="7"/>
      <c r="R123" s="7"/>
      <c r="S123" s="7"/>
      <c r="T123" s="7"/>
      <c r="U123" s="7"/>
      <c r="V123" s="7"/>
      <c r="W123" s="7"/>
      <c r="X123" s="7"/>
      <c r="Y123" s="7"/>
      <c r="Z123" s="7"/>
    </row>
  </sheetData>
  <mergeCells count="1">
    <mergeCell ref="B1:C1"/>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9F42E-669F-4632-9A51-9B3131DB6D2C}">
  <dimension ref="M27:S48"/>
  <sheetViews>
    <sheetView topLeftCell="E21" workbookViewId="0">
      <selection activeCell="R32" sqref="R32:S32"/>
    </sheetView>
  </sheetViews>
  <sheetFormatPr defaultRowHeight="12.75"/>
  <sheetData>
    <row r="27" spans="13:19">
      <c r="M27" t="s">
        <v>1032</v>
      </c>
      <c r="N27">
        <v>3.8247999999999997E-2</v>
      </c>
    </row>
    <row r="28" spans="13:19">
      <c r="M28" t="s">
        <v>1033</v>
      </c>
      <c r="N28">
        <v>8.6088300000000006E-2</v>
      </c>
      <c r="Q28" t="s">
        <v>123</v>
      </c>
      <c r="R28">
        <v>0.68815170000000003</v>
      </c>
      <c r="S28">
        <f t="shared" ref="S28:S48" si="0">R28*100</f>
        <v>68.815170000000009</v>
      </c>
    </row>
    <row r="29" spans="13:19">
      <c r="M29" t="s">
        <v>1034</v>
      </c>
      <c r="N29">
        <v>8.64954E-2</v>
      </c>
      <c r="Q29" t="s">
        <v>1035</v>
      </c>
      <c r="R29">
        <v>0.67841510000000005</v>
      </c>
      <c r="S29">
        <f t="shared" si="0"/>
        <v>67.84151</v>
      </c>
    </row>
    <row r="30" spans="13:19">
      <c r="M30" t="s">
        <v>1036</v>
      </c>
      <c r="N30">
        <v>8.8716299999999998E-2</v>
      </c>
      <c r="Q30" t="s">
        <v>1037</v>
      </c>
      <c r="R30">
        <v>0.4182708</v>
      </c>
      <c r="S30">
        <f t="shared" si="0"/>
        <v>41.827080000000002</v>
      </c>
    </row>
    <row r="31" spans="13:19">
      <c r="M31" t="s">
        <v>1038</v>
      </c>
      <c r="N31">
        <v>9.5778500000000003E-2</v>
      </c>
      <c r="Q31" t="s">
        <v>1039</v>
      </c>
      <c r="R31">
        <v>0.35623739999999998</v>
      </c>
      <c r="S31">
        <f t="shared" si="0"/>
        <v>35.623739999999998</v>
      </c>
    </row>
    <row r="32" spans="13:19">
      <c r="M32" t="s">
        <v>1040</v>
      </c>
      <c r="N32">
        <v>9.8270300000000005E-2</v>
      </c>
      <c r="Q32" t="s">
        <v>1041</v>
      </c>
      <c r="R32">
        <v>0.23469039999999999</v>
      </c>
      <c r="S32">
        <f t="shared" si="0"/>
        <v>23.46904</v>
      </c>
    </row>
    <row r="33" spans="13:19">
      <c r="M33" t="s">
        <v>1042</v>
      </c>
      <c r="N33">
        <v>9.8485500000000004E-2</v>
      </c>
      <c r="Q33" t="s">
        <v>1043</v>
      </c>
      <c r="R33">
        <v>0.2099453</v>
      </c>
      <c r="S33">
        <f t="shared" si="0"/>
        <v>20.994530000000001</v>
      </c>
    </row>
    <row r="34" spans="13:19">
      <c r="M34" t="s">
        <v>1044</v>
      </c>
      <c r="N34">
        <v>0.10545209999999999</v>
      </c>
      <c r="Q34" t="s">
        <v>1045</v>
      </c>
      <c r="R34">
        <v>0.13770379999999999</v>
      </c>
      <c r="S34">
        <f t="shared" si="0"/>
        <v>13.770379999999999</v>
      </c>
    </row>
    <row r="35" spans="13:19">
      <c r="M35" t="s">
        <v>1046</v>
      </c>
      <c r="N35">
        <v>0.1086942</v>
      </c>
      <c r="Q35" t="s">
        <v>1047</v>
      </c>
      <c r="R35">
        <v>0.1343403</v>
      </c>
      <c r="S35">
        <f t="shared" si="0"/>
        <v>13.43403</v>
      </c>
    </row>
    <row r="36" spans="13:19">
      <c r="M36" t="s">
        <v>1048</v>
      </c>
      <c r="N36">
        <v>0.1087246</v>
      </c>
      <c r="Q36" t="s">
        <v>1049</v>
      </c>
      <c r="R36">
        <v>0.1230086</v>
      </c>
      <c r="S36">
        <f t="shared" si="0"/>
        <v>12.30086</v>
      </c>
    </row>
    <row r="37" spans="13:19">
      <c r="M37" t="s">
        <v>1050</v>
      </c>
      <c r="N37">
        <v>0.1147755</v>
      </c>
      <c r="Q37" t="s">
        <v>1051</v>
      </c>
      <c r="R37">
        <v>0.11880880000000001</v>
      </c>
      <c r="S37">
        <f t="shared" si="0"/>
        <v>11.880880000000001</v>
      </c>
    </row>
    <row r="38" spans="13:19">
      <c r="M38" t="s">
        <v>1051</v>
      </c>
      <c r="N38">
        <v>0.11880880000000001</v>
      </c>
      <c r="Q38" t="s">
        <v>1050</v>
      </c>
      <c r="R38">
        <v>0.1147755</v>
      </c>
      <c r="S38">
        <f t="shared" si="0"/>
        <v>11.477550000000001</v>
      </c>
    </row>
    <row r="39" spans="13:19">
      <c r="M39" t="s">
        <v>1049</v>
      </c>
      <c r="N39">
        <v>0.1230086</v>
      </c>
      <c r="Q39" t="s">
        <v>1048</v>
      </c>
      <c r="R39">
        <v>0.1087246</v>
      </c>
      <c r="S39">
        <f t="shared" si="0"/>
        <v>10.87246</v>
      </c>
    </row>
    <row r="40" spans="13:19">
      <c r="M40" t="s">
        <v>1047</v>
      </c>
      <c r="N40">
        <v>0.1343403</v>
      </c>
      <c r="Q40" t="s">
        <v>1046</v>
      </c>
      <c r="R40">
        <v>0.1086942</v>
      </c>
      <c r="S40">
        <f t="shared" si="0"/>
        <v>10.86942</v>
      </c>
    </row>
    <row r="41" spans="13:19">
      <c r="M41" t="s">
        <v>1045</v>
      </c>
      <c r="N41">
        <v>0.13770379999999999</v>
      </c>
      <c r="Q41" t="s">
        <v>1044</v>
      </c>
      <c r="R41">
        <v>0.10545209999999999</v>
      </c>
      <c r="S41">
        <f t="shared" si="0"/>
        <v>10.545209999999999</v>
      </c>
    </row>
    <row r="42" spans="13:19">
      <c r="M42" t="s">
        <v>1043</v>
      </c>
      <c r="N42">
        <v>0.2099453</v>
      </c>
      <c r="Q42" t="s">
        <v>1042</v>
      </c>
      <c r="R42">
        <v>9.8485500000000004E-2</v>
      </c>
      <c r="S42">
        <f t="shared" si="0"/>
        <v>9.8485499999999995</v>
      </c>
    </row>
    <row r="43" spans="13:19">
      <c r="M43" t="s">
        <v>1041</v>
      </c>
      <c r="N43">
        <v>0.23469039999999999</v>
      </c>
      <c r="Q43" t="s">
        <v>1040</v>
      </c>
      <c r="R43">
        <v>9.8270300000000005E-2</v>
      </c>
      <c r="S43">
        <f t="shared" si="0"/>
        <v>9.8270300000000006</v>
      </c>
    </row>
    <row r="44" spans="13:19">
      <c r="M44" t="s">
        <v>1039</v>
      </c>
      <c r="N44">
        <v>0.35623739999999998</v>
      </c>
      <c r="Q44" t="s">
        <v>1038</v>
      </c>
      <c r="R44">
        <v>9.5778500000000003E-2</v>
      </c>
      <c r="S44">
        <f t="shared" si="0"/>
        <v>9.5778499999999998</v>
      </c>
    </row>
    <row r="45" spans="13:19">
      <c r="M45" t="s">
        <v>1037</v>
      </c>
      <c r="N45">
        <v>0.4182708</v>
      </c>
      <c r="Q45" t="s">
        <v>1036</v>
      </c>
      <c r="R45">
        <v>8.8716299999999998E-2</v>
      </c>
      <c r="S45">
        <f t="shared" si="0"/>
        <v>8.8716299999999997</v>
      </c>
    </row>
    <row r="46" spans="13:19">
      <c r="M46" t="s">
        <v>1052</v>
      </c>
      <c r="N46">
        <v>0.4951779</v>
      </c>
      <c r="Q46" t="s">
        <v>1034</v>
      </c>
      <c r="R46">
        <v>8.64954E-2</v>
      </c>
      <c r="S46">
        <f t="shared" si="0"/>
        <v>8.64954</v>
      </c>
    </row>
    <row r="47" spans="13:19">
      <c r="M47" t="s">
        <v>1035</v>
      </c>
      <c r="N47">
        <v>0.67841510000000005</v>
      </c>
      <c r="Q47" t="s">
        <v>1033</v>
      </c>
      <c r="R47">
        <v>8.6088300000000006E-2</v>
      </c>
      <c r="S47">
        <f t="shared" si="0"/>
        <v>8.6088300000000011</v>
      </c>
    </row>
    <row r="48" spans="13:19">
      <c r="M48" t="s">
        <v>123</v>
      </c>
      <c r="N48">
        <v>0.68815170000000003</v>
      </c>
      <c r="Q48" t="s">
        <v>1032</v>
      </c>
      <c r="R48">
        <v>3.8247999999999997E-2</v>
      </c>
      <c r="S48">
        <f t="shared" si="0"/>
        <v>3.8247999999999998</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A4ECC-D1FA-4A03-B82E-09C7A37506EC}">
  <dimension ref="C1:Y40"/>
  <sheetViews>
    <sheetView zoomScale="55" zoomScaleNormal="55" workbookViewId="0"/>
  </sheetViews>
  <sheetFormatPr defaultRowHeight="12.75"/>
  <cols>
    <col min="16" max="16" width="20.85546875" bestFit="1" customWidth="1"/>
  </cols>
  <sheetData>
    <row r="1" spans="3:25">
      <c r="P1" s="7"/>
      <c r="Q1" s="7"/>
      <c r="R1" s="7"/>
      <c r="S1" s="7"/>
      <c r="T1" s="7"/>
      <c r="U1" s="7"/>
      <c r="V1" s="7"/>
      <c r="W1" s="7"/>
      <c r="X1" s="7"/>
      <c r="Y1" s="7"/>
    </row>
    <row r="2" spans="3:25">
      <c r="P2" s="7"/>
      <c r="Q2" s="7"/>
      <c r="R2" s="7"/>
      <c r="S2" s="7"/>
      <c r="T2" s="7"/>
      <c r="U2" s="7"/>
      <c r="V2" s="7"/>
      <c r="W2" s="7"/>
      <c r="X2" s="7"/>
      <c r="Y2" s="7"/>
    </row>
    <row r="3" spans="3:25">
      <c r="P3" s="7"/>
      <c r="Q3" s="7"/>
      <c r="R3" s="7"/>
      <c r="S3" s="7"/>
      <c r="T3" s="7"/>
      <c r="U3" s="7"/>
      <c r="V3" s="7"/>
      <c r="W3" s="7"/>
      <c r="X3" s="7"/>
      <c r="Y3" s="7"/>
    </row>
    <row r="4" spans="3:25">
      <c r="Q4" s="7"/>
      <c r="R4" s="7"/>
      <c r="S4" s="7"/>
      <c r="T4" s="7"/>
      <c r="U4" s="7"/>
      <c r="V4" s="7"/>
      <c r="W4" s="7"/>
      <c r="X4" s="7"/>
      <c r="Y4" s="7"/>
    </row>
    <row r="5" spans="3:25">
      <c r="J5" s="7"/>
      <c r="K5" s="7"/>
      <c r="L5" s="7"/>
      <c r="M5" s="7"/>
      <c r="N5" s="7"/>
      <c r="O5" s="7"/>
      <c r="P5" s="7"/>
      <c r="Q5" s="7"/>
      <c r="R5" s="7"/>
      <c r="S5" s="7"/>
      <c r="T5" s="7"/>
      <c r="U5" s="7"/>
      <c r="V5" s="7"/>
      <c r="W5" s="7"/>
      <c r="X5" s="7"/>
    </row>
    <row r="6" spans="3:25">
      <c r="J6" s="7"/>
      <c r="K6" s="7"/>
      <c r="L6" s="7"/>
      <c r="M6" s="7"/>
      <c r="N6" s="7"/>
      <c r="O6" s="7"/>
      <c r="P6" s="7"/>
      <c r="Q6" s="7"/>
      <c r="R6" s="7"/>
      <c r="S6" s="7"/>
      <c r="T6" s="7"/>
      <c r="U6" s="7"/>
      <c r="V6" s="7"/>
      <c r="W6" s="7"/>
      <c r="X6" s="7"/>
    </row>
    <row r="7" spans="3:25">
      <c r="J7" s="7"/>
      <c r="K7" s="7"/>
      <c r="L7" s="7"/>
      <c r="M7" s="7"/>
      <c r="N7" s="7"/>
      <c r="O7" s="7"/>
      <c r="P7" s="7"/>
      <c r="Q7" s="7"/>
      <c r="R7" s="7"/>
      <c r="S7" s="7"/>
      <c r="T7" s="7"/>
      <c r="U7" s="7"/>
      <c r="V7" s="7"/>
      <c r="W7" s="7"/>
      <c r="X7" s="7"/>
    </row>
    <row r="8" spans="3:25">
      <c r="J8" s="7"/>
      <c r="K8" s="7"/>
      <c r="L8" s="7"/>
      <c r="M8" s="7"/>
      <c r="N8" s="7"/>
      <c r="O8" s="7"/>
      <c r="P8" s="7"/>
      <c r="Q8" s="7"/>
      <c r="R8" s="7"/>
      <c r="S8" s="7"/>
      <c r="T8" s="7"/>
      <c r="U8" s="7"/>
      <c r="V8" s="7"/>
      <c r="W8" s="7"/>
      <c r="X8" s="7"/>
    </row>
    <row r="9" spans="3:25">
      <c r="C9" t="s">
        <v>1032</v>
      </c>
      <c r="D9">
        <v>3.8247999999999997E-2</v>
      </c>
      <c r="J9" s="7"/>
      <c r="K9" s="7"/>
      <c r="L9" s="7"/>
      <c r="M9" s="7"/>
      <c r="N9" s="7"/>
      <c r="O9" s="7"/>
      <c r="P9" s="7"/>
      <c r="Q9" s="7"/>
      <c r="R9" s="7"/>
      <c r="S9" s="7"/>
      <c r="T9" s="7"/>
      <c r="U9" s="7"/>
      <c r="V9" s="7"/>
      <c r="W9" s="7"/>
      <c r="X9" s="7"/>
    </row>
    <row r="10" spans="3:25">
      <c r="C10" t="s">
        <v>1033</v>
      </c>
      <c r="D10">
        <v>8.6088300000000006E-2</v>
      </c>
      <c r="F10" t="s">
        <v>121</v>
      </c>
      <c r="G10" t="s">
        <v>123</v>
      </c>
      <c r="H10">
        <v>0.68815170000000003</v>
      </c>
      <c r="I10">
        <f t="shared" ref="I10:I13" si="0">H10*100</f>
        <v>68.815170000000009</v>
      </c>
      <c r="J10" s="7"/>
      <c r="K10" s="7"/>
      <c r="L10" s="7"/>
      <c r="M10" s="7"/>
      <c r="N10" s="7"/>
      <c r="O10" s="7"/>
      <c r="P10" s="7"/>
      <c r="Q10" s="7"/>
      <c r="R10" s="7"/>
      <c r="S10" s="7"/>
      <c r="T10" s="7"/>
      <c r="U10" s="7"/>
      <c r="V10" s="7"/>
      <c r="W10" s="7"/>
      <c r="X10" s="7"/>
    </row>
    <row r="11" spans="3:25">
      <c r="C11" t="s">
        <v>1034</v>
      </c>
      <c r="D11">
        <v>8.64954E-2</v>
      </c>
      <c r="F11" t="s">
        <v>1053</v>
      </c>
      <c r="G11" t="s">
        <v>1035</v>
      </c>
      <c r="H11">
        <v>0.67841510000000005</v>
      </c>
      <c r="I11">
        <f t="shared" si="0"/>
        <v>67.84151</v>
      </c>
      <c r="J11" s="7"/>
      <c r="K11" s="7"/>
      <c r="L11" s="7"/>
      <c r="M11" s="7"/>
      <c r="N11" s="7"/>
      <c r="O11" s="7"/>
      <c r="P11" s="7"/>
      <c r="Q11" s="7"/>
      <c r="R11" s="7"/>
      <c r="S11" s="7"/>
      <c r="T11" s="7"/>
      <c r="U11" s="7"/>
      <c r="V11" s="7"/>
      <c r="W11" s="7"/>
      <c r="X11" s="7"/>
    </row>
    <row r="12" spans="3:25">
      <c r="C12" t="s">
        <v>1036</v>
      </c>
      <c r="D12">
        <v>8.8716299999999998E-2</v>
      </c>
      <c r="F12" t="s">
        <v>1054</v>
      </c>
      <c r="G12" t="s">
        <v>1037</v>
      </c>
      <c r="H12">
        <v>0.4182708</v>
      </c>
      <c r="I12">
        <f t="shared" si="0"/>
        <v>41.827080000000002</v>
      </c>
      <c r="J12" s="7"/>
      <c r="K12" s="7"/>
      <c r="L12" s="7"/>
      <c r="M12" s="7"/>
      <c r="N12" s="7"/>
      <c r="O12" s="7"/>
      <c r="P12" s="7"/>
      <c r="Q12" s="7"/>
      <c r="R12" s="7"/>
      <c r="S12" s="7"/>
      <c r="T12" s="7"/>
      <c r="U12" s="7"/>
      <c r="V12" s="7"/>
      <c r="W12" s="7"/>
      <c r="X12" s="7"/>
    </row>
    <row r="13" spans="3:25">
      <c r="C13" t="s">
        <v>1038</v>
      </c>
      <c r="D13">
        <v>9.5778500000000003E-2</v>
      </c>
      <c r="F13" t="s">
        <v>941</v>
      </c>
      <c r="G13" t="s">
        <v>1039</v>
      </c>
      <c r="H13">
        <v>0.35623739999999998</v>
      </c>
      <c r="I13">
        <f t="shared" si="0"/>
        <v>35.623739999999998</v>
      </c>
      <c r="J13" s="7"/>
      <c r="K13" s="7"/>
      <c r="L13" s="7"/>
      <c r="M13" s="7"/>
      <c r="N13" s="7"/>
      <c r="O13" s="7"/>
      <c r="P13" s="7"/>
      <c r="Q13" s="7"/>
      <c r="R13" s="7"/>
      <c r="S13" s="7"/>
      <c r="T13" s="7"/>
      <c r="U13" s="7"/>
      <c r="V13" s="7"/>
      <c r="W13" s="7"/>
      <c r="X13" s="7"/>
    </row>
    <row r="14" spans="3:25">
      <c r="C14" t="s">
        <v>1040</v>
      </c>
      <c r="D14">
        <v>9.8270300000000005E-2</v>
      </c>
      <c r="F14" t="s">
        <v>1055</v>
      </c>
      <c r="G14" t="s">
        <v>1041</v>
      </c>
      <c r="H14">
        <v>0.23469039999999999</v>
      </c>
      <c r="I14">
        <v>23.46904</v>
      </c>
      <c r="J14" s="7"/>
      <c r="K14" s="7"/>
      <c r="L14" s="7"/>
      <c r="M14" s="7"/>
      <c r="N14" s="7"/>
      <c r="O14" s="7"/>
      <c r="P14" s="7"/>
      <c r="Q14" s="7"/>
      <c r="R14" s="7"/>
      <c r="S14" s="7"/>
      <c r="T14" s="7"/>
      <c r="U14" s="7"/>
      <c r="V14" s="7"/>
      <c r="W14" s="7"/>
      <c r="X14" s="7"/>
    </row>
    <row r="15" spans="3:25">
      <c r="C15" t="s">
        <v>1042</v>
      </c>
      <c r="D15">
        <v>9.8485500000000004E-2</v>
      </c>
      <c r="F15" t="s">
        <v>949</v>
      </c>
      <c r="G15" t="s">
        <v>1043</v>
      </c>
      <c r="H15">
        <v>0.2099453</v>
      </c>
      <c r="I15">
        <v>20.994530000000001</v>
      </c>
      <c r="J15" s="7"/>
      <c r="K15" s="7"/>
      <c r="L15" s="7"/>
      <c r="M15" s="7"/>
      <c r="N15" s="7"/>
      <c r="O15" s="7"/>
      <c r="P15" s="7"/>
      <c r="Q15" s="7"/>
      <c r="R15" s="7"/>
      <c r="S15" s="7"/>
      <c r="T15" s="7"/>
      <c r="U15" s="7"/>
      <c r="V15" s="7"/>
      <c r="W15" s="7"/>
      <c r="X15" s="7"/>
    </row>
    <row r="16" spans="3:25">
      <c r="C16" t="s">
        <v>1044</v>
      </c>
      <c r="D16">
        <v>0.10545209999999999</v>
      </c>
      <c r="F16" t="s">
        <v>947</v>
      </c>
      <c r="G16" t="s">
        <v>1045</v>
      </c>
      <c r="H16">
        <v>0.13770379999999999</v>
      </c>
      <c r="I16">
        <v>13.770379999999999</v>
      </c>
      <c r="J16" s="7"/>
      <c r="K16" s="7"/>
      <c r="L16" s="7"/>
      <c r="M16" s="7"/>
      <c r="N16" s="7"/>
      <c r="O16" s="7"/>
      <c r="P16" s="7"/>
      <c r="Q16" s="7"/>
      <c r="R16" s="7"/>
      <c r="S16" s="7"/>
      <c r="T16" s="7"/>
      <c r="U16" s="7"/>
      <c r="V16" s="7"/>
      <c r="W16" s="7"/>
      <c r="X16" s="7"/>
    </row>
    <row r="17" spans="3:25">
      <c r="C17" t="s">
        <v>1046</v>
      </c>
      <c r="D17">
        <v>0.1086942</v>
      </c>
      <c r="F17" t="s">
        <v>1056</v>
      </c>
      <c r="G17" t="s">
        <v>1047</v>
      </c>
      <c r="H17">
        <v>0.1343403</v>
      </c>
      <c r="I17">
        <v>13.43403</v>
      </c>
      <c r="J17" s="7"/>
      <c r="K17" s="7"/>
      <c r="L17" s="7"/>
      <c r="M17" s="7"/>
      <c r="N17" s="7"/>
      <c r="O17" s="7"/>
      <c r="P17" s="7"/>
      <c r="Q17" s="7"/>
      <c r="R17" s="7"/>
      <c r="S17" s="7"/>
      <c r="T17" s="7"/>
      <c r="U17" s="7"/>
      <c r="V17" s="7"/>
      <c r="W17" s="7"/>
      <c r="X17" s="7"/>
    </row>
    <row r="18" spans="3:25">
      <c r="C18" t="s">
        <v>1048</v>
      </c>
      <c r="D18">
        <v>0.1087246</v>
      </c>
      <c r="F18" t="s">
        <v>127</v>
      </c>
      <c r="G18" t="s">
        <v>1049</v>
      </c>
      <c r="H18">
        <v>0.1230086</v>
      </c>
      <c r="I18">
        <v>12.30086</v>
      </c>
      <c r="J18" s="7"/>
      <c r="K18" s="7"/>
      <c r="L18" s="7"/>
      <c r="M18" s="7"/>
      <c r="N18" s="7"/>
      <c r="O18" s="7"/>
      <c r="P18" s="7"/>
      <c r="Q18" s="7"/>
      <c r="R18" s="7"/>
      <c r="S18" s="7"/>
      <c r="T18" s="7"/>
      <c r="U18" s="7"/>
      <c r="V18" s="7"/>
      <c r="W18" s="7"/>
      <c r="X18" s="7"/>
    </row>
    <row r="19" spans="3:25">
      <c r="C19" t="s">
        <v>1050</v>
      </c>
      <c r="D19">
        <v>0.1147755</v>
      </c>
      <c r="F19" t="s">
        <v>1057</v>
      </c>
      <c r="G19" t="s">
        <v>1051</v>
      </c>
      <c r="H19">
        <v>0.11880880000000001</v>
      </c>
      <c r="I19">
        <v>11.880880000000001</v>
      </c>
      <c r="J19" s="7"/>
      <c r="K19" s="7"/>
      <c r="L19" s="7"/>
      <c r="M19" s="7"/>
      <c r="N19" s="7"/>
      <c r="O19" s="7"/>
      <c r="P19" s="7"/>
      <c r="Q19" s="7"/>
      <c r="R19" s="7"/>
      <c r="S19" s="7"/>
      <c r="T19" s="7"/>
      <c r="U19" s="7"/>
      <c r="V19" s="7"/>
      <c r="W19" s="7"/>
      <c r="X19" s="7"/>
    </row>
    <row r="20" spans="3:25">
      <c r="C20" t="s">
        <v>1051</v>
      </c>
      <c r="D20">
        <v>0.11880880000000001</v>
      </c>
      <c r="F20" t="s">
        <v>1058</v>
      </c>
      <c r="G20" t="s">
        <v>1050</v>
      </c>
      <c r="H20">
        <v>0.1147755</v>
      </c>
      <c r="I20">
        <v>11.477550000000001</v>
      </c>
      <c r="J20" s="7"/>
      <c r="K20" s="7"/>
      <c r="L20" s="7"/>
      <c r="M20" s="7"/>
      <c r="N20" s="7"/>
      <c r="O20" s="7"/>
      <c r="P20" s="7"/>
      <c r="Q20" s="7"/>
      <c r="R20" s="7"/>
      <c r="S20" s="7"/>
      <c r="T20" s="7"/>
      <c r="U20" s="7"/>
      <c r="V20" s="7"/>
      <c r="W20" s="7"/>
      <c r="X20" s="7"/>
    </row>
    <row r="21" spans="3:25">
      <c r="C21" t="s">
        <v>1049</v>
      </c>
      <c r="D21">
        <v>0.1230086</v>
      </c>
      <c r="F21" t="s">
        <v>943</v>
      </c>
      <c r="G21" t="s">
        <v>1048</v>
      </c>
      <c r="H21">
        <v>0.1087246</v>
      </c>
      <c r="I21">
        <v>10.87246</v>
      </c>
      <c r="J21" s="7"/>
      <c r="K21" s="7"/>
      <c r="L21" s="7"/>
      <c r="M21" s="7"/>
      <c r="N21" s="7"/>
      <c r="O21" s="7"/>
      <c r="P21" s="7"/>
      <c r="Q21" s="7"/>
      <c r="R21" s="7"/>
      <c r="S21" s="7"/>
      <c r="T21" s="7"/>
      <c r="U21" s="7"/>
      <c r="V21" s="7"/>
      <c r="W21" s="7"/>
      <c r="X21" s="7"/>
    </row>
    <row r="22" spans="3:25">
      <c r="C22" t="s">
        <v>1047</v>
      </c>
      <c r="D22">
        <v>0.1343403</v>
      </c>
      <c r="F22" t="s">
        <v>953</v>
      </c>
      <c r="G22" t="s">
        <v>1046</v>
      </c>
      <c r="H22">
        <v>0.1086942</v>
      </c>
      <c r="I22">
        <v>10.86942</v>
      </c>
      <c r="J22" s="7"/>
      <c r="K22" s="7"/>
      <c r="L22" s="7"/>
      <c r="M22" s="7"/>
      <c r="N22" s="7"/>
      <c r="O22" s="7"/>
      <c r="P22" s="7"/>
      <c r="Q22" s="7"/>
      <c r="R22" s="7"/>
      <c r="S22" s="7"/>
      <c r="T22" s="7"/>
      <c r="U22" s="7"/>
      <c r="V22" s="7"/>
      <c r="W22" s="7"/>
      <c r="X22" s="7"/>
    </row>
    <row r="23" spans="3:25">
      <c r="C23" t="s">
        <v>1045</v>
      </c>
      <c r="D23">
        <v>0.13770379999999999</v>
      </c>
      <c r="F23" t="s">
        <v>963</v>
      </c>
      <c r="G23" t="s">
        <v>1044</v>
      </c>
      <c r="H23">
        <v>0.10545209999999999</v>
      </c>
      <c r="I23">
        <v>10.545209999999999</v>
      </c>
      <c r="J23" s="7"/>
      <c r="K23" s="7"/>
      <c r="L23" s="7"/>
      <c r="M23" s="7"/>
      <c r="N23" s="7"/>
      <c r="O23" s="7"/>
      <c r="P23" s="7"/>
      <c r="Q23" s="7"/>
      <c r="R23" s="7"/>
      <c r="S23" s="7"/>
      <c r="T23" s="7"/>
      <c r="U23" s="7"/>
      <c r="V23" s="7"/>
      <c r="W23" s="7"/>
      <c r="X23" s="7"/>
    </row>
    <row r="24" spans="3:25">
      <c r="C24" t="s">
        <v>1043</v>
      </c>
      <c r="D24">
        <v>0.2099453</v>
      </c>
      <c r="F24" t="s">
        <v>959</v>
      </c>
      <c r="G24" t="s">
        <v>1042</v>
      </c>
      <c r="H24">
        <v>9.8485500000000004E-2</v>
      </c>
      <c r="I24">
        <v>9.8485499999999995</v>
      </c>
      <c r="J24" s="7"/>
      <c r="K24" s="7"/>
      <c r="L24" s="7"/>
      <c r="M24" s="7"/>
      <c r="N24" s="7"/>
      <c r="O24" s="7"/>
      <c r="P24" s="7"/>
      <c r="Q24" s="7"/>
      <c r="R24" s="7"/>
      <c r="S24" s="7"/>
      <c r="T24" s="7"/>
      <c r="U24" s="7"/>
      <c r="V24" s="7"/>
      <c r="W24" s="7"/>
      <c r="X24" s="7"/>
    </row>
    <row r="25" spans="3:25">
      <c r="C25" t="s">
        <v>1041</v>
      </c>
      <c r="D25">
        <v>0.23469039999999999</v>
      </c>
      <c r="F25" t="s">
        <v>758</v>
      </c>
      <c r="G25" t="s">
        <v>1040</v>
      </c>
      <c r="H25">
        <v>9.8270300000000005E-2</v>
      </c>
      <c r="I25">
        <v>9.8270300000000006</v>
      </c>
      <c r="J25" s="7"/>
      <c r="K25" s="7"/>
      <c r="L25" s="7"/>
      <c r="M25" s="7"/>
      <c r="N25" s="7"/>
      <c r="O25" s="7"/>
      <c r="P25" s="7"/>
      <c r="Q25" s="7"/>
      <c r="R25" s="7"/>
      <c r="S25" s="7"/>
      <c r="T25" s="7"/>
      <c r="U25" s="7"/>
      <c r="V25" s="7"/>
      <c r="W25" s="7"/>
      <c r="X25" s="7"/>
    </row>
    <row r="26" spans="3:25">
      <c r="C26" t="s">
        <v>1039</v>
      </c>
      <c r="D26">
        <v>0.35623739999999998</v>
      </c>
      <c r="F26" t="s">
        <v>965</v>
      </c>
      <c r="G26" t="s">
        <v>1038</v>
      </c>
      <c r="H26">
        <v>9.5778500000000003E-2</v>
      </c>
      <c r="I26">
        <v>9.5778499999999998</v>
      </c>
      <c r="J26" s="7"/>
      <c r="K26" s="7"/>
      <c r="L26" s="7"/>
      <c r="M26" s="7"/>
      <c r="N26" s="7"/>
      <c r="O26" s="7"/>
      <c r="P26" s="7"/>
      <c r="Q26" s="7"/>
      <c r="R26" s="7"/>
      <c r="S26" s="7"/>
      <c r="T26" s="7"/>
      <c r="U26" s="7"/>
      <c r="V26" s="7"/>
      <c r="W26" s="7"/>
      <c r="X26" s="7"/>
    </row>
    <row r="27" spans="3:25">
      <c r="C27" t="s">
        <v>1037</v>
      </c>
      <c r="D27">
        <v>0.4182708</v>
      </c>
      <c r="F27" t="s">
        <v>1059</v>
      </c>
      <c r="G27" t="s">
        <v>1036</v>
      </c>
      <c r="H27">
        <v>8.8716299999999998E-2</v>
      </c>
      <c r="I27">
        <v>8.8716299999999997</v>
      </c>
      <c r="J27" s="7"/>
      <c r="K27" s="7"/>
      <c r="L27" s="7"/>
      <c r="M27" s="7"/>
      <c r="N27" s="7"/>
      <c r="O27" s="7"/>
      <c r="P27" s="7"/>
      <c r="Q27" s="7"/>
      <c r="R27" s="7"/>
      <c r="S27" s="7"/>
      <c r="T27" s="7"/>
      <c r="U27" s="7"/>
      <c r="V27" s="7"/>
      <c r="W27" s="7"/>
      <c r="X27" s="7"/>
    </row>
    <row r="28" spans="3:25">
      <c r="C28" t="s">
        <v>1052</v>
      </c>
      <c r="D28">
        <v>0.4951779</v>
      </c>
      <c r="F28" t="s">
        <v>1060</v>
      </c>
      <c r="G28" t="s">
        <v>1034</v>
      </c>
      <c r="H28">
        <v>8.64954E-2</v>
      </c>
      <c r="I28">
        <v>8.64954</v>
      </c>
      <c r="J28" s="7"/>
      <c r="K28" s="7"/>
      <c r="L28" s="7"/>
      <c r="M28" s="7"/>
      <c r="N28" s="7"/>
      <c r="O28" s="7"/>
      <c r="P28" s="7"/>
      <c r="Q28" s="7"/>
      <c r="R28" s="7"/>
      <c r="S28" s="7"/>
      <c r="T28" s="7"/>
      <c r="U28" s="7"/>
      <c r="V28" s="7"/>
      <c r="W28" s="7"/>
      <c r="X28" s="7"/>
    </row>
    <row r="29" spans="3:25">
      <c r="C29" t="s">
        <v>1035</v>
      </c>
      <c r="D29">
        <v>0.67841510000000005</v>
      </c>
      <c r="F29" t="s">
        <v>939</v>
      </c>
      <c r="G29" t="s">
        <v>1033</v>
      </c>
      <c r="H29">
        <v>8.6088300000000006E-2</v>
      </c>
      <c r="I29">
        <v>8.6088300000000011</v>
      </c>
      <c r="J29" s="7"/>
      <c r="K29" s="7"/>
      <c r="L29" s="7"/>
      <c r="M29" s="7"/>
      <c r="N29" s="7"/>
      <c r="O29" s="7"/>
      <c r="P29" s="7"/>
      <c r="Q29" s="7"/>
      <c r="R29" s="7"/>
      <c r="S29" s="7"/>
      <c r="T29" s="7"/>
      <c r="U29" s="7"/>
      <c r="V29" s="7"/>
      <c r="W29" s="7"/>
      <c r="X29" s="7"/>
    </row>
    <row r="30" spans="3:25">
      <c r="C30" t="s">
        <v>123</v>
      </c>
      <c r="D30">
        <v>0.68815170000000003</v>
      </c>
      <c r="F30" t="s">
        <v>1061</v>
      </c>
      <c r="G30" t="s">
        <v>1032</v>
      </c>
      <c r="H30">
        <v>3.8247999999999997E-2</v>
      </c>
      <c r="I30">
        <v>3.8247999999999998</v>
      </c>
      <c r="J30" s="7"/>
      <c r="K30" s="7"/>
      <c r="L30" s="7"/>
      <c r="M30" s="7"/>
      <c r="N30" s="7"/>
      <c r="O30" s="7"/>
      <c r="P30" s="7"/>
      <c r="Q30" s="7"/>
      <c r="R30" s="7"/>
      <c r="S30" s="7"/>
      <c r="T30" s="7"/>
      <c r="U30" s="7"/>
      <c r="V30" s="7"/>
      <c r="W30" s="7"/>
      <c r="X30" s="7"/>
    </row>
    <row r="31" spans="3:25">
      <c r="J31" s="7"/>
      <c r="K31" s="7"/>
      <c r="L31" s="7"/>
      <c r="M31" s="7"/>
      <c r="N31" s="7"/>
      <c r="O31" s="7"/>
      <c r="P31" s="7"/>
      <c r="Q31" s="7"/>
      <c r="R31" s="7"/>
      <c r="S31" s="7"/>
      <c r="T31" s="7"/>
      <c r="U31" s="7"/>
      <c r="V31" s="7"/>
      <c r="W31" s="7"/>
      <c r="X31" s="7"/>
    </row>
    <row r="32" spans="3:25">
      <c r="L32" t="s">
        <v>1062</v>
      </c>
      <c r="Q32" s="7"/>
      <c r="R32" s="7"/>
      <c r="S32" s="7"/>
      <c r="T32" s="7"/>
      <c r="U32" s="7"/>
      <c r="V32" s="7"/>
      <c r="W32" s="7"/>
      <c r="X32" s="7"/>
      <c r="Y32" s="7"/>
    </row>
    <row r="33" spans="17:25">
      <c r="Q33" s="7"/>
      <c r="R33" s="7"/>
      <c r="S33" s="7"/>
      <c r="T33" s="7"/>
      <c r="U33" s="7"/>
      <c r="V33" s="7"/>
      <c r="W33" s="7"/>
      <c r="X33" s="7"/>
      <c r="Y33" s="7"/>
    </row>
    <row r="34" spans="17:25">
      <c r="Q34" s="7"/>
      <c r="R34" s="7"/>
      <c r="S34" s="7"/>
      <c r="T34" s="7"/>
      <c r="U34" s="7"/>
      <c r="V34" s="7"/>
      <c r="W34" s="7"/>
      <c r="X34" s="7"/>
      <c r="Y34" s="7"/>
    </row>
    <row r="35" spans="17:25">
      <c r="Q35" s="7"/>
      <c r="R35" s="7"/>
      <c r="S35" s="7"/>
      <c r="T35" s="7"/>
      <c r="U35" s="7"/>
      <c r="V35" s="7"/>
      <c r="W35" s="7"/>
      <c r="X35" s="7"/>
      <c r="Y35" s="7"/>
    </row>
    <row r="36" spans="17:25">
      <c r="Q36" s="7"/>
      <c r="R36" s="7"/>
      <c r="S36" s="7"/>
      <c r="T36" s="7"/>
      <c r="U36" s="7"/>
      <c r="V36" s="7"/>
      <c r="W36" s="7"/>
      <c r="X36" s="7"/>
      <c r="Y36" s="7"/>
    </row>
    <row r="37" spans="17:25">
      <c r="Q37" s="7"/>
      <c r="R37" s="7"/>
      <c r="S37" s="7"/>
      <c r="T37" s="7"/>
      <c r="U37" s="7"/>
      <c r="V37" s="7"/>
      <c r="W37" s="7"/>
      <c r="X37" s="7"/>
      <c r="Y37" s="7"/>
    </row>
    <row r="38" spans="17:25">
      <c r="Q38" s="7"/>
      <c r="R38" s="7"/>
      <c r="S38" s="7"/>
      <c r="T38" s="7"/>
      <c r="U38" s="7"/>
      <c r="V38" s="7"/>
      <c r="W38" s="7"/>
      <c r="X38" s="7"/>
      <c r="Y38" s="7"/>
    </row>
    <row r="39" spans="17:25">
      <c r="Q39" s="7"/>
      <c r="R39" s="7"/>
      <c r="S39" s="7"/>
      <c r="T39" s="7"/>
      <c r="U39" s="7"/>
      <c r="V39" s="7"/>
      <c r="W39" s="7"/>
      <c r="X39" s="7"/>
      <c r="Y39" s="7"/>
    </row>
    <row r="40" spans="17:25">
      <c r="Q40" s="7"/>
      <c r="R40" s="7"/>
      <c r="S40" s="7"/>
      <c r="T40" s="7"/>
      <c r="U40" s="7"/>
      <c r="V40" s="7"/>
      <c r="W40" s="7"/>
      <c r="X40" s="7"/>
      <c r="Y40" s="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3C1BB-A1E1-4F3B-8F09-08CBD8C3C7AD}">
  <dimension ref="A4:P54"/>
  <sheetViews>
    <sheetView zoomScale="57" zoomScaleNormal="85" workbookViewId="0">
      <selection activeCell="P7" sqref="P7"/>
    </sheetView>
  </sheetViews>
  <sheetFormatPr defaultRowHeight="12.75"/>
  <cols>
    <col min="1" max="1" width="9.140625" style="124"/>
    <col min="2" max="2" width="12.5703125" style="124" customWidth="1"/>
    <col min="3" max="11" width="9.140625" style="124"/>
    <col min="12" max="12" width="18" style="124" customWidth="1"/>
    <col min="13" max="13" width="23.5703125" style="124" customWidth="1"/>
    <col min="14" max="16384" width="9.140625" style="124"/>
  </cols>
  <sheetData>
    <row r="4" spans="1:16">
      <c r="D4" s="124" t="s">
        <v>133</v>
      </c>
      <c r="E4" s="124" t="s">
        <v>133</v>
      </c>
      <c r="F4" s="124" t="s">
        <v>133</v>
      </c>
      <c r="G4" s="124" t="s">
        <v>133</v>
      </c>
      <c r="I4" s="124">
        <v>0</v>
      </c>
    </row>
    <row r="5" spans="1:16">
      <c r="D5" s="124" t="s">
        <v>134</v>
      </c>
      <c r="E5" s="124" t="s">
        <v>135</v>
      </c>
      <c r="F5" s="124" t="s">
        <v>136</v>
      </c>
      <c r="G5" s="124" t="s">
        <v>137</v>
      </c>
      <c r="I5" s="124" t="s">
        <v>138</v>
      </c>
      <c r="K5" s="124" t="s">
        <v>139</v>
      </c>
      <c r="L5" s="124" t="s">
        <v>140</v>
      </c>
    </row>
    <row r="6" spans="1:16" ht="40.5">
      <c r="D6" s="125" t="s">
        <v>141</v>
      </c>
      <c r="E6" s="125" t="s">
        <v>142</v>
      </c>
      <c r="F6" s="125" t="s">
        <v>143</v>
      </c>
      <c r="G6" s="125" t="s">
        <v>144</v>
      </c>
      <c r="H6" s="125" t="s">
        <v>145</v>
      </c>
      <c r="I6" s="125" t="s">
        <v>146</v>
      </c>
      <c r="P6" s="123" t="s">
        <v>9</v>
      </c>
    </row>
    <row r="8" spans="1:16">
      <c r="A8" s="124" t="s">
        <v>133</v>
      </c>
      <c r="B8" s="451" t="s">
        <v>121</v>
      </c>
      <c r="C8" s="124">
        <v>2023</v>
      </c>
      <c r="D8" s="124">
        <v>3.4467650000000001</v>
      </c>
      <c r="E8" s="124">
        <v>2.1244290000000001</v>
      </c>
      <c r="F8" s="124">
        <v>0.76945090000000005</v>
      </c>
      <c r="G8" s="124">
        <v>2.5907900000000001</v>
      </c>
      <c r="H8" s="124">
        <v>-2.0379049</v>
      </c>
      <c r="I8" s="124">
        <v>1.322336</v>
      </c>
      <c r="J8" s="124" t="s">
        <v>121</v>
      </c>
      <c r="K8" s="124">
        <v>2023</v>
      </c>
      <c r="P8" s="124" t="s">
        <v>147</v>
      </c>
    </row>
    <row r="9" spans="1:16">
      <c r="A9" s="124" t="s">
        <v>133</v>
      </c>
      <c r="B9" s="451"/>
      <c r="C9" s="124">
        <v>2024</v>
      </c>
      <c r="D9" s="124">
        <v>1.435111</v>
      </c>
      <c r="E9" s="124">
        <v>1.1544810000000001</v>
      </c>
      <c r="F9" s="124">
        <v>1.168371</v>
      </c>
      <c r="G9" s="124">
        <v>2.6391810000000002</v>
      </c>
      <c r="H9" s="124">
        <v>-3.5269220000000003</v>
      </c>
      <c r="I9" s="124">
        <v>0.28062999999999999</v>
      </c>
      <c r="K9" s="124">
        <v>24</v>
      </c>
    </row>
    <row r="10" spans="1:16">
      <c r="B10" s="451"/>
    </row>
    <row r="11" spans="1:16">
      <c r="A11" s="124" t="s">
        <v>148</v>
      </c>
      <c r="B11" s="451" t="s">
        <v>149</v>
      </c>
      <c r="C11" s="124">
        <v>2023</v>
      </c>
      <c r="D11" s="124">
        <v>2.261269</v>
      </c>
      <c r="E11" s="124">
        <v>-1.1076589999999999</v>
      </c>
      <c r="F11" s="124">
        <v>0.3529775</v>
      </c>
      <c r="G11" s="124">
        <v>-0.41096310000000003</v>
      </c>
      <c r="H11" s="124">
        <v>3.4269135999999998</v>
      </c>
      <c r="I11" s="124">
        <v>3.3689279999999999</v>
      </c>
      <c r="J11" s="124" t="s">
        <v>149</v>
      </c>
      <c r="K11" s="124">
        <v>2023</v>
      </c>
    </row>
    <row r="12" spans="1:16">
      <c r="A12" s="124" t="s">
        <v>148</v>
      </c>
      <c r="B12" s="451"/>
      <c r="C12" s="124">
        <v>2024</v>
      </c>
      <c r="D12" s="124">
        <v>1.9207350000000001</v>
      </c>
      <c r="E12" s="124">
        <v>-1.042222</v>
      </c>
      <c r="F12" s="124">
        <v>0.46172289999999999</v>
      </c>
      <c r="G12" s="124">
        <v>-0.43461420000000001</v>
      </c>
      <c r="H12" s="124">
        <v>2.9358483</v>
      </c>
      <c r="I12" s="124">
        <v>2.9629569999999998</v>
      </c>
      <c r="K12" s="124">
        <v>24</v>
      </c>
    </row>
    <row r="14" spans="1:16">
      <c r="A14" s="124" t="s">
        <v>150</v>
      </c>
      <c r="B14" s="451" t="s">
        <v>127</v>
      </c>
      <c r="C14" s="124">
        <v>2023</v>
      </c>
      <c r="D14" s="124">
        <v>0.88414999999999999</v>
      </c>
      <c r="E14" s="124">
        <v>1.4735259999999999</v>
      </c>
      <c r="F14" s="124">
        <v>-0.51427400000000001</v>
      </c>
      <c r="G14" s="124">
        <v>0</v>
      </c>
      <c r="H14" s="124">
        <v>-7.5101899999999944E-2</v>
      </c>
      <c r="I14" s="124">
        <v>-0.58937589999999995</v>
      </c>
      <c r="J14" s="124" t="s">
        <v>127</v>
      </c>
      <c r="K14" s="124">
        <v>2023</v>
      </c>
    </row>
    <row r="15" spans="1:16">
      <c r="A15" s="124" t="s">
        <v>150</v>
      </c>
      <c r="B15" s="451"/>
      <c r="C15" s="124">
        <v>2024</v>
      </c>
      <c r="D15" s="124">
        <v>1.2634129999999999</v>
      </c>
      <c r="E15" s="124">
        <v>1.8037920000000001</v>
      </c>
      <c r="F15" s="124">
        <v>-0.42563990000000002</v>
      </c>
      <c r="G15" s="124">
        <v>0</v>
      </c>
      <c r="H15" s="124">
        <v>-0.11473919999999999</v>
      </c>
      <c r="I15" s="124">
        <v>-0.5403791</v>
      </c>
      <c r="K15" s="124">
        <v>24</v>
      </c>
    </row>
    <row r="16" spans="1:16">
      <c r="B16" s="451"/>
    </row>
    <row r="17" spans="1:11">
      <c r="A17" s="124" t="s">
        <v>151</v>
      </c>
      <c r="B17" s="451" t="s">
        <v>152</v>
      </c>
      <c r="C17" s="124">
        <v>2023</v>
      </c>
      <c r="D17" s="124">
        <v>0.47056680000000001</v>
      </c>
      <c r="E17" s="124">
        <v>-1.9415549999999999</v>
      </c>
      <c r="F17" s="124">
        <v>0.20455799999999999</v>
      </c>
      <c r="G17" s="124">
        <v>1.389229</v>
      </c>
      <c r="H17" s="124">
        <v>0.81833500000000003</v>
      </c>
      <c r="I17" s="124">
        <v>2.4121220000000001</v>
      </c>
      <c r="J17" s="124" t="s">
        <v>152</v>
      </c>
      <c r="K17" s="124">
        <v>2023</v>
      </c>
    </row>
    <row r="18" spans="1:11">
      <c r="A18" s="124" t="s">
        <v>151</v>
      </c>
      <c r="B18" s="451"/>
      <c r="C18" s="124">
        <v>2024</v>
      </c>
      <c r="D18" s="124">
        <v>0.59470319999999999</v>
      </c>
      <c r="E18" s="124">
        <v>-1.977276</v>
      </c>
      <c r="F18" s="124">
        <v>0.31618400000000002</v>
      </c>
      <c r="G18" s="124">
        <v>1.3264050000000001</v>
      </c>
      <c r="H18" s="124">
        <v>0.92939099999999986</v>
      </c>
      <c r="I18" s="124">
        <v>2.5719799999999999</v>
      </c>
      <c r="K18" s="124">
        <v>24</v>
      </c>
    </row>
    <row r="20" spans="1:11">
      <c r="A20" s="124" t="s">
        <v>153</v>
      </c>
      <c r="B20" s="451" t="s">
        <v>130</v>
      </c>
      <c r="C20" s="124">
        <v>2023</v>
      </c>
      <c r="D20" s="124">
        <v>0.39751130000000001</v>
      </c>
      <c r="E20" s="124">
        <v>0.20523730000000001</v>
      </c>
      <c r="F20" s="124">
        <v>0.33702769999999999</v>
      </c>
      <c r="G20" s="124">
        <v>0.32250649999999997</v>
      </c>
      <c r="H20" s="124">
        <v>-0.48278329999999997</v>
      </c>
      <c r="I20" s="124">
        <v>0.17675089999999999</v>
      </c>
      <c r="J20" s="124" t="s">
        <v>130</v>
      </c>
      <c r="K20" s="124">
        <v>2023</v>
      </c>
    </row>
    <row r="21" spans="1:11">
      <c r="A21" s="124" t="s">
        <v>153</v>
      </c>
      <c r="B21" s="451"/>
      <c r="C21" s="124">
        <v>2024</v>
      </c>
      <c r="D21" s="124">
        <v>8.8692199999999999E-2</v>
      </c>
      <c r="E21" s="124">
        <v>-0.60710949999999997</v>
      </c>
      <c r="F21" s="124">
        <v>0.24970120000000001</v>
      </c>
      <c r="G21" s="124">
        <v>0.2335653</v>
      </c>
      <c r="H21" s="124">
        <v>0.19804430000000001</v>
      </c>
      <c r="I21" s="124">
        <v>0.68131079999999999</v>
      </c>
      <c r="K21" s="124">
        <v>24</v>
      </c>
    </row>
    <row r="35" spans="4:9" ht="26.25" customHeight="1">
      <c r="D35" s="125"/>
      <c r="E35" s="125"/>
      <c r="F35" s="125"/>
      <c r="G35" s="125"/>
      <c r="H35" s="125"/>
      <c r="I35" s="125"/>
    </row>
    <row r="51" spans="16:16">
      <c r="P51" s="124" t="s">
        <v>154</v>
      </c>
    </row>
    <row r="52" spans="16:16">
      <c r="P52" s="124" t="s">
        <v>155</v>
      </c>
    </row>
    <row r="53" spans="16:16">
      <c r="P53" s="124" t="s">
        <v>156</v>
      </c>
    </row>
    <row r="54" spans="16:16">
      <c r="P54" s="124" t="s">
        <v>157</v>
      </c>
    </row>
  </sheetData>
  <mergeCells count="5">
    <mergeCell ref="B8:B10"/>
    <mergeCell ref="B11:B12"/>
    <mergeCell ref="B14:B16"/>
    <mergeCell ref="B17:B18"/>
    <mergeCell ref="B20:B21"/>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A882E-ABB2-4B73-9B64-5205F6D6D502}">
  <dimension ref="A1:AA54"/>
  <sheetViews>
    <sheetView zoomScale="60" zoomScaleNormal="60" workbookViewId="0"/>
  </sheetViews>
  <sheetFormatPr defaultColWidth="9.140625" defaultRowHeight="15"/>
  <cols>
    <col min="1" max="16384" width="9.140625" style="25"/>
  </cols>
  <sheetData>
    <row r="1" spans="1:27">
      <c r="A1" s="25" t="s">
        <v>1063</v>
      </c>
      <c r="B1" s="25" t="s">
        <v>1064</v>
      </c>
      <c r="C1" s="25" t="s">
        <v>1065</v>
      </c>
      <c r="D1" s="25" t="s">
        <v>1066</v>
      </c>
      <c r="E1" s="25" t="s">
        <v>1067</v>
      </c>
      <c r="F1" s="25" t="s">
        <v>1068</v>
      </c>
      <c r="G1" s="25" t="s">
        <v>1069</v>
      </c>
      <c r="I1" s="25" t="s">
        <v>1070</v>
      </c>
      <c r="K1" s="80"/>
      <c r="L1" s="80"/>
      <c r="M1" s="80"/>
      <c r="N1" s="80"/>
      <c r="O1" s="80"/>
      <c r="P1" s="80"/>
      <c r="Q1" s="80"/>
      <c r="R1" s="80"/>
      <c r="S1" s="80"/>
      <c r="T1" s="80"/>
      <c r="U1" s="80"/>
      <c r="V1" s="80"/>
      <c r="W1" s="80"/>
      <c r="X1" s="80"/>
      <c r="Y1" s="80"/>
      <c r="Z1" s="80"/>
      <c r="AA1" s="80"/>
    </row>
    <row r="2" spans="1:27">
      <c r="A2" s="25">
        <v>1</v>
      </c>
      <c r="B2" s="25">
        <v>-0.16421160000000001</v>
      </c>
      <c r="C2" s="25">
        <v>-0.65597740000000004</v>
      </c>
      <c r="D2" s="25">
        <f>100*D27</f>
        <v>0</v>
      </c>
      <c r="E2" s="25">
        <v>-2.56376E-2</v>
      </c>
      <c r="F2" s="25">
        <v>0.18503049999999999</v>
      </c>
      <c r="G2" s="25">
        <v>8.1508399999999995E-2</v>
      </c>
      <c r="I2" s="26">
        <v>1</v>
      </c>
      <c r="J2" s="25">
        <f>EXP(I2)</f>
        <v>2.7182818284590451</v>
      </c>
      <c r="K2" s="80"/>
      <c r="L2" s="80"/>
      <c r="M2" s="80"/>
      <c r="N2" s="80"/>
      <c r="O2" s="80"/>
      <c r="P2" s="80"/>
      <c r="Q2" s="80"/>
      <c r="R2" s="80"/>
      <c r="S2" s="80"/>
      <c r="T2" s="80"/>
      <c r="U2" s="80"/>
      <c r="V2" s="80"/>
      <c r="W2" s="80"/>
      <c r="X2" s="80"/>
      <c r="Y2" s="80"/>
      <c r="Z2" s="80"/>
      <c r="AA2" s="80"/>
    </row>
    <row r="3" spans="1:27">
      <c r="A3" s="25">
        <v>2</v>
      </c>
      <c r="B3" s="25">
        <v>-0.16421160000000001</v>
      </c>
      <c r="C3" s="25">
        <v>-0.59654119999999999</v>
      </c>
      <c r="D3" s="25">
        <f t="shared" ref="D3:D21" si="0">100*D28</f>
        <v>0</v>
      </c>
      <c r="E3" s="25">
        <v>-1.5848299999999999E-2</v>
      </c>
      <c r="F3" s="25">
        <v>0.35498289999999999</v>
      </c>
      <c r="G3" s="25">
        <v>0.2305798</v>
      </c>
      <c r="I3" s="27">
        <f>I2-0.2</f>
        <v>0.8</v>
      </c>
      <c r="J3" s="25">
        <f t="shared" ref="J3:J10" si="1">EXP(I3)</f>
        <v>2.2255409284924679</v>
      </c>
      <c r="K3" s="80"/>
      <c r="L3" s="80"/>
      <c r="M3" s="80"/>
      <c r="N3" s="80"/>
      <c r="O3" s="80"/>
      <c r="P3" s="80"/>
      <c r="Q3" s="80"/>
      <c r="R3" s="80"/>
      <c r="S3" s="80"/>
      <c r="T3" s="80"/>
      <c r="U3" s="80"/>
      <c r="V3" s="80"/>
      <c r="W3" s="80"/>
      <c r="X3" s="80"/>
      <c r="Y3" s="80"/>
      <c r="Z3" s="80"/>
      <c r="AA3" s="80"/>
    </row>
    <row r="4" spans="1:27">
      <c r="A4" s="25">
        <v>3</v>
      </c>
      <c r="B4" s="25">
        <v>-0.16421160000000001</v>
      </c>
      <c r="C4" s="25">
        <v>-0.49046889999999999</v>
      </c>
      <c r="D4" s="25">
        <f t="shared" si="0"/>
        <v>0</v>
      </c>
      <c r="E4" s="25">
        <v>-1.4393299999999999E-2</v>
      </c>
      <c r="F4" s="25">
        <v>-7.8231599999999998E-2</v>
      </c>
      <c r="G4" s="25">
        <v>0.25273499999999999</v>
      </c>
      <c r="I4" s="27">
        <f t="shared" ref="I4:I10" si="2">I3-0.2</f>
        <v>0.60000000000000009</v>
      </c>
      <c r="J4" s="25">
        <f t="shared" si="1"/>
        <v>1.8221188003905091</v>
      </c>
      <c r="K4" s="80"/>
      <c r="L4" s="80"/>
      <c r="M4" s="80"/>
      <c r="N4" s="80"/>
      <c r="O4" s="80"/>
      <c r="P4" s="80"/>
      <c r="Q4" s="80"/>
      <c r="R4" s="80"/>
      <c r="S4" s="80"/>
      <c r="T4" s="80"/>
      <c r="U4" s="80"/>
      <c r="V4" s="80"/>
      <c r="W4" s="80"/>
      <c r="X4" s="80"/>
      <c r="Y4" s="80"/>
      <c r="Z4" s="80"/>
      <c r="AA4" s="80"/>
    </row>
    <row r="5" spans="1:27">
      <c r="A5" s="25">
        <v>4</v>
      </c>
      <c r="B5" s="25">
        <v>-0.16421160000000001</v>
      </c>
      <c r="C5" s="25">
        <v>-0.42274270000000003</v>
      </c>
      <c r="D5" s="25">
        <f t="shared" si="0"/>
        <v>0</v>
      </c>
      <c r="E5" s="25">
        <v>-1.26864E-2</v>
      </c>
      <c r="F5" s="25">
        <v>-0.39982640000000003</v>
      </c>
      <c r="G5" s="25">
        <v>0.27872789999999997</v>
      </c>
      <c r="I5" s="27">
        <f t="shared" si="2"/>
        <v>0.40000000000000008</v>
      </c>
      <c r="J5" s="25">
        <f t="shared" si="1"/>
        <v>1.4918246976412703</v>
      </c>
      <c r="K5" s="80"/>
      <c r="L5" s="80"/>
      <c r="M5" s="80"/>
      <c r="N5" s="80"/>
      <c r="O5" s="80"/>
      <c r="P5" s="80"/>
      <c r="Q5" s="80"/>
      <c r="R5" s="80"/>
      <c r="S5" s="80"/>
      <c r="T5" s="80"/>
      <c r="U5" s="80"/>
      <c r="V5" s="80"/>
      <c r="W5" s="80"/>
      <c r="X5" s="80"/>
      <c r="Y5" s="80"/>
      <c r="Z5" s="80"/>
      <c r="AA5" s="80"/>
    </row>
    <row r="6" spans="1:27">
      <c r="A6" s="25">
        <v>5</v>
      </c>
      <c r="B6" s="25">
        <v>-0.16421160000000001</v>
      </c>
      <c r="C6" s="25">
        <v>-0.36769190000000002</v>
      </c>
      <c r="D6" s="25">
        <f t="shared" si="0"/>
        <v>0</v>
      </c>
      <c r="E6" s="25">
        <v>-1.1300299999999999E-2</v>
      </c>
      <c r="F6" s="25">
        <v>-0.2395649</v>
      </c>
      <c r="G6" s="25">
        <v>0.29983599999999999</v>
      </c>
      <c r="I6" s="27">
        <f t="shared" si="2"/>
        <v>0.20000000000000007</v>
      </c>
      <c r="J6" s="25">
        <f t="shared" si="1"/>
        <v>1.2214027581601699</v>
      </c>
      <c r="K6" s="80"/>
      <c r="L6" s="80"/>
      <c r="M6" s="80"/>
      <c r="N6" s="80"/>
      <c r="O6" s="80"/>
      <c r="P6" s="80"/>
      <c r="Q6" s="80"/>
      <c r="R6" s="80"/>
      <c r="S6" s="80"/>
      <c r="T6" s="80"/>
      <c r="U6" s="80"/>
      <c r="V6" s="80"/>
      <c r="W6" s="80"/>
      <c r="X6" s="80"/>
      <c r="Y6" s="80"/>
      <c r="Z6" s="80"/>
      <c r="AA6" s="80"/>
    </row>
    <row r="7" spans="1:27">
      <c r="A7" s="25">
        <v>6</v>
      </c>
      <c r="B7" s="25">
        <v>-0.16421160000000001</v>
      </c>
      <c r="C7" s="25">
        <v>-0.32786300000000002</v>
      </c>
      <c r="D7" s="25">
        <f t="shared" si="0"/>
        <v>0</v>
      </c>
      <c r="E7" s="25">
        <v>-9.8531999999999995E-3</v>
      </c>
      <c r="F7" s="25">
        <v>-0.1875906</v>
      </c>
      <c r="G7" s="25">
        <v>0.32187250000000001</v>
      </c>
      <c r="I7" s="27">
        <f t="shared" si="2"/>
        <v>0</v>
      </c>
      <c r="J7" s="25">
        <f t="shared" si="1"/>
        <v>1</v>
      </c>
      <c r="K7" s="80"/>
      <c r="L7" s="80"/>
      <c r="M7" s="80"/>
      <c r="N7" s="80"/>
      <c r="O7" s="80"/>
      <c r="P7" s="80"/>
      <c r="Q7" s="80"/>
      <c r="R7" s="80"/>
      <c r="S7" s="80"/>
      <c r="T7" s="80"/>
      <c r="U7" s="80"/>
      <c r="V7" s="80"/>
      <c r="W7" s="80"/>
      <c r="X7" s="80"/>
      <c r="Y7" s="80"/>
      <c r="Z7" s="80"/>
      <c r="AA7" s="80"/>
    </row>
    <row r="8" spans="1:27">
      <c r="A8" s="25">
        <v>7</v>
      </c>
      <c r="B8" s="25">
        <v>-0.16421160000000001</v>
      </c>
      <c r="C8" s="25">
        <v>-0.19248670000000001</v>
      </c>
      <c r="D8" s="25">
        <f t="shared" si="0"/>
        <v>0</v>
      </c>
      <c r="E8" s="25">
        <v>-8.4554000000000001E-3</v>
      </c>
      <c r="F8" s="25">
        <v>-1.52163E-2</v>
      </c>
      <c r="G8" s="25">
        <v>0.34315760000000001</v>
      </c>
      <c r="I8" s="27">
        <f t="shared" si="2"/>
        <v>-0.2</v>
      </c>
      <c r="J8" s="25">
        <f t="shared" si="1"/>
        <v>0.81873075307798182</v>
      </c>
      <c r="K8" s="80"/>
      <c r="L8" s="80"/>
      <c r="M8" s="80"/>
      <c r="N8" s="80"/>
      <c r="O8" s="80"/>
      <c r="P8" s="80"/>
      <c r="Q8" s="80"/>
      <c r="R8" s="80"/>
      <c r="S8" s="80"/>
      <c r="T8" s="80"/>
      <c r="U8" s="80"/>
      <c r="V8" s="80"/>
      <c r="W8" s="80"/>
      <c r="X8" s="80"/>
      <c r="Y8" s="80"/>
      <c r="Z8" s="80"/>
      <c r="AA8" s="80"/>
    </row>
    <row r="9" spans="1:27">
      <c r="A9" s="25">
        <v>8</v>
      </c>
      <c r="B9" s="25">
        <v>-0.16421160000000001</v>
      </c>
      <c r="C9" s="25">
        <v>-6.7554500000000003E-2</v>
      </c>
      <c r="D9" s="25">
        <f t="shared" si="0"/>
        <v>0</v>
      </c>
      <c r="E9" s="25">
        <v>-6.5309000000000001E-3</v>
      </c>
      <c r="F9" s="25">
        <v>-0.31543870000000002</v>
      </c>
      <c r="G9" s="25">
        <v>0.37246360000000001</v>
      </c>
      <c r="I9" s="27">
        <f t="shared" si="2"/>
        <v>-0.4</v>
      </c>
      <c r="J9" s="25">
        <f t="shared" si="1"/>
        <v>0.67032004603563933</v>
      </c>
      <c r="K9" s="80"/>
      <c r="L9" s="80"/>
      <c r="M9" s="80"/>
      <c r="N9" s="80"/>
      <c r="O9" s="80"/>
      <c r="P9" s="80"/>
      <c r="Q9" s="80"/>
      <c r="R9" s="80"/>
      <c r="S9" s="80"/>
      <c r="T9" s="80"/>
      <c r="U9" s="80"/>
      <c r="V9" s="80"/>
      <c r="W9" s="80"/>
      <c r="X9" s="80"/>
      <c r="Y9" s="80"/>
      <c r="Z9" s="80"/>
      <c r="AA9" s="80"/>
    </row>
    <row r="10" spans="1:27">
      <c r="A10" s="25">
        <v>9</v>
      </c>
      <c r="B10" s="25">
        <v>-0.16421160000000001</v>
      </c>
      <c r="C10" s="25">
        <v>0.13611219999999999</v>
      </c>
      <c r="D10" s="25">
        <f t="shared" si="0"/>
        <v>0</v>
      </c>
      <c r="E10" s="25">
        <v>-3.8083000000000001E-3</v>
      </c>
      <c r="F10" s="25">
        <v>3.6181999999999999E-2</v>
      </c>
      <c r="G10" s="25">
        <v>0.41392309999999999</v>
      </c>
      <c r="I10" s="27">
        <f t="shared" si="2"/>
        <v>-0.60000000000000009</v>
      </c>
      <c r="J10" s="25">
        <f t="shared" si="1"/>
        <v>0.54881163609402639</v>
      </c>
      <c r="K10" s="80"/>
      <c r="L10" s="80"/>
      <c r="M10" s="80"/>
      <c r="N10" s="80"/>
      <c r="O10" s="80"/>
      <c r="P10" s="80"/>
      <c r="Q10" s="80"/>
      <c r="R10" s="80"/>
      <c r="S10" s="80"/>
      <c r="T10" s="80"/>
      <c r="U10" s="80"/>
      <c r="V10" s="80"/>
      <c r="W10" s="80"/>
      <c r="X10" s="80"/>
      <c r="Y10" s="80"/>
      <c r="Z10" s="80"/>
      <c r="AA10" s="80"/>
    </row>
    <row r="11" spans="1:27">
      <c r="A11" s="25">
        <v>10</v>
      </c>
      <c r="B11" s="25">
        <v>-0.16421160000000001</v>
      </c>
      <c r="C11" s="25">
        <v>0.48661450000000001</v>
      </c>
      <c r="D11" s="25">
        <f t="shared" si="0"/>
        <v>0</v>
      </c>
      <c r="E11" s="25">
        <v>-5.3399999999999997E-4</v>
      </c>
      <c r="F11" s="25">
        <v>-0.30792530000000001</v>
      </c>
      <c r="G11" s="25">
        <v>0.46378469999999999</v>
      </c>
      <c r="I11" s="27"/>
      <c r="K11" s="80"/>
      <c r="L11" s="80"/>
      <c r="M11" s="80"/>
      <c r="N11" s="80"/>
      <c r="O11" s="80"/>
      <c r="P11" s="80"/>
      <c r="Q11" s="80"/>
      <c r="R11" s="80"/>
      <c r="S11" s="80"/>
      <c r="T11" s="80"/>
      <c r="U11" s="80"/>
      <c r="V11" s="80"/>
      <c r="W11" s="80"/>
      <c r="X11" s="80"/>
      <c r="Y11" s="80"/>
      <c r="Z11" s="80"/>
      <c r="AA11" s="80"/>
    </row>
    <row r="12" spans="1:27">
      <c r="A12" s="25">
        <v>11</v>
      </c>
      <c r="B12" s="25">
        <v>-0.1360835</v>
      </c>
      <c r="C12" s="25">
        <v>0.55605570000000004</v>
      </c>
      <c r="D12" s="25">
        <f t="shared" si="0"/>
        <v>4.4148100000000001</v>
      </c>
      <c r="E12" s="25">
        <v>8.1099999999999998E-4</v>
      </c>
      <c r="F12" s="25">
        <v>-0.4374208</v>
      </c>
      <c r="G12" s="25">
        <v>0.48426639999999999</v>
      </c>
      <c r="I12" s="27"/>
      <c r="K12" s="80"/>
      <c r="L12" s="80"/>
      <c r="M12" s="80"/>
      <c r="N12" s="80"/>
      <c r="O12" s="80"/>
      <c r="P12" s="80"/>
      <c r="Q12" s="80"/>
      <c r="R12" s="80"/>
      <c r="S12" s="80"/>
      <c r="T12" s="80"/>
      <c r="U12" s="80"/>
      <c r="V12" s="80"/>
      <c r="W12" s="80"/>
      <c r="X12" s="80"/>
      <c r="Y12" s="80"/>
      <c r="Z12" s="80"/>
      <c r="AA12" s="80"/>
    </row>
    <row r="13" spans="1:27">
      <c r="A13" s="25">
        <v>12</v>
      </c>
      <c r="B13" s="25">
        <v>-7.4081599999999997E-2</v>
      </c>
      <c r="C13" s="25">
        <v>0.77076719999999999</v>
      </c>
      <c r="D13" s="25">
        <f t="shared" si="0"/>
        <v>14.14626</v>
      </c>
      <c r="E13" s="25">
        <v>1.9908999999999999E-3</v>
      </c>
      <c r="F13" s="25">
        <v>0.5181789</v>
      </c>
      <c r="G13" s="25">
        <v>0.50223399999999996</v>
      </c>
      <c r="K13" s="80"/>
      <c r="L13" s="80"/>
      <c r="M13" s="80"/>
      <c r="N13" s="80"/>
      <c r="O13" s="80"/>
      <c r="P13" s="80"/>
      <c r="Q13" s="80"/>
      <c r="R13" s="80"/>
      <c r="S13" s="80"/>
      <c r="T13" s="80"/>
      <c r="U13" s="80"/>
      <c r="V13" s="80"/>
      <c r="W13" s="80"/>
      <c r="X13" s="80"/>
      <c r="Y13" s="80"/>
      <c r="Z13" s="80"/>
      <c r="AA13" s="80"/>
    </row>
    <row r="14" spans="1:27">
      <c r="A14" s="25">
        <v>13</v>
      </c>
      <c r="B14" s="25">
        <v>-2.6236200000000001E-2</v>
      </c>
      <c r="C14" s="25">
        <v>-0.2770611</v>
      </c>
      <c r="D14" s="25">
        <f t="shared" si="0"/>
        <v>21.65578</v>
      </c>
      <c r="E14" s="25">
        <v>4.0689999999999997E-3</v>
      </c>
      <c r="F14" s="25">
        <v>0.4647732</v>
      </c>
      <c r="G14" s="25">
        <v>0.53387839999999998</v>
      </c>
      <c r="K14" s="80"/>
      <c r="L14" s="80"/>
      <c r="M14" s="80"/>
      <c r="N14" s="80"/>
      <c r="O14" s="80"/>
      <c r="P14" s="80"/>
      <c r="Q14" s="80"/>
      <c r="R14" s="80"/>
      <c r="S14" s="80"/>
      <c r="T14" s="80"/>
      <c r="U14" s="80"/>
      <c r="V14" s="80"/>
      <c r="W14" s="80"/>
      <c r="X14" s="80"/>
      <c r="Y14" s="80"/>
      <c r="Z14" s="80"/>
      <c r="AA14" s="80"/>
    </row>
    <row r="15" spans="1:27">
      <c r="A15" s="25">
        <v>14</v>
      </c>
      <c r="B15" s="25">
        <v>4.0492199999999999E-2</v>
      </c>
      <c r="C15" s="25">
        <v>-0.17176669999999999</v>
      </c>
      <c r="D15" s="25">
        <f t="shared" si="0"/>
        <v>32.129059999999996</v>
      </c>
      <c r="E15" s="25">
        <v>6.7983999999999996E-3</v>
      </c>
      <c r="F15" s="25">
        <v>0.57107580000000002</v>
      </c>
      <c r="G15" s="25">
        <v>0.5754418</v>
      </c>
      <c r="K15" s="80"/>
      <c r="L15" s="80"/>
      <c r="M15" s="80"/>
      <c r="N15" s="80"/>
      <c r="O15" s="80"/>
      <c r="P15" s="80"/>
      <c r="Q15" s="80"/>
      <c r="R15" s="80"/>
      <c r="S15" s="80"/>
      <c r="T15" s="80"/>
      <c r="U15" s="80"/>
      <c r="V15" s="80"/>
      <c r="W15" s="80"/>
      <c r="X15" s="80"/>
      <c r="Y15" s="80"/>
      <c r="Z15" s="80"/>
      <c r="AA15" s="80"/>
    </row>
    <row r="16" spans="1:27">
      <c r="A16" s="25">
        <v>15</v>
      </c>
      <c r="B16" s="25">
        <v>0.13422519999999999</v>
      </c>
      <c r="C16" s="25">
        <v>-5.6799999999999998E-5</v>
      </c>
      <c r="D16" s="25">
        <f t="shared" si="0"/>
        <v>46.840829999999997</v>
      </c>
      <c r="E16" s="25">
        <v>9.3935000000000008E-3</v>
      </c>
      <c r="F16" s="25">
        <v>-0.14973929999999999</v>
      </c>
      <c r="G16" s="25">
        <v>0.61496010000000001</v>
      </c>
      <c r="K16" s="80"/>
      <c r="L16" s="80"/>
      <c r="M16" s="80"/>
      <c r="N16" s="80"/>
      <c r="O16" s="80"/>
      <c r="P16" s="80"/>
      <c r="Q16" s="80"/>
      <c r="R16" s="80"/>
      <c r="S16" s="80"/>
      <c r="T16" s="80"/>
      <c r="U16" s="80"/>
      <c r="V16" s="80"/>
      <c r="W16" s="80"/>
      <c r="X16" s="80"/>
      <c r="Y16" s="80"/>
      <c r="Z16" s="80"/>
      <c r="AA16" s="80"/>
    </row>
    <row r="17" spans="1:27">
      <c r="A17" s="25">
        <v>16</v>
      </c>
      <c r="B17" s="25">
        <v>0.22644510000000001</v>
      </c>
      <c r="C17" s="25">
        <v>2.46234E-2</v>
      </c>
      <c r="D17" s="25">
        <f t="shared" si="0"/>
        <v>61.315109999999997</v>
      </c>
      <c r="E17" s="25">
        <v>1.1615800000000001E-2</v>
      </c>
      <c r="F17" s="25">
        <v>0.19612350000000001</v>
      </c>
      <c r="G17" s="25">
        <v>0.64880119999999997</v>
      </c>
      <c r="K17" s="80"/>
      <c r="L17" s="80"/>
      <c r="M17" s="80"/>
      <c r="N17" s="80"/>
      <c r="O17" s="80"/>
      <c r="P17" s="80"/>
      <c r="Q17" s="80"/>
      <c r="R17" s="80"/>
      <c r="S17" s="80"/>
      <c r="T17" s="80"/>
      <c r="U17" s="80"/>
      <c r="V17" s="80"/>
      <c r="W17" s="80"/>
      <c r="X17" s="80"/>
      <c r="Y17" s="80"/>
      <c r="Z17" s="80"/>
      <c r="AA17" s="80"/>
    </row>
    <row r="18" spans="1:27">
      <c r="A18" s="25">
        <v>17</v>
      </c>
      <c r="B18" s="25">
        <v>0.29861070000000001</v>
      </c>
      <c r="C18" s="25">
        <v>-0.20845620000000001</v>
      </c>
      <c r="D18" s="25">
        <f t="shared" si="0"/>
        <v>72.641779999999997</v>
      </c>
      <c r="E18" s="25">
        <v>1.54471E-2</v>
      </c>
      <c r="F18" s="25">
        <v>0.43141669999999999</v>
      </c>
      <c r="G18" s="25">
        <v>0.70714339999999998</v>
      </c>
      <c r="K18" s="80"/>
      <c r="L18" s="80"/>
      <c r="M18" s="80"/>
      <c r="N18" s="80"/>
      <c r="O18" s="80"/>
      <c r="P18" s="80"/>
      <c r="Q18" s="80"/>
      <c r="R18" s="80"/>
      <c r="S18" s="80"/>
      <c r="T18" s="80"/>
      <c r="U18" s="80"/>
      <c r="V18" s="80"/>
      <c r="W18" s="80"/>
      <c r="X18" s="80"/>
      <c r="Y18" s="80"/>
      <c r="Z18" s="80"/>
      <c r="AA18" s="80"/>
    </row>
    <row r="19" spans="1:27">
      <c r="A19" s="25">
        <v>18</v>
      </c>
      <c r="B19" s="25">
        <v>0.34166800000000003</v>
      </c>
      <c r="C19" s="25">
        <v>0.70756929999999996</v>
      </c>
      <c r="D19" s="25">
        <f t="shared" si="0"/>
        <v>79.399779999999993</v>
      </c>
      <c r="E19" s="25">
        <v>1.9870200000000001E-2</v>
      </c>
      <c r="F19" s="25">
        <v>-0.43724360000000001</v>
      </c>
      <c r="G19" s="25">
        <v>0.77449849999999998</v>
      </c>
      <c r="K19" s="80"/>
      <c r="L19" s="80"/>
      <c r="M19" s="80"/>
      <c r="N19" s="80"/>
      <c r="O19" s="80"/>
      <c r="P19" s="80"/>
      <c r="Q19" s="80"/>
      <c r="R19" s="80"/>
      <c r="S19" s="80"/>
      <c r="T19" s="80"/>
      <c r="U19" s="80"/>
      <c r="V19" s="80"/>
      <c r="W19" s="80"/>
      <c r="X19" s="80"/>
      <c r="Y19" s="80"/>
      <c r="Z19" s="80"/>
      <c r="AA19" s="80"/>
    </row>
    <row r="20" spans="1:27">
      <c r="A20" s="25">
        <v>19</v>
      </c>
      <c r="B20" s="25">
        <v>0.42610419999999999</v>
      </c>
      <c r="C20" s="25">
        <v>0.2523282</v>
      </c>
      <c r="D20" s="25">
        <f t="shared" si="0"/>
        <v>92.652389999999997</v>
      </c>
      <c r="E20" s="25">
        <v>2.29748E-2</v>
      </c>
      <c r="F20" s="25">
        <v>-0.26532410000000001</v>
      </c>
      <c r="G20" s="25">
        <v>0.82177440000000002</v>
      </c>
      <c r="K20" s="80"/>
      <c r="L20" s="80"/>
      <c r="M20" s="80"/>
      <c r="N20" s="80"/>
      <c r="O20" s="80"/>
      <c r="P20" s="80"/>
      <c r="Q20" s="80"/>
      <c r="R20" s="80"/>
      <c r="S20" s="80"/>
      <c r="T20" s="80"/>
      <c r="U20" s="80"/>
      <c r="V20" s="80"/>
      <c r="W20" s="80"/>
      <c r="X20" s="80"/>
      <c r="Y20" s="80"/>
      <c r="Z20" s="80"/>
      <c r="AA20" s="80"/>
    </row>
    <row r="21" spans="1:27">
      <c r="A21" s="25">
        <v>20</v>
      </c>
      <c r="B21" s="25">
        <v>0.47291800000000001</v>
      </c>
      <c r="C21" s="25">
        <v>0.84459660000000003</v>
      </c>
      <c r="D21" s="25">
        <f t="shared" si="0"/>
        <v>100</v>
      </c>
      <c r="E21" s="25">
        <v>3.1239800000000002E-2</v>
      </c>
      <c r="F21" s="25">
        <v>7.5758199999999998E-2</v>
      </c>
      <c r="G21" s="25">
        <v>0.94763319999999995</v>
      </c>
      <c r="K21" s="80"/>
      <c r="L21" s="80"/>
      <c r="M21" s="80"/>
      <c r="N21" s="80"/>
      <c r="O21" s="80"/>
      <c r="P21" s="80"/>
      <c r="Q21" s="80"/>
      <c r="R21" s="80"/>
      <c r="S21" s="80"/>
      <c r="T21" s="80"/>
      <c r="U21" s="80"/>
      <c r="V21" s="80"/>
      <c r="W21" s="80"/>
      <c r="X21" s="80"/>
      <c r="Y21" s="80"/>
      <c r="Z21" s="80"/>
      <c r="AA21" s="80"/>
    </row>
    <row r="22" spans="1:27">
      <c r="K22" s="80"/>
      <c r="L22" s="80"/>
      <c r="M22" s="80"/>
      <c r="N22" s="80"/>
      <c r="O22" s="80"/>
      <c r="P22" s="80"/>
      <c r="Q22" s="80"/>
      <c r="R22" s="80"/>
      <c r="S22" s="80"/>
      <c r="T22" s="80"/>
      <c r="U22" s="80"/>
      <c r="V22" s="80"/>
      <c r="W22" s="80"/>
      <c r="X22" s="80"/>
      <c r="Y22" s="80"/>
      <c r="Z22" s="80"/>
      <c r="AA22" s="80"/>
    </row>
    <row r="23" spans="1:27">
      <c r="K23" s="80"/>
      <c r="L23" s="80"/>
      <c r="M23" s="80"/>
      <c r="N23" s="80"/>
      <c r="O23" s="80"/>
      <c r="P23" s="80"/>
      <c r="Q23" s="80"/>
      <c r="R23" s="80"/>
      <c r="S23" s="80"/>
      <c r="T23" s="80"/>
      <c r="U23" s="80"/>
      <c r="V23" s="80"/>
      <c r="W23" s="80"/>
      <c r="X23" s="80"/>
      <c r="Y23" s="80"/>
      <c r="Z23" s="80"/>
      <c r="AA23" s="80"/>
    </row>
    <row r="24" spans="1:27">
      <c r="B24" s="82"/>
      <c r="C24" s="82"/>
      <c r="E24" s="82"/>
      <c r="K24" s="80"/>
      <c r="L24" s="80"/>
      <c r="M24" s="80"/>
      <c r="N24" s="80"/>
      <c r="O24" s="80"/>
      <c r="P24" s="80"/>
      <c r="Q24" s="80"/>
      <c r="R24" s="80"/>
      <c r="S24" s="80"/>
      <c r="T24" s="80"/>
      <c r="U24" s="80"/>
      <c r="V24" s="80"/>
      <c r="W24" s="80"/>
      <c r="X24" s="80"/>
      <c r="Y24" s="80"/>
      <c r="Z24" s="80"/>
      <c r="AA24" s="80"/>
    </row>
    <row r="25" spans="1:27">
      <c r="B25" s="82"/>
      <c r="C25" s="82"/>
      <c r="E25" s="82"/>
      <c r="K25" s="80"/>
      <c r="L25" s="80"/>
      <c r="M25" s="80"/>
      <c r="N25" s="80"/>
      <c r="O25" s="80"/>
      <c r="P25" s="80"/>
      <c r="Q25" s="80"/>
      <c r="R25" s="80"/>
      <c r="S25" s="80"/>
      <c r="T25" s="80"/>
      <c r="U25" s="80"/>
      <c r="V25" s="80"/>
      <c r="W25" s="80"/>
      <c r="X25" s="80"/>
      <c r="Y25" s="80"/>
      <c r="Z25" s="80"/>
      <c r="AA25" s="80"/>
    </row>
    <row r="26" spans="1:27">
      <c r="C26" s="82"/>
      <c r="D26" s="25" t="s">
        <v>1071</v>
      </c>
      <c r="E26" s="82"/>
      <c r="F26" s="82"/>
      <c r="K26" s="80"/>
      <c r="L26" s="80"/>
      <c r="M26" s="80"/>
      <c r="N26" s="80"/>
      <c r="O26" s="80"/>
      <c r="P26" s="80"/>
      <c r="Q26" s="80"/>
      <c r="R26" s="80"/>
      <c r="S26" s="80"/>
      <c r="T26" s="80"/>
      <c r="U26" s="80"/>
      <c r="V26" s="80"/>
      <c r="W26" s="80"/>
      <c r="X26" s="80"/>
      <c r="Y26" s="80"/>
      <c r="Z26" s="80"/>
      <c r="AA26" s="80"/>
    </row>
    <row r="27" spans="1:27">
      <c r="C27" s="82"/>
      <c r="D27" s="25">
        <v>0</v>
      </c>
      <c r="E27" s="82"/>
      <c r="F27" s="82"/>
      <c r="K27" s="80"/>
      <c r="L27" s="80"/>
      <c r="M27" s="80"/>
      <c r="N27" s="80"/>
      <c r="O27" s="80"/>
      <c r="P27" s="80"/>
      <c r="Q27" s="80"/>
      <c r="R27" s="80"/>
      <c r="S27" s="80"/>
      <c r="T27" s="80"/>
      <c r="U27" s="80"/>
      <c r="V27" s="80"/>
      <c r="W27" s="80"/>
      <c r="X27" s="80"/>
      <c r="Y27" s="80"/>
      <c r="Z27" s="80"/>
      <c r="AA27" s="80"/>
    </row>
    <row r="28" spans="1:27">
      <c r="C28" s="82"/>
      <c r="D28" s="25">
        <v>0</v>
      </c>
      <c r="E28" s="82"/>
      <c r="F28" s="82"/>
      <c r="K28" s="80"/>
      <c r="L28" s="80"/>
      <c r="M28" s="80"/>
      <c r="N28" s="80"/>
      <c r="O28" s="80"/>
      <c r="P28" s="80"/>
      <c r="Q28" s="80"/>
      <c r="R28" s="80"/>
      <c r="S28" s="80"/>
      <c r="T28" s="80"/>
      <c r="U28" s="80"/>
      <c r="V28" s="80"/>
      <c r="W28" s="80"/>
      <c r="X28" s="80"/>
      <c r="Y28" s="80"/>
      <c r="Z28" s="80"/>
      <c r="AA28" s="80"/>
    </row>
    <row r="29" spans="1:27">
      <c r="C29" s="82"/>
      <c r="D29" s="25">
        <v>0</v>
      </c>
      <c r="E29" s="82"/>
      <c r="F29" s="82"/>
      <c r="K29" s="80"/>
      <c r="L29" s="80"/>
      <c r="M29" s="80"/>
      <c r="N29" s="80"/>
      <c r="O29" s="80"/>
      <c r="P29" s="80"/>
      <c r="Q29" s="80"/>
      <c r="R29" s="80"/>
      <c r="S29" s="80"/>
      <c r="T29" s="80"/>
      <c r="U29" s="80"/>
      <c r="V29" s="80"/>
      <c r="W29" s="80"/>
      <c r="X29" s="80"/>
      <c r="Y29" s="80"/>
      <c r="Z29" s="80"/>
      <c r="AA29" s="80"/>
    </row>
    <row r="30" spans="1:27">
      <c r="C30" s="82"/>
      <c r="D30" s="25">
        <v>0</v>
      </c>
      <c r="E30" s="82"/>
      <c r="F30" s="82"/>
      <c r="K30" s="80"/>
      <c r="L30" s="80"/>
      <c r="M30" s="80"/>
      <c r="N30" s="80"/>
      <c r="O30" s="80"/>
      <c r="P30" s="80"/>
      <c r="Q30" s="80"/>
      <c r="R30" s="80"/>
      <c r="S30" s="80"/>
      <c r="T30" s="80"/>
      <c r="U30" s="80"/>
      <c r="V30" s="80"/>
      <c r="W30" s="80"/>
      <c r="X30" s="80"/>
      <c r="Y30" s="80"/>
      <c r="Z30" s="80"/>
      <c r="AA30" s="80"/>
    </row>
    <row r="31" spans="1:27">
      <c r="C31" s="82"/>
      <c r="D31" s="25">
        <v>0</v>
      </c>
      <c r="E31" s="82"/>
      <c r="F31" s="82"/>
      <c r="K31" s="80"/>
      <c r="L31" s="80"/>
      <c r="M31" s="80"/>
      <c r="N31" s="80"/>
      <c r="O31" s="80"/>
      <c r="P31" s="80"/>
      <c r="Q31" s="80"/>
      <c r="R31" s="80"/>
      <c r="S31" s="80"/>
      <c r="T31" s="80"/>
      <c r="U31" s="80"/>
      <c r="V31" s="80"/>
      <c r="W31" s="80"/>
      <c r="X31" s="80"/>
      <c r="Y31" s="80"/>
      <c r="Z31" s="80"/>
      <c r="AA31" s="80"/>
    </row>
    <row r="32" spans="1:27">
      <c r="C32" s="82"/>
      <c r="D32" s="25">
        <v>0</v>
      </c>
      <c r="E32" s="82"/>
      <c r="K32" s="80"/>
      <c r="L32" s="80"/>
      <c r="M32" s="80"/>
      <c r="N32" s="80"/>
      <c r="O32" s="80"/>
      <c r="P32" s="80"/>
      <c r="Q32" s="80"/>
      <c r="R32" s="80"/>
      <c r="S32" s="80"/>
      <c r="T32" s="80"/>
      <c r="U32" s="80"/>
      <c r="V32" s="80"/>
      <c r="W32" s="80"/>
      <c r="X32" s="80"/>
      <c r="Y32" s="80"/>
      <c r="Z32" s="80"/>
      <c r="AA32" s="80"/>
    </row>
    <row r="33" spans="3:27">
      <c r="C33" s="82"/>
      <c r="D33" s="25">
        <v>0</v>
      </c>
      <c r="E33" s="82"/>
      <c r="F33" s="82"/>
      <c r="K33" s="80"/>
      <c r="L33" s="80"/>
      <c r="M33" s="80"/>
      <c r="N33" s="80"/>
      <c r="O33" s="80"/>
      <c r="P33" s="80"/>
      <c r="Q33" s="80"/>
      <c r="R33" s="80"/>
      <c r="S33" s="80"/>
      <c r="T33" s="80"/>
      <c r="U33" s="80"/>
      <c r="V33" s="80"/>
      <c r="W33" s="80"/>
      <c r="X33" s="80"/>
      <c r="Y33" s="80"/>
      <c r="Z33" s="80"/>
      <c r="AA33" s="80"/>
    </row>
    <row r="34" spans="3:27">
      <c r="C34" s="82"/>
      <c r="D34" s="25">
        <v>0</v>
      </c>
      <c r="F34" s="82"/>
      <c r="K34" s="80"/>
      <c r="L34" s="80"/>
      <c r="M34" s="80"/>
      <c r="N34" s="80"/>
      <c r="O34" s="80"/>
      <c r="P34" s="80"/>
      <c r="Q34" s="80"/>
      <c r="R34" s="80"/>
      <c r="S34" s="80"/>
      <c r="T34" s="80"/>
      <c r="U34" s="80"/>
      <c r="V34" s="80"/>
      <c r="W34" s="80"/>
      <c r="X34" s="80"/>
      <c r="Y34" s="80"/>
      <c r="Z34" s="80"/>
      <c r="AA34" s="80"/>
    </row>
    <row r="35" spans="3:27">
      <c r="C35" s="82"/>
      <c r="D35" s="25">
        <v>0</v>
      </c>
      <c r="K35" s="80"/>
      <c r="L35" s="80"/>
      <c r="M35" s="80"/>
      <c r="N35" s="80"/>
      <c r="O35" s="80"/>
      <c r="P35" s="80"/>
      <c r="Q35" s="80"/>
      <c r="R35" s="80"/>
      <c r="S35" s="80"/>
      <c r="T35" s="80"/>
      <c r="U35" s="80"/>
      <c r="V35" s="80"/>
      <c r="W35" s="80"/>
      <c r="X35" s="80"/>
      <c r="Y35" s="80"/>
      <c r="Z35" s="80"/>
      <c r="AA35" s="80"/>
    </row>
    <row r="36" spans="3:27">
      <c r="C36" s="82"/>
      <c r="D36" s="25">
        <v>0</v>
      </c>
      <c r="K36" s="80"/>
      <c r="L36" s="80"/>
      <c r="M36" s="80"/>
      <c r="N36" s="80"/>
      <c r="O36" s="80"/>
      <c r="P36" s="80"/>
      <c r="Q36" s="80"/>
      <c r="R36" s="80"/>
      <c r="S36" s="80"/>
      <c r="T36" s="80"/>
      <c r="U36" s="80"/>
      <c r="V36" s="80"/>
      <c r="W36" s="80"/>
      <c r="X36" s="80"/>
      <c r="Y36" s="80"/>
      <c r="Z36" s="80"/>
      <c r="AA36" s="80"/>
    </row>
    <row r="37" spans="3:27">
      <c r="C37" s="82"/>
      <c r="D37" s="25">
        <v>4.4148100000000003E-2</v>
      </c>
      <c r="K37" s="80"/>
      <c r="L37" s="80"/>
      <c r="M37" s="80"/>
      <c r="N37" s="80"/>
      <c r="O37" s="80"/>
      <c r="P37" s="80"/>
      <c r="Q37" s="80"/>
      <c r="R37" s="80"/>
      <c r="S37" s="80"/>
      <c r="T37" s="80"/>
      <c r="U37" s="80"/>
      <c r="V37" s="80"/>
      <c r="W37" s="80"/>
      <c r="X37" s="80"/>
      <c r="Y37" s="80"/>
      <c r="Z37" s="80"/>
      <c r="AA37" s="80"/>
    </row>
    <row r="38" spans="3:27">
      <c r="C38" s="82"/>
      <c r="D38" s="25">
        <v>0.14146259999999999</v>
      </c>
      <c r="F38" s="82"/>
      <c r="K38" s="80"/>
      <c r="L38" s="80"/>
      <c r="M38" s="80"/>
      <c r="N38" s="80"/>
      <c r="O38" s="80"/>
      <c r="P38" s="80"/>
      <c r="Q38" s="80"/>
      <c r="R38" s="80"/>
      <c r="S38" s="80"/>
      <c r="T38" s="80"/>
      <c r="U38" s="80"/>
      <c r="V38" s="80"/>
      <c r="W38" s="80"/>
      <c r="X38" s="80"/>
      <c r="Y38" s="80"/>
      <c r="Z38" s="80"/>
      <c r="AA38" s="80"/>
    </row>
    <row r="39" spans="3:27">
      <c r="C39" s="82"/>
      <c r="D39" s="25">
        <v>0.21655779999999999</v>
      </c>
      <c r="K39" s="80"/>
      <c r="L39" s="80"/>
      <c r="M39" s="80"/>
      <c r="N39" s="80"/>
      <c r="O39" s="80"/>
      <c r="P39" s="80"/>
      <c r="Q39" s="80"/>
      <c r="R39" s="80"/>
      <c r="S39" s="80"/>
      <c r="T39" s="80"/>
      <c r="U39" s="80"/>
      <c r="V39" s="80"/>
      <c r="W39" s="80"/>
      <c r="X39" s="80"/>
      <c r="Y39" s="80"/>
      <c r="Z39" s="80"/>
      <c r="AA39" s="80"/>
    </row>
    <row r="40" spans="3:27">
      <c r="C40" s="82"/>
      <c r="D40" s="25">
        <v>0.32129059999999998</v>
      </c>
      <c r="K40" s="80"/>
      <c r="L40" s="80"/>
      <c r="M40" s="80"/>
      <c r="N40" s="80"/>
      <c r="O40" s="80"/>
      <c r="P40" s="80"/>
      <c r="Q40" s="80"/>
      <c r="R40" s="80"/>
      <c r="S40" s="80"/>
      <c r="T40" s="80"/>
      <c r="U40" s="80"/>
      <c r="V40" s="80"/>
      <c r="W40" s="80"/>
      <c r="X40" s="80"/>
      <c r="Y40" s="80"/>
      <c r="Z40" s="80"/>
      <c r="AA40" s="80"/>
    </row>
    <row r="41" spans="3:27">
      <c r="D41" s="25">
        <v>0.4684083</v>
      </c>
      <c r="F41" s="82"/>
      <c r="K41" s="80"/>
      <c r="L41" s="80"/>
      <c r="M41" s="80"/>
      <c r="N41" s="80"/>
      <c r="O41" s="80"/>
      <c r="P41" s="80"/>
      <c r="Q41" s="80"/>
      <c r="R41" s="80"/>
      <c r="S41" s="80"/>
      <c r="T41" s="80"/>
      <c r="U41" s="80"/>
      <c r="V41" s="80"/>
      <c r="W41" s="80"/>
      <c r="X41" s="80"/>
      <c r="Y41" s="80"/>
      <c r="Z41" s="80"/>
      <c r="AA41" s="80"/>
    </row>
    <row r="42" spans="3:27">
      <c r="D42" s="25">
        <v>0.61315109999999995</v>
      </c>
      <c r="F42" s="82"/>
      <c r="K42" s="80"/>
      <c r="L42" s="80"/>
      <c r="M42" s="80"/>
      <c r="N42" s="80"/>
      <c r="O42" s="80"/>
      <c r="P42" s="80"/>
      <c r="Q42" s="80"/>
      <c r="R42" s="80"/>
      <c r="S42" s="80"/>
      <c r="T42" s="80"/>
      <c r="U42" s="80"/>
      <c r="V42" s="80"/>
      <c r="W42" s="80"/>
      <c r="X42" s="80"/>
      <c r="Y42" s="80"/>
      <c r="Z42" s="80"/>
      <c r="AA42" s="80"/>
    </row>
    <row r="43" spans="3:27">
      <c r="D43" s="25">
        <v>0.7264178</v>
      </c>
      <c r="K43" s="80"/>
      <c r="L43" s="80"/>
      <c r="M43" s="80"/>
      <c r="N43" s="80"/>
      <c r="O43" s="80"/>
      <c r="P43" s="80"/>
      <c r="Q43" s="80"/>
      <c r="R43" s="80"/>
      <c r="S43" s="80"/>
      <c r="T43" s="80"/>
      <c r="U43" s="80"/>
      <c r="V43" s="80"/>
      <c r="W43" s="80"/>
      <c r="X43" s="80"/>
      <c r="Y43" s="80"/>
      <c r="Z43" s="80"/>
      <c r="AA43" s="80"/>
    </row>
    <row r="44" spans="3:27">
      <c r="D44" s="25">
        <v>0.79399779999999998</v>
      </c>
      <c r="K44" s="80"/>
      <c r="L44" s="80"/>
      <c r="M44" s="80"/>
      <c r="N44" s="80"/>
      <c r="O44" s="80"/>
      <c r="P44" s="80"/>
      <c r="Q44" s="80"/>
      <c r="R44" s="80"/>
      <c r="S44" s="80"/>
      <c r="T44" s="80"/>
      <c r="U44" s="80"/>
      <c r="V44" s="80"/>
      <c r="W44" s="80"/>
      <c r="X44" s="80"/>
      <c r="Y44" s="80"/>
      <c r="Z44" s="80"/>
      <c r="AA44" s="80"/>
    </row>
    <row r="45" spans="3:27">
      <c r="D45" s="25">
        <v>0.92652389999999996</v>
      </c>
      <c r="K45" s="80"/>
      <c r="L45" s="80"/>
      <c r="M45" s="80"/>
      <c r="N45" s="80"/>
      <c r="O45" s="80"/>
      <c r="P45" s="80"/>
      <c r="Q45" s="80"/>
      <c r="R45" s="80"/>
      <c r="S45" s="80"/>
      <c r="T45" s="80"/>
      <c r="U45" s="80"/>
      <c r="V45" s="80"/>
      <c r="W45" s="80"/>
      <c r="X45" s="80"/>
      <c r="Y45" s="80"/>
      <c r="Z45" s="80"/>
      <c r="AA45" s="80"/>
    </row>
    <row r="46" spans="3:27">
      <c r="D46" s="25">
        <v>1</v>
      </c>
      <c r="K46" s="80"/>
      <c r="L46" s="80"/>
      <c r="M46" s="80"/>
      <c r="N46" s="80"/>
      <c r="O46" s="80"/>
      <c r="P46" s="80"/>
      <c r="Q46" s="80"/>
      <c r="R46" s="80"/>
      <c r="S46" s="80"/>
      <c r="T46" s="80"/>
      <c r="U46" s="80"/>
      <c r="V46" s="80"/>
      <c r="W46" s="80"/>
      <c r="X46" s="80"/>
      <c r="Y46" s="80"/>
      <c r="Z46" s="80"/>
      <c r="AA46" s="80"/>
    </row>
    <row r="47" spans="3:27">
      <c r="K47" s="80"/>
      <c r="L47" s="80"/>
      <c r="M47" s="80"/>
      <c r="N47" s="80"/>
      <c r="O47" s="80"/>
      <c r="P47" s="80"/>
      <c r="Q47" s="80"/>
      <c r="R47" s="80"/>
      <c r="S47" s="80"/>
      <c r="T47" s="80"/>
      <c r="U47" s="80"/>
      <c r="V47" s="80"/>
      <c r="W47" s="80"/>
      <c r="X47" s="80"/>
      <c r="Y47" s="80"/>
      <c r="Z47" s="80"/>
      <c r="AA47" s="80"/>
    </row>
    <row r="48" spans="3:27">
      <c r="K48" s="80"/>
      <c r="L48" s="80"/>
      <c r="M48" s="80"/>
      <c r="N48" s="80"/>
      <c r="O48" s="80"/>
      <c r="P48" s="80"/>
      <c r="Q48" s="80"/>
      <c r="R48" s="80"/>
      <c r="S48" s="80"/>
      <c r="T48" s="80"/>
      <c r="U48" s="80"/>
      <c r="V48" s="80"/>
      <c r="W48" s="80"/>
      <c r="X48" s="80"/>
      <c r="Y48" s="80"/>
      <c r="Z48" s="80"/>
      <c r="AA48" s="80"/>
    </row>
    <row r="49" spans="11:27">
      <c r="K49" s="80"/>
      <c r="L49" s="80"/>
      <c r="M49" s="80"/>
      <c r="N49" s="80"/>
      <c r="O49" s="80"/>
      <c r="P49" s="80"/>
      <c r="Q49" s="80"/>
      <c r="R49" s="80"/>
      <c r="S49" s="80"/>
      <c r="T49" s="80"/>
      <c r="U49" s="80"/>
      <c r="V49" s="80"/>
      <c r="W49" s="80"/>
      <c r="X49" s="80"/>
      <c r="Y49" s="80"/>
      <c r="Z49" s="80"/>
      <c r="AA49" s="80"/>
    </row>
    <row r="50" spans="11:27">
      <c r="K50" s="80"/>
      <c r="L50" s="80"/>
      <c r="M50" s="80"/>
      <c r="N50" s="80"/>
      <c r="O50" s="80"/>
      <c r="P50" s="80"/>
      <c r="Q50" s="80"/>
      <c r="R50" s="80"/>
      <c r="S50" s="80"/>
      <c r="T50" s="80"/>
      <c r="U50" s="80"/>
      <c r="V50" s="80"/>
      <c r="W50" s="80"/>
      <c r="X50" s="80"/>
      <c r="Y50" s="80"/>
      <c r="Z50" s="80"/>
      <c r="AA50" s="80"/>
    </row>
    <row r="51" spans="11:27">
      <c r="K51" s="80"/>
      <c r="L51" s="80"/>
      <c r="M51" s="80"/>
      <c r="N51" s="80"/>
      <c r="O51" s="80"/>
      <c r="P51" s="80"/>
      <c r="Q51" s="80"/>
      <c r="R51" s="80"/>
      <c r="S51" s="80"/>
      <c r="T51" s="80"/>
      <c r="U51" s="80"/>
      <c r="V51" s="80"/>
      <c r="W51" s="80"/>
      <c r="X51" s="80"/>
      <c r="Y51" s="80"/>
      <c r="Z51" s="80"/>
      <c r="AA51" s="80"/>
    </row>
    <row r="52" spans="11:27">
      <c r="K52" s="80"/>
      <c r="L52" s="80"/>
      <c r="M52" s="80"/>
      <c r="N52" s="80"/>
      <c r="O52" s="80"/>
      <c r="P52" s="80"/>
      <c r="Q52" s="80"/>
      <c r="R52" s="80"/>
      <c r="S52" s="80"/>
      <c r="T52" s="80"/>
      <c r="U52" s="80"/>
      <c r="V52" s="80"/>
      <c r="W52" s="80"/>
      <c r="X52" s="80"/>
      <c r="Y52" s="80"/>
      <c r="Z52" s="80"/>
      <c r="AA52" s="80"/>
    </row>
    <row r="53" spans="11:27">
      <c r="K53" s="80"/>
      <c r="L53" s="80"/>
      <c r="M53" s="80"/>
      <c r="N53" s="80"/>
      <c r="O53" s="80"/>
      <c r="P53" s="80"/>
      <c r="Q53" s="80"/>
      <c r="R53" s="80"/>
      <c r="S53" s="80"/>
      <c r="T53" s="80"/>
      <c r="U53" s="80"/>
      <c r="V53" s="80"/>
      <c r="W53" s="80"/>
      <c r="X53" s="80"/>
      <c r="Y53" s="80"/>
      <c r="Z53" s="80"/>
      <c r="AA53" s="80"/>
    </row>
    <row r="54" spans="11:27">
      <c r="K54" s="80"/>
      <c r="L54" s="80"/>
      <c r="M54" s="80"/>
      <c r="N54" s="80"/>
      <c r="O54" s="80"/>
      <c r="P54" s="80"/>
      <c r="Q54" s="80"/>
      <c r="R54" s="80"/>
      <c r="S54" s="80"/>
      <c r="T54" s="80"/>
      <c r="U54" s="80"/>
      <c r="V54" s="80"/>
      <c r="W54" s="80"/>
      <c r="X54" s="80"/>
      <c r="Y54" s="80"/>
      <c r="Z54" s="80"/>
      <c r="AA54" s="80"/>
    </row>
  </sheetData>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152A1-7EBA-49E3-9898-347BAAF0478C}">
  <dimension ref="A1:AD73"/>
  <sheetViews>
    <sheetView zoomScale="55" zoomScaleNormal="55" workbookViewId="0"/>
  </sheetViews>
  <sheetFormatPr defaultRowHeight="12.75"/>
  <cols>
    <col min="10" max="10" width="9.140625" style="30"/>
  </cols>
  <sheetData>
    <row r="1" spans="1:30">
      <c r="A1" t="s">
        <v>1072</v>
      </c>
      <c r="B1" t="s">
        <v>502</v>
      </c>
      <c r="C1" t="s">
        <v>592</v>
      </c>
      <c r="D1" t="s">
        <v>1073</v>
      </c>
      <c r="E1" t="s">
        <v>1074</v>
      </c>
      <c r="F1" t="s">
        <v>1075</v>
      </c>
      <c r="J1" s="30" t="s">
        <v>1072</v>
      </c>
      <c r="K1" t="s">
        <v>592</v>
      </c>
      <c r="L1" t="s">
        <v>1076</v>
      </c>
      <c r="M1" t="s">
        <v>1077</v>
      </c>
      <c r="N1" t="s">
        <v>1078</v>
      </c>
    </row>
    <row r="2" spans="1:30" ht="25.5">
      <c r="A2" t="s">
        <v>556</v>
      </c>
      <c r="B2" t="s">
        <v>1079</v>
      </c>
      <c r="C2">
        <v>2000</v>
      </c>
      <c r="D2">
        <v>0.46267409999999998</v>
      </c>
      <c r="E2">
        <v>0.26172689999999998</v>
      </c>
      <c r="F2">
        <v>3.6657299999999997E-2</v>
      </c>
      <c r="G2" s="31"/>
      <c r="J2" s="32" t="s">
        <v>1080</v>
      </c>
      <c r="K2">
        <v>2011</v>
      </c>
      <c r="L2" s="14">
        <f>D61</f>
        <v>1.0166329999999999</v>
      </c>
      <c r="M2" s="14">
        <f t="shared" ref="M2:N2" si="0">E61</f>
        <v>0.58130499999999996</v>
      </c>
      <c r="N2" s="14">
        <f t="shared" si="0"/>
        <v>7.8895900000000005E-2</v>
      </c>
    </row>
    <row r="3" spans="1:30">
      <c r="A3" t="s">
        <v>556</v>
      </c>
      <c r="B3" t="s">
        <v>1079</v>
      </c>
      <c r="C3">
        <v>2001</v>
      </c>
      <c r="D3">
        <v>0.49300129999999998</v>
      </c>
      <c r="E3">
        <v>0.26791870000000001</v>
      </c>
      <c r="F3">
        <v>3.5271700000000003E-2</v>
      </c>
      <c r="G3" s="31"/>
      <c r="K3">
        <v>21</v>
      </c>
      <c r="L3" s="14">
        <f>D71</f>
        <v>1.192466</v>
      </c>
      <c r="M3" s="14">
        <f t="shared" ref="M3:N3" si="1">E71</f>
        <v>0.5871461</v>
      </c>
      <c r="N3" s="14">
        <f t="shared" si="1"/>
        <v>8.2250100000000007E-2</v>
      </c>
    </row>
    <row r="4" spans="1:30">
      <c r="A4" t="s">
        <v>556</v>
      </c>
      <c r="B4" t="s">
        <v>1079</v>
      </c>
      <c r="C4">
        <v>2002</v>
      </c>
      <c r="D4">
        <v>0.56380019999999997</v>
      </c>
      <c r="E4">
        <v>0.29272510000000002</v>
      </c>
      <c r="F4">
        <v>3.6040099999999999E-2</v>
      </c>
      <c r="G4" s="31"/>
      <c r="J4" s="30" t="s">
        <v>121</v>
      </c>
      <c r="K4">
        <v>2011</v>
      </c>
      <c r="L4" s="14">
        <f>D37</f>
        <v>1.580476</v>
      </c>
      <c r="M4" s="14">
        <f t="shared" ref="M4:N4" si="2">E37</f>
        <v>0.6454086</v>
      </c>
      <c r="N4" s="14">
        <f t="shared" si="2"/>
        <v>0.20275989999999999</v>
      </c>
    </row>
    <row r="5" spans="1:30">
      <c r="A5" t="s">
        <v>556</v>
      </c>
      <c r="B5" t="s">
        <v>1079</v>
      </c>
      <c r="C5">
        <v>2003</v>
      </c>
      <c r="D5">
        <v>0.61117580000000005</v>
      </c>
      <c r="E5">
        <v>0.30069420000000002</v>
      </c>
      <c r="F5">
        <v>3.4448600000000003E-2</v>
      </c>
      <c r="G5" s="31"/>
      <c r="K5">
        <v>21</v>
      </c>
      <c r="L5" s="14">
        <f>D47</f>
        <v>2.3143389999999999</v>
      </c>
      <c r="M5" s="14">
        <f t="shared" ref="M5:N5" si="3">E47</f>
        <v>0.54990150000000004</v>
      </c>
      <c r="N5" s="14">
        <f t="shared" si="3"/>
        <v>0.13753760000000001</v>
      </c>
    </row>
    <row r="6" spans="1:30">
      <c r="A6" t="s">
        <v>556</v>
      </c>
      <c r="B6" t="s">
        <v>1079</v>
      </c>
      <c r="C6">
        <v>2004</v>
      </c>
      <c r="D6">
        <v>0.73483600000000004</v>
      </c>
      <c r="E6">
        <v>0.28481800000000002</v>
      </c>
      <c r="F6">
        <v>3.8711000000000002E-2</v>
      </c>
      <c r="G6" s="31"/>
      <c r="J6" s="30" t="s">
        <v>127</v>
      </c>
      <c r="K6">
        <v>2011</v>
      </c>
      <c r="L6" s="14">
        <f>D13</f>
        <v>1.253852</v>
      </c>
      <c r="M6" s="14">
        <f t="shared" ref="M6:N6" si="4">E13</f>
        <v>0.32677440000000002</v>
      </c>
      <c r="N6" s="14">
        <f t="shared" si="4"/>
        <v>5.9126499999999999E-2</v>
      </c>
    </row>
    <row r="7" spans="1:30">
      <c r="A7" t="s">
        <v>556</v>
      </c>
      <c r="B7" t="s">
        <v>1079</v>
      </c>
      <c r="C7">
        <v>2005</v>
      </c>
      <c r="D7">
        <v>0.81529410000000002</v>
      </c>
      <c r="E7">
        <v>0.30373080000000002</v>
      </c>
      <c r="F7">
        <v>4.0830699999999998E-2</v>
      </c>
      <c r="G7" s="31"/>
      <c r="K7">
        <v>21</v>
      </c>
      <c r="L7" s="14">
        <f>D23</f>
        <v>1.811369</v>
      </c>
      <c r="M7" s="14">
        <f t="shared" ref="M7:N7" si="5">E23</f>
        <v>0.40692499999999998</v>
      </c>
      <c r="N7" s="14">
        <f t="shared" si="5"/>
        <v>5.4221100000000001E-2</v>
      </c>
    </row>
    <row r="8" spans="1:30">
      <c r="A8" t="s">
        <v>556</v>
      </c>
      <c r="B8" t="s">
        <v>1079</v>
      </c>
      <c r="C8">
        <v>2006</v>
      </c>
      <c r="D8">
        <v>0.88679180000000002</v>
      </c>
      <c r="E8">
        <v>0.2940951</v>
      </c>
      <c r="F8">
        <v>4.4099800000000001E-2</v>
      </c>
      <c r="G8" s="31"/>
      <c r="J8" s="33"/>
      <c r="K8" s="7"/>
      <c r="L8" s="7"/>
      <c r="M8" s="7"/>
      <c r="N8" s="7"/>
      <c r="O8" s="7"/>
      <c r="P8" s="7"/>
      <c r="Q8" s="7"/>
      <c r="R8" s="7"/>
      <c r="S8" s="7"/>
      <c r="T8" s="7"/>
      <c r="U8" s="7"/>
      <c r="V8" s="7"/>
      <c r="W8" s="7"/>
      <c r="X8" s="7"/>
      <c r="Y8" s="7"/>
      <c r="Z8" s="7"/>
      <c r="AA8" s="7"/>
      <c r="AB8" s="7"/>
      <c r="AC8" s="7"/>
      <c r="AD8" s="7"/>
    </row>
    <row r="9" spans="1:30">
      <c r="A9" t="s">
        <v>556</v>
      </c>
      <c r="B9" t="s">
        <v>1079</v>
      </c>
      <c r="C9">
        <v>2007</v>
      </c>
      <c r="D9">
        <v>0.91286829999999997</v>
      </c>
      <c r="E9">
        <v>0.29055809999999999</v>
      </c>
      <c r="F9">
        <v>4.7655200000000002E-2</v>
      </c>
      <c r="J9" s="33"/>
      <c r="K9" s="7"/>
      <c r="L9" s="7"/>
      <c r="M9" s="7"/>
      <c r="N9" s="7"/>
      <c r="O9" s="7"/>
      <c r="P9" s="7"/>
      <c r="Q9" s="7"/>
      <c r="R9" s="7"/>
      <c r="S9" s="7"/>
      <c r="T9" s="7"/>
      <c r="U9" s="7"/>
      <c r="V9" s="7"/>
      <c r="W9" s="7"/>
      <c r="X9" s="7"/>
      <c r="Y9" s="7"/>
      <c r="Z9" s="7"/>
      <c r="AA9" s="7"/>
      <c r="AB9" s="7"/>
      <c r="AC9" s="7"/>
      <c r="AD9" s="7"/>
    </row>
    <row r="10" spans="1:30">
      <c r="A10" t="s">
        <v>556</v>
      </c>
      <c r="B10" t="s">
        <v>1079</v>
      </c>
      <c r="C10">
        <v>2008</v>
      </c>
      <c r="D10">
        <v>0.98269879999999998</v>
      </c>
      <c r="E10">
        <v>0.29550850000000001</v>
      </c>
      <c r="F10">
        <v>4.55751E-2</v>
      </c>
      <c r="G10" s="31"/>
      <c r="J10" s="33"/>
      <c r="K10" s="7"/>
      <c r="L10" s="7"/>
      <c r="M10" s="7"/>
      <c r="N10" s="7"/>
      <c r="O10" s="7"/>
      <c r="P10" s="7"/>
      <c r="Q10" s="7"/>
      <c r="R10" s="7"/>
      <c r="S10" s="7"/>
      <c r="T10" s="7"/>
      <c r="U10" s="7"/>
      <c r="V10" s="7"/>
      <c r="W10" s="7"/>
      <c r="X10" s="7"/>
      <c r="Y10" s="7"/>
      <c r="Z10" s="7"/>
      <c r="AA10" s="7"/>
      <c r="AB10" s="7"/>
      <c r="AC10" s="7"/>
      <c r="AD10" s="7"/>
    </row>
    <row r="11" spans="1:30">
      <c r="A11" t="s">
        <v>556</v>
      </c>
      <c r="B11" t="s">
        <v>1079</v>
      </c>
      <c r="C11">
        <v>2009</v>
      </c>
      <c r="D11">
        <v>1.1319060000000001</v>
      </c>
      <c r="E11">
        <v>0.33696310000000002</v>
      </c>
      <c r="F11">
        <v>5.2764800000000001E-2</v>
      </c>
      <c r="G11" s="31"/>
      <c r="J11" s="33"/>
      <c r="K11" s="7"/>
      <c r="L11" s="7"/>
      <c r="M11" s="7"/>
      <c r="N11" s="7"/>
      <c r="O11" s="7"/>
      <c r="P11" s="7"/>
      <c r="Q11" s="7"/>
      <c r="R11" s="7"/>
      <c r="S11" s="7"/>
      <c r="T11" s="7"/>
      <c r="U11" s="7"/>
      <c r="V11" s="7"/>
      <c r="W11" s="7"/>
      <c r="X11" s="7"/>
      <c r="Y11" s="7"/>
      <c r="Z11" s="7"/>
      <c r="AA11" s="7"/>
      <c r="AB11" s="7"/>
      <c r="AC11" s="7"/>
      <c r="AD11" s="7"/>
    </row>
    <row r="12" spans="1:30">
      <c r="A12" t="s">
        <v>556</v>
      </c>
      <c r="B12" t="s">
        <v>1079</v>
      </c>
      <c r="C12">
        <v>2010</v>
      </c>
      <c r="D12">
        <v>1.166887</v>
      </c>
      <c r="E12">
        <v>0.35415669999999999</v>
      </c>
      <c r="F12">
        <v>5.7446999999999998E-2</v>
      </c>
      <c r="G12" s="31"/>
      <c r="J12" s="33"/>
      <c r="K12" s="7"/>
      <c r="L12" s="7"/>
      <c r="M12" s="7"/>
      <c r="N12" s="7"/>
      <c r="O12" s="7"/>
      <c r="P12" s="7"/>
      <c r="Q12" s="7"/>
      <c r="R12" s="7"/>
      <c r="S12" s="7"/>
      <c r="T12" s="7"/>
      <c r="U12" s="7"/>
      <c r="V12" s="7"/>
      <c r="W12" s="7"/>
      <c r="X12" s="7"/>
      <c r="Y12" s="7"/>
      <c r="Z12" s="7"/>
      <c r="AA12" s="7"/>
      <c r="AB12" s="7"/>
      <c r="AC12" s="7"/>
      <c r="AD12" s="7"/>
    </row>
    <row r="13" spans="1:30">
      <c r="A13" t="s">
        <v>556</v>
      </c>
      <c r="B13" t="s">
        <v>1079</v>
      </c>
      <c r="C13">
        <v>2011</v>
      </c>
      <c r="D13">
        <v>1.253852</v>
      </c>
      <c r="E13">
        <v>0.32677440000000002</v>
      </c>
      <c r="F13">
        <v>5.9126499999999999E-2</v>
      </c>
      <c r="G13" s="31"/>
      <c r="J13" s="33"/>
      <c r="K13" s="7"/>
      <c r="L13" s="7"/>
      <c r="M13" s="7"/>
      <c r="N13" s="7"/>
      <c r="O13" s="7"/>
      <c r="P13" s="7"/>
      <c r="Q13" s="7"/>
      <c r="R13" s="7"/>
      <c r="S13" s="7"/>
      <c r="T13" s="7"/>
      <c r="U13" s="7"/>
      <c r="V13" s="7"/>
      <c r="W13" s="7"/>
      <c r="X13" s="7"/>
      <c r="Y13" s="7"/>
      <c r="Z13" s="7"/>
      <c r="AA13" s="7"/>
      <c r="AB13" s="7"/>
      <c r="AC13" s="7"/>
      <c r="AD13" s="7"/>
    </row>
    <row r="14" spans="1:30">
      <c r="A14" t="s">
        <v>556</v>
      </c>
      <c r="B14" t="s">
        <v>1079</v>
      </c>
      <c r="C14">
        <v>2012</v>
      </c>
      <c r="D14">
        <v>1.354522</v>
      </c>
      <c r="E14">
        <v>0.34503499999999998</v>
      </c>
      <c r="F14">
        <v>6.7419099999999996E-2</v>
      </c>
      <c r="G14" s="31"/>
      <c r="J14" s="33"/>
      <c r="K14" s="7"/>
      <c r="L14" s="7"/>
      <c r="M14" s="7"/>
      <c r="N14" s="7"/>
      <c r="O14" s="7"/>
      <c r="P14" s="7"/>
      <c r="Q14" s="7"/>
      <c r="R14" s="7"/>
      <c r="S14" s="7"/>
      <c r="T14" s="7"/>
      <c r="U14" s="7"/>
      <c r="V14" s="7"/>
      <c r="W14" s="7"/>
      <c r="X14" s="7"/>
      <c r="Y14" s="7"/>
      <c r="Z14" s="7"/>
      <c r="AA14" s="7"/>
      <c r="AB14" s="7"/>
      <c r="AC14" s="7"/>
      <c r="AD14" s="7"/>
    </row>
    <row r="15" spans="1:30">
      <c r="A15" t="s">
        <v>556</v>
      </c>
      <c r="B15" t="s">
        <v>1079</v>
      </c>
      <c r="C15">
        <v>2013</v>
      </c>
      <c r="D15">
        <v>1.426903</v>
      </c>
      <c r="E15">
        <v>0.35273019999999999</v>
      </c>
      <c r="F15">
        <v>6.8976800000000005E-2</v>
      </c>
      <c r="G15" s="31"/>
      <c r="J15" s="33"/>
      <c r="K15" s="7"/>
      <c r="L15" s="7"/>
      <c r="M15" s="7"/>
      <c r="N15" s="7"/>
      <c r="O15" s="7"/>
      <c r="P15" s="7"/>
      <c r="Q15" s="7"/>
      <c r="R15" s="7"/>
      <c r="S15" s="7"/>
      <c r="T15" s="7"/>
      <c r="U15" s="7"/>
      <c r="V15" s="7"/>
      <c r="W15" s="7"/>
      <c r="X15" s="7"/>
      <c r="Y15" s="7"/>
      <c r="Z15" s="7"/>
      <c r="AA15" s="7"/>
      <c r="AB15" s="7"/>
      <c r="AC15" s="7"/>
      <c r="AD15" s="7"/>
    </row>
    <row r="16" spans="1:30">
      <c r="A16" t="s">
        <v>556</v>
      </c>
      <c r="B16" t="s">
        <v>1079</v>
      </c>
      <c r="C16">
        <v>2014</v>
      </c>
      <c r="D16">
        <v>1.46515</v>
      </c>
      <c r="E16">
        <v>0.34399299999999999</v>
      </c>
      <c r="F16">
        <v>6.5614099999999995E-2</v>
      </c>
      <c r="G16" s="31"/>
      <c r="J16" s="33"/>
      <c r="K16" s="7"/>
      <c r="L16" s="7"/>
      <c r="M16" s="7"/>
      <c r="N16" s="7"/>
      <c r="O16" s="7"/>
      <c r="P16" s="7"/>
      <c r="Q16" s="7"/>
      <c r="R16" s="7"/>
      <c r="S16" s="7"/>
      <c r="T16" s="7"/>
      <c r="U16" s="7"/>
      <c r="V16" s="7"/>
      <c r="W16" s="7"/>
      <c r="X16" s="7"/>
      <c r="Y16" s="7"/>
      <c r="Z16" s="7"/>
      <c r="AA16" s="7"/>
      <c r="AB16" s="7"/>
      <c r="AC16" s="7"/>
      <c r="AD16" s="7"/>
    </row>
    <row r="17" spans="1:30">
      <c r="A17" t="s">
        <v>556</v>
      </c>
      <c r="B17" t="s">
        <v>1079</v>
      </c>
      <c r="C17">
        <v>2015</v>
      </c>
      <c r="D17">
        <v>1.480388</v>
      </c>
      <c r="E17">
        <v>0.3701451</v>
      </c>
      <c r="F17">
        <v>6.7273799999999995E-2</v>
      </c>
      <c r="G17" s="31"/>
      <c r="J17" s="33"/>
      <c r="K17" s="7"/>
      <c r="L17" s="7"/>
      <c r="M17" s="7"/>
      <c r="N17" s="7"/>
      <c r="O17" s="7"/>
      <c r="P17" s="7"/>
      <c r="Q17" s="7"/>
      <c r="R17" s="7"/>
      <c r="S17" s="7"/>
      <c r="T17" s="7"/>
      <c r="U17" s="7"/>
      <c r="V17" s="7"/>
      <c r="W17" s="7"/>
      <c r="X17" s="7"/>
      <c r="Y17" s="7"/>
      <c r="Z17" s="7"/>
      <c r="AA17" s="7"/>
      <c r="AB17" s="7"/>
      <c r="AC17" s="7"/>
      <c r="AD17" s="7"/>
    </row>
    <row r="18" spans="1:30">
      <c r="A18" t="s">
        <v>556</v>
      </c>
      <c r="B18" t="s">
        <v>1079</v>
      </c>
      <c r="C18">
        <v>2016</v>
      </c>
      <c r="D18">
        <v>1.5404119999999999</v>
      </c>
      <c r="E18">
        <v>0.36054720000000001</v>
      </c>
      <c r="F18">
        <v>6.0249700000000003E-2</v>
      </c>
      <c r="G18" s="31"/>
      <c r="J18" s="33"/>
      <c r="K18" s="7"/>
      <c r="L18" s="7"/>
      <c r="M18" s="7"/>
      <c r="N18" s="7"/>
      <c r="O18" s="7"/>
      <c r="P18" s="7"/>
      <c r="Q18" s="7"/>
      <c r="R18" s="7"/>
      <c r="S18" s="7"/>
      <c r="T18" s="7"/>
      <c r="U18" s="7"/>
      <c r="V18" s="7"/>
      <c r="W18" s="7"/>
      <c r="X18" s="7"/>
      <c r="Y18" s="7"/>
      <c r="Z18" s="7"/>
      <c r="AA18" s="7"/>
      <c r="AB18" s="7"/>
      <c r="AC18" s="7"/>
      <c r="AD18" s="7"/>
    </row>
    <row r="19" spans="1:30">
      <c r="A19" t="s">
        <v>556</v>
      </c>
      <c r="B19" t="s">
        <v>1079</v>
      </c>
      <c r="C19">
        <v>2017</v>
      </c>
      <c r="D19">
        <v>1.5603229999999999</v>
      </c>
      <c r="E19">
        <v>0.36269099999999999</v>
      </c>
      <c r="F19">
        <v>5.6455199999999997E-2</v>
      </c>
      <c r="G19" s="31"/>
      <c r="J19" s="33"/>
      <c r="K19" s="7"/>
      <c r="L19" s="7"/>
      <c r="M19" s="7"/>
      <c r="N19" s="7"/>
      <c r="O19" s="7"/>
      <c r="P19" s="7"/>
      <c r="Q19" s="7"/>
      <c r="R19" s="7"/>
      <c r="S19" s="7"/>
      <c r="T19" s="7"/>
      <c r="U19" s="7"/>
      <c r="V19" s="7"/>
      <c r="W19" s="7"/>
      <c r="X19" s="7"/>
      <c r="Y19" s="7"/>
      <c r="Z19" s="7"/>
      <c r="AA19" s="7"/>
      <c r="AB19" s="7"/>
      <c r="AC19" s="7"/>
      <c r="AD19" s="7"/>
    </row>
    <row r="20" spans="1:30">
      <c r="A20" t="s">
        <v>556</v>
      </c>
      <c r="B20" t="s">
        <v>1079</v>
      </c>
      <c r="C20">
        <v>2018</v>
      </c>
      <c r="D20">
        <v>1.58389</v>
      </c>
      <c r="E20">
        <v>0.3793607</v>
      </c>
      <c r="F20">
        <v>5.34385E-2</v>
      </c>
      <c r="G20" s="31"/>
      <c r="J20" s="33"/>
      <c r="K20" s="7"/>
      <c r="L20" s="7"/>
      <c r="M20" s="7"/>
      <c r="N20" s="7"/>
      <c r="O20" s="7"/>
      <c r="P20" s="7"/>
      <c r="Q20" s="7"/>
      <c r="R20" s="7"/>
      <c r="S20" s="7"/>
      <c r="T20" s="7"/>
      <c r="U20" s="7"/>
      <c r="V20" s="7"/>
      <c r="W20" s="7"/>
      <c r="X20" s="7"/>
      <c r="Y20" s="7"/>
      <c r="Z20" s="7"/>
      <c r="AA20" s="7"/>
      <c r="AB20" s="7"/>
      <c r="AC20" s="7"/>
      <c r="AD20" s="7"/>
    </row>
    <row r="21" spans="1:30">
      <c r="A21" t="s">
        <v>556</v>
      </c>
      <c r="B21" t="s">
        <v>1079</v>
      </c>
      <c r="C21">
        <v>2019</v>
      </c>
      <c r="D21">
        <v>1.647961</v>
      </c>
      <c r="E21">
        <v>0.3942116</v>
      </c>
      <c r="F21">
        <v>6.5721500000000002E-2</v>
      </c>
      <c r="G21" s="31"/>
      <c r="J21" s="33"/>
      <c r="K21" s="7"/>
      <c r="L21" s="7"/>
      <c r="M21" s="7"/>
      <c r="N21" s="7"/>
      <c r="O21" s="7"/>
      <c r="P21" s="7"/>
      <c r="Q21" s="7"/>
      <c r="R21" s="7"/>
      <c r="S21" s="7"/>
      <c r="T21" s="7"/>
      <c r="U21" s="7"/>
      <c r="V21" s="7"/>
      <c r="W21" s="7"/>
      <c r="X21" s="7"/>
      <c r="Y21" s="7"/>
      <c r="Z21" s="7"/>
      <c r="AA21" s="7"/>
      <c r="AB21" s="7"/>
      <c r="AC21" s="7"/>
      <c r="AD21" s="7"/>
    </row>
    <row r="22" spans="1:30">
      <c r="A22" t="s">
        <v>556</v>
      </c>
      <c r="B22" t="s">
        <v>1079</v>
      </c>
      <c r="C22">
        <v>2020</v>
      </c>
      <c r="D22">
        <v>1.7798719999999999</v>
      </c>
      <c r="E22">
        <v>0.42426570000000002</v>
      </c>
      <c r="F22">
        <v>5.18307E-2</v>
      </c>
      <c r="G22" s="31"/>
      <c r="J22" s="33"/>
      <c r="K22" s="7"/>
      <c r="L22" s="7"/>
      <c r="M22" s="7"/>
      <c r="N22" s="7"/>
      <c r="O22" s="7"/>
      <c r="P22" s="7"/>
      <c r="Q22" s="7"/>
      <c r="R22" s="7"/>
      <c r="S22" s="7"/>
      <c r="T22" s="7"/>
      <c r="U22" s="7"/>
      <c r="V22" s="7"/>
      <c r="W22" s="7"/>
      <c r="X22" s="7"/>
      <c r="Y22" s="7"/>
      <c r="Z22" s="7"/>
      <c r="AA22" s="7"/>
      <c r="AB22" s="7"/>
      <c r="AC22" s="7"/>
      <c r="AD22" s="7"/>
    </row>
    <row r="23" spans="1:30">
      <c r="A23" t="s">
        <v>556</v>
      </c>
      <c r="B23" t="s">
        <v>1079</v>
      </c>
      <c r="C23">
        <v>2021</v>
      </c>
      <c r="D23">
        <v>1.811369</v>
      </c>
      <c r="E23">
        <v>0.40692499999999998</v>
      </c>
      <c r="F23">
        <v>5.4221100000000001E-2</v>
      </c>
      <c r="G23" s="31"/>
      <c r="J23" s="33"/>
      <c r="K23" s="7"/>
      <c r="L23" s="7"/>
      <c r="M23" s="7"/>
      <c r="N23" s="7"/>
      <c r="O23" s="7"/>
      <c r="P23" s="7"/>
      <c r="Q23" s="7"/>
      <c r="R23" s="7"/>
      <c r="S23" s="7"/>
      <c r="T23" s="7"/>
      <c r="U23" s="7"/>
      <c r="V23" s="7"/>
      <c r="W23" s="7"/>
      <c r="X23" s="7"/>
      <c r="Y23" s="7"/>
      <c r="Z23" s="7"/>
      <c r="AA23" s="7"/>
      <c r="AB23" s="7"/>
      <c r="AC23" s="7"/>
      <c r="AD23" s="7"/>
    </row>
    <row r="24" spans="1:30">
      <c r="J24" s="33"/>
      <c r="K24" s="7"/>
      <c r="L24" s="7"/>
      <c r="M24" s="7"/>
      <c r="N24" s="7"/>
      <c r="O24" s="7"/>
      <c r="P24" s="7"/>
      <c r="Q24" s="7"/>
      <c r="R24" s="7"/>
      <c r="S24" s="7"/>
      <c r="T24" s="7"/>
      <c r="U24" s="7"/>
      <c r="V24" s="7"/>
      <c r="W24" s="7"/>
      <c r="X24" s="7"/>
      <c r="Y24" s="7"/>
      <c r="Z24" s="7"/>
      <c r="AA24" s="7"/>
      <c r="AB24" s="7"/>
      <c r="AC24" s="7"/>
      <c r="AD24" s="7"/>
    </row>
    <row r="25" spans="1:30">
      <c r="A25" t="s">
        <v>1072</v>
      </c>
      <c r="B25" t="s">
        <v>502</v>
      </c>
      <c r="C25" t="s">
        <v>592</v>
      </c>
      <c r="D25" t="s">
        <v>1073</v>
      </c>
      <c r="E25" t="s">
        <v>1074</v>
      </c>
      <c r="F25" t="s">
        <v>1075</v>
      </c>
      <c r="J25" s="33"/>
      <c r="K25" s="7"/>
      <c r="L25" s="7"/>
      <c r="M25" s="7"/>
      <c r="N25" s="7"/>
      <c r="O25" s="7"/>
      <c r="P25" s="7"/>
      <c r="Q25" s="7"/>
      <c r="R25" s="7"/>
      <c r="S25" s="7"/>
      <c r="T25" s="7"/>
      <c r="U25" s="7"/>
      <c r="V25" s="7"/>
      <c r="W25" s="7"/>
      <c r="X25" s="7"/>
      <c r="Y25" s="7"/>
      <c r="Z25" s="7"/>
      <c r="AA25" s="7"/>
      <c r="AB25" s="7"/>
      <c r="AC25" s="7"/>
      <c r="AD25" s="7"/>
    </row>
    <row r="26" spans="1:30">
      <c r="A26" t="s">
        <v>1081</v>
      </c>
      <c r="B26" t="s">
        <v>121</v>
      </c>
      <c r="C26">
        <v>2000</v>
      </c>
      <c r="D26">
        <v>1.7836780000000001</v>
      </c>
      <c r="E26">
        <v>0.51615690000000003</v>
      </c>
      <c r="F26">
        <v>0.16697960000000001</v>
      </c>
      <c r="J26" s="33"/>
      <c r="K26" s="7"/>
      <c r="L26" s="7"/>
      <c r="M26" s="7"/>
      <c r="N26" s="7"/>
      <c r="O26" s="7"/>
      <c r="P26" s="7"/>
      <c r="Q26" s="7"/>
      <c r="R26" s="7"/>
      <c r="S26" s="7"/>
      <c r="T26" s="7"/>
      <c r="U26" s="7"/>
      <c r="V26" s="7"/>
      <c r="W26" s="7"/>
      <c r="X26" s="7"/>
      <c r="Y26" s="7"/>
      <c r="Z26" s="7"/>
      <c r="AA26" s="7"/>
      <c r="AB26" s="7"/>
      <c r="AC26" s="7"/>
      <c r="AD26" s="7"/>
    </row>
    <row r="27" spans="1:30">
      <c r="A27" t="s">
        <v>1081</v>
      </c>
      <c r="B27" t="s">
        <v>121</v>
      </c>
      <c r="C27">
        <v>2001</v>
      </c>
      <c r="D27">
        <v>1.749379</v>
      </c>
      <c r="E27">
        <v>0.56471740000000004</v>
      </c>
      <c r="F27">
        <v>0.1596968</v>
      </c>
      <c r="J27" s="33"/>
      <c r="K27" s="7"/>
      <c r="L27" s="7"/>
      <c r="M27" s="7"/>
      <c r="N27" s="7"/>
      <c r="O27" s="7"/>
      <c r="P27" s="7"/>
      <c r="Q27" s="7"/>
      <c r="R27" s="7"/>
      <c r="S27" s="7"/>
      <c r="T27" s="7"/>
      <c r="U27" s="7"/>
      <c r="V27" s="7"/>
      <c r="W27" s="7"/>
      <c r="X27" s="7"/>
      <c r="Y27" s="7"/>
      <c r="Z27" s="7"/>
      <c r="AA27" s="7"/>
      <c r="AB27" s="7"/>
      <c r="AC27" s="7"/>
      <c r="AD27" s="7"/>
    </row>
    <row r="28" spans="1:30">
      <c r="A28" t="s">
        <v>1081</v>
      </c>
      <c r="B28" t="s">
        <v>121</v>
      </c>
      <c r="C28">
        <v>2002</v>
      </c>
      <c r="D28">
        <v>1.623801</v>
      </c>
      <c r="E28">
        <v>0.59957320000000003</v>
      </c>
      <c r="F28">
        <v>0.15006710000000001</v>
      </c>
      <c r="J28" s="33"/>
      <c r="K28" s="7"/>
      <c r="L28" s="7"/>
      <c r="M28" s="7"/>
      <c r="N28" s="7"/>
      <c r="O28" s="7"/>
      <c r="P28" s="7"/>
      <c r="Q28" s="7"/>
      <c r="R28" s="7"/>
      <c r="S28" s="7"/>
      <c r="T28" s="7"/>
      <c r="U28" s="7"/>
      <c r="V28" s="7"/>
      <c r="W28" s="7"/>
      <c r="X28" s="7"/>
      <c r="Y28" s="7"/>
      <c r="Z28" s="7"/>
      <c r="AA28" s="7"/>
      <c r="AB28" s="7"/>
      <c r="AC28" s="7"/>
      <c r="AD28" s="7"/>
    </row>
    <row r="29" spans="1:30">
      <c r="A29" t="s">
        <v>1081</v>
      </c>
      <c r="B29" t="s">
        <v>121</v>
      </c>
      <c r="C29">
        <v>2003</v>
      </c>
      <c r="D29">
        <v>1.596708</v>
      </c>
      <c r="E29">
        <v>0.61899630000000005</v>
      </c>
      <c r="F29">
        <v>0.15535350000000001</v>
      </c>
      <c r="J29" s="33"/>
      <c r="K29" s="7"/>
      <c r="L29" s="7"/>
      <c r="M29" s="7"/>
      <c r="N29" s="7"/>
      <c r="O29" s="7"/>
      <c r="P29" s="7"/>
      <c r="Q29" s="7"/>
      <c r="R29" s="7"/>
      <c r="S29" s="7"/>
      <c r="T29" s="7"/>
      <c r="U29" s="7"/>
      <c r="V29" s="7"/>
      <c r="W29" s="7"/>
      <c r="X29" s="7"/>
      <c r="Y29" s="7"/>
      <c r="Z29" s="7"/>
      <c r="AA29" s="7"/>
      <c r="AB29" s="7"/>
      <c r="AC29" s="7"/>
      <c r="AD29" s="7"/>
    </row>
    <row r="30" spans="1:30">
      <c r="A30" t="s">
        <v>1081</v>
      </c>
      <c r="B30" t="s">
        <v>121</v>
      </c>
      <c r="C30">
        <v>2004</v>
      </c>
      <c r="D30">
        <v>1.5391010000000001</v>
      </c>
      <c r="E30">
        <v>0.61018910000000004</v>
      </c>
      <c r="F30">
        <v>0.1658809</v>
      </c>
      <c r="J30" s="33"/>
      <c r="K30" s="7"/>
      <c r="L30" s="7"/>
      <c r="M30" s="7"/>
      <c r="N30" s="7"/>
      <c r="O30" s="7"/>
      <c r="P30" s="7"/>
      <c r="Q30" s="7"/>
      <c r="R30" s="7"/>
      <c r="S30" s="7"/>
      <c r="T30" s="7"/>
      <c r="U30" s="7"/>
      <c r="V30" s="7"/>
      <c r="W30" s="7"/>
      <c r="X30" s="7"/>
      <c r="Y30" s="7"/>
      <c r="Z30" s="7"/>
      <c r="AA30" s="7"/>
      <c r="AB30" s="7"/>
      <c r="AC30" s="7"/>
      <c r="AD30" s="7"/>
    </row>
    <row r="31" spans="1:30">
      <c r="A31" t="s">
        <v>1081</v>
      </c>
      <c r="B31" t="s">
        <v>121</v>
      </c>
      <c r="C31">
        <v>2005</v>
      </c>
      <c r="D31">
        <v>1.5664309999999999</v>
      </c>
      <c r="E31">
        <v>0.59377880000000005</v>
      </c>
      <c r="F31">
        <v>0.16802420000000001</v>
      </c>
      <c r="J31" s="33"/>
      <c r="K31" s="7"/>
      <c r="L31" s="7"/>
      <c r="M31" s="7"/>
      <c r="N31" s="7"/>
      <c r="O31" s="7"/>
      <c r="P31" s="7"/>
      <c r="Q31" s="7"/>
      <c r="R31" s="7"/>
      <c r="S31" s="7"/>
      <c r="T31" s="7"/>
      <c r="U31" s="7"/>
      <c r="V31" s="7"/>
      <c r="W31" s="7"/>
      <c r="X31" s="7"/>
      <c r="Y31" s="7"/>
      <c r="Z31" s="7"/>
      <c r="AA31" s="7"/>
      <c r="AB31" s="7"/>
      <c r="AC31" s="7"/>
      <c r="AD31" s="7"/>
    </row>
    <row r="32" spans="1:30">
      <c r="A32" t="s">
        <v>1081</v>
      </c>
      <c r="B32" t="s">
        <v>121</v>
      </c>
      <c r="C32">
        <v>2006</v>
      </c>
      <c r="D32">
        <v>1.6167609999999999</v>
      </c>
      <c r="E32">
        <v>0.57679800000000003</v>
      </c>
      <c r="F32">
        <v>0.1759173</v>
      </c>
      <c r="J32" s="33"/>
      <c r="K32" s="7"/>
      <c r="L32" s="7"/>
      <c r="M32" s="7"/>
      <c r="N32" s="7"/>
      <c r="O32" s="7"/>
      <c r="P32" s="7"/>
      <c r="Q32" s="7"/>
      <c r="R32" s="7"/>
      <c r="S32" s="7"/>
      <c r="T32" s="7"/>
      <c r="U32" s="7"/>
      <c r="V32" s="7"/>
      <c r="W32" s="7"/>
      <c r="X32" s="7"/>
      <c r="Y32" s="7"/>
      <c r="Z32" s="7"/>
      <c r="AA32" s="7"/>
      <c r="AB32" s="7"/>
      <c r="AC32" s="7"/>
      <c r="AD32" s="7"/>
    </row>
    <row r="33" spans="1:30">
      <c r="A33" t="s">
        <v>1081</v>
      </c>
      <c r="B33" t="s">
        <v>121</v>
      </c>
      <c r="C33">
        <v>2007</v>
      </c>
      <c r="D33">
        <v>1.6766490000000001</v>
      </c>
      <c r="E33">
        <v>0.57185079999999999</v>
      </c>
      <c r="F33">
        <v>0.18367130000000001</v>
      </c>
      <c r="J33" s="33"/>
      <c r="K33" s="7"/>
      <c r="L33" s="7"/>
      <c r="M33" s="7"/>
      <c r="N33" s="7"/>
      <c r="O33" s="7"/>
      <c r="P33" s="7"/>
      <c r="Q33" s="7"/>
      <c r="R33" s="7"/>
      <c r="S33" s="7"/>
      <c r="T33" s="7"/>
      <c r="U33" s="7"/>
      <c r="V33" s="7"/>
      <c r="W33" s="7"/>
      <c r="X33" s="7"/>
      <c r="Y33" s="7"/>
      <c r="Z33" s="7"/>
      <c r="AA33" s="7"/>
      <c r="AB33" s="7"/>
      <c r="AC33" s="7"/>
      <c r="AD33" s="7"/>
    </row>
    <row r="34" spans="1:30">
      <c r="A34" t="s">
        <v>1081</v>
      </c>
      <c r="B34" t="s">
        <v>121</v>
      </c>
      <c r="C34">
        <v>2008</v>
      </c>
      <c r="D34">
        <v>1.611586</v>
      </c>
      <c r="E34">
        <v>0.5808991</v>
      </c>
      <c r="F34">
        <v>0.24824879999999999</v>
      </c>
      <c r="J34" s="33"/>
      <c r="K34" s="7"/>
      <c r="L34" s="7"/>
      <c r="M34" s="7"/>
      <c r="N34" s="7"/>
      <c r="O34" s="7"/>
      <c r="P34" s="7"/>
      <c r="Q34" s="7"/>
      <c r="R34" s="7"/>
      <c r="S34" s="7"/>
      <c r="T34" s="7"/>
      <c r="U34" s="7"/>
      <c r="V34" s="7"/>
      <c r="W34" s="7"/>
      <c r="X34" s="7"/>
      <c r="Y34" s="7"/>
      <c r="Z34" s="7"/>
      <c r="AA34" s="7"/>
      <c r="AB34" s="7"/>
      <c r="AC34" s="7"/>
      <c r="AD34" s="7"/>
    </row>
    <row r="35" spans="1:30">
      <c r="A35" t="s">
        <v>1081</v>
      </c>
      <c r="B35" t="s">
        <v>121</v>
      </c>
      <c r="C35">
        <v>2009</v>
      </c>
      <c r="D35">
        <v>1.5932440000000001</v>
      </c>
      <c r="E35">
        <v>0.63241860000000005</v>
      </c>
      <c r="F35">
        <v>0.27467750000000002</v>
      </c>
      <c r="J35" s="33"/>
      <c r="K35" s="7"/>
      <c r="L35" s="7"/>
      <c r="M35" s="7"/>
      <c r="N35" s="7"/>
      <c r="O35" s="7"/>
      <c r="P35" s="7"/>
      <c r="Q35" s="7"/>
      <c r="R35" s="7"/>
      <c r="S35" s="7"/>
      <c r="T35" s="7"/>
      <c r="U35" s="7"/>
      <c r="V35" s="7"/>
      <c r="W35" s="7"/>
      <c r="X35" s="7"/>
      <c r="Y35" s="7"/>
      <c r="Z35" s="7"/>
      <c r="AA35" s="7"/>
      <c r="AB35" s="7"/>
      <c r="AC35" s="7"/>
      <c r="AD35" s="7"/>
    </row>
    <row r="36" spans="1:30">
      <c r="A36" t="s">
        <v>1081</v>
      </c>
      <c r="B36" t="s">
        <v>121</v>
      </c>
      <c r="C36">
        <v>2010</v>
      </c>
      <c r="D36">
        <v>1.523028</v>
      </c>
      <c r="E36">
        <v>0.65427729999999995</v>
      </c>
      <c r="F36">
        <v>0.22828809999999999</v>
      </c>
      <c r="J36" s="33"/>
      <c r="K36" s="7"/>
      <c r="L36" s="7"/>
      <c r="M36" s="7"/>
      <c r="N36" s="7"/>
      <c r="O36" s="7"/>
      <c r="P36" s="7"/>
      <c r="Q36" s="7"/>
      <c r="R36" s="7"/>
      <c r="S36" s="7"/>
      <c r="T36" s="7"/>
      <c r="U36" s="7"/>
      <c r="V36" s="7"/>
      <c r="W36" s="7"/>
      <c r="X36" s="7"/>
      <c r="Y36" s="7"/>
      <c r="Z36" s="7"/>
      <c r="AA36" s="7"/>
      <c r="AB36" s="7"/>
      <c r="AC36" s="7"/>
      <c r="AD36" s="7"/>
    </row>
    <row r="37" spans="1:30">
      <c r="A37" t="s">
        <v>1081</v>
      </c>
      <c r="B37" t="s">
        <v>121</v>
      </c>
      <c r="C37">
        <v>2011</v>
      </c>
      <c r="D37">
        <v>1.580476</v>
      </c>
      <c r="E37">
        <v>0.6454086</v>
      </c>
      <c r="F37">
        <v>0.20275989999999999</v>
      </c>
      <c r="J37" s="33"/>
      <c r="K37" s="7"/>
      <c r="L37" s="7"/>
      <c r="M37" s="7"/>
      <c r="N37" s="7"/>
      <c r="O37" s="7"/>
      <c r="P37" s="7"/>
      <c r="Q37" s="7"/>
      <c r="R37" s="7"/>
      <c r="S37" s="7"/>
      <c r="T37" s="7"/>
      <c r="U37" s="7"/>
      <c r="V37" s="7"/>
      <c r="W37" s="7"/>
      <c r="X37" s="7"/>
      <c r="Y37" s="7"/>
      <c r="Z37" s="7"/>
      <c r="AA37" s="7"/>
      <c r="AB37" s="7"/>
      <c r="AC37" s="7"/>
      <c r="AD37" s="7"/>
    </row>
    <row r="38" spans="1:30">
      <c r="A38" t="s">
        <v>1081</v>
      </c>
      <c r="B38" t="s">
        <v>121</v>
      </c>
      <c r="C38">
        <v>2012</v>
      </c>
      <c r="D38">
        <v>1.5645290000000001</v>
      </c>
      <c r="E38">
        <v>0.60257280000000002</v>
      </c>
      <c r="F38">
        <v>0.18935679999999999</v>
      </c>
      <c r="J38" s="33"/>
      <c r="K38" s="7"/>
      <c r="L38" s="7"/>
      <c r="M38" s="7"/>
      <c r="N38" s="7"/>
      <c r="O38" s="7"/>
      <c r="P38" s="7"/>
      <c r="Q38" s="7"/>
      <c r="R38" s="7"/>
      <c r="S38" s="7"/>
      <c r="T38" s="7"/>
      <c r="U38" s="7"/>
      <c r="V38" s="7"/>
      <c r="W38" s="7"/>
      <c r="X38" s="7"/>
      <c r="Y38" s="7"/>
      <c r="Z38" s="7"/>
      <c r="AA38" s="7"/>
      <c r="AB38" s="7"/>
      <c r="AC38" s="7"/>
      <c r="AD38" s="7"/>
    </row>
    <row r="39" spans="1:30">
      <c r="A39" t="s">
        <v>1081</v>
      </c>
      <c r="B39" t="s">
        <v>121</v>
      </c>
      <c r="C39">
        <v>2013</v>
      </c>
      <c r="D39">
        <v>1.6229579999999999</v>
      </c>
      <c r="E39">
        <v>0.56803950000000003</v>
      </c>
      <c r="F39">
        <v>0.17547740000000001</v>
      </c>
      <c r="J39" s="33"/>
      <c r="K39" s="7"/>
      <c r="L39" s="7"/>
      <c r="M39" s="7"/>
      <c r="N39" s="7"/>
      <c r="O39" s="7"/>
      <c r="P39" s="7"/>
      <c r="Q39" s="7"/>
      <c r="R39" s="7"/>
      <c r="S39" s="7"/>
      <c r="T39" s="7"/>
      <c r="U39" s="7"/>
      <c r="V39" s="7"/>
      <c r="W39" s="7"/>
      <c r="X39" s="7"/>
      <c r="Y39" s="7"/>
      <c r="Z39" s="7"/>
      <c r="AA39" s="7"/>
      <c r="AB39" s="7"/>
      <c r="AC39" s="7"/>
      <c r="AD39" s="7"/>
    </row>
    <row r="40" spans="1:30">
      <c r="A40" t="s">
        <v>1081</v>
      </c>
      <c r="B40" t="s">
        <v>121</v>
      </c>
      <c r="C40">
        <v>2014</v>
      </c>
      <c r="D40">
        <v>1.6552</v>
      </c>
      <c r="E40">
        <v>0.55224050000000002</v>
      </c>
      <c r="F40">
        <v>0.1520852</v>
      </c>
      <c r="J40" s="33"/>
      <c r="K40" s="7"/>
      <c r="L40" s="7"/>
      <c r="M40" s="7"/>
      <c r="N40" s="7"/>
      <c r="O40" s="7"/>
      <c r="P40" s="7"/>
      <c r="Q40" s="7"/>
      <c r="R40" s="7"/>
      <c r="S40" s="7"/>
      <c r="T40" s="7"/>
      <c r="U40" s="7"/>
      <c r="V40" s="7"/>
      <c r="W40" s="7"/>
      <c r="X40" s="7"/>
      <c r="Y40" s="7"/>
      <c r="Z40" s="7"/>
      <c r="AA40" s="7"/>
      <c r="AB40" s="7"/>
      <c r="AC40" s="7"/>
      <c r="AD40" s="7"/>
    </row>
    <row r="41" spans="1:30">
      <c r="A41" t="s">
        <v>1081</v>
      </c>
      <c r="B41" t="s">
        <v>121</v>
      </c>
      <c r="C41">
        <v>2015</v>
      </c>
      <c r="D41">
        <v>1.7355689999999999</v>
      </c>
      <c r="E41">
        <v>0.53884359999999998</v>
      </c>
      <c r="F41">
        <v>0.1489452</v>
      </c>
      <c r="J41" s="33"/>
      <c r="K41" s="7"/>
      <c r="L41" s="7"/>
      <c r="M41" s="7"/>
      <c r="N41" s="7"/>
      <c r="O41" s="7"/>
      <c r="P41" s="7"/>
      <c r="Q41" s="7"/>
      <c r="R41" s="7"/>
      <c r="S41" s="7"/>
      <c r="T41" s="7"/>
      <c r="U41" s="7"/>
      <c r="V41" s="7"/>
      <c r="W41" s="7"/>
      <c r="X41" s="7"/>
      <c r="Y41" s="7"/>
      <c r="Z41" s="7"/>
      <c r="AA41" s="7"/>
      <c r="AB41" s="7"/>
      <c r="AC41" s="7"/>
      <c r="AD41" s="7"/>
    </row>
    <row r="42" spans="1:30">
      <c r="A42" t="s">
        <v>1081</v>
      </c>
      <c r="B42" t="s">
        <v>121</v>
      </c>
      <c r="C42">
        <v>2016</v>
      </c>
      <c r="D42">
        <v>1.796443</v>
      </c>
      <c r="E42">
        <v>0.5337172</v>
      </c>
      <c r="F42">
        <v>0.13024259999999999</v>
      </c>
      <c r="J42" s="33"/>
      <c r="K42" s="7"/>
      <c r="L42" s="7"/>
      <c r="M42" s="7"/>
      <c r="N42" s="7"/>
      <c r="O42" s="7"/>
      <c r="P42" s="7"/>
      <c r="Q42" s="7"/>
      <c r="R42" s="7"/>
      <c r="S42" s="7"/>
      <c r="T42" s="7"/>
      <c r="U42" s="7"/>
      <c r="V42" s="7"/>
      <c r="W42" s="7"/>
      <c r="X42" s="7"/>
      <c r="Y42" s="7"/>
      <c r="Z42" s="7"/>
      <c r="AA42" s="7"/>
      <c r="AB42" s="7"/>
      <c r="AC42" s="7"/>
      <c r="AD42" s="7"/>
    </row>
    <row r="43" spans="1:30">
      <c r="A43" t="s">
        <v>1081</v>
      </c>
      <c r="B43" t="s">
        <v>121</v>
      </c>
      <c r="C43">
        <v>2017</v>
      </c>
      <c r="D43">
        <v>1.810899</v>
      </c>
      <c r="E43">
        <v>0.53188999999999997</v>
      </c>
      <c r="F43">
        <v>0.12894990000000001</v>
      </c>
      <c r="J43" s="33"/>
      <c r="K43" s="7"/>
      <c r="L43" s="7"/>
      <c r="M43" s="7"/>
      <c r="N43" s="7"/>
      <c r="O43" s="7"/>
      <c r="P43" s="7"/>
      <c r="Q43" s="7"/>
      <c r="R43" s="7"/>
      <c r="S43" s="7"/>
      <c r="T43" s="7"/>
      <c r="U43" s="7"/>
      <c r="V43" s="7"/>
      <c r="W43" s="7"/>
      <c r="X43" s="7"/>
      <c r="Y43" s="7"/>
      <c r="Z43" s="7"/>
      <c r="AA43" s="7"/>
      <c r="AB43" s="7"/>
      <c r="AC43" s="7"/>
      <c r="AD43" s="7"/>
    </row>
    <row r="44" spans="1:30">
      <c r="A44" t="s">
        <v>1081</v>
      </c>
      <c r="B44" t="s">
        <v>121</v>
      </c>
      <c r="C44">
        <v>2018</v>
      </c>
      <c r="D44">
        <v>1.896663</v>
      </c>
      <c r="E44">
        <v>0.54816969999999998</v>
      </c>
      <c r="F44">
        <v>0.12327440000000001</v>
      </c>
      <c r="J44" s="33"/>
      <c r="K44" s="7"/>
      <c r="L44" s="7"/>
      <c r="M44" s="7"/>
      <c r="N44" s="7"/>
      <c r="O44" s="7"/>
      <c r="P44" s="7"/>
      <c r="Q44" s="7"/>
      <c r="R44" s="7"/>
      <c r="S44" s="7"/>
      <c r="T44" s="7"/>
      <c r="U44" s="7"/>
      <c r="V44" s="7"/>
      <c r="W44" s="7"/>
      <c r="X44" s="7"/>
      <c r="Y44" s="7"/>
      <c r="Z44" s="7"/>
      <c r="AA44" s="7"/>
      <c r="AB44" s="7"/>
      <c r="AC44" s="7"/>
      <c r="AD44" s="7"/>
    </row>
    <row r="45" spans="1:30">
      <c r="A45" t="s">
        <v>1081</v>
      </c>
      <c r="B45" t="s">
        <v>121</v>
      </c>
      <c r="C45">
        <v>2019</v>
      </c>
      <c r="D45">
        <v>2.0479799999999999</v>
      </c>
      <c r="E45">
        <v>0.56182650000000001</v>
      </c>
      <c r="F45">
        <v>0.1067398</v>
      </c>
      <c r="J45" s="33"/>
      <c r="K45" s="7"/>
      <c r="L45" s="7"/>
      <c r="M45" s="7"/>
      <c r="N45" s="7"/>
      <c r="O45" s="7"/>
      <c r="P45" s="7"/>
      <c r="Q45" s="7"/>
      <c r="R45" s="7"/>
      <c r="S45" s="7"/>
      <c r="T45" s="7"/>
      <c r="U45" s="7"/>
      <c r="V45" s="7"/>
      <c r="W45" s="7"/>
      <c r="X45" s="7"/>
      <c r="Y45" s="7"/>
      <c r="Z45" s="7"/>
      <c r="AA45" s="7"/>
      <c r="AB45" s="7"/>
      <c r="AC45" s="7"/>
      <c r="AD45" s="7"/>
    </row>
    <row r="46" spans="1:30">
      <c r="A46" t="s">
        <v>1081</v>
      </c>
      <c r="B46" t="s">
        <v>121</v>
      </c>
      <c r="C46">
        <v>2020</v>
      </c>
      <c r="D46">
        <v>2.263458</v>
      </c>
      <c r="E46">
        <v>0.59431710000000004</v>
      </c>
      <c r="F46">
        <v>0.14250869999999999</v>
      </c>
      <c r="J46" s="33"/>
      <c r="K46" s="7"/>
      <c r="L46" s="7"/>
      <c r="M46" s="7"/>
      <c r="N46" s="7"/>
      <c r="O46" s="7"/>
      <c r="P46" s="7"/>
      <c r="Q46" s="7"/>
      <c r="R46" s="7"/>
      <c r="S46" s="7"/>
      <c r="T46" s="7"/>
      <c r="U46" s="7"/>
      <c r="V46" s="7"/>
      <c r="W46" s="7"/>
      <c r="X46" s="7"/>
      <c r="Y46" s="7"/>
      <c r="Z46" s="7"/>
      <c r="AA46" s="7"/>
      <c r="AB46" s="7"/>
      <c r="AC46" s="7"/>
      <c r="AD46" s="7"/>
    </row>
    <row r="47" spans="1:30">
      <c r="A47" t="s">
        <v>1081</v>
      </c>
      <c r="B47" t="s">
        <v>121</v>
      </c>
      <c r="C47">
        <v>2021</v>
      </c>
      <c r="D47">
        <v>2.3143389999999999</v>
      </c>
      <c r="E47">
        <v>0.54990150000000004</v>
      </c>
      <c r="F47">
        <v>0.13753760000000001</v>
      </c>
      <c r="J47" s="33"/>
      <c r="K47" s="7"/>
      <c r="L47" s="7"/>
      <c r="M47" s="7"/>
      <c r="N47" s="7"/>
      <c r="O47" s="7"/>
      <c r="P47" s="7"/>
      <c r="Q47" s="7"/>
      <c r="R47" s="7"/>
      <c r="S47" s="7"/>
      <c r="T47" s="7"/>
      <c r="U47" s="7"/>
      <c r="V47" s="7"/>
      <c r="W47" s="7"/>
      <c r="X47" s="7"/>
      <c r="Y47" s="7"/>
      <c r="Z47" s="7"/>
      <c r="AA47" s="7"/>
      <c r="AB47" s="7"/>
      <c r="AC47" s="7"/>
      <c r="AD47" s="7"/>
    </row>
    <row r="48" spans="1:30">
      <c r="J48" s="33"/>
      <c r="K48" s="7"/>
      <c r="L48" s="7"/>
      <c r="M48" s="7"/>
      <c r="N48" s="7"/>
      <c r="O48" s="7"/>
      <c r="P48" s="7"/>
      <c r="Q48" s="7"/>
      <c r="R48" s="7"/>
      <c r="S48" s="7"/>
      <c r="T48" s="7"/>
      <c r="U48" s="7"/>
      <c r="V48" s="7"/>
      <c r="W48" s="7"/>
      <c r="X48" s="7"/>
      <c r="Y48" s="7"/>
      <c r="Z48" s="7"/>
      <c r="AA48" s="7"/>
      <c r="AB48" s="7"/>
      <c r="AC48" s="7"/>
      <c r="AD48" s="7"/>
    </row>
    <row r="49" spans="1:30">
      <c r="C49" t="s">
        <v>592</v>
      </c>
      <c r="D49" t="s">
        <v>1073</v>
      </c>
      <c r="E49" t="s">
        <v>1074</v>
      </c>
      <c r="F49" t="s">
        <v>1075</v>
      </c>
      <c r="J49" s="33"/>
      <c r="K49" s="7"/>
      <c r="L49" s="7"/>
      <c r="M49" s="7"/>
      <c r="N49" s="7"/>
      <c r="O49" s="7"/>
      <c r="P49" s="7"/>
      <c r="Q49" s="7"/>
      <c r="R49" s="7"/>
      <c r="S49" s="7"/>
      <c r="T49" s="7"/>
      <c r="U49" s="7"/>
      <c r="V49" s="7"/>
      <c r="W49" s="7"/>
      <c r="X49" s="7"/>
      <c r="Y49" s="7"/>
      <c r="Z49" s="7"/>
      <c r="AA49" s="7"/>
      <c r="AB49" s="7"/>
      <c r="AC49" s="7"/>
      <c r="AD49" s="7"/>
    </row>
    <row r="50" spans="1:30">
      <c r="A50" t="s">
        <v>1082</v>
      </c>
      <c r="B50" t="s">
        <v>1082</v>
      </c>
      <c r="C50">
        <v>2000</v>
      </c>
      <c r="D50">
        <v>0.91909620000000003</v>
      </c>
      <c r="E50">
        <v>0.52731320000000004</v>
      </c>
      <c r="F50">
        <v>8.4074399999999994E-2</v>
      </c>
      <c r="J50" s="33"/>
      <c r="K50" s="7"/>
      <c r="L50" s="7"/>
      <c r="M50" s="7"/>
      <c r="N50" s="7"/>
      <c r="O50" s="7"/>
      <c r="P50" s="7"/>
      <c r="Q50" s="7"/>
      <c r="R50" s="7"/>
      <c r="S50" s="7"/>
      <c r="T50" s="7"/>
      <c r="U50" s="7"/>
      <c r="V50" s="7"/>
      <c r="W50" s="7"/>
      <c r="X50" s="7"/>
      <c r="Y50" s="7"/>
      <c r="Z50" s="7"/>
      <c r="AA50" s="7"/>
      <c r="AB50" s="7"/>
      <c r="AC50" s="7"/>
      <c r="AD50" s="7"/>
    </row>
    <row r="51" spans="1:30">
      <c r="A51" t="s">
        <v>1082</v>
      </c>
      <c r="B51" t="s">
        <v>1082</v>
      </c>
      <c r="C51">
        <v>2001</v>
      </c>
      <c r="D51">
        <v>0.93162420000000001</v>
      </c>
      <c r="E51">
        <v>0.52899770000000002</v>
      </c>
      <c r="F51">
        <v>8.3206799999999997E-2</v>
      </c>
      <c r="J51" s="33"/>
      <c r="K51" s="7"/>
      <c r="L51" s="7"/>
      <c r="M51" s="7"/>
      <c r="N51" s="7"/>
      <c r="O51" s="7"/>
      <c r="P51" s="7"/>
      <c r="Q51" s="7"/>
      <c r="R51" s="7"/>
      <c r="S51" s="7"/>
      <c r="T51" s="7"/>
      <c r="U51" s="7"/>
      <c r="V51" s="7"/>
      <c r="W51" s="7"/>
      <c r="X51" s="7"/>
      <c r="Y51" s="7"/>
      <c r="Z51" s="7"/>
      <c r="AA51" s="7"/>
      <c r="AB51" s="7"/>
      <c r="AC51" s="7"/>
      <c r="AD51" s="7"/>
    </row>
    <row r="52" spans="1:30">
      <c r="A52" t="s">
        <v>1082</v>
      </c>
      <c r="B52" t="s">
        <v>1082</v>
      </c>
      <c r="C52">
        <v>2002</v>
      </c>
      <c r="D52">
        <v>0.91618359999999999</v>
      </c>
      <c r="E52">
        <v>0.54176089999999999</v>
      </c>
      <c r="F52">
        <v>8.0978599999999998E-2</v>
      </c>
      <c r="J52" s="33"/>
      <c r="K52" s="7"/>
      <c r="L52" s="7"/>
      <c r="M52" s="7"/>
      <c r="N52" s="7"/>
      <c r="O52" s="7"/>
      <c r="P52" s="7"/>
      <c r="Q52" s="7"/>
      <c r="R52" s="7"/>
      <c r="S52" s="7"/>
      <c r="T52" s="7"/>
      <c r="U52" s="7"/>
      <c r="V52" s="7"/>
      <c r="W52" s="7"/>
      <c r="X52" s="7"/>
      <c r="Y52" s="7"/>
      <c r="Z52" s="7"/>
      <c r="AA52" s="7"/>
      <c r="AB52" s="7"/>
      <c r="AC52" s="7"/>
      <c r="AD52" s="7"/>
    </row>
    <row r="53" spans="1:30">
      <c r="A53" t="s">
        <v>1082</v>
      </c>
      <c r="B53" t="s">
        <v>1082</v>
      </c>
      <c r="C53">
        <v>2003</v>
      </c>
      <c r="D53">
        <v>0.90878930000000002</v>
      </c>
      <c r="E53">
        <v>0.53904929999999995</v>
      </c>
      <c r="F53">
        <v>8.4218899999999999E-2</v>
      </c>
      <c r="J53" s="33"/>
      <c r="K53" s="7"/>
      <c r="L53" s="7"/>
      <c r="M53" s="7"/>
      <c r="N53" s="7"/>
      <c r="O53" s="7"/>
      <c r="P53" s="7"/>
      <c r="Q53" s="7"/>
      <c r="R53" s="7"/>
      <c r="S53" s="7"/>
      <c r="T53" s="7"/>
      <c r="U53" s="7"/>
      <c r="V53" s="7"/>
      <c r="W53" s="7"/>
      <c r="X53" s="7"/>
      <c r="Y53" s="7"/>
      <c r="Z53" s="7"/>
      <c r="AA53" s="7"/>
      <c r="AB53" s="7"/>
      <c r="AC53" s="7"/>
      <c r="AD53" s="7"/>
    </row>
    <row r="54" spans="1:30">
      <c r="A54" t="s">
        <v>1082</v>
      </c>
      <c r="B54" t="s">
        <v>1082</v>
      </c>
      <c r="C54">
        <v>2004</v>
      </c>
      <c r="D54">
        <v>0.89898409999999995</v>
      </c>
      <c r="E54">
        <v>0.52536369999999999</v>
      </c>
      <c r="F54">
        <v>8.3835099999999996E-2</v>
      </c>
      <c r="J54" s="33"/>
      <c r="K54" s="7"/>
      <c r="L54" s="7"/>
      <c r="M54" s="7"/>
      <c r="N54" s="7"/>
      <c r="O54" s="7"/>
      <c r="P54" s="7"/>
      <c r="Q54" s="7"/>
      <c r="R54" s="7"/>
      <c r="S54" s="7"/>
      <c r="T54" s="7"/>
      <c r="U54" s="7"/>
      <c r="V54" s="7"/>
      <c r="W54" s="7"/>
      <c r="X54" s="7"/>
      <c r="Y54" s="7"/>
      <c r="Z54" s="7"/>
      <c r="AA54" s="7"/>
      <c r="AB54" s="7"/>
      <c r="AC54" s="7"/>
      <c r="AD54" s="7"/>
    </row>
    <row r="55" spans="1:30">
      <c r="A55" t="s">
        <v>1082</v>
      </c>
      <c r="B55" t="s">
        <v>1082</v>
      </c>
      <c r="C55">
        <v>2005</v>
      </c>
      <c r="D55">
        <v>0.8980051</v>
      </c>
      <c r="E55">
        <v>0.52793730000000005</v>
      </c>
      <c r="F55">
        <v>7.4992199999999995E-2</v>
      </c>
      <c r="J55" s="33"/>
      <c r="K55" s="7"/>
      <c r="L55" s="7"/>
      <c r="M55" s="7"/>
      <c r="N55" s="7"/>
      <c r="O55" s="7"/>
      <c r="P55" s="7"/>
      <c r="Q55" s="7"/>
      <c r="R55" s="7"/>
      <c r="S55" s="7"/>
      <c r="T55" s="7"/>
      <c r="U55" s="7"/>
      <c r="V55" s="7"/>
      <c r="W55" s="7"/>
      <c r="X55" s="7"/>
      <c r="Y55" s="7"/>
      <c r="Z55" s="7"/>
      <c r="AA55" s="7"/>
      <c r="AB55" s="7"/>
      <c r="AC55" s="7"/>
      <c r="AD55" s="7"/>
    </row>
    <row r="56" spans="1:30">
      <c r="A56" t="s">
        <v>1082</v>
      </c>
      <c r="B56" t="s">
        <v>1082</v>
      </c>
      <c r="C56">
        <v>2006</v>
      </c>
      <c r="D56">
        <v>0.91688780000000003</v>
      </c>
      <c r="E56">
        <v>0.51833589999999996</v>
      </c>
      <c r="F56">
        <v>7.86192E-2</v>
      </c>
      <c r="J56" s="33"/>
      <c r="K56" s="7"/>
      <c r="L56" s="7"/>
      <c r="M56" s="7"/>
      <c r="N56" s="7"/>
      <c r="O56" s="7"/>
      <c r="P56" s="7"/>
      <c r="Q56" s="7"/>
      <c r="R56" s="7"/>
      <c r="S56" s="7"/>
      <c r="T56" s="7"/>
      <c r="U56" s="7"/>
      <c r="V56" s="7"/>
      <c r="W56" s="7"/>
      <c r="X56" s="7"/>
      <c r="Y56" s="7"/>
      <c r="Z56" s="7"/>
      <c r="AA56" s="7"/>
      <c r="AB56" s="7"/>
      <c r="AC56" s="7"/>
      <c r="AD56" s="7"/>
    </row>
    <row r="57" spans="1:30">
      <c r="A57" t="s">
        <v>1082</v>
      </c>
      <c r="B57" t="s">
        <v>1082</v>
      </c>
      <c r="C57">
        <v>2007</v>
      </c>
      <c r="D57">
        <v>0.91407090000000002</v>
      </c>
      <c r="E57">
        <v>0.51888319999999999</v>
      </c>
      <c r="F57">
        <v>7.5950500000000004E-2</v>
      </c>
      <c r="J57" s="33"/>
      <c r="K57" s="7"/>
      <c r="L57" s="7"/>
      <c r="M57" s="7"/>
      <c r="N57" s="7"/>
      <c r="O57" s="7"/>
      <c r="P57" s="7"/>
      <c r="Q57" s="7"/>
      <c r="R57" s="7"/>
      <c r="S57" s="7"/>
      <c r="T57" s="7"/>
      <c r="U57" s="7"/>
      <c r="V57" s="7"/>
      <c r="W57" s="7"/>
      <c r="X57" s="7"/>
      <c r="Y57" s="7"/>
      <c r="Z57" s="7"/>
      <c r="AA57" s="7"/>
      <c r="AB57" s="7"/>
      <c r="AC57" s="7"/>
      <c r="AD57" s="7"/>
    </row>
    <row r="58" spans="1:30">
      <c r="A58" t="s">
        <v>1082</v>
      </c>
      <c r="B58" t="s">
        <v>1082</v>
      </c>
      <c r="C58">
        <v>2008</v>
      </c>
      <c r="D58">
        <v>0.94930000000000003</v>
      </c>
      <c r="E58">
        <v>0.55195209999999995</v>
      </c>
      <c r="F58">
        <v>8.2282800000000003E-2</v>
      </c>
      <c r="J58" s="33"/>
      <c r="K58" s="7"/>
      <c r="L58" s="7"/>
      <c r="M58" s="7"/>
      <c r="N58" s="7"/>
      <c r="O58" s="7"/>
      <c r="P58" s="7"/>
      <c r="Q58" s="7"/>
      <c r="R58" s="7"/>
      <c r="S58" s="7"/>
      <c r="T58" s="7"/>
      <c r="U58" s="7"/>
      <c r="V58" s="7"/>
      <c r="W58" s="7"/>
      <c r="X58" s="7"/>
      <c r="Y58" s="7"/>
      <c r="Z58" s="7"/>
      <c r="AA58" s="7"/>
      <c r="AB58" s="7"/>
      <c r="AC58" s="7"/>
      <c r="AD58" s="7"/>
    </row>
    <row r="59" spans="1:30">
      <c r="A59" t="s">
        <v>1082</v>
      </c>
      <c r="B59" t="s">
        <v>1082</v>
      </c>
      <c r="C59">
        <v>2009</v>
      </c>
      <c r="D59">
        <v>0.97319370000000005</v>
      </c>
      <c r="E59">
        <v>0.59382619999999997</v>
      </c>
      <c r="F59">
        <v>8.0583299999999997E-2</v>
      </c>
      <c r="J59" s="33"/>
      <c r="K59" s="7"/>
      <c r="L59" s="7"/>
      <c r="M59" s="7"/>
      <c r="N59" s="7"/>
      <c r="O59" s="7"/>
      <c r="P59" s="7"/>
      <c r="Q59" s="7"/>
      <c r="R59" s="7"/>
      <c r="S59" s="7"/>
      <c r="T59" s="7"/>
      <c r="U59" s="7"/>
      <c r="V59" s="7"/>
      <c r="W59" s="7"/>
      <c r="X59" s="7"/>
      <c r="Y59" s="7"/>
      <c r="Z59" s="7"/>
      <c r="AA59" s="7"/>
      <c r="AB59" s="7"/>
      <c r="AC59" s="7"/>
      <c r="AD59" s="7"/>
    </row>
    <row r="60" spans="1:30">
      <c r="A60" t="s">
        <v>1082</v>
      </c>
      <c r="B60" t="s">
        <v>1082</v>
      </c>
      <c r="C60">
        <v>2010</v>
      </c>
      <c r="D60">
        <v>0.97370500000000004</v>
      </c>
      <c r="E60">
        <v>0.58858840000000001</v>
      </c>
      <c r="F60">
        <v>8.2340700000000003E-2</v>
      </c>
      <c r="J60" s="33"/>
      <c r="K60" s="7"/>
      <c r="L60" s="7"/>
      <c r="M60" s="7"/>
      <c r="N60" s="7"/>
      <c r="O60" s="7"/>
      <c r="P60" s="7"/>
      <c r="Q60" s="7"/>
      <c r="R60" s="7"/>
      <c r="S60" s="7"/>
      <c r="T60" s="7"/>
      <c r="U60" s="7"/>
      <c r="V60" s="7"/>
      <c r="W60" s="7"/>
      <c r="X60" s="7"/>
      <c r="Y60" s="7"/>
      <c r="Z60" s="7"/>
      <c r="AA60" s="7"/>
      <c r="AB60" s="7"/>
      <c r="AC60" s="7"/>
      <c r="AD60" s="7"/>
    </row>
    <row r="61" spans="1:30">
      <c r="A61" t="s">
        <v>1082</v>
      </c>
      <c r="B61" t="s">
        <v>1082</v>
      </c>
      <c r="C61">
        <v>2011</v>
      </c>
      <c r="D61">
        <v>1.0166329999999999</v>
      </c>
      <c r="E61">
        <v>0.58130499999999996</v>
      </c>
      <c r="F61">
        <v>7.8895900000000005E-2</v>
      </c>
      <c r="J61" s="33"/>
      <c r="K61" s="7"/>
      <c r="L61" s="7"/>
      <c r="M61" s="7"/>
      <c r="N61" s="7"/>
      <c r="O61" s="7"/>
      <c r="P61" s="7"/>
      <c r="Q61" s="7"/>
      <c r="R61" s="7"/>
      <c r="S61" s="7"/>
      <c r="T61" s="7"/>
      <c r="U61" s="7"/>
      <c r="V61" s="7"/>
      <c r="W61" s="7"/>
      <c r="X61" s="7"/>
      <c r="Y61" s="7"/>
      <c r="Z61" s="7"/>
      <c r="AA61" s="7"/>
      <c r="AB61" s="7"/>
      <c r="AC61" s="7"/>
      <c r="AD61" s="7"/>
    </row>
    <row r="62" spans="1:30">
      <c r="A62" t="s">
        <v>1082</v>
      </c>
      <c r="B62" t="s">
        <v>1082</v>
      </c>
      <c r="C62">
        <v>2012</v>
      </c>
      <c r="D62">
        <v>1.049506</v>
      </c>
      <c r="E62">
        <v>0.59241750000000004</v>
      </c>
      <c r="F62">
        <v>8.1136200000000006E-2</v>
      </c>
      <c r="J62" s="33"/>
      <c r="K62" s="7"/>
      <c r="L62" s="7"/>
      <c r="M62" s="7"/>
      <c r="N62" s="7"/>
      <c r="O62" s="7"/>
      <c r="P62" s="7"/>
      <c r="Q62" s="7"/>
      <c r="R62" s="7"/>
      <c r="S62" s="7"/>
      <c r="T62" s="7"/>
      <c r="U62" s="7"/>
      <c r="V62" s="7"/>
      <c r="W62" s="7"/>
      <c r="X62" s="7"/>
      <c r="Y62" s="7"/>
      <c r="Z62" s="7"/>
      <c r="AA62" s="7"/>
      <c r="AB62" s="7"/>
      <c r="AC62" s="7"/>
      <c r="AD62" s="7"/>
    </row>
    <row r="63" spans="1:30">
      <c r="A63" t="s">
        <v>1082</v>
      </c>
      <c r="B63" t="s">
        <v>1082</v>
      </c>
      <c r="C63">
        <v>2013</v>
      </c>
      <c r="D63">
        <v>1.064727</v>
      </c>
      <c r="E63">
        <v>0.58899400000000002</v>
      </c>
      <c r="F63">
        <v>7.9164700000000005E-2</v>
      </c>
      <c r="J63" s="33"/>
      <c r="K63" s="7"/>
      <c r="L63" s="7"/>
      <c r="M63" s="7"/>
      <c r="N63" s="7"/>
      <c r="O63" s="7"/>
      <c r="P63" s="7"/>
      <c r="Q63" s="7"/>
      <c r="R63" s="7"/>
      <c r="S63" s="7"/>
      <c r="T63" s="7"/>
      <c r="U63" s="7"/>
      <c r="V63" s="7"/>
      <c r="W63" s="7"/>
      <c r="X63" s="7"/>
      <c r="Y63" s="7"/>
      <c r="Z63" s="7"/>
      <c r="AA63" s="7"/>
      <c r="AB63" s="7"/>
      <c r="AC63" s="7"/>
      <c r="AD63" s="7"/>
    </row>
    <row r="64" spans="1:30">
      <c r="A64" t="s">
        <v>1082</v>
      </c>
      <c r="B64" t="s">
        <v>1082</v>
      </c>
      <c r="C64">
        <v>2014</v>
      </c>
      <c r="D64">
        <v>1.0768260000000001</v>
      </c>
      <c r="E64">
        <v>0.58733469999999999</v>
      </c>
      <c r="F64">
        <v>7.70729E-2</v>
      </c>
      <c r="J64" s="33"/>
      <c r="K64" s="7"/>
      <c r="L64" s="7"/>
      <c r="M64" s="7"/>
      <c r="N64" s="7"/>
      <c r="O64" s="7"/>
      <c r="P64" s="7"/>
      <c r="Q64" s="7"/>
      <c r="R64" s="7"/>
      <c r="S64" s="7"/>
      <c r="T64" s="7"/>
      <c r="U64" s="7"/>
      <c r="V64" s="7"/>
      <c r="W64" s="7"/>
      <c r="X64" s="7"/>
      <c r="Y64" s="7"/>
      <c r="Z64" s="7"/>
      <c r="AA64" s="7"/>
      <c r="AB64" s="7"/>
      <c r="AC64" s="7"/>
      <c r="AD64" s="7"/>
    </row>
    <row r="65" spans="1:30">
      <c r="A65" t="s">
        <v>1082</v>
      </c>
      <c r="B65" t="s">
        <v>1082</v>
      </c>
      <c r="C65">
        <v>2015</v>
      </c>
      <c r="D65">
        <v>1.079469</v>
      </c>
      <c r="E65">
        <v>0.57355750000000005</v>
      </c>
      <c r="F65">
        <v>7.8338599999999994E-2</v>
      </c>
      <c r="J65" s="33"/>
      <c r="K65" s="7"/>
      <c r="L65" s="7"/>
      <c r="M65" s="7"/>
      <c r="N65" s="7"/>
      <c r="O65" s="7"/>
      <c r="P65" s="7"/>
      <c r="Q65" s="7"/>
      <c r="R65" s="7"/>
      <c r="S65" s="7"/>
      <c r="T65" s="7"/>
      <c r="U65" s="7"/>
      <c r="V65" s="7"/>
      <c r="W65" s="7"/>
      <c r="X65" s="7"/>
      <c r="Y65" s="7"/>
      <c r="Z65" s="7"/>
      <c r="AA65" s="7"/>
      <c r="AB65" s="7"/>
      <c r="AC65" s="7"/>
      <c r="AD65" s="7"/>
    </row>
    <row r="66" spans="1:30">
      <c r="A66" t="s">
        <v>1082</v>
      </c>
      <c r="B66" t="s">
        <v>1082</v>
      </c>
      <c r="C66">
        <v>2016</v>
      </c>
      <c r="D66">
        <v>1.1079330000000001</v>
      </c>
      <c r="E66">
        <v>0.55559139999999996</v>
      </c>
      <c r="F66">
        <v>7.0873000000000005E-2</v>
      </c>
      <c r="J66" s="33"/>
      <c r="K66" s="7"/>
      <c r="L66" s="7"/>
      <c r="M66" s="7"/>
      <c r="N66" s="7"/>
      <c r="O66" s="7"/>
      <c r="P66" s="7"/>
      <c r="Q66" s="7"/>
      <c r="R66" s="7"/>
      <c r="S66" s="7"/>
      <c r="T66" s="7"/>
      <c r="U66" s="7"/>
      <c r="V66" s="7"/>
      <c r="W66" s="7"/>
      <c r="X66" s="7"/>
      <c r="Y66" s="7"/>
      <c r="Z66" s="7"/>
      <c r="AA66" s="7"/>
      <c r="AB66" s="7"/>
      <c r="AC66" s="7"/>
      <c r="AD66" s="7"/>
    </row>
    <row r="67" spans="1:30">
      <c r="A67" t="s">
        <v>1082</v>
      </c>
      <c r="B67" t="s">
        <v>1082</v>
      </c>
      <c r="C67">
        <v>2017</v>
      </c>
      <c r="D67">
        <v>1.149119</v>
      </c>
      <c r="E67">
        <v>0.54963580000000001</v>
      </c>
      <c r="F67">
        <v>6.8792099999999995E-2</v>
      </c>
      <c r="J67" s="33"/>
      <c r="K67" s="7"/>
      <c r="L67" s="7"/>
      <c r="M67" s="7"/>
      <c r="N67" s="7"/>
      <c r="O67" s="7"/>
      <c r="P67" s="7"/>
      <c r="Q67" s="7"/>
      <c r="R67" s="7"/>
      <c r="S67" s="7"/>
      <c r="T67" s="7"/>
      <c r="U67" s="7"/>
      <c r="V67" s="7"/>
      <c r="W67" s="7"/>
      <c r="X67" s="7"/>
      <c r="Y67" s="7"/>
      <c r="Z67" s="7"/>
      <c r="AA67" s="7"/>
      <c r="AB67" s="7"/>
      <c r="AC67" s="7"/>
      <c r="AD67" s="7"/>
    </row>
    <row r="68" spans="1:30">
      <c r="A68" t="s">
        <v>1082</v>
      </c>
      <c r="B68" t="s">
        <v>1082</v>
      </c>
      <c r="C68">
        <v>2018</v>
      </c>
      <c r="D68">
        <v>1.176871</v>
      </c>
      <c r="E68">
        <v>0.555365</v>
      </c>
      <c r="F68">
        <v>7.2486599999999998E-2</v>
      </c>
      <c r="J68" s="33"/>
      <c r="K68" s="7"/>
      <c r="L68" s="7"/>
      <c r="M68" s="7"/>
      <c r="N68" s="7"/>
      <c r="O68" s="7"/>
      <c r="P68" s="7"/>
      <c r="Q68" s="7"/>
      <c r="R68" s="7"/>
      <c r="S68" s="7"/>
      <c r="T68" s="7"/>
      <c r="U68" s="7"/>
      <c r="V68" s="7"/>
      <c r="W68" s="7"/>
      <c r="X68" s="7"/>
      <c r="Y68" s="7"/>
      <c r="Z68" s="7"/>
      <c r="AA68" s="7"/>
      <c r="AB68" s="7"/>
      <c r="AC68" s="7"/>
      <c r="AD68" s="7"/>
    </row>
    <row r="69" spans="1:30">
      <c r="A69" t="s">
        <v>1082</v>
      </c>
      <c r="B69" t="s">
        <v>1082</v>
      </c>
      <c r="C69">
        <v>2019</v>
      </c>
      <c r="D69">
        <v>1.190855</v>
      </c>
      <c r="E69">
        <v>0.56057959999999996</v>
      </c>
      <c r="F69">
        <v>7.4359300000000003E-2</v>
      </c>
      <c r="J69" s="33"/>
      <c r="K69" s="7"/>
      <c r="L69" s="7"/>
      <c r="M69" s="7"/>
      <c r="N69" s="7"/>
      <c r="O69" s="7"/>
      <c r="P69" s="7"/>
      <c r="Q69" s="7"/>
      <c r="R69" s="7"/>
      <c r="S69" s="7"/>
      <c r="T69" s="7"/>
      <c r="U69" s="7"/>
      <c r="V69" s="7"/>
      <c r="W69" s="7"/>
      <c r="X69" s="7"/>
      <c r="Y69" s="7"/>
      <c r="Z69" s="7"/>
      <c r="AA69" s="7"/>
      <c r="AB69" s="7"/>
      <c r="AC69" s="7"/>
      <c r="AD69" s="7"/>
    </row>
    <row r="70" spans="1:30">
      <c r="A70" t="s">
        <v>1082</v>
      </c>
      <c r="B70" t="s">
        <v>1082</v>
      </c>
      <c r="C70">
        <v>2020</v>
      </c>
      <c r="D70">
        <v>1.2053100000000001</v>
      </c>
      <c r="E70">
        <v>0.59966620000000004</v>
      </c>
      <c r="F70">
        <v>8.0332700000000007E-2</v>
      </c>
      <c r="J70" s="33"/>
      <c r="K70" s="7"/>
      <c r="L70" s="7"/>
      <c r="M70" s="7"/>
      <c r="N70" s="7"/>
      <c r="O70" s="7"/>
      <c r="P70" s="7"/>
      <c r="Q70" s="7"/>
      <c r="R70" s="7"/>
      <c r="S70" s="7"/>
      <c r="T70" s="7"/>
      <c r="U70" s="7"/>
      <c r="V70" s="7"/>
      <c r="W70" s="7"/>
      <c r="X70" s="7"/>
      <c r="Y70" s="7"/>
      <c r="Z70" s="7"/>
      <c r="AA70" s="7"/>
      <c r="AB70" s="7"/>
      <c r="AC70" s="7"/>
      <c r="AD70" s="7"/>
    </row>
    <row r="71" spans="1:30">
      <c r="A71" t="s">
        <v>1082</v>
      </c>
      <c r="B71" t="s">
        <v>1082</v>
      </c>
      <c r="C71">
        <v>2021</v>
      </c>
      <c r="D71">
        <v>1.192466</v>
      </c>
      <c r="E71">
        <v>0.5871461</v>
      </c>
      <c r="F71">
        <v>8.2250100000000007E-2</v>
      </c>
      <c r="J71" s="33"/>
      <c r="K71" s="7"/>
      <c r="L71" s="7"/>
      <c r="M71" s="7"/>
      <c r="N71" s="7"/>
      <c r="O71" s="7"/>
      <c r="P71" s="7"/>
      <c r="Q71" s="7"/>
      <c r="R71" s="7"/>
      <c r="S71" s="7"/>
      <c r="T71" s="7"/>
      <c r="U71" s="7"/>
      <c r="V71" s="7"/>
      <c r="W71" s="7"/>
      <c r="X71" s="7"/>
      <c r="Y71" s="7"/>
      <c r="Z71" s="7"/>
      <c r="AA71" s="7"/>
      <c r="AB71" s="7"/>
      <c r="AC71" s="7"/>
      <c r="AD71" s="7"/>
    </row>
    <row r="72" spans="1:30">
      <c r="J72" s="33"/>
      <c r="K72" s="7"/>
      <c r="L72" s="7"/>
      <c r="M72" s="7"/>
      <c r="N72" s="7"/>
      <c r="O72" s="7"/>
      <c r="P72" s="7"/>
      <c r="Q72" s="7"/>
      <c r="R72" s="7"/>
      <c r="S72" s="7"/>
      <c r="T72" s="7"/>
      <c r="U72" s="7"/>
      <c r="V72" s="7"/>
      <c r="W72" s="7"/>
      <c r="X72" s="7"/>
      <c r="Y72" s="7"/>
      <c r="Z72" s="7"/>
      <c r="AA72" s="7"/>
      <c r="AB72" s="7"/>
      <c r="AC72" s="7"/>
      <c r="AD72" s="7"/>
    </row>
    <row r="73" spans="1:30">
      <c r="J73" s="33"/>
      <c r="K73" s="7"/>
      <c r="L73" s="7"/>
      <c r="M73" s="7"/>
      <c r="N73" s="7"/>
      <c r="O73" s="7"/>
      <c r="P73" s="7"/>
      <c r="Q73" s="7"/>
      <c r="R73" s="7"/>
      <c r="S73" s="7"/>
      <c r="T73" s="7"/>
      <c r="U73" s="7"/>
      <c r="V73" s="7"/>
      <c r="W73" s="7"/>
      <c r="X73" s="7"/>
      <c r="Y73" s="7"/>
      <c r="Z73" s="7"/>
      <c r="AA73" s="7"/>
      <c r="AB73" s="7"/>
      <c r="AC73" s="7"/>
      <c r="AD73" s="7"/>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205A-FF10-445A-A154-509FE487A1A2}">
  <dimension ref="A1:AA61"/>
  <sheetViews>
    <sheetView zoomScale="55" zoomScaleNormal="55" workbookViewId="0"/>
  </sheetViews>
  <sheetFormatPr defaultRowHeight="12.75"/>
  <sheetData>
    <row r="1" spans="1:27">
      <c r="A1" t="s">
        <v>592</v>
      </c>
      <c r="B1" t="s">
        <v>1083</v>
      </c>
      <c r="D1" t="s">
        <v>1084</v>
      </c>
      <c r="E1" t="s">
        <v>1085</v>
      </c>
      <c r="F1" t="s">
        <v>1086</v>
      </c>
      <c r="G1" t="s">
        <v>1087</v>
      </c>
      <c r="H1" t="s">
        <v>1088</v>
      </c>
    </row>
    <row r="2" spans="1:27">
      <c r="A2" s="83">
        <v>2000</v>
      </c>
      <c r="B2" s="28">
        <v>4.5832199999999997E-2</v>
      </c>
      <c r="C2" s="29">
        <f>100*B2</f>
        <v>4.5832199999999998</v>
      </c>
      <c r="D2">
        <v>1.8860026000000001</v>
      </c>
      <c r="E2">
        <v>1.2954463000000001</v>
      </c>
      <c r="F2">
        <v>0.25196805999999999</v>
      </c>
      <c r="G2">
        <v>0.29232652999999997</v>
      </c>
      <c r="H2">
        <v>5</v>
      </c>
    </row>
    <row r="3" spans="1:27">
      <c r="A3" s="83" t="s">
        <v>181</v>
      </c>
      <c r="B3" s="28">
        <v>4.9112200000000002E-2</v>
      </c>
      <c r="C3" s="29">
        <f t="shared" ref="C3:C23" si="0">100*B3</f>
        <v>4.9112200000000001</v>
      </c>
      <c r="D3">
        <v>1.9186650999999999</v>
      </c>
      <c r="E3">
        <v>1.3116756999999999</v>
      </c>
      <c r="F3">
        <v>0.25971696999999999</v>
      </c>
      <c r="G3">
        <v>0.30559529000000002</v>
      </c>
      <c r="H3">
        <v>6</v>
      </c>
      <c r="I3" s="113"/>
      <c r="J3" s="113"/>
      <c r="K3" s="113"/>
      <c r="L3" s="113"/>
      <c r="M3" s="113"/>
      <c r="N3" s="113"/>
      <c r="O3" s="113"/>
      <c r="P3" s="113"/>
      <c r="Q3" s="113"/>
      <c r="R3" s="113"/>
      <c r="S3" s="113"/>
      <c r="T3" s="113"/>
      <c r="U3" s="113"/>
      <c r="V3" s="113"/>
      <c r="W3" s="113"/>
      <c r="X3" s="113"/>
      <c r="Y3" s="113"/>
      <c r="Z3" s="113"/>
      <c r="AA3" s="113"/>
    </row>
    <row r="4" spans="1:27">
      <c r="A4" s="83" t="s">
        <v>601</v>
      </c>
      <c r="B4" s="28">
        <v>6.96016E-2</v>
      </c>
      <c r="C4" s="29">
        <f t="shared" si="0"/>
        <v>6.9601600000000001</v>
      </c>
      <c r="D4">
        <v>1.9102338999999999</v>
      </c>
      <c r="E4">
        <v>1.2785215000000001</v>
      </c>
      <c r="F4">
        <v>0.26754609000000001</v>
      </c>
      <c r="G4">
        <v>0.32021997000000002</v>
      </c>
      <c r="H4">
        <v>6</v>
      </c>
      <c r="I4" s="113"/>
      <c r="J4" s="113"/>
      <c r="K4" s="113"/>
      <c r="L4" s="113"/>
      <c r="M4" s="113"/>
      <c r="N4" s="113"/>
      <c r="O4" s="113"/>
      <c r="P4" s="113"/>
      <c r="Q4" s="113"/>
      <c r="R4" s="113"/>
      <c r="S4" s="113"/>
      <c r="T4" s="113"/>
      <c r="U4" s="113"/>
      <c r="V4" s="113"/>
      <c r="W4" s="113"/>
      <c r="X4" s="113"/>
      <c r="Y4" s="113"/>
      <c r="Z4" s="113"/>
      <c r="AA4" s="113"/>
    </row>
    <row r="5" spans="1:27">
      <c r="A5" s="83" t="s">
        <v>182</v>
      </c>
      <c r="B5" s="28">
        <v>8.3227800000000005E-2</v>
      </c>
      <c r="C5" s="29">
        <f t="shared" si="0"/>
        <v>8.3227799999999998</v>
      </c>
      <c r="D5">
        <v>1.9124942</v>
      </c>
      <c r="E5">
        <v>1.2734692000000001</v>
      </c>
      <c r="F5">
        <v>0.26901865000000003</v>
      </c>
      <c r="G5">
        <v>0.32522841000000002</v>
      </c>
      <c r="H5">
        <v>8</v>
      </c>
      <c r="I5" s="113"/>
      <c r="J5" s="113"/>
      <c r="K5" s="113"/>
      <c r="L5" s="113"/>
      <c r="M5" s="113"/>
      <c r="N5" s="113"/>
      <c r="O5" s="113"/>
      <c r="P5" s="113"/>
      <c r="Q5" s="113"/>
      <c r="R5" s="113"/>
      <c r="S5" s="113"/>
      <c r="T5" s="113"/>
      <c r="U5" s="113"/>
      <c r="V5" s="113"/>
      <c r="W5" s="113"/>
      <c r="X5" s="113"/>
      <c r="Y5" s="113"/>
      <c r="Z5" s="113"/>
      <c r="AA5" s="113"/>
    </row>
    <row r="6" spans="1:27">
      <c r="A6" s="83" t="s">
        <v>602</v>
      </c>
      <c r="B6" s="28">
        <v>8.2007899999999995E-2</v>
      </c>
      <c r="C6" s="29">
        <f t="shared" si="0"/>
        <v>8.2007899999999996</v>
      </c>
      <c r="D6">
        <v>1.8936652</v>
      </c>
      <c r="E6">
        <v>1.2698164999999999</v>
      </c>
      <c r="F6">
        <v>0.26000897000000001</v>
      </c>
      <c r="G6">
        <v>0.32059683999999999</v>
      </c>
      <c r="H6">
        <v>8</v>
      </c>
      <c r="I6" s="113"/>
      <c r="J6" s="113"/>
      <c r="K6" s="113"/>
      <c r="L6" s="113"/>
      <c r="M6" s="113"/>
      <c r="N6" s="113"/>
      <c r="O6" s="113"/>
      <c r="P6" s="113"/>
      <c r="Q6" s="113"/>
      <c r="R6" s="113"/>
      <c r="S6" s="113"/>
      <c r="T6" s="113"/>
      <c r="U6" s="113"/>
      <c r="V6" s="113"/>
      <c r="W6" s="113"/>
      <c r="X6" s="113"/>
      <c r="Y6" s="113"/>
      <c r="Z6" s="113"/>
      <c r="AA6" s="113"/>
    </row>
    <row r="7" spans="1:27">
      <c r="A7" s="83" t="s">
        <v>178</v>
      </c>
      <c r="B7" s="28">
        <v>8.3536100000000002E-2</v>
      </c>
      <c r="C7" s="29">
        <f t="shared" si="0"/>
        <v>8.3536099999999998</v>
      </c>
      <c r="D7">
        <v>1.9172678999999999</v>
      </c>
      <c r="E7">
        <v>1.2973345000000001</v>
      </c>
      <c r="F7">
        <v>0.25872954999999997</v>
      </c>
      <c r="G7">
        <v>0.31807467</v>
      </c>
      <c r="H7">
        <v>9</v>
      </c>
      <c r="I7" s="113"/>
      <c r="J7" s="113"/>
      <c r="K7" s="113"/>
      <c r="L7" s="113"/>
      <c r="M7" s="113"/>
      <c r="N7" s="113"/>
      <c r="O7" s="113"/>
      <c r="P7" s="113"/>
      <c r="Q7" s="113"/>
      <c r="R7" s="113"/>
      <c r="S7" s="113"/>
      <c r="T7" s="113"/>
      <c r="U7" s="113"/>
      <c r="V7" s="113"/>
      <c r="W7" s="113"/>
      <c r="X7" s="113"/>
      <c r="Y7" s="113"/>
      <c r="Z7" s="113"/>
      <c r="AA7" s="113"/>
    </row>
    <row r="8" spans="1:27">
      <c r="A8" s="83" t="s">
        <v>603</v>
      </c>
      <c r="B8" s="28">
        <v>8.0394900000000005E-2</v>
      </c>
      <c r="C8" s="29">
        <f t="shared" si="0"/>
        <v>8.0394900000000007</v>
      </c>
      <c r="D8">
        <v>1.9377553000000001</v>
      </c>
      <c r="E8">
        <v>1.3293298</v>
      </c>
      <c r="F8">
        <v>0.25605823</v>
      </c>
      <c r="G8">
        <v>0.31150183999999997</v>
      </c>
      <c r="H8">
        <v>8</v>
      </c>
      <c r="I8" s="113"/>
      <c r="J8" s="113"/>
      <c r="K8" s="113"/>
      <c r="L8" s="113"/>
      <c r="M8" s="113"/>
      <c r="N8" s="113"/>
      <c r="O8" s="113"/>
      <c r="P8" s="113"/>
      <c r="Q8" s="113"/>
      <c r="R8" s="113"/>
      <c r="S8" s="113"/>
      <c r="T8" s="113"/>
      <c r="U8" s="113"/>
      <c r="V8" s="113"/>
      <c r="W8" s="113"/>
      <c r="X8" s="113"/>
      <c r="Y8" s="113"/>
      <c r="Z8" s="113"/>
      <c r="AA8" s="113"/>
    </row>
    <row r="9" spans="1:27">
      <c r="A9" s="83" t="s">
        <v>183</v>
      </c>
      <c r="B9" s="28">
        <v>8.2452899999999996E-2</v>
      </c>
      <c r="C9" s="29">
        <f t="shared" si="0"/>
        <v>8.2452899999999989</v>
      </c>
      <c r="D9">
        <v>1.9534901</v>
      </c>
      <c r="E9">
        <v>1.3494037999999999</v>
      </c>
      <c r="F9">
        <v>0.2550248</v>
      </c>
      <c r="G9">
        <v>0.30958489</v>
      </c>
      <c r="H9">
        <v>10</v>
      </c>
      <c r="I9" s="113"/>
      <c r="J9" s="113"/>
      <c r="K9" s="113"/>
      <c r="L9" s="113"/>
      <c r="M9" s="113"/>
      <c r="N9" s="113"/>
      <c r="O9" s="113"/>
      <c r="P9" s="113"/>
      <c r="Q9" s="113"/>
      <c r="R9" s="113"/>
      <c r="S9" s="113"/>
      <c r="T9" s="113"/>
      <c r="U9" s="113"/>
      <c r="V9" s="113"/>
      <c r="W9" s="113"/>
      <c r="X9" s="113"/>
      <c r="Y9" s="113"/>
      <c r="Z9" s="113"/>
      <c r="AA9" s="113"/>
    </row>
    <row r="10" spans="1:27">
      <c r="A10" s="83" t="s">
        <v>184</v>
      </c>
      <c r="B10" s="28">
        <v>0.1201117</v>
      </c>
      <c r="C10" s="29">
        <f t="shared" si="0"/>
        <v>12.01117</v>
      </c>
      <c r="D10">
        <v>1.9986813000000001</v>
      </c>
      <c r="E10">
        <v>1.3834664999999999</v>
      </c>
      <c r="F10">
        <v>0.26015281000000001</v>
      </c>
      <c r="G10">
        <v>0.31536603000000002</v>
      </c>
      <c r="H10">
        <v>12</v>
      </c>
      <c r="I10" s="113"/>
      <c r="J10" s="113"/>
      <c r="K10" s="113"/>
      <c r="L10" s="113"/>
      <c r="M10" s="113"/>
      <c r="N10" s="113"/>
      <c r="O10" s="113"/>
      <c r="P10" s="113"/>
      <c r="Q10" s="113"/>
      <c r="R10" s="113"/>
      <c r="S10" s="113"/>
      <c r="T10" s="113"/>
      <c r="U10" s="113"/>
      <c r="V10" s="113"/>
      <c r="W10" s="113"/>
      <c r="X10" s="113"/>
      <c r="Y10" s="113"/>
      <c r="Z10" s="113"/>
      <c r="AA10" s="113"/>
    </row>
    <row r="11" spans="1:27">
      <c r="A11" s="83" t="s">
        <v>185</v>
      </c>
      <c r="B11" s="28">
        <v>0.1139203</v>
      </c>
      <c r="C11" s="29">
        <f t="shared" si="0"/>
        <v>11.39203</v>
      </c>
      <c r="D11">
        <v>2.0709360999999999</v>
      </c>
      <c r="E11">
        <v>1.4003414999999999</v>
      </c>
      <c r="F11">
        <v>0.28722452999999998</v>
      </c>
      <c r="G11">
        <v>0.33950245000000001</v>
      </c>
      <c r="H11">
        <v>12</v>
      </c>
      <c r="I11" s="113"/>
      <c r="J11" s="113"/>
      <c r="K11" s="113"/>
      <c r="L11" s="113"/>
      <c r="M11" s="113"/>
      <c r="N11" s="113"/>
      <c r="O11" s="113"/>
      <c r="P11" s="113"/>
      <c r="Q11" s="113"/>
      <c r="R11" s="113"/>
      <c r="S11" s="113"/>
      <c r="T11" s="113"/>
      <c r="U11" s="113"/>
      <c r="V11" s="113"/>
      <c r="W11" s="113"/>
      <c r="X11" s="113"/>
      <c r="Y11" s="113"/>
      <c r="Z11" s="113"/>
      <c r="AA11" s="113"/>
    </row>
    <row r="12" spans="1:27">
      <c r="A12" s="83" t="s">
        <v>628</v>
      </c>
      <c r="B12" s="28">
        <v>0.10935400000000001</v>
      </c>
      <c r="C12" s="29">
        <f t="shared" si="0"/>
        <v>10.935400000000001</v>
      </c>
      <c r="D12">
        <v>2.0392788999999998</v>
      </c>
      <c r="E12">
        <v>1.3722737</v>
      </c>
      <c r="F12">
        <v>0.28604027999999998</v>
      </c>
      <c r="G12">
        <v>0.33862045000000002</v>
      </c>
      <c r="H12">
        <v>13</v>
      </c>
      <c r="I12" s="113"/>
      <c r="J12" s="113"/>
      <c r="K12" s="113"/>
      <c r="L12" s="113"/>
      <c r="M12" s="113"/>
      <c r="N12" s="113"/>
      <c r="O12" s="113"/>
      <c r="P12" s="113"/>
      <c r="Q12" s="113"/>
      <c r="R12" s="113"/>
      <c r="S12" s="113"/>
      <c r="T12" s="113"/>
      <c r="U12" s="113"/>
      <c r="V12" s="113"/>
      <c r="W12" s="113"/>
      <c r="X12" s="113"/>
      <c r="Y12" s="113"/>
      <c r="Z12" s="113"/>
      <c r="AA12" s="113"/>
    </row>
    <row r="13" spans="1:27">
      <c r="A13" s="83" t="s">
        <v>630</v>
      </c>
      <c r="B13" s="28">
        <v>0.1110526</v>
      </c>
      <c r="C13" s="29">
        <f t="shared" si="0"/>
        <v>11.105259999999999</v>
      </c>
      <c r="D13">
        <v>2.0679154999999998</v>
      </c>
      <c r="E13">
        <v>1.4157381</v>
      </c>
      <c r="F13">
        <v>0.27679663999999998</v>
      </c>
      <c r="G13">
        <v>0.33605438999999998</v>
      </c>
      <c r="H13">
        <v>13</v>
      </c>
      <c r="I13" s="113"/>
      <c r="J13" s="113"/>
      <c r="K13" s="113"/>
      <c r="L13" s="113"/>
      <c r="M13" s="113"/>
      <c r="N13" s="113"/>
      <c r="O13" s="113"/>
      <c r="P13" s="113"/>
      <c r="Q13" s="113"/>
      <c r="R13" s="113"/>
      <c r="S13" s="113"/>
      <c r="T13" s="113"/>
      <c r="U13" s="113"/>
      <c r="V13" s="113"/>
      <c r="W13" s="113"/>
      <c r="X13" s="113"/>
      <c r="Y13" s="113"/>
      <c r="Z13" s="113"/>
      <c r="AA13" s="113"/>
    </row>
    <row r="14" spans="1:27">
      <c r="A14" s="83" t="s">
        <v>352</v>
      </c>
      <c r="B14" s="28">
        <v>0.1114223</v>
      </c>
      <c r="C14" s="29">
        <f t="shared" si="0"/>
        <v>11.14223</v>
      </c>
      <c r="D14">
        <v>2.0911753000000002</v>
      </c>
      <c r="E14">
        <v>1.4410593</v>
      </c>
      <c r="F14">
        <v>0.27832907000000001</v>
      </c>
      <c r="G14">
        <v>0.33477357000000002</v>
      </c>
      <c r="H14">
        <v>13</v>
      </c>
      <c r="I14" s="113"/>
      <c r="J14" s="113"/>
      <c r="K14" s="113"/>
      <c r="L14" s="113"/>
      <c r="M14" s="113"/>
      <c r="N14" s="113"/>
      <c r="O14" s="113"/>
      <c r="P14" s="113"/>
      <c r="Q14" s="113"/>
      <c r="R14" s="113"/>
      <c r="S14" s="113"/>
      <c r="T14" s="113"/>
      <c r="U14" s="113"/>
      <c r="V14" s="113"/>
      <c r="W14" s="113"/>
      <c r="X14" s="113"/>
      <c r="Y14" s="113"/>
      <c r="Z14" s="113"/>
      <c r="AA14" s="113"/>
    </row>
    <row r="15" spans="1:27">
      <c r="A15" s="83" t="s">
        <v>631</v>
      </c>
      <c r="B15" s="28">
        <v>0.1153112</v>
      </c>
      <c r="C15" s="29">
        <f t="shared" si="0"/>
        <v>11.53112</v>
      </c>
      <c r="D15">
        <v>2.1261687999999999</v>
      </c>
      <c r="E15">
        <v>1.4802770000000001</v>
      </c>
      <c r="F15">
        <v>0.27690871</v>
      </c>
      <c r="G15">
        <v>0.33239191000000001</v>
      </c>
      <c r="H15">
        <v>16</v>
      </c>
      <c r="I15" s="113"/>
      <c r="J15" s="113"/>
      <c r="K15" s="113"/>
      <c r="L15" s="113"/>
      <c r="M15" s="113"/>
      <c r="N15" s="113"/>
      <c r="O15" s="113"/>
      <c r="P15" s="113"/>
      <c r="Q15" s="113"/>
      <c r="R15" s="113"/>
      <c r="S15" s="113"/>
      <c r="T15" s="113"/>
      <c r="U15" s="113"/>
      <c r="V15" s="113"/>
      <c r="W15" s="113"/>
      <c r="X15" s="113"/>
      <c r="Y15" s="113"/>
      <c r="Z15" s="113"/>
      <c r="AA15" s="113"/>
    </row>
    <row r="16" spans="1:27">
      <c r="A16" s="83" t="s">
        <v>632</v>
      </c>
      <c r="B16" s="28">
        <v>0.1140592</v>
      </c>
      <c r="C16" s="29">
        <f t="shared" si="0"/>
        <v>11.40592</v>
      </c>
      <c r="D16">
        <v>2.1723268999999998</v>
      </c>
      <c r="E16">
        <v>1.5313633</v>
      </c>
      <c r="F16">
        <v>0.27309496999999999</v>
      </c>
      <c r="G16">
        <v>0.33020295</v>
      </c>
      <c r="H16">
        <v>18</v>
      </c>
      <c r="I16" s="113"/>
      <c r="J16" s="113"/>
      <c r="K16" s="113"/>
      <c r="L16" s="113"/>
      <c r="M16" s="113"/>
      <c r="N16" s="113"/>
      <c r="O16" s="113"/>
      <c r="P16" s="113"/>
      <c r="Q16" s="113"/>
      <c r="R16" s="113"/>
      <c r="S16" s="113"/>
      <c r="T16" s="113"/>
      <c r="U16" s="113"/>
      <c r="V16" s="113"/>
      <c r="W16" s="113"/>
      <c r="X16" s="113"/>
      <c r="Y16" s="113"/>
      <c r="Z16" s="113"/>
      <c r="AA16" s="113"/>
    </row>
    <row r="17" spans="1:27">
      <c r="A17" s="83" t="s">
        <v>389</v>
      </c>
      <c r="B17" s="28">
        <v>0.1149903</v>
      </c>
      <c r="C17" s="29">
        <f t="shared" si="0"/>
        <v>11.499030000000001</v>
      </c>
      <c r="D17">
        <v>2.1966909000000001</v>
      </c>
      <c r="E17">
        <v>1.5576523</v>
      </c>
      <c r="F17">
        <v>0.2729935</v>
      </c>
      <c r="G17">
        <v>0.32753325999999999</v>
      </c>
      <c r="H17">
        <v>18</v>
      </c>
      <c r="I17" s="113"/>
      <c r="J17" s="113"/>
      <c r="K17" s="113"/>
      <c r="L17" s="113"/>
      <c r="M17" s="113"/>
      <c r="N17" s="113"/>
      <c r="O17" s="113"/>
      <c r="P17" s="113"/>
      <c r="Q17" s="113"/>
      <c r="R17" s="113"/>
      <c r="S17" s="113"/>
      <c r="T17" s="113"/>
      <c r="U17" s="113"/>
      <c r="V17" s="113"/>
      <c r="W17" s="113"/>
      <c r="X17" s="113"/>
      <c r="Y17" s="113"/>
      <c r="Z17" s="113"/>
      <c r="AA17" s="113"/>
    </row>
    <row r="18" spans="1:27">
      <c r="A18" s="83" t="s">
        <v>633</v>
      </c>
      <c r="B18" s="28">
        <v>0.1151187</v>
      </c>
      <c r="C18" s="29">
        <f t="shared" si="0"/>
        <v>11.51187</v>
      </c>
      <c r="D18">
        <v>2.2129067</v>
      </c>
      <c r="E18">
        <v>1.5839391</v>
      </c>
      <c r="F18">
        <v>0.26044107999999999</v>
      </c>
      <c r="G18">
        <v>0.32930210999999998</v>
      </c>
      <c r="H18">
        <v>18</v>
      </c>
      <c r="I18" s="113"/>
      <c r="J18" s="113"/>
      <c r="K18" s="113"/>
      <c r="L18" s="113"/>
      <c r="M18" s="113"/>
      <c r="N18" s="113"/>
      <c r="O18" s="113"/>
      <c r="P18" s="113"/>
      <c r="Q18" s="113"/>
      <c r="R18" s="113"/>
      <c r="S18" s="113"/>
      <c r="T18" s="113"/>
      <c r="U18" s="113"/>
      <c r="V18" s="113"/>
      <c r="W18" s="113"/>
      <c r="X18" s="113"/>
      <c r="Y18" s="113"/>
      <c r="Z18" s="113"/>
      <c r="AA18" s="113"/>
    </row>
    <row r="19" spans="1:27">
      <c r="A19" s="83" t="s">
        <v>634</v>
      </c>
      <c r="B19" s="28">
        <v>0.12043230000000001</v>
      </c>
      <c r="C19" s="29">
        <f t="shared" si="0"/>
        <v>12.043230000000001</v>
      </c>
      <c r="D19">
        <v>2.2413197999999999</v>
      </c>
      <c r="E19">
        <v>1.6155288000000001</v>
      </c>
      <c r="F19">
        <v>0.25745801000000001</v>
      </c>
      <c r="G19">
        <v>0.32968823000000003</v>
      </c>
      <c r="H19">
        <v>21</v>
      </c>
      <c r="I19" s="113"/>
      <c r="J19" s="113"/>
      <c r="K19" s="113"/>
      <c r="L19" s="113"/>
      <c r="M19" s="113"/>
      <c r="N19" s="113"/>
      <c r="O19" s="113"/>
      <c r="P19" s="113"/>
      <c r="Q19" s="113"/>
      <c r="R19" s="113"/>
      <c r="S19" s="113"/>
      <c r="T19" s="113"/>
      <c r="U19" s="113"/>
      <c r="V19" s="113"/>
      <c r="W19" s="113"/>
      <c r="X19" s="113"/>
      <c r="Y19" s="113"/>
      <c r="Z19" s="113"/>
      <c r="AA19" s="113"/>
    </row>
    <row r="20" spans="1:27">
      <c r="A20" s="83" t="s">
        <v>635</v>
      </c>
      <c r="B20" s="28">
        <v>0.12313209999999999</v>
      </c>
      <c r="C20" s="29">
        <f t="shared" si="0"/>
        <v>12.31321</v>
      </c>
      <c r="D20">
        <v>2.2986121000000002</v>
      </c>
      <c r="E20">
        <v>1.6584154</v>
      </c>
      <c r="F20">
        <v>0.26267949000000002</v>
      </c>
      <c r="G20">
        <v>0.33931381999999999</v>
      </c>
      <c r="H20">
        <v>24</v>
      </c>
      <c r="I20" s="113"/>
      <c r="J20" s="113"/>
      <c r="K20" s="113"/>
      <c r="L20" s="113"/>
      <c r="M20" s="113"/>
      <c r="N20" s="113"/>
      <c r="O20" s="113"/>
      <c r="P20" s="113"/>
      <c r="Q20" s="113"/>
      <c r="R20" s="113"/>
      <c r="S20" s="113"/>
      <c r="T20" s="113"/>
      <c r="U20" s="113"/>
      <c r="V20" s="113"/>
      <c r="W20" s="113"/>
      <c r="X20" s="113"/>
      <c r="Y20" s="113"/>
      <c r="Z20" s="113"/>
      <c r="AA20" s="113"/>
    </row>
    <row r="21" spans="1:27">
      <c r="A21" s="83" t="s">
        <v>204</v>
      </c>
      <c r="B21" s="28">
        <v>0.14430689999999999</v>
      </c>
      <c r="C21" s="29">
        <f t="shared" si="0"/>
        <v>14.430689999999998</v>
      </c>
      <c r="D21">
        <v>2.3758365000000001</v>
      </c>
      <c r="E21">
        <v>1.7220470000000001</v>
      </c>
      <c r="F21">
        <v>0.26902218999999999</v>
      </c>
      <c r="G21">
        <v>0.34621123999999998</v>
      </c>
      <c r="H21">
        <v>25</v>
      </c>
      <c r="I21" s="113"/>
      <c r="J21" s="113"/>
      <c r="K21" s="113"/>
      <c r="L21" s="113"/>
      <c r="M21" s="113"/>
      <c r="N21" s="113"/>
      <c r="O21" s="113"/>
      <c r="P21" s="113"/>
      <c r="Q21" s="113"/>
      <c r="R21" s="113"/>
      <c r="S21" s="113"/>
      <c r="T21" s="113"/>
      <c r="U21" s="113"/>
      <c r="V21" s="113"/>
      <c r="W21" s="113"/>
      <c r="X21" s="113"/>
      <c r="Y21" s="113"/>
      <c r="Z21" s="113"/>
      <c r="AA21" s="113"/>
    </row>
    <row r="22" spans="1:27">
      <c r="A22" s="83" t="s">
        <v>216</v>
      </c>
      <c r="B22" s="28">
        <v>0.15689710000000001</v>
      </c>
      <c r="C22" s="29">
        <f t="shared" si="0"/>
        <v>15.689710000000002</v>
      </c>
      <c r="D22">
        <v>2.5354502000000001</v>
      </c>
      <c r="E22">
        <v>1.8439691</v>
      </c>
      <c r="F22">
        <v>0.29126174999999999</v>
      </c>
      <c r="G22">
        <v>0.35828843999999999</v>
      </c>
      <c r="H22">
        <v>25</v>
      </c>
      <c r="I22" s="113"/>
      <c r="J22" s="113"/>
      <c r="K22" s="113"/>
      <c r="L22" s="113"/>
      <c r="M22" s="113"/>
      <c r="N22" s="113"/>
      <c r="O22" s="113"/>
      <c r="P22" s="113"/>
      <c r="Q22" s="113"/>
      <c r="R22" s="113"/>
      <c r="S22" s="113"/>
      <c r="T22" s="113"/>
      <c r="U22" s="113"/>
      <c r="V22" s="113"/>
      <c r="W22" s="113"/>
      <c r="X22" s="113"/>
      <c r="Y22" s="113"/>
      <c r="Z22" s="113"/>
      <c r="AA22" s="113"/>
    </row>
    <row r="23" spans="1:27">
      <c r="A23" s="83" t="s">
        <v>229</v>
      </c>
      <c r="B23" s="28">
        <v>0.15874050000000001</v>
      </c>
      <c r="C23" s="29">
        <f t="shared" si="0"/>
        <v>15.87405</v>
      </c>
      <c r="D23">
        <v>2.6567097999999998</v>
      </c>
      <c r="E23">
        <v>1.9691513</v>
      </c>
      <c r="F23">
        <v>0.28310111999999998</v>
      </c>
      <c r="G23">
        <v>0.36257602999999999</v>
      </c>
      <c r="H23">
        <v>25</v>
      </c>
      <c r="I23" s="113"/>
      <c r="J23" s="113"/>
      <c r="K23" s="113"/>
      <c r="L23" s="113"/>
      <c r="M23" s="113"/>
      <c r="N23" s="113"/>
      <c r="O23" s="113"/>
      <c r="P23" s="113"/>
      <c r="Q23" s="113"/>
      <c r="R23" s="113"/>
      <c r="S23" s="113"/>
      <c r="T23" s="113"/>
      <c r="U23" s="113"/>
      <c r="V23" s="113"/>
      <c r="W23" s="113"/>
      <c r="X23" s="113"/>
      <c r="Y23" s="113"/>
      <c r="Z23" s="113"/>
      <c r="AA23" s="113"/>
    </row>
    <row r="24" spans="1:27">
      <c r="I24" s="113"/>
      <c r="J24" s="113"/>
      <c r="K24" s="113"/>
      <c r="L24" s="113"/>
      <c r="M24" s="113"/>
      <c r="N24" s="113"/>
      <c r="O24" s="113"/>
      <c r="P24" s="113"/>
      <c r="Q24" s="113"/>
      <c r="R24" s="113"/>
      <c r="S24" s="113"/>
      <c r="T24" s="113"/>
      <c r="U24" s="113"/>
      <c r="V24" s="113"/>
      <c r="W24" s="113"/>
      <c r="X24" s="113"/>
      <c r="Y24" s="113"/>
      <c r="Z24" s="113"/>
      <c r="AA24" s="113"/>
    </row>
    <row r="25" spans="1:27">
      <c r="I25" s="113"/>
      <c r="J25" s="113"/>
      <c r="K25" s="113"/>
      <c r="L25" s="113"/>
      <c r="M25" s="113"/>
      <c r="N25" s="113"/>
      <c r="O25" s="113"/>
      <c r="P25" s="113"/>
      <c r="Q25" s="113"/>
      <c r="R25" s="113"/>
      <c r="S25" s="113"/>
      <c r="T25" s="113"/>
      <c r="U25" s="113"/>
      <c r="V25" s="113"/>
      <c r="W25" s="113"/>
      <c r="X25" s="113"/>
      <c r="Y25" s="113"/>
      <c r="Z25" s="113"/>
      <c r="AA25" s="113"/>
    </row>
    <row r="26" spans="1:27">
      <c r="I26" s="113"/>
      <c r="J26" s="113"/>
      <c r="K26" s="113"/>
      <c r="L26" s="113"/>
      <c r="M26" s="113"/>
      <c r="N26" s="113"/>
      <c r="O26" s="113"/>
      <c r="P26" s="113"/>
      <c r="Q26" s="113"/>
      <c r="R26" s="113"/>
      <c r="S26" s="113"/>
      <c r="T26" s="113"/>
      <c r="U26" s="113"/>
      <c r="V26" s="113"/>
      <c r="W26" s="113"/>
      <c r="X26" s="113"/>
      <c r="Y26" s="113"/>
      <c r="Z26" s="113"/>
      <c r="AA26" s="113"/>
    </row>
    <row r="27" spans="1:27">
      <c r="I27" s="113"/>
      <c r="J27" s="113"/>
      <c r="K27" s="113"/>
      <c r="L27" s="113"/>
      <c r="M27" s="113"/>
      <c r="N27" s="113"/>
      <c r="O27" s="113"/>
      <c r="P27" s="113"/>
      <c r="Q27" s="113"/>
      <c r="R27" s="113"/>
      <c r="S27" s="113"/>
      <c r="T27" s="113"/>
      <c r="U27" s="113"/>
      <c r="V27" s="113"/>
      <c r="W27" s="113"/>
      <c r="X27" s="113"/>
      <c r="Y27" s="113"/>
      <c r="Z27" s="113"/>
      <c r="AA27" s="113"/>
    </row>
    <row r="28" spans="1:27">
      <c r="I28" s="113"/>
      <c r="J28" s="113"/>
      <c r="K28" s="113"/>
      <c r="L28" s="113"/>
      <c r="M28" s="113"/>
      <c r="N28" s="113"/>
      <c r="O28" s="113"/>
      <c r="P28" s="113"/>
      <c r="Q28" s="113"/>
      <c r="R28" s="113"/>
      <c r="S28" s="113"/>
      <c r="T28" s="113"/>
      <c r="U28" s="113"/>
      <c r="V28" s="113"/>
      <c r="W28" s="113"/>
      <c r="X28" s="113"/>
      <c r="Y28" s="113"/>
      <c r="Z28" s="113"/>
      <c r="AA28" s="113"/>
    </row>
    <row r="29" spans="1:27">
      <c r="I29" s="113"/>
      <c r="J29" s="113"/>
      <c r="K29" s="113"/>
      <c r="L29" s="113"/>
      <c r="M29" s="113"/>
      <c r="N29" s="113"/>
      <c r="O29" s="113"/>
      <c r="P29" s="113"/>
      <c r="Q29" s="113"/>
      <c r="R29" s="113"/>
      <c r="S29" s="113"/>
      <c r="T29" s="113"/>
      <c r="U29" s="113"/>
      <c r="V29" s="113"/>
      <c r="W29" s="113"/>
      <c r="X29" s="113"/>
      <c r="Y29" s="113"/>
      <c r="Z29" s="113"/>
      <c r="AA29" s="113"/>
    </row>
    <row r="30" spans="1:27">
      <c r="I30" s="113"/>
      <c r="J30" s="113"/>
      <c r="K30" s="113"/>
      <c r="L30" s="113"/>
      <c r="M30" s="113"/>
      <c r="N30" s="113"/>
      <c r="O30" s="113"/>
      <c r="P30" s="113"/>
      <c r="Q30" s="113"/>
      <c r="R30" s="113"/>
      <c r="S30" s="113"/>
      <c r="T30" s="113"/>
      <c r="U30" s="113"/>
      <c r="V30" s="113"/>
      <c r="W30" s="113"/>
      <c r="X30" s="113"/>
      <c r="Y30" s="113"/>
      <c r="Z30" s="113"/>
      <c r="AA30" s="113"/>
    </row>
    <row r="31" spans="1:27">
      <c r="I31" s="113"/>
      <c r="J31" s="113"/>
      <c r="K31" s="113"/>
      <c r="L31" s="113"/>
      <c r="M31" s="113"/>
      <c r="N31" s="113"/>
      <c r="O31" s="113"/>
      <c r="P31" s="113"/>
      <c r="Q31" s="113"/>
      <c r="R31" s="113"/>
      <c r="S31" s="113"/>
      <c r="T31" s="113"/>
      <c r="U31" s="113"/>
      <c r="V31" s="113"/>
      <c r="W31" s="113"/>
      <c r="X31" s="113"/>
      <c r="Y31" s="113"/>
      <c r="Z31" s="113"/>
      <c r="AA31" s="113"/>
    </row>
    <row r="32" spans="1:27">
      <c r="I32" s="113"/>
      <c r="J32" s="113"/>
      <c r="K32" s="113"/>
      <c r="L32" s="113"/>
      <c r="M32" s="113"/>
      <c r="N32" s="113"/>
      <c r="O32" s="113"/>
      <c r="P32" s="113"/>
      <c r="Q32" s="113"/>
      <c r="R32" s="113"/>
      <c r="S32" s="113"/>
      <c r="T32" s="113"/>
      <c r="U32" s="113"/>
      <c r="V32" s="113"/>
      <c r="W32" s="113"/>
      <c r="X32" s="113"/>
      <c r="Y32" s="113"/>
      <c r="Z32" s="113"/>
      <c r="AA32" s="113"/>
    </row>
    <row r="33" spans="9:27">
      <c r="I33" s="113"/>
      <c r="J33" s="113"/>
      <c r="K33" s="113"/>
      <c r="L33" s="113"/>
      <c r="M33" s="113"/>
      <c r="N33" s="113"/>
      <c r="O33" s="113"/>
      <c r="P33" s="113"/>
      <c r="Q33" s="113"/>
      <c r="R33" s="113"/>
      <c r="S33" s="113"/>
      <c r="T33" s="113"/>
      <c r="U33" s="113"/>
      <c r="V33" s="113"/>
      <c r="W33" s="113"/>
      <c r="X33" s="113"/>
      <c r="Y33" s="113"/>
      <c r="Z33" s="113"/>
      <c r="AA33" s="113"/>
    </row>
    <row r="34" spans="9:27">
      <c r="I34" s="113"/>
      <c r="J34" s="113"/>
      <c r="K34" s="113"/>
      <c r="L34" s="113"/>
      <c r="M34" s="113"/>
      <c r="N34" s="113"/>
      <c r="O34" s="113"/>
      <c r="P34" s="113"/>
      <c r="Q34" s="113"/>
      <c r="R34" s="113"/>
      <c r="S34" s="113"/>
      <c r="T34" s="113"/>
      <c r="U34" s="113"/>
      <c r="V34" s="113"/>
      <c r="W34" s="113"/>
      <c r="X34" s="113"/>
      <c r="Y34" s="113"/>
      <c r="Z34" s="113"/>
      <c r="AA34" s="113"/>
    </row>
    <row r="35" spans="9:27">
      <c r="I35" s="113"/>
      <c r="J35" s="113"/>
      <c r="K35" s="113"/>
      <c r="L35" s="113"/>
      <c r="M35" s="113"/>
      <c r="N35" s="113"/>
      <c r="O35" s="113"/>
      <c r="P35" s="113"/>
      <c r="Q35" s="113"/>
      <c r="R35" s="113"/>
      <c r="S35" s="113"/>
      <c r="T35" s="113"/>
      <c r="U35" s="113"/>
      <c r="V35" s="113"/>
      <c r="W35" s="113"/>
      <c r="X35" s="113"/>
      <c r="Y35" s="113"/>
      <c r="Z35" s="113"/>
      <c r="AA35" s="113"/>
    </row>
    <row r="36" spans="9:27">
      <c r="I36" s="113"/>
      <c r="J36" s="113"/>
      <c r="K36" s="113"/>
      <c r="L36" s="113"/>
      <c r="M36" s="113"/>
      <c r="N36" s="113"/>
      <c r="O36" s="113"/>
      <c r="P36" s="113"/>
      <c r="Q36" s="113"/>
      <c r="R36" s="113"/>
      <c r="S36" s="113"/>
      <c r="T36" s="113"/>
      <c r="U36" s="113"/>
      <c r="V36" s="113"/>
      <c r="W36" s="113"/>
      <c r="X36" s="113"/>
      <c r="Y36" s="113"/>
      <c r="Z36" s="113"/>
      <c r="AA36" s="113"/>
    </row>
    <row r="37" spans="9:27">
      <c r="I37" s="113"/>
      <c r="J37" s="113"/>
      <c r="K37" s="113"/>
      <c r="L37" s="113"/>
      <c r="M37" s="113"/>
      <c r="N37" s="113"/>
      <c r="O37" s="113"/>
      <c r="P37" s="113"/>
      <c r="Q37" s="113"/>
      <c r="R37" s="113"/>
      <c r="S37" s="113"/>
      <c r="T37" s="113"/>
      <c r="U37" s="113"/>
      <c r="V37" s="113"/>
      <c r="W37" s="113"/>
      <c r="X37" s="113"/>
      <c r="Y37" s="113"/>
      <c r="Z37" s="113"/>
      <c r="AA37" s="113"/>
    </row>
    <row r="38" spans="9:27">
      <c r="I38" s="113"/>
      <c r="J38" s="113"/>
      <c r="K38" s="113"/>
      <c r="L38" s="113"/>
      <c r="M38" s="113"/>
      <c r="N38" s="113"/>
      <c r="O38" s="113"/>
      <c r="P38" s="113"/>
      <c r="Q38" s="113"/>
      <c r="R38" s="113"/>
      <c r="S38" s="113"/>
      <c r="T38" s="113"/>
      <c r="U38" s="113"/>
      <c r="V38" s="113"/>
      <c r="W38" s="113"/>
      <c r="X38" s="113"/>
      <c r="Y38" s="113"/>
      <c r="Z38" s="113"/>
      <c r="AA38" s="113"/>
    </row>
    <row r="39" spans="9:27">
      <c r="I39" s="113"/>
      <c r="J39" s="113"/>
      <c r="K39" s="113"/>
      <c r="L39" s="113"/>
      <c r="M39" s="113"/>
      <c r="N39" s="113"/>
      <c r="O39" s="113"/>
      <c r="P39" s="113"/>
      <c r="Q39" s="113"/>
      <c r="R39" s="113"/>
      <c r="S39" s="113"/>
      <c r="T39" s="113"/>
      <c r="U39" s="113"/>
      <c r="V39" s="113"/>
      <c r="W39" s="113"/>
      <c r="X39" s="113"/>
      <c r="Y39" s="113"/>
      <c r="Z39" s="113"/>
      <c r="AA39" s="113"/>
    </row>
    <row r="40" spans="9:27">
      <c r="I40" s="113"/>
      <c r="J40" s="113"/>
      <c r="K40" s="113"/>
      <c r="L40" s="113"/>
      <c r="M40" s="113"/>
      <c r="N40" s="113"/>
      <c r="O40" s="113"/>
      <c r="P40" s="113"/>
      <c r="Q40" s="113"/>
      <c r="R40" s="113"/>
      <c r="S40" s="113"/>
      <c r="T40" s="113"/>
      <c r="U40" s="113"/>
      <c r="V40" s="113"/>
      <c r="W40" s="113"/>
      <c r="X40" s="113"/>
      <c r="Y40" s="113"/>
      <c r="Z40" s="113"/>
      <c r="AA40" s="113"/>
    </row>
    <row r="41" spans="9:27">
      <c r="I41" s="113"/>
      <c r="J41" s="113"/>
      <c r="K41" s="113"/>
      <c r="L41" s="113"/>
      <c r="M41" s="113"/>
      <c r="N41" s="113"/>
      <c r="O41" s="113"/>
      <c r="P41" s="113"/>
      <c r="Q41" s="113"/>
      <c r="R41" s="113"/>
      <c r="S41" s="113"/>
      <c r="T41" s="113"/>
      <c r="U41" s="113"/>
      <c r="V41" s="113"/>
      <c r="W41" s="113"/>
      <c r="X41" s="113"/>
      <c r="Y41" s="113"/>
      <c r="Z41" s="113"/>
      <c r="AA41" s="113"/>
    </row>
    <row r="42" spans="9:27">
      <c r="I42" s="113"/>
      <c r="J42" s="113"/>
      <c r="K42" s="113"/>
      <c r="L42" s="113"/>
      <c r="M42" s="113"/>
      <c r="N42" s="113"/>
      <c r="O42" s="113"/>
      <c r="P42" s="113"/>
      <c r="Q42" s="113"/>
      <c r="R42" s="113"/>
      <c r="S42" s="113"/>
      <c r="T42" s="113"/>
      <c r="U42" s="113"/>
      <c r="V42" s="113"/>
      <c r="W42" s="113"/>
      <c r="X42" s="113"/>
      <c r="Y42" s="113"/>
      <c r="Z42" s="113"/>
      <c r="AA42" s="113"/>
    </row>
    <row r="43" spans="9:27">
      <c r="I43" s="113"/>
      <c r="J43" s="113"/>
      <c r="K43" s="113"/>
      <c r="L43" s="113"/>
      <c r="M43" s="113"/>
      <c r="N43" s="113"/>
      <c r="O43" s="113"/>
      <c r="P43" s="113"/>
      <c r="Q43" s="113"/>
      <c r="R43" s="113"/>
      <c r="S43" s="113"/>
      <c r="T43" s="113"/>
      <c r="U43" s="113"/>
      <c r="V43" s="113"/>
      <c r="W43" s="113"/>
      <c r="X43" s="113"/>
      <c r="Y43" s="113"/>
      <c r="Z43" s="113"/>
      <c r="AA43" s="113"/>
    </row>
    <row r="44" spans="9:27">
      <c r="I44" s="113"/>
      <c r="J44" s="113"/>
      <c r="K44" s="113"/>
      <c r="L44" s="113"/>
      <c r="M44" s="113"/>
      <c r="N44" s="113"/>
      <c r="O44" s="113"/>
      <c r="P44" s="113"/>
      <c r="Q44" s="113"/>
      <c r="R44" s="113"/>
      <c r="S44" s="113"/>
      <c r="T44" s="113"/>
      <c r="U44" s="113"/>
      <c r="V44" s="113"/>
      <c r="W44" s="113"/>
      <c r="X44" s="113"/>
      <c r="Y44" s="113"/>
      <c r="Z44" s="113"/>
      <c r="AA44" s="113"/>
    </row>
    <row r="45" spans="9:27">
      <c r="I45" s="113"/>
      <c r="J45" s="113"/>
      <c r="K45" s="113"/>
      <c r="L45" s="113"/>
      <c r="M45" s="113"/>
      <c r="N45" s="113"/>
      <c r="O45" s="113"/>
      <c r="P45" s="113"/>
      <c r="Q45" s="113"/>
      <c r="R45" s="113"/>
      <c r="S45" s="113"/>
      <c r="T45" s="113"/>
      <c r="U45" s="113"/>
      <c r="V45" s="113"/>
      <c r="W45" s="113"/>
      <c r="X45" s="113"/>
      <c r="Y45" s="113"/>
      <c r="Z45" s="113"/>
      <c r="AA45" s="113"/>
    </row>
    <row r="46" spans="9:27">
      <c r="I46" s="113"/>
      <c r="J46" s="113"/>
      <c r="K46" s="113"/>
      <c r="L46" s="113"/>
      <c r="M46" s="113"/>
      <c r="N46" s="113"/>
      <c r="O46" s="113"/>
      <c r="P46" s="113"/>
      <c r="Q46" s="113"/>
      <c r="R46" s="113"/>
      <c r="S46" s="113"/>
      <c r="T46" s="113"/>
      <c r="U46" s="113"/>
      <c r="V46" s="113"/>
      <c r="W46" s="113"/>
      <c r="X46" s="113"/>
      <c r="Y46" s="113"/>
      <c r="Z46" s="113"/>
      <c r="AA46" s="113"/>
    </row>
    <row r="47" spans="9:27">
      <c r="I47" s="113"/>
      <c r="J47" s="113"/>
      <c r="K47" s="113"/>
      <c r="L47" s="113"/>
      <c r="M47" s="113"/>
      <c r="N47" s="113"/>
      <c r="O47" s="113"/>
      <c r="P47" s="113"/>
      <c r="Q47" s="113"/>
      <c r="R47" s="113"/>
      <c r="S47" s="113"/>
      <c r="T47" s="113"/>
      <c r="U47" s="113"/>
      <c r="V47" s="113"/>
      <c r="W47" s="113"/>
      <c r="X47" s="113"/>
      <c r="Y47" s="113"/>
      <c r="Z47" s="113"/>
      <c r="AA47" s="113"/>
    </row>
    <row r="48" spans="9:27">
      <c r="I48" s="113"/>
      <c r="J48" s="113"/>
      <c r="K48" s="113"/>
      <c r="L48" s="113"/>
      <c r="M48" s="113"/>
      <c r="N48" s="113"/>
      <c r="O48" s="113"/>
      <c r="P48" s="113"/>
      <c r="Q48" s="113"/>
      <c r="R48" s="113"/>
      <c r="S48" s="113"/>
      <c r="T48" s="113"/>
      <c r="U48" s="113"/>
      <c r="V48" s="113"/>
      <c r="W48" s="113"/>
      <c r="X48" s="113"/>
      <c r="Y48" s="113"/>
      <c r="Z48" s="113"/>
      <c r="AA48" s="113"/>
    </row>
    <row r="49" spans="9:27">
      <c r="I49" s="113"/>
      <c r="J49" s="113"/>
      <c r="K49" s="113"/>
      <c r="L49" s="113"/>
      <c r="M49" s="113"/>
      <c r="N49" s="113"/>
      <c r="O49" s="113"/>
      <c r="P49" s="113"/>
      <c r="Q49" s="113"/>
      <c r="R49" s="113"/>
      <c r="S49" s="113"/>
      <c r="T49" s="113"/>
      <c r="U49" s="113"/>
      <c r="V49" s="113"/>
      <c r="W49" s="113"/>
      <c r="X49" s="113"/>
      <c r="Y49" s="113"/>
      <c r="Z49" s="113"/>
      <c r="AA49" s="113"/>
    </row>
    <row r="50" spans="9:27">
      <c r="I50" s="113"/>
      <c r="J50" s="113"/>
      <c r="K50" s="113"/>
      <c r="L50" s="113"/>
      <c r="M50" s="113"/>
      <c r="N50" s="113"/>
      <c r="O50" s="113"/>
      <c r="P50" s="113"/>
      <c r="Q50" s="113"/>
      <c r="R50" s="113"/>
      <c r="S50" s="113"/>
      <c r="T50" s="113"/>
      <c r="U50" s="113"/>
      <c r="V50" s="113"/>
      <c r="W50" s="113"/>
      <c r="X50" s="113"/>
      <c r="Y50" s="113"/>
      <c r="Z50" s="113"/>
      <c r="AA50" s="113"/>
    </row>
    <row r="51" spans="9:27">
      <c r="I51" s="113"/>
      <c r="J51" s="113"/>
      <c r="K51" s="113"/>
      <c r="L51" s="113"/>
      <c r="M51" s="113"/>
      <c r="N51" s="113"/>
      <c r="O51" s="113"/>
      <c r="P51" s="113"/>
      <c r="Q51" s="113"/>
      <c r="R51" s="113"/>
      <c r="S51" s="113"/>
      <c r="T51" s="113"/>
      <c r="U51" s="113"/>
      <c r="V51" s="113"/>
      <c r="W51" s="113"/>
      <c r="X51" s="113"/>
      <c r="Y51" s="113"/>
      <c r="Z51" s="113"/>
      <c r="AA51" s="113"/>
    </row>
    <row r="52" spans="9:27">
      <c r="I52" s="113"/>
      <c r="J52" s="113"/>
      <c r="K52" s="113"/>
      <c r="L52" s="113"/>
      <c r="M52" s="113"/>
      <c r="N52" s="113"/>
      <c r="O52" s="113"/>
      <c r="P52" s="113"/>
      <c r="Q52" s="113"/>
      <c r="R52" s="113"/>
      <c r="S52" s="113"/>
      <c r="T52" s="113"/>
      <c r="U52" s="113"/>
      <c r="V52" s="113"/>
      <c r="W52" s="113"/>
      <c r="X52" s="113"/>
      <c r="Y52" s="113"/>
      <c r="Z52" s="113"/>
      <c r="AA52" s="113"/>
    </row>
    <row r="53" spans="9:27">
      <c r="I53" s="7"/>
      <c r="J53" s="7"/>
      <c r="K53" s="7"/>
      <c r="L53" s="7"/>
      <c r="M53" s="7"/>
      <c r="N53" s="7"/>
      <c r="O53" s="7"/>
      <c r="P53" s="7"/>
      <c r="Q53" s="7"/>
      <c r="R53" s="7"/>
      <c r="S53" s="7"/>
      <c r="T53" s="7"/>
      <c r="U53" s="7"/>
      <c r="V53" s="7"/>
      <c r="W53" s="7"/>
      <c r="X53" s="7"/>
      <c r="Y53" s="7"/>
      <c r="Z53" s="7"/>
      <c r="AA53" s="7"/>
    </row>
    <row r="54" spans="9:27">
      <c r="I54" s="7"/>
      <c r="J54" s="7"/>
      <c r="K54" s="7"/>
      <c r="L54" s="7"/>
      <c r="M54" s="7"/>
      <c r="N54" s="7"/>
      <c r="O54" s="7"/>
      <c r="P54" s="7"/>
      <c r="Q54" s="7"/>
      <c r="R54" s="7"/>
      <c r="S54" s="7"/>
      <c r="T54" s="7"/>
      <c r="U54" s="7"/>
      <c r="V54" s="7"/>
      <c r="W54" s="7"/>
      <c r="X54" s="7"/>
      <c r="Y54" s="7"/>
      <c r="Z54" s="7"/>
      <c r="AA54" s="7"/>
    </row>
    <row r="55" spans="9:27">
      <c r="I55" s="7"/>
      <c r="J55" s="7"/>
      <c r="K55" s="7"/>
      <c r="L55" s="7"/>
      <c r="M55" s="7"/>
      <c r="N55" s="7"/>
      <c r="O55" s="7"/>
      <c r="P55" s="7"/>
      <c r="Q55" s="7"/>
      <c r="R55" s="7"/>
      <c r="S55" s="7"/>
      <c r="T55" s="7"/>
      <c r="U55" s="7"/>
      <c r="V55" s="7"/>
      <c r="W55" s="7"/>
      <c r="X55" s="7"/>
      <c r="Y55" s="7"/>
      <c r="Z55" s="7"/>
      <c r="AA55" s="7"/>
    </row>
    <row r="56" spans="9:27">
      <c r="I56" s="7"/>
      <c r="J56" s="7"/>
      <c r="K56" s="7"/>
      <c r="L56" s="7"/>
      <c r="M56" s="7"/>
      <c r="N56" s="7"/>
      <c r="O56" s="7"/>
      <c r="P56" s="7"/>
      <c r="Q56" s="7"/>
      <c r="R56" s="7"/>
      <c r="S56" s="7"/>
      <c r="T56" s="7"/>
      <c r="U56" s="7"/>
      <c r="V56" s="7"/>
      <c r="W56" s="7"/>
      <c r="X56" s="7"/>
      <c r="Y56" s="7"/>
      <c r="Z56" s="7"/>
      <c r="AA56" s="7"/>
    </row>
    <row r="57" spans="9:27">
      <c r="I57" s="7"/>
      <c r="J57" s="7"/>
      <c r="K57" s="7"/>
      <c r="L57" s="7"/>
      <c r="M57" s="7"/>
      <c r="N57" s="7"/>
      <c r="O57" s="7"/>
      <c r="P57" s="7"/>
      <c r="Q57" s="7"/>
      <c r="R57" s="7"/>
      <c r="S57" s="7"/>
      <c r="T57" s="7"/>
      <c r="U57" s="7"/>
      <c r="V57" s="7"/>
      <c r="W57" s="7"/>
      <c r="X57" s="7"/>
      <c r="Y57" s="7"/>
      <c r="Z57" s="7"/>
      <c r="AA57" s="7"/>
    </row>
    <row r="58" spans="9:27">
      <c r="I58" s="7"/>
      <c r="J58" s="7"/>
      <c r="K58" s="7"/>
      <c r="L58" s="7"/>
      <c r="M58" s="7"/>
      <c r="N58" s="7"/>
      <c r="O58" s="7"/>
      <c r="P58" s="7"/>
      <c r="Q58" s="7"/>
      <c r="R58" s="7"/>
      <c r="S58" s="7"/>
      <c r="T58" s="7"/>
      <c r="U58" s="7"/>
      <c r="V58" s="7"/>
      <c r="W58" s="7"/>
      <c r="X58" s="7"/>
      <c r="Y58" s="7"/>
      <c r="Z58" s="7"/>
      <c r="AA58" s="7"/>
    </row>
    <row r="59" spans="9:27">
      <c r="I59" s="7"/>
      <c r="J59" s="7"/>
      <c r="K59" s="7"/>
      <c r="L59" s="7"/>
      <c r="M59" s="7"/>
      <c r="N59" s="7"/>
      <c r="O59" s="7"/>
      <c r="P59" s="7"/>
      <c r="Q59" s="7"/>
      <c r="R59" s="7"/>
      <c r="S59" s="7"/>
      <c r="T59" s="7"/>
      <c r="U59" s="7"/>
      <c r="V59" s="7"/>
      <c r="W59" s="7"/>
      <c r="X59" s="7"/>
      <c r="Y59" s="7"/>
      <c r="Z59" s="7"/>
      <c r="AA59" s="7"/>
    </row>
    <row r="60" spans="9:27">
      <c r="I60" s="7"/>
      <c r="J60" s="7"/>
      <c r="K60" s="7"/>
      <c r="L60" s="7"/>
      <c r="M60" s="7"/>
      <c r="N60" s="7"/>
      <c r="O60" s="7"/>
      <c r="P60" s="7"/>
      <c r="Q60" s="7"/>
      <c r="R60" s="7"/>
      <c r="S60" s="7"/>
      <c r="T60" s="7"/>
      <c r="U60" s="7"/>
      <c r="V60" s="7"/>
      <c r="W60" s="7"/>
      <c r="X60" s="7"/>
      <c r="Y60" s="7"/>
      <c r="Z60" s="7"/>
      <c r="AA60" s="7"/>
    </row>
    <row r="61" spans="9:27">
      <c r="I61" s="7"/>
      <c r="J61" s="7"/>
      <c r="K61" s="7"/>
      <c r="L61" s="7"/>
      <c r="M61" s="7"/>
      <c r="N61" s="7"/>
      <c r="O61" s="7"/>
      <c r="P61" s="7"/>
      <c r="Q61" s="7"/>
      <c r="R61" s="7"/>
      <c r="S61" s="7"/>
      <c r="T61" s="7"/>
      <c r="U61" s="7"/>
      <c r="V61" s="7"/>
      <c r="W61" s="7"/>
      <c r="X61" s="7"/>
      <c r="Y61" s="7"/>
      <c r="Z61" s="7"/>
      <c r="AA61" s="7"/>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EE11A-7060-4126-A304-68C29D2C8359}">
  <dimension ref="A2:X24"/>
  <sheetViews>
    <sheetView showGridLines="0" zoomScale="60" zoomScaleNormal="60" workbookViewId="0">
      <selection activeCell="Q52" sqref="Q52"/>
    </sheetView>
  </sheetViews>
  <sheetFormatPr defaultRowHeight="12.75"/>
  <sheetData>
    <row r="2" spans="1:16">
      <c r="C2" t="s">
        <v>1089</v>
      </c>
      <c r="D2" t="s">
        <v>1090</v>
      </c>
      <c r="E2" t="s">
        <v>1091</v>
      </c>
      <c r="H2" t="s">
        <v>1092</v>
      </c>
      <c r="I2" t="s">
        <v>1093</v>
      </c>
      <c r="J2" t="s">
        <v>1094</v>
      </c>
      <c r="K2" t="s">
        <v>1095</v>
      </c>
      <c r="L2" t="s">
        <v>1096</v>
      </c>
      <c r="M2" t="s">
        <v>1097</v>
      </c>
      <c r="N2" t="s">
        <v>1098</v>
      </c>
      <c r="O2" t="s">
        <v>1099</v>
      </c>
      <c r="P2" t="s">
        <v>1100</v>
      </c>
    </row>
    <row r="3" spans="1:16">
      <c r="A3" t="s">
        <v>1101</v>
      </c>
      <c r="B3" t="s">
        <v>1102</v>
      </c>
      <c r="C3">
        <v>0.12740000000000001</v>
      </c>
      <c r="D3">
        <v>0.31556000000000001</v>
      </c>
      <c r="E3">
        <v>0.32340000000000002</v>
      </c>
      <c r="H3">
        <v>-0.58399999999999996</v>
      </c>
      <c r="I3">
        <v>-0.66</v>
      </c>
      <c r="J3">
        <v>0</v>
      </c>
      <c r="K3">
        <v>-0.79300000000000004</v>
      </c>
      <c r="L3">
        <v>-1.38</v>
      </c>
      <c r="M3">
        <v>0</v>
      </c>
      <c r="N3">
        <v>0</v>
      </c>
      <c r="O3">
        <v>-0.76</v>
      </c>
      <c r="P3">
        <v>-2.33</v>
      </c>
    </row>
    <row r="4" spans="1:16">
      <c r="B4" t="s">
        <v>1103</v>
      </c>
      <c r="C4">
        <v>0.59387999999999996</v>
      </c>
      <c r="D4">
        <v>0.9506</v>
      </c>
      <c r="E4">
        <v>0.9506</v>
      </c>
    </row>
    <row r="24" spans="24:24">
      <c r="X24" t="s">
        <v>1104</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1FF65-8F13-4222-9DA1-E4A6859486E8}">
  <dimension ref="A1:AO191"/>
  <sheetViews>
    <sheetView topLeftCell="R91" zoomScale="60" zoomScaleNormal="60" workbookViewId="0"/>
  </sheetViews>
  <sheetFormatPr defaultColWidth="9.140625" defaultRowHeight="12.75"/>
  <cols>
    <col min="1" max="17" width="0" style="34" hidden="1" customWidth="1"/>
    <col min="18" max="19" width="9.140625" style="34"/>
    <col min="20" max="20" width="15.42578125" style="34" bestFit="1" customWidth="1"/>
    <col min="21" max="21" width="19.42578125" style="34" bestFit="1" customWidth="1"/>
    <col min="22" max="16384" width="9.140625" style="34"/>
  </cols>
  <sheetData>
    <row r="1" spans="1:38" hidden="1">
      <c r="B1" s="34" t="s">
        <v>1105</v>
      </c>
      <c r="H1" s="34" t="s">
        <v>507</v>
      </c>
      <c r="O1" s="34" t="s">
        <v>153</v>
      </c>
      <c r="AL1" s="34" t="s">
        <v>1106</v>
      </c>
    </row>
    <row r="2" spans="1:38" hidden="1">
      <c r="A2" s="34" t="s">
        <v>592</v>
      </c>
      <c r="B2" s="34" t="s">
        <v>1107</v>
      </c>
      <c r="C2" s="34" t="s">
        <v>1108</v>
      </c>
      <c r="D2" s="34" t="s">
        <v>1109</v>
      </c>
      <c r="E2" s="34" t="s">
        <v>1110</v>
      </c>
      <c r="F2" s="34" t="s">
        <v>1111</v>
      </c>
      <c r="G2" s="34" t="s">
        <v>1112</v>
      </c>
      <c r="H2" s="34" t="s">
        <v>592</v>
      </c>
      <c r="I2" s="34" t="s">
        <v>1107</v>
      </c>
      <c r="J2" s="34" t="s">
        <v>1108</v>
      </c>
      <c r="K2" s="34" t="s">
        <v>1109</v>
      </c>
      <c r="L2" s="34" t="s">
        <v>1110</v>
      </c>
      <c r="M2" s="34" t="s">
        <v>1111</v>
      </c>
      <c r="N2" s="34" t="s">
        <v>1112</v>
      </c>
      <c r="O2" s="34" t="s">
        <v>592</v>
      </c>
      <c r="P2" s="34" t="s">
        <v>1107</v>
      </c>
      <c r="Q2" s="34" t="s">
        <v>1108</v>
      </c>
      <c r="R2" s="34" t="s">
        <v>1109</v>
      </c>
      <c r="S2" s="34" t="s">
        <v>1110</v>
      </c>
      <c r="T2" s="34" t="s">
        <v>1111</v>
      </c>
      <c r="U2" s="34" t="s">
        <v>1112</v>
      </c>
      <c r="Y2" s="34" t="s">
        <v>1105</v>
      </c>
      <c r="Z2" s="34" t="s">
        <v>1113</v>
      </c>
      <c r="AA2" s="34" t="s">
        <v>1114</v>
      </c>
      <c r="AC2" s="34" t="s">
        <v>1115</v>
      </c>
      <c r="AD2" s="34" t="s">
        <v>1116</v>
      </c>
      <c r="AE2" s="34" t="s">
        <v>1117</v>
      </c>
      <c r="AF2" s="34" t="s">
        <v>1118</v>
      </c>
      <c r="AL2" s="34" t="s">
        <v>1119</v>
      </c>
    </row>
    <row r="3" spans="1:38" hidden="1">
      <c r="A3" s="34">
        <v>2005</v>
      </c>
      <c r="B3" s="34">
        <v>5.094349104545155</v>
      </c>
      <c r="C3" s="34">
        <v>6.9906736068263946</v>
      </c>
      <c r="D3" s="34">
        <v>7.1824455207542277</v>
      </c>
      <c r="E3" s="34">
        <v>20.53200295572935</v>
      </c>
      <c r="F3" s="34">
        <v>5.8029512593366981</v>
      </c>
      <c r="G3" s="34">
        <v>13.064575194374825</v>
      </c>
      <c r="H3" s="34">
        <v>2005</v>
      </c>
      <c r="I3" s="34">
        <v>5.0686148686740289</v>
      </c>
      <c r="J3" s="34">
        <v>6.8582036910863744</v>
      </c>
      <c r="K3" s="34">
        <v>7.1711103365989732</v>
      </c>
      <c r="L3" s="34">
        <v>19.98652676917829</v>
      </c>
      <c r="M3" s="34">
        <v>5.9926062044379496</v>
      </c>
      <c r="N3" s="34">
        <v>11.636067292626944</v>
      </c>
      <c r="O3" s="34">
        <v>2005</v>
      </c>
      <c r="P3" s="34">
        <v>5.4486929051300939</v>
      </c>
      <c r="Q3" s="34">
        <v>9.3820243440148445</v>
      </c>
      <c r="R3" s="34">
        <v>6.9701964643772447</v>
      </c>
      <c r="S3" s="34">
        <v>20.167108776045545</v>
      </c>
      <c r="T3" s="34">
        <v>5.378363763218541</v>
      </c>
      <c r="U3" s="34">
        <v>14.426047630345209</v>
      </c>
      <c r="Y3" s="34">
        <v>10.639685660490359</v>
      </c>
      <c r="Z3" s="34">
        <v>11.110777937174971</v>
      </c>
      <c r="AA3" s="34">
        <v>9.6305475567322318</v>
      </c>
      <c r="AC3" s="34">
        <f>K3</f>
        <v>7.1711103365989732</v>
      </c>
      <c r="AD3" s="34">
        <f>L3</f>
        <v>19.98652676917829</v>
      </c>
      <c r="AE3" s="34">
        <f>R3</f>
        <v>6.9701964643772447</v>
      </c>
      <c r="AF3" s="34">
        <f>S3</f>
        <v>20.167108776045545</v>
      </c>
    </row>
    <row r="4" spans="1:38" hidden="1">
      <c r="A4" s="34">
        <v>2006</v>
      </c>
      <c r="B4" s="34">
        <v>4.9658784713717328</v>
      </c>
      <c r="C4" s="34">
        <v>6.5886595462380182</v>
      </c>
      <c r="D4" s="34">
        <v>7.1584135457115989</v>
      </c>
      <c r="E4" s="34">
        <v>21.222017374252363</v>
      </c>
      <c r="F4" s="34">
        <v>5.6519737047202829</v>
      </c>
      <c r="G4" s="34">
        <v>12.482832798381731</v>
      </c>
      <c r="H4" s="34">
        <v>2006</v>
      </c>
      <c r="I4" s="34">
        <v>4.8863919349998621</v>
      </c>
      <c r="J4" s="34">
        <v>6.4688362914912219</v>
      </c>
      <c r="K4" s="34">
        <v>6.7391863636866303</v>
      </c>
      <c r="L4" s="34">
        <v>20.458673626823639</v>
      </c>
      <c r="M4" s="34">
        <v>5.6519737047202829</v>
      </c>
      <c r="N4" s="34">
        <v>11.339029553075539</v>
      </c>
      <c r="O4" s="34">
        <v>2006</v>
      </c>
      <c r="P4" s="34">
        <v>6.1127497033294915</v>
      </c>
      <c r="Q4" s="34">
        <v>8.7146329871973887</v>
      </c>
      <c r="R4" s="34">
        <v>7.6384320937735852</v>
      </c>
      <c r="S4" s="34">
        <v>20.687362979455767</v>
      </c>
      <c r="T4" s="34">
        <v>5.4014000728726996</v>
      </c>
      <c r="U4" s="34">
        <v>14.581894888212496</v>
      </c>
      <c r="Y4" s="34">
        <v>10.765335898333815</v>
      </c>
      <c r="Z4" s="34">
        <v>11.069792488667723</v>
      </c>
      <c r="AA4" s="34">
        <v>10.027086673782854</v>
      </c>
      <c r="AC4" s="34">
        <f t="shared" ref="AC4:AD19" si="0">K4</f>
        <v>6.7391863636866303</v>
      </c>
      <c r="AD4" s="34">
        <f t="shared" si="0"/>
        <v>20.458673626823639</v>
      </c>
      <c r="AE4" s="34">
        <f t="shared" ref="AE4:AF19" si="1">R4</f>
        <v>7.6384320937735852</v>
      </c>
      <c r="AF4" s="34">
        <f t="shared" si="1"/>
        <v>20.687362979455767</v>
      </c>
    </row>
    <row r="5" spans="1:38" hidden="1">
      <c r="A5" s="34">
        <v>2007</v>
      </c>
      <c r="B5" s="34">
        <v>4.849827973965418</v>
      </c>
      <c r="C5" s="34">
        <v>6.3288120207573515</v>
      </c>
      <c r="D5" s="34">
        <v>6.9251646373293605</v>
      </c>
      <c r="E5" s="34">
        <v>21.148973449560735</v>
      </c>
      <c r="F5" s="34">
        <v>5.6679262309290923</v>
      </c>
      <c r="G5" s="34">
        <v>12.321086913556524</v>
      </c>
      <c r="H5" s="34">
        <v>2007</v>
      </c>
      <c r="I5" s="34">
        <v>4.7708490325687931</v>
      </c>
      <c r="J5" s="34">
        <v>6.2022752156134375</v>
      </c>
      <c r="K5" s="34">
        <v>6.5982324997211279</v>
      </c>
      <c r="L5" s="34">
        <v>20.499484631495225</v>
      </c>
      <c r="M5" s="34">
        <v>5.9866202864399041</v>
      </c>
      <c r="N5" s="34">
        <v>10.939805443848989</v>
      </c>
      <c r="O5" s="34">
        <v>2007</v>
      </c>
      <c r="P5" s="34">
        <v>6.0063718790458731</v>
      </c>
      <c r="Q5" s="34">
        <v>8.6843857952465662</v>
      </c>
      <c r="R5" s="34">
        <v>7.2547077160559859</v>
      </c>
      <c r="S5" s="34">
        <v>20.40071984464717</v>
      </c>
      <c r="T5" s="34">
        <v>5.4159154464853501</v>
      </c>
      <c r="U5" s="34">
        <v>14.482584611686701</v>
      </c>
      <c r="Y5" s="34">
        <v>10.68290567953029</v>
      </c>
      <c r="Z5" s="34">
        <v>11.094483684541306</v>
      </c>
      <c r="AA5" s="34">
        <v>9.7842005569606609</v>
      </c>
      <c r="AC5" s="34">
        <f t="shared" si="0"/>
        <v>6.5982324997211279</v>
      </c>
      <c r="AD5" s="34">
        <f t="shared" si="0"/>
        <v>20.499484631495225</v>
      </c>
      <c r="AE5" s="34">
        <f t="shared" si="1"/>
        <v>7.2547077160559859</v>
      </c>
      <c r="AF5" s="34">
        <f t="shared" si="1"/>
        <v>20.40071984464717</v>
      </c>
    </row>
    <row r="6" spans="1:38" hidden="1">
      <c r="A6" s="34">
        <v>2008</v>
      </c>
      <c r="B6" s="34">
        <v>4.5611609865248166</v>
      </c>
      <c r="C6" s="34">
        <v>5.8459763566837841</v>
      </c>
      <c r="D6" s="34">
        <v>6.6013392060377321</v>
      </c>
      <c r="E6" s="34">
        <v>20.99908656963315</v>
      </c>
      <c r="F6" s="34">
        <v>5.2651182746713845</v>
      </c>
      <c r="G6" s="34">
        <v>11.980547441102294</v>
      </c>
      <c r="H6" s="34">
        <v>2008</v>
      </c>
      <c r="I6" s="34">
        <v>4.4880886902782349</v>
      </c>
      <c r="J6" s="34">
        <v>5.7225080819599707</v>
      </c>
      <c r="K6" s="34">
        <v>6.1987526919614186</v>
      </c>
      <c r="L6" s="34">
        <v>20.324074350088086</v>
      </c>
      <c r="M6" s="34">
        <v>5.1562908498921898</v>
      </c>
      <c r="N6" s="34">
        <v>11.028988200218508</v>
      </c>
      <c r="O6" s="34">
        <v>2008</v>
      </c>
      <c r="P6" s="34">
        <v>5.6198218283745929</v>
      </c>
      <c r="Q6" s="34">
        <v>8.1394654398113051</v>
      </c>
      <c r="R6" s="34">
        <v>7.0452483051089123</v>
      </c>
      <c r="S6" s="34">
        <v>20.335859536238381</v>
      </c>
      <c r="T6" s="34">
        <v>5.269522541063866</v>
      </c>
      <c r="U6" s="34">
        <v>14.51479500219504</v>
      </c>
      <c r="Y6" s="34">
        <v>10.246392585160375</v>
      </c>
      <c r="Z6" s="34">
        <v>10.423747166594213</v>
      </c>
      <c r="AA6" s="34">
        <v>9.7020811143497117</v>
      </c>
      <c r="AC6" s="34">
        <f t="shared" si="0"/>
        <v>6.1987526919614186</v>
      </c>
      <c r="AD6" s="34">
        <f t="shared" si="0"/>
        <v>20.324074350088086</v>
      </c>
      <c r="AE6" s="34">
        <f t="shared" si="1"/>
        <v>7.0452483051089123</v>
      </c>
      <c r="AF6" s="34">
        <f t="shared" si="1"/>
        <v>20.335859536238381</v>
      </c>
    </row>
    <row r="7" spans="1:38" hidden="1">
      <c r="A7" s="34">
        <v>2009</v>
      </c>
      <c r="B7" s="34">
        <v>5.2650098328781096</v>
      </c>
      <c r="C7" s="34">
        <v>6.8277592606429893</v>
      </c>
      <c r="D7" s="34">
        <v>6.8239197836990089</v>
      </c>
      <c r="E7" s="34">
        <v>22.022316192807736</v>
      </c>
      <c r="F7" s="34">
        <v>5.4885131784571755</v>
      </c>
      <c r="G7" s="34">
        <v>12.808296909306858</v>
      </c>
      <c r="H7" s="34">
        <v>2009</v>
      </c>
      <c r="I7" s="34">
        <v>5.2238056012705973</v>
      </c>
      <c r="J7" s="34">
        <v>6.6843585072813942</v>
      </c>
      <c r="K7" s="34">
        <v>6.5834688740253657</v>
      </c>
      <c r="L7" s="34">
        <v>21.875425589356581</v>
      </c>
      <c r="M7" s="34">
        <v>5.7485476217737803</v>
      </c>
      <c r="N7" s="34">
        <v>11.711589056796871</v>
      </c>
      <c r="O7" s="34">
        <v>2009</v>
      </c>
      <c r="P7" s="34">
        <v>5.7938297646021084</v>
      </c>
      <c r="Q7" s="34">
        <v>9.3782236374301426</v>
      </c>
      <c r="R7" s="34">
        <v>7.1739094436620698</v>
      </c>
      <c r="S7" s="34">
        <v>20.607514045249992</v>
      </c>
      <c r="T7" s="34">
        <v>5.07744557509813</v>
      </c>
      <c r="U7" s="34">
        <v>14.107684214278052</v>
      </c>
      <c r="Y7" s="34">
        <v>10.917428901446446</v>
      </c>
      <c r="Z7" s="34">
        <v>11.545484644689285</v>
      </c>
      <c r="AA7" s="34">
        <v>9.8927353039937884</v>
      </c>
      <c r="AC7" s="34">
        <f t="shared" si="0"/>
        <v>6.5834688740253657</v>
      </c>
      <c r="AD7" s="34">
        <f t="shared" si="0"/>
        <v>21.875425589356581</v>
      </c>
      <c r="AE7" s="34">
        <f t="shared" si="1"/>
        <v>7.1739094436620698</v>
      </c>
      <c r="AF7" s="34">
        <f t="shared" si="1"/>
        <v>20.607514045249992</v>
      </c>
    </row>
    <row r="8" spans="1:38" hidden="1">
      <c r="A8" s="34">
        <v>2010</v>
      </c>
      <c r="B8" s="34">
        <v>4.8549017477686913</v>
      </c>
      <c r="C8" s="34">
        <v>6.0041294664650078</v>
      </c>
      <c r="D8" s="34">
        <v>6.5975914820676325</v>
      </c>
      <c r="E8" s="34">
        <v>21.558890305950495</v>
      </c>
      <c r="F8" s="34">
        <v>5.334654712074359</v>
      </c>
      <c r="G8" s="34">
        <v>11.095210844002848</v>
      </c>
      <c r="H8" s="34">
        <v>2010</v>
      </c>
      <c r="I8" s="34">
        <v>4.8056342022161491</v>
      </c>
      <c r="J8" s="34">
        <v>5.8773196690961251</v>
      </c>
      <c r="K8" s="34">
        <v>6.5653850831267073</v>
      </c>
      <c r="L8" s="34">
        <v>21.458824780319258</v>
      </c>
      <c r="M8" s="34">
        <v>5.4237829572389336</v>
      </c>
      <c r="N8" s="34">
        <v>10.181698418108885</v>
      </c>
      <c r="O8" s="34">
        <v>2010</v>
      </c>
      <c r="P8" s="34">
        <v>5.5225802820219956</v>
      </c>
      <c r="Q8" s="34">
        <v>8.1950182316351103</v>
      </c>
      <c r="R8" s="34">
        <v>6.5847695636516059</v>
      </c>
      <c r="S8" s="34">
        <v>20.012793878905907</v>
      </c>
      <c r="T8" s="34">
        <v>4.8750761623210863</v>
      </c>
      <c r="U8" s="34">
        <v>13.578264078335437</v>
      </c>
      <c r="Y8" s="34">
        <v>10.606355587028053</v>
      </c>
      <c r="Z8" s="34">
        <v>11.392408125786952</v>
      </c>
      <c r="AA8" s="34">
        <v>9.2644741189306075</v>
      </c>
      <c r="AC8" s="34">
        <f t="shared" si="0"/>
        <v>6.5653850831267073</v>
      </c>
      <c r="AD8" s="34">
        <f t="shared" si="0"/>
        <v>21.458824780319258</v>
      </c>
      <c r="AE8" s="34">
        <f t="shared" si="1"/>
        <v>6.5847695636516059</v>
      </c>
      <c r="AF8" s="34">
        <f t="shared" si="1"/>
        <v>20.012793878905907</v>
      </c>
    </row>
    <row r="9" spans="1:38" hidden="1">
      <c r="A9" s="34">
        <v>2011</v>
      </c>
      <c r="B9" s="34">
        <v>4.6002819392055443</v>
      </c>
      <c r="C9" s="34">
        <v>5.5048365722068588</v>
      </c>
      <c r="D9" s="34">
        <v>6.5919947602506221</v>
      </c>
      <c r="E9" s="34">
        <v>20.166806821019946</v>
      </c>
      <c r="F9" s="34">
        <v>5.0749654683440735</v>
      </c>
      <c r="G9" s="34">
        <v>10.311827295730314</v>
      </c>
      <c r="H9" s="34">
        <v>2011</v>
      </c>
      <c r="I9" s="34">
        <v>4.5577428573378089</v>
      </c>
      <c r="J9" s="34">
        <v>5.4013815906585068</v>
      </c>
      <c r="K9" s="34">
        <v>6.5647720250696127</v>
      </c>
      <c r="L9" s="34">
        <v>20.801853519843629</v>
      </c>
      <c r="M9" s="34">
        <v>5.0749654683440735</v>
      </c>
      <c r="N9" s="34">
        <v>9.3891093859587347</v>
      </c>
      <c r="O9" s="34">
        <v>2011</v>
      </c>
      <c r="P9" s="34">
        <v>5.1652846006225088</v>
      </c>
      <c r="Q9" s="34">
        <v>7.1532500950414493</v>
      </c>
      <c r="R9" s="34">
        <v>6.5662011258114612</v>
      </c>
      <c r="S9" s="34">
        <v>17.277473980025604</v>
      </c>
      <c r="T9" s="34">
        <v>5.0500135864049236</v>
      </c>
      <c r="U9" s="34">
        <v>11.78008309761308</v>
      </c>
      <c r="Y9" s="34">
        <v>10.145188917540491</v>
      </c>
      <c r="Z9" s="34">
        <v>10.892710516226357</v>
      </c>
      <c r="AA9" s="34">
        <v>8.8501322814386043</v>
      </c>
      <c r="AC9" s="34">
        <f t="shared" si="0"/>
        <v>6.5647720250696127</v>
      </c>
      <c r="AD9" s="34">
        <f t="shared" si="0"/>
        <v>20.801853519843629</v>
      </c>
      <c r="AE9" s="34">
        <f t="shared" si="1"/>
        <v>6.5662011258114612</v>
      </c>
      <c r="AF9" s="34">
        <f t="shared" si="1"/>
        <v>17.277473980025604</v>
      </c>
    </row>
    <row r="10" spans="1:38" hidden="1">
      <c r="A10" s="34">
        <v>2012</v>
      </c>
      <c r="B10" s="34">
        <v>4.6709213116657962</v>
      </c>
      <c r="C10" s="34">
        <v>5.4739148369429484</v>
      </c>
      <c r="D10" s="34">
        <v>6.5517271733744415</v>
      </c>
      <c r="E10" s="34">
        <v>19.333103225142366</v>
      </c>
      <c r="F10" s="34">
        <v>5.1566517096836906</v>
      </c>
      <c r="G10" s="34">
        <v>10.559122109315766</v>
      </c>
      <c r="H10" s="34">
        <v>2012</v>
      </c>
      <c r="I10" s="34">
        <v>4.6388811957037968</v>
      </c>
      <c r="J10" s="34">
        <v>5.3942650197094171</v>
      </c>
      <c r="K10" s="34">
        <v>6.5359609515230686</v>
      </c>
      <c r="L10" s="34">
        <v>20.412014352093173</v>
      </c>
      <c r="M10" s="34">
        <v>5.3480540770649192</v>
      </c>
      <c r="N10" s="34">
        <v>10.279731225710536</v>
      </c>
      <c r="O10" s="34">
        <v>2012</v>
      </c>
      <c r="P10" s="34">
        <v>5.1010849080830178</v>
      </c>
      <c r="Q10" s="34">
        <v>6.6740493156621907</v>
      </c>
      <c r="R10" s="34">
        <v>6.5421355256321281</v>
      </c>
      <c r="S10" s="34">
        <v>15.39918824766055</v>
      </c>
      <c r="T10" s="34">
        <v>4.8381181628598338</v>
      </c>
      <c r="U10" s="34">
        <v>10.503042950976232</v>
      </c>
      <c r="Y10" s="34">
        <v>10.070969306042629</v>
      </c>
      <c r="Z10" s="34">
        <v>10.864598925108883</v>
      </c>
      <c r="AA10" s="34">
        <v>8.7076152962942857</v>
      </c>
      <c r="AC10" s="34">
        <f t="shared" si="0"/>
        <v>6.5359609515230686</v>
      </c>
      <c r="AD10" s="34">
        <f t="shared" si="0"/>
        <v>20.412014352093173</v>
      </c>
      <c r="AE10" s="34">
        <f t="shared" si="1"/>
        <v>6.5421355256321281</v>
      </c>
      <c r="AF10" s="34">
        <f t="shared" si="1"/>
        <v>15.39918824766055</v>
      </c>
    </row>
    <row r="11" spans="1:38" hidden="1">
      <c r="A11" s="34">
        <v>2013</v>
      </c>
      <c r="B11" s="34">
        <v>4.8851029243282733</v>
      </c>
      <c r="C11" s="34">
        <v>5.6818506677876623</v>
      </c>
      <c r="D11" s="34">
        <v>6.7195810753941325</v>
      </c>
      <c r="E11" s="34">
        <v>19.367318046599348</v>
      </c>
      <c r="F11" s="34">
        <v>5.376652583845738</v>
      </c>
      <c r="G11" s="34">
        <v>10.07861090452195</v>
      </c>
      <c r="H11" s="34">
        <v>2013</v>
      </c>
      <c r="I11" s="34">
        <v>4.8846304466578854</v>
      </c>
      <c r="J11" s="34">
        <v>5.6105187148912545</v>
      </c>
      <c r="K11" s="34">
        <v>6.636603546478999</v>
      </c>
      <c r="L11" s="34">
        <v>20.215631724407007</v>
      </c>
      <c r="M11" s="34">
        <v>5.376652583845738</v>
      </c>
      <c r="N11" s="34">
        <v>10.07861090452195</v>
      </c>
      <c r="O11" s="34">
        <v>2013</v>
      </c>
      <c r="P11" s="34">
        <v>4.8920880679085537</v>
      </c>
      <c r="Q11" s="34">
        <v>6.7103644977424741</v>
      </c>
      <c r="R11" s="34">
        <v>6.835966773132669</v>
      </c>
      <c r="S11" s="34">
        <v>15.888246634608993</v>
      </c>
      <c r="T11" s="34">
        <v>5.3192177593528847</v>
      </c>
      <c r="U11" s="34">
        <v>9.2489468081783919</v>
      </c>
      <c r="Y11" s="34">
        <v>10.112978716742482</v>
      </c>
      <c r="Z11" s="34">
        <v>10.747541121097926</v>
      </c>
      <c r="AA11" s="34">
        <v>9.0309917372699982</v>
      </c>
      <c r="AC11" s="34">
        <f t="shared" si="0"/>
        <v>6.636603546478999</v>
      </c>
      <c r="AD11" s="34">
        <f t="shared" si="0"/>
        <v>20.215631724407007</v>
      </c>
      <c r="AE11" s="34">
        <f t="shared" si="1"/>
        <v>6.835966773132669</v>
      </c>
      <c r="AF11" s="34">
        <f t="shared" si="1"/>
        <v>15.888246634608993</v>
      </c>
    </row>
    <row r="12" spans="1:38" hidden="1">
      <c r="A12" s="34">
        <v>2014</v>
      </c>
      <c r="B12" s="34">
        <v>5.4052589956758998</v>
      </c>
      <c r="C12" s="34">
        <v>5.9892843201557575</v>
      </c>
      <c r="D12" s="34">
        <v>6.9733929415814693</v>
      </c>
      <c r="E12" s="34">
        <v>18.982167401331964</v>
      </c>
      <c r="F12" s="34">
        <v>5.6019878930674443</v>
      </c>
      <c r="G12" s="34">
        <v>10.615371367771873</v>
      </c>
      <c r="H12" s="34">
        <v>2014</v>
      </c>
      <c r="I12" s="34">
        <v>5.4476141365443498</v>
      </c>
      <c r="J12" s="34">
        <v>5.9458719112217517</v>
      </c>
      <c r="K12" s="34">
        <v>7.0856254631510209</v>
      </c>
      <c r="L12" s="34">
        <v>19.2025513208721</v>
      </c>
      <c r="M12" s="34">
        <v>5.7493123283674823</v>
      </c>
      <c r="N12" s="34">
        <v>9.8922470424856002</v>
      </c>
      <c r="O12" s="34">
        <v>2014</v>
      </c>
      <c r="P12" s="34">
        <v>4.91390401209246</v>
      </c>
      <c r="Q12" s="34">
        <v>6.5621992984225042</v>
      </c>
      <c r="R12" s="34">
        <v>6.746541204589299</v>
      </c>
      <c r="S12" s="34">
        <v>16.754937316552585</v>
      </c>
      <c r="T12" s="34">
        <v>5.4777565985940893</v>
      </c>
      <c r="U12" s="34">
        <v>11.479904803437535</v>
      </c>
      <c r="Y12" s="34">
        <v>10.193771962773381</v>
      </c>
      <c r="Z12" s="34">
        <v>10.725576207621433</v>
      </c>
      <c r="AA12" s="34">
        <v>9.2498555862786862</v>
      </c>
      <c r="AC12" s="34">
        <f t="shared" si="0"/>
        <v>7.0856254631510209</v>
      </c>
      <c r="AD12" s="34">
        <f t="shared" si="0"/>
        <v>19.2025513208721</v>
      </c>
      <c r="AE12" s="34">
        <f t="shared" si="1"/>
        <v>6.746541204589299</v>
      </c>
      <c r="AF12" s="34">
        <f t="shared" si="1"/>
        <v>16.754937316552585</v>
      </c>
    </row>
    <row r="13" spans="1:38" hidden="1">
      <c r="A13" s="34">
        <v>2015</v>
      </c>
      <c r="B13" s="34">
        <v>5.8708517918815799</v>
      </c>
      <c r="C13" s="34">
        <v>6.6714663576242579</v>
      </c>
      <c r="D13" s="34">
        <v>7.3249960322595733</v>
      </c>
      <c r="E13" s="34">
        <v>19.648489715744741</v>
      </c>
      <c r="F13" s="34">
        <v>6.2926011745637682</v>
      </c>
      <c r="G13" s="34">
        <v>11.528560809375474</v>
      </c>
      <c r="H13" s="34">
        <v>2015</v>
      </c>
      <c r="I13" s="34">
        <v>5.9906035944328817</v>
      </c>
      <c r="J13" s="34">
        <v>6.6010404242152152</v>
      </c>
      <c r="K13" s="34">
        <v>7.5332863429362007</v>
      </c>
      <c r="L13" s="34">
        <v>20.984715036362793</v>
      </c>
      <c r="M13" s="34">
        <v>6.5136462081085602</v>
      </c>
      <c r="N13" s="34">
        <v>10.813915929866914</v>
      </c>
      <c r="O13" s="34">
        <v>2015</v>
      </c>
      <c r="P13" s="34">
        <v>4.6666593978234063</v>
      </c>
      <c r="Q13" s="34">
        <v>7.5862133582160363</v>
      </c>
      <c r="R13" s="34">
        <v>6.8911533098849356</v>
      </c>
      <c r="S13" s="34">
        <v>16.562433030240513</v>
      </c>
      <c r="T13" s="34">
        <v>5.4092170456794317</v>
      </c>
      <c r="U13" s="34">
        <v>12.027401180218948</v>
      </c>
      <c r="Y13" s="34">
        <v>10.908091373305401</v>
      </c>
      <c r="Z13" s="34">
        <v>11.754296933143303</v>
      </c>
      <c r="AA13" s="34">
        <v>9.4667843608839188</v>
      </c>
      <c r="AC13" s="34">
        <f t="shared" si="0"/>
        <v>7.5332863429362007</v>
      </c>
      <c r="AD13" s="34">
        <f t="shared" si="0"/>
        <v>20.984715036362793</v>
      </c>
      <c r="AE13" s="34">
        <f t="shared" si="1"/>
        <v>6.8911533098849356</v>
      </c>
      <c r="AF13" s="34">
        <f t="shared" si="1"/>
        <v>16.562433030240513</v>
      </c>
    </row>
    <row r="14" spans="1:38" hidden="1">
      <c r="A14" s="34">
        <v>2016</v>
      </c>
      <c r="B14" s="34">
        <v>5.9850131084175908</v>
      </c>
      <c r="C14" s="34">
        <v>6.9132981429911204</v>
      </c>
      <c r="D14" s="34">
        <v>7.6413088303207388</v>
      </c>
      <c r="E14" s="34">
        <v>20.238515586341862</v>
      </c>
      <c r="F14" s="34">
        <v>6.3402456920702992</v>
      </c>
      <c r="G14" s="34">
        <v>11.867155597345834</v>
      </c>
      <c r="H14" s="34">
        <v>2016</v>
      </c>
      <c r="I14" s="34">
        <v>6.1345346401837171</v>
      </c>
      <c r="J14" s="34">
        <v>6.8718340882035074</v>
      </c>
      <c r="K14" s="34">
        <v>7.8877453463104557</v>
      </c>
      <c r="L14" s="34">
        <v>21.99618409614979</v>
      </c>
      <c r="M14" s="34">
        <v>6.586348707118769</v>
      </c>
      <c r="N14" s="34">
        <v>11.484372625028314</v>
      </c>
      <c r="O14" s="34">
        <v>2016</v>
      </c>
      <c r="P14" s="34">
        <v>4.4696155901730394</v>
      </c>
      <c r="Q14" s="34">
        <v>7.4223008451322459</v>
      </c>
      <c r="R14" s="34">
        <v>7.2016490526529005</v>
      </c>
      <c r="S14" s="34">
        <v>16.350911514442085</v>
      </c>
      <c r="T14" s="34">
        <v>5.5878589196562451</v>
      </c>
      <c r="U14" s="34">
        <v>11.319532800614901</v>
      </c>
      <c r="Y14" s="34">
        <v>11.316048293786672</v>
      </c>
      <c r="Z14" s="34">
        <v>12.32645787094676</v>
      </c>
      <c r="AA14" s="34">
        <v>9.6470095554370445</v>
      </c>
      <c r="AC14" s="34">
        <f t="shared" si="0"/>
        <v>7.8877453463104557</v>
      </c>
      <c r="AD14" s="34">
        <f t="shared" si="0"/>
        <v>21.99618409614979</v>
      </c>
      <c r="AE14" s="34">
        <f t="shared" si="1"/>
        <v>7.2016490526529005</v>
      </c>
      <c r="AF14" s="34">
        <f t="shared" si="1"/>
        <v>16.350911514442085</v>
      </c>
    </row>
    <row r="15" spans="1:38" hidden="1">
      <c r="A15" s="34">
        <v>2017</v>
      </c>
      <c r="B15" s="34">
        <v>5.6608137056322887</v>
      </c>
      <c r="C15" s="34">
        <v>6.5581776241141894</v>
      </c>
      <c r="D15" s="34">
        <v>7.5966780896598358</v>
      </c>
      <c r="E15" s="34">
        <v>19.378786412402697</v>
      </c>
      <c r="F15" s="34">
        <v>6.5612227307220534</v>
      </c>
      <c r="G15" s="34">
        <v>10.812009140223013</v>
      </c>
      <c r="H15" s="34">
        <v>2017</v>
      </c>
      <c r="I15" s="34">
        <v>5.7840115011990418</v>
      </c>
      <c r="J15" s="34">
        <v>6.5552871799131927</v>
      </c>
      <c r="K15" s="34">
        <v>7.9576091317821156</v>
      </c>
      <c r="L15" s="34">
        <v>21.819585269329355</v>
      </c>
      <c r="M15" s="34">
        <v>6.6874816081445356</v>
      </c>
      <c r="N15" s="34">
        <v>10.864522361287756</v>
      </c>
      <c r="O15" s="34">
        <v>2017</v>
      </c>
      <c r="P15" s="34">
        <v>4.4037908094306788</v>
      </c>
      <c r="Q15" s="34">
        <v>6.5814263431437201</v>
      </c>
      <c r="R15" s="34">
        <v>6.8696159736180293</v>
      </c>
      <c r="S15" s="34">
        <v>14.69117897956956</v>
      </c>
      <c r="T15" s="34">
        <v>6.2659396422290508</v>
      </c>
      <c r="U15" s="34">
        <v>9.0506447374967607</v>
      </c>
      <c r="Y15" s="34">
        <v>11.063016667143643</v>
      </c>
      <c r="Z15" s="34">
        <v>12.193811906284486</v>
      </c>
      <c r="AA15" s="34">
        <v>9.2075127593170158</v>
      </c>
      <c r="AC15" s="34">
        <f t="shared" si="0"/>
        <v>7.9576091317821156</v>
      </c>
      <c r="AD15" s="34">
        <f t="shared" si="0"/>
        <v>21.819585269329355</v>
      </c>
      <c r="AE15" s="34">
        <f t="shared" si="1"/>
        <v>6.8696159736180293</v>
      </c>
      <c r="AF15" s="34">
        <f t="shared" si="1"/>
        <v>14.69117897956956</v>
      </c>
    </row>
    <row r="16" spans="1:38" hidden="1">
      <c r="A16" s="34">
        <v>2018</v>
      </c>
      <c r="B16" s="34">
        <v>5.5595639996188373</v>
      </c>
      <c r="C16" s="34">
        <v>6.3933947559776563</v>
      </c>
      <c r="D16" s="34">
        <v>7.6810109456472819</v>
      </c>
      <c r="E16" s="34">
        <v>20.068040147300373</v>
      </c>
      <c r="F16" s="34">
        <v>6.2228794615358511</v>
      </c>
      <c r="G16" s="34">
        <v>10.685073987825794</v>
      </c>
      <c r="H16" s="34">
        <v>2018</v>
      </c>
      <c r="I16" s="34">
        <v>5.6154079100059162</v>
      </c>
      <c r="J16" s="34">
        <v>6.3835519061070558</v>
      </c>
      <c r="K16" s="34">
        <v>7.966399395099514</v>
      </c>
      <c r="L16" s="34">
        <v>22.193365126907196</v>
      </c>
      <c r="M16" s="34">
        <v>6.636875251626198</v>
      </c>
      <c r="N16" s="34">
        <v>10.937381667545271</v>
      </c>
      <c r="O16" s="34">
        <v>2018</v>
      </c>
      <c r="P16" s="34">
        <v>4.9708132146174622</v>
      </c>
      <c r="Q16" s="34">
        <v>6.4987639464363163</v>
      </c>
      <c r="R16" s="34">
        <v>7.1763096033916973</v>
      </c>
      <c r="S16" s="34">
        <v>15.748454977394298</v>
      </c>
      <c r="T16" s="34">
        <v>5.8011343429618476</v>
      </c>
      <c r="U16" s="34">
        <v>9.4113860836402647</v>
      </c>
      <c r="Y16" s="34">
        <v>11.343533210388015</v>
      </c>
      <c r="Z16" s="34">
        <v>12.412972999912741</v>
      </c>
      <c r="AA16" s="34">
        <v>9.6381069513023512</v>
      </c>
      <c r="AC16" s="34">
        <f t="shared" si="0"/>
        <v>7.966399395099514</v>
      </c>
      <c r="AD16" s="34">
        <f t="shared" si="0"/>
        <v>22.193365126907196</v>
      </c>
      <c r="AE16" s="34">
        <f t="shared" si="1"/>
        <v>7.1763096033916973</v>
      </c>
      <c r="AF16" s="34">
        <f t="shared" si="1"/>
        <v>15.748454977394298</v>
      </c>
    </row>
    <row r="17" spans="1:32" hidden="1">
      <c r="A17" s="34">
        <v>2019</v>
      </c>
      <c r="B17" s="34">
        <v>5.6999817486932614</v>
      </c>
      <c r="C17" s="34">
        <v>6.6196428440802979</v>
      </c>
      <c r="D17" s="34">
        <v>7.7008208791321087</v>
      </c>
      <c r="E17" s="34">
        <v>20.453352723995337</v>
      </c>
      <c r="F17" s="34">
        <v>6.2609317969694001</v>
      </c>
      <c r="G17" s="34">
        <v>11.07448112504888</v>
      </c>
      <c r="H17" s="34">
        <v>2019</v>
      </c>
      <c r="I17" s="34">
        <v>5.761368283885095</v>
      </c>
      <c r="J17" s="34">
        <v>6.6349838020472642</v>
      </c>
      <c r="K17" s="34">
        <v>8.0810044605414681</v>
      </c>
      <c r="L17" s="34">
        <v>22.46241130375514</v>
      </c>
      <c r="M17" s="34">
        <v>6.7543980831080264</v>
      </c>
      <c r="N17" s="34">
        <v>11.250688424395666</v>
      </c>
      <c r="O17" s="34">
        <v>2019</v>
      </c>
      <c r="P17" s="34">
        <v>5.0909717560234196</v>
      </c>
      <c r="Q17" s="34">
        <v>6.4426656858433118</v>
      </c>
      <c r="R17" s="34">
        <v>7.0514454297672957</v>
      </c>
      <c r="S17" s="34">
        <v>16.820876700926213</v>
      </c>
      <c r="T17" s="34">
        <v>5.8182189137244817</v>
      </c>
      <c r="U17" s="34">
        <v>9.9219677940131277</v>
      </c>
      <c r="Y17" s="34">
        <v>11.349714648556965</v>
      </c>
      <c r="Z17" s="34">
        <v>12.37185438506649</v>
      </c>
      <c r="AA17" s="34">
        <v>9.7339344020739471</v>
      </c>
      <c r="AC17" s="34">
        <f t="shared" si="0"/>
        <v>8.0810044605414681</v>
      </c>
      <c r="AD17" s="34">
        <f t="shared" si="0"/>
        <v>22.46241130375514</v>
      </c>
      <c r="AE17" s="34">
        <f t="shared" si="1"/>
        <v>7.0514454297672957</v>
      </c>
      <c r="AF17" s="34">
        <f t="shared" si="1"/>
        <v>16.820876700926213</v>
      </c>
    </row>
    <row r="18" spans="1:32" hidden="1">
      <c r="A18" s="34">
        <v>2020</v>
      </c>
      <c r="B18" s="34">
        <v>4.7598817088036096</v>
      </c>
      <c r="C18" s="34">
        <v>5.7098154459810937</v>
      </c>
      <c r="D18" s="34">
        <v>6.7059111917154857</v>
      </c>
      <c r="E18" s="34">
        <v>18.445440169170038</v>
      </c>
      <c r="F18" s="34">
        <v>5.3510857204458473</v>
      </c>
      <c r="G18" s="34">
        <v>9.6456854446064195</v>
      </c>
      <c r="H18" s="34">
        <v>2020</v>
      </c>
      <c r="I18" s="34">
        <v>4.818875878465664</v>
      </c>
      <c r="J18" s="34">
        <v>5.7426878947793387</v>
      </c>
      <c r="K18" s="34">
        <v>7.0727103267398448</v>
      </c>
      <c r="L18" s="34">
        <v>20.510645617348089</v>
      </c>
      <c r="M18" s="34">
        <v>5.1618593331388887</v>
      </c>
      <c r="N18" s="34">
        <v>10.263747808386162</v>
      </c>
      <c r="O18" s="34">
        <v>2020</v>
      </c>
      <c r="P18" s="34">
        <v>4.2173341675443794</v>
      </c>
      <c r="Q18" s="34">
        <v>5.3688930773163888</v>
      </c>
      <c r="R18" s="34">
        <v>6.0989884700583534</v>
      </c>
      <c r="S18" s="34">
        <v>14.752846527348401</v>
      </c>
      <c r="T18" s="34">
        <v>5.5327307333364466</v>
      </c>
      <c r="U18" s="34">
        <v>9.055203937554678</v>
      </c>
      <c r="Y18" s="34">
        <v>10.067294859203221</v>
      </c>
      <c r="Z18" s="34">
        <v>11.234259469617143</v>
      </c>
      <c r="AA18" s="34">
        <v>8.2841929853017326</v>
      </c>
      <c r="AC18" s="34">
        <f t="shared" si="0"/>
        <v>7.0727103267398448</v>
      </c>
      <c r="AD18" s="34">
        <f t="shared" si="0"/>
        <v>20.510645617348089</v>
      </c>
      <c r="AE18" s="34">
        <f t="shared" si="1"/>
        <v>6.0989884700583534</v>
      </c>
      <c r="AF18" s="34">
        <f t="shared" si="1"/>
        <v>14.752846527348401</v>
      </c>
    </row>
    <row r="19" spans="1:32" hidden="1">
      <c r="A19" s="34">
        <v>2021</v>
      </c>
      <c r="B19" s="34">
        <v>4.2936495338423804</v>
      </c>
      <c r="C19" s="34">
        <v>5.1729831859241013</v>
      </c>
      <c r="D19" s="34">
        <v>6.4153839692916161</v>
      </c>
      <c r="E19" s="34">
        <v>17.182634603319865</v>
      </c>
      <c r="F19" s="34">
        <v>5.0712724433305985</v>
      </c>
      <c r="G19" s="34">
        <v>8.3994332188088752</v>
      </c>
      <c r="H19" s="34">
        <v>2021</v>
      </c>
      <c r="I19" s="34">
        <v>4.3643346844013466</v>
      </c>
      <c r="J19" s="34">
        <v>5.1770385710790974</v>
      </c>
      <c r="K19" s="34">
        <v>6.6836503649404255</v>
      </c>
      <c r="L19" s="34">
        <v>19.066503933222894</v>
      </c>
      <c r="M19" s="34">
        <v>4.9648072237275782</v>
      </c>
      <c r="N19" s="34">
        <v>8.9785088288210453</v>
      </c>
      <c r="O19" s="34">
        <v>2021</v>
      </c>
      <c r="P19" s="34">
        <v>3.6068575483320848</v>
      </c>
      <c r="Q19" s="34">
        <v>5.1235002873282198</v>
      </c>
      <c r="R19" s="34">
        <v>5.8713080227900249</v>
      </c>
      <c r="S19" s="34">
        <v>13.65509694758873</v>
      </c>
      <c r="T19" s="34">
        <v>5.1440263106306805</v>
      </c>
      <c r="U19" s="34">
        <v>7.9764382716374262</v>
      </c>
      <c r="Y19" s="34">
        <v>9.5036843901734507</v>
      </c>
      <c r="Z19" s="34">
        <v>10.507163859892845</v>
      </c>
      <c r="AA19" s="34">
        <v>7.8891522212422176</v>
      </c>
      <c r="AC19" s="34">
        <f t="shared" si="0"/>
        <v>6.6836503649404255</v>
      </c>
      <c r="AD19" s="34">
        <f t="shared" si="0"/>
        <v>19.066503933222894</v>
      </c>
      <c r="AE19" s="34">
        <f t="shared" si="1"/>
        <v>5.8713080227900249</v>
      </c>
      <c r="AF19" s="34">
        <f t="shared" si="1"/>
        <v>13.65509694758873</v>
      </c>
    </row>
    <row r="20" spans="1:32" hidden="1"/>
    <row r="21" spans="1:32" hidden="1"/>
    <row r="22" spans="1:32" hidden="1">
      <c r="B22" s="34" t="s">
        <v>1120</v>
      </c>
    </row>
    <row r="23" spans="1:32" hidden="1"/>
    <row r="24" spans="1:32" hidden="1"/>
    <row r="25" spans="1:32" hidden="1"/>
    <row r="26" spans="1:32" hidden="1"/>
    <row r="27" spans="1:32" hidden="1"/>
    <row r="28" spans="1:32" hidden="1"/>
    <row r="29" spans="1:32" hidden="1"/>
    <row r="30" spans="1:32" hidden="1"/>
    <row r="31" spans="1:32" hidden="1"/>
    <row r="32" spans="1: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spans="1:20" hidden="1"/>
    <row r="66" spans="1:20" hidden="1"/>
    <row r="67" spans="1:20" hidden="1"/>
    <row r="68" spans="1:20" hidden="1"/>
    <row r="69" spans="1:20" hidden="1"/>
    <row r="70" spans="1:20" hidden="1"/>
    <row r="71" spans="1:20" hidden="1"/>
    <row r="72" spans="1:20" hidden="1"/>
    <row r="73" spans="1:20" hidden="1">
      <c r="A73" s="34" t="s">
        <v>592</v>
      </c>
      <c r="B73" s="34" t="s">
        <v>1107</v>
      </c>
      <c r="C73" s="34" t="s">
        <v>1108</v>
      </c>
      <c r="D73" s="34" t="s">
        <v>1121</v>
      </c>
      <c r="E73" s="34" t="s">
        <v>1109</v>
      </c>
      <c r="F73" s="34" t="s">
        <v>1110</v>
      </c>
      <c r="G73" s="34" t="s">
        <v>1111</v>
      </c>
      <c r="H73" s="34" t="s">
        <v>1112</v>
      </c>
      <c r="I73" s="34" t="s">
        <v>1122</v>
      </c>
      <c r="J73" s="34" t="s">
        <v>1123</v>
      </c>
      <c r="K73" s="34" t="s">
        <v>1124</v>
      </c>
      <c r="L73" s="34" t="s">
        <v>1125</v>
      </c>
      <c r="M73" s="34" t="s">
        <v>1126</v>
      </c>
      <c r="N73" s="34" t="s">
        <v>1127</v>
      </c>
    </row>
    <row r="74" spans="1:20" hidden="1">
      <c r="A74" s="34">
        <v>2005</v>
      </c>
      <c r="B74" s="34">
        <v>5.0943490999999996</v>
      </c>
      <c r="C74" s="34">
        <v>6.9906736</v>
      </c>
      <c r="D74" s="34">
        <v>30.155176999999998</v>
      </c>
      <c r="E74" s="34">
        <v>7.1824455</v>
      </c>
      <c r="F74" s="34">
        <v>20.532003</v>
      </c>
      <c r="G74" s="34">
        <v>5.8029513000000001</v>
      </c>
      <c r="H74" s="34">
        <v>13.064575</v>
      </c>
      <c r="I74" s="34">
        <v>10.639685999999999</v>
      </c>
      <c r="J74" s="34">
        <v>11.014915</v>
      </c>
      <c r="O74" s="34">
        <v>1</v>
      </c>
      <c r="P74" s="34">
        <v>1</v>
      </c>
    </row>
    <row r="75" spans="1:20" hidden="1">
      <c r="A75" s="34">
        <v>2006</v>
      </c>
      <c r="B75" s="34">
        <v>4.9658784999999996</v>
      </c>
      <c r="C75" s="34">
        <v>6.5886595000000003</v>
      </c>
      <c r="D75" s="34">
        <v>12.256054000000001</v>
      </c>
      <c r="E75" s="34">
        <v>7.1584135</v>
      </c>
      <c r="F75" s="34">
        <v>21.222017000000001</v>
      </c>
      <c r="G75" s="34">
        <v>5.6519737000000001</v>
      </c>
      <c r="H75" s="34">
        <v>12.482832999999999</v>
      </c>
      <c r="I75" s="34">
        <v>10.765336</v>
      </c>
      <c r="J75" s="34">
        <v>11.403128000000001</v>
      </c>
      <c r="K75" s="34">
        <v>18.728251</v>
      </c>
      <c r="L75" s="34">
        <v>29.993214999999999</v>
      </c>
      <c r="M75" s="34">
        <v>22.433655999999999</v>
      </c>
      <c r="N75" s="34">
        <v>17.261419</v>
      </c>
      <c r="O75" s="34">
        <f>O74*(1+M75/100)</f>
        <v>1.22433656</v>
      </c>
      <c r="P75" s="34">
        <f>P74*(1+N75/100)</f>
        <v>1.17261419</v>
      </c>
    </row>
    <row r="76" spans="1:20" hidden="1">
      <c r="A76" s="34">
        <v>2007</v>
      </c>
      <c r="B76" s="34">
        <v>4.8498279999999996</v>
      </c>
      <c r="C76" s="34">
        <v>6.3288120000000001</v>
      </c>
      <c r="D76" s="34">
        <v>3.6138854999999999</v>
      </c>
      <c r="E76" s="34">
        <v>6.9251645999999996</v>
      </c>
      <c r="F76" s="34">
        <v>21.148973000000002</v>
      </c>
      <c r="G76" s="34">
        <v>5.6679262000000001</v>
      </c>
      <c r="H76" s="34">
        <v>12.321087</v>
      </c>
      <c r="I76" s="34">
        <v>10.682905999999999</v>
      </c>
      <c r="J76" s="34">
        <v>11.580624</v>
      </c>
      <c r="K76" s="34">
        <v>18.913758000000001</v>
      </c>
      <c r="L76" s="34">
        <v>23.55198</v>
      </c>
      <c r="M76" s="34">
        <v>25.919262</v>
      </c>
      <c r="N76" s="34">
        <v>21.557003999999999</v>
      </c>
      <c r="O76" s="34">
        <f t="shared" ref="O76:P90" si="2">O75*(1+M76/100)</f>
        <v>1.5416755607481871</v>
      </c>
      <c r="P76" s="34">
        <f t="shared" si="2"/>
        <v>1.4253946778428677</v>
      </c>
    </row>
    <row r="77" spans="1:20" hidden="1">
      <c r="A77" s="34">
        <v>2008</v>
      </c>
      <c r="B77" s="34">
        <v>4.5611610000000002</v>
      </c>
      <c r="C77" s="34">
        <v>5.8459763999999996</v>
      </c>
      <c r="D77" s="34">
        <v>18.936543</v>
      </c>
      <c r="E77" s="34">
        <v>6.6013392</v>
      </c>
      <c r="F77" s="34">
        <v>20.999086999999999</v>
      </c>
      <c r="G77" s="34">
        <v>5.2651183000000001</v>
      </c>
      <c r="H77" s="34">
        <v>11.980547</v>
      </c>
      <c r="I77" s="34">
        <v>10.246392999999999</v>
      </c>
      <c r="J77" s="34">
        <v>11.874062</v>
      </c>
      <c r="K77" s="34">
        <v>18.854490999999999</v>
      </c>
      <c r="L77" s="34">
        <v>27.425536000000001</v>
      </c>
      <c r="M77" s="34">
        <v>27.337275000000002</v>
      </c>
      <c r="N77" s="34">
        <v>18.343112999999999</v>
      </c>
      <c r="O77" s="34">
        <f t="shared" si="2"/>
        <v>1.9631276483977111</v>
      </c>
      <c r="P77" s="34">
        <f t="shared" si="2"/>
        <v>1.6868564342955708</v>
      </c>
    </row>
    <row r="78" spans="1:20" hidden="1">
      <c r="A78" s="34">
        <v>2009</v>
      </c>
      <c r="B78" s="34">
        <v>5.2650097999999996</v>
      </c>
      <c r="C78" s="34">
        <v>6.8277593000000003</v>
      </c>
      <c r="D78" s="34">
        <v>6.0896695999999997</v>
      </c>
      <c r="E78" s="34">
        <v>6.8239197999999996</v>
      </c>
      <c r="F78" s="34">
        <v>22.022316</v>
      </c>
      <c r="G78" s="34">
        <v>5.4885131999999999</v>
      </c>
      <c r="H78" s="34">
        <v>12.808297</v>
      </c>
      <c r="I78" s="34">
        <v>10.917429</v>
      </c>
      <c r="J78" s="34">
        <v>11.595425000000001</v>
      </c>
      <c r="K78" s="34">
        <v>-7.2486405999999999</v>
      </c>
      <c r="L78" s="34">
        <v>-14.832972</v>
      </c>
      <c r="M78" s="34">
        <v>-22.892690000000002</v>
      </c>
      <c r="N78" s="34">
        <v>-9.9643426999999996</v>
      </c>
      <c r="O78" s="34">
        <f t="shared" si="2"/>
        <v>1.5137149215457331</v>
      </c>
      <c r="P78" s="34">
        <f t="shared" si="2"/>
        <v>1.5187722783253599</v>
      </c>
    </row>
    <row r="79" spans="1:20" hidden="1">
      <c r="A79" s="34">
        <v>2010</v>
      </c>
      <c r="B79" s="34">
        <v>4.8549017000000001</v>
      </c>
      <c r="C79" s="34">
        <v>6.0041295000000003</v>
      </c>
      <c r="D79" s="34">
        <v>8.9246622999999996</v>
      </c>
      <c r="E79" s="34">
        <v>6.5975915000000001</v>
      </c>
      <c r="F79" s="34">
        <v>21.558890000000002</v>
      </c>
      <c r="G79" s="34">
        <v>5.3346546999999997</v>
      </c>
      <c r="H79" s="34">
        <v>11.095211000000001</v>
      </c>
      <c r="I79" s="34">
        <v>10.606356</v>
      </c>
      <c r="J79" s="34">
        <v>11.36313</v>
      </c>
      <c r="K79" s="34">
        <v>13.133175</v>
      </c>
      <c r="L79" s="34">
        <v>19.673936999999999</v>
      </c>
      <c r="M79" s="34">
        <v>27.804206000000001</v>
      </c>
      <c r="N79" s="34">
        <v>14.738270999999999</v>
      </c>
      <c r="O79" s="39">
        <f t="shared" si="2"/>
        <v>1.9345913365850471</v>
      </c>
      <c r="P79" s="39">
        <f>P78*(1+N79/100)</f>
        <v>1.7426130525778256</v>
      </c>
      <c r="S79" s="34">
        <f>O79/$O$79*100</f>
        <v>100</v>
      </c>
      <c r="T79" s="34">
        <f>P79/$P$79*100</f>
        <v>100</v>
      </c>
    </row>
    <row r="80" spans="1:20" hidden="1">
      <c r="A80" s="34">
        <v>2011</v>
      </c>
      <c r="B80" s="34">
        <v>4.6002818999999997</v>
      </c>
      <c r="C80" s="34">
        <v>5.5048366</v>
      </c>
      <c r="D80" s="34">
        <v>3.3449582000000002</v>
      </c>
      <c r="E80" s="34">
        <v>6.5919948000000002</v>
      </c>
      <c r="F80" s="34">
        <v>20.166806999999999</v>
      </c>
      <c r="G80" s="34">
        <v>5.0749655000000002</v>
      </c>
      <c r="H80" s="34">
        <v>10.311826999999999</v>
      </c>
      <c r="I80" s="34">
        <v>10.145189</v>
      </c>
      <c r="J80" s="34">
        <v>11.550989</v>
      </c>
      <c r="K80" s="34">
        <v>16.447104</v>
      </c>
      <c r="L80" s="34">
        <v>25.047409999999999</v>
      </c>
      <c r="M80" s="34">
        <v>23.373366999999998</v>
      </c>
      <c r="N80" s="34">
        <v>14.877148999999999</v>
      </c>
      <c r="O80" s="34">
        <f>O79*(1+M80/100)</f>
        <v>2.3867704696352754</v>
      </c>
      <c r="P80" s="34">
        <f t="shared" si="2"/>
        <v>2.0018641929032772</v>
      </c>
      <c r="S80" s="34">
        <f>O80/$O$79*100</f>
        <v>123.37336699999999</v>
      </c>
      <c r="T80" s="34">
        <f>P80/$P$79*100</f>
        <v>114.87714900000002</v>
      </c>
    </row>
    <row r="81" spans="1:22" hidden="1">
      <c r="A81" s="34">
        <v>2012</v>
      </c>
      <c r="B81" s="34">
        <v>4.6709212999999998</v>
      </c>
      <c r="C81" s="34">
        <v>5.4739148000000002</v>
      </c>
      <c r="D81" s="34">
        <v>4.8496430000000004</v>
      </c>
      <c r="E81" s="34">
        <v>6.5517272000000002</v>
      </c>
      <c r="F81" s="34">
        <v>19.333103000000001</v>
      </c>
      <c r="G81" s="34">
        <v>5.1566517000000003</v>
      </c>
      <c r="H81" s="34">
        <v>10.559122</v>
      </c>
      <c r="I81" s="34">
        <v>10.070969</v>
      </c>
      <c r="J81" s="34">
        <v>11.151619</v>
      </c>
      <c r="K81" s="34">
        <v>5.0275831000000002</v>
      </c>
      <c r="L81" s="34">
        <v>5.8951836999999996</v>
      </c>
      <c r="M81" s="34">
        <v>5.3242276000000004</v>
      </c>
      <c r="N81" s="34">
        <v>5.9979301999999999</v>
      </c>
      <c r="O81" s="34">
        <f t="shared" si="2"/>
        <v>2.5138475617282463</v>
      </c>
      <c r="P81" s="34">
        <f t="shared" si="2"/>
        <v>2.121934609892409</v>
      </c>
      <c r="S81" s="34">
        <f t="shared" ref="S81:S88" si="3">O81/$O$79*100</f>
        <v>129.94204585686327</v>
      </c>
      <c r="T81" s="34">
        <f t="shared" ref="T81:T88" si="4">P81/$P$79*100</f>
        <v>121.76740021277</v>
      </c>
    </row>
    <row r="82" spans="1:22" hidden="1">
      <c r="A82" s="34">
        <v>2013</v>
      </c>
      <c r="B82" s="34">
        <v>4.8851028999999997</v>
      </c>
      <c r="C82" s="34">
        <v>5.6818507</v>
      </c>
      <c r="D82" s="34">
        <v>22.238212999999998</v>
      </c>
      <c r="E82" s="34">
        <v>6.7195811000000001</v>
      </c>
      <c r="F82" s="34">
        <v>19.367318000000001</v>
      </c>
      <c r="G82" s="34">
        <v>5.3766525999999999</v>
      </c>
      <c r="H82" s="34">
        <v>10.078611</v>
      </c>
      <c r="I82" s="34">
        <v>10.112978999999999</v>
      </c>
      <c r="J82" s="34">
        <v>11.429074999999999</v>
      </c>
      <c r="K82" s="34">
        <v>10.926030000000001</v>
      </c>
      <c r="L82" s="34">
        <v>4.9308481000000004</v>
      </c>
      <c r="M82" s="34">
        <v>2.1675358</v>
      </c>
      <c r="N82" s="34">
        <v>6.6488173000000002</v>
      </c>
      <c r="O82" s="34">
        <f t="shared" si="2"/>
        <v>2.5683361075861333</v>
      </c>
      <c r="P82" s="34">
        <f t="shared" si="2"/>
        <v>2.2630181653296231</v>
      </c>
      <c r="S82" s="34">
        <f t="shared" si="3"/>
        <v>132.75858622006322</v>
      </c>
      <c r="T82" s="34">
        <f t="shared" si="4"/>
        <v>129.8634921838769</v>
      </c>
    </row>
    <row r="83" spans="1:22" hidden="1">
      <c r="A83" s="34">
        <v>2014</v>
      </c>
      <c r="B83" s="34">
        <v>5.405259</v>
      </c>
      <c r="C83" s="34">
        <v>5.9892842999999996</v>
      </c>
      <c r="D83" s="34">
        <v>4.0952944999999996</v>
      </c>
      <c r="E83" s="34">
        <v>6.9733929000000003</v>
      </c>
      <c r="F83" s="34">
        <v>18.982167</v>
      </c>
      <c r="G83" s="34">
        <v>5.6019879000000001</v>
      </c>
      <c r="H83" s="34">
        <v>10.615371</v>
      </c>
      <c r="I83" s="34">
        <v>10.193771999999999</v>
      </c>
      <c r="J83" s="34">
        <v>12.01667</v>
      </c>
      <c r="K83" s="34">
        <v>6.5929105000000003</v>
      </c>
      <c r="L83" s="34">
        <v>3.6607447</v>
      </c>
      <c r="M83" s="34">
        <v>-4.0432780000000001E-2</v>
      </c>
      <c r="N83" s="34">
        <v>9.0208134999999992</v>
      </c>
      <c r="O83" s="34">
        <f t="shared" si="2"/>
        <v>2.5672976578980924</v>
      </c>
      <c r="P83" s="34">
        <f t="shared" si="2"/>
        <v>2.4671608134951297</v>
      </c>
      <c r="S83" s="34">
        <f t="shared" si="3"/>
        <v>132.70490823296575</v>
      </c>
      <c r="T83" s="34">
        <f t="shared" si="4"/>
        <v>141.57823561837148</v>
      </c>
    </row>
    <row r="84" spans="1:22" hidden="1">
      <c r="A84" s="34">
        <v>2015</v>
      </c>
      <c r="B84" s="34">
        <v>5.8708517999999996</v>
      </c>
      <c r="C84" s="34">
        <v>6.6714663999999999</v>
      </c>
      <c r="D84" s="34">
        <v>20.765014000000001</v>
      </c>
      <c r="E84" s="34">
        <v>7.3249959999999996</v>
      </c>
      <c r="F84" s="34">
        <v>19.648489999999999</v>
      </c>
      <c r="G84" s="34">
        <v>6.2926012</v>
      </c>
      <c r="H84" s="34">
        <v>11.528561</v>
      </c>
      <c r="I84" s="34">
        <v>10.908091000000001</v>
      </c>
      <c r="J84" s="34">
        <v>12.049851</v>
      </c>
      <c r="K84" s="34">
        <v>-6.4898454000000001</v>
      </c>
      <c r="L84" s="34">
        <v>-12.493461</v>
      </c>
      <c r="M84" s="34">
        <v>-15.146936999999999</v>
      </c>
      <c r="N84" s="34">
        <v>-6.3807324999999997</v>
      </c>
      <c r="O84" s="34">
        <f t="shared" si="2"/>
        <v>2.1784306990537927</v>
      </c>
      <c r="P84" s="34">
        <f t="shared" si="2"/>
        <v>2.3097378816411815</v>
      </c>
      <c r="S84" s="34">
        <f t="shared" si="3"/>
        <v>112.60417938701062</v>
      </c>
      <c r="T84" s="34">
        <f t="shared" si="4"/>
        <v>132.54450712534347</v>
      </c>
    </row>
    <row r="85" spans="1:22" hidden="1">
      <c r="A85" s="34">
        <v>2016</v>
      </c>
      <c r="B85" s="34">
        <v>5.9850130999999998</v>
      </c>
      <c r="C85" s="34">
        <v>6.9132980999999996</v>
      </c>
      <c r="D85" s="34">
        <v>6.5756351999999998</v>
      </c>
      <c r="E85" s="34">
        <v>7.6413088</v>
      </c>
      <c r="F85" s="34">
        <v>20.238516000000001</v>
      </c>
      <c r="G85" s="34">
        <v>6.3402456999999997</v>
      </c>
      <c r="H85" s="34">
        <v>11.867156</v>
      </c>
      <c r="I85" s="34">
        <v>11.316048</v>
      </c>
      <c r="J85" s="34">
        <v>11.880577000000001</v>
      </c>
      <c r="K85" s="34">
        <v>-0.90952522000000002</v>
      </c>
      <c r="L85" s="34">
        <v>-4.4474929000000003</v>
      </c>
      <c r="M85" s="34">
        <v>-4.3842034999999999</v>
      </c>
      <c r="N85" s="34">
        <v>-1.7130551999999999</v>
      </c>
      <c r="O85" s="34">
        <f t="shared" si="2"/>
        <v>2.0829238641008021</v>
      </c>
      <c r="P85" s="34">
        <f t="shared" si="2"/>
        <v>2.2701707967533573</v>
      </c>
      <c r="S85" s="34">
        <f t="shared" si="3"/>
        <v>107.66738301317902</v>
      </c>
      <c r="T85" s="34">
        <f t="shared" si="4"/>
        <v>130.27394655371839</v>
      </c>
    </row>
    <row r="86" spans="1:22" hidden="1">
      <c r="A86" s="34">
        <v>2017</v>
      </c>
      <c r="B86" s="34">
        <v>5.6608137000000003</v>
      </c>
      <c r="C86" s="34">
        <v>6.5581775999999996</v>
      </c>
      <c r="D86" s="34">
        <v>7.2340530999999997</v>
      </c>
      <c r="E86" s="34">
        <v>7.5966781000000001</v>
      </c>
      <c r="F86" s="34">
        <v>19.378786000000002</v>
      </c>
      <c r="G86" s="34">
        <v>6.5612227000000001</v>
      </c>
      <c r="H86" s="34">
        <v>10.812009</v>
      </c>
      <c r="I86" s="34">
        <v>11.063017</v>
      </c>
      <c r="J86" s="34">
        <v>11.971719</v>
      </c>
      <c r="K86" s="34">
        <v>9.4119300999999993</v>
      </c>
      <c r="L86" s="34">
        <v>13.870253</v>
      </c>
      <c r="M86" s="34">
        <v>15.1534</v>
      </c>
      <c r="N86" s="34">
        <v>8.7000893000000001</v>
      </c>
      <c r="O86" s="34">
        <f t="shared" si="2"/>
        <v>2.398557648923453</v>
      </c>
      <c r="P86" s="34">
        <f t="shared" si="2"/>
        <v>2.4676776833334206</v>
      </c>
      <c r="S86" s="34">
        <f t="shared" si="3"/>
        <v>123.98265223069809</v>
      </c>
      <c r="T86" s="34">
        <f t="shared" si="4"/>
        <v>141.60789623852617</v>
      </c>
    </row>
    <row r="87" spans="1:22" hidden="1">
      <c r="A87" s="34">
        <v>2018</v>
      </c>
      <c r="B87" s="34">
        <v>5.559564</v>
      </c>
      <c r="C87" s="34">
        <v>6.3933948000000003</v>
      </c>
      <c r="D87" s="34">
        <v>7.7339317000000003</v>
      </c>
      <c r="E87" s="34">
        <v>7.6810109000000004</v>
      </c>
      <c r="F87" s="34">
        <v>20.06804</v>
      </c>
      <c r="G87" s="34">
        <v>6.2228795000000003</v>
      </c>
      <c r="H87" s="34">
        <v>10.685074</v>
      </c>
      <c r="I87" s="34">
        <v>11.343533000000001</v>
      </c>
      <c r="J87" s="34">
        <v>11.899881000000001</v>
      </c>
      <c r="K87" s="34">
        <v>9.9352765000000005</v>
      </c>
      <c r="L87" s="34">
        <v>10.101520000000001</v>
      </c>
      <c r="M87" s="34">
        <v>12.171519</v>
      </c>
      <c r="N87" s="34">
        <v>9.7356984000000004</v>
      </c>
      <c r="O87" s="34">
        <f t="shared" si="2"/>
        <v>2.6904985488881241</v>
      </c>
      <c r="P87" s="34">
        <f t="shared" si="2"/>
        <v>2.7079233400668694</v>
      </c>
      <c r="S87" s="34">
        <f t="shared" si="3"/>
        <v>139.07322430366142</v>
      </c>
      <c r="T87" s="34">
        <f t="shared" si="4"/>
        <v>155.394413926894</v>
      </c>
    </row>
    <row r="88" spans="1:22" hidden="1">
      <c r="A88" s="34">
        <v>2019</v>
      </c>
      <c r="B88" s="34">
        <v>5.6999817000000004</v>
      </c>
      <c r="C88" s="34">
        <v>6.6196428000000003</v>
      </c>
      <c r="D88" s="34">
        <v>8.2127792999999993</v>
      </c>
      <c r="E88" s="34">
        <v>7.7008209000000001</v>
      </c>
      <c r="F88" s="34">
        <v>20.453353</v>
      </c>
      <c r="G88" s="34">
        <v>6.2609317999999998</v>
      </c>
      <c r="H88" s="34">
        <v>11.074481</v>
      </c>
      <c r="I88" s="34">
        <v>11.349715</v>
      </c>
      <c r="J88" s="34">
        <v>11.858822</v>
      </c>
      <c r="K88" s="34">
        <v>1.5396884</v>
      </c>
      <c r="L88" s="34">
        <v>2.1540534</v>
      </c>
      <c r="M88" s="34">
        <v>-2.0092650999999999</v>
      </c>
      <c r="N88" s="34">
        <v>1.0602573</v>
      </c>
      <c r="O88" s="39">
        <f t="shared" si="2"/>
        <v>2.6364393005293087</v>
      </c>
      <c r="P88" s="39">
        <f t="shared" si="2"/>
        <v>2.736634294958332</v>
      </c>
      <c r="Q88" s="39">
        <f>O88/O79</f>
        <v>1.3627887454428325</v>
      </c>
      <c r="R88" s="39">
        <f>P88/P79</f>
        <v>1.5704199454434611</v>
      </c>
      <c r="S88" s="34">
        <f t="shared" si="3"/>
        <v>136.27887454428324</v>
      </c>
      <c r="T88" s="34">
        <f t="shared" si="4"/>
        <v>157.0419945443461</v>
      </c>
    </row>
    <row r="89" spans="1:22" hidden="1">
      <c r="A89" s="34">
        <v>2020</v>
      </c>
      <c r="B89" s="34">
        <v>4.7598817000000002</v>
      </c>
      <c r="C89" s="34">
        <v>5.7098154000000001</v>
      </c>
      <c r="D89" s="34">
        <v>5.8776893000000001</v>
      </c>
      <c r="E89" s="34">
        <v>6.7059112000000001</v>
      </c>
      <c r="F89" s="34">
        <v>18.445440000000001</v>
      </c>
      <c r="G89" s="34">
        <v>5.3510856999999996</v>
      </c>
      <c r="H89" s="34">
        <v>9.6456853999999996</v>
      </c>
      <c r="I89" s="34">
        <v>10.067295</v>
      </c>
      <c r="J89" s="34">
        <v>9.9481152999999996</v>
      </c>
      <c r="K89" s="34">
        <v>-20.801987</v>
      </c>
      <c r="L89" s="34">
        <v>-8.4040137000000001</v>
      </c>
      <c r="M89" s="34">
        <v>-8.6240150999999994</v>
      </c>
      <c r="N89" s="34">
        <v>-23.42578</v>
      </c>
      <c r="O89" s="34">
        <f t="shared" si="2"/>
        <v>2.409072377149327</v>
      </c>
      <c r="P89" s="34">
        <f t="shared" si="2"/>
        <v>2.0955563656168423</v>
      </c>
      <c r="S89" s="34">
        <f>O89/$O$79*100</f>
        <v>124.52616382547421</v>
      </c>
      <c r="T89" s="34">
        <f>P89/$P$79*100</f>
        <v>120.25368239477561</v>
      </c>
    </row>
    <row r="90" spans="1:22" hidden="1">
      <c r="A90" s="34">
        <v>2021</v>
      </c>
      <c r="B90" s="34">
        <v>4.2936494999999999</v>
      </c>
      <c r="C90" s="34">
        <v>5.1729832</v>
      </c>
      <c r="D90" s="34">
        <v>11.446733</v>
      </c>
      <c r="E90" s="34">
        <v>6.4153840000000004</v>
      </c>
      <c r="F90" s="34">
        <v>17.182635000000001</v>
      </c>
      <c r="G90" s="34">
        <v>5.0712723999999998</v>
      </c>
      <c r="H90" s="34">
        <v>8.3994332000000007</v>
      </c>
      <c r="I90" s="34">
        <v>9.5036843999999991</v>
      </c>
      <c r="J90" s="34">
        <v>10.298473</v>
      </c>
      <c r="K90" s="34">
        <v>18.906192999999998</v>
      </c>
      <c r="L90" s="34">
        <v>30.704048</v>
      </c>
      <c r="M90" s="34">
        <v>32.293359000000002</v>
      </c>
      <c r="N90" s="34">
        <v>18.950237000000001</v>
      </c>
      <c r="O90" s="34">
        <f t="shared" si="2"/>
        <v>3.1870427684719935</v>
      </c>
      <c r="P90" s="34">
        <f t="shared" si="2"/>
        <v>2.4926692633698204</v>
      </c>
      <c r="S90" s="34">
        <f>O90/$O$79*100</f>
        <v>164.73984495856274</v>
      </c>
      <c r="T90" s="34">
        <f>P90/$P$79*100</f>
        <v>143.04204020981282</v>
      </c>
    </row>
    <row r="91" spans="1:22">
      <c r="S91" s="35" t="s">
        <v>1128</v>
      </c>
      <c r="T91" s="35" t="s">
        <v>1129</v>
      </c>
      <c r="U91" s="35" t="s">
        <v>1130</v>
      </c>
      <c r="V91" s="34" t="s">
        <v>772</v>
      </c>
    </row>
    <row r="92" spans="1:22">
      <c r="U92" s="34" t="s">
        <v>1131</v>
      </c>
      <c r="V92" s="34" t="s">
        <v>1132</v>
      </c>
    </row>
    <row r="95" spans="1:22">
      <c r="S95" s="34" t="s">
        <v>1133</v>
      </c>
      <c r="T95" s="34" t="s">
        <v>1134</v>
      </c>
      <c r="U95" s="34" t="s">
        <v>1135</v>
      </c>
      <c r="V95" s="34" t="s">
        <v>1136</v>
      </c>
    </row>
    <row r="96" spans="1:22">
      <c r="R96" s="84" t="s">
        <v>1137</v>
      </c>
      <c r="S96" s="34">
        <v>100</v>
      </c>
      <c r="T96" s="34">
        <v>100</v>
      </c>
      <c r="U96" s="34">
        <v>100</v>
      </c>
      <c r="V96" s="34">
        <v>100</v>
      </c>
    </row>
    <row r="97" spans="18:41">
      <c r="R97" s="84" t="s">
        <v>630</v>
      </c>
      <c r="S97" s="34">
        <v>125.23334893541116</v>
      </c>
      <c r="T97" s="34">
        <v>114.20699239192234</v>
      </c>
      <c r="U97" s="34">
        <v>121.35191543165715</v>
      </c>
      <c r="V97" s="34">
        <v>120.05771913301527</v>
      </c>
    </row>
    <row r="98" spans="18:41">
      <c r="R98" s="84" t="s">
        <v>352</v>
      </c>
      <c r="S98" s="34">
        <v>130.66057699829699</v>
      </c>
      <c r="T98" s="34">
        <v>121.06423251453428</v>
      </c>
      <c r="U98" s="34">
        <v>127.36310639065087</v>
      </c>
      <c r="V98" s="34">
        <v>130.48978573911515</v>
      </c>
    </row>
    <row r="99" spans="18:41">
      <c r="R99" s="84" t="s">
        <v>631</v>
      </c>
      <c r="S99" s="34">
        <v>134.4599027956819</v>
      </c>
      <c r="T99" s="34">
        <v>130.88789384759104</v>
      </c>
      <c r="U99" s="34">
        <v>148.0108186527911</v>
      </c>
      <c r="V99" s="34">
        <v>147.39865124751213</v>
      </c>
    </row>
    <row r="100" spans="18:41">
      <c r="R100" s="84" t="s">
        <v>632</v>
      </c>
      <c r="S100" s="34">
        <v>133.79293917195906</v>
      </c>
      <c r="T100" s="34">
        <v>142.90135740794227</v>
      </c>
      <c r="U100" s="34">
        <v>167.35157088226984</v>
      </c>
      <c r="V100" s="34">
        <v>159.45300610537683</v>
      </c>
    </row>
    <row r="101" spans="18:41">
      <c r="R101" s="84" t="s">
        <v>389</v>
      </c>
      <c r="S101" s="34">
        <v>114.46285377561902</v>
      </c>
      <c r="T101" s="34">
        <v>136.00623974322235</v>
      </c>
      <c r="U101" s="34">
        <v>181.27303689542728</v>
      </c>
      <c r="V101" s="34">
        <v>178.56733619399768</v>
      </c>
    </row>
    <row r="102" spans="18:41">
      <c r="R102" s="84" t="s">
        <v>633</v>
      </c>
      <c r="S102" s="34">
        <v>109.0872823202408</v>
      </c>
      <c r="T102" s="34">
        <v>135.08467617028174</v>
      </c>
      <c r="U102" s="34">
        <v>204.79557330941751</v>
      </c>
      <c r="V102" s="34">
        <v>179.91572722108378</v>
      </c>
    </row>
    <row r="103" spans="18:41">
      <c r="R103" s="84" t="s">
        <v>634</v>
      </c>
      <c r="S103" s="34">
        <v>123.89947862695085</v>
      </c>
      <c r="T103" s="34">
        <v>147.69398137112606</v>
      </c>
      <c r="U103" s="34">
        <v>196.65881281599408</v>
      </c>
      <c r="V103" s="34">
        <v>167.76790740251576</v>
      </c>
    </row>
    <row r="104" spans="18:41">
      <c r="R104" s="84" t="s">
        <v>635</v>
      </c>
      <c r="S104" s="34">
        <v>138.06008162981573</v>
      </c>
      <c r="T104" s="34">
        <v>162.36086058193513</v>
      </c>
      <c r="U104" s="34">
        <v>210.55881054446363</v>
      </c>
      <c r="V104" s="34">
        <v>184.41359018509945</v>
      </c>
    </row>
    <row r="105" spans="18:41">
      <c r="R105" s="84" t="s">
        <v>204</v>
      </c>
      <c r="S105" s="34">
        <v>135.04150740693228</v>
      </c>
      <c r="T105" s="34">
        <v>164.98916798770261</v>
      </c>
      <c r="U105" s="34">
        <v>216.32781277720835</v>
      </c>
      <c r="V105" s="34">
        <v>188.5061577368574</v>
      </c>
    </row>
    <row r="106" spans="18:41">
      <c r="R106" s="84" t="s">
        <v>216</v>
      </c>
      <c r="S106" s="34">
        <v>125.56391443962465</v>
      </c>
      <c r="T106" s="34">
        <v>124.75296107964908</v>
      </c>
      <c r="U106" s="34">
        <v>231.81913693346013</v>
      </c>
      <c r="V106" s="34">
        <v>142.42071519548392</v>
      </c>
    </row>
    <row r="107" spans="18:41">
      <c r="R107" s="84" t="s">
        <v>229</v>
      </c>
      <c r="S107" s="34">
        <v>164.19043716090863</v>
      </c>
      <c r="T107" s="34">
        <v>150.52055004321517</v>
      </c>
      <c r="U107" s="34">
        <v>254.40776277321552</v>
      </c>
      <c r="V107" s="34">
        <v>151.66050822663416</v>
      </c>
    </row>
    <row r="108" spans="18:41">
      <c r="R108" s="84" t="s">
        <v>242</v>
      </c>
      <c r="S108" s="34">
        <v>185.2904154356612</v>
      </c>
      <c r="T108" s="34">
        <v>183.01415047479873</v>
      </c>
    </row>
    <row r="109" spans="18:41">
      <c r="R109" s="84" t="s">
        <v>258</v>
      </c>
      <c r="S109" s="34">
        <v>177.28193144800136</v>
      </c>
      <c r="T109" s="34">
        <v>194.01784090637298</v>
      </c>
    </row>
    <row r="111" spans="18:41">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row>
    <row r="112" spans="18:41">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row>
    <row r="113" spans="18:41">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row>
    <row r="114" spans="18:41">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row>
    <row r="115" spans="18:41">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row>
    <row r="116" spans="18:41">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row>
    <row r="117" spans="18:41">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row>
    <row r="118" spans="18:41">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row>
    <row r="119" spans="18:41">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row>
    <row r="120" spans="18:41">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row>
    <row r="121" spans="18:41">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row>
    <row r="122" spans="18:41">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row>
    <row r="123" spans="18:41">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row>
    <row r="124" spans="18:41">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row>
    <row r="125" spans="18:41">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row>
    <row r="126" spans="18:41">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row>
    <row r="127" spans="18:41">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row>
    <row r="128" spans="18:41">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row>
    <row r="129" spans="18:41">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row>
    <row r="130" spans="18:41">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row>
    <row r="131" spans="18:41">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row>
    <row r="132" spans="18:41">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row>
    <row r="133" spans="18:41">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row>
    <row r="134" spans="18:41">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row>
    <row r="135" spans="18:41">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row>
    <row r="136" spans="18:41">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row>
    <row r="137" spans="18:41">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row>
    <row r="138" spans="18:41">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row>
    <row r="139" spans="18:41" hidden="1">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row>
    <row r="140" spans="18:41" hidden="1">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row>
    <row r="141" spans="18:41" hidden="1">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row>
    <row r="142" spans="18:41" hidden="1">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row>
    <row r="143" spans="18:41" hidden="1">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row>
    <row r="144" spans="18:41" hidden="1">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row>
    <row r="145" spans="18:41" hidden="1">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row>
    <row r="146" spans="18:41" hidden="1">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row>
    <row r="147" spans="18:41" hidden="1">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row>
    <row r="148" spans="18:41" hidden="1">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row>
    <row r="149" spans="18:41" hidden="1">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row>
    <row r="150" spans="18:41" hidden="1">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row>
    <row r="151" spans="18:41" hidden="1">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row>
    <row r="152" spans="18:41" hidden="1">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row>
    <row r="153" spans="18:41" hidden="1">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row>
    <row r="154" spans="18:41" hidden="1">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row>
    <row r="155" spans="18:41" hidden="1">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row>
    <row r="156" spans="18:41" hidden="1">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row>
    <row r="157" spans="18:41" hidden="1">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row>
    <row r="158" spans="18:41" hidden="1">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row>
    <row r="159" spans="18:41" hidden="1">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row>
    <row r="160" spans="18:41" hidden="1">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row>
    <row r="161" spans="18:41" hidden="1">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row>
    <row r="162" spans="18:41" hidden="1">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row>
    <row r="163" spans="18:41" hidden="1">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row>
    <row r="164" spans="18:41" hidden="1">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row>
    <row r="165" spans="18:41" hidden="1">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row>
    <row r="166" spans="18:41" hidden="1">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row>
    <row r="167" spans="18:41" hidden="1">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row>
    <row r="168" spans="18:41" hidden="1">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row>
    <row r="169" spans="18:41" hidden="1">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row>
    <row r="170" spans="18:41" hidden="1">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row>
    <row r="171" spans="18:41" hidden="1">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row>
    <row r="172" spans="18:41">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row>
    <row r="173" spans="18:41">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row>
    <row r="174" spans="18:41">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row>
    <row r="175" spans="18:41">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row>
    <row r="176" spans="18:41">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row>
    <row r="177" spans="18:41">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row>
    <row r="178" spans="18:41">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row>
    <row r="179" spans="18:41">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row>
    <row r="180" spans="18:41">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row>
    <row r="181" spans="18:41">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row>
    <row r="182" spans="18:41">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row>
    <row r="183" spans="18:41">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row>
    <row r="184" spans="18:41">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row>
    <row r="185" spans="18:41">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row>
    <row r="186" spans="18:41">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row>
    <row r="187" spans="18:41">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row>
    <row r="188" spans="18:41">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row>
    <row r="189" spans="18:41">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row>
    <row r="190" spans="18:41">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row>
    <row r="191" spans="18:41">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row>
  </sheetData>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C1CF-68B2-4BDC-B0D6-8597004580AB}">
  <dimension ref="A1:AC136"/>
  <sheetViews>
    <sheetView topLeftCell="G1" zoomScale="60" zoomScaleNormal="60" workbookViewId="0"/>
  </sheetViews>
  <sheetFormatPr defaultColWidth="9.140625" defaultRowHeight="12.75"/>
  <cols>
    <col min="1" max="1" width="0" style="34" hidden="1" customWidth="1"/>
    <col min="2" max="3" width="12" style="34" hidden="1" customWidth="1"/>
    <col min="4" max="4" width="17.5703125" style="34" hidden="1" customWidth="1"/>
    <col min="5" max="5" width="19" style="34" hidden="1" customWidth="1"/>
    <col min="6" max="6" width="0" style="34" hidden="1" customWidth="1"/>
    <col min="7" max="7" width="9.140625" style="34"/>
    <col min="8" max="8" width="20.42578125" style="34" bestFit="1" customWidth="1"/>
    <col min="9" max="9" width="16.42578125" style="34" bestFit="1" customWidth="1"/>
    <col min="10" max="10" width="22" style="34" bestFit="1" customWidth="1"/>
    <col min="11" max="16384" width="9.140625" style="34"/>
  </cols>
  <sheetData>
    <row r="1" spans="1:29">
      <c r="A1" s="34" t="s">
        <v>592</v>
      </c>
      <c r="B1" s="34" t="s">
        <v>1138</v>
      </c>
      <c r="C1" s="34" t="s">
        <v>1139</v>
      </c>
      <c r="D1" s="34" t="s">
        <v>1140</v>
      </c>
    </row>
    <row r="2" spans="1:29">
      <c r="A2" s="34">
        <v>2009</v>
      </c>
      <c r="B2" s="34">
        <v>4000969.3385132207</v>
      </c>
      <c r="C2" s="34">
        <v>3752708.3629711936</v>
      </c>
      <c r="D2" s="34">
        <v>0.93794979302833603</v>
      </c>
      <c r="F2" s="34">
        <f>B2/1000</f>
        <v>4000.9693385132205</v>
      </c>
      <c r="H2" s="36" t="s">
        <v>124</v>
      </c>
      <c r="I2" s="36" t="s">
        <v>128</v>
      </c>
      <c r="J2" s="36" t="s">
        <v>1141</v>
      </c>
    </row>
    <row r="3" spans="1:29">
      <c r="A3" s="34">
        <v>2010</v>
      </c>
      <c r="B3" s="34">
        <v>5202815.0646539871</v>
      </c>
      <c r="C3" s="34">
        <v>4961374.8899620827</v>
      </c>
      <c r="D3" s="34">
        <v>0.95359431928838678</v>
      </c>
      <c r="F3" s="34">
        <f t="shared" ref="F3:F10" si="0">B3/1000</f>
        <v>5202.8150646539871</v>
      </c>
      <c r="G3" s="84" t="s">
        <v>1142</v>
      </c>
      <c r="H3" s="34">
        <v>69.777436300148082</v>
      </c>
      <c r="I3" s="34">
        <v>93.809132294794068</v>
      </c>
      <c r="J3" s="34">
        <v>93.254738746090084</v>
      </c>
    </row>
    <row r="4" spans="1:29">
      <c r="A4" s="34">
        <v>2011</v>
      </c>
      <c r="B4" s="34">
        <v>5612648.996528009</v>
      </c>
      <c r="C4" s="34">
        <v>5185926.1619524416</v>
      </c>
      <c r="D4" s="34">
        <v>0.92397122377694763</v>
      </c>
      <c r="F4" s="34">
        <f t="shared" si="0"/>
        <v>5612.6489965280089</v>
      </c>
      <c r="G4" s="84" t="s">
        <v>628</v>
      </c>
      <c r="H4" s="34">
        <v>69.005572971126185</v>
      </c>
      <c r="I4" s="34">
        <v>95.388978887086509</v>
      </c>
      <c r="J4" s="34">
        <v>94.330152109662663</v>
      </c>
    </row>
    <row r="5" spans="1:29">
      <c r="A5" s="34">
        <v>2012</v>
      </c>
      <c r="B5" s="34">
        <v>6140084.7430754835</v>
      </c>
      <c r="C5" s="34">
        <v>5724781.402899825</v>
      </c>
      <c r="D5" s="34">
        <v>0.93236195304242031</v>
      </c>
      <c r="F5" s="34">
        <f t="shared" si="0"/>
        <v>6140.0847430754839</v>
      </c>
      <c r="G5" s="84" t="s">
        <v>630</v>
      </c>
      <c r="H5" s="34">
        <v>67.002839485977049</v>
      </c>
      <c r="I5" s="34">
        <v>92.268202261905856</v>
      </c>
      <c r="J5" s="34">
        <v>96.107640450736326</v>
      </c>
    </row>
    <row r="6" spans="1:29">
      <c r="A6" s="34">
        <v>2013</v>
      </c>
      <c r="B6" s="34">
        <v>6587680.948355278</v>
      </c>
      <c r="C6" s="34">
        <v>6148805.6005656403</v>
      </c>
      <c r="D6" s="34">
        <v>0.93337938627716777</v>
      </c>
      <c r="F6" s="34">
        <f t="shared" si="0"/>
        <v>6587.6809483552779</v>
      </c>
      <c r="G6" s="84" t="s">
        <v>352</v>
      </c>
      <c r="H6" s="34">
        <v>65.809183666676546</v>
      </c>
      <c r="I6" s="34">
        <v>93.195635742984166</v>
      </c>
      <c r="J6" s="34">
        <v>94.355631396442334</v>
      </c>
    </row>
    <row r="7" spans="1:29">
      <c r="A7" s="34">
        <v>2014</v>
      </c>
      <c r="B7" s="34">
        <v>6434642.2039987054</v>
      </c>
      <c r="C7" s="34">
        <v>5946075.7357136179</v>
      </c>
      <c r="D7" s="34">
        <v>0.92407247321669639</v>
      </c>
      <c r="F7" s="34">
        <f t="shared" si="0"/>
        <v>6434.6422039987056</v>
      </c>
      <c r="G7" s="84" t="s">
        <v>631</v>
      </c>
      <c r="H7" s="34">
        <v>63.995471622207475</v>
      </c>
      <c r="I7" s="34">
        <v>93.418106806796175</v>
      </c>
      <c r="J7" s="34">
        <v>91.346506772242435</v>
      </c>
    </row>
    <row r="8" spans="1:29">
      <c r="A8" s="34">
        <v>2015</v>
      </c>
      <c r="B8" s="34">
        <v>6566546.1789066717</v>
      </c>
      <c r="C8" s="34">
        <v>5994219.9007822713</v>
      </c>
      <c r="D8" s="34">
        <v>0.91284211478435184</v>
      </c>
      <c r="F8" s="34">
        <f t="shared" si="0"/>
        <v>6566.5461789066721</v>
      </c>
      <c r="G8" s="84" t="s">
        <v>632</v>
      </c>
      <c r="H8" s="34">
        <v>63.030443625245425</v>
      </c>
      <c r="I8" s="34">
        <v>92.418940571844615</v>
      </c>
      <c r="J8" s="34">
        <v>92.263872480958156</v>
      </c>
    </row>
    <row r="9" spans="1:29">
      <c r="A9" s="34">
        <v>2016</v>
      </c>
      <c r="B9" s="34">
        <v>6914421.5694334889</v>
      </c>
      <c r="C9" s="34">
        <v>6246484.1602120306</v>
      </c>
      <c r="D9" s="34">
        <v>0.90339938019194521</v>
      </c>
      <c r="F9" s="34">
        <f t="shared" si="0"/>
        <v>6914.4215694334889</v>
      </c>
      <c r="G9" s="84" t="s">
        <v>389</v>
      </c>
      <c r="H9" s="34">
        <v>63.412504031059584</v>
      </c>
      <c r="I9" s="34">
        <v>91.333269882712827</v>
      </c>
      <c r="J9" s="34">
        <v>90.332961465076522</v>
      </c>
    </row>
    <row r="10" spans="1:29">
      <c r="A10" s="34">
        <v>2017</v>
      </c>
      <c r="B10" s="34">
        <v>7537717.2489989744</v>
      </c>
      <c r="C10" s="34">
        <v>6786472.838776703</v>
      </c>
      <c r="D10" s="34">
        <v>0.9003352891325237</v>
      </c>
      <c r="F10" s="34">
        <f t="shared" si="0"/>
        <v>7537.7172489989744</v>
      </c>
      <c r="G10" s="84" t="s">
        <v>633</v>
      </c>
      <c r="H10" s="34">
        <v>64.441234541497408</v>
      </c>
      <c r="I10" s="34">
        <v>90.555719278994744</v>
      </c>
      <c r="J10" s="34">
        <v>86.107146603128697</v>
      </c>
    </row>
    <row r="11" spans="1:29">
      <c r="G11" s="84" t="s">
        <v>634</v>
      </c>
      <c r="H11" s="34">
        <v>62.448263013117057</v>
      </c>
      <c r="I11" s="34">
        <v>90.240485056049963</v>
      </c>
      <c r="J11" s="34">
        <v>85.711429953582993</v>
      </c>
    </row>
    <row r="12" spans="1:29">
      <c r="H12" s="81"/>
      <c r="I12" s="81"/>
      <c r="J12" s="55"/>
      <c r="K12" s="55"/>
      <c r="L12" s="55"/>
      <c r="M12" s="55"/>
      <c r="N12" s="55"/>
      <c r="O12" s="55"/>
      <c r="P12" s="55"/>
      <c r="Q12" s="55"/>
      <c r="R12" s="55"/>
      <c r="S12" s="55"/>
      <c r="T12" s="55"/>
      <c r="U12" s="55"/>
      <c r="V12" s="55"/>
      <c r="W12" s="55"/>
      <c r="X12" s="55"/>
      <c r="Y12" s="55"/>
      <c r="Z12" s="55"/>
      <c r="AA12" s="55"/>
      <c r="AB12" s="55"/>
      <c r="AC12" s="55"/>
    </row>
    <row r="13" spans="1:29">
      <c r="H13" s="55"/>
      <c r="I13" s="55"/>
      <c r="J13" s="55"/>
      <c r="K13" s="55"/>
      <c r="L13" s="55"/>
      <c r="M13" s="55"/>
      <c r="N13" s="55"/>
      <c r="O13" s="55"/>
      <c r="P13" s="55"/>
      <c r="Q13" s="55"/>
      <c r="R13" s="55"/>
      <c r="S13" s="55"/>
      <c r="T13" s="55"/>
      <c r="U13" s="55"/>
      <c r="V13" s="55"/>
      <c r="W13" s="55"/>
      <c r="X13" s="55"/>
      <c r="Y13" s="55"/>
      <c r="Z13" s="55"/>
      <c r="AA13" s="55"/>
      <c r="AB13" s="55"/>
      <c r="AC13" s="55"/>
    </row>
    <row r="14" spans="1:29">
      <c r="H14" s="55"/>
      <c r="I14" s="55"/>
      <c r="J14" s="55"/>
      <c r="K14" s="55"/>
      <c r="L14" s="55"/>
      <c r="M14" s="55"/>
      <c r="N14" s="55"/>
      <c r="O14" s="55"/>
      <c r="P14" s="55"/>
      <c r="Q14" s="55"/>
      <c r="R14" s="55"/>
      <c r="S14" s="55"/>
      <c r="T14" s="55"/>
      <c r="U14" s="55"/>
      <c r="V14" s="55"/>
      <c r="W14" s="55"/>
      <c r="X14" s="55"/>
      <c r="Y14" s="55"/>
      <c r="Z14" s="55"/>
      <c r="AA14" s="55"/>
      <c r="AB14" s="55"/>
      <c r="AC14" s="55"/>
    </row>
    <row r="15" spans="1:29">
      <c r="A15" s="34" t="s">
        <v>893</v>
      </c>
      <c r="H15" s="55"/>
      <c r="I15" s="55"/>
      <c r="J15" s="55"/>
      <c r="K15" s="55"/>
      <c r="L15" s="55"/>
      <c r="M15" s="55"/>
      <c r="N15" s="55"/>
      <c r="O15" s="55"/>
      <c r="P15" s="55"/>
      <c r="Q15" s="55"/>
      <c r="R15" s="55"/>
      <c r="S15" s="55"/>
      <c r="T15" s="55"/>
      <c r="U15" s="55"/>
      <c r="V15" s="55"/>
      <c r="W15" s="55"/>
      <c r="X15" s="55"/>
      <c r="Y15" s="55"/>
      <c r="Z15" s="55"/>
      <c r="AA15" s="55"/>
      <c r="AB15" s="55"/>
      <c r="AC15" s="55"/>
    </row>
    <row r="16" spans="1:29">
      <c r="H16" s="55"/>
      <c r="I16" s="55"/>
      <c r="J16" s="55"/>
      <c r="K16" s="55"/>
      <c r="L16" s="55"/>
      <c r="M16" s="55"/>
      <c r="N16" s="55"/>
      <c r="O16" s="55"/>
      <c r="P16" s="55"/>
      <c r="Q16" s="55"/>
      <c r="R16" s="55"/>
      <c r="S16" s="55"/>
      <c r="T16" s="55"/>
      <c r="U16" s="55"/>
      <c r="V16" s="55"/>
      <c r="W16" s="55"/>
      <c r="X16" s="55"/>
      <c r="Y16" s="55"/>
      <c r="Z16" s="55"/>
      <c r="AA16" s="55"/>
      <c r="AB16" s="55"/>
      <c r="AC16" s="55"/>
    </row>
    <row r="17" spans="1:29">
      <c r="A17" s="36" t="s">
        <v>592</v>
      </c>
      <c r="B17" s="36" t="s">
        <v>1138</v>
      </c>
      <c r="C17" s="36" t="s">
        <v>1139</v>
      </c>
      <c r="D17" s="36" t="s">
        <v>1143</v>
      </c>
      <c r="E17" s="36" t="s">
        <v>1144</v>
      </c>
      <c r="F17" s="36" t="s">
        <v>1140</v>
      </c>
      <c r="H17" s="55"/>
      <c r="I17" s="55"/>
      <c r="J17" s="55"/>
      <c r="K17" s="55"/>
      <c r="L17" s="55"/>
      <c r="M17" s="55"/>
      <c r="N17" s="55"/>
      <c r="O17" s="55"/>
      <c r="P17" s="55"/>
      <c r="Q17" s="55"/>
      <c r="R17" s="55"/>
      <c r="S17" s="55"/>
      <c r="T17" s="55"/>
      <c r="U17" s="55"/>
      <c r="V17" s="55"/>
      <c r="W17" s="55"/>
      <c r="X17" s="55"/>
      <c r="Y17" s="55"/>
      <c r="Z17" s="55"/>
      <c r="AA17" s="55"/>
      <c r="AB17" s="55"/>
      <c r="AC17" s="55"/>
    </row>
    <row r="18" spans="1:29">
      <c r="A18" s="36">
        <v>2009</v>
      </c>
      <c r="B18" s="36">
        <v>14727797</v>
      </c>
      <c r="C18" s="36">
        <v>10276677</v>
      </c>
      <c r="D18" s="36">
        <v>44.167192</v>
      </c>
      <c r="E18" s="36">
        <v>37.071883999999997</v>
      </c>
      <c r="F18" s="36">
        <v>0.69777418999999996</v>
      </c>
      <c r="H18" s="55"/>
      <c r="I18" s="55"/>
      <c r="J18" s="55"/>
      <c r="K18" s="55"/>
      <c r="L18" s="55"/>
      <c r="M18" s="55"/>
      <c r="N18" s="55"/>
      <c r="O18" s="55"/>
      <c r="P18" s="55"/>
      <c r="Q18" s="55"/>
      <c r="R18" s="55"/>
      <c r="S18" s="55"/>
      <c r="T18" s="55"/>
      <c r="U18" s="55"/>
      <c r="V18" s="55"/>
      <c r="W18" s="55"/>
      <c r="X18" s="55"/>
      <c r="Y18" s="55"/>
      <c r="Z18" s="55"/>
      <c r="AA18" s="55"/>
      <c r="AB18" s="55"/>
      <c r="AC18" s="55"/>
    </row>
    <row r="19" spans="1:29">
      <c r="A19" s="36">
        <v>2010</v>
      </c>
      <c r="B19" s="36">
        <v>15385991</v>
      </c>
      <c r="C19" s="36">
        <v>10617187</v>
      </c>
      <c r="D19" s="36">
        <v>47.00235</v>
      </c>
      <c r="E19" s="36">
        <v>35.049028999999997</v>
      </c>
      <c r="F19" s="36">
        <v>0.69005541000000004</v>
      </c>
      <c r="H19" s="55"/>
      <c r="I19" s="55"/>
      <c r="J19" s="55"/>
      <c r="K19" s="55"/>
      <c r="L19" s="55"/>
      <c r="M19" s="55"/>
      <c r="N19" s="55"/>
      <c r="O19" s="55"/>
      <c r="P19" s="55"/>
      <c r="Q19" s="55"/>
      <c r="R19" s="55"/>
      <c r="S19" s="55"/>
      <c r="T19" s="55"/>
      <c r="U19" s="55"/>
      <c r="V19" s="55"/>
      <c r="W19" s="55"/>
      <c r="X19" s="55"/>
      <c r="Y19" s="55"/>
      <c r="Z19" s="55"/>
      <c r="AA19" s="55"/>
      <c r="AB19" s="55"/>
      <c r="AC19" s="55"/>
    </row>
    <row r="20" spans="1:29">
      <c r="A20" s="36">
        <v>2011</v>
      </c>
      <c r="B20" s="36">
        <v>16165013</v>
      </c>
      <c r="C20" s="36">
        <v>10831012</v>
      </c>
      <c r="D20" s="36">
        <v>45.334847000000003</v>
      </c>
      <c r="E20" s="36">
        <v>32.218349000000003</v>
      </c>
      <c r="F20" s="36">
        <v>0.67002804000000005</v>
      </c>
      <c r="H20" s="55"/>
      <c r="I20" s="55"/>
      <c r="J20" s="55"/>
      <c r="K20" s="55"/>
      <c r="L20" s="55"/>
      <c r="M20" s="55"/>
      <c r="N20" s="55"/>
      <c r="O20" s="55"/>
      <c r="P20" s="55"/>
      <c r="Q20" s="55"/>
      <c r="R20" s="55"/>
      <c r="S20" s="55"/>
      <c r="T20" s="55"/>
      <c r="U20" s="55"/>
      <c r="V20" s="55"/>
      <c r="W20" s="55"/>
      <c r="X20" s="55"/>
      <c r="Y20" s="55"/>
      <c r="Z20" s="55"/>
      <c r="AA20" s="55"/>
      <c r="AB20" s="55"/>
      <c r="AC20" s="55"/>
    </row>
    <row r="21" spans="1:29">
      <c r="A21" s="36">
        <v>2012</v>
      </c>
      <c r="B21" s="36">
        <v>17035442</v>
      </c>
      <c r="C21" s="36">
        <v>11210794</v>
      </c>
      <c r="D21" s="36">
        <v>43.921303000000002</v>
      </c>
      <c r="E21" s="36">
        <v>34.573740999999998</v>
      </c>
      <c r="F21" s="36">
        <v>0.65808648000000003</v>
      </c>
      <c r="H21" s="55"/>
      <c r="I21" s="55"/>
      <c r="J21" s="55"/>
      <c r="K21" s="55"/>
      <c r="L21" s="55"/>
      <c r="M21" s="55"/>
      <c r="N21" s="55"/>
      <c r="O21" s="55"/>
      <c r="P21" s="55"/>
      <c r="Q21" s="55"/>
      <c r="R21" s="55"/>
      <c r="S21" s="55"/>
      <c r="T21" s="55"/>
      <c r="U21" s="55"/>
      <c r="V21" s="55"/>
      <c r="W21" s="55"/>
      <c r="X21" s="55"/>
      <c r="Y21" s="55"/>
      <c r="Z21" s="55"/>
      <c r="AA21" s="55"/>
      <c r="AB21" s="55"/>
      <c r="AC21" s="55"/>
    </row>
    <row r="22" spans="1:29">
      <c r="A22" s="36">
        <v>2013</v>
      </c>
      <c r="B22" s="36">
        <v>18331074</v>
      </c>
      <c r="C22" s="36">
        <v>11731022</v>
      </c>
      <c r="D22" s="36">
        <v>43.692115999999999</v>
      </c>
      <c r="E22" s="36">
        <v>32.291080000000001</v>
      </c>
      <c r="F22" s="36">
        <v>0.63995276999999995</v>
      </c>
      <c r="H22" s="55"/>
      <c r="I22" s="55"/>
      <c r="J22" s="55"/>
      <c r="K22" s="55"/>
      <c r="L22" s="55"/>
      <c r="M22" s="55"/>
      <c r="N22" s="55"/>
      <c r="O22" s="55"/>
      <c r="P22" s="55"/>
      <c r="Q22" s="55"/>
      <c r="R22" s="55"/>
      <c r="S22" s="55"/>
      <c r="T22" s="55"/>
      <c r="U22" s="55"/>
      <c r="V22" s="55"/>
      <c r="W22" s="55"/>
      <c r="X22" s="55"/>
      <c r="Y22" s="55"/>
      <c r="Z22" s="55"/>
      <c r="AA22" s="55"/>
      <c r="AB22" s="55"/>
      <c r="AC22" s="55"/>
    </row>
    <row r="23" spans="1:29">
      <c r="A23" s="36">
        <v>2014</v>
      </c>
      <c r="B23" s="36">
        <v>18640423</v>
      </c>
      <c r="C23" s="36">
        <v>11749060</v>
      </c>
      <c r="D23" s="36">
        <v>41.4193</v>
      </c>
      <c r="E23" s="36">
        <v>33.456271000000001</v>
      </c>
      <c r="F23" s="36">
        <v>0.63030010999999997</v>
      </c>
      <c r="H23" s="55"/>
      <c r="I23" s="55"/>
      <c r="J23" s="55"/>
      <c r="K23" s="55"/>
      <c r="L23" s="55"/>
      <c r="M23" s="55"/>
      <c r="N23" s="55"/>
      <c r="O23" s="55"/>
      <c r="P23" s="55"/>
      <c r="Q23" s="55"/>
      <c r="R23" s="55"/>
      <c r="S23" s="55"/>
      <c r="T23" s="55"/>
      <c r="U23" s="55"/>
      <c r="V23" s="55"/>
      <c r="W23" s="55"/>
      <c r="X23" s="55"/>
      <c r="Y23" s="55"/>
      <c r="Z23" s="55"/>
      <c r="AA23" s="55"/>
      <c r="AB23" s="55"/>
      <c r="AC23" s="55"/>
    </row>
    <row r="24" spans="1:29">
      <c r="A24" s="36">
        <v>2015</v>
      </c>
      <c r="B24" s="36">
        <v>19657813</v>
      </c>
      <c r="C24" s="36">
        <v>12465370</v>
      </c>
      <c r="D24" s="36">
        <v>49.588906999999999</v>
      </c>
      <c r="E24" s="36">
        <v>35.087946000000002</v>
      </c>
      <c r="F24" s="36">
        <v>0.63411782000000005</v>
      </c>
      <c r="H24" s="55"/>
      <c r="I24" s="55"/>
      <c r="J24" s="55"/>
      <c r="K24" s="55"/>
      <c r="L24" s="55"/>
      <c r="M24" s="55"/>
      <c r="N24" s="55"/>
      <c r="O24" s="55"/>
      <c r="P24" s="55"/>
      <c r="Q24" s="55"/>
      <c r="R24" s="55"/>
      <c r="S24" s="55"/>
      <c r="T24" s="55"/>
      <c r="U24" s="55"/>
      <c r="V24" s="55"/>
      <c r="W24" s="55"/>
      <c r="X24" s="55"/>
      <c r="Y24" s="55"/>
      <c r="Z24" s="55"/>
      <c r="AA24" s="55"/>
      <c r="AB24" s="55"/>
      <c r="AC24" s="55"/>
    </row>
    <row r="25" spans="1:29">
      <c r="A25" s="36">
        <v>2016</v>
      </c>
      <c r="B25" s="36">
        <v>20115122</v>
      </c>
      <c r="C25" s="36">
        <v>12962268</v>
      </c>
      <c r="D25" s="36">
        <v>49.225205000000003</v>
      </c>
      <c r="E25" s="36">
        <v>34.553407999999997</v>
      </c>
      <c r="F25" s="36">
        <v>0.64440417000000005</v>
      </c>
      <c r="H25" s="55"/>
      <c r="I25" s="55"/>
      <c r="J25" s="55"/>
      <c r="K25" s="55"/>
      <c r="L25" s="55"/>
      <c r="M25" s="55"/>
      <c r="N25" s="55"/>
      <c r="O25" s="55"/>
      <c r="P25" s="55"/>
      <c r="Q25" s="55"/>
      <c r="R25" s="55"/>
      <c r="S25" s="55"/>
      <c r="T25" s="55"/>
      <c r="U25" s="55"/>
      <c r="V25" s="55"/>
      <c r="W25" s="55"/>
      <c r="X25" s="55"/>
      <c r="Y25" s="55"/>
      <c r="Z25" s="55"/>
      <c r="AA25" s="55"/>
      <c r="AB25" s="55"/>
      <c r="AC25" s="55"/>
    </row>
    <row r="26" spans="1:29">
      <c r="A26" s="36">
        <v>2017</v>
      </c>
      <c r="B26" s="36">
        <v>22777942</v>
      </c>
      <c r="C26" s="36">
        <v>14224112</v>
      </c>
      <c r="D26" s="36">
        <v>53.968429</v>
      </c>
      <c r="E26" s="36">
        <v>38.545262000000001</v>
      </c>
      <c r="F26" s="36">
        <v>0.62446869999999999</v>
      </c>
      <c r="H26" s="55"/>
      <c r="I26" s="55"/>
      <c r="J26" s="55"/>
      <c r="K26" s="55"/>
      <c r="L26" s="55"/>
      <c r="M26" s="55"/>
      <c r="N26" s="55"/>
      <c r="O26" s="55"/>
      <c r="P26" s="55"/>
      <c r="Q26" s="55"/>
      <c r="R26" s="55"/>
      <c r="S26" s="55"/>
      <c r="T26" s="55"/>
      <c r="U26" s="55"/>
      <c r="V26" s="55"/>
      <c r="W26" s="55"/>
      <c r="X26" s="55"/>
      <c r="Y26" s="55"/>
      <c r="Z26" s="55"/>
      <c r="AA26" s="55"/>
      <c r="AB26" s="55"/>
      <c r="AC26" s="55"/>
    </row>
    <row r="27" spans="1:29">
      <c r="H27" s="55"/>
      <c r="I27" s="55"/>
      <c r="J27" s="55"/>
      <c r="K27" s="55"/>
      <c r="L27" s="55"/>
      <c r="M27" s="55"/>
      <c r="N27" s="55"/>
      <c r="O27" s="55"/>
      <c r="P27" s="55"/>
      <c r="Q27" s="55"/>
      <c r="R27" s="55"/>
      <c r="S27" s="55"/>
      <c r="T27" s="55"/>
      <c r="U27" s="55"/>
      <c r="V27" s="55"/>
      <c r="W27" s="55"/>
      <c r="X27" s="55"/>
      <c r="Y27" s="55"/>
      <c r="Z27" s="55"/>
      <c r="AA27" s="55"/>
      <c r="AB27" s="55"/>
      <c r="AC27" s="55"/>
    </row>
    <row r="28" spans="1:29">
      <c r="H28" s="55"/>
      <c r="I28" s="55"/>
      <c r="J28" s="55"/>
      <c r="K28" s="55"/>
      <c r="L28" s="55"/>
      <c r="M28" s="55"/>
      <c r="N28" s="55"/>
      <c r="O28" s="55"/>
      <c r="P28" s="55"/>
      <c r="Q28" s="55"/>
      <c r="R28" s="55"/>
      <c r="S28" s="55"/>
      <c r="T28" s="55"/>
      <c r="U28" s="55"/>
      <c r="V28" s="55"/>
      <c r="W28" s="55"/>
      <c r="X28" s="55"/>
      <c r="Y28" s="55"/>
      <c r="Z28" s="55"/>
      <c r="AA28" s="55"/>
      <c r="AB28" s="55"/>
      <c r="AC28" s="55"/>
    </row>
    <row r="29" spans="1:29">
      <c r="H29" s="55"/>
      <c r="I29" s="55"/>
      <c r="J29" s="55"/>
      <c r="K29" s="55"/>
      <c r="L29" s="55"/>
      <c r="M29" s="55"/>
      <c r="N29" s="55"/>
      <c r="O29" s="55"/>
      <c r="P29" s="55"/>
      <c r="Q29" s="55"/>
      <c r="R29" s="55"/>
      <c r="S29" s="55"/>
      <c r="T29" s="55"/>
      <c r="U29" s="55"/>
      <c r="V29" s="55"/>
      <c r="W29" s="55"/>
      <c r="X29" s="55"/>
      <c r="Y29" s="55"/>
      <c r="Z29" s="55"/>
      <c r="AA29" s="55"/>
      <c r="AB29" s="55"/>
      <c r="AC29" s="55"/>
    </row>
    <row r="30" spans="1:29">
      <c r="H30" s="55"/>
      <c r="I30" s="55"/>
      <c r="J30" s="55"/>
      <c r="K30" s="55"/>
      <c r="L30" s="55"/>
      <c r="M30" s="55"/>
      <c r="N30" s="55"/>
      <c r="O30" s="55"/>
      <c r="P30" s="55"/>
      <c r="Q30" s="55"/>
      <c r="R30" s="55"/>
      <c r="S30" s="55"/>
      <c r="T30" s="55"/>
      <c r="U30" s="55"/>
      <c r="V30" s="55"/>
      <c r="W30" s="55"/>
      <c r="X30" s="55"/>
      <c r="Y30" s="55"/>
      <c r="Z30" s="55"/>
      <c r="AA30" s="55"/>
      <c r="AB30" s="55"/>
      <c r="AC30" s="55"/>
    </row>
    <row r="31" spans="1:29">
      <c r="H31" s="55"/>
      <c r="I31" s="55"/>
      <c r="J31" s="55"/>
      <c r="K31" s="55"/>
      <c r="L31" s="55"/>
      <c r="M31" s="55"/>
      <c r="N31" s="55"/>
      <c r="O31" s="55"/>
      <c r="P31" s="55"/>
      <c r="Q31" s="55"/>
      <c r="R31" s="55"/>
      <c r="S31" s="55"/>
      <c r="T31" s="55"/>
      <c r="U31" s="55"/>
      <c r="V31" s="55"/>
      <c r="W31" s="55"/>
      <c r="X31" s="55"/>
      <c r="Y31" s="55"/>
      <c r="Z31" s="55"/>
      <c r="AA31" s="55"/>
      <c r="AB31" s="55"/>
      <c r="AC31" s="55"/>
    </row>
    <row r="32" spans="1:29" hidden="1">
      <c r="A32" s="34" t="s">
        <v>592</v>
      </c>
      <c r="B32" s="34" t="s">
        <v>1138</v>
      </c>
      <c r="C32" s="34" t="s">
        <v>1139</v>
      </c>
      <c r="D32" s="38" t="s">
        <v>1143</v>
      </c>
      <c r="E32" s="34" t="s">
        <v>1144</v>
      </c>
      <c r="F32" s="34" t="s">
        <v>1140</v>
      </c>
      <c r="H32" s="55" t="s">
        <v>592</v>
      </c>
      <c r="I32" s="55" t="s">
        <v>1107</v>
      </c>
      <c r="J32" s="55" t="s">
        <v>1108</v>
      </c>
      <c r="K32" s="55" t="s">
        <v>1121</v>
      </c>
      <c r="L32" s="55" t="s">
        <v>1109</v>
      </c>
      <c r="M32" s="55" t="s">
        <v>1110</v>
      </c>
      <c r="N32" s="55" t="s">
        <v>1111</v>
      </c>
      <c r="O32" s="55" t="s">
        <v>1112</v>
      </c>
      <c r="P32" s="55" t="s">
        <v>1122</v>
      </c>
      <c r="Q32" s="55" t="s">
        <v>1123</v>
      </c>
      <c r="R32" s="55" t="s">
        <v>1145</v>
      </c>
      <c r="S32" s="55"/>
      <c r="T32" s="55"/>
      <c r="U32" s="55"/>
      <c r="V32" s="55"/>
      <c r="W32" s="55"/>
      <c r="X32" s="55" t="str">
        <f>D32</f>
        <v>mean_realFDI_GDP</v>
      </c>
      <c r="Y32" s="55" t="str">
        <f>Q32</f>
        <v>mean_agg_imp_GDP</v>
      </c>
      <c r="Z32" s="55" t="str">
        <f>E32</f>
        <v>median_realFDI_GDP</v>
      </c>
      <c r="AA32" s="55" t="str">
        <f>R32</f>
        <v>median_agg_imp_GDP</v>
      </c>
      <c r="AB32" s="55"/>
      <c r="AC32" s="55"/>
    </row>
    <row r="33" spans="1:29" hidden="1">
      <c r="A33" s="34">
        <v>2009</v>
      </c>
      <c r="B33" s="34">
        <v>4000969.3</v>
      </c>
      <c r="C33" s="34">
        <v>3752708.4</v>
      </c>
      <c r="D33" s="38">
        <v>18.668939000000002</v>
      </c>
      <c r="E33" s="34">
        <v>11.346857999999999</v>
      </c>
      <c r="F33" s="34">
        <v>0.93794979000000001</v>
      </c>
      <c r="H33" s="55">
        <v>2005</v>
      </c>
      <c r="I33" s="55">
        <v>5.0943490999999996</v>
      </c>
      <c r="J33" s="55">
        <v>6.9906736</v>
      </c>
      <c r="K33" s="55">
        <v>17.151979999999998</v>
      </c>
      <c r="L33" s="55">
        <v>7.1824455</v>
      </c>
      <c r="M33" s="55">
        <v>20.532003</v>
      </c>
      <c r="N33" s="55">
        <v>5.8029513000000001</v>
      </c>
      <c r="O33" s="55">
        <v>13.064575</v>
      </c>
      <c r="P33" s="55">
        <v>10.639685999999999</v>
      </c>
      <c r="Q33" s="55">
        <v>11.014915</v>
      </c>
      <c r="R33" s="55">
        <v>8.8136779000000001</v>
      </c>
      <c r="S33" s="55"/>
      <c r="T33" s="55"/>
      <c r="U33" s="55"/>
      <c r="V33" s="55"/>
      <c r="W33" s="55">
        <f>A33</f>
        <v>2009</v>
      </c>
      <c r="X33" s="55">
        <f t="shared" ref="X33:X41" si="1">D33</f>
        <v>18.668939000000002</v>
      </c>
      <c r="Y33" s="55">
        <f>Q37</f>
        <v>11.595425000000001</v>
      </c>
      <c r="Z33" s="55">
        <f t="shared" ref="Z33:Z41" si="2">E33</f>
        <v>11.346857999999999</v>
      </c>
      <c r="AA33" s="55">
        <f>R37</f>
        <v>8.3111385999999996</v>
      </c>
      <c r="AB33" s="55"/>
      <c r="AC33" s="55"/>
    </row>
    <row r="34" spans="1:29" hidden="1">
      <c r="A34" s="34">
        <v>2010</v>
      </c>
      <c r="B34" s="34">
        <v>5202815.0999999996</v>
      </c>
      <c r="C34" s="34">
        <v>4961374.9000000004</v>
      </c>
      <c r="D34" s="38">
        <v>20.055774</v>
      </c>
      <c r="E34" s="34">
        <v>12.008671</v>
      </c>
      <c r="F34" s="34">
        <v>0.95359432</v>
      </c>
      <c r="H34" s="55">
        <v>2006</v>
      </c>
      <c r="I34" s="55">
        <v>4.9658784999999996</v>
      </c>
      <c r="J34" s="55">
        <v>6.5886595000000003</v>
      </c>
      <c r="K34" s="55">
        <v>9.6244169999999993</v>
      </c>
      <c r="L34" s="55">
        <v>7.1584135</v>
      </c>
      <c r="M34" s="55">
        <v>21.222017000000001</v>
      </c>
      <c r="N34" s="55">
        <v>5.6519737000000001</v>
      </c>
      <c r="O34" s="55">
        <v>12.482832999999999</v>
      </c>
      <c r="P34" s="55">
        <v>10.765336</v>
      </c>
      <c r="Q34" s="55">
        <v>11.403128000000001</v>
      </c>
      <c r="R34" s="55">
        <v>8.5247135000000007</v>
      </c>
      <c r="S34" s="55"/>
      <c r="T34" s="55"/>
      <c r="U34" s="55"/>
      <c r="V34" s="55"/>
      <c r="W34" s="55">
        <f t="shared" ref="W34:W41" si="3">A34</f>
        <v>2010</v>
      </c>
      <c r="X34" s="55">
        <f t="shared" si="1"/>
        <v>20.055774</v>
      </c>
      <c r="Y34" s="55">
        <f t="shared" ref="Y34:Y40" si="4">Q38</f>
        <v>11.36313</v>
      </c>
      <c r="Z34" s="55">
        <f t="shared" si="2"/>
        <v>12.008671</v>
      </c>
      <c r="AA34" s="55">
        <f t="shared" ref="AA34:AA41" si="5">R38</f>
        <v>8.5960421999999994</v>
      </c>
      <c r="AB34" s="55"/>
      <c r="AC34" s="55"/>
    </row>
    <row r="35" spans="1:29" hidden="1">
      <c r="A35" s="34">
        <v>2011</v>
      </c>
      <c r="B35" s="34">
        <v>5612649</v>
      </c>
      <c r="C35" s="34">
        <v>5185926.2</v>
      </c>
      <c r="D35" s="38">
        <v>21.886886000000001</v>
      </c>
      <c r="E35" s="34">
        <v>12.063454</v>
      </c>
      <c r="F35" s="34">
        <v>0.92397121999999998</v>
      </c>
      <c r="H35" s="55">
        <v>2007</v>
      </c>
      <c r="I35" s="55">
        <v>4.8498279999999996</v>
      </c>
      <c r="J35" s="55">
        <v>6.3288120000000001</v>
      </c>
      <c r="K35" s="55">
        <v>9.1798594999999992</v>
      </c>
      <c r="L35" s="55">
        <v>6.9251645999999996</v>
      </c>
      <c r="M35" s="55">
        <v>21.148973000000002</v>
      </c>
      <c r="N35" s="55">
        <v>5.6679262000000001</v>
      </c>
      <c r="O35" s="55">
        <v>12.321087</v>
      </c>
      <c r="P35" s="55">
        <v>10.682905999999999</v>
      </c>
      <c r="Q35" s="55">
        <v>11.580624</v>
      </c>
      <c r="R35" s="55">
        <v>8.7278921</v>
      </c>
      <c r="S35" s="55"/>
      <c r="T35" s="55"/>
      <c r="U35" s="55"/>
      <c r="V35" s="55"/>
      <c r="W35" s="55">
        <f t="shared" si="3"/>
        <v>2011</v>
      </c>
      <c r="X35" s="55">
        <f t="shared" si="1"/>
        <v>21.886886000000001</v>
      </c>
      <c r="Y35" s="55">
        <f t="shared" si="4"/>
        <v>11.550989</v>
      </c>
      <c r="Z35" s="55">
        <f t="shared" si="2"/>
        <v>12.063454</v>
      </c>
      <c r="AA35" s="55">
        <f t="shared" si="5"/>
        <v>8.8203388</v>
      </c>
      <c r="AB35" s="55"/>
      <c r="AC35" s="55"/>
    </row>
    <row r="36" spans="1:29" hidden="1">
      <c r="A36" s="34">
        <v>2012</v>
      </c>
      <c r="B36" s="34">
        <v>6140084.7000000002</v>
      </c>
      <c r="C36" s="34">
        <v>5724781.4000000004</v>
      </c>
      <c r="D36" s="38">
        <v>23.487808999999999</v>
      </c>
      <c r="E36" s="34">
        <v>13.872778</v>
      </c>
      <c r="F36" s="34">
        <v>0.93236194999999999</v>
      </c>
      <c r="H36" s="55">
        <v>2008</v>
      </c>
      <c r="I36" s="55">
        <v>4.5611610000000002</v>
      </c>
      <c r="J36" s="55">
        <v>5.8459763999999996</v>
      </c>
      <c r="K36" s="55">
        <v>10.837045</v>
      </c>
      <c r="L36" s="55">
        <v>6.6013392</v>
      </c>
      <c r="M36" s="55">
        <v>20.999086999999999</v>
      </c>
      <c r="N36" s="55">
        <v>5.2651183000000001</v>
      </c>
      <c r="O36" s="55">
        <v>11.980547</v>
      </c>
      <c r="P36" s="55">
        <v>10.246392999999999</v>
      </c>
      <c r="Q36" s="55">
        <v>11.874062</v>
      </c>
      <c r="R36" s="55">
        <v>8.6002466999999996</v>
      </c>
      <c r="S36" s="55"/>
      <c r="T36" s="55"/>
      <c r="U36" s="55"/>
      <c r="V36" s="55"/>
      <c r="W36" s="55">
        <f t="shared" si="3"/>
        <v>2012</v>
      </c>
      <c r="X36" s="55">
        <f t="shared" si="1"/>
        <v>23.487808999999999</v>
      </c>
      <c r="Y36" s="55">
        <f t="shared" si="4"/>
        <v>11.151619</v>
      </c>
      <c r="Z36" s="55">
        <f t="shared" si="2"/>
        <v>13.872778</v>
      </c>
      <c r="AA36" s="55">
        <f t="shared" si="5"/>
        <v>8.7511842000000009</v>
      </c>
      <c r="AB36" s="55"/>
      <c r="AC36" s="55"/>
    </row>
    <row r="37" spans="1:29" hidden="1">
      <c r="A37" s="34">
        <v>2013</v>
      </c>
      <c r="B37" s="34">
        <v>6587680.9000000004</v>
      </c>
      <c r="C37" s="34">
        <v>6148805.5999999996</v>
      </c>
      <c r="D37" s="38">
        <v>23.187176000000001</v>
      </c>
      <c r="E37" s="34">
        <v>13.624396000000001</v>
      </c>
      <c r="F37" s="34">
        <v>0.93337939000000003</v>
      </c>
      <c r="H37" s="55">
        <v>2009</v>
      </c>
      <c r="I37" s="55">
        <v>5.2650097999999996</v>
      </c>
      <c r="J37" s="55">
        <v>6.8277593000000003</v>
      </c>
      <c r="K37" s="55">
        <v>6.9138466000000003</v>
      </c>
      <c r="L37" s="55">
        <v>6.8239197999999996</v>
      </c>
      <c r="M37" s="55">
        <v>22.022316</v>
      </c>
      <c r="N37" s="55">
        <v>5.4885131999999999</v>
      </c>
      <c r="O37" s="55">
        <v>12.808297</v>
      </c>
      <c r="P37" s="55">
        <v>10.917429</v>
      </c>
      <c r="Q37" s="55">
        <v>11.595425000000001</v>
      </c>
      <c r="R37" s="55">
        <v>8.3111385999999996</v>
      </c>
      <c r="S37" s="55"/>
      <c r="T37" s="55"/>
      <c r="U37" s="55"/>
      <c r="V37" s="55"/>
      <c r="W37" s="55">
        <f t="shared" si="3"/>
        <v>2013</v>
      </c>
      <c r="X37" s="55">
        <f t="shared" si="1"/>
        <v>23.187176000000001</v>
      </c>
      <c r="Y37" s="55">
        <f t="shared" si="4"/>
        <v>11.429074999999999</v>
      </c>
      <c r="Z37" s="55">
        <f t="shared" si="2"/>
        <v>13.624396000000001</v>
      </c>
      <c r="AA37" s="55">
        <f t="shared" si="5"/>
        <v>9.4641658</v>
      </c>
      <c r="AB37" s="55"/>
      <c r="AC37" s="55"/>
    </row>
    <row r="38" spans="1:29" hidden="1">
      <c r="A38" s="34">
        <v>2014</v>
      </c>
      <c r="B38" s="34">
        <v>6434642.2000000002</v>
      </c>
      <c r="C38" s="34">
        <v>5946075.7000000002</v>
      </c>
      <c r="D38" s="38">
        <v>25.497029999999999</v>
      </c>
      <c r="E38" s="34">
        <v>14.133186</v>
      </c>
      <c r="F38" s="34">
        <v>0.92407247000000003</v>
      </c>
      <c r="H38" s="55">
        <v>2010</v>
      </c>
      <c r="I38" s="55">
        <v>4.8549017000000001</v>
      </c>
      <c r="J38" s="55">
        <v>6.0041295000000003</v>
      </c>
      <c r="K38" s="55">
        <v>4.0624212000000002</v>
      </c>
      <c r="L38" s="55">
        <v>6.5975915000000001</v>
      </c>
      <c r="M38" s="55">
        <v>21.558890000000002</v>
      </c>
      <c r="N38" s="55">
        <v>5.3346546999999997</v>
      </c>
      <c r="O38" s="55">
        <v>11.095211000000001</v>
      </c>
      <c r="P38" s="55">
        <v>10.606356</v>
      </c>
      <c r="Q38" s="55">
        <v>11.36313</v>
      </c>
      <c r="R38" s="55">
        <v>8.5960421999999994</v>
      </c>
      <c r="S38" s="55"/>
      <c r="T38" s="55"/>
      <c r="U38" s="55"/>
      <c r="V38" s="55"/>
      <c r="W38" s="55">
        <f t="shared" si="3"/>
        <v>2014</v>
      </c>
      <c r="X38" s="55">
        <f t="shared" si="1"/>
        <v>25.497029999999999</v>
      </c>
      <c r="Y38" s="55">
        <f t="shared" si="4"/>
        <v>12.01667</v>
      </c>
      <c r="Z38" s="55">
        <f t="shared" si="2"/>
        <v>14.133186</v>
      </c>
      <c r="AA38" s="55">
        <f t="shared" si="5"/>
        <v>9.4146306000000006</v>
      </c>
      <c r="AB38" s="55"/>
      <c r="AC38" s="55"/>
    </row>
    <row r="39" spans="1:29" hidden="1">
      <c r="A39" s="34">
        <v>2015</v>
      </c>
      <c r="B39" s="34">
        <v>6566546.2000000002</v>
      </c>
      <c r="C39" s="34">
        <v>5994219.9000000004</v>
      </c>
      <c r="D39" s="38">
        <v>28.766819000000002</v>
      </c>
      <c r="E39" s="34">
        <v>16.82591</v>
      </c>
      <c r="F39" s="34">
        <v>0.91284211000000004</v>
      </c>
      <c r="H39" s="55">
        <v>2011</v>
      </c>
      <c r="I39" s="55">
        <v>4.6002818999999997</v>
      </c>
      <c r="J39" s="55">
        <v>5.5048366</v>
      </c>
      <c r="K39" s="55">
        <v>2.5001929000000001</v>
      </c>
      <c r="L39" s="55">
        <v>6.5919948000000002</v>
      </c>
      <c r="M39" s="55">
        <v>20.166806999999999</v>
      </c>
      <c r="N39" s="55">
        <v>5.0749655000000002</v>
      </c>
      <c r="O39" s="55">
        <v>10.311826999999999</v>
      </c>
      <c r="P39" s="55">
        <v>10.145189</v>
      </c>
      <c r="Q39" s="55">
        <v>11.550989</v>
      </c>
      <c r="R39" s="55">
        <v>8.8203388</v>
      </c>
      <c r="S39" s="55"/>
      <c r="T39" s="55"/>
      <c r="U39" s="55"/>
      <c r="V39" s="55"/>
      <c r="W39" s="55">
        <f t="shared" si="3"/>
        <v>2015</v>
      </c>
      <c r="X39" s="55">
        <f t="shared" si="1"/>
        <v>28.766819000000002</v>
      </c>
      <c r="Y39" s="55">
        <f t="shared" si="4"/>
        <v>12.049851</v>
      </c>
      <c r="Z39" s="55">
        <f t="shared" si="2"/>
        <v>16.82591</v>
      </c>
      <c r="AA39" s="55">
        <f t="shared" si="5"/>
        <v>9.7137887999999997</v>
      </c>
      <c r="AB39" s="55"/>
      <c r="AC39" s="55"/>
    </row>
    <row r="40" spans="1:29" hidden="1">
      <c r="A40" s="34">
        <v>2016</v>
      </c>
      <c r="B40" s="34">
        <v>6914421.5999999996</v>
      </c>
      <c r="C40" s="34">
        <v>6246484.2000000002</v>
      </c>
      <c r="D40" s="38">
        <v>29.878367999999998</v>
      </c>
      <c r="E40" s="34">
        <v>19.634232000000001</v>
      </c>
      <c r="F40" s="34">
        <v>0.90339937999999997</v>
      </c>
      <c r="H40" s="55">
        <v>2012</v>
      </c>
      <c r="I40" s="55">
        <v>4.6709212999999998</v>
      </c>
      <c r="J40" s="55">
        <v>5.4739148000000002</v>
      </c>
      <c r="K40" s="55">
        <v>3.6444364</v>
      </c>
      <c r="L40" s="55">
        <v>6.5517272000000002</v>
      </c>
      <c r="M40" s="55">
        <v>19.333103000000001</v>
      </c>
      <c r="N40" s="55">
        <v>5.1566517000000003</v>
      </c>
      <c r="O40" s="55">
        <v>10.559122</v>
      </c>
      <c r="P40" s="55">
        <v>10.070969</v>
      </c>
      <c r="Q40" s="55">
        <v>11.151619</v>
      </c>
      <c r="R40" s="55">
        <v>8.7511842000000009</v>
      </c>
      <c r="S40" s="55"/>
      <c r="T40" s="55"/>
      <c r="U40" s="55"/>
      <c r="V40" s="55"/>
      <c r="W40" s="55">
        <f t="shared" si="3"/>
        <v>2016</v>
      </c>
      <c r="X40" s="55">
        <f t="shared" si="1"/>
        <v>29.878367999999998</v>
      </c>
      <c r="Y40" s="55">
        <f t="shared" si="4"/>
        <v>11.880577000000001</v>
      </c>
      <c r="Z40" s="55">
        <f t="shared" si="2"/>
        <v>19.634232000000001</v>
      </c>
      <c r="AA40" s="55">
        <f t="shared" si="5"/>
        <v>8.3741827000000004</v>
      </c>
      <c r="AB40" s="55"/>
      <c r="AC40" s="55"/>
    </row>
    <row r="41" spans="1:29" hidden="1">
      <c r="A41" s="34">
        <v>2017</v>
      </c>
      <c r="B41" s="34">
        <v>7537717.2000000002</v>
      </c>
      <c r="C41" s="34">
        <v>6786472.7999999998</v>
      </c>
      <c r="D41" s="38">
        <v>29.098507999999999</v>
      </c>
      <c r="E41" s="34">
        <v>16.643688000000001</v>
      </c>
      <c r="F41" s="34">
        <v>0.90033529000000001</v>
      </c>
      <c r="H41" s="55">
        <v>2013</v>
      </c>
      <c r="I41" s="55">
        <v>4.8851028999999997</v>
      </c>
      <c r="J41" s="55">
        <v>5.6818507</v>
      </c>
      <c r="K41" s="55">
        <v>3.1408520000000002</v>
      </c>
      <c r="L41" s="55">
        <v>6.7195811000000001</v>
      </c>
      <c r="M41" s="55">
        <v>19.367318000000001</v>
      </c>
      <c r="N41" s="55">
        <v>5.3766525999999999</v>
      </c>
      <c r="O41" s="55">
        <v>10.078611</v>
      </c>
      <c r="P41" s="55">
        <v>10.112978999999999</v>
      </c>
      <c r="Q41" s="55">
        <v>11.429074999999999</v>
      </c>
      <c r="R41" s="55">
        <v>9.4641658</v>
      </c>
      <c r="S41" s="55"/>
      <c r="T41" s="55"/>
      <c r="U41" s="55"/>
      <c r="V41" s="55"/>
      <c r="W41" s="55">
        <f t="shared" si="3"/>
        <v>2017</v>
      </c>
      <c r="X41" s="55">
        <f t="shared" si="1"/>
        <v>29.098507999999999</v>
      </c>
      <c r="Y41" s="55">
        <f>Q45</f>
        <v>11.971719</v>
      </c>
      <c r="Z41" s="55">
        <f t="shared" si="2"/>
        <v>16.643688000000001</v>
      </c>
      <c r="AA41" s="55">
        <f t="shared" si="5"/>
        <v>8.8030600999999997</v>
      </c>
      <c r="AB41" s="55"/>
      <c r="AC41" s="55"/>
    </row>
    <row r="42" spans="1:29" hidden="1">
      <c r="H42" s="55">
        <v>2014</v>
      </c>
      <c r="I42" s="55">
        <v>5.405259</v>
      </c>
      <c r="J42" s="55">
        <v>5.9892842999999996</v>
      </c>
      <c r="K42" s="55">
        <v>20.876199</v>
      </c>
      <c r="L42" s="55">
        <v>6.9733929000000003</v>
      </c>
      <c r="M42" s="55">
        <v>18.982167</v>
      </c>
      <c r="N42" s="55">
        <v>5.6019879000000001</v>
      </c>
      <c r="O42" s="55">
        <v>10.615371</v>
      </c>
      <c r="P42" s="55">
        <v>10.193771999999999</v>
      </c>
      <c r="Q42" s="55">
        <v>12.01667</v>
      </c>
      <c r="R42" s="55">
        <v>9.4146306000000006</v>
      </c>
      <c r="S42" s="55"/>
      <c r="T42" s="55"/>
      <c r="U42" s="55"/>
      <c r="V42" s="55"/>
      <c r="W42" s="55"/>
      <c r="X42" s="55"/>
      <c r="Y42" s="55"/>
      <c r="Z42" s="55"/>
      <c r="AA42" s="55"/>
      <c r="AB42" s="55"/>
      <c r="AC42" s="55"/>
    </row>
    <row r="43" spans="1:29" hidden="1">
      <c r="D43" s="37">
        <f>AVERAGE(D33:D41)</f>
        <v>24.503034333333332</v>
      </c>
      <c r="H43" s="55">
        <v>2015</v>
      </c>
      <c r="I43" s="55">
        <v>5.8708517999999996</v>
      </c>
      <c r="J43" s="55">
        <v>6.6714663999999999</v>
      </c>
      <c r="K43" s="55">
        <v>5.9454915000000002</v>
      </c>
      <c r="L43" s="55">
        <v>7.3249959999999996</v>
      </c>
      <c r="M43" s="55">
        <v>19.648489999999999</v>
      </c>
      <c r="N43" s="55">
        <v>6.2926012</v>
      </c>
      <c r="O43" s="55">
        <v>11.528561</v>
      </c>
      <c r="P43" s="55">
        <v>10.908091000000001</v>
      </c>
      <c r="Q43" s="55">
        <v>12.049851</v>
      </c>
      <c r="R43" s="55">
        <v>9.7137887999999997</v>
      </c>
      <c r="S43" s="55"/>
      <c r="T43" s="55"/>
      <c r="U43" s="55"/>
      <c r="V43" s="55"/>
      <c r="W43" s="55"/>
      <c r="X43" s="55"/>
      <c r="Y43" s="55"/>
      <c r="Z43" s="55"/>
      <c r="AA43" s="55"/>
      <c r="AB43" s="55"/>
      <c r="AC43" s="55"/>
    </row>
    <row r="44" spans="1:29" hidden="1">
      <c r="H44" s="55">
        <v>2016</v>
      </c>
      <c r="I44" s="55">
        <v>5.9850130999999998</v>
      </c>
      <c r="J44" s="55">
        <v>6.9132980999999996</v>
      </c>
      <c r="K44" s="55">
        <v>3.0921994000000002</v>
      </c>
      <c r="L44" s="55">
        <v>7.6413088</v>
      </c>
      <c r="M44" s="55">
        <v>20.238516000000001</v>
      </c>
      <c r="N44" s="55">
        <v>6.3402456999999997</v>
      </c>
      <c r="O44" s="55">
        <v>11.867156</v>
      </c>
      <c r="P44" s="55">
        <v>11.316048</v>
      </c>
      <c r="Q44" s="55">
        <v>11.880577000000001</v>
      </c>
      <c r="R44" s="55">
        <v>8.3741827000000004</v>
      </c>
      <c r="S44" s="55"/>
      <c r="T44" s="55"/>
      <c r="U44" s="55"/>
      <c r="V44" s="55"/>
      <c r="W44" s="55"/>
      <c r="X44" s="55"/>
      <c r="Y44" s="55"/>
      <c r="Z44" s="55"/>
      <c r="AA44" s="55"/>
      <c r="AB44" s="55"/>
      <c r="AC44" s="55"/>
    </row>
    <row r="45" spans="1:29" hidden="1">
      <c r="H45" s="55">
        <v>2017</v>
      </c>
      <c r="I45" s="55">
        <v>5.6608137000000003</v>
      </c>
      <c r="J45" s="55">
        <v>6.5581775999999996</v>
      </c>
      <c r="K45" s="55">
        <v>6.5680588999999996</v>
      </c>
      <c r="L45" s="55">
        <v>7.5966781000000001</v>
      </c>
      <c r="M45" s="55">
        <v>19.378786000000002</v>
      </c>
      <c r="N45" s="55">
        <v>6.5612227000000001</v>
      </c>
      <c r="O45" s="55">
        <v>10.812009</v>
      </c>
      <c r="P45" s="55">
        <v>11.063017</v>
      </c>
      <c r="Q45" s="55">
        <v>11.971719</v>
      </c>
      <c r="R45" s="55">
        <v>8.8030600999999997</v>
      </c>
      <c r="S45" s="55"/>
      <c r="T45" s="55"/>
      <c r="U45" s="55"/>
      <c r="V45" s="55"/>
      <c r="W45" s="55"/>
      <c r="X45" s="55"/>
      <c r="Y45" s="55"/>
      <c r="Z45" s="55"/>
      <c r="AA45" s="55"/>
      <c r="AB45" s="55"/>
      <c r="AC45" s="55"/>
    </row>
    <row r="46" spans="1:29" hidden="1">
      <c r="H46" s="55">
        <v>2018</v>
      </c>
      <c r="I46" s="55">
        <v>5.559564</v>
      </c>
      <c r="J46" s="55">
        <v>6.3933948000000003</v>
      </c>
      <c r="K46" s="55">
        <v>12.763723000000001</v>
      </c>
      <c r="L46" s="55">
        <v>7.6810109000000004</v>
      </c>
      <c r="M46" s="55">
        <v>20.06804</v>
      </c>
      <c r="N46" s="55">
        <v>6.2228795000000003</v>
      </c>
      <c r="O46" s="55">
        <v>10.685074</v>
      </c>
      <c r="P46" s="55">
        <v>11.343533000000001</v>
      </c>
      <c r="Q46" s="55">
        <v>11.899881000000001</v>
      </c>
      <c r="R46" s="55">
        <v>9.0723439999999993</v>
      </c>
      <c r="S46" s="55"/>
      <c r="T46" s="55"/>
      <c r="U46" s="55"/>
      <c r="V46" s="55"/>
      <c r="W46" s="55"/>
      <c r="X46" s="55"/>
      <c r="Y46" s="55"/>
      <c r="Z46" s="55"/>
      <c r="AA46" s="55"/>
      <c r="AB46" s="55"/>
      <c r="AC46" s="55"/>
    </row>
    <row r="47" spans="1:29" hidden="1">
      <c r="H47" s="55">
        <v>2019</v>
      </c>
      <c r="I47" s="55">
        <v>5.6999817000000004</v>
      </c>
      <c r="J47" s="55">
        <v>6.6196428000000003</v>
      </c>
      <c r="K47" s="55">
        <v>5.9447388999999999</v>
      </c>
      <c r="L47" s="55">
        <v>7.7008209000000001</v>
      </c>
      <c r="M47" s="55">
        <v>20.453353</v>
      </c>
      <c r="N47" s="55">
        <v>6.2609317999999998</v>
      </c>
      <c r="O47" s="55">
        <v>11.074481</v>
      </c>
      <c r="P47" s="55">
        <v>11.349715</v>
      </c>
      <c r="Q47" s="55">
        <v>11.858822</v>
      </c>
      <c r="R47" s="55">
        <v>9.1843459999999997</v>
      </c>
      <c r="S47" s="55"/>
      <c r="T47" s="55"/>
      <c r="U47" s="55"/>
      <c r="V47" s="55"/>
      <c r="W47" s="55"/>
      <c r="X47" s="55"/>
      <c r="Y47" s="55"/>
      <c r="Z47" s="55"/>
      <c r="AA47" s="55"/>
      <c r="AB47" s="55"/>
      <c r="AC47" s="55"/>
    </row>
    <row r="48" spans="1:29" hidden="1">
      <c r="H48" s="55">
        <v>2020</v>
      </c>
      <c r="I48" s="55">
        <v>4.7598817000000002</v>
      </c>
      <c r="J48" s="55">
        <v>5.7098154000000001</v>
      </c>
      <c r="K48" s="55">
        <v>3.751125</v>
      </c>
      <c r="L48" s="55">
        <v>6.7059112000000001</v>
      </c>
      <c r="M48" s="55">
        <v>18.445440000000001</v>
      </c>
      <c r="N48" s="55">
        <v>5.3510856999999996</v>
      </c>
      <c r="O48" s="55">
        <v>9.6456853999999996</v>
      </c>
      <c r="P48" s="55">
        <v>10.067295</v>
      </c>
      <c r="Q48" s="55">
        <v>9.9481152999999996</v>
      </c>
      <c r="R48" s="55">
        <v>7.7668968999999999</v>
      </c>
      <c r="S48" s="55"/>
      <c r="T48" s="55"/>
      <c r="U48" s="55"/>
      <c r="V48" s="55"/>
      <c r="W48" s="55"/>
      <c r="X48" s="55"/>
      <c r="Y48" s="55"/>
      <c r="Z48" s="55"/>
      <c r="AA48" s="55"/>
      <c r="AB48" s="55"/>
      <c r="AC48" s="55"/>
    </row>
    <row r="49" spans="1:29" hidden="1">
      <c r="H49" s="55">
        <v>2021</v>
      </c>
      <c r="I49" s="55">
        <v>4.2936494999999999</v>
      </c>
      <c r="J49" s="55">
        <v>5.1729832</v>
      </c>
      <c r="K49" s="55">
        <v>4.3150767999999999</v>
      </c>
      <c r="L49" s="55">
        <v>6.4153840000000004</v>
      </c>
      <c r="M49" s="55">
        <v>17.182635000000001</v>
      </c>
      <c r="N49" s="55">
        <v>5.0712723999999998</v>
      </c>
      <c r="O49" s="55">
        <v>8.3994332000000007</v>
      </c>
      <c r="P49" s="55">
        <v>9.5036843999999991</v>
      </c>
      <c r="Q49" s="55">
        <v>10.298473</v>
      </c>
      <c r="R49" s="55">
        <v>7.9162705999999998</v>
      </c>
      <c r="S49" s="55"/>
      <c r="T49" s="55"/>
      <c r="U49" s="55"/>
      <c r="V49" s="55"/>
      <c r="W49" s="55"/>
      <c r="X49" s="55"/>
      <c r="Y49" s="55"/>
      <c r="Z49" s="55"/>
      <c r="AA49" s="55"/>
      <c r="AB49" s="55"/>
      <c r="AC49" s="55"/>
    </row>
    <row r="50" spans="1:29" hidden="1">
      <c r="H50" s="55"/>
      <c r="I50" s="55"/>
      <c r="J50" s="55"/>
      <c r="K50" s="55"/>
      <c r="L50" s="55"/>
      <c r="M50" s="55"/>
      <c r="N50" s="55"/>
      <c r="O50" s="55"/>
      <c r="P50" s="55"/>
      <c r="Q50" s="55"/>
      <c r="R50" s="55"/>
      <c r="S50" s="55"/>
      <c r="T50" s="55"/>
      <c r="U50" s="55"/>
      <c r="V50" s="55"/>
      <c r="W50" s="55"/>
      <c r="X50" s="55"/>
      <c r="Y50" s="55"/>
      <c r="Z50" s="55"/>
      <c r="AA50" s="55"/>
      <c r="AB50" s="55"/>
      <c r="AC50" s="55"/>
    </row>
    <row r="51" spans="1:29" hidden="1">
      <c r="H51" s="55"/>
      <c r="I51" s="55"/>
      <c r="J51" s="55"/>
      <c r="K51" s="55"/>
      <c r="L51" s="55"/>
      <c r="M51" s="55"/>
      <c r="N51" s="55"/>
      <c r="O51" s="55"/>
      <c r="P51" s="55"/>
      <c r="Q51" s="114" t="s">
        <v>1146</v>
      </c>
      <c r="R51" s="55"/>
      <c r="S51" s="55"/>
      <c r="T51" s="55"/>
      <c r="U51" s="55"/>
      <c r="V51" s="55"/>
      <c r="W51" s="55"/>
      <c r="X51" s="55"/>
      <c r="Y51" s="55"/>
      <c r="Z51" s="55"/>
      <c r="AA51" s="55"/>
      <c r="AB51" s="55"/>
      <c r="AC51" s="55"/>
    </row>
    <row r="52" spans="1:29" hidden="1">
      <c r="H52" s="55"/>
      <c r="I52" s="55"/>
      <c r="J52" s="55"/>
      <c r="K52" s="55"/>
      <c r="L52" s="55"/>
      <c r="M52" s="55"/>
      <c r="N52" s="55"/>
      <c r="O52" s="55"/>
      <c r="P52" s="55"/>
      <c r="Q52" s="55"/>
      <c r="R52" s="55"/>
      <c r="S52" s="55"/>
      <c r="T52" s="55"/>
      <c r="U52" s="55"/>
      <c r="V52" s="55"/>
      <c r="W52" s="55"/>
      <c r="X52" s="55"/>
      <c r="Y52" s="55"/>
      <c r="Z52" s="55"/>
      <c r="AA52" s="55"/>
      <c r="AB52" s="55"/>
      <c r="AC52" s="55"/>
    </row>
    <row r="53" spans="1:29" hidden="1">
      <c r="H53" s="55"/>
      <c r="I53" s="55"/>
      <c r="J53" s="55"/>
      <c r="K53" s="55"/>
      <c r="L53" s="55"/>
      <c r="M53" s="55"/>
      <c r="N53" s="55"/>
      <c r="O53" s="55"/>
      <c r="P53" s="55"/>
      <c r="Q53" s="55"/>
      <c r="R53" s="55"/>
      <c r="S53" s="55"/>
      <c r="T53" s="55"/>
      <c r="U53" s="55"/>
      <c r="V53" s="55"/>
      <c r="W53" s="55"/>
      <c r="X53" s="55"/>
      <c r="Y53" s="55"/>
      <c r="Z53" s="55"/>
      <c r="AA53" s="55"/>
      <c r="AB53" s="55"/>
      <c r="AC53" s="55"/>
    </row>
    <row r="54" spans="1:29" hidden="1">
      <c r="H54" s="55"/>
      <c r="I54" s="55"/>
      <c r="J54" s="55"/>
      <c r="K54" s="55"/>
      <c r="L54" s="55"/>
      <c r="M54" s="55"/>
      <c r="N54" s="55"/>
      <c r="O54" s="55"/>
      <c r="P54" s="55"/>
      <c r="Q54" s="55"/>
      <c r="R54" s="55"/>
      <c r="S54" s="55"/>
      <c r="T54" s="55"/>
      <c r="U54" s="55"/>
      <c r="V54" s="55"/>
      <c r="W54" s="55"/>
      <c r="X54" s="55"/>
      <c r="Y54" s="55"/>
      <c r="Z54" s="55"/>
      <c r="AA54" s="55"/>
      <c r="AB54" s="55"/>
      <c r="AC54" s="55"/>
    </row>
    <row r="55" spans="1:29" hidden="1">
      <c r="H55" s="55"/>
      <c r="I55" s="55"/>
      <c r="J55" s="55"/>
      <c r="K55" s="55"/>
      <c r="L55" s="55"/>
      <c r="M55" s="55"/>
      <c r="N55" s="55"/>
      <c r="O55" s="55"/>
      <c r="P55" s="55"/>
      <c r="Q55" s="55"/>
      <c r="R55" s="55"/>
      <c r="S55" s="55"/>
      <c r="T55" s="55"/>
      <c r="U55" s="55"/>
      <c r="V55" s="55"/>
      <c r="W55" s="55"/>
      <c r="X55" s="55"/>
      <c r="Y55" s="55"/>
      <c r="Z55" s="55"/>
      <c r="AA55" s="55"/>
      <c r="AB55" s="55"/>
      <c r="AC55" s="55"/>
    </row>
    <row r="56" spans="1:29" hidden="1">
      <c r="H56" s="55"/>
      <c r="I56" s="55"/>
      <c r="J56" s="55"/>
      <c r="K56" s="55"/>
      <c r="L56" s="55"/>
      <c r="M56" s="55"/>
      <c r="N56" s="55"/>
      <c r="O56" s="55"/>
      <c r="P56" s="55"/>
      <c r="Q56" s="55"/>
      <c r="R56" s="55"/>
      <c r="S56" s="55"/>
      <c r="T56" s="55"/>
      <c r="U56" s="55"/>
      <c r="V56" s="55"/>
      <c r="W56" s="55"/>
      <c r="X56" s="55"/>
      <c r="Y56" s="55"/>
      <c r="Z56" s="55"/>
      <c r="AA56" s="55"/>
      <c r="AB56" s="55"/>
      <c r="AC56" s="55"/>
    </row>
    <row r="57" spans="1:29" hidden="1">
      <c r="A57" s="34" t="s">
        <v>896</v>
      </c>
      <c r="H57" s="55"/>
      <c r="I57" s="55"/>
      <c r="J57" s="55"/>
      <c r="K57" s="55"/>
      <c r="L57" s="55"/>
      <c r="M57" s="55"/>
      <c r="N57" s="55"/>
      <c r="O57" s="55"/>
      <c r="P57" s="55"/>
      <c r="Q57" s="55"/>
      <c r="R57" s="55"/>
      <c r="S57" s="55"/>
      <c r="T57" s="55"/>
      <c r="U57" s="55"/>
      <c r="V57" s="55"/>
      <c r="W57" s="55"/>
      <c r="X57" s="55"/>
      <c r="Y57" s="55"/>
      <c r="Z57" s="55"/>
      <c r="AA57" s="55"/>
      <c r="AB57" s="55"/>
      <c r="AC57" s="55"/>
    </row>
    <row r="58" spans="1:29" hidden="1">
      <c r="A58" s="34" t="s">
        <v>592</v>
      </c>
      <c r="B58" s="34" t="s">
        <v>1138</v>
      </c>
      <c r="C58" s="34" t="s">
        <v>1139</v>
      </c>
      <c r="D58" s="34" t="s">
        <v>1143</v>
      </c>
      <c r="E58" s="34" t="s">
        <v>1144</v>
      </c>
      <c r="F58" s="34" t="s">
        <v>1140</v>
      </c>
      <c r="H58" s="55" t="s">
        <v>592</v>
      </c>
      <c r="I58" s="55" t="s">
        <v>1107</v>
      </c>
      <c r="J58" s="55" t="s">
        <v>1108</v>
      </c>
      <c r="K58" s="55" t="s">
        <v>1121</v>
      </c>
      <c r="L58" s="55" t="s">
        <v>1109</v>
      </c>
      <c r="M58" s="55" t="s">
        <v>1110</v>
      </c>
      <c r="N58" s="55" t="s">
        <v>1111</v>
      </c>
      <c r="O58" s="55" t="s">
        <v>1112</v>
      </c>
      <c r="P58" s="55" t="s">
        <v>1122</v>
      </c>
      <c r="Q58" s="55" t="s">
        <v>1123</v>
      </c>
      <c r="R58" s="55" t="s">
        <v>1145</v>
      </c>
      <c r="S58" s="55"/>
      <c r="T58" s="55"/>
      <c r="U58" s="55"/>
      <c r="V58" s="55"/>
      <c r="W58" s="55"/>
      <c r="X58" s="55" t="s">
        <v>1147</v>
      </c>
      <c r="Y58" s="55" t="s">
        <v>1148</v>
      </c>
      <c r="Z58" s="55" t="s">
        <v>1149</v>
      </c>
      <c r="AA58" s="55" t="s">
        <v>1150</v>
      </c>
      <c r="AB58" s="55"/>
      <c r="AC58" s="55"/>
    </row>
    <row r="59" spans="1:29" hidden="1">
      <c r="A59" s="34">
        <v>2009</v>
      </c>
      <c r="B59" s="34">
        <v>3898165.9</v>
      </c>
      <c r="C59" s="34">
        <v>3656835.6</v>
      </c>
      <c r="D59" s="34">
        <v>23.563276999999999</v>
      </c>
      <c r="E59" s="34">
        <v>18.269942</v>
      </c>
      <c r="F59" s="34">
        <v>0.93809131999999995</v>
      </c>
      <c r="H59" s="55">
        <v>2005</v>
      </c>
      <c r="I59" s="55">
        <v>5.0686149</v>
      </c>
      <c r="J59" s="55">
        <v>6.8582036999999998</v>
      </c>
      <c r="K59" s="55">
        <v>5.1749038000000001</v>
      </c>
      <c r="L59" s="55">
        <v>7.1711102999999996</v>
      </c>
      <c r="M59" s="55">
        <v>19.986526999999999</v>
      </c>
      <c r="N59" s="55">
        <v>5.9926062</v>
      </c>
      <c r="O59" s="55">
        <v>11.636067000000001</v>
      </c>
      <c r="P59" s="55">
        <v>11.110778</v>
      </c>
      <c r="Q59" s="55">
        <v>10.627667000000001</v>
      </c>
      <c r="R59" s="55">
        <v>9.6471309999999999</v>
      </c>
      <c r="S59" s="55"/>
      <c r="T59" s="55"/>
      <c r="U59" s="55"/>
      <c r="V59" s="55"/>
      <c r="W59" s="55"/>
      <c r="X59" s="55" t="s">
        <v>1151</v>
      </c>
      <c r="Y59" s="55" t="s">
        <v>1152</v>
      </c>
      <c r="Z59" s="55" t="s">
        <v>1153</v>
      </c>
      <c r="AA59" s="55" t="s">
        <v>1154</v>
      </c>
      <c r="AB59" s="55"/>
      <c r="AC59" s="55"/>
    </row>
    <row r="60" spans="1:29" hidden="1">
      <c r="A60" s="34">
        <v>2010</v>
      </c>
      <c r="B60" s="34">
        <v>5057922.9000000004</v>
      </c>
      <c r="C60" s="34">
        <v>4824701</v>
      </c>
      <c r="D60" s="34">
        <v>25.778817</v>
      </c>
      <c r="E60" s="34">
        <v>19.556108999999999</v>
      </c>
      <c r="F60" s="34">
        <v>0.95388978999999996</v>
      </c>
      <c r="H60" s="55">
        <v>2006</v>
      </c>
      <c r="I60" s="55">
        <v>4.8863918999999996</v>
      </c>
      <c r="J60" s="55">
        <v>6.4688363000000004</v>
      </c>
      <c r="K60" s="55">
        <v>9.9110738000000005</v>
      </c>
      <c r="L60" s="55">
        <v>6.7391864000000004</v>
      </c>
      <c r="M60" s="55">
        <v>20.458673999999998</v>
      </c>
      <c r="N60" s="55">
        <v>5.6519737000000001</v>
      </c>
      <c r="O60" s="55">
        <v>11.339029999999999</v>
      </c>
      <c r="P60" s="55">
        <v>11.069792</v>
      </c>
      <c r="Q60" s="55">
        <v>10.458709000000001</v>
      </c>
      <c r="R60" s="55">
        <v>9.1906111999999993</v>
      </c>
      <c r="S60" s="55"/>
      <c r="T60" s="55"/>
      <c r="U60" s="55"/>
      <c r="V60" s="55"/>
      <c r="W60" s="55">
        <f>W33</f>
        <v>2009</v>
      </c>
      <c r="X60" s="55">
        <f>D59</f>
        <v>23.563276999999999</v>
      </c>
      <c r="Y60" s="55">
        <f>Q63</f>
        <v>10.996824999999999</v>
      </c>
      <c r="Z60" s="55">
        <f>D84</f>
        <v>10.542793</v>
      </c>
      <c r="AA60" s="55">
        <f>Q88</f>
        <v>12.518689999999999</v>
      </c>
      <c r="AB60" s="55">
        <f>X60/Y60</f>
        <v>2.1427345620213107</v>
      </c>
      <c r="AC60" s="55">
        <f>Z60/AA60</f>
        <v>0.84216423603428159</v>
      </c>
    </row>
    <row r="61" spans="1:29" hidden="1">
      <c r="A61" s="34">
        <v>2011</v>
      </c>
      <c r="B61" s="34">
        <v>5424286.2999999998</v>
      </c>
      <c r="C61" s="34">
        <v>5004891.5</v>
      </c>
      <c r="D61" s="34">
        <v>28.725868999999999</v>
      </c>
      <c r="E61" s="34">
        <v>19.030657999999999</v>
      </c>
      <c r="F61" s="34">
        <v>0.92268201999999999</v>
      </c>
      <c r="H61" s="55">
        <v>2007</v>
      </c>
      <c r="I61" s="55">
        <v>4.7708490000000001</v>
      </c>
      <c r="J61" s="55">
        <v>6.2022751999999999</v>
      </c>
      <c r="K61" s="55">
        <v>10.36464</v>
      </c>
      <c r="L61" s="55">
        <v>6.5982324999999999</v>
      </c>
      <c r="M61" s="55">
        <v>20.499485</v>
      </c>
      <c r="N61" s="55">
        <v>5.9866203000000002</v>
      </c>
      <c r="O61" s="55">
        <v>10.939805</v>
      </c>
      <c r="P61" s="55">
        <v>11.094484</v>
      </c>
      <c r="Q61" s="55">
        <v>10.848264</v>
      </c>
      <c r="R61" s="55">
        <v>9.1689842000000006</v>
      </c>
      <c r="S61" s="55"/>
      <c r="T61" s="55"/>
      <c r="U61" s="55"/>
      <c r="V61" s="55"/>
      <c r="W61" s="55">
        <f t="shared" ref="W61:W68" si="6">W34</f>
        <v>2010</v>
      </c>
      <c r="X61" s="55">
        <f t="shared" ref="X61:X68" si="7">D60</f>
        <v>25.778817</v>
      </c>
      <c r="Y61" s="55">
        <f t="shared" ref="Y61:Y68" si="8">Q64</f>
        <v>10.914182</v>
      </c>
      <c r="Z61" s="55">
        <f t="shared" ref="Z61:Z68" si="9">D85</f>
        <v>10.564282</v>
      </c>
      <c r="AA61" s="55">
        <f t="shared" ref="AA61:AA68" si="10">Q89</f>
        <v>12.055576</v>
      </c>
      <c r="AB61" s="55">
        <f t="shared" ref="AB61:AB68" si="11">X61/Y61</f>
        <v>2.3619559395289542</v>
      </c>
      <c r="AC61" s="55">
        <f t="shared" ref="AC61:AC68" si="12">Z61/AA61</f>
        <v>0.87629840332805331</v>
      </c>
    </row>
    <row r="62" spans="1:29" hidden="1">
      <c r="A62" s="34">
        <v>2012</v>
      </c>
      <c r="B62" s="34">
        <v>5905195.5</v>
      </c>
      <c r="C62" s="34">
        <v>5503384.5</v>
      </c>
      <c r="D62" s="34">
        <v>30.903316</v>
      </c>
      <c r="E62" s="34">
        <v>20.641601999999999</v>
      </c>
      <c r="F62" s="34">
        <v>0.93195636000000004</v>
      </c>
      <c r="H62" s="55">
        <v>2008</v>
      </c>
      <c r="I62" s="55">
        <v>4.4880886999999996</v>
      </c>
      <c r="J62" s="55">
        <v>5.7225080999999998</v>
      </c>
      <c r="K62" s="55">
        <v>7.8956888000000003</v>
      </c>
      <c r="L62" s="55">
        <v>6.1987527</v>
      </c>
      <c r="M62" s="55">
        <v>20.324074</v>
      </c>
      <c r="N62" s="55">
        <v>5.1562907999999998</v>
      </c>
      <c r="O62" s="55">
        <v>11.028988</v>
      </c>
      <c r="P62" s="55">
        <v>10.423747000000001</v>
      </c>
      <c r="Q62" s="55">
        <v>11.32943</v>
      </c>
      <c r="R62" s="55">
        <v>8.4922135999999995</v>
      </c>
      <c r="S62" s="55"/>
      <c r="T62" s="55"/>
      <c r="U62" s="55"/>
      <c r="V62" s="55"/>
      <c r="W62" s="55">
        <f t="shared" si="6"/>
        <v>2011</v>
      </c>
      <c r="X62" s="55">
        <f t="shared" si="7"/>
        <v>28.725868999999999</v>
      </c>
      <c r="Y62" s="55">
        <f t="shared" si="8"/>
        <v>11.009777</v>
      </c>
      <c r="Z62" s="55">
        <f t="shared" si="9"/>
        <v>11.166823000000001</v>
      </c>
      <c r="AA62" s="55">
        <f t="shared" si="10"/>
        <v>12.362807999999999</v>
      </c>
      <c r="AB62" s="55">
        <f t="shared" si="11"/>
        <v>2.6091235998694615</v>
      </c>
      <c r="AC62" s="55">
        <f t="shared" si="12"/>
        <v>0.90325943749995963</v>
      </c>
    </row>
    <row r="63" spans="1:29" hidden="1">
      <c r="A63" s="34">
        <v>2013</v>
      </c>
      <c r="B63" s="34">
        <v>6346523.5</v>
      </c>
      <c r="C63" s="34">
        <v>5928802.0999999996</v>
      </c>
      <c r="D63" s="34">
        <v>29.617525000000001</v>
      </c>
      <c r="E63" s="34">
        <v>19.425864000000001</v>
      </c>
      <c r="F63" s="34">
        <v>0.93418106999999995</v>
      </c>
      <c r="H63" s="55">
        <v>2009</v>
      </c>
      <c r="I63" s="55">
        <v>5.2238056000000004</v>
      </c>
      <c r="J63" s="55">
        <v>6.6843585000000001</v>
      </c>
      <c r="K63" s="55">
        <v>4.5671647999999996</v>
      </c>
      <c r="L63" s="55">
        <v>6.5834688999999997</v>
      </c>
      <c r="M63" s="55">
        <v>21.875426000000001</v>
      </c>
      <c r="N63" s="55">
        <v>5.7485476000000002</v>
      </c>
      <c r="O63" s="55">
        <v>11.711589</v>
      </c>
      <c r="P63" s="55">
        <v>11.545484999999999</v>
      </c>
      <c r="Q63" s="55">
        <v>10.996824999999999</v>
      </c>
      <c r="R63" s="55">
        <v>8.4147374999999993</v>
      </c>
      <c r="S63" s="55"/>
      <c r="T63" s="55"/>
      <c r="U63" s="55"/>
      <c r="V63" s="55"/>
      <c r="W63" s="55">
        <f t="shared" si="6"/>
        <v>2012</v>
      </c>
      <c r="X63" s="55">
        <f t="shared" si="7"/>
        <v>30.903316</v>
      </c>
      <c r="Y63" s="55">
        <f t="shared" si="8"/>
        <v>10.957470000000001</v>
      </c>
      <c r="Z63" s="55">
        <f t="shared" si="9"/>
        <v>11.178217</v>
      </c>
      <c r="AA63" s="55">
        <f t="shared" si="10"/>
        <v>11.442842000000001</v>
      </c>
      <c r="AB63" s="55">
        <f t="shared" si="11"/>
        <v>2.8202966560711551</v>
      </c>
      <c r="AC63" s="55">
        <f t="shared" si="12"/>
        <v>0.97687418912189816</v>
      </c>
    </row>
    <row r="64" spans="1:29" hidden="1">
      <c r="A64" s="34">
        <v>2014</v>
      </c>
      <c r="B64" s="34">
        <v>6160120.5999999996</v>
      </c>
      <c r="C64" s="34">
        <v>5693118.2000000002</v>
      </c>
      <c r="D64" s="34">
        <v>32.478487999999999</v>
      </c>
      <c r="E64" s="34">
        <v>19.635408999999999</v>
      </c>
      <c r="F64" s="34">
        <v>0.92418940999999999</v>
      </c>
      <c r="H64" s="55">
        <v>2010</v>
      </c>
      <c r="I64" s="55">
        <v>4.8056342000000001</v>
      </c>
      <c r="J64" s="55">
        <v>5.8773197000000001</v>
      </c>
      <c r="K64" s="55">
        <v>7.3325236</v>
      </c>
      <c r="L64" s="55">
        <v>6.5653851000000003</v>
      </c>
      <c r="M64" s="55">
        <v>21.458825000000001</v>
      </c>
      <c r="N64" s="55">
        <v>5.4237830000000002</v>
      </c>
      <c r="O64" s="55">
        <v>10.181698000000001</v>
      </c>
      <c r="P64" s="55">
        <v>11.392408</v>
      </c>
      <c r="Q64" s="55">
        <v>10.914182</v>
      </c>
      <c r="R64" s="55">
        <v>8.1283434000000003</v>
      </c>
      <c r="S64" s="55"/>
      <c r="T64" s="55"/>
      <c r="U64" s="55"/>
      <c r="V64" s="55"/>
      <c r="W64" s="55">
        <f t="shared" si="6"/>
        <v>2013</v>
      </c>
      <c r="X64" s="55">
        <f t="shared" si="7"/>
        <v>29.617525000000001</v>
      </c>
      <c r="Y64" s="55">
        <f t="shared" si="8"/>
        <v>11.231113000000001</v>
      </c>
      <c r="Z64" s="55">
        <f t="shared" si="9"/>
        <v>12.304273</v>
      </c>
      <c r="AA64" s="55">
        <f t="shared" si="10"/>
        <v>11.726017000000001</v>
      </c>
      <c r="AB64" s="55">
        <f t="shared" si="11"/>
        <v>2.6370961631318286</v>
      </c>
      <c r="AC64" s="55">
        <f t="shared" si="12"/>
        <v>1.0493139315762547</v>
      </c>
    </row>
    <row r="65" spans="1:29" hidden="1">
      <c r="A65" s="34">
        <v>2015</v>
      </c>
      <c r="B65" s="34">
        <v>6267599.2000000002</v>
      </c>
      <c r="C65" s="34">
        <v>5724403.2999999998</v>
      </c>
      <c r="D65" s="34">
        <v>36.445402999999999</v>
      </c>
      <c r="E65" s="34">
        <v>23.152493</v>
      </c>
      <c r="F65" s="34">
        <v>0.9133327</v>
      </c>
      <c r="H65" s="55">
        <v>2011</v>
      </c>
      <c r="I65" s="55">
        <v>4.5577429</v>
      </c>
      <c r="J65" s="55">
        <v>5.4013815999999997</v>
      </c>
      <c r="K65" s="55">
        <v>12.549241</v>
      </c>
      <c r="L65" s="55">
        <v>6.5647719999999996</v>
      </c>
      <c r="M65" s="55">
        <v>20.801853999999999</v>
      </c>
      <c r="N65" s="55">
        <v>5.0749655000000002</v>
      </c>
      <c r="O65" s="55">
        <v>9.3891094000000006</v>
      </c>
      <c r="P65" s="55">
        <v>10.892711</v>
      </c>
      <c r="Q65" s="55">
        <v>11.009777</v>
      </c>
      <c r="R65" s="55">
        <v>8.9615328999999999</v>
      </c>
      <c r="S65" s="55"/>
      <c r="T65" s="55"/>
      <c r="U65" s="55"/>
      <c r="V65" s="55"/>
      <c r="W65" s="55">
        <f t="shared" si="6"/>
        <v>2014</v>
      </c>
      <c r="X65" s="55">
        <f t="shared" si="7"/>
        <v>32.478487999999999</v>
      </c>
      <c r="Y65" s="55">
        <f t="shared" si="8"/>
        <v>12.082158</v>
      </c>
      <c r="Z65" s="55">
        <f t="shared" si="9"/>
        <v>13.796385000000001</v>
      </c>
      <c r="AA65" s="55">
        <f t="shared" si="10"/>
        <v>11.918438</v>
      </c>
      <c r="AB65" s="55">
        <f t="shared" si="11"/>
        <v>2.6881363412065955</v>
      </c>
      <c r="AC65" s="55">
        <f t="shared" si="12"/>
        <v>1.1575665368230301</v>
      </c>
    </row>
    <row r="66" spans="1:29" hidden="1">
      <c r="A66" s="34">
        <v>2016</v>
      </c>
      <c r="B66" s="34">
        <v>6586456.2999999998</v>
      </c>
      <c r="C66" s="34">
        <v>5964412.7999999998</v>
      </c>
      <c r="D66" s="34">
        <v>36.845573999999999</v>
      </c>
      <c r="E66" s="34">
        <v>28.000142</v>
      </c>
      <c r="F66" s="34">
        <v>0.90555719000000001</v>
      </c>
      <c r="H66" s="55">
        <v>2012</v>
      </c>
      <c r="I66" s="55">
        <v>4.6388812000000001</v>
      </c>
      <c r="J66" s="55">
        <v>5.3942649999999999</v>
      </c>
      <c r="K66" s="55">
        <v>7.0428439999999997</v>
      </c>
      <c r="L66" s="55">
        <v>6.5359610000000004</v>
      </c>
      <c r="M66" s="55">
        <v>20.412013999999999</v>
      </c>
      <c r="N66" s="55">
        <v>5.3480540999999997</v>
      </c>
      <c r="O66" s="55">
        <v>10.279731</v>
      </c>
      <c r="P66" s="55">
        <v>10.864599</v>
      </c>
      <c r="Q66" s="55">
        <v>10.957470000000001</v>
      </c>
      <c r="R66" s="55">
        <v>9.7165485</v>
      </c>
      <c r="S66" s="55"/>
      <c r="T66" s="55"/>
      <c r="U66" s="55"/>
      <c r="V66" s="55"/>
      <c r="W66" s="55">
        <f t="shared" si="6"/>
        <v>2015</v>
      </c>
      <c r="X66" s="55">
        <f t="shared" si="7"/>
        <v>36.445402999999999</v>
      </c>
      <c r="Y66" s="55">
        <f t="shared" si="8"/>
        <v>12.346431000000001</v>
      </c>
      <c r="Z66" s="55">
        <f t="shared" si="9"/>
        <v>16.217977999999999</v>
      </c>
      <c r="AA66" s="55">
        <f t="shared" si="10"/>
        <v>11.604981</v>
      </c>
      <c r="AB66" s="55">
        <f t="shared" si="11"/>
        <v>2.9518978399506706</v>
      </c>
      <c r="AC66" s="55">
        <f t="shared" si="12"/>
        <v>1.3975014694121428</v>
      </c>
    </row>
    <row r="67" spans="1:29" hidden="1">
      <c r="A67" s="34">
        <v>2017</v>
      </c>
      <c r="B67" s="34">
        <v>7194668.5</v>
      </c>
      <c r="C67" s="34">
        <v>6492503.7999999998</v>
      </c>
      <c r="D67" s="34">
        <v>35.865606999999997</v>
      </c>
      <c r="E67" s="34">
        <v>25.357953999999999</v>
      </c>
      <c r="F67" s="34">
        <v>0.90240485000000004</v>
      </c>
      <c r="H67" s="55">
        <v>2013</v>
      </c>
      <c r="I67" s="55">
        <v>4.8846303999999998</v>
      </c>
      <c r="J67" s="55">
        <v>5.6105187000000001</v>
      </c>
      <c r="K67" s="55">
        <v>9.5514267000000004</v>
      </c>
      <c r="L67" s="55">
        <v>6.6366034999999997</v>
      </c>
      <c r="M67" s="55">
        <v>20.215631999999999</v>
      </c>
      <c r="N67" s="55">
        <v>5.3766525999999999</v>
      </c>
      <c r="O67" s="55">
        <v>10.078611</v>
      </c>
      <c r="P67" s="55">
        <v>10.747541</v>
      </c>
      <c r="Q67" s="55">
        <v>11.231113000000001</v>
      </c>
      <c r="R67" s="55">
        <v>9.8273981999999993</v>
      </c>
      <c r="S67" s="55"/>
      <c r="T67" s="55"/>
      <c r="U67" s="55"/>
      <c r="V67" s="55"/>
      <c r="W67" s="55">
        <f t="shared" si="6"/>
        <v>2016</v>
      </c>
      <c r="X67" s="55">
        <f t="shared" si="7"/>
        <v>36.845573999999999</v>
      </c>
      <c r="Y67" s="55">
        <f t="shared" si="8"/>
        <v>12.601537</v>
      </c>
      <c r="Z67" s="55">
        <f t="shared" si="9"/>
        <v>18.286211000000002</v>
      </c>
      <c r="AA67" s="55">
        <f t="shared" si="10"/>
        <v>10.799136000000001</v>
      </c>
      <c r="AB67" s="55">
        <f t="shared" si="11"/>
        <v>2.9238952359541535</v>
      </c>
      <c r="AC67" s="55">
        <f t="shared" si="12"/>
        <v>1.6933031494371402</v>
      </c>
    </row>
    <row r="68" spans="1:29" hidden="1">
      <c r="H68" s="55">
        <v>2014</v>
      </c>
      <c r="I68" s="55">
        <v>5.4476141</v>
      </c>
      <c r="J68" s="55">
        <v>5.9458719000000002</v>
      </c>
      <c r="K68" s="55">
        <v>6.8711447999999997</v>
      </c>
      <c r="L68" s="55">
        <v>7.0856254999999999</v>
      </c>
      <c r="M68" s="55">
        <v>19.202551</v>
      </c>
      <c r="N68" s="55">
        <v>5.7493122999999997</v>
      </c>
      <c r="O68" s="55">
        <v>9.8922469999999993</v>
      </c>
      <c r="P68" s="55">
        <v>10.725576</v>
      </c>
      <c r="Q68" s="55">
        <v>12.082158</v>
      </c>
      <c r="R68" s="55">
        <v>9.7840489999999996</v>
      </c>
      <c r="S68" s="55"/>
      <c r="T68" s="55"/>
      <c r="U68" s="55"/>
      <c r="V68" s="55"/>
      <c r="W68" s="55">
        <f t="shared" si="6"/>
        <v>2017</v>
      </c>
      <c r="X68" s="55">
        <f t="shared" si="7"/>
        <v>35.865606999999997</v>
      </c>
      <c r="Y68" s="55">
        <f t="shared" si="8"/>
        <v>12.600621</v>
      </c>
      <c r="Z68" s="55">
        <f t="shared" si="9"/>
        <v>18.33756</v>
      </c>
      <c r="AA68" s="55">
        <f t="shared" si="10"/>
        <v>11.028366</v>
      </c>
      <c r="AB68" s="55">
        <f t="shared" si="11"/>
        <v>2.8463364623061036</v>
      </c>
      <c r="AC68" s="55">
        <f t="shared" si="12"/>
        <v>1.662763096545762</v>
      </c>
    </row>
    <row r="69" spans="1:29" hidden="1">
      <c r="H69" s="55">
        <v>2015</v>
      </c>
      <c r="I69" s="55">
        <v>5.9906036</v>
      </c>
      <c r="J69" s="55">
        <v>6.6010403999999996</v>
      </c>
      <c r="K69" s="55">
        <v>9.8907892000000004</v>
      </c>
      <c r="L69" s="55">
        <v>7.5332863000000003</v>
      </c>
      <c r="M69" s="55">
        <v>20.984715000000001</v>
      </c>
      <c r="N69" s="55">
        <v>6.5136462000000002</v>
      </c>
      <c r="O69" s="55">
        <v>10.813916000000001</v>
      </c>
      <c r="P69" s="55">
        <v>11.754296999999999</v>
      </c>
      <c r="Q69" s="55">
        <v>12.346431000000001</v>
      </c>
      <c r="R69" s="55">
        <v>10.251576</v>
      </c>
      <c r="S69" s="55"/>
      <c r="T69" s="55"/>
      <c r="U69" s="55"/>
      <c r="V69" s="55"/>
      <c r="W69" s="55"/>
      <c r="X69" s="55"/>
      <c r="Y69" s="55"/>
      <c r="Z69" s="55"/>
      <c r="AA69" s="55"/>
      <c r="AB69" s="55"/>
      <c r="AC69" s="55"/>
    </row>
    <row r="70" spans="1:29" hidden="1">
      <c r="H70" s="55">
        <v>2016</v>
      </c>
      <c r="I70" s="55">
        <v>6.1345346000000003</v>
      </c>
      <c r="J70" s="55">
        <v>6.8718341000000001</v>
      </c>
      <c r="K70" s="55">
        <v>5.8240524999999996</v>
      </c>
      <c r="L70" s="55">
        <v>7.8877452999999997</v>
      </c>
      <c r="M70" s="55">
        <v>21.996184</v>
      </c>
      <c r="N70" s="55">
        <v>6.5863487000000003</v>
      </c>
      <c r="O70" s="55">
        <v>11.484373</v>
      </c>
      <c r="P70" s="55">
        <v>12.326458000000001</v>
      </c>
      <c r="Q70" s="55">
        <v>12.601537</v>
      </c>
      <c r="R70" s="55">
        <v>10.080978</v>
      </c>
      <c r="S70" s="55"/>
      <c r="T70" s="55"/>
      <c r="U70" s="55"/>
      <c r="V70" s="55"/>
      <c r="W70" s="55"/>
      <c r="X70" s="55"/>
      <c r="Y70" s="55"/>
      <c r="Z70" s="55"/>
      <c r="AA70" s="55"/>
      <c r="AB70" s="55"/>
      <c r="AC70" s="55"/>
    </row>
    <row r="71" spans="1:29" hidden="1">
      <c r="H71" s="55">
        <v>2017</v>
      </c>
      <c r="I71" s="55">
        <v>5.7840115000000001</v>
      </c>
      <c r="J71" s="55">
        <v>6.5552872000000004</v>
      </c>
      <c r="K71" s="55">
        <v>16.854932999999999</v>
      </c>
      <c r="L71" s="55">
        <v>7.9576091</v>
      </c>
      <c r="M71" s="55">
        <v>21.819585</v>
      </c>
      <c r="N71" s="55">
        <v>6.6874815999999999</v>
      </c>
      <c r="O71" s="55">
        <v>10.864521999999999</v>
      </c>
      <c r="P71" s="55">
        <v>12.193811999999999</v>
      </c>
      <c r="Q71" s="55">
        <v>12.600621</v>
      </c>
      <c r="R71" s="55">
        <v>10.378121</v>
      </c>
      <c r="S71" s="55"/>
      <c r="T71" s="55"/>
      <c r="U71" s="55"/>
      <c r="V71" s="55"/>
      <c r="W71" s="55"/>
      <c r="X71" s="55"/>
      <c r="Y71" s="55"/>
      <c r="Z71" s="55"/>
      <c r="AA71" s="55"/>
      <c r="AB71" s="55"/>
      <c r="AC71" s="55"/>
    </row>
    <row r="72" spans="1:29" hidden="1">
      <c r="H72" s="55">
        <v>2018</v>
      </c>
      <c r="I72" s="55">
        <v>5.6154079000000001</v>
      </c>
      <c r="J72" s="55">
        <v>6.3835518999999996</v>
      </c>
      <c r="K72" s="55">
        <v>10.845992000000001</v>
      </c>
      <c r="L72" s="55">
        <v>7.9663994000000002</v>
      </c>
      <c r="M72" s="55">
        <v>22.193365</v>
      </c>
      <c r="N72" s="55">
        <v>6.6368752999999998</v>
      </c>
      <c r="O72" s="55">
        <v>10.937381999999999</v>
      </c>
      <c r="P72" s="55">
        <v>12.412972999999999</v>
      </c>
      <c r="Q72" s="55">
        <v>12.500591999999999</v>
      </c>
      <c r="R72" s="55">
        <v>9.9352845999999992</v>
      </c>
      <c r="S72" s="55"/>
      <c r="T72" s="55"/>
      <c r="U72" s="55"/>
      <c r="V72" s="55"/>
      <c r="W72" s="55"/>
      <c r="X72" s="55"/>
      <c r="Y72" s="55"/>
      <c r="Z72" s="55"/>
      <c r="AA72" s="55"/>
      <c r="AB72" s="55"/>
      <c r="AC72" s="55"/>
    </row>
    <row r="73" spans="1:29" hidden="1">
      <c r="H73" s="55">
        <v>2019</v>
      </c>
      <c r="I73" s="55">
        <v>5.7613683</v>
      </c>
      <c r="J73" s="55">
        <v>6.6349837999999997</v>
      </c>
      <c r="K73" s="55">
        <v>6.6667474999999996</v>
      </c>
      <c r="L73" s="55">
        <v>8.0810045000000006</v>
      </c>
      <c r="M73" s="55">
        <v>22.462410999999999</v>
      </c>
      <c r="N73" s="55">
        <v>6.7543981000000004</v>
      </c>
      <c r="O73" s="55">
        <v>11.250688</v>
      </c>
      <c r="P73" s="55">
        <v>12.371854000000001</v>
      </c>
      <c r="Q73" s="55">
        <v>12.722235</v>
      </c>
      <c r="R73" s="55">
        <v>9.9335690000000003</v>
      </c>
      <c r="S73" s="55"/>
      <c r="T73" s="55"/>
      <c r="U73" s="55"/>
      <c r="V73" s="55"/>
      <c r="W73" s="55"/>
      <c r="X73" s="55"/>
      <c r="Y73" s="55"/>
      <c r="Z73" s="55"/>
      <c r="AA73" s="55"/>
      <c r="AB73" s="55"/>
      <c r="AC73" s="55"/>
    </row>
    <row r="74" spans="1:29" hidden="1">
      <c r="H74" s="55">
        <v>2020</v>
      </c>
      <c r="I74" s="55">
        <v>4.8188759000000001</v>
      </c>
      <c r="J74" s="55">
        <v>5.7426879</v>
      </c>
      <c r="K74" s="55">
        <v>11.95337</v>
      </c>
      <c r="L74" s="55">
        <v>7.0727102999999998</v>
      </c>
      <c r="M74" s="55">
        <v>20.510646000000001</v>
      </c>
      <c r="N74" s="55">
        <v>5.1618592999999997</v>
      </c>
      <c r="O74" s="55">
        <v>10.263748</v>
      </c>
      <c r="P74" s="55">
        <v>11.234259</v>
      </c>
      <c r="Q74" s="55">
        <v>10.619790999999999</v>
      </c>
      <c r="R74" s="55">
        <v>8.1680200000000003</v>
      </c>
      <c r="S74" s="55"/>
      <c r="T74" s="55"/>
      <c r="U74" s="55"/>
      <c r="V74" s="55"/>
      <c r="W74" s="55"/>
      <c r="X74" s="55"/>
      <c r="Y74" s="55"/>
      <c r="Z74" s="55"/>
      <c r="AA74" s="55"/>
      <c r="AB74" s="55"/>
      <c r="AC74" s="55"/>
    </row>
    <row r="75" spans="1:29" hidden="1">
      <c r="H75" s="55">
        <v>2021</v>
      </c>
      <c r="I75" s="55">
        <v>4.3643346999999997</v>
      </c>
      <c r="J75" s="55">
        <v>5.1770386000000004</v>
      </c>
      <c r="K75" s="55">
        <v>18.337886000000001</v>
      </c>
      <c r="L75" s="55">
        <v>6.6836504000000003</v>
      </c>
      <c r="M75" s="55">
        <v>19.066503999999998</v>
      </c>
      <c r="N75" s="55">
        <v>4.9648072000000001</v>
      </c>
      <c r="O75" s="55">
        <v>8.9785088000000002</v>
      </c>
      <c r="P75" s="55">
        <v>10.507164</v>
      </c>
      <c r="Q75" s="55">
        <v>10.988429999999999</v>
      </c>
      <c r="R75" s="55">
        <v>9.0799366999999993</v>
      </c>
      <c r="S75" s="55"/>
      <c r="T75" s="55"/>
      <c r="U75" s="55"/>
      <c r="V75" s="55"/>
      <c r="W75" s="55"/>
      <c r="X75" s="55"/>
      <c r="Y75" s="55"/>
      <c r="Z75" s="55"/>
      <c r="AA75" s="55"/>
      <c r="AB75" s="55"/>
      <c r="AC75" s="55"/>
    </row>
    <row r="76" spans="1:29" hidden="1">
      <c r="H76" s="55"/>
      <c r="I76" s="55"/>
      <c r="J76" s="55"/>
      <c r="K76" s="55"/>
      <c r="L76" s="55"/>
      <c r="M76" s="55"/>
      <c r="N76" s="55"/>
      <c r="O76" s="55"/>
      <c r="P76" s="55"/>
      <c r="Q76" s="55"/>
      <c r="R76" s="55"/>
      <c r="S76" s="55"/>
      <c r="T76" s="55"/>
      <c r="U76" s="55"/>
      <c r="V76" s="55"/>
      <c r="W76" s="55"/>
      <c r="X76" s="55"/>
      <c r="Y76" s="55"/>
      <c r="Z76" s="55"/>
      <c r="AA76" s="55"/>
      <c r="AB76" s="55"/>
      <c r="AC76" s="55"/>
    </row>
    <row r="77" spans="1:29" hidden="1">
      <c r="H77" s="55"/>
      <c r="I77" s="55"/>
      <c r="J77" s="55"/>
      <c r="K77" s="55"/>
      <c r="L77" s="55"/>
      <c r="M77" s="55"/>
      <c r="N77" s="55"/>
      <c r="O77" s="55"/>
      <c r="P77" s="55"/>
      <c r="Q77" s="55"/>
      <c r="R77" s="55"/>
      <c r="S77" s="55"/>
      <c r="T77" s="55"/>
      <c r="U77" s="55"/>
      <c r="V77" s="55"/>
      <c r="W77" s="55"/>
      <c r="X77" s="55"/>
      <c r="Y77" s="55"/>
      <c r="Z77" s="55"/>
      <c r="AA77" s="55"/>
      <c r="AB77" s="55"/>
      <c r="AC77" s="55"/>
    </row>
    <row r="78" spans="1:29" hidden="1">
      <c r="H78" s="55"/>
      <c r="I78" s="55"/>
      <c r="J78" s="55"/>
      <c r="K78" s="55"/>
      <c r="L78" s="55"/>
      <c r="M78" s="55"/>
      <c r="N78" s="55"/>
      <c r="O78" s="55"/>
      <c r="P78" s="55"/>
      <c r="Q78" s="55"/>
      <c r="R78" s="55"/>
      <c r="S78" s="55"/>
      <c r="T78" s="55"/>
      <c r="U78" s="55"/>
      <c r="V78" s="55"/>
      <c r="W78" s="55"/>
      <c r="X78" s="55"/>
      <c r="Y78" s="55"/>
      <c r="Z78" s="55"/>
      <c r="AA78" s="55"/>
      <c r="AB78" s="55"/>
      <c r="AC78" s="55"/>
    </row>
    <row r="79" spans="1:29" hidden="1">
      <c r="H79" s="55"/>
      <c r="I79" s="55"/>
      <c r="J79" s="55"/>
      <c r="K79" s="55"/>
      <c r="L79" s="55"/>
      <c r="M79" s="55"/>
      <c r="N79" s="55"/>
      <c r="O79" s="55"/>
      <c r="P79" s="55"/>
      <c r="Q79" s="55"/>
      <c r="R79" s="55"/>
      <c r="S79" s="55"/>
      <c r="T79" s="55"/>
      <c r="U79" s="55"/>
      <c r="V79" s="55"/>
      <c r="W79" s="55"/>
      <c r="X79" s="55"/>
      <c r="Y79" s="55"/>
      <c r="Z79" s="55"/>
      <c r="AA79" s="55"/>
      <c r="AB79" s="55"/>
      <c r="AC79" s="55"/>
    </row>
    <row r="80" spans="1:29" hidden="1">
      <c r="H80" s="55"/>
      <c r="I80" s="55"/>
      <c r="J80" s="55"/>
      <c r="K80" s="55"/>
      <c r="L80" s="55"/>
      <c r="M80" s="55"/>
      <c r="N80" s="55"/>
      <c r="O80" s="55"/>
      <c r="P80" s="55"/>
      <c r="Q80" s="55"/>
      <c r="R80" s="55"/>
      <c r="S80" s="55"/>
      <c r="T80" s="55"/>
      <c r="U80" s="55"/>
      <c r="V80" s="55"/>
      <c r="W80" s="55"/>
      <c r="X80" s="55"/>
      <c r="Y80" s="55"/>
      <c r="Z80" s="55"/>
      <c r="AA80" s="55"/>
      <c r="AB80" s="55"/>
      <c r="AC80" s="55"/>
    </row>
    <row r="81" spans="1:29" hidden="1">
      <c r="H81" s="55"/>
      <c r="I81" s="55"/>
      <c r="J81" s="55"/>
      <c r="K81" s="55"/>
      <c r="L81" s="55"/>
      <c r="M81" s="55"/>
      <c r="N81" s="55"/>
      <c r="O81" s="55"/>
      <c r="P81" s="55"/>
      <c r="Q81" s="55"/>
      <c r="R81" s="55"/>
      <c r="S81" s="55"/>
      <c r="T81" s="55"/>
      <c r="U81" s="55"/>
      <c r="V81" s="55"/>
      <c r="W81" s="55"/>
      <c r="X81" s="55"/>
      <c r="Y81" s="55"/>
      <c r="Z81" s="55"/>
      <c r="AA81" s="55"/>
      <c r="AB81" s="55"/>
      <c r="AC81" s="55"/>
    </row>
    <row r="82" spans="1:29" hidden="1">
      <c r="A82" s="34" t="s">
        <v>906</v>
      </c>
      <c r="H82" s="55"/>
      <c r="I82" s="55"/>
      <c r="J82" s="55"/>
      <c r="K82" s="55"/>
      <c r="L82" s="55"/>
      <c r="M82" s="55"/>
      <c r="N82" s="55"/>
      <c r="O82" s="55"/>
      <c r="P82" s="55"/>
      <c r="Q82" s="55"/>
      <c r="R82" s="55"/>
      <c r="S82" s="55"/>
      <c r="T82" s="55"/>
      <c r="U82" s="55"/>
      <c r="V82" s="55"/>
      <c r="W82" s="55"/>
      <c r="X82" s="55"/>
      <c r="Y82" s="55"/>
      <c r="Z82" s="55"/>
      <c r="AA82" s="55"/>
      <c r="AB82" s="55"/>
      <c r="AC82" s="55"/>
    </row>
    <row r="83" spans="1:29" hidden="1">
      <c r="A83" s="34" t="s">
        <v>592</v>
      </c>
      <c r="B83" s="34" t="s">
        <v>1138</v>
      </c>
      <c r="C83" s="34" t="s">
        <v>1139</v>
      </c>
      <c r="D83" s="34" t="s">
        <v>1143</v>
      </c>
      <c r="E83" s="34" t="s">
        <v>1144</v>
      </c>
      <c r="F83" s="34" t="s">
        <v>1140</v>
      </c>
      <c r="H83" s="55" t="s">
        <v>592</v>
      </c>
      <c r="I83" s="55" t="s">
        <v>1107</v>
      </c>
      <c r="J83" s="55" t="s">
        <v>1108</v>
      </c>
      <c r="K83" s="55" t="s">
        <v>1121</v>
      </c>
      <c r="L83" s="55" t="s">
        <v>1109</v>
      </c>
      <c r="M83" s="55" t="s">
        <v>1110</v>
      </c>
      <c r="N83" s="55" t="s">
        <v>1111</v>
      </c>
      <c r="O83" s="55" t="s">
        <v>1112</v>
      </c>
      <c r="P83" s="55" t="s">
        <v>1122</v>
      </c>
      <c r="Q83" s="55" t="s">
        <v>1123</v>
      </c>
      <c r="R83" s="55" t="s">
        <v>1145</v>
      </c>
      <c r="S83" s="55"/>
      <c r="T83" s="55"/>
      <c r="U83" s="55"/>
      <c r="V83" s="55"/>
      <c r="W83" s="55"/>
      <c r="X83" s="55"/>
      <c r="Y83" s="55"/>
      <c r="Z83" s="55"/>
      <c r="AA83" s="55"/>
      <c r="AB83" s="55"/>
      <c r="AC83" s="55"/>
    </row>
    <row r="84" spans="1:29" hidden="1">
      <c r="A84" s="34">
        <v>2009</v>
      </c>
      <c r="B84" s="34">
        <v>102699.95</v>
      </c>
      <c r="C84" s="34">
        <v>95772.567999999999</v>
      </c>
      <c r="D84" s="34">
        <v>10.542793</v>
      </c>
      <c r="E84" s="34">
        <v>3.6270878999999998</v>
      </c>
      <c r="F84" s="34">
        <v>0.93254738999999998</v>
      </c>
      <c r="H84" s="55">
        <v>2005</v>
      </c>
      <c r="I84" s="55">
        <v>5.4529896999999998</v>
      </c>
      <c r="J84" s="55">
        <v>9.3999109999999995</v>
      </c>
      <c r="K84" s="55">
        <v>11.824173</v>
      </c>
      <c r="L84" s="55">
        <v>7.1992593999999999</v>
      </c>
      <c r="M84" s="55">
        <v>21.350217000000001</v>
      </c>
      <c r="N84" s="55">
        <v>5.4918594000000001</v>
      </c>
      <c r="O84" s="55">
        <v>14.946057</v>
      </c>
      <c r="P84" s="55">
        <v>9.9330472000000007</v>
      </c>
      <c r="Q84" s="55">
        <v>11.612196000000001</v>
      </c>
      <c r="R84" s="55">
        <v>7.6174854999999999</v>
      </c>
      <c r="S84" s="55"/>
      <c r="T84" s="55"/>
      <c r="U84" s="55"/>
      <c r="V84" s="55"/>
      <c r="W84" s="55"/>
      <c r="X84" s="55"/>
      <c r="Y84" s="55"/>
      <c r="Z84" s="55"/>
      <c r="AA84" s="55"/>
      <c r="AB84" s="55"/>
      <c r="AC84" s="55"/>
    </row>
    <row r="85" spans="1:29" hidden="1">
      <c r="A85" s="34">
        <v>2010</v>
      </c>
      <c r="B85" s="34">
        <v>144782.91</v>
      </c>
      <c r="C85" s="34">
        <v>136573.94</v>
      </c>
      <c r="D85" s="34">
        <v>10.564282</v>
      </c>
      <c r="E85" s="34">
        <v>4.4457262000000002</v>
      </c>
      <c r="F85" s="34">
        <v>0.94330152</v>
      </c>
      <c r="H85" s="55">
        <v>2006</v>
      </c>
      <c r="I85" s="55">
        <v>6.1182556999999997</v>
      </c>
      <c r="J85" s="55">
        <v>8.731306</v>
      </c>
      <c r="K85" s="55">
        <v>2.9504017999999999</v>
      </c>
      <c r="L85" s="55">
        <v>7.7942413999999998</v>
      </c>
      <c r="M85" s="55">
        <v>22.379754999999999</v>
      </c>
      <c r="N85" s="55">
        <v>5.5793495000000002</v>
      </c>
      <c r="O85" s="55">
        <v>16.492902000000001</v>
      </c>
      <c r="P85" s="55">
        <v>10.303577000000001</v>
      </c>
      <c r="Q85" s="55">
        <v>12.859775000000001</v>
      </c>
      <c r="R85" s="55">
        <v>7.9837642000000004</v>
      </c>
      <c r="S85" s="55"/>
      <c r="T85" s="55"/>
      <c r="U85" s="55"/>
      <c r="V85" s="55"/>
      <c r="W85" s="55"/>
      <c r="X85" s="55"/>
      <c r="Y85" s="55"/>
      <c r="Z85" s="55"/>
      <c r="AA85" s="55"/>
      <c r="AB85" s="55"/>
      <c r="AC85" s="55"/>
    </row>
    <row r="86" spans="1:29" hidden="1">
      <c r="A86" s="34">
        <v>2011</v>
      </c>
      <c r="B86" s="34">
        <v>188265.93</v>
      </c>
      <c r="C86" s="34">
        <v>180937.94</v>
      </c>
      <c r="D86" s="34">
        <v>11.166823000000001</v>
      </c>
      <c r="E86" s="34">
        <v>5.5150233999999996</v>
      </c>
      <c r="F86" s="34">
        <v>0.96107640000000005</v>
      </c>
      <c r="H86" s="55">
        <v>2007</v>
      </c>
      <c r="I86" s="55">
        <v>6.0107039000000002</v>
      </c>
      <c r="J86" s="55">
        <v>8.7007773000000004</v>
      </c>
      <c r="K86" s="55">
        <v>59.466968999999999</v>
      </c>
      <c r="L86" s="55">
        <v>7.4210117000000002</v>
      </c>
      <c r="M86" s="55">
        <v>22.134031</v>
      </c>
      <c r="N86" s="55">
        <v>5.4602069999999996</v>
      </c>
      <c r="O86" s="55">
        <v>14.869052999999999</v>
      </c>
      <c r="P86" s="55">
        <v>10.058679</v>
      </c>
      <c r="Q86" s="55">
        <v>12.710195000000001</v>
      </c>
      <c r="R86" s="55">
        <v>8.6498545</v>
      </c>
      <c r="S86" s="55"/>
      <c r="T86" s="55"/>
      <c r="U86" s="55"/>
      <c r="V86" s="55"/>
      <c r="W86" s="55"/>
      <c r="X86" s="55"/>
      <c r="Y86" s="55"/>
      <c r="Z86" s="55"/>
      <c r="AA86" s="55"/>
      <c r="AB86" s="55"/>
      <c r="AC86" s="55"/>
    </row>
    <row r="87" spans="1:29" hidden="1">
      <c r="A87" s="34">
        <v>2012</v>
      </c>
      <c r="B87" s="34">
        <v>234418.86</v>
      </c>
      <c r="C87" s="34">
        <v>221187.4</v>
      </c>
      <c r="D87" s="34">
        <v>11.178217</v>
      </c>
      <c r="E87" s="34">
        <v>6.1918763999999999</v>
      </c>
      <c r="F87" s="34">
        <v>0.94355630999999995</v>
      </c>
      <c r="H87" s="55">
        <v>2008</v>
      </c>
      <c r="I87" s="55">
        <v>5.6232540000000002</v>
      </c>
      <c r="J87" s="55">
        <v>8.1546704999999999</v>
      </c>
      <c r="K87" s="55">
        <v>9.1106990000000003</v>
      </c>
      <c r="L87" s="55">
        <v>7.2119287999999999</v>
      </c>
      <c r="M87" s="55">
        <v>22.022855</v>
      </c>
      <c r="N87" s="55">
        <v>5.2760344999999997</v>
      </c>
      <c r="O87" s="55">
        <v>15.078056999999999</v>
      </c>
      <c r="P87" s="55">
        <v>9.9774048000000004</v>
      </c>
      <c r="Q87" s="55">
        <v>12.714089</v>
      </c>
      <c r="R87" s="55">
        <v>8.7072199999999995</v>
      </c>
      <c r="S87" s="55"/>
      <c r="T87" s="55"/>
      <c r="U87" s="55"/>
      <c r="V87" s="55"/>
      <c r="W87" s="55"/>
      <c r="X87" s="55"/>
      <c r="Y87" s="55"/>
      <c r="Z87" s="55"/>
      <c r="AA87" s="55"/>
      <c r="AB87" s="55"/>
      <c r="AC87" s="55"/>
    </row>
    <row r="88" spans="1:29" hidden="1">
      <c r="A88" s="34">
        <v>2013</v>
      </c>
      <c r="B88" s="34">
        <v>240590.61</v>
      </c>
      <c r="C88" s="34">
        <v>219771.12</v>
      </c>
      <c r="D88" s="34">
        <v>12.304273</v>
      </c>
      <c r="E88" s="34">
        <v>6.6443735999999998</v>
      </c>
      <c r="F88" s="34">
        <v>0.91346506999999999</v>
      </c>
      <c r="H88" s="55">
        <v>2009</v>
      </c>
      <c r="I88" s="55">
        <v>5.7904061999999996</v>
      </c>
      <c r="J88" s="55">
        <v>9.3981718999999995</v>
      </c>
      <c r="K88" s="55">
        <v>14.245831000000001</v>
      </c>
      <c r="L88" s="55">
        <v>7.1886036999999998</v>
      </c>
      <c r="M88" s="55">
        <v>22.245100000000001</v>
      </c>
      <c r="N88" s="55">
        <v>5.0774455999999999</v>
      </c>
      <c r="O88" s="55">
        <v>15.351188</v>
      </c>
      <c r="P88" s="55">
        <v>9.9648777000000006</v>
      </c>
      <c r="Q88" s="55">
        <v>12.518689999999999</v>
      </c>
      <c r="R88" s="55">
        <v>8.2512574999999995</v>
      </c>
      <c r="S88" s="55"/>
      <c r="T88" s="55"/>
      <c r="U88" s="55"/>
      <c r="V88" s="55"/>
      <c r="W88" s="55"/>
      <c r="X88" s="55"/>
      <c r="Y88" s="55"/>
      <c r="Z88" s="55"/>
      <c r="AA88" s="55"/>
      <c r="AB88" s="55"/>
      <c r="AC88" s="55"/>
    </row>
    <row r="89" spans="1:29" hidden="1">
      <c r="A89" s="34">
        <v>2014</v>
      </c>
      <c r="B89" s="34">
        <v>273880.94</v>
      </c>
      <c r="C89" s="34">
        <v>252693.16</v>
      </c>
      <c r="D89" s="34">
        <v>13.796385000000001</v>
      </c>
      <c r="E89" s="34">
        <v>9.2130565000000004</v>
      </c>
      <c r="F89" s="34">
        <v>0.92263872000000002</v>
      </c>
      <c r="H89" s="55">
        <v>2010</v>
      </c>
      <c r="I89" s="55">
        <v>5.5209935000000003</v>
      </c>
      <c r="J89" s="55">
        <v>8.2089295999999994</v>
      </c>
      <c r="K89" s="55">
        <v>17.859362999999998</v>
      </c>
      <c r="L89" s="55">
        <v>6.6464378999999996</v>
      </c>
      <c r="M89" s="55">
        <v>21.710656</v>
      </c>
      <c r="N89" s="55">
        <v>4.8750761999999996</v>
      </c>
      <c r="O89" s="55">
        <v>14.068235</v>
      </c>
      <c r="P89" s="55">
        <v>9.4141759</v>
      </c>
      <c r="Q89" s="55">
        <v>12.055576</v>
      </c>
      <c r="R89" s="55">
        <v>8.7090291000000004</v>
      </c>
      <c r="S89" s="55"/>
      <c r="T89" s="55"/>
      <c r="U89" s="55"/>
      <c r="V89" s="55"/>
      <c r="W89" s="55"/>
      <c r="X89" s="55"/>
      <c r="Y89" s="55"/>
      <c r="Z89" s="55"/>
      <c r="AA89" s="55"/>
      <c r="AB89" s="55"/>
      <c r="AC89" s="55"/>
    </row>
    <row r="90" spans="1:29" hidden="1">
      <c r="A90" s="34">
        <v>2015</v>
      </c>
      <c r="B90" s="34">
        <v>298413.17</v>
      </c>
      <c r="C90" s="34">
        <v>269565.45</v>
      </c>
      <c r="D90" s="34">
        <v>16.217977999999999</v>
      </c>
      <c r="E90" s="34">
        <v>9.7709378999999998</v>
      </c>
      <c r="F90" s="34">
        <v>0.90332961000000001</v>
      </c>
      <c r="H90" s="55">
        <v>2011</v>
      </c>
      <c r="I90" s="55">
        <v>5.1645607</v>
      </c>
      <c r="J90" s="55">
        <v>7.1650831000000004</v>
      </c>
      <c r="K90" s="55">
        <v>8.1754233000000003</v>
      </c>
      <c r="L90" s="55">
        <v>6.6332826000000003</v>
      </c>
      <c r="M90" s="55">
        <v>19.203652999999999</v>
      </c>
      <c r="N90" s="55">
        <v>5.0500135999999998</v>
      </c>
      <c r="O90" s="55">
        <v>12.026826</v>
      </c>
      <c r="P90" s="55">
        <v>9.0114477999999991</v>
      </c>
      <c r="Q90" s="55">
        <v>12.362807999999999</v>
      </c>
      <c r="R90" s="55">
        <v>8.7832044000000007</v>
      </c>
      <c r="S90" s="55"/>
      <c r="T90" s="55"/>
      <c r="U90" s="55"/>
      <c r="V90" s="55"/>
      <c r="W90" s="55"/>
      <c r="X90" s="55"/>
      <c r="Y90" s="55"/>
      <c r="Z90" s="55"/>
      <c r="AA90" s="55"/>
      <c r="AB90" s="55"/>
      <c r="AC90" s="55"/>
    </row>
    <row r="91" spans="1:29" hidden="1">
      <c r="A91" s="34">
        <v>2016</v>
      </c>
      <c r="B91" s="34">
        <v>327253.43</v>
      </c>
      <c r="C91" s="34">
        <v>281788.59000000003</v>
      </c>
      <c r="D91" s="34">
        <v>18.286211000000002</v>
      </c>
      <c r="E91" s="34">
        <v>11.869096000000001</v>
      </c>
      <c r="F91" s="34">
        <v>0.86107146999999995</v>
      </c>
      <c r="H91" s="55">
        <v>2012</v>
      </c>
      <c r="I91" s="55">
        <v>5.1002580999999996</v>
      </c>
      <c r="J91" s="55">
        <v>6.6848400999999997</v>
      </c>
      <c r="K91" s="55">
        <v>4.4100131999999999</v>
      </c>
      <c r="L91" s="55">
        <v>6.5756392999999997</v>
      </c>
      <c r="M91" s="55">
        <v>17.696755</v>
      </c>
      <c r="N91" s="55">
        <v>4.8381182000000003</v>
      </c>
      <c r="O91" s="55">
        <v>10.762801</v>
      </c>
      <c r="P91" s="55">
        <v>8.8672976999999999</v>
      </c>
      <c r="Q91" s="55">
        <v>11.442842000000001</v>
      </c>
      <c r="R91" s="55">
        <v>8.5086636999999996</v>
      </c>
      <c r="S91" s="55"/>
      <c r="T91" s="55"/>
      <c r="U91" s="55"/>
      <c r="V91" s="55"/>
      <c r="W91" s="55"/>
      <c r="X91" s="55"/>
      <c r="Y91" s="55"/>
      <c r="Z91" s="55"/>
      <c r="AA91" s="55"/>
      <c r="AB91" s="55"/>
      <c r="AC91" s="55"/>
    </row>
    <row r="92" spans="1:29" hidden="1">
      <c r="A92" s="34">
        <v>2017</v>
      </c>
      <c r="B92" s="34">
        <v>342787.13</v>
      </c>
      <c r="C92" s="34">
        <v>293807.75</v>
      </c>
      <c r="D92" s="34">
        <v>18.33756</v>
      </c>
      <c r="E92" s="34">
        <v>12.295812</v>
      </c>
      <c r="F92" s="34">
        <v>0.8571143</v>
      </c>
      <c r="H92" s="55">
        <v>2013</v>
      </c>
      <c r="I92" s="55">
        <v>4.8909092000000003</v>
      </c>
      <c r="J92" s="55">
        <v>6.7200252000000003</v>
      </c>
      <c r="K92" s="55">
        <v>10.278622</v>
      </c>
      <c r="L92" s="55">
        <v>6.8454303000000003</v>
      </c>
      <c r="M92" s="55">
        <v>18.080708999999999</v>
      </c>
      <c r="N92" s="55">
        <v>5.3192177999999997</v>
      </c>
      <c r="O92" s="55">
        <v>9.8544070999999995</v>
      </c>
      <c r="P92" s="55">
        <v>9.1505591000000006</v>
      </c>
      <c r="Q92" s="55">
        <v>11.726017000000001</v>
      </c>
      <c r="R92" s="55">
        <v>9.1993589</v>
      </c>
      <c r="S92" s="55"/>
      <c r="T92" s="55"/>
      <c r="U92" s="55"/>
      <c r="V92" s="55"/>
      <c r="W92" s="55"/>
      <c r="X92" s="55"/>
      <c r="Y92" s="55"/>
      <c r="Z92" s="55"/>
      <c r="AA92" s="55"/>
      <c r="AB92" s="55"/>
      <c r="AC92" s="55"/>
    </row>
    <row r="93" spans="1:29" hidden="1">
      <c r="H93" s="55">
        <v>2014</v>
      </c>
      <c r="I93" s="55">
        <v>4.9140908999999997</v>
      </c>
      <c r="J93" s="55">
        <v>6.5710286</v>
      </c>
      <c r="K93" s="55">
        <v>13.186291000000001</v>
      </c>
      <c r="L93" s="55">
        <v>6.8031736</v>
      </c>
      <c r="M93" s="55">
        <v>18.647918000000001</v>
      </c>
      <c r="N93" s="55">
        <v>5.4777566000000002</v>
      </c>
      <c r="O93" s="55">
        <v>11.894196000000001</v>
      </c>
      <c r="P93" s="55">
        <v>9.3872022000000008</v>
      </c>
      <c r="Q93" s="55">
        <v>11.918438</v>
      </c>
      <c r="R93" s="55">
        <v>8.6092084999999994</v>
      </c>
      <c r="S93" s="55"/>
      <c r="T93" s="55"/>
      <c r="U93" s="55"/>
      <c r="V93" s="55"/>
      <c r="W93" s="55"/>
      <c r="X93" s="55"/>
      <c r="Y93" s="55"/>
      <c r="Z93" s="55"/>
      <c r="AA93" s="55"/>
      <c r="AB93" s="55"/>
      <c r="AC93" s="55"/>
    </row>
    <row r="94" spans="1:29" hidden="1">
      <c r="H94" s="55">
        <v>2015</v>
      </c>
      <c r="I94" s="55">
        <v>4.6674150000000001</v>
      </c>
      <c r="J94" s="55">
        <v>7.5951174000000004</v>
      </c>
      <c r="K94" s="55">
        <v>2.9975198999999999</v>
      </c>
      <c r="L94" s="55">
        <v>7.0090890999999997</v>
      </c>
      <c r="M94" s="55">
        <v>17.621880999999998</v>
      </c>
      <c r="N94" s="55">
        <v>5.4092169999999999</v>
      </c>
      <c r="O94" s="55">
        <v>12.693448</v>
      </c>
      <c r="P94" s="55">
        <v>9.6246796000000003</v>
      </c>
      <c r="Q94" s="55">
        <v>11.604981</v>
      </c>
      <c r="R94" s="55">
        <v>8.2568201000000006</v>
      </c>
      <c r="S94" s="55"/>
      <c r="T94" s="55"/>
      <c r="U94" s="55"/>
      <c r="V94" s="55"/>
      <c r="W94" s="55"/>
      <c r="X94" s="55"/>
      <c r="Y94" s="55"/>
      <c r="Z94" s="55"/>
      <c r="AA94" s="55"/>
      <c r="AB94" s="55"/>
      <c r="AC94" s="55"/>
    </row>
    <row r="95" spans="1:29" hidden="1">
      <c r="H95" s="55">
        <v>2016</v>
      </c>
      <c r="I95" s="55">
        <v>4.4701874000000004</v>
      </c>
      <c r="J95" s="55">
        <v>7.4337523000000001</v>
      </c>
      <c r="K95" s="55">
        <v>6.0126558000000001</v>
      </c>
      <c r="L95" s="55">
        <v>7.2675467999999999</v>
      </c>
      <c r="M95" s="55">
        <v>17.572717999999998</v>
      </c>
      <c r="N95" s="55">
        <v>5.5878588999999996</v>
      </c>
      <c r="O95" s="55">
        <v>12.667536999999999</v>
      </c>
      <c r="P95" s="55">
        <v>9.7835938000000002</v>
      </c>
      <c r="Q95" s="55">
        <v>10.799136000000001</v>
      </c>
      <c r="R95" s="55">
        <v>7.2801685999999997</v>
      </c>
      <c r="S95" s="55"/>
      <c r="T95" s="55"/>
      <c r="U95" s="55"/>
      <c r="V95" s="55"/>
      <c r="W95" s="55"/>
      <c r="X95" s="55"/>
      <c r="Y95" s="55"/>
      <c r="Z95" s="55"/>
      <c r="AA95" s="55"/>
      <c r="AB95" s="55"/>
      <c r="AC95" s="55"/>
    </row>
    <row r="96" spans="1:29" hidden="1">
      <c r="H96" s="55">
        <v>2017</v>
      </c>
      <c r="I96" s="55">
        <v>4.4042564000000004</v>
      </c>
      <c r="J96" s="55">
        <v>6.5924345000000004</v>
      </c>
      <c r="K96" s="55">
        <v>6.7644903000000003</v>
      </c>
      <c r="L96" s="55">
        <v>7.0492660000000003</v>
      </c>
      <c r="M96" s="55">
        <v>15.676907999999999</v>
      </c>
      <c r="N96" s="55">
        <v>6.2659396000000003</v>
      </c>
      <c r="O96" s="55">
        <v>9.0506446999999994</v>
      </c>
      <c r="P96" s="55">
        <v>9.3479772000000008</v>
      </c>
      <c r="Q96" s="55">
        <v>11.028366</v>
      </c>
      <c r="R96" s="55">
        <v>7.4774184000000004</v>
      </c>
      <c r="S96" s="55"/>
      <c r="T96" s="55"/>
      <c r="U96" s="55"/>
      <c r="V96" s="55"/>
      <c r="W96" s="55"/>
      <c r="X96" s="55"/>
      <c r="Y96" s="55"/>
      <c r="Z96" s="55"/>
      <c r="AA96" s="55"/>
      <c r="AB96" s="55"/>
      <c r="AC96" s="55"/>
    </row>
    <row r="97" spans="8:29" hidden="1">
      <c r="H97" s="55">
        <v>2018</v>
      </c>
      <c r="I97" s="55">
        <v>4.9703391999999997</v>
      </c>
      <c r="J97" s="55">
        <v>6.5070535999999999</v>
      </c>
      <c r="K97" s="55">
        <v>6.7642604999999998</v>
      </c>
      <c r="L97" s="55">
        <v>7.2481717999999997</v>
      </c>
      <c r="M97" s="55">
        <v>16.844631</v>
      </c>
      <c r="N97" s="55">
        <v>5.8011343000000002</v>
      </c>
      <c r="O97" s="55">
        <v>9.5105819999999994</v>
      </c>
      <c r="P97" s="55">
        <v>9.7215495000000001</v>
      </c>
      <c r="Q97" s="55">
        <v>10.998813999999999</v>
      </c>
      <c r="R97" s="55">
        <v>8.0906452000000009</v>
      </c>
      <c r="S97" s="55"/>
      <c r="T97" s="55"/>
      <c r="U97" s="55"/>
      <c r="V97" s="55"/>
      <c r="W97" s="55"/>
      <c r="X97" s="55"/>
      <c r="Y97" s="55"/>
      <c r="Z97" s="55"/>
      <c r="AA97" s="55"/>
      <c r="AB97" s="55"/>
      <c r="AC97" s="55"/>
    </row>
    <row r="98" spans="8:29" hidden="1">
      <c r="H98" s="55">
        <v>2019</v>
      </c>
      <c r="I98" s="55">
        <v>5.0897607000000002</v>
      </c>
      <c r="J98" s="55">
        <v>6.4502366999999996</v>
      </c>
      <c r="K98" s="55">
        <v>30.617062000000001</v>
      </c>
      <c r="L98" s="55">
        <v>7.1242090999999999</v>
      </c>
      <c r="M98" s="55">
        <v>17.406281</v>
      </c>
      <c r="N98" s="55">
        <v>5.8182188999999997</v>
      </c>
      <c r="O98" s="55">
        <v>10.176515999999999</v>
      </c>
      <c r="P98" s="55">
        <v>9.7994693999999996</v>
      </c>
      <c r="Q98" s="55">
        <v>10.563701999999999</v>
      </c>
      <c r="R98" s="55">
        <v>8.6607638999999992</v>
      </c>
      <c r="S98" s="55"/>
      <c r="T98" s="55"/>
      <c r="U98" s="55"/>
      <c r="V98" s="55"/>
      <c r="W98" s="55"/>
      <c r="X98" s="55"/>
      <c r="Y98" s="55"/>
      <c r="Z98" s="55"/>
      <c r="AA98" s="55"/>
      <c r="AB98" s="55"/>
      <c r="AC98" s="55"/>
    </row>
    <row r="99" spans="8:29" hidden="1">
      <c r="H99" s="55">
        <v>2020</v>
      </c>
      <c r="I99" s="55">
        <v>4.2160551000000002</v>
      </c>
      <c r="J99" s="55">
        <v>5.3755857999999996</v>
      </c>
      <c r="K99" s="55">
        <v>8.0344549999999995</v>
      </c>
      <c r="L99" s="55">
        <v>6.1495991999999999</v>
      </c>
      <c r="M99" s="55">
        <v>15.313212</v>
      </c>
      <c r="N99" s="55">
        <v>5.5327307000000001</v>
      </c>
      <c r="O99" s="55">
        <v>9.0552039000000004</v>
      </c>
      <c r="P99" s="55">
        <v>8.2973984999999999</v>
      </c>
      <c r="Q99" s="55">
        <v>8.9406022000000007</v>
      </c>
      <c r="R99" s="55">
        <v>7.6053344000000003</v>
      </c>
      <c r="S99" s="55"/>
      <c r="T99" s="55"/>
      <c r="U99" s="55"/>
      <c r="V99" s="55"/>
      <c r="W99" s="55"/>
      <c r="X99" s="55"/>
      <c r="Y99" s="55"/>
      <c r="Z99" s="55"/>
      <c r="AA99" s="55"/>
      <c r="AB99" s="55"/>
      <c r="AC99" s="55"/>
    </row>
    <row r="100" spans="8:29" hidden="1">
      <c r="H100" s="55">
        <v>2021</v>
      </c>
      <c r="I100" s="55">
        <v>3.6060715999999999</v>
      </c>
      <c r="J100" s="55">
        <v>5.1290412999999999</v>
      </c>
      <c r="K100" s="55">
        <v>4.3127181999999999</v>
      </c>
      <c r="L100" s="55">
        <v>6.0085132999999997</v>
      </c>
      <c r="M100" s="55">
        <v>14.325433</v>
      </c>
      <c r="N100" s="55">
        <v>5.1440263000000002</v>
      </c>
      <c r="O100" s="55">
        <v>8.2238851000000004</v>
      </c>
      <c r="P100" s="55">
        <v>7.9817404999999999</v>
      </c>
      <c r="Q100" s="55">
        <v>9.2576903000000001</v>
      </c>
      <c r="R100" s="55">
        <v>7.4880687999999997</v>
      </c>
      <c r="S100" s="55"/>
      <c r="T100" s="55"/>
      <c r="U100" s="55"/>
      <c r="V100" s="55"/>
      <c r="W100" s="55"/>
      <c r="X100" s="55"/>
      <c r="Y100" s="55"/>
      <c r="Z100" s="55"/>
      <c r="AA100" s="55"/>
      <c r="AB100" s="55"/>
      <c r="AC100" s="55"/>
    </row>
    <row r="101" spans="8:29" hidden="1">
      <c r="H101" s="55"/>
      <c r="I101" s="55"/>
      <c r="J101" s="55"/>
      <c r="K101" s="55"/>
      <c r="L101" s="55"/>
      <c r="M101" s="55"/>
      <c r="N101" s="55"/>
      <c r="O101" s="55"/>
      <c r="P101" s="55"/>
      <c r="Q101" s="55"/>
      <c r="R101" s="55"/>
      <c r="S101" s="55"/>
      <c r="T101" s="55"/>
      <c r="U101" s="55"/>
      <c r="V101" s="55"/>
      <c r="W101" s="55"/>
      <c r="X101" s="55"/>
      <c r="Y101" s="55"/>
      <c r="Z101" s="55"/>
      <c r="AA101" s="55"/>
      <c r="AB101" s="55"/>
      <c r="AC101" s="55"/>
    </row>
    <row r="102" spans="8:29" hidden="1">
      <c r="H102" s="55"/>
      <c r="I102" s="55"/>
      <c r="J102" s="55"/>
      <c r="K102" s="55"/>
      <c r="L102" s="55"/>
      <c r="M102" s="55"/>
      <c r="N102" s="55"/>
      <c r="O102" s="55"/>
      <c r="P102" s="55"/>
      <c r="Q102" s="55"/>
      <c r="R102" s="55"/>
      <c r="S102" s="55"/>
      <c r="T102" s="55"/>
      <c r="U102" s="55"/>
      <c r="V102" s="55"/>
      <c r="W102" s="55"/>
      <c r="X102" s="55"/>
      <c r="Y102" s="55"/>
      <c r="Z102" s="55"/>
      <c r="AA102" s="55"/>
      <c r="AB102" s="55"/>
      <c r="AC102" s="55"/>
    </row>
    <row r="103" spans="8:29" hidden="1">
      <c r="H103" s="55"/>
      <c r="I103" s="55"/>
      <c r="J103" s="55"/>
      <c r="K103" s="55"/>
      <c r="L103" s="55"/>
      <c r="M103" s="55"/>
      <c r="N103" s="55"/>
      <c r="O103" s="55"/>
      <c r="P103" s="55"/>
      <c r="Q103" s="55"/>
      <c r="R103" s="55"/>
      <c r="S103" s="55"/>
      <c r="T103" s="55"/>
      <c r="U103" s="55"/>
      <c r="V103" s="55"/>
      <c r="W103" s="55"/>
      <c r="X103" s="55"/>
      <c r="Y103" s="55"/>
      <c r="Z103" s="55"/>
      <c r="AA103" s="55"/>
      <c r="AB103" s="55"/>
      <c r="AC103" s="55"/>
    </row>
    <row r="104" spans="8:29" hidden="1">
      <c r="H104" s="55"/>
      <c r="I104" s="55"/>
      <c r="J104" s="55"/>
      <c r="K104" s="55"/>
      <c r="L104" s="55"/>
      <c r="M104" s="55"/>
      <c r="N104" s="55"/>
      <c r="O104" s="55"/>
      <c r="P104" s="55"/>
      <c r="Q104" s="55"/>
      <c r="R104" s="55"/>
      <c r="S104" s="55"/>
      <c r="T104" s="55"/>
      <c r="U104" s="55"/>
      <c r="V104" s="55"/>
      <c r="W104" s="55"/>
      <c r="X104" s="55"/>
      <c r="Y104" s="55"/>
      <c r="Z104" s="55"/>
      <c r="AA104" s="55"/>
      <c r="AB104" s="55"/>
      <c r="AC104" s="55"/>
    </row>
    <row r="105" spans="8:29">
      <c r="H105" s="55"/>
      <c r="I105" s="55"/>
      <c r="J105" s="55"/>
      <c r="K105" s="55"/>
      <c r="L105" s="55"/>
      <c r="M105" s="55"/>
      <c r="N105" s="55"/>
      <c r="O105" s="55"/>
      <c r="P105" s="55"/>
      <c r="Q105" s="55"/>
      <c r="R105" s="55"/>
      <c r="S105" s="55"/>
      <c r="T105" s="55"/>
      <c r="U105" s="55"/>
      <c r="V105" s="55"/>
      <c r="W105" s="55"/>
      <c r="X105" s="55"/>
      <c r="Y105" s="55"/>
      <c r="Z105" s="55"/>
      <c r="AA105" s="55"/>
      <c r="AB105" s="55"/>
      <c r="AC105" s="55"/>
    </row>
    <row r="106" spans="8:29">
      <c r="H106" s="55"/>
      <c r="I106" s="55"/>
      <c r="J106" s="55"/>
      <c r="K106" s="55"/>
      <c r="L106" s="55"/>
      <c r="M106" s="55"/>
      <c r="N106" s="55"/>
      <c r="O106" s="55"/>
      <c r="P106" s="55"/>
      <c r="Q106" s="55"/>
      <c r="R106" s="55"/>
      <c r="S106" s="55"/>
      <c r="T106" s="55"/>
      <c r="U106" s="55"/>
      <c r="V106" s="55"/>
      <c r="W106" s="55"/>
      <c r="X106" s="55"/>
      <c r="Y106" s="55"/>
      <c r="Z106" s="55"/>
      <c r="AA106" s="55"/>
      <c r="AB106" s="55"/>
      <c r="AC106" s="55"/>
    </row>
    <row r="107" spans="8:29">
      <c r="H107" s="55"/>
      <c r="I107" s="55"/>
      <c r="J107" s="55"/>
      <c r="K107" s="55"/>
      <c r="L107" s="55"/>
      <c r="M107" s="55"/>
      <c r="N107" s="55"/>
      <c r="O107" s="55"/>
      <c r="P107" s="55"/>
      <c r="Q107" s="55"/>
      <c r="R107" s="55"/>
      <c r="S107" s="55"/>
      <c r="T107" s="55"/>
      <c r="U107" s="55"/>
      <c r="V107" s="55"/>
      <c r="W107" s="55"/>
      <c r="X107" s="55"/>
      <c r="Y107" s="55"/>
      <c r="Z107" s="55"/>
      <c r="AA107" s="55"/>
      <c r="AB107" s="55"/>
      <c r="AC107" s="55"/>
    </row>
    <row r="108" spans="8:29">
      <c r="H108" s="55"/>
      <c r="I108" s="55"/>
      <c r="J108" s="55"/>
      <c r="K108" s="55"/>
      <c r="L108" s="55"/>
      <c r="M108" s="55"/>
      <c r="N108" s="55"/>
      <c r="O108" s="55"/>
      <c r="P108" s="55"/>
      <c r="Q108" s="55"/>
      <c r="R108" s="55"/>
      <c r="S108" s="55"/>
      <c r="T108" s="55"/>
      <c r="U108" s="55"/>
      <c r="V108" s="55"/>
      <c r="W108" s="55"/>
      <c r="X108" s="55"/>
      <c r="Y108" s="55"/>
      <c r="Z108" s="55"/>
      <c r="AA108" s="55"/>
      <c r="AB108" s="55"/>
      <c r="AC108" s="55"/>
    </row>
    <row r="109" spans="8:29">
      <c r="H109" s="55"/>
      <c r="I109" s="55"/>
      <c r="J109" s="55"/>
      <c r="K109" s="55"/>
      <c r="L109" s="55"/>
      <c r="M109" s="55"/>
      <c r="N109" s="55"/>
      <c r="O109" s="55"/>
      <c r="P109" s="55"/>
      <c r="Q109" s="55"/>
      <c r="R109" s="55"/>
      <c r="S109" s="55"/>
      <c r="T109" s="55"/>
      <c r="U109" s="55"/>
      <c r="V109" s="55"/>
      <c r="W109" s="55"/>
      <c r="X109" s="55"/>
      <c r="Y109" s="55"/>
      <c r="Z109" s="55"/>
      <c r="AA109" s="55"/>
      <c r="AB109" s="55"/>
      <c r="AC109" s="55"/>
    </row>
    <row r="110" spans="8:29">
      <c r="H110" s="55"/>
      <c r="I110" s="55"/>
      <c r="J110" s="55"/>
      <c r="K110" s="55"/>
      <c r="L110" s="55"/>
      <c r="M110" s="55"/>
      <c r="N110" s="55"/>
      <c r="O110" s="55"/>
      <c r="P110" s="55"/>
      <c r="Q110" s="55"/>
      <c r="R110" s="55"/>
      <c r="S110" s="55"/>
      <c r="T110" s="55"/>
      <c r="U110" s="55"/>
      <c r="V110" s="55"/>
      <c r="W110" s="55"/>
      <c r="X110" s="55"/>
      <c r="Y110" s="55"/>
      <c r="Z110" s="55"/>
      <c r="AA110" s="55"/>
      <c r="AB110" s="55"/>
      <c r="AC110" s="55"/>
    </row>
    <row r="111" spans="8:29">
      <c r="H111" s="55"/>
      <c r="I111" s="55"/>
      <c r="J111" s="55"/>
      <c r="K111" s="55"/>
      <c r="L111" s="55"/>
      <c r="M111" s="55"/>
      <c r="N111" s="55"/>
      <c r="O111" s="55"/>
      <c r="P111" s="55"/>
      <c r="Q111" s="55"/>
      <c r="R111" s="55"/>
      <c r="S111" s="55"/>
      <c r="T111" s="55"/>
      <c r="U111" s="55"/>
      <c r="V111" s="55"/>
      <c r="W111" s="55"/>
      <c r="X111" s="55"/>
      <c r="Y111" s="55"/>
      <c r="Z111" s="55"/>
      <c r="AA111" s="55"/>
      <c r="AB111" s="55"/>
      <c r="AC111" s="55"/>
    </row>
    <row r="112" spans="8:29">
      <c r="H112" s="55"/>
      <c r="I112" s="55"/>
      <c r="J112" s="55"/>
      <c r="K112" s="55"/>
      <c r="L112" s="55"/>
      <c r="M112" s="55"/>
      <c r="N112" s="55"/>
      <c r="O112" s="55"/>
      <c r="P112" s="55"/>
      <c r="Q112" s="55"/>
      <c r="R112" s="55"/>
      <c r="S112" s="55"/>
      <c r="T112" s="55"/>
      <c r="U112" s="55"/>
      <c r="V112" s="55"/>
      <c r="W112" s="55"/>
      <c r="X112" s="55"/>
      <c r="Y112" s="55"/>
      <c r="Z112" s="55"/>
      <c r="AA112" s="55"/>
      <c r="AB112" s="55"/>
      <c r="AC112" s="55"/>
    </row>
    <row r="113" spans="8:29">
      <c r="H113" s="55"/>
      <c r="I113" s="55"/>
      <c r="J113" s="55"/>
      <c r="K113" s="55"/>
      <c r="L113" s="55"/>
      <c r="M113" s="55"/>
      <c r="N113" s="55"/>
      <c r="O113" s="55"/>
      <c r="P113" s="55"/>
      <c r="Q113" s="55"/>
      <c r="R113" s="55"/>
      <c r="S113" s="55"/>
      <c r="T113" s="55"/>
      <c r="U113" s="55"/>
      <c r="V113" s="55"/>
      <c r="W113" s="55"/>
      <c r="X113" s="55"/>
      <c r="Y113" s="55"/>
      <c r="Z113" s="55"/>
      <c r="AA113" s="55"/>
      <c r="AB113" s="55"/>
      <c r="AC113" s="55"/>
    </row>
    <row r="114" spans="8:29">
      <c r="H114" s="55"/>
      <c r="I114" s="55"/>
      <c r="J114" s="55"/>
      <c r="K114" s="55"/>
      <c r="L114" s="55"/>
      <c r="M114" s="55"/>
      <c r="N114" s="55"/>
      <c r="O114" s="55"/>
      <c r="P114" s="55"/>
      <c r="Q114" s="55"/>
      <c r="R114" s="55"/>
      <c r="S114" s="55"/>
      <c r="T114" s="55"/>
      <c r="U114" s="55"/>
      <c r="V114" s="55"/>
      <c r="W114" s="55"/>
      <c r="X114" s="55"/>
      <c r="Y114" s="55"/>
      <c r="Z114" s="55"/>
      <c r="AA114" s="55"/>
      <c r="AB114" s="55"/>
      <c r="AC114" s="55"/>
    </row>
    <row r="115" spans="8:29">
      <c r="H115" s="55"/>
      <c r="I115" s="55"/>
      <c r="J115" s="55"/>
      <c r="K115" s="55"/>
      <c r="L115" s="55"/>
      <c r="M115" s="55"/>
      <c r="N115" s="55"/>
      <c r="O115" s="55"/>
      <c r="P115" s="55"/>
      <c r="Q115" s="55"/>
      <c r="R115" s="55"/>
      <c r="S115" s="55"/>
      <c r="T115" s="55"/>
      <c r="U115" s="55"/>
      <c r="V115" s="55"/>
      <c r="W115" s="55"/>
      <c r="X115" s="55"/>
      <c r="Y115" s="55"/>
      <c r="Z115" s="55"/>
      <c r="AA115" s="55"/>
      <c r="AB115" s="55"/>
      <c r="AC115" s="55"/>
    </row>
    <row r="116" spans="8:29">
      <c r="H116" s="55"/>
      <c r="I116" s="55"/>
      <c r="J116" s="55"/>
      <c r="K116" s="55"/>
      <c r="L116" s="55"/>
      <c r="M116" s="55"/>
      <c r="N116" s="55"/>
      <c r="O116" s="55"/>
      <c r="P116" s="55"/>
      <c r="Q116" s="55"/>
      <c r="R116" s="55"/>
      <c r="S116" s="55"/>
      <c r="T116" s="55"/>
      <c r="U116" s="55"/>
      <c r="V116" s="55"/>
      <c r="W116" s="55"/>
      <c r="X116" s="55"/>
      <c r="Y116" s="55"/>
      <c r="Z116" s="55"/>
      <c r="AA116" s="55"/>
      <c r="AB116" s="55"/>
      <c r="AC116" s="55"/>
    </row>
    <row r="117" spans="8:29">
      <c r="H117" s="55"/>
      <c r="I117" s="55"/>
      <c r="J117" s="55"/>
      <c r="K117" s="55"/>
      <c r="L117" s="55"/>
      <c r="M117" s="55"/>
      <c r="N117" s="55"/>
      <c r="O117" s="55"/>
      <c r="P117" s="55"/>
      <c r="Q117" s="55"/>
      <c r="R117" s="55"/>
      <c r="S117" s="55"/>
      <c r="T117" s="55"/>
      <c r="U117" s="55"/>
      <c r="V117" s="55"/>
      <c r="W117" s="55"/>
      <c r="X117" s="55"/>
      <c r="Y117" s="55"/>
      <c r="Z117" s="55"/>
      <c r="AA117" s="55"/>
      <c r="AB117" s="55"/>
      <c r="AC117" s="55"/>
    </row>
    <row r="118" spans="8:29">
      <c r="H118" s="55"/>
      <c r="I118" s="55"/>
      <c r="J118" s="55"/>
      <c r="K118" s="55"/>
      <c r="L118" s="55"/>
      <c r="M118" s="55"/>
      <c r="N118" s="55"/>
      <c r="O118" s="55"/>
      <c r="P118" s="55"/>
      <c r="Q118" s="55"/>
      <c r="R118" s="55"/>
      <c r="S118" s="55"/>
      <c r="T118" s="55"/>
      <c r="U118" s="55"/>
      <c r="V118" s="55"/>
      <c r="W118" s="55"/>
      <c r="X118" s="55"/>
      <c r="Y118" s="55"/>
      <c r="Z118" s="55"/>
      <c r="AA118" s="55"/>
      <c r="AB118" s="55"/>
      <c r="AC118" s="55"/>
    </row>
    <row r="119" spans="8:29">
      <c r="H119" s="55"/>
      <c r="I119" s="55"/>
      <c r="J119" s="55"/>
      <c r="K119" s="55"/>
      <c r="L119" s="55"/>
      <c r="M119" s="55"/>
      <c r="N119" s="55"/>
      <c r="O119" s="55"/>
      <c r="P119" s="55"/>
      <c r="Q119" s="55"/>
      <c r="R119" s="55"/>
      <c r="S119" s="55"/>
      <c r="T119" s="55"/>
      <c r="U119" s="55"/>
      <c r="V119" s="55"/>
      <c r="W119" s="55"/>
      <c r="X119" s="55"/>
      <c r="Y119" s="55"/>
      <c r="Z119" s="55"/>
      <c r="AA119" s="55"/>
      <c r="AB119" s="55"/>
      <c r="AC119" s="55"/>
    </row>
    <row r="120" spans="8:29">
      <c r="H120" s="55"/>
      <c r="I120" s="55"/>
      <c r="J120" s="55"/>
      <c r="K120" s="55"/>
      <c r="L120" s="55"/>
      <c r="M120" s="55"/>
      <c r="N120" s="55"/>
      <c r="O120" s="55"/>
      <c r="P120" s="55"/>
      <c r="Q120" s="55"/>
      <c r="R120" s="55"/>
      <c r="S120" s="55"/>
      <c r="T120" s="55"/>
      <c r="U120" s="55"/>
      <c r="V120" s="55"/>
      <c r="W120" s="55"/>
      <c r="X120" s="55"/>
      <c r="Y120" s="55"/>
      <c r="Z120" s="55"/>
      <c r="AA120" s="55"/>
      <c r="AB120" s="55"/>
      <c r="AC120" s="55"/>
    </row>
    <row r="121" spans="8:29">
      <c r="H121" s="55"/>
      <c r="I121" s="55"/>
      <c r="J121" s="55"/>
      <c r="K121" s="55"/>
      <c r="L121" s="55"/>
      <c r="M121" s="55"/>
      <c r="N121" s="55"/>
      <c r="O121" s="55"/>
      <c r="P121" s="55"/>
      <c r="Q121" s="55"/>
      <c r="R121" s="55"/>
      <c r="S121" s="55"/>
      <c r="T121" s="55"/>
      <c r="U121" s="55"/>
      <c r="V121" s="55"/>
      <c r="W121" s="55"/>
      <c r="X121" s="55"/>
      <c r="Y121" s="55"/>
      <c r="Z121" s="55"/>
      <c r="AA121" s="55"/>
      <c r="AB121" s="55"/>
      <c r="AC121" s="55"/>
    </row>
    <row r="122" spans="8:29">
      <c r="H122" s="55"/>
      <c r="I122" s="55"/>
      <c r="J122" s="55"/>
      <c r="K122" s="55"/>
      <c r="L122" s="55"/>
      <c r="M122" s="55"/>
      <c r="N122" s="55"/>
      <c r="O122" s="55"/>
      <c r="P122" s="55"/>
      <c r="Q122" s="55"/>
      <c r="R122" s="55"/>
      <c r="S122" s="55"/>
      <c r="T122" s="55"/>
      <c r="U122" s="55"/>
      <c r="V122" s="55"/>
      <c r="W122" s="55"/>
      <c r="X122" s="55"/>
      <c r="Y122" s="55"/>
      <c r="Z122" s="55"/>
      <c r="AA122" s="55"/>
      <c r="AB122" s="55"/>
      <c r="AC122" s="55"/>
    </row>
    <row r="123" spans="8:29">
      <c r="H123" s="55"/>
      <c r="I123" s="55"/>
      <c r="J123" s="55"/>
      <c r="K123" s="55"/>
      <c r="L123" s="55"/>
      <c r="M123" s="55"/>
      <c r="N123" s="55"/>
      <c r="O123" s="55"/>
      <c r="P123" s="55"/>
      <c r="Q123" s="55"/>
      <c r="R123" s="55"/>
      <c r="S123" s="55"/>
      <c r="T123" s="55"/>
      <c r="U123" s="55"/>
      <c r="V123" s="55"/>
      <c r="W123" s="55"/>
      <c r="X123" s="55"/>
      <c r="Y123" s="55"/>
      <c r="Z123" s="55"/>
      <c r="AA123" s="55"/>
      <c r="AB123" s="55"/>
      <c r="AC123" s="55"/>
    </row>
    <row r="124" spans="8:29">
      <c r="H124" s="55"/>
      <c r="I124" s="55"/>
      <c r="J124" s="55"/>
      <c r="K124" s="55"/>
      <c r="L124" s="55"/>
      <c r="M124" s="55"/>
      <c r="N124" s="55"/>
      <c r="O124" s="55"/>
      <c r="P124" s="55"/>
      <c r="Q124" s="55"/>
      <c r="R124" s="55"/>
      <c r="S124" s="55"/>
      <c r="T124" s="55"/>
      <c r="U124" s="55"/>
      <c r="V124" s="55"/>
      <c r="W124" s="55"/>
      <c r="X124" s="55"/>
      <c r="Y124" s="55"/>
      <c r="Z124" s="55"/>
      <c r="AA124" s="55"/>
      <c r="AB124" s="55"/>
      <c r="AC124" s="55"/>
    </row>
    <row r="125" spans="8:29">
      <c r="H125" s="55"/>
      <c r="I125" s="55"/>
      <c r="J125" s="55"/>
      <c r="K125" s="55"/>
      <c r="L125" s="55"/>
      <c r="M125" s="55"/>
      <c r="N125" s="55"/>
      <c r="O125" s="55"/>
      <c r="P125" s="55"/>
      <c r="Q125" s="55"/>
      <c r="R125" s="55"/>
      <c r="S125" s="55"/>
      <c r="T125" s="55"/>
      <c r="U125" s="55"/>
      <c r="V125" s="55"/>
      <c r="W125" s="55"/>
      <c r="X125" s="55"/>
      <c r="Y125" s="55"/>
      <c r="Z125" s="55"/>
      <c r="AA125" s="55"/>
      <c r="AB125" s="55"/>
      <c r="AC125" s="55"/>
    </row>
    <row r="126" spans="8:29">
      <c r="H126" s="55"/>
      <c r="I126" s="55"/>
      <c r="J126" s="55"/>
      <c r="K126" s="55"/>
      <c r="L126" s="55"/>
      <c r="M126" s="55"/>
      <c r="N126" s="55"/>
      <c r="O126" s="55"/>
      <c r="P126" s="55"/>
      <c r="Q126" s="55"/>
      <c r="R126" s="55"/>
      <c r="S126" s="55"/>
      <c r="T126" s="55"/>
      <c r="U126" s="55"/>
      <c r="V126" s="55"/>
      <c r="W126" s="55"/>
      <c r="X126" s="55"/>
      <c r="Y126" s="55"/>
      <c r="Z126" s="55"/>
      <c r="AA126" s="55"/>
      <c r="AB126" s="55"/>
      <c r="AC126" s="55"/>
    </row>
    <row r="127" spans="8:29">
      <c r="H127" s="55"/>
      <c r="I127" s="55"/>
      <c r="J127" s="55"/>
      <c r="K127" s="55"/>
      <c r="L127" s="55"/>
      <c r="M127" s="55"/>
      <c r="N127" s="55"/>
      <c r="O127" s="55"/>
      <c r="P127" s="55"/>
      <c r="Q127" s="55"/>
      <c r="R127" s="55"/>
      <c r="S127" s="55"/>
      <c r="T127" s="55"/>
      <c r="U127" s="55"/>
      <c r="V127" s="55"/>
      <c r="W127" s="55"/>
      <c r="X127" s="55"/>
      <c r="Y127" s="55"/>
      <c r="Z127" s="55"/>
      <c r="AA127" s="55"/>
      <c r="AB127" s="55"/>
      <c r="AC127" s="55"/>
    </row>
    <row r="128" spans="8:29">
      <c r="H128" s="55"/>
      <c r="I128" s="55"/>
      <c r="J128" s="55"/>
      <c r="K128" s="55"/>
      <c r="L128" s="55"/>
      <c r="M128" s="55"/>
      <c r="N128" s="55"/>
      <c r="O128" s="55"/>
      <c r="P128" s="55"/>
      <c r="Q128" s="55"/>
      <c r="R128" s="55"/>
      <c r="S128" s="55"/>
      <c r="T128" s="55"/>
      <c r="U128" s="55"/>
      <c r="V128" s="55"/>
      <c r="W128" s="55"/>
      <c r="X128" s="55"/>
      <c r="Y128" s="55"/>
      <c r="Z128" s="55"/>
      <c r="AA128" s="55"/>
      <c r="AB128" s="55"/>
      <c r="AC128" s="55"/>
    </row>
    <row r="129" spans="8:29">
      <c r="H129" s="55"/>
      <c r="I129" s="55"/>
      <c r="J129" s="55"/>
      <c r="K129" s="55"/>
      <c r="L129" s="55"/>
      <c r="M129" s="55"/>
      <c r="N129" s="55"/>
      <c r="O129" s="55"/>
      <c r="P129" s="55"/>
      <c r="Q129" s="55"/>
      <c r="R129" s="55"/>
      <c r="S129" s="55"/>
      <c r="T129" s="55"/>
      <c r="U129" s="55"/>
      <c r="V129" s="55"/>
      <c r="W129" s="55"/>
      <c r="X129" s="55"/>
      <c r="Y129" s="55"/>
      <c r="Z129" s="55"/>
      <c r="AA129" s="55"/>
      <c r="AB129" s="55"/>
      <c r="AC129" s="55"/>
    </row>
    <row r="130" spans="8:29">
      <c r="H130" s="55"/>
      <c r="I130" s="55"/>
      <c r="J130" s="55"/>
      <c r="K130" s="55"/>
      <c r="L130" s="55"/>
      <c r="M130" s="55"/>
      <c r="N130" s="55"/>
      <c r="O130" s="55"/>
      <c r="P130" s="55"/>
      <c r="Q130" s="55"/>
      <c r="R130" s="55"/>
      <c r="S130" s="55"/>
      <c r="T130" s="55"/>
      <c r="U130" s="55"/>
      <c r="V130" s="55"/>
      <c r="W130" s="55"/>
      <c r="X130" s="55"/>
      <c r="Y130" s="55"/>
      <c r="Z130" s="55"/>
      <c r="AA130" s="55"/>
      <c r="AB130" s="55"/>
      <c r="AC130" s="55"/>
    </row>
    <row r="131" spans="8:29">
      <c r="H131" s="55"/>
      <c r="I131" s="55"/>
      <c r="J131" s="55"/>
      <c r="K131" s="55"/>
      <c r="L131" s="55"/>
      <c r="M131" s="55"/>
      <c r="N131" s="55"/>
      <c r="O131" s="55"/>
      <c r="P131" s="55"/>
      <c r="Q131" s="55"/>
      <c r="R131" s="55"/>
      <c r="S131" s="55"/>
      <c r="T131" s="55"/>
      <c r="U131" s="55"/>
      <c r="V131" s="55"/>
      <c r="W131" s="55"/>
      <c r="X131" s="55"/>
      <c r="Y131" s="55"/>
      <c r="Z131" s="55"/>
      <c r="AA131" s="55"/>
      <c r="AB131" s="55"/>
      <c r="AC131" s="55"/>
    </row>
    <row r="132" spans="8:29">
      <c r="H132" s="55"/>
      <c r="I132" s="55"/>
      <c r="J132" s="55"/>
      <c r="K132" s="55"/>
      <c r="L132" s="55"/>
      <c r="M132" s="55"/>
      <c r="N132" s="55"/>
      <c r="O132" s="55"/>
      <c r="P132" s="55"/>
      <c r="Q132" s="55"/>
      <c r="R132" s="55"/>
      <c r="S132" s="55"/>
      <c r="T132" s="55"/>
      <c r="U132" s="55"/>
      <c r="V132" s="55"/>
      <c r="W132" s="55"/>
      <c r="X132" s="55"/>
      <c r="Y132" s="55"/>
      <c r="Z132" s="55"/>
      <c r="AA132" s="55"/>
      <c r="AB132" s="55"/>
      <c r="AC132" s="55"/>
    </row>
    <row r="133" spans="8:29">
      <c r="H133" s="55"/>
      <c r="I133" s="55"/>
      <c r="J133" s="55"/>
      <c r="K133" s="55"/>
      <c r="L133" s="55"/>
      <c r="M133" s="55"/>
      <c r="N133" s="55"/>
      <c r="O133" s="55"/>
      <c r="P133" s="55"/>
      <c r="Q133" s="55"/>
      <c r="R133" s="55"/>
      <c r="S133" s="55"/>
      <c r="T133" s="55"/>
      <c r="U133" s="55"/>
      <c r="V133" s="55"/>
      <c r="W133" s="55"/>
      <c r="X133" s="55"/>
      <c r="Y133" s="55"/>
      <c r="Z133" s="55"/>
      <c r="AA133" s="55"/>
      <c r="AB133" s="55"/>
      <c r="AC133" s="55"/>
    </row>
    <row r="134" spans="8:29">
      <c r="H134" s="55"/>
      <c r="I134" s="55"/>
      <c r="J134" s="55"/>
      <c r="K134" s="55"/>
      <c r="L134" s="55"/>
      <c r="M134" s="55"/>
      <c r="N134" s="55"/>
      <c r="O134" s="55"/>
      <c r="P134" s="55"/>
      <c r="Q134" s="55"/>
      <c r="R134" s="55"/>
      <c r="S134" s="55"/>
      <c r="T134" s="55"/>
      <c r="U134" s="55"/>
      <c r="V134" s="55"/>
      <c r="W134" s="55"/>
      <c r="X134" s="55"/>
      <c r="Y134" s="55"/>
      <c r="Z134" s="55"/>
      <c r="AA134" s="55"/>
      <c r="AB134" s="55"/>
      <c r="AC134" s="55"/>
    </row>
    <row r="135" spans="8:29">
      <c r="H135" s="55"/>
      <c r="I135" s="55"/>
      <c r="J135" s="55"/>
      <c r="K135" s="55"/>
      <c r="L135" s="55"/>
      <c r="M135" s="55"/>
      <c r="N135" s="55"/>
      <c r="O135" s="55"/>
      <c r="P135" s="55"/>
      <c r="Q135" s="55"/>
      <c r="R135" s="55"/>
      <c r="S135" s="55"/>
      <c r="T135" s="55"/>
      <c r="U135" s="55"/>
      <c r="V135" s="55"/>
      <c r="W135" s="55"/>
      <c r="X135" s="55"/>
      <c r="Y135" s="55"/>
      <c r="Z135" s="55"/>
      <c r="AA135" s="55"/>
      <c r="AB135" s="55"/>
      <c r="AC135" s="55"/>
    </row>
    <row r="136" spans="8:29">
      <c r="H136" s="55"/>
      <c r="I136" s="55"/>
      <c r="J136" s="55"/>
      <c r="K136" s="55"/>
      <c r="L136" s="55"/>
      <c r="M136" s="55"/>
      <c r="N136" s="55"/>
      <c r="O136" s="55"/>
      <c r="P136" s="55"/>
      <c r="Q136" s="55"/>
      <c r="R136" s="55"/>
      <c r="S136" s="55"/>
      <c r="T136" s="55"/>
      <c r="U136" s="55"/>
      <c r="V136" s="55"/>
      <c r="W136" s="55"/>
      <c r="X136" s="55"/>
      <c r="Y136" s="55"/>
      <c r="Z136" s="55"/>
      <c r="AA136" s="55"/>
      <c r="AB136" s="55"/>
      <c r="AC136" s="55"/>
    </row>
  </sheetData>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1F14-6A8A-47BD-AF69-999E3F4BCCAC}">
  <dimension ref="A1:BK125"/>
  <sheetViews>
    <sheetView topLeftCell="H11" zoomScale="55" zoomScaleNormal="55" workbookViewId="0"/>
  </sheetViews>
  <sheetFormatPr defaultColWidth="9.140625" defaultRowHeight="12.75"/>
  <cols>
    <col min="1" max="1" width="25.140625" style="34" hidden="1" customWidth="1"/>
    <col min="2" max="7" width="0" style="34" hidden="1" customWidth="1"/>
    <col min="8" max="8" width="9.140625" style="34"/>
    <col min="9" max="9" width="36.5703125" style="34" bestFit="1" customWidth="1"/>
    <col min="10" max="22" width="9.140625" style="34"/>
    <col min="23" max="23" width="36.5703125" style="34" customWidth="1"/>
    <col min="24" max="24" width="9.140625" style="34" customWidth="1"/>
    <col min="25" max="25" width="9.140625" style="39" customWidth="1"/>
    <col min="26" max="26" width="9.140625" style="35" customWidth="1"/>
    <col min="27" max="29" width="9.140625" style="34" customWidth="1"/>
    <col min="30" max="30" width="36.5703125" style="34" customWidth="1"/>
    <col min="31" max="34" width="20.5703125" style="34" customWidth="1"/>
    <col min="35" max="39" width="9.140625" style="34"/>
    <col min="40" max="41" width="0" style="34" hidden="1" customWidth="1"/>
    <col min="42" max="42" width="35" style="34" hidden="1" customWidth="1"/>
    <col min="43" max="43" width="0" style="34" hidden="1" customWidth="1"/>
    <col min="44" max="44" width="8.85546875" style="34" hidden="1" customWidth="1"/>
    <col min="45" max="45" width="0" style="34" hidden="1" customWidth="1"/>
    <col min="46" max="46" width="0" style="55" hidden="1" customWidth="1"/>
    <col min="47" max="49" width="0" style="34" hidden="1" customWidth="1"/>
    <col min="50" max="50" width="33.5703125" style="34" hidden="1" customWidth="1"/>
    <col min="51" max="54" width="0" style="34" hidden="1" customWidth="1"/>
    <col min="55" max="55" width="2.42578125" style="34" hidden="1" customWidth="1"/>
    <col min="56" max="58" width="0" style="34" hidden="1" customWidth="1"/>
    <col min="59" max="59" width="9.42578125" style="34" hidden="1" customWidth="1"/>
    <col min="60" max="63" width="0" style="34" hidden="1" customWidth="1"/>
    <col min="64" max="16384" width="9.140625" style="34"/>
  </cols>
  <sheetData>
    <row r="1" spans="1:63" hidden="1">
      <c r="W1" s="34" t="s">
        <v>354</v>
      </c>
      <c r="X1" s="34" t="s">
        <v>1155</v>
      </c>
      <c r="Y1" s="39" t="s">
        <v>1156</v>
      </c>
      <c r="Z1" s="35" t="s">
        <v>1157</v>
      </c>
      <c r="AA1" s="34" t="s">
        <v>1158</v>
      </c>
      <c r="AD1" s="34" t="s">
        <v>354</v>
      </c>
      <c r="AE1" s="34" t="s">
        <v>1155</v>
      </c>
      <c r="AF1" s="34" t="s">
        <v>1156</v>
      </c>
      <c r="AG1" s="34" t="s">
        <v>1157</v>
      </c>
      <c r="AH1" s="34" t="s">
        <v>1158</v>
      </c>
      <c r="AQ1" s="34" t="str">
        <f>Z1</f>
        <v>(3)</v>
      </c>
      <c r="AR1" s="34" t="str">
        <f>X1</f>
        <v>(1)</v>
      </c>
      <c r="AS1" s="34" t="str">
        <f>Y1</f>
        <v>(2)</v>
      </c>
      <c r="AT1" s="55" t="str">
        <f>AA1</f>
        <v>(4)</v>
      </c>
    </row>
    <row r="2" spans="1:63" hidden="1">
      <c r="A2" s="34" t="s">
        <v>1159</v>
      </c>
      <c r="B2" s="52">
        <v>0.12928958152562825</v>
      </c>
      <c r="C2" s="34">
        <f>B2-B3</f>
        <v>0.12090228966000657</v>
      </c>
      <c r="W2" s="34" t="s">
        <v>1160</v>
      </c>
      <c r="X2" s="34" t="s">
        <v>772</v>
      </c>
      <c r="Y2" s="39" t="s">
        <v>772</v>
      </c>
      <c r="Z2" s="35" t="s">
        <v>772</v>
      </c>
      <c r="AA2" s="34" t="s">
        <v>772</v>
      </c>
      <c r="AD2" s="34" t="s">
        <v>1160</v>
      </c>
      <c r="AE2" s="34" t="s">
        <v>1161</v>
      </c>
      <c r="AF2" s="34" t="s">
        <v>1161</v>
      </c>
      <c r="AG2" s="34" t="s">
        <v>1161</v>
      </c>
      <c r="AH2" s="34" t="s">
        <v>1161</v>
      </c>
      <c r="AO2" s="55"/>
      <c r="AP2" s="55"/>
      <c r="AQ2" s="55"/>
      <c r="AR2" s="55"/>
      <c r="AS2" s="55"/>
      <c r="AU2" s="55"/>
      <c r="AV2" s="55"/>
      <c r="AW2" s="55"/>
      <c r="AX2" s="56" t="s">
        <v>1162</v>
      </c>
      <c r="AY2" s="460" t="s">
        <v>1163</v>
      </c>
      <c r="AZ2" s="460"/>
      <c r="BA2" s="460"/>
      <c r="BB2" s="460"/>
      <c r="BC2" s="56"/>
      <c r="BD2" s="460" t="s">
        <v>1164</v>
      </c>
      <c r="BE2" s="460"/>
      <c r="BF2" s="460"/>
      <c r="BG2" s="460"/>
      <c r="BH2" s="55"/>
      <c r="BI2" s="55"/>
      <c r="BJ2" s="55"/>
      <c r="BK2" s="55"/>
    </row>
    <row r="3" spans="1:63" hidden="1">
      <c r="A3" s="34" t="s">
        <v>1165</v>
      </c>
      <c r="B3" s="52">
        <v>8.3872918656216766E-3</v>
      </c>
      <c r="W3" s="34" t="s">
        <v>354</v>
      </c>
      <c r="X3" s="34" t="s">
        <v>354</v>
      </c>
      <c r="Y3" s="39" t="s">
        <v>354</v>
      </c>
      <c r="Z3" s="35" t="s">
        <v>354</v>
      </c>
      <c r="AA3" s="34" t="s">
        <v>354</v>
      </c>
      <c r="AD3" s="34" t="s">
        <v>354</v>
      </c>
      <c r="AE3" s="34" t="s">
        <v>354</v>
      </c>
      <c r="AF3" s="34" t="s">
        <v>354</v>
      </c>
      <c r="AG3" s="34" t="s">
        <v>354</v>
      </c>
      <c r="AH3" s="34" t="s">
        <v>354</v>
      </c>
      <c r="AO3" s="55"/>
      <c r="AP3" s="57" t="s">
        <v>1166</v>
      </c>
      <c r="AQ3" s="58" t="str">
        <f>X1</f>
        <v>(1)</v>
      </c>
      <c r="AR3" s="58" t="str">
        <f>Y1</f>
        <v>(2)</v>
      </c>
      <c r="AS3" s="58" t="str">
        <f>Z1</f>
        <v>(3)</v>
      </c>
      <c r="AU3" s="58" t="str">
        <f>AA1</f>
        <v>(4)</v>
      </c>
      <c r="AV3" s="55"/>
      <c r="AW3" s="55"/>
      <c r="AX3" s="59"/>
      <c r="AY3" s="60" t="s">
        <v>1155</v>
      </c>
      <c r="AZ3" s="60" t="s">
        <v>1156</v>
      </c>
      <c r="BA3" s="60" t="s">
        <v>1157</v>
      </c>
      <c r="BB3" s="60" t="s">
        <v>1158</v>
      </c>
      <c r="BC3" s="60"/>
      <c r="BD3" s="60" t="s">
        <v>1167</v>
      </c>
      <c r="BE3" s="60" t="s">
        <v>1168</v>
      </c>
      <c r="BF3" s="60" t="s">
        <v>1169</v>
      </c>
      <c r="BG3" s="60" t="s">
        <v>1170</v>
      </c>
      <c r="BH3" s="55"/>
      <c r="BI3" s="55"/>
      <c r="BJ3" s="55"/>
      <c r="BK3" s="55"/>
    </row>
    <row r="4" spans="1:63" ht="6.6" hidden="1" customHeight="1">
      <c r="A4" s="34" t="s">
        <v>1171</v>
      </c>
      <c r="B4" s="52">
        <v>0.2501918711856348</v>
      </c>
      <c r="W4" s="34" t="s">
        <v>1172</v>
      </c>
      <c r="X4" s="34" t="s">
        <v>354</v>
      </c>
      <c r="Y4" s="39" t="s">
        <v>354</v>
      </c>
      <c r="Z4" s="35" t="s">
        <v>1173</v>
      </c>
      <c r="AA4" s="34" t="s">
        <v>354</v>
      </c>
      <c r="AD4" s="34" t="s">
        <v>1172</v>
      </c>
      <c r="AE4" s="34" t="s">
        <v>354</v>
      </c>
      <c r="AF4" s="34" t="s">
        <v>354</v>
      </c>
      <c r="AG4" s="34" t="s">
        <v>1174</v>
      </c>
      <c r="AH4" s="34" t="s">
        <v>354</v>
      </c>
      <c r="AO4" s="55"/>
      <c r="AP4" s="55"/>
      <c r="AQ4" s="55"/>
      <c r="AR4" s="55"/>
      <c r="AS4" s="55"/>
      <c r="AU4" s="55"/>
      <c r="AV4" s="55"/>
      <c r="AW4" s="55"/>
      <c r="AX4" s="55"/>
      <c r="AY4" s="55"/>
      <c r="AZ4" s="55"/>
      <c r="BA4" s="55"/>
      <c r="BB4" s="55"/>
      <c r="BC4" s="55"/>
      <c r="BD4" s="55"/>
      <c r="BE4" s="55"/>
      <c r="BF4" s="55"/>
      <c r="BG4" s="55"/>
      <c r="BH4" s="55"/>
      <c r="BI4" s="55"/>
      <c r="BJ4" s="55"/>
      <c r="BK4" s="55"/>
    </row>
    <row r="5" spans="1:63" hidden="1">
      <c r="A5" s="34" t="s">
        <v>1175</v>
      </c>
      <c r="B5" s="52">
        <v>2.6358135393338704E-3</v>
      </c>
      <c r="C5" s="34">
        <f>B5-B6</f>
        <v>1.1500470620422008E-2</v>
      </c>
      <c r="W5" s="34" t="s">
        <v>354</v>
      </c>
      <c r="X5" s="34" t="s">
        <v>354</v>
      </c>
      <c r="Y5" s="39" t="s">
        <v>354</v>
      </c>
      <c r="Z5" s="35" t="s">
        <v>1176</v>
      </c>
      <c r="AA5" s="34" t="s">
        <v>354</v>
      </c>
      <c r="AD5" s="34" t="s">
        <v>354</v>
      </c>
      <c r="AE5" s="34" t="s">
        <v>354</v>
      </c>
      <c r="AF5" s="34" t="s">
        <v>354</v>
      </c>
      <c r="AG5" s="34" t="s">
        <v>1177</v>
      </c>
      <c r="AH5" s="34" t="s">
        <v>354</v>
      </c>
      <c r="AO5" s="55"/>
      <c r="AP5" s="61" t="str">
        <f>W34</f>
        <v>Log(Nominal GDP)</v>
      </c>
      <c r="AQ5" s="61" t="str">
        <f>Y34</f>
        <v>0.854***</v>
      </c>
      <c r="AR5" s="61" t="str">
        <f>Z34</f>
        <v>0.873***</v>
      </c>
      <c r="AS5" s="61" t="str">
        <f>AA34</f>
        <v>0.924***</v>
      </c>
      <c r="AU5" s="61" t="str">
        <f>X34</f>
        <v>0.831***</v>
      </c>
      <c r="AV5" s="61">
        <f>AB34</f>
        <v>0</v>
      </c>
      <c r="AW5" s="61"/>
      <c r="AX5" s="61" t="str">
        <f>AD34</f>
        <v>Log(Nominal GDP)</v>
      </c>
      <c r="AY5" s="61" t="str">
        <f>AE34</f>
        <v>0.703***</v>
      </c>
      <c r="AZ5" s="61" t="str">
        <f>AF34</f>
        <v>0.760***</v>
      </c>
      <c r="BA5" s="61" t="str">
        <f>AG34</f>
        <v>0.771***</v>
      </c>
      <c r="BB5" s="61" t="str">
        <f>AH34</f>
        <v>0.746***</v>
      </c>
      <c r="BC5" s="61"/>
      <c r="BD5" s="61" t="str">
        <f t="shared" ref="BD5:BD24" si="0">AU5</f>
        <v>0.831***</v>
      </c>
      <c r="BE5" s="61" t="str">
        <f t="shared" ref="BE5:BG20" si="1">AQ5</f>
        <v>0.854***</v>
      </c>
      <c r="BF5" s="61" t="str">
        <f t="shared" si="1"/>
        <v>0.873***</v>
      </c>
      <c r="BG5" s="61" t="str">
        <f t="shared" si="1"/>
        <v>0.924***</v>
      </c>
      <c r="BH5" s="55"/>
      <c r="BI5" s="55"/>
      <c r="BJ5" s="55"/>
      <c r="BK5" s="55"/>
    </row>
    <row r="6" spans="1:63" hidden="1">
      <c r="A6" s="34" t="s">
        <v>1178</v>
      </c>
      <c r="B6" s="52">
        <v>-8.8646570810881377E-3</v>
      </c>
      <c r="W6" s="34" t="s">
        <v>1179</v>
      </c>
      <c r="X6" s="34" t="s">
        <v>354</v>
      </c>
      <c r="Y6" s="39" t="s">
        <v>1180</v>
      </c>
      <c r="Z6" s="35" t="s">
        <v>354</v>
      </c>
      <c r="AA6" s="34" t="s">
        <v>1181</v>
      </c>
      <c r="AD6" s="34" t="s">
        <v>1179</v>
      </c>
      <c r="AE6" s="34" t="s">
        <v>354</v>
      </c>
      <c r="AF6" s="34" t="s">
        <v>1182</v>
      </c>
      <c r="AG6" s="34" t="s">
        <v>354</v>
      </c>
      <c r="AH6" s="34" t="s">
        <v>1183</v>
      </c>
      <c r="AO6" s="55"/>
      <c r="AP6" s="61" t="str">
        <f>W26</f>
        <v>Log(Distance)</v>
      </c>
      <c r="AQ6" s="61" t="str">
        <f>Y26</f>
        <v>-0.847***</v>
      </c>
      <c r="AR6" s="61" t="str">
        <f>Z26</f>
        <v>-0.846***</v>
      </c>
      <c r="AS6" s="61" t="str">
        <f>AA26</f>
        <v>-0.851***</v>
      </c>
      <c r="AU6" s="61" t="str">
        <f>X26</f>
        <v>-0.843***</v>
      </c>
      <c r="AV6" s="61">
        <f>AB26</f>
        <v>0</v>
      </c>
      <c r="AW6" s="61"/>
      <c r="AX6" s="61" t="str">
        <f>AD26</f>
        <v>Log(Distance)</v>
      </c>
      <c r="AY6" s="61" t="str">
        <f>AE26</f>
        <v>-1.045***</v>
      </c>
      <c r="AZ6" s="61" t="str">
        <f>AF26</f>
        <v>-1.041***</v>
      </c>
      <c r="BA6" s="61" t="str">
        <f>AG26</f>
        <v>-1.055***</v>
      </c>
      <c r="BB6" s="61" t="str">
        <f>AH26</f>
        <v>-1.062***</v>
      </c>
      <c r="BC6" s="61"/>
      <c r="BD6" s="61" t="str">
        <f t="shared" si="0"/>
        <v>-0.843***</v>
      </c>
      <c r="BE6" s="61" t="str">
        <f t="shared" si="1"/>
        <v>-0.847***</v>
      </c>
      <c r="BF6" s="61" t="str">
        <f t="shared" si="1"/>
        <v>-0.846***</v>
      </c>
      <c r="BG6" s="61" t="str">
        <f t="shared" si="1"/>
        <v>-0.851***</v>
      </c>
      <c r="BH6" s="55"/>
      <c r="BI6" s="55"/>
      <c r="BJ6" s="55"/>
      <c r="BK6" s="55"/>
    </row>
    <row r="7" spans="1:63" hidden="1">
      <c r="A7" s="34" t="s">
        <v>1184</v>
      </c>
      <c r="B7" s="52">
        <v>1.4136284159755878E-2</v>
      </c>
      <c r="W7" s="34" t="s">
        <v>354</v>
      </c>
      <c r="X7" s="34" t="s">
        <v>354</v>
      </c>
      <c r="Y7" s="39" t="s">
        <v>1185</v>
      </c>
      <c r="Z7" s="35" t="s">
        <v>354</v>
      </c>
      <c r="AA7" s="34" t="s">
        <v>1186</v>
      </c>
      <c r="AD7" s="34" t="s">
        <v>354</v>
      </c>
      <c r="AE7" s="34" t="s">
        <v>354</v>
      </c>
      <c r="AF7" s="34" t="s">
        <v>1187</v>
      </c>
      <c r="AG7" s="34" t="s">
        <v>354</v>
      </c>
      <c r="AH7" s="34" t="s">
        <v>1188</v>
      </c>
      <c r="AO7" s="55"/>
      <c r="AP7" s="61" t="str">
        <f>W28</f>
        <v>Contiguity</v>
      </c>
      <c r="AQ7" s="61" t="str">
        <f>Y28</f>
        <v>0.461***</v>
      </c>
      <c r="AR7" s="61" t="str">
        <f>Z28</f>
        <v>0.458***</v>
      </c>
      <c r="AS7" s="61" t="str">
        <f>AA28</f>
        <v>0.452***</v>
      </c>
      <c r="AU7" s="61" t="str">
        <f>X28</f>
        <v>0.451***</v>
      </c>
      <c r="AV7" s="61">
        <f>AB28</f>
        <v>0</v>
      </c>
      <c r="AW7" s="61"/>
      <c r="AX7" s="61" t="str">
        <f>AD28</f>
        <v>Contiguity</v>
      </c>
      <c r="AY7" s="61" t="str">
        <f>AE28</f>
        <v>1.024***</v>
      </c>
      <c r="AZ7" s="61" t="str">
        <f>AF28</f>
        <v>1.039***</v>
      </c>
      <c r="BA7" s="61" t="str">
        <f>AG28</f>
        <v>1.072***</v>
      </c>
      <c r="BB7" s="61" t="str">
        <f>AH28</f>
        <v>1.082***</v>
      </c>
      <c r="BC7" s="61"/>
      <c r="BD7" s="61" t="str">
        <f t="shared" si="0"/>
        <v>0.451***</v>
      </c>
      <c r="BE7" s="61" t="str">
        <f t="shared" si="1"/>
        <v>0.461***</v>
      </c>
      <c r="BF7" s="61" t="str">
        <f t="shared" si="1"/>
        <v>0.458***</v>
      </c>
      <c r="BG7" s="61" t="str">
        <f t="shared" si="1"/>
        <v>0.452***</v>
      </c>
      <c r="BH7" s="55"/>
      <c r="BI7" s="55"/>
      <c r="BJ7" s="55"/>
      <c r="BK7" s="55"/>
    </row>
    <row r="8" spans="1:63" hidden="1">
      <c r="A8" s="34" t="s">
        <v>1189</v>
      </c>
      <c r="B8" s="52">
        <v>5.2875037892824106E-2</v>
      </c>
      <c r="C8" s="34">
        <f>B8-B9</f>
        <v>2.6235601442120404E-2</v>
      </c>
      <c r="W8" s="34" t="s">
        <v>1190</v>
      </c>
      <c r="X8" s="34" t="s">
        <v>354</v>
      </c>
      <c r="Y8" s="39" t="s">
        <v>1191</v>
      </c>
      <c r="Z8" s="35" t="s">
        <v>354</v>
      </c>
      <c r="AA8" s="34" t="s">
        <v>1192</v>
      </c>
      <c r="AD8" s="34" t="s">
        <v>1190</v>
      </c>
      <c r="AE8" s="34" t="s">
        <v>354</v>
      </c>
      <c r="AF8" s="34" t="s">
        <v>1193</v>
      </c>
      <c r="AG8" s="34" t="s">
        <v>354</v>
      </c>
      <c r="AH8" s="34" t="s">
        <v>1194</v>
      </c>
      <c r="AO8" s="55"/>
      <c r="AP8" s="61" t="str">
        <f>W30</f>
        <v>Common Language</v>
      </c>
      <c r="AQ8" s="61" t="str">
        <f>Y30</f>
        <v>0.544***</v>
      </c>
      <c r="AR8" s="61" t="str">
        <f>Z30</f>
        <v>0.543***</v>
      </c>
      <c r="AS8" s="61" t="str">
        <f>AA30</f>
        <v>0.546***</v>
      </c>
      <c r="AU8" s="61" t="str">
        <f>X30</f>
        <v>0.538***</v>
      </c>
      <c r="AV8" s="61">
        <f>AB30</f>
        <v>0</v>
      </c>
      <c r="AW8" s="61"/>
      <c r="AX8" s="61" t="str">
        <f>AD30</f>
        <v>Common Language</v>
      </c>
      <c r="AY8" s="61" t="str">
        <f>AE30</f>
        <v>0.677***</v>
      </c>
      <c r="AZ8" s="61" t="str">
        <f>AF30</f>
        <v>0.705***</v>
      </c>
      <c r="BA8" s="61" t="str">
        <f>AG30</f>
        <v>0.698***</v>
      </c>
      <c r="BB8" s="61" t="str">
        <f>AH30</f>
        <v>0.697***</v>
      </c>
      <c r="BC8" s="61"/>
      <c r="BD8" s="61" t="str">
        <f t="shared" si="0"/>
        <v>0.538***</v>
      </c>
      <c r="BE8" s="61" t="str">
        <f t="shared" si="1"/>
        <v>0.544***</v>
      </c>
      <c r="BF8" s="61" t="str">
        <f t="shared" si="1"/>
        <v>0.543***</v>
      </c>
      <c r="BG8" s="61" t="str">
        <f t="shared" si="1"/>
        <v>0.546***</v>
      </c>
      <c r="BH8" s="55"/>
      <c r="BI8" s="55"/>
      <c r="BJ8" s="55"/>
      <c r="BK8" s="55"/>
    </row>
    <row r="9" spans="1:63" hidden="1">
      <c r="A9" s="34" t="s">
        <v>1195</v>
      </c>
      <c r="B9" s="52">
        <v>2.6639436450703703E-2</v>
      </c>
      <c r="W9" s="34" t="s">
        <v>354</v>
      </c>
      <c r="X9" s="34" t="s">
        <v>354</v>
      </c>
      <c r="Y9" s="39" t="s">
        <v>1196</v>
      </c>
      <c r="Z9" s="35" t="s">
        <v>354</v>
      </c>
      <c r="AA9" s="34" t="s">
        <v>1197</v>
      </c>
      <c r="AD9" s="34" t="s">
        <v>354</v>
      </c>
      <c r="AE9" s="34" t="s">
        <v>354</v>
      </c>
      <c r="AF9" s="34" t="s">
        <v>1198</v>
      </c>
      <c r="AG9" s="34" t="s">
        <v>354</v>
      </c>
      <c r="AH9" s="34" t="s">
        <v>1199</v>
      </c>
      <c r="AO9" s="55"/>
      <c r="AP9" s="61" t="str">
        <f>W32</f>
        <v>Common Colonizer</v>
      </c>
      <c r="AQ9" s="61" t="str">
        <f>Y32</f>
        <v>0.731***</v>
      </c>
      <c r="AR9" s="61" t="str">
        <f>Z32</f>
        <v>0.803***</v>
      </c>
      <c r="AS9" s="61" t="str">
        <f>AA32</f>
        <v>0.723***</v>
      </c>
      <c r="AU9" s="61" t="str">
        <f>X32</f>
        <v>0.717***</v>
      </c>
      <c r="AV9" s="61">
        <f>AB32</f>
        <v>0</v>
      </c>
      <c r="AW9" s="61"/>
      <c r="AX9" s="61" t="str">
        <f>AD32</f>
        <v>Common Colonizer</v>
      </c>
      <c r="AY9" s="61" t="str">
        <f>AE32</f>
        <v>0.451***</v>
      </c>
      <c r="AZ9" s="61" t="str">
        <f>AF32</f>
        <v>0.466***</v>
      </c>
      <c r="BA9" s="61" t="str">
        <f>AG32</f>
        <v>0.447***</v>
      </c>
      <c r="BB9" s="61" t="str">
        <f>AH32</f>
        <v>0.451***</v>
      </c>
      <c r="BC9" s="61"/>
      <c r="BD9" s="61" t="str">
        <f t="shared" si="0"/>
        <v>0.717***</v>
      </c>
      <c r="BE9" s="61" t="str">
        <f t="shared" si="1"/>
        <v>0.731***</v>
      </c>
      <c r="BF9" s="61" t="str">
        <f t="shared" si="1"/>
        <v>0.803***</v>
      </c>
      <c r="BG9" s="61" t="str">
        <f t="shared" si="1"/>
        <v>0.723***</v>
      </c>
      <c r="BH9" s="55"/>
      <c r="BI9" s="55"/>
      <c r="BJ9" s="55"/>
      <c r="BK9" s="55"/>
    </row>
    <row r="10" spans="1:63" hidden="1">
      <c r="A10" s="34" t="s">
        <v>1200</v>
      </c>
      <c r="B10" s="52">
        <v>7.9110639334944513E-2</v>
      </c>
      <c r="W10" s="34" t="s">
        <v>1201</v>
      </c>
      <c r="X10" s="34" t="s">
        <v>1202</v>
      </c>
      <c r="Y10" s="39" t="s">
        <v>1203</v>
      </c>
      <c r="Z10" s="35" t="s">
        <v>1204</v>
      </c>
      <c r="AA10" s="34" t="s">
        <v>1205</v>
      </c>
      <c r="AD10" s="34" t="s">
        <v>1201</v>
      </c>
      <c r="AE10" s="34" t="s">
        <v>1206</v>
      </c>
      <c r="AF10" s="34" t="s">
        <v>1207</v>
      </c>
      <c r="AG10" s="34" t="s">
        <v>1208</v>
      </c>
      <c r="AH10" s="34" t="s">
        <v>1209</v>
      </c>
      <c r="AO10" s="55"/>
      <c r="AP10" s="61" t="str">
        <f>W40</f>
        <v>Log(Exchange Rate)</v>
      </c>
      <c r="AQ10" s="61" t="str">
        <f>Y40</f>
        <v>0.0120</v>
      </c>
      <c r="AR10" s="61" t="str">
        <f>Z40</f>
        <v>0.0175**</v>
      </c>
      <c r="AS10" s="61" t="str">
        <f>AA40</f>
        <v>0.0190*</v>
      </c>
      <c r="AU10" s="61" t="str">
        <f>X40</f>
        <v>0.0127</v>
      </c>
      <c r="AV10" s="61">
        <f>AB40</f>
        <v>0</v>
      </c>
      <c r="AW10" s="61"/>
      <c r="AX10" s="61" t="str">
        <f>AD40</f>
        <v>Log(Exchange Rate)</v>
      </c>
      <c r="AY10" s="61" t="str">
        <f>AE40</f>
        <v>-0.0134*</v>
      </c>
      <c r="AZ10" s="61" t="str">
        <f>AF40</f>
        <v>-0.00807</v>
      </c>
      <c r="BA10" s="61" t="str">
        <f>AG40</f>
        <v>-0.00748</v>
      </c>
      <c r="BB10" s="61" t="str">
        <f>AH40</f>
        <v>-0.0115</v>
      </c>
      <c r="BC10" s="61"/>
      <c r="BD10" s="61" t="str">
        <f t="shared" si="0"/>
        <v>0.0127</v>
      </c>
      <c r="BE10" s="61" t="str">
        <f t="shared" si="1"/>
        <v>0.0120</v>
      </c>
      <c r="BF10" s="61" t="str">
        <f t="shared" si="1"/>
        <v>0.0175**</v>
      </c>
      <c r="BG10" s="61" t="str">
        <f t="shared" si="1"/>
        <v>0.0190*</v>
      </c>
      <c r="BH10" s="55"/>
      <c r="BI10" s="55"/>
      <c r="BJ10" s="55"/>
      <c r="BK10" s="55"/>
    </row>
    <row r="11" spans="1:63">
      <c r="A11" s="34" t="s">
        <v>1210</v>
      </c>
      <c r="B11" s="52">
        <v>-6.1329459718628708E-2</v>
      </c>
      <c r="C11" s="34">
        <f>B11-B12</f>
        <v>2.7948053995575282E-2</v>
      </c>
      <c r="W11" s="34" t="s">
        <v>354</v>
      </c>
      <c r="X11" s="34" t="s">
        <v>1211</v>
      </c>
      <c r="Y11" s="39" t="s">
        <v>1212</v>
      </c>
      <c r="Z11" s="35" t="s">
        <v>1213</v>
      </c>
      <c r="AA11" s="34" t="s">
        <v>1214</v>
      </c>
      <c r="AD11" s="34" t="s">
        <v>354</v>
      </c>
      <c r="AE11" s="34" t="s">
        <v>1215</v>
      </c>
      <c r="AF11" s="34" t="s">
        <v>1216</v>
      </c>
      <c r="AG11" s="34" t="s">
        <v>1217</v>
      </c>
      <c r="AH11" s="34" t="s">
        <v>1218</v>
      </c>
      <c r="AO11" s="55"/>
      <c r="AP11" s="61" t="str">
        <f>W36</f>
        <v>Capital Account Openness Index</v>
      </c>
      <c r="AQ11" s="61" t="str">
        <f>Y36</f>
        <v>0.0311</v>
      </c>
      <c r="AR11" s="61" t="str">
        <f>Z36</f>
        <v>0.0250</v>
      </c>
      <c r="AS11" s="61" t="str">
        <f>AA36</f>
        <v>0.0201</v>
      </c>
      <c r="AU11" s="61" t="str">
        <f>X36</f>
        <v>0.0295</v>
      </c>
      <c r="AV11" s="61">
        <f>AB36</f>
        <v>0</v>
      </c>
      <c r="AW11" s="61"/>
      <c r="AX11" s="61" t="str">
        <f>AD36</f>
        <v>Capital Account Openness Index</v>
      </c>
      <c r="AY11" s="61" t="str">
        <f>AE36</f>
        <v>0.0458</v>
      </c>
      <c r="AZ11" s="61" t="str">
        <f>AF36</f>
        <v>0.0487</v>
      </c>
      <c r="BA11" s="61" t="str">
        <f>AG36</f>
        <v>0.0678*</v>
      </c>
      <c r="BB11" s="61" t="str">
        <f>AH36</f>
        <v>0.0715**</v>
      </c>
      <c r="BC11" s="61"/>
      <c r="BD11" s="61" t="str">
        <f t="shared" si="0"/>
        <v>0.0295</v>
      </c>
      <c r="BE11" s="61" t="str">
        <f t="shared" si="1"/>
        <v>0.0311</v>
      </c>
      <c r="BF11" s="61" t="str">
        <f t="shared" si="1"/>
        <v>0.0250</v>
      </c>
      <c r="BG11" s="61" t="str">
        <f t="shared" si="1"/>
        <v>0.0201</v>
      </c>
      <c r="BH11" s="55"/>
      <c r="BI11" s="55"/>
      <c r="BJ11" s="55"/>
      <c r="BK11" s="55"/>
    </row>
    <row r="12" spans="1:63">
      <c r="A12" s="34" t="s">
        <v>1219</v>
      </c>
      <c r="B12" s="52">
        <v>-8.927751371420399E-2</v>
      </c>
      <c r="I12" s="35" t="s">
        <v>1220</v>
      </c>
      <c r="J12" s="52">
        <f>B29</f>
        <v>-6.5812481830855914E-3</v>
      </c>
      <c r="K12" s="52">
        <f>C29</f>
        <v>6.9026222879616864E-3</v>
      </c>
      <c r="N12" s="34">
        <f>AB8</f>
        <v>0</v>
      </c>
      <c r="W12" s="62" t="s">
        <v>1221</v>
      </c>
      <c r="X12" s="34" t="s">
        <v>1222</v>
      </c>
      <c r="Y12" s="39" t="s">
        <v>1223</v>
      </c>
      <c r="Z12" s="35" t="s">
        <v>1224</v>
      </c>
      <c r="AA12" s="34" t="s">
        <v>1225</v>
      </c>
      <c r="AD12" s="34" t="s">
        <v>1221</v>
      </c>
      <c r="AE12" s="34" t="s">
        <v>1226</v>
      </c>
      <c r="AF12" s="34" t="s">
        <v>1227</v>
      </c>
      <c r="AG12" s="34" t="s">
        <v>1228</v>
      </c>
      <c r="AH12" s="34" t="s">
        <v>1229</v>
      </c>
      <c r="AO12" s="55"/>
      <c r="AP12" s="61" t="s">
        <v>1230</v>
      </c>
      <c r="AQ12" s="61" t="str">
        <f>Y38</f>
        <v>0.00569***</v>
      </c>
      <c r="AR12" s="61" t="str">
        <f>Z38</f>
        <v>0.00556***</v>
      </c>
      <c r="AS12" s="61" t="str">
        <f>AA38</f>
        <v>0.00535***</v>
      </c>
      <c r="AU12" s="61" t="str">
        <f>X38</f>
        <v>0.00612***</v>
      </c>
      <c r="AV12" s="61">
        <f>AB38</f>
        <v>0</v>
      </c>
      <c r="AW12" s="61"/>
      <c r="AX12" s="61" t="str">
        <f>AD38</f>
        <v>Lagged Trade Openness (%) = L,</v>
      </c>
      <c r="AY12" s="61" t="str">
        <f>AE38</f>
        <v>0.00796***</v>
      </c>
      <c r="AZ12" s="61" t="str">
        <f>AF38</f>
        <v>0.00755***</v>
      </c>
      <c r="BA12" s="61" t="str">
        <f>AG38</f>
        <v>0.00746***</v>
      </c>
      <c r="BB12" s="61" t="str">
        <f>AH38</f>
        <v>0.00790***</v>
      </c>
      <c r="BC12" s="61"/>
      <c r="BD12" s="61" t="str">
        <f t="shared" si="0"/>
        <v>0.00612***</v>
      </c>
      <c r="BE12" s="61" t="str">
        <f t="shared" si="1"/>
        <v>0.00569***</v>
      </c>
      <c r="BF12" s="61" t="str">
        <f t="shared" si="1"/>
        <v>0.00556***</v>
      </c>
      <c r="BG12" s="61" t="str">
        <f t="shared" si="1"/>
        <v>0.00535***</v>
      </c>
      <c r="BH12" s="55"/>
      <c r="BI12" s="55"/>
      <c r="BJ12" s="55"/>
      <c r="BK12" s="55"/>
    </row>
    <row r="13" spans="1:63">
      <c r="A13" s="34" t="s">
        <v>1231</v>
      </c>
      <c r="B13" s="52">
        <v>-3.3381405723053426E-2</v>
      </c>
      <c r="I13" s="35" t="s">
        <v>1232</v>
      </c>
      <c r="J13" s="63">
        <f>B26</f>
        <v>1.5728264594782968E-2</v>
      </c>
      <c r="K13" s="63">
        <f>C26</f>
        <v>8.2176817188231756E-3</v>
      </c>
      <c r="W13" s="62" t="s">
        <v>354</v>
      </c>
      <c r="X13" s="34" t="s">
        <v>1233</v>
      </c>
      <c r="Y13" s="39" t="s">
        <v>1234</v>
      </c>
      <c r="Z13" s="35" t="s">
        <v>1235</v>
      </c>
      <c r="AA13" s="34" t="s">
        <v>1236</v>
      </c>
      <c r="AD13" s="34" t="s">
        <v>354</v>
      </c>
      <c r="AE13" s="34" t="s">
        <v>1237</v>
      </c>
      <c r="AF13" s="34" t="s">
        <v>1238</v>
      </c>
      <c r="AG13" s="34" t="s">
        <v>1239</v>
      </c>
      <c r="AH13" s="34" t="s">
        <v>1240</v>
      </c>
      <c r="AO13" s="55"/>
      <c r="AP13" s="61" t="str">
        <f>W22</f>
        <v>Trade Restrictiveness Index (nontariff)</v>
      </c>
      <c r="AQ13" s="61" t="str">
        <f>Y22</f>
        <v>-0.140***</v>
      </c>
      <c r="AR13" s="61" t="str">
        <f>Z22</f>
        <v>-0.147***</v>
      </c>
      <c r="AS13" s="61" t="str">
        <f>AA22</f>
        <v>-0.132***</v>
      </c>
      <c r="AU13" s="61" t="str">
        <f>X22</f>
        <v>-0.109**</v>
      </c>
      <c r="AV13" s="61">
        <f>AB22</f>
        <v>0</v>
      </c>
      <c r="AW13" s="61"/>
      <c r="AX13" s="61" t="str">
        <f>AD22</f>
        <v>Trade Restrictiveness Index (Non-Tariff)</v>
      </c>
      <c r="AY13" s="61" t="str">
        <f>AE22</f>
        <v>-0.0775*</v>
      </c>
      <c r="AZ13" s="61" t="str">
        <f>AF22</f>
        <v>-0.0868*</v>
      </c>
      <c r="BA13" s="61" t="str">
        <f>AG22</f>
        <v>-0.0738</v>
      </c>
      <c r="BB13" s="61" t="str">
        <f>AH22</f>
        <v>-0.0869**</v>
      </c>
      <c r="BC13" s="61"/>
      <c r="BD13" s="61" t="str">
        <f t="shared" si="0"/>
        <v>-0.109**</v>
      </c>
      <c r="BE13" s="61" t="str">
        <f t="shared" si="1"/>
        <v>-0.140***</v>
      </c>
      <c r="BF13" s="61" t="str">
        <f t="shared" si="1"/>
        <v>-0.147***</v>
      </c>
      <c r="BG13" s="61" t="str">
        <f t="shared" si="1"/>
        <v>-0.132***</v>
      </c>
      <c r="BH13" s="55"/>
      <c r="BI13" s="55"/>
      <c r="BJ13" s="55"/>
      <c r="BK13" s="55"/>
    </row>
    <row r="14" spans="1:63">
      <c r="A14" s="34" t="s">
        <v>1241</v>
      </c>
      <c r="B14" s="52">
        <v>1.7071732653813787E-2</v>
      </c>
      <c r="C14" s="34">
        <f>B14-B15</f>
        <v>1.5433465323909197E-2</v>
      </c>
      <c r="I14" s="35" t="s">
        <v>1242</v>
      </c>
      <c r="J14" s="63">
        <f>B11</f>
        <v>-6.1329459718628708E-2</v>
      </c>
      <c r="K14" s="63">
        <f>C11</f>
        <v>2.7948053995575282E-2</v>
      </c>
      <c r="W14" s="62" t="s">
        <v>1243</v>
      </c>
      <c r="X14" s="34" t="s">
        <v>1244</v>
      </c>
      <c r="Y14" s="39" t="s">
        <v>1245</v>
      </c>
      <c r="Z14" s="35" t="s">
        <v>1246</v>
      </c>
      <c r="AA14" s="34" t="s">
        <v>1247</v>
      </c>
      <c r="AD14" s="34" t="s">
        <v>1243</v>
      </c>
      <c r="AE14" s="34" t="s">
        <v>1248</v>
      </c>
      <c r="AF14" s="34" t="s">
        <v>1249</v>
      </c>
      <c r="AG14" s="34" t="s">
        <v>1250</v>
      </c>
      <c r="AH14" s="34" t="s">
        <v>1251</v>
      </c>
      <c r="AO14" s="55"/>
      <c r="AP14" s="61" t="str">
        <f>W20</f>
        <v>Rule of Law (above 75th percentile)</v>
      </c>
      <c r="AQ14" s="61" t="str">
        <f>Y20</f>
        <v>-0.0304</v>
      </c>
      <c r="AR14" s="61" t="str">
        <f>Z20</f>
        <v>-0.0258</v>
      </c>
      <c r="AS14" s="61" t="str">
        <f>AA20</f>
        <v>-0.0192</v>
      </c>
      <c r="AU14" s="61" t="str">
        <f>X20</f>
        <v>-0.0390</v>
      </c>
      <c r="AV14" s="61">
        <f>AB20</f>
        <v>0</v>
      </c>
      <c r="AW14" s="61"/>
      <c r="AX14" s="61" t="str">
        <f>AD20</f>
        <v>Rule of Law (above 75th percentile)</v>
      </c>
      <c r="AY14" s="61" t="str">
        <f>AE20</f>
        <v>0.128***</v>
      </c>
      <c r="AZ14" s="61" t="str">
        <f>AF20</f>
        <v>0.121***</v>
      </c>
      <c r="BA14" s="61" t="str">
        <f>AG20</f>
        <v>0.143***</v>
      </c>
      <c r="BB14" s="61" t="str">
        <f>AH20</f>
        <v>0.148***</v>
      </c>
      <c r="BC14" s="61"/>
      <c r="BD14" s="61" t="str">
        <f t="shared" si="0"/>
        <v>-0.0390</v>
      </c>
      <c r="BE14" s="61" t="str">
        <f t="shared" si="1"/>
        <v>-0.0304</v>
      </c>
      <c r="BF14" s="61" t="str">
        <f t="shared" si="1"/>
        <v>-0.0258</v>
      </c>
      <c r="BG14" s="61" t="str">
        <f t="shared" si="1"/>
        <v>-0.0192</v>
      </c>
      <c r="BH14" s="55"/>
      <c r="BI14" s="55"/>
      <c r="BJ14" s="55"/>
      <c r="BK14" s="55"/>
    </row>
    <row r="15" spans="1:63">
      <c r="A15" s="34" t="s">
        <v>1252</v>
      </c>
      <c r="B15" s="52">
        <v>1.6382673299045903E-3</v>
      </c>
      <c r="I15" s="35" t="s">
        <v>1253</v>
      </c>
      <c r="J15" s="63">
        <f>B2</f>
        <v>0.12928958152562825</v>
      </c>
      <c r="K15" s="63">
        <f>C2</f>
        <v>0.12090228966000657</v>
      </c>
      <c r="N15" s="34" t="s">
        <v>1254</v>
      </c>
      <c r="W15" s="62" t="s">
        <v>354</v>
      </c>
      <c r="X15" s="34" t="s">
        <v>1255</v>
      </c>
      <c r="Y15" s="39" t="s">
        <v>1256</v>
      </c>
      <c r="Z15" s="35" t="s">
        <v>1257</v>
      </c>
      <c r="AA15" s="34" t="s">
        <v>1258</v>
      </c>
      <c r="AD15" s="34" t="s">
        <v>354</v>
      </c>
      <c r="AE15" s="34" t="s">
        <v>1259</v>
      </c>
      <c r="AF15" s="34" t="s">
        <v>1260</v>
      </c>
      <c r="AG15" s="34" t="s">
        <v>1260</v>
      </c>
      <c r="AH15" s="34" t="s">
        <v>1261</v>
      </c>
      <c r="AO15" s="55"/>
      <c r="AP15" s="61" t="str">
        <f>W18</f>
        <v>International Property Rights Index</v>
      </c>
      <c r="AQ15" s="61" t="str">
        <f>Y18</f>
        <v>0.0278</v>
      </c>
      <c r="AR15" s="61" t="str">
        <f>Z18</f>
        <v>0.00930</v>
      </c>
      <c r="AS15" s="61" t="str">
        <f>AA18</f>
        <v>0.0117</v>
      </c>
      <c r="AU15" s="61" t="str">
        <f>X18</f>
        <v>0.0628</v>
      </c>
      <c r="AV15" s="61">
        <f>AB18</f>
        <v>0</v>
      </c>
      <c r="AW15" s="61"/>
      <c r="AX15" s="61" t="str">
        <f>AD18</f>
        <v>International Property Rights Index</v>
      </c>
      <c r="AY15" s="61" t="str">
        <f>AE18</f>
        <v>-0.00313</v>
      </c>
      <c r="AZ15" s="61" t="str">
        <f>AF18</f>
        <v>0.0177</v>
      </c>
      <c r="BA15" s="61" t="str">
        <f>AG18</f>
        <v>0.0142</v>
      </c>
      <c r="BB15" s="61" t="str">
        <f>AH18</f>
        <v>0.0179</v>
      </c>
      <c r="BC15" s="61"/>
      <c r="BD15" s="61" t="str">
        <f t="shared" si="0"/>
        <v>0.0628</v>
      </c>
      <c r="BE15" s="61" t="str">
        <f t="shared" si="1"/>
        <v>0.0278</v>
      </c>
      <c r="BF15" s="61" t="str">
        <f t="shared" si="1"/>
        <v>0.00930</v>
      </c>
      <c r="BG15" s="61" t="str">
        <f t="shared" si="1"/>
        <v>0.0117</v>
      </c>
      <c r="BH15" s="55"/>
      <c r="BI15" s="55"/>
      <c r="BJ15" s="55"/>
      <c r="BK15" s="55"/>
    </row>
    <row r="16" spans="1:63">
      <c r="A16" s="34" t="s">
        <v>1262</v>
      </c>
      <c r="B16" s="52">
        <v>3.2505197977722985E-2</v>
      </c>
      <c r="I16" s="35" t="s">
        <v>1263</v>
      </c>
      <c r="J16" s="63">
        <f>B8</f>
        <v>5.2875037892824106E-2</v>
      </c>
      <c r="K16" s="63">
        <f>C8</f>
        <v>2.6235601442120404E-2</v>
      </c>
      <c r="W16" s="62" t="s">
        <v>1264</v>
      </c>
      <c r="X16" s="34" t="s">
        <v>1265</v>
      </c>
      <c r="Y16" s="39" t="s">
        <v>1222</v>
      </c>
      <c r="Z16" s="35" t="s">
        <v>1222</v>
      </c>
      <c r="AA16" s="34" t="s">
        <v>1266</v>
      </c>
      <c r="AD16" s="34" t="s">
        <v>1264</v>
      </c>
      <c r="AE16" s="34" t="s">
        <v>1267</v>
      </c>
      <c r="AF16" s="34" t="s">
        <v>1268</v>
      </c>
      <c r="AG16" s="34" t="s">
        <v>1269</v>
      </c>
      <c r="AH16" s="34" t="s">
        <v>1270</v>
      </c>
      <c r="AO16" s="55"/>
      <c r="AP16" s="61" t="str">
        <f>W24</f>
        <v>Estimated Education Spending (% of GDP)</v>
      </c>
      <c r="AQ16" s="61" t="str">
        <f>Y24</f>
        <v>0.129**</v>
      </c>
      <c r="AR16" s="61" t="str">
        <f>Z24</f>
        <v>0.116*</v>
      </c>
      <c r="AS16" s="61" t="str">
        <f>AA24</f>
        <v>0.158***</v>
      </c>
      <c r="AU16" s="61" t="str">
        <f>X24</f>
        <v>0.127**</v>
      </c>
      <c r="AV16" s="61">
        <f>AB24</f>
        <v>0</v>
      </c>
      <c r="AW16" s="61"/>
      <c r="AX16" s="61" t="str">
        <f>AD24</f>
        <v>Estimated Education Spending (% of GDP)</v>
      </c>
      <c r="AY16" s="61" t="str">
        <f>AE24</f>
        <v>0.232***</v>
      </c>
      <c r="AZ16" s="61" t="str">
        <f>AF24</f>
        <v>0.211***</v>
      </c>
      <c r="BA16" s="61" t="str">
        <f>AG24</f>
        <v>0.187***</v>
      </c>
      <c r="BB16" s="61" t="str">
        <f>AH24</f>
        <v>0.197***</v>
      </c>
      <c r="BC16" s="61"/>
      <c r="BD16" s="61" t="str">
        <f t="shared" si="0"/>
        <v>0.127**</v>
      </c>
      <c r="BE16" s="61" t="str">
        <f t="shared" si="1"/>
        <v>0.129**</v>
      </c>
      <c r="BF16" s="61" t="str">
        <f t="shared" si="1"/>
        <v>0.116*</v>
      </c>
      <c r="BG16" s="61" t="str">
        <f t="shared" si="1"/>
        <v>0.158***</v>
      </c>
      <c r="BH16" s="55"/>
      <c r="BI16" s="55"/>
      <c r="BJ16" s="55"/>
      <c r="BK16" s="55"/>
    </row>
    <row r="17" spans="1:63">
      <c r="A17" s="34" t="s">
        <v>1271</v>
      </c>
      <c r="B17" s="52">
        <v>5.397823360729706E-3</v>
      </c>
      <c r="C17" s="34">
        <f>B17-B18</f>
        <v>1.5653232374409212E-2</v>
      </c>
      <c r="I17" s="34" t="s">
        <v>1221</v>
      </c>
      <c r="J17" s="63">
        <f>B14</f>
        <v>1.7071732653813787E-2</v>
      </c>
      <c r="K17" s="63">
        <f>C14</f>
        <v>1.5433465323909197E-2</v>
      </c>
      <c r="W17" s="62" t="s">
        <v>354</v>
      </c>
      <c r="X17" s="34" t="s">
        <v>1272</v>
      </c>
      <c r="Y17" s="39" t="s">
        <v>1273</v>
      </c>
      <c r="Z17" s="35" t="s">
        <v>1274</v>
      </c>
      <c r="AA17" s="34" t="s">
        <v>1275</v>
      </c>
      <c r="AD17" s="34" t="s">
        <v>354</v>
      </c>
      <c r="AE17" s="34" t="s">
        <v>1275</v>
      </c>
      <c r="AF17" s="34" t="s">
        <v>1276</v>
      </c>
      <c r="AG17" s="34" t="s">
        <v>1277</v>
      </c>
      <c r="AH17" s="34" t="s">
        <v>1278</v>
      </c>
      <c r="AO17" s="55"/>
      <c r="AP17" s="61" t="str">
        <f>W12</f>
        <v>Government Effectiveness Score</v>
      </c>
      <c r="AQ17" s="61" t="str">
        <f>Y12</f>
        <v>0.116**</v>
      </c>
      <c r="AR17" s="61" t="str">
        <f>Z12</f>
        <v>0.127**</v>
      </c>
      <c r="AS17" s="61" t="str">
        <f>AA12</f>
        <v>0.0999*</v>
      </c>
      <c r="AU17" s="61" t="str">
        <f>X12</f>
        <v>0.154***</v>
      </c>
      <c r="AV17" s="61">
        <f>AB12</f>
        <v>0</v>
      </c>
      <c r="AW17" s="61"/>
      <c r="AX17" s="61" t="str">
        <f>AD12</f>
        <v>Government Effectiveness Score</v>
      </c>
      <c r="AY17" s="61" t="str">
        <f>AE12</f>
        <v>0.0229</v>
      </c>
      <c r="AZ17" s="61" t="str">
        <f>AF12</f>
        <v>0.0116</v>
      </c>
      <c r="BA17" s="61" t="str">
        <f>AG12</f>
        <v>0.00872</v>
      </c>
      <c r="BB17" s="61" t="str">
        <f>AH12</f>
        <v>0.00127</v>
      </c>
      <c r="BC17" s="61"/>
      <c r="BD17" s="61" t="str">
        <f t="shared" si="0"/>
        <v>0.154***</v>
      </c>
      <c r="BE17" s="61" t="str">
        <f t="shared" si="1"/>
        <v>0.116**</v>
      </c>
      <c r="BF17" s="61" t="str">
        <f t="shared" si="1"/>
        <v>0.127**</v>
      </c>
      <c r="BG17" s="61" t="str">
        <f t="shared" si="1"/>
        <v>0.0999*</v>
      </c>
      <c r="BH17" s="55"/>
      <c r="BI17" s="55"/>
      <c r="BJ17" s="55"/>
      <c r="BK17" s="55"/>
    </row>
    <row r="18" spans="1:63">
      <c r="A18" s="34" t="s">
        <v>1279</v>
      </c>
      <c r="B18" s="52">
        <v>-1.0255409013679505E-2</v>
      </c>
      <c r="I18" s="34" t="s">
        <v>1280</v>
      </c>
      <c r="J18" s="63">
        <f>B23</f>
        <v>-1.4471847191799324E-2</v>
      </c>
      <c r="K18" s="63">
        <f>C23</f>
        <v>9.1774950196984399E-3</v>
      </c>
      <c r="W18" s="62" t="s">
        <v>1281</v>
      </c>
      <c r="X18" s="34" t="s">
        <v>1282</v>
      </c>
      <c r="Y18" s="39" t="s">
        <v>1283</v>
      </c>
      <c r="Z18" s="35" t="s">
        <v>1284</v>
      </c>
      <c r="AA18" s="34" t="s">
        <v>1285</v>
      </c>
      <c r="AD18" s="34" t="s">
        <v>1281</v>
      </c>
      <c r="AE18" s="34" t="s">
        <v>1286</v>
      </c>
      <c r="AF18" s="34" t="s">
        <v>1287</v>
      </c>
      <c r="AG18" s="34" t="s">
        <v>1288</v>
      </c>
      <c r="AH18" s="34" t="s">
        <v>1289</v>
      </c>
      <c r="AO18" s="55"/>
      <c r="AP18" s="61" t="str">
        <f>W14</f>
        <v>Trade&amp;Transport Infrastructure Index</v>
      </c>
      <c r="AQ18" s="61" t="str">
        <f>Y14</f>
        <v>0.0100</v>
      </c>
      <c r="AR18" s="61" t="str">
        <f>Z14</f>
        <v>0.00632</v>
      </c>
      <c r="AS18" s="61" t="str">
        <f>AA14</f>
        <v>0.00123</v>
      </c>
      <c r="AU18" s="61" t="str">
        <f>X14</f>
        <v>-0.0388*</v>
      </c>
      <c r="AV18" s="61">
        <f>AB14</f>
        <v>0</v>
      </c>
      <c r="AW18" s="61"/>
      <c r="AX18" s="61" t="str">
        <f>AD14</f>
        <v>Trade&amp;Transport Infrastructure Index</v>
      </c>
      <c r="AY18" s="61" t="str">
        <f>AE14</f>
        <v>-0.0183</v>
      </c>
      <c r="AZ18" s="61" t="str">
        <f>AF14</f>
        <v>-0.0205</v>
      </c>
      <c r="BA18" s="61" t="str">
        <f>AG14</f>
        <v>-0.0191</v>
      </c>
      <c r="BB18" s="61" t="str">
        <f>AH14</f>
        <v>-0.0164</v>
      </c>
      <c r="BC18" s="61"/>
      <c r="BD18" s="61" t="str">
        <f t="shared" si="0"/>
        <v>-0.0388*</v>
      </c>
      <c r="BE18" s="61" t="str">
        <f t="shared" si="1"/>
        <v>0.0100</v>
      </c>
      <c r="BF18" s="61" t="str">
        <f t="shared" si="1"/>
        <v>0.00632</v>
      </c>
      <c r="BG18" s="61" t="str">
        <f t="shared" si="1"/>
        <v>0.00123</v>
      </c>
      <c r="BH18" s="55"/>
      <c r="BI18" s="55"/>
      <c r="BJ18" s="55"/>
      <c r="BK18" s="55"/>
    </row>
    <row r="19" spans="1:63">
      <c r="A19" s="34" t="s">
        <v>1290</v>
      </c>
      <c r="B19" s="52">
        <v>2.1051055735138918E-2</v>
      </c>
      <c r="I19" s="34" t="s">
        <v>1291</v>
      </c>
      <c r="J19" s="63">
        <f>B47</f>
        <v>3.8167479164866514E-3</v>
      </c>
      <c r="K19" s="63">
        <f>C47</f>
        <v>9.5017556675632189E-3</v>
      </c>
      <c r="W19" s="62" t="s">
        <v>354</v>
      </c>
      <c r="X19" s="34" t="s">
        <v>1292</v>
      </c>
      <c r="Y19" s="39" t="s">
        <v>1293</v>
      </c>
      <c r="Z19" s="35" t="s">
        <v>1294</v>
      </c>
      <c r="AA19" s="34" t="s">
        <v>1295</v>
      </c>
      <c r="AD19" s="34" t="s">
        <v>354</v>
      </c>
      <c r="AE19" s="34" t="s">
        <v>1296</v>
      </c>
      <c r="AF19" s="34" t="s">
        <v>1297</v>
      </c>
      <c r="AG19" s="34" t="s">
        <v>1298</v>
      </c>
      <c r="AH19" s="34" t="s">
        <v>1299</v>
      </c>
      <c r="AO19" s="55"/>
      <c r="AP19" s="61" t="str">
        <f>W16</f>
        <v>E-Gov Development Index</v>
      </c>
      <c r="AQ19" s="61" t="str">
        <f>Y16</f>
        <v>0.154***</v>
      </c>
      <c r="AR19" s="61" t="str">
        <f>Z16</f>
        <v>0.154***</v>
      </c>
      <c r="AS19" s="61" t="str">
        <f>AA16</f>
        <v>0.159***</v>
      </c>
      <c r="AU19" s="61" t="str">
        <f>X16</f>
        <v>0.158***</v>
      </c>
      <c r="AV19" s="61">
        <f>AB16</f>
        <v>0</v>
      </c>
      <c r="AW19" s="61"/>
      <c r="AX19" s="61" t="str">
        <f>AD16</f>
        <v>E-Gov Development Index</v>
      </c>
      <c r="AY19" s="61" t="str">
        <f>AE16</f>
        <v>0.0677*</v>
      </c>
      <c r="AZ19" s="61" t="str">
        <f>AF16</f>
        <v>0.0428</v>
      </c>
      <c r="BA19" s="61" t="str">
        <f>AG16</f>
        <v>0.0186</v>
      </c>
      <c r="BB19" s="61" t="str">
        <f>AH16</f>
        <v>0.0181</v>
      </c>
      <c r="BC19" s="61"/>
      <c r="BD19" s="61" t="str">
        <f t="shared" si="0"/>
        <v>0.158***</v>
      </c>
      <c r="BE19" s="61" t="str">
        <f t="shared" si="1"/>
        <v>0.154***</v>
      </c>
      <c r="BF19" s="61" t="str">
        <f t="shared" si="1"/>
        <v>0.154***</v>
      </c>
      <c r="BG19" s="61" t="str">
        <f t="shared" si="1"/>
        <v>0.159***</v>
      </c>
      <c r="BH19" s="55"/>
      <c r="BI19" s="55"/>
      <c r="BJ19" s="55"/>
      <c r="BK19" s="55"/>
    </row>
    <row r="20" spans="1:63">
      <c r="A20" s="34" t="s">
        <v>1300</v>
      </c>
      <c r="B20" s="52">
        <v>-3.0359505575770329E-2</v>
      </c>
      <c r="C20" s="34">
        <f>B20-B21</f>
        <v>4.8763698497676894E-2</v>
      </c>
      <c r="I20" s="35" t="s">
        <v>1301</v>
      </c>
      <c r="J20" s="63">
        <f>B20</f>
        <v>-3.0359505575770329E-2</v>
      </c>
      <c r="K20" s="63">
        <f>C20</f>
        <v>4.8763698497676894E-2</v>
      </c>
      <c r="W20" s="62" t="s">
        <v>1301</v>
      </c>
      <c r="X20" s="34" t="s">
        <v>1302</v>
      </c>
      <c r="Y20" s="39" t="s">
        <v>1303</v>
      </c>
      <c r="Z20" s="35" t="s">
        <v>1304</v>
      </c>
      <c r="AA20" s="34" t="s">
        <v>1305</v>
      </c>
      <c r="AD20" s="34" t="s">
        <v>1301</v>
      </c>
      <c r="AE20" s="34" t="s">
        <v>1306</v>
      </c>
      <c r="AF20" s="34" t="s">
        <v>1307</v>
      </c>
      <c r="AG20" s="34" t="s">
        <v>1308</v>
      </c>
      <c r="AH20" s="34" t="s">
        <v>1309</v>
      </c>
      <c r="AO20" s="55"/>
      <c r="AP20" s="61" t="str">
        <f>W10</f>
        <v>VAT Rate (%)</v>
      </c>
      <c r="AQ20" s="61" t="str">
        <f>Y10</f>
        <v>-0.0613***</v>
      </c>
      <c r="AR20" s="61" t="str">
        <f>Z10</f>
        <v>-0.0497***</v>
      </c>
      <c r="AS20" s="61" t="str">
        <f>AA10</f>
        <v>-0.0642***</v>
      </c>
      <c r="AU20" s="61" t="str">
        <f>X10</f>
        <v>-0.0531***</v>
      </c>
      <c r="AV20" s="61">
        <f>AB10</f>
        <v>0</v>
      </c>
      <c r="AW20" s="61"/>
      <c r="AX20" s="61" t="str">
        <f>AD10</f>
        <v>VAT Rate (%)</v>
      </c>
      <c r="AY20" s="61" t="str">
        <f>AE10</f>
        <v>0.000475</v>
      </c>
      <c r="AZ20" s="61" t="str">
        <f>AF10</f>
        <v>0.00113</v>
      </c>
      <c r="BA20" s="61" t="str">
        <f>AG10</f>
        <v>0.00559</v>
      </c>
      <c r="BB20" s="61" t="str">
        <f>AH10</f>
        <v>0.00381</v>
      </c>
      <c r="BC20" s="61"/>
      <c r="BD20" s="61" t="str">
        <f t="shared" si="0"/>
        <v>-0.0531***</v>
      </c>
      <c r="BE20" s="61" t="str">
        <f t="shared" si="1"/>
        <v>-0.0613***</v>
      </c>
      <c r="BF20" s="61" t="str">
        <f t="shared" si="1"/>
        <v>-0.0497***</v>
      </c>
      <c r="BG20" s="61" t="str">
        <f t="shared" si="1"/>
        <v>-0.0642***</v>
      </c>
      <c r="BH20" s="55"/>
      <c r="BI20" s="55"/>
      <c r="BJ20" s="55"/>
      <c r="BK20" s="55"/>
    </row>
    <row r="21" spans="1:63">
      <c r="A21" s="34" t="s">
        <v>1310</v>
      </c>
      <c r="B21" s="52">
        <v>-7.9123204073447223E-2</v>
      </c>
      <c r="I21" s="34" t="s">
        <v>1281</v>
      </c>
      <c r="J21" s="63">
        <f>B17</f>
        <v>5.397823360729706E-3</v>
      </c>
      <c r="K21" s="63">
        <f>C17</f>
        <v>1.5653232374409212E-2</v>
      </c>
      <c r="W21" s="62" t="s">
        <v>354</v>
      </c>
      <c r="X21" s="34" t="s">
        <v>1311</v>
      </c>
      <c r="Y21" s="39" t="s">
        <v>1312</v>
      </c>
      <c r="Z21" s="35" t="s">
        <v>1313</v>
      </c>
      <c r="AA21" s="34" t="s">
        <v>1314</v>
      </c>
      <c r="AD21" s="34" t="s">
        <v>354</v>
      </c>
      <c r="AE21" s="34" t="s">
        <v>1315</v>
      </c>
      <c r="AF21" s="34" t="s">
        <v>1298</v>
      </c>
      <c r="AG21" s="34" t="s">
        <v>1316</v>
      </c>
      <c r="AH21" s="34" t="s">
        <v>1317</v>
      </c>
      <c r="AO21" s="55"/>
      <c r="AP21" s="61" t="str">
        <f>W6</f>
        <v>CIT Rate for Residents (%)</v>
      </c>
      <c r="AQ21" s="61" t="str">
        <f>Y6</f>
        <v>0.0157***</v>
      </c>
      <c r="AR21" s="55"/>
      <c r="AS21" s="61" t="str">
        <f>AA6</f>
        <v>0.0159***</v>
      </c>
      <c r="AU21" s="61" t="str">
        <f>X6</f>
        <v/>
      </c>
      <c r="AV21" s="61">
        <f>AB6</f>
        <v>0</v>
      </c>
      <c r="AW21" s="61"/>
      <c r="AX21" s="61" t="str">
        <f>AD6</f>
        <v>CIT Rate for Residents (%)</v>
      </c>
      <c r="AY21" s="61" t="str">
        <f>AE6</f>
        <v/>
      </c>
      <c r="AZ21" s="61" t="str">
        <f>AF6</f>
        <v>0.00265</v>
      </c>
      <c r="BA21" s="61" t="str">
        <f>AG6</f>
        <v/>
      </c>
      <c r="BB21" s="61" t="str">
        <f>AH6</f>
        <v>0.00221</v>
      </c>
      <c r="BC21" s="61"/>
      <c r="BD21" s="61" t="str">
        <f t="shared" si="0"/>
        <v/>
      </c>
      <c r="BE21" s="61" t="str">
        <f>AQ21</f>
        <v>0.0157***</v>
      </c>
      <c r="BF21" s="61"/>
      <c r="BG21" s="61" t="str">
        <f>AS21</f>
        <v>0.0159***</v>
      </c>
      <c r="BH21" s="55"/>
      <c r="BI21" s="55"/>
      <c r="BJ21" s="55"/>
      <c r="BK21" s="55"/>
    </row>
    <row r="22" spans="1:63">
      <c r="A22" s="34" t="s">
        <v>1318</v>
      </c>
      <c r="B22" s="52">
        <v>1.8404192921906572E-2</v>
      </c>
      <c r="I22" s="35" t="s">
        <v>1319</v>
      </c>
      <c r="J22" s="63">
        <f>B5</f>
        <v>2.6358135393338704E-3</v>
      </c>
      <c r="K22" s="63">
        <f>C5</f>
        <v>1.1500470620422008E-2</v>
      </c>
      <c r="W22" s="78" t="s">
        <v>1280</v>
      </c>
      <c r="X22" s="34" t="s">
        <v>1320</v>
      </c>
      <c r="Y22" s="39" t="s">
        <v>1321</v>
      </c>
      <c r="Z22" s="35" t="s">
        <v>1322</v>
      </c>
      <c r="AA22" s="34" t="s">
        <v>1323</v>
      </c>
      <c r="AD22" s="34" t="s">
        <v>1324</v>
      </c>
      <c r="AE22" s="34" t="s">
        <v>1325</v>
      </c>
      <c r="AF22" s="34" t="s">
        <v>1326</v>
      </c>
      <c r="AG22" s="34" t="s">
        <v>1327</v>
      </c>
      <c r="AH22" s="34" t="s">
        <v>1328</v>
      </c>
      <c r="AO22" s="55"/>
      <c r="AP22" s="61" t="str">
        <f>W8</f>
        <v>CIT Rate for Non-Residents (%)</v>
      </c>
      <c r="AQ22" s="61" t="str">
        <f>Y8</f>
        <v>-0.00658*</v>
      </c>
      <c r="AR22" s="55"/>
      <c r="AS22" s="61" t="str">
        <f>AA8</f>
        <v>-0.00639**</v>
      </c>
      <c r="AU22" s="61" t="str">
        <f>X8</f>
        <v/>
      </c>
      <c r="AV22" s="61">
        <f>AB8</f>
        <v>0</v>
      </c>
      <c r="AW22" s="61"/>
      <c r="AX22" s="61" t="str">
        <f>AD8</f>
        <v>CIT Rate for Non-Residents (%)</v>
      </c>
      <c r="AY22" s="61" t="str">
        <f>AE8</f>
        <v/>
      </c>
      <c r="AZ22" s="61" t="str">
        <f>AF8</f>
        <v>0.00355</v>
      </c>
      <c r="BA22" s="61" t="str">
        <f>AG8</f>
        <v/>
      </c>
      <c r="BB22" s="61" t="str">
        <f>AH8</f>
        <v>0.00305</v>
      </c>
      <c r="BC22" s="61"/>
      <c r="BD22" s="61" t="str">
        <f t="shared" si="0"/>
        <v/>
      </c>
      <c r="BE22" s="61" t="str">
        <f>AQ22</f>
        <v>-0.00658*</v>
      </c>
      <c r="BF22" s="61"/>
      <c r="BG22" s="61" t="str">
        <f>AS22</f>
        <v>-0.00639**</v>
      </c>
      <c r="BH22" s="55"/>
      <c r="BI22" s="55"/>
      <c r="BJ22" s="55"/>
      <c r="BK22" s="55"/>
    </row>
    <row r="23" spans="1:63">
      <c r="A23" s="34" t="s">
        <v>1329</v>
      </c>
      <c r="B23" s="52">
        <v>-1.4471847191799324E-2</v>
      </c>
      <c r="C23" s="34">
        <f>B23-B24</f>
        <v>9.1774950196984399E-3</v>
      </c>
      <c r="I23" s="34" t="s">
        <v>1230</v>
      </c>
      <c r="J23" s="63">
        <f>B50</f>
        <v>5.6853573726530779E-3</v>
      </c>
      <c r="K23" s="63">
        <f>C50</f>
        <v>1.9299935949203774E-3</v>
      </c>
      <c r="W23" s="62" t="s">
        <v>354</v>
      </c>
      <c r="X23" s="34" t="s">
        <v>1298</v>
      </c>
      <c r="Y23" s="39" t="s">
        <v>1297</v>
      </c>
      <c r="Z23" s="35" t="s">
        <v>1330</v>
      </c>
      <c r="AA23" s="34" t="s">
        <v>1299</v>
      </c>
      <c r="AD23" s="34" t="s">
        <v>354</v>
      </c>
      <c r="AE23" s="34" t="s">
        <v>1331</v>
      </c>
      <c r="AF23" s="34" t="s">
        <v>1332</v>
      </c>
      <c r="AG23" s="34" t="s">
        <v>1297</v>
      </c>
      <c r="AH23" s="34" t="s">
        <v>1333</v>
      </c>
      <c r="AO23" s="55"/>
      <c r="AP23" s="61" t="str">
        <f>W4</f>
        <v>Tax Rate Differential (%)</v>
      </c>
      <c r="AQ23" s="61" t="str">
        <f>Y4</f>
        <v/>
      </c>
      <c r="AR23" s="61" t="str">
        <f>Z4</f>
        <v>0.0147**</v>
      </c>
      <c r="AS23" s="61" t="str">
        <f>AA4</f>
        <v/>
      </c>
      <c r="AU23" s="61" t="str">
        <f>X4</f>
        <v/>
      </c>
      <c r="AV23" s="61">
        <f>AB4</f>
        <v>0</v>
      </c>
      <c r="AW23" s="61"/>
      <c r="AX23" s="61" t="str">
        <f>AD4</f>
        <v>Tax Rate Differential (%)</v>
      </c>
      <c r="AY23" s="61" t="str">
        <f>AE4</f>
        <v/>
      </c>
      <c r="AZ23" s="61" t="str">
        <f>AF4</f>
        <v/>
      </c>
      <c r="BA23" s="61" t="str">
        <f>AG4</f>
        <v>0.0115**</v>
      </c>
      <c r="BB23" s="61" t="str">
        <f>AH4</f>
        <v/>
      </c>
      <c r="BC23" s="61"/>
      <c r="BD23" s="61" t="str">
        <f t="shared" si="0"/>
        <v/>
      </c>
      <c r="BE23" s="61" t="str">
        <f>AQ23</f>
        <v/>
      </c>
      <c r="BF23" s="61" t="str">
        <f>AR23</f>
        <v>0.0147**</v>
      </c>
      <c r="BG23" s="61" t="str">
        <f>AS23</f>
        <v/>
      </c>
      <c r="BH23" s="55"/>
      <c r="BI23" s="55"/>
      <c r="BJ23" s="55"/>
      <c r="BK23" s="55"/>
    </row>
    <row r="24" spans="1:63">
      <c r="A24" s="34" t="s">
        <v>1334</v>
      </c>
      <c r="B24" s="52">
        <v>-2.3649342211497764E-2</v>
      </c>
      <c r="W24" s="62" t="s">
        <v>1254</v>
      </c>
      <c r="X24" s="34" t="s">
        <v>1224</v>
      </c>
      <c r="Y24" s="39" t="s">
        <v>1335</v>
      </c>
      <c r="Z24" s="35" t="s">
        <v>1336</v>
      </c>
      <c r="AA24" s="34" t="s">
        <v>1265</v>
      </c>
      <c r="AD24" s="34" t="s">
        <v>1254</v>
      </c>
      <c r="AE24" s="34" t="s">
        <v>1337</v>
      </c>
      <c r="AF24" s="34" t="s">
        <v>1338</v>
      </c>
      <c r="AG24" s="34" t="s">
        <v>1339</v>
      </c>
      <c r="AH24" s="34" t="s">
        <v>1340</v>
      </c>
      <c r="AO24" s="55"/>
      <c r="AP24" s="61" t="str">
        <f>W42</f>
        <v>Exporter CIT (%)</v>
      </c>
      <c r="AQ24" s="61" t="str">
        <f>Y42</f>
        <v/>
      </c>
      <c r="AR24" s="55"/>
      <c r="AS24" s="61" t="str">
        <f>AA42</f>
        <v>-0.00546***</v>
      </c>
      <c r="AU24" s="61" t="str">
        <f>X42</f>
        <v/>
      </c>
      <c r="AV24" s="61">
        <f>AB42</f>
        <v>0</v>
      </c>
      <c r="AW24" s="61"/>
      <c r="AX24" s="61" t="str">
        <f>AD42</f>
        <v>Exporter CIT (%)</v>
      </c>
      <c r="AY24" s="61" t="str">
        <f>AE42</f>
        <v/>
      </c>
      <c r="AZ24" s="61" t="str">
        <f>AF42</f>
        <v/>
      </c>
      <c r="BA24" s="61" t="str">
        <f>AG42</f>
        <v/>
      </c>
      <c r="BB24" s="61" t="str">
        <f>AH42</f>
        <v>0.00752**</v>
      </c>
      <c r="BC24" s="61"/>
      <c r="BD24" s="61" t="str">
        <f t="shared" si="0"/>
        <v/>
      </c>
      <c r="BE24" s="61" t="str">
        <f>AQ24</f>
        <v/>
      </c>
      <c r="BF24" s="61"/>
      <c r="BG24" s="61" t="str">
        <f>AS24</f>
        <v>-0.00546***</v>
      </c>
      <c r="BH24" s="55"/>
      <c r="BI24" s="55"/>
      <c r="BJ24" s="55"/>
      <c r="BK24" s="55"/>
    </row>
    <row r="25" spans="1:63">
      <c r="A25" s="34" t="s">
        <v>1341</v>
      </c>
      <c r="B25" s="52">
        <v>-5.2943521721008843E-3</v>
      </c>
      <c r="W25" s="62" t="s">
        <v>354</v>
      </c>
      <c r="X25" s="34" t="s">
        <v>1239</v>
      </c>
      <c r="Y25" s="39" t="s">
        <v>1342</v>
      </c>
      <c r="Z25" s="35" t="s">
        <v>1343</v>
      </c>
      <c r="AA25" s="34" t="s">
        <v>1344</v>
      </c>
      <c r="AD25" s="34" t="s">
        <v>354</v>
      </c>
      <c r="AE25" s="34" t="s">
        <v>1345</v>
      </c>
      <c r="AF25" s="34" t="s">
        <v>1346</v>
      </c>
      <c r="AG25" s="34" t="s">
        <v>1347</v>
      </c>
      <c r="AH25" s="34" t="s">
        <v>1348</v>
      </c>
      <c r="AO25" s="55"/>
      <c r="AP25" s="55"/>
      <c r="AQ25" s="55"/>
      <c r="AR25" s="55"/>
      <c r="AS25" s="55"/>
      <c r="AU25" s="55"/>
      <c r="AV25" s="55"/>
      <c r="AW25" s="55"/>
      <c r="AX25" s="55"/>
      <c r="AY25" s="55"/>
      <c r="AZ25" s="55"/>
      <c r="BA25" s="55"/>
      <c r="BB25" s="55"/>
      <c r="BC25" s="55"/>
      <c r="BD25" s="55"/>
      <c r="BE25" s="55"/>
      <c r="BF25" s="55"/>
      <c r="BG25" s="55"/>
      <c r="BH25" s="55"/>
      <c r="BI25" s="55"/>
      <c r="BJ25" s="55"/>
      <c r="BK25" s="55"/>
    </row>
    <row r="26" spans="1:63">
      <c r="A26" s="34" t="s">
        <v>1349</v>
      </c>
      <c r="B26" s="52">
        <v>1.5728264594782968E-2</v>
      </c>
      <c r="C26" s="34">
        <f>B26-B27</f>
        <v>8.2176817188231756E-3</v>
      </c>
      <c r="W26" s="62" t="s">
        <v>1350</v>
      </c>
      <c r="X26" s="34" t="s">
        <v>1351</v>
      </c>
      <c r="Y26" s="39" t="s">
        <v>1352</v>
      </c>
      <c r="Z26" s="35" t="s">
        <v>1353</v>
      </c>
      <c r="AA26" s="34" t="s">
        <v>1354</v>
      </c>
      <c r="AD26" s="34" t="s">
        <v>1350</v>
      </c>
      <c r="AE26" s="34" t="s">
        <v>1355</v>
      </c>
      <c r="AF26" s="34" t="s">
        <v>1356</v>
      </c>
      <c r="AG26" s="34" t="s">
        <v>1357</v>
      </c>
      <c r="AH26" s="34" t="s">
        <v>1358</v>
      </c>
      <c r="AO26" s="55"/>
      <c r="AP26" s="61" t="s">
        <v>1359</v>
      </c>
      <c r="AQ26" s="61" t="str">
        <f>Y47</f>
        <v>15,258</v>
      </c>
      <c r="AR26" s="61" t="str">
        <f>Z47</f>
        <v>14,402</v>
      </c>
      <c r="AS26" s="61" t="str">
        <f>AA47</f>
        <v>14,445</v>
      </c>
      <c r="AU26" s="61" t="str">
        <f>X47</f>
        <v>16,430</v>
      </c>
      <c r="AV26" s="61">
        <f>AB47</f>
        <v>0</v>
      </c>
      <c r="AW26" s="61"/>
      <c r="AX26" s="61" t="str">
        <f>AD47</f>
        <v>Observations</v>
      </c>
      <c r="AY26" s="61" t="str">
        <f>AE47</f>
        <v>13,725</v>
      </c>
      <c r="AZ26" s="61" t="str">
        <f>AF47</f>
        <v>12,552</v>
      </c>
      <c r="BA26" s="61" t="str">
        <f>AG47</f>
        <v>12,212</v>
      </c>
      <c r="BB26" s="61" t="str">
        <f>AH47</f>
        <v>12,252</v>
      </c>
      <c r="BC26" s="61"/>
      <c r="BD26" s="61" t="str">
        <f>AU26</f>
        <v>16,430</v>
      </c>
      <c r="BE26" s="61" t="str">
        <f t="shared" ref="BE26:BG29" si="2">AQ26</f>
        <v>15,258</v>
      </c>
      <c r="BF26" s="61" t="str">
        <f t="shared" si="2"/>
        <v>14,402</v>
      </c>
      <c r="BG26" s="61" t="str">
        <f t="shared" si="2"/>
        <v>14,445</v>
      </c>
      <c r="BH26" s="55"/>
      <c r="BI26" s="55"/>
      <c r="BJ26" s="55"/>
      <c r="BK26" s="55"/>
    </row>
    <row r="27" spans="1:63">
      <c r="A27" s="34" t="s">
        <v>1360</v>
      </c>
      <c r="B27" s="52">
        <v>7.5105828759597926E-3</v>
      </c>
      <c r="W27" s="62" t="s">
        <v>354</v>
      </c>
      <c r="X27" s="34" t="s">
        <v>1361</v>
      </c>
      <c r="Y27" s="39" t="s">
        <v>1362</v>
      </c>
      <c r="Z27" s="35" t="s">
        <v>1363</v>
      </c>
      <c r="AA27" s="34" t="s">
        <v>1364</v>
      </c>
      <c r="AD27" s="34" t="s">
        <v>354</v>
      </c>
      <c r="AE27" s="34" t="s">
        <v>1365</v>
      </c>
      <c r="AF27" s="34" t="s">
        <v>1366</v>
      </c>
      <c r="AG27" s="34" t="s">
        <v>1367</v>
      </c>
      <c r="AH27" s="34" t="s">
        <v>1278</v>
      </c>
      <c r="AO27" s="55"/>
      <c r="AP27" s="61" t="s">
        <v>1368</v>
      </c>
      <c r="AQ27" s="61" t="s">
        <v>1369</v>
      </c>
      <c r="AR27" s="61" t="s">
        <v>1369</v>
      </c>
      <c r="AS27" s="61" t="s">
        <v>1369</v>
      </c>
      <c r="AU27" s="61" t="s">
        <v>1369</v>
      </c>
      <c r="AV27" s="61"/>
      <c r="AW27" s="61"/>
      <c r="AX27" s="61" t="str">
        <f>AP27</f>
        <v>Method</v>
      </c>
      <c r="AY27" s="61" t="s">
        <v>1370</v>
      </c>
      <c r="AZ27" s="61" t="s">
        <v>1370</v>
      </c>
      <c r="BA27" s="61" t="s">
        <v>1370</v>
      </c>
      <c r="BB27" s="61" t="s">
        <v>1370</v>
      </c>
      <c r="BC27" s="61"/>
      <c r="BD27" s="61" t="str">
        <f>AU27</f>
        <v>PPML</v>
      </c>
      <c r="BE27" s="61" t="str">
        <f t="shared" si="2"/>
        <v>PPML</v>
      </c>
      <c r="BF27" s="61" t="str">
        <f t="shared" si="2"/>
        <v>PPML</v>
      </c>
      <c r="BG27" s="61" t="str">
        <f t="shared" si="2"/>
        <v>PPML</v>
      </c>
      <c r="BH27" s="55"/>
      <c r="BI27" s="55"/>
      <c r="BJ27" s="55"/>
      <c r="BK27" s="55"/>
    </row>
    <row r="28" spans="1:63">
      <c r="A28" s="34" t="s">
        <v>1371</v>
      </c>
      <c r="B28" s="52">
        <v>2.3945946313606144E-2</v>
      </c>
      <c r="W28" s="62" t="s">
        <v>1372</v>
      </c>
      <c r="X28" s="34" t="s">
        <v>1373</v>
      </c>
      <c r="Y28" s="39" t="s">
        <v>1374</v>
      </c>
      <c r="Z28" s="35" t="s">
        <v>1375</v>
      </c>
      <c r="AA28" s="34" t="s">
        <v>1376</v>
      </c>
      <c r="AD28" s="34" t="s">
        <v>1372</v>
      </c>
      <c r="AE28" s="34" t="s">
        <v>1377</v>
      </c>
      <c r="AF28" s="34" t="s">
        <v>1378</v>
      </c>
      <c r="AG28" s="34" t="s">
        <v>1379</v>
      </c>
      <c r="AH28" s="34" t="s">
        <v>1380</v>
      </c>
      <c r="AO28" s="55"/>
      <c r="AP28" s="61" t="str">
        <f>W49</f>
        <v>Importer FE</v>
      </c>
      <c r="AQ28" s="61" t="str">
        <f t="shared" ref="AQ28:AS29" si="3">Y49</f>
        <v>Yes</v>
      </c>
      <c r="AR28" s="61" t="str">
        <f t="shared" si="3"/>
        <v>Yes</v>
      </c>
      <c r="AS28" s="61" t="str">
        <f t="shared" si="3"/>
        <v>Yes</v>
      </c>
      <c r="AU28" s="61" t="str">
        <f>X49</f>
        <v>Yes</v>
      </c>
      <c r="AV28" s="61"/>
      <c r="AW28" s="61"/>
      <c r="AX28" s="61" t="str">
        <f>AP28</f>
        <v>Importer FE</v>
      </c>
      <c r="AY28" s="61" t="str">
        <f>AU28</f>
        <v>Yes</v>
      </c>
      <c r="AZ28" s="61" t="str">
        <f t="shared" ref="AZ28:BB29" si="4">AQ28</f>
        <v>Yes</v>
      </c>
      <c r="BA28" s="61" t="str">
        <f t="shared" si="4"/>
        <v>Yes</v>
      </c>
      <c r="BB28" s="61" t="str">
        <f t="shared" si="4"/>
        <v>Yes</v>
      </c>
      <c r="BC28" s="61"/>
      <c r="BD28" s="61" t="str">
        <f>AU28</f>
        <v>Yes</v>
      </c>
      <c r="BE28" s="61" t="str">
        <f t="shared" si="2"/>
        <v>Yes</v>
      </c>
      <c r="BF28" s="61" t="str">
        <f t="shared" si="2"/>
        <v>Yes</v>
      </c>
      <c r="BG28" s="61" t="str">
        <f t="shared" si="2"/>
        <v>Yes</v>
      </c>
      <c r="BH28" s="55"/>
      <c r="BI28" s="55"/>
      <c r="BJ28" s="55"/>
      <c r="BK28" s="55"/>
    </row>
    <row r="29" spans="1:63">
      <c r="A29" s="34" t="s">
        <v>1381</v>
      </c>
      <c r="B29" s="52">
        <v>-6.5812481830855914E-3</v>
      </c>
      <c r="C29" s="34">
        <f>B29-B30</f>
        <v>6.9026222879616864E-3</v>
      </c>
      <c r="W29" s="62" t="s">
        <v>354</v>
      </c>
      <c r="X29" s="34" t="s">
        <v>1382</v>
      </c>
      <c r="Y29" s="39" t="s">
        <v>1383</v>
      </c>
      <c r="Z29" s="35" t="s">
        <v>1384</v>
      </c>
      <c r="AA29" s="34" t="s">
        <v>1385</v>
      </c>
      <c r="AD29" s="34" t="s">
        <v>354</v>
      </c>
      <c r="AE29" s="34" t="s">
        <v>1386</v>
      </c>
      <c r="AF29" s="34" t="s">
        <v>1387</v>
      </c>
      <c r="AG29" s="34" t="s">
        <v>1388</v>
      </c>
      <c r="AH29" s="34" t="s">
        <v>1389</v>
      </c>
      <c r="AO29" s="55"/>
      <c r="AP29" s="60" t="str">
        <f>W50</f>
        <v>Exporter-Year FE</v>
      </c>
      <c r="AQ29" s="60" t="str">
        <f t="shared" si="3"/>
        <v>Yes</v>
      </c>
      <c r="AR29" s="60" t="str">
        <f t="shared" si="3"/>
        <v>Yes</v>
      </c>
      <c r="AS29" s="60" t="str">
        <f t="shared" si="3"/>
        <v>Yes</v>
      </c>
      <c r="AU29" s="60" t="str">
        <f>X50</f>
        <v>Yes</v>
      </c>
      <c r="AV29" s="61"/>
      <c r="AW29" s="61"/>
      <c r="AX29" s="60" t="str">
        <f>AP29</f>
        <v>Exporter-Year FE</v>
      </c>
      <c r="AY29" s="60" t="str">
        <f>AU29</f>
        <v>Yes</v>
      </c>
      <c r="AZ29" s="60" t="str">
        <f t="shared" si="4"/>
        <v>Yes</v>
      </c>
      <c r="BA29" s="60" t="str">
        <f t="shared" si="4"/>
        <v>Yes</v>
      </c>
      <c r="BB29" s="60" t="str">
        <f t="shared" si="4"/>
        <v>Yes</v>
      </c>
      <c r="BC29" s="60"/>
      <c r="BD29" s="60" t="str">
        <f>AU29</f>
        <v>Yes</v>
      </c>
      <c r="BE29" s="60" t="str">
        <f t="shared" si="2"/>
        <v>Yes</v>
      </c>
      <c r="BF29" s="60" t="str">
        <f t="shared" si="2"/>
        <v>Yes</v>
      </c>
      <c r="BG29" s="60" t="str">
        <f t="shared" si="2"/>
        <v>Yes</v>
      </c>
      <c r="BH29" s="55"/>
      <c r="BI29" s="55"/>
      <c r="BJ29" s="55"/>
      <c r="BK29" s="55"/>
    </row>
    <row r="30" spans="1:63">
      <c r="A30" s="34" t="s">
        <v>1390</v>
      </c>
      <c r="B30" s="52">
        <v>-1.3483870471047278E-2</v>
      </c>
      <c r="W30" s="62" t="s">
        <v>1391</v>
      </c>
      <c r="X30" s="34" t="s">
        <v>1392</v>
      </c>
      <c r="Y30" s="39" t="s">
        <v>1393</v>
      </c>
      <c r="Z30" s="35" t="s">
        <v>1394</v>
      </c>
      <c r="AA30" s="34" t="s">
        <v>1395</v>
      </c>
      <c r="AD30" s="34" t="s">
        <v>1391</v>
      </c>
      <c r="AE30" s="34" t="s">
        <v>1396</v>
      </c>
      <c r="AF30" s="34" t="s">
        <v>1397</v>
      </c>
      <c r="AG30" s="34" t="s">
        <v>1398</v>
      </c>
      <c r="AH30" s="34" t="s">
        <v>1399</v>
      </c>
      <c r="AO30" s="55"/>
      <c r="BH30" s="55"/>
      <c r="BI30" s="55"/>
      <c r="BJ30" s="55"/>
      <c r="BK30" s="55"/>
    </row>
    <row r="31" spans="1:63">
      <c r="A31" s="34" t="s">
        <v>1400</v>
      </c>
      <c r="B31" s="52">
        <v>3.2137410487609493E-4</v>
      </c>
      <c r="W31" s="62" t="s">
        <v>354</v>
      </c>
      <c r="X31" s="34" t="s">
        <v>1401</v>
      </c>
      <c r="Y31" s="39" t="s">
        <v>1402</v>
      </c>
      <c r="Z31" s="35" t="s">
        <v>1403</v>
      </c>
      <c r="AA31" s="34" t="s">
        <v>1404</v>
      </c>
      <c r="AD31" s="34" t="s">
        <v>354</v>
      </c>
      <c r="AE31" s="34" t="s">
        <v>1405</v>
      </c>
      <c r="AF31" s="34" t="s">
        <v>1406</v>
      </c>
      <c r="AG31" s="34" t="s">
        <v>1407</v>
      </c>
      <c r="AH31" s="34" t="s">
        <v>1408</v>
      </c>
      <c r="AO31" s="55"/>
      <c r="BH31" s="55"/>
      <c r="BI31" s="55"/>
      <c r="BJ31" s="55"/>
      <c r="BK31" s="55"/>
    </row>
    <row r="32" spans="1:63">
      <c r="A32" s="34" t="s">
        <v>1409</v>
      </c>
      <c r="B32" s="52">
        <v>-0.84667001272180409</v>
      </c>
      <c r="C32" s="34">
        <f>B32-B33</f>
        <v>0.1074827119394639</v>
      </c>
      <c r="W32" s="62" t="s">
        <v>1410</v>
      </c>
      <c r="X32" s="34" t="s">
        <v>1411</v>
      </c>
      <c r="Y32" s="39" t="s">
        <v>1412</v>
      </c>
      <c r="Z32" s="35" t="s">
        <v>1413</v>
      </c>
      <c r="AA32" s="34" t="s">
        <v>1414</v>
      </c>
      <c r="AD32" s="34" t="s">
        <v>1410</v>
      </c>
      <c r="AE32" s="34" t="s">
        <v>1373</v>
      </c>
      <c r="AF32" s="34" t="s">
        <v>1415</v>
      </c>
      <c r="AG32" s="34" t="s">
        <v>1416</v>
      </c>
      <c r="AH32" s="34" t="s">
        <v>1373</v>
      </c>
      <c r="AO32" s="55"/>
      <c r="AP32" s="55"/>
      <c r="AQ32" s="55"/>
      <c r="AR32" s="55"/>
      <c r="AS32" s="55"/>
      <c r="AU32" s="55"/>
      <c r="AV32" s="55"/>
      <c r="AW32" s="55"/>
      <c r="AX32" s="55"/>
      <c r="AY32" s="55"/>
      <c r="AZ32" s="55"/>
      <c r="BA32" s="55"/>
      <c r="BB32" s="55"/>
      <c r="BC32" s="55"/>
      <c r="BD32" s="55"/>
      <c r="BE32" s="55"/>
      <c r="BF32" s="55"/>
      <c r="BG32" s="55"/>
      <c r="BH32" s="55"/>
      <c r="BI32" s="55"/>
      <c r="BJ32" s="55"/>
      <c r="BK32" s="55"/>
    </row>
    <row r="33" spans="1:63">
      <c r="A33" s="34" t="s">
        <v>1417</v>
      </c>
      <c r="B33" s="52">
        <v>-0.95415272466126799</v>
      </c>
      <c r="W33" s="62" t="s">
        <v>354</v>
      </c>
      <c r="X33" s="34" t="s">
        <v>1418</v>
      </c>
      <c r="Y33" s="39" t="s">
        <v>1419</v>
      </c>
      <c r="Z33" s="35" t="s">
        <v>1420</v>
      </c>
      <c r="AA33" s="34" t="s">
        <v>1421</v>
      </c>
      <c r="AD33" s="34" t="s">
        <v>354</v>
      </c>
      <c r="AE33" s="34" t="s">
        <v>1422</v>
      </c>
      <c r="AF33" s="34" t="s">
        <v>1423</v>
      </c>
      <c r="AG33" s="34" t="s">
        <v>1424</v>
      </c>
      <c r="AH33" s="34" t="s">
        <v>1424</v>
      </c>
      <c r="AO33" s="55"/>
      <c r="AP33" s="55"/>
      <c r="AQ33" s="55"/>
      <c r="AR33" s="55"/>
      <c r="AS33" s="55"/>
      <c r="AU33" s="55"/>
      <c r="AV33" s="55"/>
      <c r="AW33" s="55"/>
      <c r="AX33" s="55"/>
      <c r="AY33" s="55"/>
      <c r="AZ33" s="55"/>
      <c r="BA33" s="55"/>
      <c r="BB33" s="55"/>
      <c r="BC33" s="55"/>
      <c r="BD33" s="55"/>
      <c r="BE33" s="55"/>
      <c r="BF33" s="55"/>
      <c r="BG33" s="55"/>
      <c r="BH33" s="55"/>
      <c r="BI33" s="55"/>
      <c r="BJ33" s="55"/>
      <c r="BK33" s="55"/>
    </row>
    <row r="34" spans="1:63">
      <c r="A34" s="34" t="s">
        <v>1425</v>
      </c>
      <c r="B34" s="52">
        <v>-0.73918730078234018</v>
      </c>
      <c r="W34" s="62" t="s">
        <v>1426</v>
      </c>
      <c r="X34" s="34" t="s">
        <v>1427</v>
      </c>
      <c r="Y34" s="39" t="s">
        <v>1428</v>
      </c>
      <c r="Z34" s="35" t="s">
        <v>1429</v>
      </c>
      <c r="AA34" s="34" t="s">
        <v>1430</v>
      </c>
      <c r="AD34" s="34" t="s">
        <v>1426</v>
      </c>
      <c r="AE34" s="34" t="s">
        <v>1431</v>
      </c>
      <c r="AF34" s="34" t="s">
        <v>1432</v>
      </c>
      <c r="AG34" s="34" t="s">
        <v>1433</v>
      </c>
      <c r="AH34" s="34" t="s">
        <v>1434</v>
      </c>
      <c r="AO34" s="55"/>
      <c r="AP34" s="55"/>
      <c r="AQ34" s="55"/>
      <c r="AR34" s="55"/>
      <c r="AS34" s="55"/>
      <c r="AU34" s="55"/>
      <c r="AV34" s="55"/>
      <c r="AW34" s="55"/>
      <c r="AX34" s="55"/>
      <c r="AY34" s="55"/>
      <c r="AZ34" s="55"/>
      <c r="BA34" s="55"/>
      <c r="BB34" s="55"/>
      <c r="BC34" s="55"/>
      <c r="BD34" s="55"/>
      <c r="BE34" s="55"/>
      <c r="BF34" s="55"/>
      <c r="BG34" s="55"/>
      <c r="BH34" s="55"/>
      <c r="BI34" s="55"/>
      <c r="BJ34" s="55"/>
      <c r="BK34" s="55"/>
    </row>
    <row r="35" spans="1:63">
      <c r="A35" s="34" t="s">
        <v>1435</v>
      </c>
      <c r="B35" s="52">
        <v>0.46097944946209618</v>
      </c>
      <c r="C35" s="34">
        <f>B35-B36</f>
        <v>0.18644573530716352</v>
      </c>
      <c r="W35" s="62" t="s">
        <v>354</v>
      </c>
      <c r="X35" s="34" t="s">
        <v>1436</v>
      </c>
      <c r="Y35" s="39" t="s">
        <v>1437</v>
      </c>
      <c r="Z35" s="35" t="s">
        <v>1438</v>
      </c>
      <c r="AA35" s="34" t="s">
        <v>1439</v>
      </c>
      <c r="AD35" s="34" t="s">
        <v>354</v>
      </c>
      <c r="AE35" s="34" t="s">
        <v>1440</v>
      </c>
      <c r="AF35" s="34" t="s">
        <v>1441</v>
      </c>
      <c r="AG35" s="34" t="s">
        <v>1442</v>
      </c>
      <c r="AH35" s="34" t="s">
        <v>1443</v>
      </c>
      <c r="AO35" s="55"/>
      <c r="AP35" s="55"/>
      <c r="AQ35" s="55"/>
      <c r="AR35" s="55"/>
      <c r="AS35" s="55"/>
      <c r="AU35" s="55"/>
      <c r="AV35" s="55"/>
      <c r="AW35" s="55"/>
      <c r="AX35" s="55"/>
      <c r="AY35" s="55"/>
      <c r="AZ35" s="55"/>
      <c r="BA35" s="55"/>
      <c r="BB35" s="55"/>
      <c r="BC35" s="55"/>
      <c r="BD35" s="55"/>
      <c r="BE35" s="55"/>
      <c r="BF35" s="55"/>
      <c r="BG35" s="55"/>
      <c r="BH35" s="55"/>
      <c r="BI35" s="55"/>
      <c r="BJ35" s="55"/>
      <c r="BK35" s="55"/>
    </row>
    <row r="36" spans="1:63">
      <c r="A36" s="34" t="s">
        <v>1444</v>
      </c>
      <c r="B36" s="52">
        <v>0.27453371415493266</v>
      </c>
      <c r="W36" s="62" t="s">
        <v>1291</v>
      </c>
      <c r="X36" s="34" t="s">
        <v>1445</v>
      </c>
      <c r="Y36" s="39" t="s">
        <v>1446</v>
      </c>
      <c r="Z36" s="35" t="s">
        <v>1447</v>
      </c>
      <c r="AA36" s="34" t="s">
        <v>1448</v>
      </c>
      <c r="AD36" s="34" t="s">
        <v>1291</v>
      </c>
      <c r="AE36" s="34" t="s">
        <v>1449</v>
      </c>
      <c r="AF36" s="34" t="s">
        <v>1450</v>
      </c>
      <c r="AG36" s="34" t="s">
        <v>1451</v>
      </c>
      <c r="AH36" s="34" t="s">
        <v>1452</v>
      </c>
      <c r="AO36" s="55"/>
      <c r="AP36" s="55"/>
      <c r="AQ36" s="55"/>
      <c r="AR36" s="55"/>
      <c r="AS36" s="55"/>
      <c r="AU36" s="55"/>
      <c r="AV36" s="55"/>
      <c r="AW36" s="55"/>
      <c r="AX36" s="55"/>
      <c r="AY36" s="55"/>
      <c r="AZ36" s="55"/>
      <c r="BA36" s="55"/>
      <c r="BB36" s="55"/>
      <c r="BC36" s="55"/>
      <c r="BD36" s="55"/>
      <c r="BE36" s="55"/>
      <c r="BF36" s="55"/>
      <c r="BG36" s="55"/>
      <c r="BH36" s="55"/>
      <c r="BI36" s="55"/>
      <c r="BJ36" s="55"/>
      <c r="BK36" s="55"/>
    </row>
    <row r="37" spans="1:63">
      <c r="A37" s="34" t="s">
        <v>1453</v>
      </c>
      <c r="B37" s="52">
        <v>0.6474251847692597</v>
      </c>
      <c r="W37" s="62" t="s">
        <v>354</v>
      </c>
      <c r="X37" s="34" t="s">
        <v>1454</v>
      </c>
      <c r="Y37" s="39" t="s">
        <v>1454</v>
      </c>
      <c r="Z37" s="35" t="s">
        <v>1455</v>
      </c>
      <c r="AA37" s="34" t="s">
        <v>1456</v>
      </c>
      <c r="AD37" s="34" t="s">
        <v>354</v>
      </c>
      <c r="AE37" s="34" t="s">
        <v>1457</v>
      </c>
      <c r="AF37" s="34" t="s">
        <v>1458</v>
      </c>
      <c r="AG37" s="34" t="s">
        <v>1459</v>
      </c>
      <c r="AH37" s="34" t="s">
        <v>1460</v>
      </c>
      <c r="AO37" s="55"/>
      <c r="AP37" s="55"/>
      <c r="AQ37" s="55"/>
      <c r="AR37" s="55"/>
      <c r="AS37" s="55"/>
      <c r="AU37" s="55"/>
      <c r="AV37" s="55"/>
      <c r="AW37" s="55"/>
    </row>
    <row r="38" spans="1:63">
      <c r="A38" s="34" t="s">
        <v>1461</v>
      </c>
      <c r="B38" s="52">
        <v>0.54382705391360142</v>
      </c>
      <c r="C38" s="52">
        <f>B38-B39</f>
        <v>0.16892781443555238</v>
      </c>
      <c r="W38" s="62" t="s">
        <v>1462</v>
      </c>
      <c r="X38" s="34" t="s">
        <v>1463</v>
      </c>
      <c r="Y38" s="39" t="s">
        <v>1464</v>
      </c>
      <c r="Z38" s="35" t="s">
        <v>1465</v>
      </c>
      <c r="AA38" s="34" t="s">
        <v>1466</v>
      </c>
      <c r="AD38" s="34" t="s">
        <v>1462</v>
      </c>
      <c r="AE38" s="34" t="s">
        <v>1467</v>
      </c>
      <c r="AF38" s="34" t="s">
        <v>1468</v>
      </c>
      <c r="AG38" s="34" t="s">
        <v>1469</v>
      </c>
      <c r="AH38" s="34" t="s">
        <v>1470</v>
      </c>
      <c r="AO38" s="55"/>
      <c r="AP38" s="55"/>
      <c r="AQ38" s="55"/>
      <c r="AR38" s="55"/>
      <c r="AS38" s="55"/>
      <c r="AU38" s="55"/>
      <c r="AV38" s="55"/>
      <c r="AW38" s="55"/>
    </row>
    <row r="39" spans="1:63">
      <c r="A39" s="34" t="s">
        <v>1471</v>
      </c>
      <c r="B39" s="52">
        <v>0.37489923947804904</v>
      </c>
      <c r="W39" s="62" t="s">
        <v>354</v>
      </c>
      <c r="X39" s="34" t="s">
        <v>1472</v>
      </c>
      <c r="Y39" s="39" t="s">
        <v>1473</v>
      </c>
      <c r="Z39" s="35" t="s">
        <v>1474</v>
      </c>
      <c r="AA39" s="34" t="s">
        <v>1475</v>
      </c>
      <c r="AD39" s="34" t="s">
        <v>354</v>
      </c>
      <c r="AE39" s="34" t="s">
        <v>1476</v>
      </c>
      <c r="AF39" s="34" t="s">
        <v>1477</v>
      </c>
      <c r="AG39" s="34" t="s">
        <v>1478</v>
      </c>
      <c r="AH39" s="34" t="s">
        <v>1479</v>
      </c>
      <c r="AO39" s="55"/>
      <c r="AP39" s="55"/>
      <c r="AQ39" s="55"/>
      <c r="AR39" s="55"/>
      <c r="AS39" s="55"/>
      <c r="AU39" s="55"/>
      <c r="AV39" s="55"/>
      <c r="AW39" s="55"/>
    </row>
    <row r="40" spans="1:63">
      <c r="A40" s="34" t="s">
        <v>1480</v>
      </c>
      <c r="B40" s="52">
        <v>0.7127548683491538</v>
      </c>
      <c r="W40" s="62" t="s">
        <v>1481</v>
      </c>
      <c r="X40" s="34" t="s">
        <v>1482</v>
      </c>
      <c r="Y40" s="39" t="s">
        <v>1483</v>
      </c>
      <c r="Z40" s="35" t="s">
        <v>1484</v>
      </c>
      <c r="AA40" s="34" t="s">
        <v>1485</v>
      </c>
      <c r="AD40" s="34" t="s">
        <v>1481</v>
      </c>
      <c r="AE40" s="34" t="s">
        <v>1486</v>
      </c>
      <c r="AF40" s="34" t="s">
        <v>1487</v>
      </c>
      <c r="AG40" s="34" t="s">
        <v>1488</v>
      </c>
      <c r="AH40" s="34" t="s">
        <v>1489</v>
      </c>
      <c r="AO40" s="55"/>
      <c r="AP40" s="55"/>
      <c r="AQ40" s="55"/>
      <c r="AR40" s="55"/>
      <c r="AS40" s="55"/>
      <c r="AU40" s="55"/>
      <c r="AV40" s="55"/>
    </row>
    <row r="41" spans="1:63">
      <c r="A41" s="34" t="s">
        <v>1490</v>
      </c>
      <c r="B41" s="52">
        <v>0.73148871256658221</v>
      </c>
      <c r="C41" s="34">
        <f>B41-B42</f>
        <v>0.38469963780208971</v>
      </c>
      <c r="W41" s="62" t="s">
        <v>354</v>
      </c>
      <c r="X41" s="34" t="s">
        <v>1491</v>
      </c>
      <c r="Y41" s="39" t="s">
        <v>1492</v>
      </c>
      <c r="Z41" s="35" t="s">
        <v>1493</v>
      </c>
      <c r="AA41" s="34" t="s">
        <v>1494</v>
      </c>
      <c r="AD41" s="34" t="s">
        <v>354</v>
      </c>
      <c r="AE41" s="34" t="s">
        <v>1495</v>
      </c>
      <c r="AF41" s="34" t="s">
        <v>1496</v>
      </c>
      <c r="AG41" s="34" t="s">
        <v>1497</v>
      </c>
      <c r="AH41" s="34" t="s">
        <v>1498</v>
      </c>
      <c r="AO41" s="55"/>
      <c r="AP41" s="55"/>
      <c r="AQ41" s="55"/>
      <c r="AR41" s="55"/>
      <c r="AS41" s="55"/>
      <c r="AU41" s="55"/>
      <c r="AV41" s="55"/>
    </row>
    <row r="42" spans="1:63">
      <c r="A42" s="34" t="s">
        <v>1499</v>
      </c>
      <c r="B42" s="52">
        <v>0.3467890747644925</v>
      </c>
      <c r="W42" s="34" t="s">
        <v>1500</v>
      </c>
      <c r="X42" s="34" t="s">
        <v>354</v>
      </c>
      <c r="Y42" s="39" t="s">
        <v>354</v>
      </c>
      <c r="Z42" s="35" t="s">
        <v>354</v>
      </c>
      <c r="AA42" s="34" t="s">
        <v>1501</v>
      </c>
      <c r="AD42" s="34" t="s">
        <v>1500</v>
      </c>
      <c r="AE42" s="34" t="s">
        <v>354</v>
      </c>
      <c r="AF42" s="34" t="s">
        <v>354</v>
      </c>
      <c r="AG42" s="34" t="s">
        <v>354</v>
      </c>
      <c r="AH42" s="34" t="s">
        <v>1502</v>
      </c>
      <c r="AO42" s="55"/>
      <c r="AP42" s="55"/>
      <c r="AQ42" s="55"/>
      <c r="AR42" s="55"/>
      <c r="AS42" s="55"/>
      <c r="AU42" s="55"/>
      <c r="AV42" s="55"/>
    </row>
    <row r="43" spans="1:63">
      <c r="A43" s="34" t="s">
        <v>1503</v>
      </c>
      <c r="B43" s="52">
        <v>1.116188350368672</v>
      </c>
      <c r="W43" s="34" t="s">
        <v>354</v>
      </c>
      <c r="X43" s="34" t="s">
        <v>354</v>
      </c>
      <c r="Y43" s="39" t="s">
        <v>354</v>
      </c>
      <c r="Z43" s="35" t="s">
        <v>354</v>
      </c>
      <c r="AA43" s="34" t="s">
        <v>1504</v>
      </c>
      <c r="AD43" s="34" t="s">
        <v>354</v>
      </c>
      <c r="AE43" s="34" t="s">
        <v>354</v>
      </c>
      <c r="AF43" s="34" t="s">
        <v>354</v>
      </c>
      <c r="AG43" s="34" t="s">
        <v>354</v>
      </c>
      <c r="AH43" s="34" t="s">
        <v>1505</v>
      </c>
      <c r="AO43" s="55"/>
      <c r="AP43" s="55"/>
      <c r="AQ43" s="55"/>
      <c r="AR43" s="55"/>
      <c r="AS43" s="55"/>
      <c r="AU43" s="55"/>
      <c r="AV43" s="55"/>
    </row>
    <row r="44" spans="1:63">
      <c r="A44" s="34" t="s">
        <v>1506</v>
      </c>
      <c r="B44" s="52">
        <v>0.85376802600830326</v>
      </c>
      <c r="C44" s="34">
        <f>B44-B45</f>
        <v>0.13596262123892067</v>
      </c>
      <c r="W44" s="34" t="s">
        <v>1507</v>
      </c>
      <c r="X44" s="34" t="s">
        <v>1508</v>
      </c>
      <c r="Y44" s="39" t="s">
        <v>1509</v>
      </c>
      <c r="Z44" s="35" t="s">
        <v>1510</v>
      </c>
      <c r="AA44" s="34" t="s">
        <v>1511</v>
      </c>
      <c r="AD44" s="34" t="s">
        <v>1507</v>
      </c>
      <c r="AE44" s="34" t="s">
        <v>1512</v>
      </c>
      <c r="AF44" s="34" t="s">
        <v>1513</v>
      </c>
      <c r="AG44" s="34" t="s">
        <v>1514</v>
      </c>
      <c r="AH44" s="34" t="s">
        <v>1515</v>
      </c>
      <c r="AO44" s="55"/>
      <c r="AP44" s="55"/>
      <c r="AQ44" s="55"/>
      <c r="AR44" s="55"/>
      <c r="AS44" s="55"/>
      <c r="AU44" s="55"/>
      <c r="AV44" s="55"/>
    </row>
    <row r="45" spans="1:63">
      <c r="A45" s="34" t="s">
        <v>1516</v>
      </c>
      <c r="B45" s="52">
        <v>0.71780540476938259</v>
      </c>
      <c r="W45" s="34" t="s">
        <v>354</v>
      </c>
      <c r="X45" s="34" t="s">
        <v>1517</v>
      </c>
      <c r="Y45" s="39" t="s">
        <v>1518</v>
      </c>
      <c r="Z45" s="35" t="s">
        <v>1519</v>
      </c>
      <c r="AA45" s="34" t="s">
        <v>1520</v>
      </c>
      <c r="AD45" s="34" t="s">
        <v>354</v>
      </c>
      <c r="AE45" s="34" t="s">
        <v>1521</v>
      </c>
      <c r="AF45" s="34" t="s">
        <v>1522</v>
      </c>
      <c r="AG45" s="34" t="s">
        <v>1523</v>
      </c>
      <c r="AH45" s="34" t="s">
        <v>1524</v>
      </c>
      <c r="AO45" s="55"/>
      <c r="AP45" s="55"/>
      <c r="AQ45" s="55"/>
      <c r="AR45" s="55"/>
      <c r="AS45" s="55"/>
      <c r="AU45" s="55"/>
      <c r="AV45" s="55"/>
    </row>
    <row r="46" spans="1:63">
      <c r="A46" s="34" t="s">
        <v>1525</v>
      </c>
      <c r="B46" s="52">
        <v>0.98973064724722393</v>
      </c>
      <c r="W46" s="34" t="s">
        <v>354</v>
      </c>
      <c r="X46" s="34" t="s">
        <v>354</v>
      </c>
      <c r="Y46" s="39" t="s">
        <v>354</v>
      </c>
      <c r="Z46" s="35" t="s">
        <v>354</v>
      </c>
      <c r="AA46" s="34" t="s">
        <v>354</v>
      </c>
      <c r="AD46" s="34" t="s">
        <v>354</v>
      </c>
      <c r="AE46" s="34" t="s">
        <v>354</v>
      </c>
      <c r="AF46" s="34" t="s">
        <v>354</v>
      </c>
      <c r="AG46" s="34" t="s">
        <v>354</v>
      </c>
      <c r="AH46" s="34" t="s">
        <v>354</v>
      </c>
      <c r="AO46" s="55"/>
      <c r="AP46" s="55"/>
      <c r="AQ46" s="55"/>
      <c r="AR46" s="55"/>
      <c r="AS46" s="55"/>
      <c r="AU46" s="55"/>
      <c r="AV46" s="55"/>
    </row>
    <row r="47" spans="1:63">
      <c r="A47" s="34" t="s">
        <v>1526</v>
      </c>
      <c r="B47" s="52">
        <v>3.8167479164866514E-3</v>
      </c>
      <c r="C47" s="34">
        <f>B47-B48</f>
        <v>9.5017556675632189E-3</v>
      </c>
      <c r="W47" s="34" t="s">
        <v>1359</v>
      </c>
      <c r="X47" s="34" t="s">
        <v>1527</v>
      </c>
      <c r="Y47" s="39" t="s">
        <v>1528</v>
      </c>
      <c r="Z47" s="35" t="s">
        <v>1529</v>
      </c>
      <c r="AA47" s="34" t="s">
        <v>1530</v>
      </c>
      <c r="AD47" s="34" t="s">
        <v>1359</v>
      </c>
      <c r="AE47" s="34" t="s">
        <v>1531</v>
      </c>
      <c r="AF47" s="34" t="s">
        <v>1532</v>
      </c>
      <c r="AG47" s="34" t="s">
        <v>1533</v>
      </c>
      <c r="AH47" s="34" t="s">
        <v>1534</v>
      </c>
      <c r="AO47" s="55"/>
      <c r="AP47" s="55"/>
      <c r="AQ47" s="55"/>
      <c r="AR47" s="55"/>
      <c r="AS47" s="55"/>
      <c r="AU47" s="55"/>
      <c r="AV47" s="55"/>
    </row>
    <row r="48" spans="1:63">
      <c r="A48" s="34" t="s">
        <v>1535</v>
      </c>
      <c r="B48" s="52">
        <v>-5.6850077510765679E-3</v>
      </c>
      <c r="W48" s="34" t="s">
        <v>1536</v>
      </c>
      <c r="X48" s="34" t="s">
        <v>1537</v>
      </c>
      <c r="Y48" s="39" t="s">
        <v>1537</v>
      </c>
      <c r="Z48" s="35" t="s">
        <v>1538</v>
      </c>
      <c r="AA48" s="34" t="s">
        <v>1538</v>
      </c>
      <c r="AD48" s="34" t="s">
        <v>1539</v>
      </c>
      <c r="AE48" s="34" t="s">
        <v>1540</v>
      </c>
      <c r="AF48" s="34" t="s">
        <v>1541</v>
      </c>
      <c r="AG48" s="34" t="s">
        <v>1542</v>
      </c>
      <c r="AH48" s="34" t="s">
        <v>1541</v>
      </c>
      <c r="AO48" s="55"/>
      <c r="AP48" s="55"/>
      <c r="AQ48" s="55"/>
      <c r="AR48" s="55"/>
      <c r="AS48" s="55"/>
      <c r="AU48" s="55"/>
      <c r="AV48" s="55"/>
    </row>
    <row r="49" spans="1:48">
      <c r="A49" s="34" t="s">
        <v>1543</v>
      </c>
      <c r="B49" s="52">
        <v>1.331850358404987E-2</v>
      </c>
      <c r="W49" s="34" t="s">
        <v>1544</v>
      </c>
      <c r="X49" s="34" t="s">
        <v>1545</v>
      </c>
      <c r="Y49" s="39" t="s">
        <v>1545</v>
      </c>
      <c r="Z49" s="35" t="s">
        <v>1545</v>
      </c>
      <c r="AA49" s="34" t="s">
        <v>1545</v>
      </c>
      <c r="AD49" s="34" t="s">
        <v>1536</v>
      </c>
      <c r="AE49" s="34" t="s">
        <v>1538</v>
      </c>
      <c r="AF49" s="34" t="s">
        <v>1538</v>
      </c>
      <c r="AG49" s="34" t="s">
        <v>1538</v>
      </c>
      <c r="AH49" s="34" t="s">
        <v>1538</v>
      </c>
      <c r="AO49" s="55"/>
      <c r="AP49" s="55"/>
      <c r="AQ49" s="55"/>
      <c r="AR49" s="55"/>
      <c r="AS49" s="55"/>
      <c r="AU49" s="55"/>
      <c r="AV49" s="55"/>
    </row>
    <row r="50" spans="1:48">
      <c r="A50" s="34" t="s">
        <v>1546</v>
      </c>
      <c r="B50" s="52">
        <v>5.6853573726530779E-3</v>
      </c>
      <c r="C50" s="52">
        <f>B50-B51</f>
        <v>1.9299935949203774E-3</v>
      </c>
      <c r="W50" s="34" t="s">
        <v>1547</v>
      </c>
      <c r="X50" s="34" t="s">
        <v>1545</v>
      </c>
      <c r="Y50" s="39" t="s">
        <v>1545</v>
      </c>
      <c r="Z50" s="35" t="s">
        <v>1545</v>
      </c>
      <c r="AA50" s="34" t="s">
        <v>1545</v>
      </c>
      <c r="AD50" s="34" t="s">
        <v>1544</v>
      </c>
      <c r="AE50" s="34" t="s">
        <v>1545</v>
      </c>
      <c r="AF50" s="34" t="s">
        <v>1545</v>
      </c>
      <c r="AG50" s="34" t="s">
        <v>1545</v>
      </c>
      <c r="AH50" s="34" t="s">
        <v>1545</v>
      </c>
      <c r="AO50" s="55"/>
      <c r="AP50" s="55"/>
      <c r="AQ50" s="55"/>
      <c r="AR50" s="55"/>
      <c r="AS50" s="55"/>
      <c r="AU50" s="55"/>
      <c r="AV50" s="55"/>
    </row>
    <row r="51" spans="1:48">
      <c r="A51" s="34" t="s">
        <v>1548</v>
      </c>
      <c r="B51" s="52">
        <v>3.7553637777327006E-3</v>
      </c>
      <c r="W51" s="34" t="s">
        <v>1549</v>
      </c>
      <c r="X51" s="34" t="s">
        <v>1545</v>
      </c>
      <c r="Y51" s="39" t="s">
        <v>1545</v>
      </c>
      <c r="Z51" s="35" t="s">
        <v>1545</v>
      </c>
      <c r="AA51" s="34" t="s">
        <v>1545</v>
      </c>
      <c r="AD51" s="34" t="s">
        <v>1547</v>
      </c>
      <c r="AE51" s="34" t="s">
        <v>1545</v>
      </c>
      <c r="AF51" s="34" t="s">
        <v>1545</v>
      </c>
      <c r="AG51" s="34" t="s">
        <v>1545</v>
      </c>
      <c r="AH51" s="34" t="s">
        <v>1545</v>
      </c>
      <c r="AO51" s="55"/>
      <c r="AP51" s="55"/>
      <c r="AQ51" s="55"/>
      <c r="AR51" s="55"/>
      <c r="AS51" s="55"/>
      <c r="AU51" s="55"/>
      <c r="AV51" s="55"/>
    </row>
    <row r="52" spans="1:48">
      <c r="A52" s="34" t="s">
        <v>1550</v>
      </c>
      <c r="B52" s="52">
        <v>7.6153509675734553E-3</v>
      </c>
      <c r="W52" s="34" t="s">
        <v>1551</v>
      </c>
      <c r="X52" s="34" t="s">
        <v>1552</v>
      </c>
      <c r="Y52" s="39" t="s">
        <v>1553</v>
      </c>
      <c r="Z52" s="35" t="s">
        <v>1554</v>
      </c>
      <c r="AA52" s="34" t="s">
        <v>1554</v>
      </c>
      <c r="AD52" s="34" t="s">
        <v>1549</v>
      </c>
      <c r="AE52" s="34" t="s">
        <v>1545</v>
      </c>
      <c r="AF52" s="34" t="s">
        <v>1545</v>
      </c>
      <c r="AG52" s="34" t="s">
        <v>1545</v>
      </c>
      <c r="AH52" s="34" t="s">
        <v>1545</v>
      </c>
      <c r="AO52" s="55"/>
      <c r="AP52" s="55"/>
      <c r="AQ52" s="55"/>
      <c r="AR52" s="55"/>
      <c r="AS52" s="55"/>
      <c r="AU52" s="55"/>
      <c r="AV52" s="55"/>
    </row>
    <row r="53" spans="1:48">
      <c r="B53" s="52"/>
      <c r="W53" s="34" t="s">
        <v>1555</v>
      </c>
      <c r="X53" s="34" t="s">
        <v>1556</v>
      </c>
      <c r="Y53" s="39" t="s">
        <v>1557</v>
      </c>
      <c r="Z53" s="35" t="s">
        <v>1557</v>
      </c>
      <c r="AA53" s="34" t="s">
        <v>1557</v>
      </c>
      <c r="AD53" s="34" t="s">
        <v>1551</v>
      </c>
      <c r="AE53" s="34" t="s">
        <v>1554</v>
      </c>
      <c r="AF53" s="34" t="s">
        <v>1554</v>
      </c>
      <c r="AG53" s="34" t="s">
        <v>1554</v>
      </c>
      <c r="AH53" s="34" t="s">
        <v>1554</v>
      </c>
      <c r="AO53" s="55"/>
      <c r="AP53" s="55"/>
      <c r="AQ53" s="55"/>
      <c r="AR53" s="55"/>
      <c r="AS53" s="55"/>
      <c r="AU53" s="55"/>
      <c r="AV53" s="55"/>
    </row>
    <row r="54" spans="1:48">
      <c r="B54" s="52"/>
      <c r="W54" s="34" t="s">
        <v>1558</v>
      </c>
      <c r="X54" s="34" t="s">
        <v>1545</v>
      </c>
      <c r="Y54" s="39" t="s">
        <v>1545</v>
      </c>
      <c r="Z54" s="35" t="s">
        <v>1545</v>
      </c>
      <c r="AA54" s="34" t="s">
        <v>1545</v>
      </c>
      <c r="AD54" s="34" t="s">
        <v>1555</v>
      </c>
      <c r="AE54" s="34" t="s">
        <v>1557</v>
      </c>
      <c r="AF54" s="34" t="s">
        <v>1557</v>
      </c>
      <c r="AG54" s="34" t="s">
        <v>1557</v>
      </c>
      <c r="AH54" s="34" t="s">
        <v>1557</v>
      </c>
      <c r="AO54" s="55"/>
      <c r="AP54" s="55"/>
      <c r="AQ54" s="55"/>
      <c r="AR54" s="55"/>
      <c r="AS54" s="55"/>
      <c r="AU54" s="55"/>
      <c r="AV54" s="55"/>
    </row>
    <row r="55" spans="1:48">
      <c r="B55" s="52"/>
      <c r="W55" s="34" t="s">
        <v>1559</v>
      </c>
      <c r="X55" s="34" t="s">
        <v>354</v>
      </c>
      <c r="Y55" s="39" t="s">
        <v>354</v>
      </c>
      <c r="Z55" s="35" t="s">
        <v>354</v>
      </c>
      <c r="AA55" s="34" t="s">
        <v>354</v>
      </c>
      <c r="AD55" s="34" t="s">
        <v>1558</v>
      </c>
      <c r="AE55" s="34" t="s">
        <v>1545</v>
      </c>
      <c r="AF55" s="34" t="s">
        <v>1545</v>
      </c>
      <c r="AG55" s="34" t="s">
        <v>1545</v>
      </c>
      <c r="AH55" s="34" t="s">
        <v>1545</v>
      </c>
      <c r="AO55" s="55"/>
      <c r="AP55" s="55"/>
      <c r="AQ55" s="55"/>
      <c r="AR55" s="55"/>
      <c r="AS55" s="55"/>
      <c r="AU55" s="55"/>
      <c r="AV55" s="55"/>
    </row>
    <row r="56" spans="1:48">
      <c r="B56" s="52"/>
      <c r="W56" s="34" t="s">
        <v>1560</v>
      </c>
      <c r="X56" s="34" t="s">
        <v>354</v>
      </c>
      <c r="Y56" s="39" t="s">
        <v>354</v>
      </c>
      <c r="Z56" s="35" t="s">
        <v>354</v>
      </c>
      <c r="AA56" s="34" t="s">
        <v>354</v>
      </c>
      <c r="AD56" s="34" t="s">
        <v>1368</v>
      </c>
      <c r="AE56" s="34" t="s">
        <v>1370</v>
      </c>
      <c r="AF56" s="34" t="s">
        <v>1370</v>
      </c>
      <c r="AG56" s="34" t="s">
        <v>1370</v>
      </c>
      <c r="AH56" s="34" t="s">
        <v>1370</v>
      </c>
      <c r="AO56" s="55"/>
      <c r="AP56" s="55"/>
      <c r="AQ56" s="55"/>
      <c r="AR56" s="55"/>
      <c r="AS56" s="55"/>
      <c r="AU56" s="55"/>
      <c r="AV56" s="55"/>
    </row>
    <row r="57" spans="1:48">
      <c r="B57" s="52"/>
      <c r="AD57" s="34" t="s">
        <v>1559</v>
      </c>
      <c r="AE57" s="34" t="s">
        <v>354</v>
      </c>
      <c r="AF57" s="34" t="s">
        <v>354</v>
      </c>
      <c r="AG57" s="34" t="s">
        <v>354</v>
      </c>
      <c r="AH57" s="34" t="s">
        <v>354</v>
      </c>
      <c r="AO57" s="55"/>
      <c r="AP57" s="55"/>
      <c r="AQ57" s="55"/>
      <c r="AR57" s="55"/>
      <c r="AS57" s="55"/>
      <c r="AU57" s="55"/>
      <c r="AV57" s="55"/>
    </row>
    <row r="58" spans="1:48">
      <c r="B58" s="52"/>
      <c r="AD58" s="34" t="s">
        <v>1560</v>
      </c>
      <c r="AE58" s="34" t="s">
        <v>354</v>
      </c>
      <c r="AF58" s="34" t="s">
        <v>354</v>
      </c>
      <c r="AG58" s="34" t="s">
        <v>354</v>
      </c>
      <c r="AH58" s="34" t="s">
        <v>354</v>
      </c>
      <c r="AO58" s="55"/>
      <c r="AP58" s="55"/>
      <c r="AQ58" s="55"/>
      <c r="AR58" s="55"/>
      <c r="AS58" s="55"/>
      <c r="AU58" s="55"/>
      <c r="AV58" s="55"/>
    </row>
    <row r="59" spans="1:48">
      <c r="B59" s="52"/>
      <c r="AO59" s="55"/>
      <c r="AP59" s="55"/>
      <c r="AQ59" s="55"/>
      <c r="AR59" s="55"/>
      <c r="AS59" s="55"/>
      <c r="AU59" s="55"/>
      <c r="AV59" s="55"/>
    </row>
    <row r="60" spans="1:48">
      <c r="H60" s="55"/>
      <c r="I60" s="55"/>
      <c r="J60" s="55"/>
      <c r="K60" s="55"/>
      <c r="L60" s="55"/>
      <c r="M60" s="55"/>
      <c r="N60" s="55"/>
      <c r="O60" s="55"/>
      <c r="P60" s="55"/>
      <c r="Q60" s="55"/>
      <c r="R60" s="55"/>
      <c r="S60" s="55"/>
      <c r="T60" s="55"/>
      <c r="U60" s="55"/>
      <c r="V60" s="55"/>
      <c r="W60" s="55"/>
      <c r="X60" s="55"/>
      <c r="Y60" s="115"/>
      <c r="Z60" s="81"/>
      <c r="AA60" s="55"/>
      <c r="AB60" s="55"/>
      <c r="AC60" s="55"/>
      <c r="AD60" s="55"/>
      <c r="AE60" s="55"/>
      <c r="AF60" s="55"/>
      <c r="AG60" s="55"/>
      <c r="AH60" s="55"/>
    </row>
    <row r="61" spans="1:48">
      <c r="H61" s="55"/>
      <c r="I61" s="55"/>
      <c r="J61" s="55"/>
      <c r="K61" s="55"/>
      <c r="L61" s="55"/>
      <c r="M61" s="55"/>
      <c r="N61" s="55"/>
      <c r="O61" s="55"/>
      <c r="P61" s="55"/>
      <c r="Q61" s="55"/>
      <c r="R61" s="55"/>
      <c r="S61" s="55"/>
      <c r="T61" s="55"/>
      <c r="U61" s="55"/>
      <c r="V61" s="55"/>
      <c r="W61" s="55"/>
      <c r="X61" s="55"/>
      <c r="Y61" s="115"/>
      <c r="Z61" s="81"/>
      <c r="AA61" s="55"/>
      <c r="AB61" s="55"/>
      <c r="AC61" s="55"/>
      <c r="AD61" s="55"/>
      <c r="AE61" s="55"/>
      <c r="AF61" s="55"/>
      <c r="AG61" s="55"/>
      <c r="AH61" s="55"/>
    </row>
    <row r="62" spans="1:48">
      <c r="H62" s="55"/>
      <c r="I62" s="55"/>
      <c r="J62" s="55"/>
      <c r="K62" s="55"/>
      <c r="L62" s="55"/>
      <c r="M62" s="55"/>
      <c r="N62" s="55"/>
      <c r="O62" s="55"/>
      <c r="P62" s="55"/>
      <c r="Q62" s="55"/>
      <c r="R62" s="55"/>
      <c r="S62" s="55"/>
      <c r="T62" s="55"/>
      <c r="U62" s="55"/>
      <c r="V62" s="55"/>
      <c r="W62" s="55"/>
      <c r="X62" s="55"/>
      <c r="Y62" s="115"/>
      <c r="Z62" s="81"/>
      <c r="AA62" s="55"/>
      <c r="AB62" s="55"/>
      <c r="AC62" s="55"/>
      <c r="AD62" s="55"/>
      <c r="AE62" s="55"/>
      <c r="AF62" s="55"/>
      <c r="AG62" s="55"/>
      <c r="AH62" s="55"/>
    </row>
    <row r="63" spans="1:48">
      <c r="H63" s="55"/>
      <c r="I63" s="55"/>
      <c r="J63" s="55"/>
      <c r="K63" s="55"/>
      <c r="L63" s="55"/>
      <c r="M63" s="55"/>
      <c r="N63" s="55"/>
      <c r="O63" s="55"/>
      <c r="P63" s="55"/>
      <c r="Q63" s="55"/>
      <c r="R63" s="55"/>
      <c r="S63" s="55"/>
      <c r="T63" s="55"/>
      <c r="U63" s="55"/>
      <c r="V63" s="55"/>
      <c r="W63" s="55"/>
      <c r="X63" s="55"/>
      <c r="Y63" s="115"/>
      <c r="Z63" s="81"/>
      <c r="AA63" s="55"/>
      <c r="AB63" s="55"/>
      <c r="AC63" s="55"/>
      <c r="AD63" s="55"/>
      <c r="AE63" s="55"/>
      <c r="AF63" s="55"/>
      <c r="AG63" s="55"/>
      <c r="AH63" s="55"/>
    </row>
    <row r="64" spans="1:48">
      <c r="H64" s="55"/>
      <c r="I64" s="55"/>
      <c r="J64" s="55"/>
      <c r="K64" s="55"/>
      <c r="L64" s="55"/>
      <c r="M64" s="55"/>
      <c r="N64" s="55"/>
      <c r="O64" s="55"/>
      <c r="P64" s="55"/>
      <c r="Q64" s="55"/>
      <c r="R64" s="55"/>
      <c r="S64" s="55"/>
      <c r="T64" s="55"/>
      <c r="U64" s="55"/>
      <c r="V64" s="55"/>
      <c r="W64" s="55"/>
      <c r="X64" s="55"/>
      <c r="Y64" s="115"/>
      <c r="Z64" s="81"/>
      <c r="AA64" s="55"/>
      <c r="AB64" s="55"/>
      <c r="AC64" s="55"/>
      <c r="AD64" s="55"/>
      <c r="AE64" s="55"/>
      <c r="AF64" s="55"/>
      <c r="AG64" s="55"/>
      <c r="AH64" s="55"/>
    </row>
    <row r="65" spans="8:34">
      <c r="H65" s="55"/>
      <c r="I65" s="55"/>
      <c r="J65" s="55"/>
      <c r="K65" s="55"/>
      <c r="L65" s="55"/>
      <c r="M65" s="55"/>
      <c r="N65" s="55"/>
      <c r="O65" s="55"/>
      <c r="P65" s="55"/>
      <c r="Q65" s="55"/>
      <c r="R65" s="55"/>
      <c r="S65" s="55"/>
      <c r="T65" s="55"/>
      <c r="U65" s="55"/>
      <c r="V65" s="55"/>
      <c r="W65" s="55"/>
      <c r="X65" s="55"/>
      <c r="Y65" s="115"/>
      <c r="Z65" s="81"/>
      <c r="AA65" s="55"/>
      <c r="AB65" s="55"/>
      <c r="AC65" s="55"/>
      <c r="AD65" s="55"/>
      <c r="AE65" s="55"/>
      <c r="AF65" s="55"/>
      <c r="AG65" s="55"/>
      <c r="AH65" s="55"/>
    </row>
    <row r="66" spans="8:34">
      <c r="H66" s="55"/>
      <c r="I66" s="55"/>
      <c r="J66" s="55"/>
      <c r="K66" s="55"/>
      <c r="L66" s="55"/>
      <c r="M66" s="55"/>
      <c r="N66" s="55"/>
      <c r="O66" s="55"/>
      <c r="P66" s="55"/>
      <c r="Q66" s="55"/>
      <c r="R66" s="55"/>
      <c r="S66" s="55"/>
      <c r="T66" s="55"/>
      <c r="U66" s="55"/>
      <c r="V66" s="55"/>
      <c r="W66" s="55"/>
      <c r="X66" s="55"/>
      <c r="Y66" s="115"/>
      <c r="Z66" s="81"/>
      <c r="AA66" s="55"/>
      <c r="AB66" s="55"/>
      <c r="AC66" s="55"/>
      <c r="AD66" s="55"/>
      <c r="AE66" s="55"/>
      <c r="AF66" s="55"/>
      <c r="AG66" s="55"/>
      <c r="AH66" s="55"/>
    </row>
    <row r="67" spans="8:34">
      <c r="H67" s="55"/>
      <c r="I67" s="55"/>
      <c r="J67" s="55"/>
      <c r="K67" s="55"/>
      <c r="L67" s="55"/>
      <c r="M67" s="55"/>
      <c r="N67" s="55"/>
      <c r="O67" s="55"/>
      <c r="P67" s="55"/>
      <c r="Q67" s="55"/>
      <c r="R67" s="55"/>
      <c r="S67" s="55"/>
      <c r="T67" s="55"/>
      <c r="U67" s="55"/>
      <c r="V67" s="55"/>
      <c r="W67" s="55"/>
      <c r="X67" s="55"/>
      <c r="Y67" s="115"/>
      <c r="Z67" s="81"/>
      <c r="AA67" s="55"/>
      <c r="AB67" s="55"/>
      <c r="AC67" s="55"/>
      <c r="AD67" s="55"/>
      <c r="AE67" s="55"/>
      <c r="AF67" s="55"/>
      <c r="AG67" s="55"/>
      <c r="AH67" s="55"/>
    </row>
    <row r="68" spans="8:34">
      <c r="H68" s="55"/>
      <c r="I68" s="55"/>
      <c r="J68" s="55"/>
      <c r="K68" s="55"/>
      <c r="L68" s="55"/>
      <c r="M68" s="55"/>
      <c r="N68" s="55"/>
      <c r="O68" s="55"/>
      <c r="P68" s="55"/>
      <c r="Q68" s="55"/>
      <c r="R68" s="55"/>
      <c r="S68" s="55"/>
      <c r="T68" s="55"/>
      <c r="U68" s="55"/>
      <c r="V68" s="55"/>
      <c r="W68" s="55"/>
      <c r="X68" s="55"/>
      <c r="Y68" s="115"/>
      <c r="Z68" s="81"/>
      <c r="AA68" s="55"/>
      <c r="AB68" s="55"/>
      <c r="AC68" s="55"/>
      <c r="AD68" s="55"/>
      <c r="AE68" s="55"/>
      <c r="AF68" s="55"/>
      <c r="AG68" s="55"/>
      <c r="AH68" s="55"/>
    </row>
    <row r="69" spans="8:34">
      <c r="H69" s="55"/>
      <c r="I69" s="55"/>
      <c r="J69" s="55"/>
      <c r="K69" s="55"/>
      <c r="L69" s="55"/>
      <c r="M69" s="55"/>
      <c r="N69" s="55"/>
      <c r="O69" s="55"/>
      <c r="P69" s="55"/>
      <c r="Q69" s="55"/>
      <c r="R69" s="55"/>
      <c r="S69" s="55"/>
      <c r="T69" s="55"/>
      <c r="U69" s="55"/>
      <c r="V69" s="55"/>
      <c r="W69" s="55"/>
      <c r="X69" s="55"/>
      <c r="Y69" s="115"/>
      <c r="Z69" s="81"/>
      <c r="AA69" s="55"/>
      <c r="AB69" s="55"/>
      <c r="AC69" s="55"/>
      <c r="AD69" s="55"/>
      <c r="AE69" s="55"/>
      <c r="AF69" s="55"/>
      <c r="AG69" s="55"/>
      <c r="AH69" s="55"/>
    </row>
    <row r="70" spans="8:34">
      <c r="H70" s="55"/>
      <c r="I70" s="55"/>
      <c r="J70" s="55"/>
      <c r="K70" s="55"/>
      <c r="L70" s="55"/>
      <c r="M70" s="55"/>
      <c r="N70" s="55"/>
      <c r="O70" s="55"/>
      <c r="P70" s="55"/>
      <c r="Q70" s="55"/>
      <c r="R70" s="55"/>
      <c r="S70" s="55"/>
      <c r="T70" s="55"/>
      <c r="U70" s="55"/>
      <c r="V70" s="55"/>
      <c r="W70" s="55"/>
      <c r="X70" s="55"/>
      <c r="Y70" s="115"/>
      <c r="Z70" s="81"/>
      <c r="AA70" s="55"/>
      <c r="AB70" s="55"/>
      <c r="AC70" s="55"/>
      <c r="AD70" s="55"/>
      <c r="AE70" s="55"/>
      <c r="AF70" s="55"/>
      <c r="AG70" s="55"/>
      <c r="AH70" s="55"/>
    </row>
    <row r="71" spans="8:34">
      <c r="H71" s="55"/>
      <c r="I71" s="55"/>
      <c r="J71" s="55"/>
      <c r="K71" s="55"/>
      <c r="L71" s="55"/>
      <c r="M71" s="55"/>
      <c r="N71" s="55"/>
      <c r="O71" s="55"/>
      <c r="P71" s="55"/>
      <c r="Q71" s="55"/>
      <c r="R71" s="55"/>
      <c r="S71" s="55"/>
      <c r="T71" s="55"/>
      <c r="U71" s="55"/>
      <c r="V71" s="55"/>
      <c r="W71" s="55"/>
      <c r="X71" s="55"/>
      <c r="Y71" s="115"/>
      <c r="Z71" s="81"/>
      <c r="AA71" s="55"/>
      <c r="AB71" s="55"/>
      <c r="AC71" s="55"/>
      <c r="AD71" s="55"/>
      <c r="AE71" s="55"/>
      <c r="AF71" s="55"/>
      <c r="AG71" s="55"/>
      <c r="AH71" s="55"/>
    </row>
    <row r="72" spans="8:34">
      <c r="H72" s="55"/>
      <c r="I72" s="55"/>
      <c r="J72" s="55"/>
      <c r="K72" s="55"/>
      <c r="L72" s="55"/>
      <c r="M72" s="55"/>
      <c r="N72" s="55"/>
      <c r="O72" s="55"/>
      <c r="P72" s="55"/>
      <c r="Q72" s="55"/>
      <c r="R72" s="55"/>
      <c r="S72" s="55"/>
      <c r="T72" s="55"/>
      <c r="U72" s="55"/>
      <c r="V72" s="55"/>
      <c r="W72" s="55"/>
      <c r="X72" s="55"/>
      <c r="Y72" s="115"/>
      <c r="Z72" s="81"/>
      <c r="AA72" s="55"/>
      <c r="AB72" s="55"/>
      <c r="AC72" s="55"/>
      <c r="AD72" s="55"/>
      <c r="AE72" s="55"/>
      <c r="AF72" s="55"/>
      <c r="AG72" s="55"/>
      <c r="AH72" s="55"/>
    </row>
    <row r="73" spans="8:34">
      <c r="H73" s="55"/>
      <c r="I73" s="55"/>
      <c r="J73" s="55"/>
      <c r="K73" s="55"/>
      <c r="L73" s="55"/>
      <c r="M73" s="55"/>
      <c r="N73" s="55"/>
      <c r="O73" s="55"/>
      <c r="P73" s="55"/>
      <c r="Q73" s="55"/>
      <c r="R73" s="55"/>
      <c r="S73" s="55"/>
      <c r="T73" s="55"/>
      <c r="U73" s="55"/>
      <c r="V73" s="55"/>
      <c r="W73" s="55"/>
      <c r="X73" s="55"/>
      <c r="Y73" s="115"/>
      <c r="Z73" s="81"/>
      <c r="AA73" s="55"/>
      <c r="AB73" s="55"/>
      <c r="AC73" s="55"/>
      <c r="AD73" s="55"/>
      <c r="AE73" s="55"/>
      <c r="AF73" s="55"/>
      <c r="AG73" s="55"/>
      <c r="AH73" s="55"/>
    </row>
    <row r="74" spans="8:34">
      <c r="H74" s="55"/>
      <c r="I74" s="55"/>
      <c r="J74" s="55"/>
      <c r="K74" s="55"/>
      <c r="L74" s="55"/>
      <c r="M74" s="55"/>
      <c r="N74" s="55"/>
      <c r="O74" s="55"/>
      <c r="P74" s="55"/>
      <c r="Q74" s="55"/>
      <c r="R74" s="55"/>
      <c r="S74" s="55"/>
      <c r="T74" s="55"/>
      <c r="U74" s="55"/>
      <c r="V74" s="55"/>
      <c r="W74" s="55"/>
      <c r="X74" s="55"/>
      <c r="Y74" s="115"/>
      <c r="Z74" s="81"/>
      <c r="AA74" s="55"/>
      <c r="AB74" s="55"/>
      <c r="AC74" s="55"/>
      <c r="AD74" s="55"/>
      <c r="AE74" s="55"/>
      <c r="AF74" s="55"/>
      <c r="AG74" s="55"/>
      <c r="AH74" s="55"/>
    </row>
    <row r="75" spans="8:34">
      <c r="H75" s="55"/>
      <c r="I75" s="55"/>
      <c r="J75" s="55"/>
      <c r="K75" s="55"/>
      <c r="L75" s="55"/>
      <c r="M75" s="55"/>
      <c r="N75" s="55"/>
      <c r="O75" s="55"/>
      <c r="P75" s="55"/>
      <c r="Q75" s="55"/>
      <c r="R75" s="55"/>
      <c r="S75" s="55"/>
      <c r="T75" s="55"/>
      <c r="U75" s="55"/>
      <c r="V75" s="55"/>
      <c r="W75" s="55"/>
      <c r="X75" s="55"/>
      <c r="Y75" s="115"/>
      <c r="Z75" s="81"/>
      <c r="AA75" s="55"/>
      <c r="AB75" s="55"/>
      <c r="AC75" s="55"/>
      <c r="AD75" s="55"/>
      <c r="AE75" s="55"/>
      <c r="AF75" s="55"/>
      <c r="AG75" s="55"/>
      <c r="AH75" s="55"/>
    </row>
    <row r="76" spans="8:34">
      <c r="H76" s="55"/>
      <c r="I76" s="55"/>
      <c r="J76" s="55"/>
      <c r="K76" s="55"/>
      <c r="L76" s="55"/>
      <c r="M76" s="55"/>
      <c r="N76" s="55"/>
      <c r="O76" s="55"/>
      <c r="P76" s="55"/>
      <c r="Q76" s="55"/>
      <c r="R76" s="55"/>
      <c r="S76" s="55"/>
      <c r="T76" s="55"/>
      <c r="U76" s="55"/>
      <c r="V76" s="55"/>
      <c r="W76" s="55"/>
      <c r="X76" s="55"/>
      <c r="Y76" s="115"/>
      <c r="Z76" s="81"/>
      <c r="AA76" s="55"/>
      <c r="AB76" s="55"/>
      <c r="AC76" s="55"/>
      <c r="AD76" s="55"/>
      <c r="AE76" s="55"/>
      <c r="AF76" s="55"/>
      <c r="AG76" s="55"/>
      <c r="AH76" s="55"/>
    </row>
    <row r="77" spans="8:34">
      <c r="H77" s="55"/>
      <c r="I77" s="55"/>
      <c r="J77" s="55"/>
      <c r="K77" s="55"/>
      <c r="L77" s="55"/>
      <c r="M77" s="55"/>
      <c r="N77" s="55"/>
      <c r="O77" s="55"/>
      <c r="P77" s="55"/>
      <c r="Q77" s="55"/>
      <c r="R77" s="55"/>
      <c r="S77" s="55"/>
      <c r="T77" s="55"/>
      <c r="U77" s="55"/>
      <c r="V77" s="55"/>
      <c r="W77" s="55"/>
      <c r="X77" s="55"/>
      <c r="Y77" s="115"/>
      <c r="Z77" s="81"/>
      <c r="AA77" s="55"/>
      <c r="AB77" s="55"/>
      <c r="AC77" s="55"/>
      <c r="AD77" s="55"/>
      <c r="AE77" s="55"/>
      <c r="AF77" s="55"/>
      <c r="AG77" s="55"/>
      <c r="AH77" s="55"/>
    </row>
    <row r="78" spans="8:34">
      <c r="H78" s="55"/>
      <c r="I78" s="55"/>
      <c r="J78" s="55"/>
      <c r="K78" s="55"/>
      <c r="L78" s="55"/>
      <c r="M78" s="55"/>
      <c r="N78" s="55"/>
      <c r="O78" s="55"/>
      <c r="P78" s="55"/>
      <c r="Q78" s="55"/>
      <c r="R78" s="55"/>
      <c r="S78" s="55"/>
      <c r="T78" s="55"/>
      <c r="U78" s="55"/>
      <c r="V78" s="55"/>
      <c r="W78" s="55"/>
      <c r="X78" s="55"/>
      <c r="Y78" s="115"/>
      <c r="Z78" s="81"/>
      <c r="AA78" s="55"/>
      <c r="AB78" s="55"/>
      <c r="AC78" s="55"/>
      <c r="AD78" s="55"/>
      <c r="AE78" s="55"/>
      <c r="AF78" s="55"/>
      <c r="AG78" s="55"/>
      <c r="AH78" s="55"/>
    </row>
    <row r="79" spans="8:34">
      <c r="H79" s="55"/>
      <c r="I79" s="55"/>
      <c r="J79" s="55"/>
      <c r="K79" s="55"/>
      <c r="L79" s="55"/>
      <c r="M79" s="55"/>
      <c r="N79" s="55"/>
      <c r="O79" s="55"/>
      <c r="P79" s="55"/>
      <c r="Q79" s="55"/>
      <c r="R79" s="55"/>
      <c r="S79" s="55"/>
      <c r="T79" s="55"/>
      <c r="U79" s="55"/>
      <c r="V79" s="55"/>
      <c r="W79" s="55"/>
      <c r="X79" s="55"/>
      <c r="Y79" s="115"/>
      <c r="Z79" s="81"/>
      <c r="AA79" s="55"/>
      <c r="AB79" s="55"/>
      <c r="AC79" s="55"/>
      <c r="AD79" s="55"/>
      <c r="AE79" s="55"/>
      <c r="AF79" s="55"/>
      <c r="AG79" s="55"/>
      <c r="AH79" s="55"/>
    </row>
    <row r="80" spans="8:34">
      <c r="H80" s="55"/>
      <c r="I80" s="55"/>
      <c r="J80" s="55"/>
      <c r="K80" s="55"/>
      <c r="L80" s="55"/>
      <c r="M80" s="55"/>
      <c r="N80" s="55"/>
      <c r="O80" s="55"/>
      <c r="P80" s="55"/>
      <c r="Q80" s="55"/>
      <c r="R80" s="55"/>
      <c r="S80" s="55"/>
      <c r="T80" s="55"/>
      <c r="U80" s="55"/>
      <c r="V80" s="55"/>
      <c r="W80" s="55"/>
      <c r="X80" s="55"/>
      <c r="Y80" s="115"/>
      <c r="Z80" s="81"/>
      <c r="AA80" s="55"/>
      <c r="AB80" s="55"/>
      <c r="AC80" s="55"/>
      <c r="AD80" s="55"/>
      <c r="AE80" s="55"/>
      <c r="AF80" s="55"/>
      <c r="AG80" s="55"/>
      <c r="AH80" s="55"/>
    </row>
    <row r="81" spans="8:34">
      <c r="H81" s="55"/>
      <c r="I81" s="55"/>
      <c r="J81" s="55"/>
      <c r="K81" s="55"/>
      <c r="L81" s="55"/>
      <c r="M81" s="55"/>
      <c r="N81" s="55"/>
      <c r="O81" s="55"/>
      <c r="P81" s="55"/>
      <c r="Q81" s="55"/>
      <c r="R81" s="55"/>
      <c r="S81" s="55"/>
      <c r="T81" s="55"/>
      <c r="U81" s="55"/>
      <c r="V81" s="55"/>
      <c r="W81" s="55"/>
      <c r="X81" s="55"/>
      <c r="Y81" s="115"/>
      <c r="Z81" s="81"/>
      <c r="AA81" s="55"/>
      <c r="AB81" s="55"/>
      <c r="AC81" s="55"/>
      <c r="AD81" s="55"/>
      <c r="AE81" s="55"/>
      <c r="AF81" s="55"/>
      <c r="AG81" s="55"/>
      <c r="AH81" s="55"/>
    </row>
    <row r="82" spans="8:34">
      <c r="H82" s="55"/>
      <c r="I82" s="55"/>
      <c r="J82" s="55"/>
      <c r="K82" s="55"/>
      <c r="L82" s="55"/>
      <c r="M82" s="55"/>
      <c r="N82" s="55"/>
      <c r="O82" s="55"/>
      <c r="P82" s="55"/>
      <c r="Q82" s="55"/>
      <c r="R82" s="55"/>
      <c r="S82" s="55"/>
      <c r="T82" s="55"/>
      <c r="U82" s="55"/>
      <c r="V82" s="55"/>
      <c r="W82" s="55"/>
      <c r="X82" s="55"/>
      <c r="Y82" s="115"/>
      <c r="Z82" s="81"/>
      <c r="AA82" s="55"/>
      <c r="AB82" s="55"/>
      <c r="AC82" s="55"/>
      <c r="AD82" s="55"/>
      <c r="AE82" s="55"/>
      <c r="AF82" s="55"/>
      <c r="AG82" s="55"/>
      <c r="AH82" s="55"/>
    </row>
    <row r="83" spans="8:34">
      <c r="H83" s="55"/>
      <c r="I83" s="55"/>
      <c r="J83" s="55"/>
      <c r="K83" s="55"/>
      <c r="L83" s="55"/>
      <c r="M83" s="55"/>
      <c r="N83" s="55"/>
      <c r="O83" s="55"/>
      <c r="P83" s="55"/>
      <c r="Q83" s="55"/>
      <c r="R83" s="55"/>
      <c r="S83" s="55"/>
      <c r="T83" s="55"/>
      <c r="U83" s="55"/>
      <c r="V83" s="55"/>
      <c r="W83" s="55"/>
      <c r="X83" s="55"/>
      <c r="Y83" s="115"/>
      <c r="Z83" s="81"/>
      <c r="AA83" s="55"/>
      <c r="AB83" s="55"/>
      <c r="AC83" s="55"/>
      <c r="AD83" s="55"/>
      <c r="AE83" s="55"/>
      <c r="AF83" s="55"/>
      <c r="AG83" s="55"/>
      <c r="AH83" s="55"/>
    </row>
    <row r="84" spans="8:34">
      <c r="H84" s="55"/>
      <c r="I84" s="55"/>
      <c r="J84" s="55"/>
      <c r="K84" s="55"/>
      <c r="L84" s="55"/>
      <c r="M84" s="55"/>
      <c r="N84" s="55"/>
      <c r="O84" s="55"/>
      <c r="P84" s="55"/>
      <c r="Q84" s="55"/>
      <c r="R84" s="55"/>
      <c r="S84" s="55"/>
      <c r="T84" s="55"/>
      <c r="U84" s="55"/>
      <c r="V84" s="55"/>
      <c r="W84" s="55"/>
      <c r="X84" s="55"/>
      <c r="Y84" s="115"/>
      <c r="Z84" s="81"/>
      <c r="AA84" s="55"/>
      <c r="AB84" s="55"/>
      <c r="AC84" s="55"/>
      <c r="AD84" s="55"/>
      <c r="AE84" s="55"/>
      <c r="AF84" s="55"/>
      <c r="AG84" s="55"/>
      <c r="AH84" s="55"/>
    </row>
    <row r="85" spans="8:34">
      <c r="H85" s="55"/>
      <c r="I85" s="55"/>
      <c r="J85" s="55"/>
      <c r="K85" s="55"/>
      <c r="L85" s="55"/>
      <c r="M85" s="55"/>
      <c r="N85" s="55"/>
      <c r="O85" s="55"/>
      <c r="P85" s="55"/>
      <c r="Q85" s="55"/>
      <c r="R85" s="55"/>
      <c r="S85" s="55"/>
      <c r="T85" s="55"/>
      <c r="U85" s="55"/>
      <c r="V85" s="55"/>
      <c r="W85" s="55"/>
      <c r="X85" s="55"/>
      <c r="Y85" s="115"/>
      <c r="Z85" s="81"/>
      <c r="AA85" s="55"/>
      <c r="AB85" s="55"/>
      <c r="AC85" s="55"/>
      <c r="AD85" s="55"/>
      <c r="AE85" s="55"/>
      <c r="AF85" s="55"/>
      <c r="AG85" s="55"/>
      <c r="AH85" s="55"/>
    </row>
    <row r="86" spans="8:34">
      <c r="H86" s="55"/>
      <c r="I86" s="55"/>
      <c r="J86" s="55"/>
      <c r="K86" s="55"/>
      <c r="L86" s="55"/>
      <c r="M86" s="55"/>
      <c r="N86" s="55"/>
      <c r="O86" s="55"/>
      <c r="P86" s="55"/>
      <c r="Q86" s="55"/>
      <c r="R86" s="55"/>
      <c r="S86" s="55"/>
      <c r="T86" s="55"/>
      <c r="U86" s="55"/>
      <c r="V86" s="55"/>
      <c r="W86" s="55"/>
      <c r="X86" s="55"/>
      <c r="Y86" s="115"/>
      <c r="Z86" s="81"/>
      <c r="AA86" s="55"/>
      <c r="AB86" s="55"/>
      <c r="AC86" s="55"/>
      <c r="AD86" s="55"/>
      <c r="AE86" s="55"/>
      <c r="AF86" s="55"/>
      <c r="AG86" s="55"/>
      <c r="AH86" s="55"/>
    </row>
    <row r="87" spans="8:34">
      <c r="H87" s="55"/>
      <c r="I87" s="55"/>
      <c r="J87" s="55"/>
      <c r="K87" s="55"/>
      <c r="L87" s="55"/>
      <c r="M87" s="55"/>
      <c r="N87" s="55"/>
      <c r="O87" s="55"/>
      <c r="P87" s="55"/>
      <c r="Q87" s="55"/>
      <c r="R87" s="55"/>
      <c r="S87" s="55"/>
      <c r="T87" s="55"/>
      <c r="U87" s="55"/>
      <c r="V87" s="55"/>
      <c r="W87" s="55"/>
      <c r="X87" s="55"/>
      <c r="Y87" s="115"/>
      <c r="Z87" s="81"/>
      <c r="AA87" s="55"/>
      <c r="AB87" s="55"/>
      <c r="AC87" s="55"/>
      <c r="AD87" s="55"/>
      <c r="AE87" s="55"/>
      <c r="AF87" s="55"/>
      <c r="AG87" s="55"/>
      <c r="AH87" s="55"/>
    </row>
    <row r="88" spans="8:34">
      <c r="H88" s="55"/>
      <c r="I88" s="55"/>
      <c r="J88" s="55"/>
      <c r="K88" s="55"/>
      <c r="L88" s="55"/>
      <c r="M88" s="55"/>
      <c r="N88" s="55"/>
      <c r="O88" s="55"/>
      <c r="P88" s="55"/>
      <c r="Q88" s="55"/>
      <c r="R88" s="55"/>
      <c r="S88" s="55"/>
      <c r="T88" s="55"/>
      <c r="U88" s="55"/>
      <c r="V88" s="55"/>
      <c r="W88" s="55"/>
      <c r="X88" s="55"/>
      <c r="Y88" s="115"/>
      <c r="Z88" s="81"/>
      <c r="AA88" s="55"/>
      <c r="AB88" s="55"/>
      <c r="AC88" s="55"/>
      <c r="AD88" s="55"/>
      <c r="AE88" s="55"/>
      <c r="AF88" s="55"/>
      <c r="AG88" s="55"/>
      <c r="AH88" s="55"/>
    </row>
    <row r="89" spans="8:34">
      <c r="H89" s="55"/>
      <c r="I89" s="55"/>
      <c r="J89" s="55"/>
      <c r="K89" s="55"/>
      <c r="L89" s="55"/>
      <c r="M89" s="55"/>
      <c r="N89" s="55"/>
      <c r="O89" s="55"/>
      <c r="P89" s="55"/>
      <c r="Q89" s="55"/>
      <c r="R89" s="55"/>
      <c r="S89" s="55"/>
      <c r="T89" s="55"/>
      <c r="U89" s="55"/>
      <c r="V89" s="55"/>
      <c r="W89" s="55"/>
      <c r="X89" s="55"/>
      <c r="Y89" s="115"/>
      <c r="Z89" s="81"/>
      <c r="AA89" s="55"/>
      <c r="AB89" s="55"/>
      <c r="AC89" s="55"/>
      <c r="AD89" s="55"/>
      <c r="AE89" s="55"/>
      <c r="AF89" s="55"/>
      <c r="AG89" s="55"/>
      <c r="AH89" s="55"/>
    </row>
    <row r="90" spans="8:34">
      <c r="H90" s="55"/>
      <c r="I90" s="55"/>
      <c r="J90" s="55"/>
      <c r="K90" s="55"/>
      <c r="L90" s="55"/>
      <c r="M90" s="55"/>
      <c r="N90" s="55"/>
      <c r="O90" s="55"/>
      <c r="P90" s="55"/>
      <c r="Q90" s="55"/>
      <c r="R90" s="55"/>
      <c r="S90" s="55"/>
      <c r="T90" s="55"/>
      <c r="U90" s="55"/>
      <c r="V90" s="55"/>
      <c r="W90" s="55"/>
      <c r="X90" s="55"/>
      <c r="Y90" s="115"/>
      <c r="Z90" s="81"/>
      <c r="AA90" s="55"/>
      <c r="AB90" s="55"/>
      <c r="AC90" s="55"/>
      <c r="AD90" s="55"/>
      <c r="AE90" s="55"/>
      <c r="AF90" s="55"/>
      <c r="AG90" s="55"/>
      <c r="AH90" s="55"/>
    </row>
    <row r="91" spans="8:34">
      <c r="H91" s="55"/>
      <c r="I91" s="55"/>
      <c r="J91" s="55"/>
      <c r="K91" s="55"/>
      <c r="L91" s="55"/>
      <c r="M91" s="55"/>
      <c r="N91" s="55"/>
      <c r="O91" s="55"/>
      <c r="P91" s="55"/>
      <c r="Q91" s="55"/>
      <c r="R91" s="55"/>
      <c r="S91" s="55"/>
      <c r="T91" s="55"/>
      <c r="U91" s="55"/>
      <c r="V91" s="55"/>
      <c r="W91" s="55"/>
      <c r="X91" s="55"/>
      <c r="Y91" s="115"/>
      <c r="Z91" s="81"/>
      <c r="AA91" s="55"/>
      <c r="AB91" s="55"/>
      <c r="AC91" s="55"/>
      <c r="AD91" s="55"/>
      <c r="AE91" s="55"/>
      <c r="AF91" s="55"/>
      <c r="AG91" s="55"/>
      <c r="AH91" s="55"/>
    </row>
    <row r="92" spans="8:34">
      <c r="H92" s="55"/>
      <c r="I92" s="55"/>
      <c r="J92" s="55"/>
      <c r="K92" s="55"/>
      <c r="L92" s="55"/>
      <c r="M92" s="55"/>
      <c r="N92" s="55"/>
      <c r="O92" s="55"/>
      <c r="P92" s="55"/>
      <c r="Q92" s="55"/>
      <c r="R92" s="55"/>
      <c r="S92" s="55"/>
      <c r="T92" s="55"/>
      <c r="U92" s="55"/>
      <c r="V92" s="55"/>
      <c r="W92" s="55"/>
      <c r="X92" s="55"/>
      <c r="Y92" s="115"/>
      <c r="Z92" s="81"/>
      <c r="AA92" s="55"/>
      <c r="AB92" s="55"/>
      <c r="AC92" s="55"/>
      <c r="AD92" s="55"/>
      <c r="AE92" s="55"/>
      <c r="AF92" s="55"/>
      <c r="AG92" s="55"/>
      <c r="AH92" s="55"/>
    </row>
    <row r="93" spans="8:34">
      <c r="H93" s="55"/>
      <c r="I93" s="55"/>
      <c r="J93" s="55"/>
      <c r="K93" s="55"/>
      <c r="L93" s="55"/>
      <c r="M93" s="55"/>
      <c r="N93" s="55"/>
      <c r="O93" s="55"/>
      <c r="P93" s="55"/>
      <c r="Q93" s="55"/>
      <c r="R93" s="55"/>
      <c r="S93" s="55"/>
      <c r="T93" s="55"/>
      <c r="U93" s="55"/>
      <c r="V93" s="55"/>
      <c r="W93" s="55"/>
      <c r="X93" s="55"/>
      <c r="Y93" s="115"/>
      <c r="Z93" s="81"/>
      <c r="AA93" s="55"/>
      <c r="AB93" s="55"/>
      <c r="AC93" s="55"/>
      <c r="AD93" s="55"/>
      <c r="AE93" s="55"/>
      <c r="AF93" s="55"/>
      <c r="AG93" s="55"/>
      <c r="AH93" s="55"/>
    </row>
    <row r="94" spans="8:34">
      <c r="H94" s="55"/>
      <c r="I94" s="55"/>
      <c r="J94" s="55"/>
      <c r="K94" s="55"/>
      <c r="L94" s="55"/>
      <c r="M94" s="55"/>
      <c r="N94" s="55"/>
      <c r="O94" s="55"/>
      <c r="P94" s="55"/>
      <c r="Q94" s="55"/>
      <c r="R94" s="55"/>
      <c r="S94" s="55"/>
      <c r="T94" s="55"/>
      <c r="U94" s="55"/>
      <c r="V94" s="55"/>
      <c r="W94" s="55"/>
      <c r="X94" s="55"/>
      <c r="Y94" s="115"/>
      <c r="Z94" s="81"/>
      <c r="AA94" s="55"/>
      <c r="AB94" s="55"/>
      <c r="AC94" s="55"/>
      <c r="AD94" s="55"/>
      <c r="AE94" s="55"/>
      <c r="AF94" s="55"/>
      <c r="AG94" s="55"/>
      <c r="AH94" s="55"/>
    </row>
    <row r="95" spans="8:34">
      <c r="H95" s="55"/>
      <c r="I95" s="55"/>
      <c r="J95" s="55"/>
      <c r="K95" s="55"/>
      <c r="L95" s="55"/>
      <c r="M95" s="55"/>
      <c r="N95" s="55"/>
      <c r="O95" s="55"/>
      <c r="P95" s="55"/>
      <c r="Q95" s="55"/>
      <c r="R95" s="55"/>
      <c r="S95" s="55"/>
      <c r="T95" s="55"/>
      <c r="U95" s="55"/>
      <c r="V95" s="55"/>
      <c r="W95" s="55"/>
      <c r="X95" s="55"/>
      <c r="Y95" s="115"/>
      <c r="Z95" s="81"/>
      <c r="AA95" s="55"/>
      <c r="AB95" s="55"/>
      <c r="AC95" s="55"/>
      <c r="AD95" s="55"/>
      <c r="AE95" s="55"/>
      <c r="AF95" s="55"/>
      <c r="AG95" s="55"/>
      <c r="AH95" s="55"/>
    </row>
    <row r="96" spans="8:34">
      <c r="H96" s="55"/>
      <c r="I96" s="55"/>
      <c r="J96" s="55"/>
      <c r="K96" s="55"/>
      <c r="L96" s="55"/>
      <c r="M96" s="55"/>
      <c r="N96" s="55"/>
      <c r="O96" s="55"/>
      <c r="P96" s="55"/>
      <c r="Q96" s="55"/>
      <c r="R96" s="55"/>
      <c r="S96" s="55"/>
      <c r="T96" s="55"/>
      <c r="U96" s="55"/>
      <c r="V96" s="55"/>
      <c r="W96" s="55"/>
      <c r="X96" s="55"/>
      <c r="Y96" s="115"/>
      <c r="Z96" s="81"/>
      <c r="AA96" s="55"/>
      <c r="AB96" s="55"/>
      <c r="AC96" s="55"/>
      <c r="AD96" s="55"/>
      <c r="AE96" s="55"/>
      <c r="AF96" s="55"/>
      <c r="AG96" s="55"/>
      <c r="AH96" s="55"/>
    </row>
    <row r="97" spans="8:34">
      <c r="H97" s="55"/>
      <c r="I97" s="55"/>
      <c r="J97" s="55"/>
      <c r="K97" s="55"/>
      <c r="L97" s="55"/>
      <c r="M97" s="55"/>
      <c r="N97" s="55"/>
      <c r="O97" s="55"/>
      <c r="P97" s="55"/>
      <c r="Q97" s="55"/>
      <c r="R97" s="55"/>
      <c r="S97" s="55"/>
      <c r="T97" s="55"/>
      <c r="U97" s="55"/>
      <c r="V97" s="55"/>
      <c r="W97" s="55"/>
      <c r="X97" s="55"/>
      <c r="Y97" s="115"/>
      <c r="Z97" s="81"/>
      <c r="AA97" s="55"/>
      <c r="AB97" s="55"/>
      <c r="AC97" s="55"/>
      <c r="AD97" s="55"/>
      <c r="AE97" s="55"/>
      <c r="AF97" s="55"/>
      <c r="AG97" s="55"/>
      <c r="AH97" s="55"/>
    </row>
    <row r="98" spans="8:34">
      <c r="H98" s="55"/>
      <c r="I98" s="55"/>
      <c r="J98" s="55"/>
      <c r="K98" s="55"/>
      <c r="L98" s="55"/>
      <c r="M98" s="55"/>
      <c r="N98" s="55"/>
      <c r="O98" s="55"/>
      <c r="P98" s="55"/>
      <c r="Q98" s="55"/>
      <c r="R98" s="55"/>
      <c r="S98" s="55"/>
      <c r="T98" s="55"/>
      <c r="U98" s="55"/>
      <c r="V98" s="55"/>
      <c r="W98" s="55"/>
      <c r="X98" s="55"/>
      <c r="Y98" s="115"/>
      <c r="Z98" s="81"/>
      <c r="AA98" s="55"/>
      <c r="AB98" s="55"/>
      <c r="AC98" s="55"/>
      <c r="AD98" s="55"/>
      <c r="AE98" s="55"/>
      <c r="AF98" s="55"/>
      <c r="AG98" s="55"/>
      <c r="AH98" s="55"/>
    </row>
    <row r="99" spans="8:34">
      <c r="H99" s="55"/>
      <c r="I99" s="55"/>
      <c r="J99" s="55"/>
      <c r="K99" s="55"/>
      <c r="L99" s="55"/>
      <c r="M99" s="55"/>
      <c r="N99" s="55"/>
      <c r="O99" s="55"/>
      <c r="P99" s="55"/>
      <c r="Q99" s="55"/>
      <c r="R99" s="55"/>
      <c r="S99" s="55"/>
      <c r="T99" s="55"/>
      <c r="U99" s="55"/>
      <c r="V99" s="55"/>
      <c r="W99" s="55"/>
      <c r="X99" s="55"/>
      <c r="Y99" s="115"/>
      <c r="Z99" s="81"/>
      <c r="AA99" s="55"/>
      <c r="AB99" s="55"/>
      <c r="AC99" s="55"/>
      <c r="AD99" s="55"/>
      <c r="AE99" s="55"/>
      <c r="AF99" s="55"/>
      <c r="AG99" s="55"/>
      <c r="AH99" s="55"/>
    </row>
    <row r="100" spans="8:34">
      <c r="H100" s="55"/>
      <c r="I100" s="55"/>
      <c r="J100" s="55"/>
      <c r="K100" s="55"/>
      <c r="L100" s="55"/>
      <c r="M100" s="55"/>
      <c r="N100" s="55"/>
      <c r="O100" s="55"/>
      <c r="P100" s="55"/>
      <c r="Q100" s="55"/>
      <c r="R100" s="55"/>
      <c r="S100" s="55"/>
      <c r="T100" s="55"/>
      <c r="U100" s="55"/>
      <c r="V100" s="55"/>
      <c r="W100" s="55"/>
      <c r="X100" s="55"/>
      <c r="Y100" s="115"/>
      <c r="Z100" s="81"/>
      <c r="AA100" s="55"/>
      <c r="AB100" s="55"/>
      <c r="AC100" s="55"/>
      <c r="AD100" s="55"/>
      <c r="AE100" s="55"/>
      <c r="AF100" s="55"/>
      <c r="AG100" s="55"/>
      <c r="AH100" s="55"/>
    </row>
    <row r="101" spans="8:34">
      <c r="H101" s="55"/>
      <c r="I101" s="55"/>
      <c r="J101" s="55"/>
      <c r="K101" s="55"/>
      <c r="L101" s="55"/>
      <c r="M101" s="55"/>
      <c r="N101" s="55"/>
      <c r="O101" s="55"/>
      <c r="P101" s="55"/>
      <c r="Q101" s="55"/>
      <c r="R101" s="55"/>
      <c r="S101" s="55"/>
      <c r="T101" s="55"/>
      <c r="U101" s="55"/>
      <c r="V101" s="55"/>
      <c r="W101" s="55"/>
      <c r="X101" s="55"/>
      <c r="Y101" s="115"/>
      <c r="Z101" s="81"/>
      <c r="AA101" s="55"/>
      <c r="AB101" s="55"/>
      <c r="AC101" s="55"/>
      <c r="AD101" s="55"/>
      <c r="AE101" s="55"/>
      <c r="AF101" s="55"/>
      <c r="AG101" s="55"/>
      <c r="AH101" s="55"/>
    </row>
    <row r="102" spans="8:34">
      <c r="H102" s="55"/>
      <c r="I102" s="55"/>
      <c r="J102" s="55"/>
      <c r="K102" s="55"/>
      <c r="L102" s="55"/>
      <c r="M102" s="55"/>
      <c r="N102" s="55"/>
      <c r="O102" s="55"/>
      <c r="P102" s="55"/>
      <c r="Q102" s="55"/>
      <c r="R102" s="55"/>
      <c r="S102" s="55"/>
      <c r="T102" s="55"/>
      <c r="U102" s="55"/>
      <c r="V102" s="55"/>
      <c r="W102" s="55"/>
      <c r="X102" s="55"/>
      <c r="Y102" s="115"/>
      <c r="Z102" s="81"/>
      <c r="AA102" s="55"/>
      <c r="AB102" s="55"/>
      <c r="AC102" s="55"/>
      <c r="AD102" s="55"/>
      <c r="AE102" s="55"/>
      <c r="AF102" s="55"/>
      <c r="AG102" s="55"/>
      <c r="AH102" s="55"/>
    </row>
    <row r="103" spans="8:34">
      <c r="H103" s="55"/>
      <c r="I103" s="55"/>
      <c r="J103" s="55"/>
      <c r="K103" s="55"/>
      <c r="L103" s="55"/>
      <c r="M103" s="55"/>
      <c r="N103" s="55"/>
      <c r="O103" s="55"/>
      <c r="P103" s="55"/>
      <c r="Q103" s="55"/>
      <c r="R103" s="55"/>
      <c r="S103" s="55"/>
      <c r="T103" s="55"/>
      <c r="U103" s="55"/>
      <c r="V103" s="55"/>
      <c r="W103" s="55"/>
      <c r="X103" s="55"/>
      <c r="Y103" s="115"/>
      <c r="Z103" s="81"/>
      <c r="AA103" s="55"/>
      <c r="AB103" s="55"/>
      <c r="AC103" s="55"/>
      <c r="AD103" s="55"/>
      <c r="AE103" s="55"/>
      <c r="AF103" s="55"/>
      <c r="AG103" s="55"/>
      <c r="AH103" s="55"/>
    </row>
    <row r="104" spans="8:34">
      <c r="H104" s="55"/>
      <c r="I104" s="55"/>
      <c r="J104" s="55"/>
      <c r="K104" s="55"/>
      <c r="L104" s="55"/>
      <c r="M104" s="55"/>
      <c r="N104" s="55"/>
      <c r="O104" s="55"/>
      <c r="P104" s="55"/>
      <c r="Q104" s="55"/>
      <c r="R104" s="55"/>
      <c r="S104" s="55"/>
      <c r="T104" s="55"/>
      <c r="U104" s="55"/>
      <c r="V104" s="55"/>
      <c r="W104" s="55"/>
      <c r="X104" s="55"/>
      <c r="Y104" s="115"/>
      <c r="Z104" s="81"/>
      <c r="AA104" s="55"/>
      <c r="AB104" s="55"/>
      <c r="AC104" s="55"/>
      <c r="AD104" s="55"/>
      <c r="AE104" s="55"/>
      <c r="AF104" s="55"/>
      <c r="AG104" s="55"/>
      <c r="AH104" s="55"/>
    </row>
    <row r="105" spans="8:34">
      <c r="H105" s="55"/>
      <c r="I105" s="55"/>
      <c r="J105" s="55"/>
      <c r="K105" s="55"/>
      <c r="L105" s="55"/>
      <c r="M105" s="55"/>
      <c r="N105" s="55"/>
      <c r="O105" s="55"/>
      <c r="P105" s="55"/>
      <c r="Q105" s="55"/>
      <c r="R105" s="55"/>
      <c r="S105" s="55"/>
      <c r="T105" s="55"/>
      <c r="U105" s="55"/>
      <c r="V105" s="55"/>
      <c r="W105" s="55"/>
      <c r="X105" s="55"/>
      <c r="Y105" s="115"/>
      <c r="Z105" s="81"/>
      <c r="AA105" s="55"/>
      <c r="AB105" s="55"/>
      <c r="AC105" s="55"/>
      <c r="AD105" s="55"/>
      <c r="AE105" s="55"/>
      <c r="AF105" s="55"/>
      <c r="AG105" s="55"/>
      <c r="AH105" s="55"/>
    </row>
    <row r="106" spans="8:34">
      <c r="H106" s="55"/>
      <c r="I106" s="55"/>
      <c r="J106" s="55"/>
      <c r="K106" s="55"/>
      <c r="L106" s="55"/>
      <c r="M106" s="55"/>
      <c r="N106" s="55"/>
      <c r="O106" s="55"/>
      <c r="P106" s="55"/>
      <c r="Q106" s="55"/>
      <c r="R106" s="55"/>
      <c r="S106" s="55"/>
      <c r="T106" s="55"/>
      <c r="U106" s="55"/>
      <c r="V106" s="55"/>
      <c r="W106" s="55"/>
      <c r="X106" s="55"/>
      <c r="Y106" s="115"/>
      <c r="Z106" s="81"/>
      <c r="AA106" s="55"/>
      <c r="AB106" s="55"/>
      <c r="AC106" s="55"/>
      <c r="AD106" s="55"/>
      <c r="AE106" s="55"/>
      <c r="AF106" s="55"/>
      <c r="AG106" s="55"/>
      <c r="AH106" s="55"/>
    </row>
    <row r="107" spans="8:34">
      <c r="H107" s="55"/>
      <c r="I107" s="55"/>
      <c r="J107" s="55"/>
      <c r="K107" s="55"/>
      <c r="L107" s="55"/>
      <c r="M107" s="55"/>
      <c r="N107" s="55"/>
      <c r="O107" s="55"/>
      <c r="P107" s="55"/>
      <c r="Q107" s="55"/>
      <c r="R107" s="55"/>
      <c r="S107" s="55"/>
      <c r="T107" s="55"/>
      <c r="U107" s="55"/>
      <c r="V107" s="55"/>
      <c r="W107" s="55"/>
      <c r="X107" s="55"/>
      <c r="Y107" s="115"/>
      <c r="Z107" s="81"/>
      <c r="AA107" s="55"/>
      <c r="AB107" s="55"/>
      <c r="AC107" s="55"/>
      <c r="AD107" s="55"/>
      <c r="AE107" s="55"/>
      <c r="AF107" s="55"/>
      <c r="AG107" s="55"/>
      <c r="AH107" s="55"/>
    </row>
    <row r="108" spans="8:34">
      <c r="H108" s="55"/>
      <c r="I108" s="55"/>
      <c r="J108" s="55"/>
      <c r="K108" s="55"/>
      <c r="L108" s="55"/>
      <c r="M108" s="55"/>
      <c r="N108" s="55"/>
      <c r="O108" s="55"/>
      <c r="P108" s="55"/>
      <c r="Q108" s="55"/>
      <c r="R108" s="55"/>
      <c r="S108" s="55"/>
      <c r="T108" s="55"/>
      <c r="U108" s="55"/>
      <c r="V108" s="55"/>
      <c r="W108" s="55"/>
      <c r="X108" s="55"/>
      <c r="Y108" s="115"/>
      <c r="Z108" s="81"/>
      <c r="AA108" s="55"/>
      <c r="AB108" s="55"/>
      <c r="AC108" s="55"/>
      <c r="AD108" s="55"/>
      <c r="AE108" s="55"/>
      <c r="AF108" s="55"/>
      <c r="AG108" s="55"/>
      <c r="AH108" s="55"/>
    </row>
    <row r="109" spans="8:34">
      <c r="H109" s="55"/>
      <c r="I109" s="55"/>
      <c r="J109" s="55"/>
      <c r="K109" s="55"/>
      <c r="L109" s="55"/>
      <c r="M109" s="55"/>
      <c r="N109" s="55"/>
      <c r="O109" s="55"/>
      <c r="P109" s="55"/>
      <c r="Q109" s="55"/>
      <c r="R109" s="55"/>
      <c r="S109" s="55"/>
      <c r="T109" s="55"/>
      <c r="U109" s="55"/>
      <c r="V109" s="55"/>
      <c r="W109" s="55"/>
      <c r="X109" s="55"/>
      <c r="Y109" s="115"/>
      <c r="Z109" s="81"/>
      <c r="AA109" s="55"/>
      <c r="AB109" s="55"/>
      <c r="AC109" s="55"/>
      <c r="AD109" s="55"/>
      <c r="AE109" s="55"/>
      <c r="AF109" s="55"/>
      <c r="AG109" s="55"/>
      <c r="AH109" s="55"/>
    </row>
    <row r="110" spans="8:34">
      <c r="H110" s="55"/>
      <c r="I110" s="55"/>
      <c r="J110" s="55"/>
      <c r="K110" s="55"/>
      <c r="L110" s="55"/>
      <c r="M110" s="55"/>
      <c r="N110" s="55"/>
      <c r="O110" s="55"/>
      <c r="P110" s="55"/>
      <c r="Q110" s="55"/>
      <c r="R110" s="55"/>
      <c r="S110" s="55"/>
      <c r="T110" s="55"/>
      <c r="U110" s="55"/>
      <c r="V110" s="55"/>
      <c r="W110" s="55"/>
      <c r="X110" s="55"/>
      <c r="Y110" s="115"/>
      <c r="Z110" s="81"/>
      <c r="AA110" s="55"/>
      <c r="AB110" s="55"/>
      <c r="AC110" s="55"/>
      <c r="AD110" s="55"/>
      <c r="AE110" s="55"/>
      <c r="AF110" s="55"/>
      <c r="AG110" s="55"/>
      <c r="AH110" s="55"/>
    </row>
    <row r="111" spans="8:34">
      <c r="H111" s="55"/>
      <c r="I111" s="55"/>
      <c r="J111" s="55"/>
      <c r="K111" s="55"/>
      <c r="L111" s="55"/>
      <c r="M111" s="55"/>
      <c r="N111" s="55"/>
      <c r="O111" s="55"/>
      <c r="P111" s="55"/>
      <c r="Q111" s="55"/>
      <c r="R111" s="55"/>
      <c r="S111" s="55"/>
      <c r="T111" s="55"/>
      <c r="U111" s="55"/>
      <c r="V111" s="55"/>
      <c r="W111" s="55"/>
      <c r="X111" s="55"/>
      <c r="Y111" s="115"/>
      <c r="Z111" s="81"/>
      <c r="AA111" s="55"/>
      <c r="AB111" s="55"/>
      <c r="AC111" s="55"/>
      <c r="AD111" s="55"/>
      <c r="AE111" s="55"/>
      <c r="AF111" s="55"/>
      <c r="AG111" s="55"/>
      <c r="AH111" s="55"/>
    </row>
    <row r="112" spans="8:34">
      <c r="H112" s="55"/>
      <c r="I112" s="55"/>
      <c r="J112" s="55"/>
      <c r="K112" s="55"/>
      <c r="L112" s="55"/>
      <c r="M112" s="55"/>
      <c r="N112" s="55"/>
      <c r="O112" s="55"/>
      <c r="P112" s="55"/>
      <c r="Q112" s="55"/>
      <c r="R112" s="55"/>
      <c r="S112" s="55"/>
      <c r="T112" s="55"/>
      <c r="U112" s="55"/>
      <c r="V112" s="55"/>
      <c r="W112" s="55"/>
      <c r="X112" s="55"/>
      <c r="Y112" s="115"/>
      <c r="Z112" s="81"/>
      <c r="AA112" s="55"/>
      <c r="AB112" s="55"/>
      <c r="AC112" s="55"/>
      <c r="AD112" s="55"/>
      <c r="AE112" s="55"/>
      <c r="AF112" s="55"/>
      <c r="AG112" s="55"/>
      <c r="AH112" s="55"/>
    </row>
    <row r="113" spans="8:34">
      <c r="H113" s="55"/>
      <c r="I113" s="55"/>
      <c r="J113" s="55"/>
      <c r="K113" s="55"/>
      <c r="L113" s="55"/>
      <c r="M113" s="55"/>
      <c r="N113" s="55"/>
      <c r="O113" s="55"/>
      <c r="P113" s="55"/>
      <c r="Q113" s="55"/>
      <c r="R113" s="55"/>
      <c r="S113" s="55"/>
      <c r="T113" s="55"/>
      <c r="U113" s="55"/>
      <c r="V113" s="55"/>
      <c r="W113" s="55"/>
      <c r="X113" s="55"/>
      <c r="Y113" s="115"/>
      <c r="Z113" s="81"/>
      <c r="AA113" s="55"/>
      <c r="AB113" s="55"/>
      <c r="AC113" s="55"/>
      <c r="AD113" s="55"/>
      <c r="AE113" s="55"/>
      <c r="AF113" s="55"/>
      <c r="AG113" s="55"/>
      <c r="AH113" s="55"/>
    </row>
    <row r="114" spans="8:34">
      <c r="H114" s="55"/>
      <c r="I114" s="55"/>
      <c r="J114" s="55"/>
      <c r="K114" s="55"/>
      <c r="L114" s="55"/>
      <c r="M114" s="55"/>
      <c r="N114" s="55"/>
      <c r="O114" s="55"/>
      <c r="P114" s="55"/>
      <c r="Q114" s="55"/>
      <c r="R114" s="55"/>
      <c r="S114" s="55"/>
      <c r="T114" s="55"/>
      <c r="U114" s="55"/>
      <c r="V114" s="55"/>
      <c r="W114" s="55"/>
      <c r="X114" s="55"/>
      <c r="Y114" s="115"/>
      <c r="Z114" s="81"/>
      <c r="AA114" s="55"/>
      <c r="AB114" s="55"/>
      <c r="AC114" s="55"/>
      <c r="AD114" s="55"/>
      <c r="AE114" s="55"/>
      <c r="AF114" s="55"/>
      <c r="AG114" s="55"/>
      <c r="AH114" s="55"/>
    </row>
    <row r="115" spans="8:34">
      <c r="H115" s="55"/>
      <c r="I115" s="55"/>
      <c r="J115" s="55"/>
      <c r="K115" s="55"/>
      <c r="L115" s="55"/>
      <c r="M115" s="55"/>
      <c r="N115" s="55"/>
      <c r="O115" s="55"/>
      <c r="P115" s="55"/>
      <c r="Q115" s="55"/>
      <c r="R115" s="55"/>
      <c r="S115" s="55"/>
      <c r="T115" s="55"/>
      <c r="U115" s="55"/>
      <c r="V115" s="55"/>
      <c r="W115" s="55"/>
      <c r="X115" s="55"/>
      <c r="Y115" s="115"/>
      <c r="Z115" s="81"/>
      <c r="AA115" s="55"/>
      <c r="AB115" s="55"/>
      <c r="AC115" s="55"/>
      <c r="AD115" s="55"/>
      <c r="AE115" s="55"/>
      <c r="AF115" s="55"/>
      <c r="AG115" s="55"/>
      <c r="AH115" s="55"/>
    </row>
    <row r="116" spans="8:34">
      <c r="H116" s="55"/>
      <c r="I116" s="55"/>
      <c r="J116" s="55"/>
      <c r="K116" s="55"/>
      <c r="L116" s="55"/>
      <c r="M116" s="55"/>
      <c r="N116" s="55"/>
      <c r="O116" s="55"/>
      <c r="P116" s="55"/>
      <c r="Q116" s="55"/>
      <c r="R116" s="55"/>
      <c r="S116" s="55"/>
      <c r="T116" s="55"/>
      <c r="U116" s="55"/>
      <c r="V116" s="55"/>
      <c r="W116" s="55"/>
      <c r="X116" s="55"/>
      <c r="Y116" s="115"/>
      <c r="Z116" s="81"/>
      <c r="AA116" s="55"/>
      <c r="AB116" s="55"/>
      <c r="AC116" s="55"/>
      <c r="AD116" s="55"/>
      <c r="AE116" s="55"/>
      <c r="AF116" s="55"/>
      <c r="AG116" s="55"/>
      <c r="AH116" s="55"/>
    </row>
    <row r="117" spans="8:34">
      <c r="H117" s="55"/>
      <c r="I117" s="55"/>
      <c r="J117" s="55"/>
      <c r="K117" s="55"/>
      <c r="L117" s="55"/>
      <c r="M117" s="55"/>
      <c r="N117" s="55"/>
      <c r="O117" s="55"/>
      <c r="P117" s="55"/>
      <c r="Q117" s="55"/>
      <c r="R117" s="55"/>
      <c r="S117" s="55"/>
      <c r="T117" s="55"/>
      <c r="U117" s="55"/>
      <c r="V117" s="55"/>
      <c r="W117" s="55"/>
      <c r="X117" s="55"/>
      <c r="Y117" s="115"/>
      <c r="Z117" s="81"/>
      <c r="AA117" s="55"/>
      <c r="AB117" s="55"/>
      <c r="AC117" s="55"/>
      <c r="AD117" s="55"/>
      <c r="AE117" s="55"/>
      <c r="AF117" s="55"/>
      <c r="AG117" s="55"/>
      <c r="AH117" s="55"/>
    </row>
    <row r="118" spans="8:34">
      <c r="H118" s="55"/>
      <c r="I118" s="55"/>
      <c r="J118" s="55"/>
      <c r="K118" s="55"/>
      <c r="L118" s="55"/>
      <c r="M118" s="55"/>
      <c r="N118" s="55"/>
      <c r="O118" s="55"/>
      <c r="P118" s="55"/>
      <c r="Q118" s="55"/>
      <c r="R118" s="55"/>
      <c r="S118" s="55"/>
      <c r="T118" s="55"/>
      <c r="U118" s="55"/>
      <c r="V118" s="55"/>
      <c r="W118" s="55"/>
      <c r="X118" s="55"/>
      <c r="Y118" s="115"/>
      <c r="Z118" s="81"/>
      <c r="AA118" s="55"/>
      <c r="AB118" s="55"/>
      <c r="AC118" s="55"/>
      <c r="AD118" s="55"/>
      <c r="AE118" s="55"/>
      <c r="AF118" s="55"/>
      <c r="AG118" s="55"/>
      <c r="AH118" s="55"/>
    </row>
    <row r="119" spans="8:34">
      <c r="H119" s="55"/>
      <c r="I119" s="55"/>
      <c r="J119" s="55"/>
      <c r="K119" s="55"/>
      <c r="L119" s="55"/>
      <c r="M119" s="55"/>
      <c r="N119" s="55"/>
      <c r="O119" s="55"/>
      <c r="P119" s="55"/>
      <c r="Q119" s="55"/>
      <c r="R119" s="55"/>
      <c r="S119" s="55"/>
      <c r="T119" s="55"/>
      <c r="U119" s="55"/>
      <c r="V119" s="55"/>
      <c r="W119" s="55"/>
      <c r="X119" s="55"/>
      <c r="Y119" s="115"/>
      <c r="Z119" s="81"/>
      <c r="AA119" s="55"/>
      <c r="AB119" s="55"/>
      <c r="AC119" s="55"/>
      <c r="AD119" s="55"/>
      <c r="AE119" s="55"/>
      <c r="AF119" s="55"/>
      <c r="AG119" s="55"/>
      <c r="AH119" s="55"/>
    </row>
    <row r="120" spans="8:34">
      <c r="H120" s="55"/>
      <c r="I120" s="55"/>
      <c r="J120" s="55"/>
      <c r="K120" s="55"/>
      <c r="L120" s="55"/>
      <c r="M120" s="55"/>
      <c r="N120" s="55"/>
      <c r="O120" s="55"/>
      <c r="P120" s="55"/>
      <c r="Q120" s="55"/>
      <c r="R120" s="55"/>
      <c r="S120" s="55"/>
      <c r="T120" s="55"/>
      <c r="U120" s="55"/>
      <c r="V120" s="55"/>
      <c r="W120" s="55"/>
      <c r="X120" s="55"/>
      <c r="Y120" s="115"/>
      <c r="Z120" s="81"/>
      <c r="AA120" s="55"/>
      <c r="AB120" s="55"/>
      <c r="AC120" s="55"/>
      <c r="AD120" s="55"/>
      <c r="AE120" s="55"/>
      <c r="AF120" s="55"/>
      <c r="AG120" s="55"/>
      <c r="AH120" s="55"/>
    </row>
    <row r="121" spans="8:34">
      <c r="H121" s="55"/>
      <c r="I121" s="55"/>
      <c r="J121" s="55"/>
      <c r="K121" s="55"/>
      <c r="L121" s="55"/>
      <c r="M121" s="55"/>
      <c r="N121" s="55"/>
      <c r="O121" s="55"/>
      <c r="P121" s="55"/>
      <c r="Q121" s="55"/>
      <c r="R121" s="55"/>
      <c r="S121" s="55"/>
      <c r="T121" s="55"/>
      <c r="U121" s="55"/>
      <c r="V121" s="55"/>
      <c r="W121" s="55"/>
      <c r="X121" s="55"/>
      <c r="Y121" s="115"/>
      <c r="Z121" s="81"/>
      <c r="AA121" s="55"/>
      <c r="AB121" s="55"/>
      <c r="AC121" s="55"/>
      <c r="AD121" s="55"/>
      <c r="AE121" s="55"/>
      <c r="AF121" s="55"/>
      <c r="AG121" s="55"/>
      <c r="AH121" s="55"/>
    </row>
    <row r="122" spans="8:34">
      <c r="H122" s="55"/>
      <c r="I122" s="55"/>
      <c r="J122" s="55"/>
      <c r="K122" s="55"/>
      <c r="L122" s="55"/>
      <c r="M122" s="55"/>
      <c r="N122" s="55"/>
      <c r="O122" s="55"/>
      <c r="P122" s="55"/>
      <c r="Q122" s="55"/>
      <c r="R122" s="55"/>
      <c r="S122" s="55"/>
      <c r="T122" s="55"/>
      <c r="U122" s="55"/>
      <c r="V122" s="55"/>
      <c r="W122" s="55"/>
      <c r="X122" s="55"/>
      <c r="Y122" s="115"/>
      <c r="Z122" s="81"/>
      <c r="AA122" s="55"/>
      <c r="AB122" s="55"/>
      <c r="AC122" s="55"/>
      <c r="AD122" s="55"/>
      <c r="AE122" s="55"/>
      <c r="AF122" s="55"/>
      <c r="AG122" s="55"/>
      <c r="AH122" s="55"/>
    </row>
    <row r="123" spans="8:34">
      <c r="H123" s="55"/>
      <c r="I123" s="55"/>
      <c r="J123" s="55"/>
      <c r="K123" s="55"/>
      <c r="L123" s="55"/>
      <c r="M123" s="55"/>
      <c r="N123" s="55"/>
      <c r="O123" s="55"/>
      <c r="P123" s="55"/>
      <c r="Q123" s="55"/>
      <c r="R123" s="55"/>
      <c r="S123" s="55"/>
      <c r="T123" s="55"/>
      <c r="U123" s="55"/>
      <c r="V123" s="55"/>
      <c r="W123" s="55"/>
      <c r="X123" s="55"/>
      <c r="Y123" s="115"/>
      <c r="Z123" s="81"/>
      <c r="AA123" s="55"/>
      <c r="AB123" s="55"/>
      <c r="AC123" s="55"/>
      <c r="AD123" s="55"/>
      <c r="AE123" s="55"/>
      <c r="AF123" s="55"/>
      <c r="AG123" s="55"/>
      <c r="AH123" s="55"/>
    </row>
    <row r="124" spans="8:34">
      <c r="H124" s="55"/>
      <c r="I124" s="55"/>
      <c r="J124" s="55"/>
      <c r="K124" s="55"/>
      <c r="L124" s="55"/>
      <c r="M124" s="55"/>
      <c r="N124" s="55"/>
      <c r="O124" s="55"/>
      <c r="P124" s="55"/>
      <c r="Q124" s="55"/>
      <c r="R124" s="55"/>
      <c r="S124" s="55"/>
      <c r="T124" s="55"/>
      <c r="U124" s="55"/>
      <c r="V124" s="55"/>
      <c r="W124" s="55"/>
      <c r="X124" s="55"/>
      <c r="Y124" s="115"/>
      <c r="Z124" s="81"/>
      <c r="AA124" s="55"/>
      <c r="AB124" s="55"/>
      <c r="AC124" s="55"/>
      <c r="AD124" s="55"/>
      <c r="AE124" s="55"/>
      <c r="AF124" s="55"/>
      <c r="AG124" s="55"/>
      <c r="AH124" s="55"/>
    </row>
    <row r="125" spans="8:34">
      <c r="H125" s="55"/>
      <c r="I125" s="55"/>
      <c r="J125" s="55"/>
      <c r="K125" s="55"/>
      <c r="L125" s="55"/>
      <c r="M125" s="55"/>
      <c r="N125" s="55"/>
      <c r="O125" s="55"/>
      <c r="P125" s="55"/>
      <c r="Q125" s="55"/>
      <c r="R125" s="55"/>
      <c r="S125" s="55"/>
      <c r="T125" s="55"/>
      <c r="U125" s="55"/>
      <c r="V125" s="55"/>
      <c r="W125" s="55"/>
      <c r="X125" s="55"/>
      <c r="Y125" s="115"/>
      <c r="Z125" s="81"/>
      <c r="AA125" s="55"/>
      <c r="AB125" s="55"/>
      <c r="AC125" s="55"/>
      <c r="AD125" s="55"/>
      <c r="AE125" s="55"/>
      <c r="AF125" s="55"/>
      <c r="AG125" s="55"/>
      <c r="AH125" s="55"/>
    </row>
  </sheetData>
  <mergeCells count="2">
    <mergeCell ref="AY2:BB2"/>
    <mergeCell ref="BD2:BG2"/>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2C89-7EED-445C-9E76-43B586B9302E}">
  <dimension ref="A1:BI384"/>
  <sheetViews>
    <sheetView topLeftCell="T122" zoomScale="60" zoomScaleNormal="60" workbookViewId="0"/>
  </sheetViews>
  <sheetFormatPr defaultColWidth="9.140625" defaultRowHeight="12.75"/>
  <cols>
    <col min="1" max="7" width="0" style="34" hidden="1" customWidth="1"/>
    <col min="8" max="8" width="27.5703125" style="34" hidden="1" customWidth="1"/>
    <col min="9" max="10" width="0" style="34" hidden="1" customWidth="1"/>
    <col min="11" max="11" width="25.140625" style="34" hidden="1" customWidth="1"/>
    <col min="12" max="12" width="0" style="34" hidden="1" customWidth="1"/>
    <col min="13" max="13" width="37.140625" style="34" hidden="1" customWidth="1"/>
    <col min="14" max="15" width="0" style="34" hidden="1" customWidth="1"/>
    <col min="16" max="16" width="37.140625" style="40" hidden="1" customWidth="1"/>
    <col min="17" max="17" width="10.42578125" style="40" hidden="1" customWidth="1"/>
    <col min="18" max="19" width="0" style="34" hidden="1" customWidth="1"/>
    <col min="20" max="20" width="18.140625" style="34" bestFit="1" customWidth="1"/>
    <col min="21" max="21" width="9.140625" style="34"/>
    <col min="22" max="22" width="21.42578125" style="34" customWidth="1"/>
    <col min="23" max="37" width="9.140625" style="34"/>
    <col min="38" max="38" width="25.140625" style="34" bestFit="1" customWidth="1"/>
    <col min="39" max="44" width="9.140625" style="34"/>
    <col min="45" max="45" width="23.5703125" style="34" bestFit="1" customWidth="1"/>
    <col min="46" max="46" width="12" style="34" bestFit="1" customWidth="1"/>
    <col min="47" max="47" width="12.85546875" style="34" bestFit="1" customWidth="1"/>
    <col min="48" max="48" width="17.140625" style="34" bestFit="1" customWidth="1"/>
    <col min="49" max="49" width="19.140625" style="34" bestFit="1" customWidth="1"/>
    <col min="50" max="50" width="18.42578125" style="34" bestFit="1" customWidth="1"/>
    <col min="51" max="51" width="16.5703125" style="34" bestFit="1" customWidth="1"/>
    <col min="52" max="52" width="14.140625" style="34" bestFit="1" customWidth="1"/>
    <col min="53" max="53" width="12" style="34" bestFit="1" customWidth="1"/>
    <col min="54" max="16384" width="9.140625" style="34"/>
  </cols>
  <sheetData>
    <row r="1" spans="1:61" hidden="1">
      <c r="A1" s="35" t="s">
        <v>1561</v>
      </c>
      <c r="D1" s="35" t="s">
        <v>1562</v>
      </c>
      <c r="M1" s="34" t="s">
        <v>354</v>
      </c>
      <c r="N1" s="34" t="s">
        <v>1155</v>
      </c>
      <c r="P1" s="40" t="s">
        <v>354</v>
      </c>
      <c r="Q1" s="40" t="s">
        <v>1563</v>
      </c>
      <c r="Z1" s="55"/>
      <c r="AA1" s="55"/>
      <c r="AB1" s="55"/>
      <c r="AC1" s="55"/>
      <c r="AD1" s="55"/>
      <c r="AE1" s="55"/>
      <c r="AF1" s="55"/>
      <c r="AG1" s="55"/>
      <c r="AH1" s="55"/>
      <c r="AI1" s="55"/>
      <c r="AJ1" s="55"/>
      <c r="AK1" s="55"/>
      <c r="AL1" s="55"/>
      <c r="AM1" s="55"/>
      <c r="AN1" s="55"/>
      <c r="AO1" s="55"/>
      <c r="AP1" s="55"/>
      <c r="AQ1" s="55"/>
      <c r="AR1" s="55"/>
      <c r="AS1" s="55"/>
      <c r="AT1" s="55"/>
      <c r="AU1" s="55"/>
      <c r="AV1" s="55"/>
      <c r="BH1" s="37">
        <v>4.721141511837619E-2</v>
      </c>
      <c r="BI1" s="34" t="s">
        <v>1564</v>
      </c>
    </row>
    <row r="2" spans="1:61" hidden="1">
      <c r="A2" s="37" t="s">
        <v>1565</v>
      </c>
      <c r="B2" s="41">
        <v>4.2497747258157199</v>
      </c>
      <c r="C2" s="34">
        <f>EXP(B2)</f>
        <v>70.089621185845061</v>
      </c>
      <c r="D2" s="37" t="s">
        <v>1565</v>
      </c>
      <c r="E2" s="41">
        <v>7.875324355540732</v>
      </c>
      <c r="F2" s="34">
        <f>EXP(E2)</f>
        <v>2631.5396063385147</v>
      </c>
      <c r="H2" s="39" t="s">
        <v>1566</v>
      </c>
      <c r="I2" s="42">
        <v>0.96688840204387638</v>
      </c>
      <c r="K2" s="40" t="s">
        <v>1566</v>
      </c>
      <c r="L2" s="43">
        <v>0.9932688581376713</v>
      </c>
      <c r="M2" s="34" t="s">
        <v>1160</v>
      </c>
      <c r="N2" s="34" t="s">
        <v>1567</v>
      </c>
      <c r="P2" s="40" t="s">
        <v>1160</v>
      </c>
      <c r="Q2" s="40" t="s">
        <v>1567</v>
      </c>
      <c r="T2" s="34" t="s">
        <v>1568</v>
      </c>
      <c r="U2" s="41">
        <f>I2</f>
        <v>0.96688840204387638</v>
      </c>
      <c r="V2" s="41">
        <f>I2-I3</f>
        <v>0.92085618670384628</v>
      </c>
      <c r="Z2" s="55"/>
      <c r="AA2" s="55"/>
      <c r="AB2" s="55"/>
      <c r="AC2" s="55"/>
      <c r="AD2" s="55"/>
      <c r="AE2" s="55"/>
      <c r="AF2" s="55"/>
      <c r="AG2" s="55"/>
      <c r="AH2" s="55"/>
      <c r="AI2" s="55"/>
      <c r="AJ2" s="55"/>
      <c r="AK2" s="55" t="s">
        <v>503</v>
      </c>
      <c r="AL2" s="55" t="s">
        <v>592</v>
      </c>
      <c r="AM2" s="55" t="s">
        <v>1569</v>
      </c>
      <c r="AN2" s="55" t="s">
        <v>504</v>
      </c>
      <c r="AO2" s="55" t="s">
        <v>1570</v>
      </c>
      <c r="AP2" s="55" t="s">
        <v>1571</v>
      </c>
      <c r="AQ2" s="55" t="s">
        <v>1572</v>
      </c>
      <c r="AR2" s="55" t="s">
        <v>1573</v>
      </c>
      <c r="AS2" s="115" t="s">
        <v>1574</v>
      </c>
      <c r="AT2" s="55" t="s">
        <v>1575</v>
      </c>
      <c r="AU2" s="115" t="s">
        <v>1576</v>
      </c>
      <c r="AV2" s="55" t="s">
        <v>1577</v>
      </c>
      <c r="AW2" s="44" t="s">
        <v>1578</v>
      </c>
      <c r="AX2" s="34" t="s">
        <v>1579</v>
      </c>
      <c r="AY2" s="34" t="s">
        <v>1580</v>
      </c>
      <c r="AZ2" s="34" t="s">
        <v>1581</v>
      </c>
      <c r="BA2" s="34" t="s">
        <v>1582</v>
      </c>
      <c r="BB2" s="34" t="s">
        <v>1583</v>
      </c>
      <c r="BH2" s="37">
        <v>-8.4205647718824148E-2</v>
      </c>
      <c r="BI2" s="34" t="s">
        <v>1584</v>
      </c>
    </row>
    <row r="3" spans="1:61" hidden="1">
      <c r="A3" s="37" t="s">
        <v>1585</v>
      </c>
      <c r="B3" s="41">
        <v>5.5784795287360369</v>
      </c>
      <c r="C3" s="34">
        <f t="shared" ref="C3:C8" si="0">EXP(B3)</f>
        <v>264.66887827212912</v>
      </c>
      <c r="D3" s="37" t="s">
        <v>1585</v>
      </c>
      <c r="E3" s="41">
        <v>8.2584774052235286</v>
      </c>
      <c r="F3" s="34">
        <f t="shared" ref="F3:F8" si="1">EXP(E3)</f>
        <v>3860.2120848977688</v>
      </c>
      <c r="H3" s="34" t="s">
        <v>1586</v>
      </c>
      <c r="I3" s="41">
        <v>4.6032215340030103E-2</v>
      </c>
      <c r="K3" s="40" t="s">
        <v>1586</v>
      </c>
      <c r="L3" s="43">
        <v>8.4910939552245157E-2</v>
      </c>
      <c r="M3" s="34" t="s">
        <v>354</v>
      </c>
      <c r="N3" s="34" t="s">
        <v>354</v>
      </c>
      <c r="P3" s="40" t="s">
        <v>354</v>
      </c>
      <c r="Q3" s="40" t="s">
        <v>354</v>
      </c>
      <c r="T3" s="34" t="s">
        <v>1587</v>
      </c>
      <c r="U3" s="41">
        <f>I5</f>
        <v>1.076132477947481</v>
      </c>
      <c r="V3" s="41">
        <f>I5-I6</f>
        <v>0.61907143946174037</v>
      </c>
      <c r="Z3" s="55"/>
      <c r="AA3" s="55"/>
      <c r="AB3" s="55"/>
      <c r="AC3" s="55"/>
      <c r="AD3" s="55"/>
      <c r="AE3" s="55"/>
      <c r="AF3" s="55"/>
      <c r="AG3" s="55"/>
      <c r="AH3" s="55"/>
      <c r="AI3" s="55"/>
      <c r="AJ3" s="55"/>
      <c r="AK3" s="55">
        <v>186</v>
      </c>
      <c r="AL3" s="55">
        <v>2010</v>
      </c>
      <c r="AM3" s="55" t="s">
        <v>532</v>
      </c>
      <c r="AN3" s="55" t="s">
        <v>533</v>
      </c>
      <c r="AO3" s="55">
        <v>0.9932688581376713</v>
      </c>
      <c r="AP3" s="55">
        <v>1.0856743151372594</v>
      </c>
      <c r="AQ3" s="55">
        <v>3.665563508867693</v>
      </c>
      <c r="AR3" s="55">
        <v>7.1598375280794616E-2</v>
      </c>
      <c r="AS3" s="115">
        <v>0.10300988903814257</v>
      </c>
      <c r="AT3" s="55">
        <v>1.155681203807671E-2</v>
      </c>
      <c r="AU3" s="115">
        <v>2.6420837859210899E-2</v>
      </c>
      <c r="AV3" s="55">
        <v>5.2776240583151494E-2</v>
      </c>
      <c r="AW3" s="44">
        <v>1.5167439411883699E-2</v>
      </c>
      <c r="AX3" s="34">
        <v>1.0181171574507257E-3</v>
      </c>
      <c r="AY3" s="34">
        <v>2.6113520352134297E-4</v>
      </c>
      <c r="AZ3" s="34">
        <v>1.4991017313022419E-4</v>
      </c>
      <c r="BA3" s="34">
        <v>9.8836836633591219E-3</v>
      </c>
      <c r="BB3" s="34">
        <v>1</v>
      </c>
      <c r="BH3" s="37">
        <v>0.17862847795557651</v>
      </c>
      <c r="BI3" s="34" t="s">
        <v>1588</v>
      </c>
    </row>
    <row r="4" spans="1:61" hidden="1">
      <c r="A4" s="37" t="s">
        <v>1589</v>
      </c>
      <c r="B4" s="41">
        <v>5.8535183651706761</v>
      </c>
      <c r="C4" s="34">
        <f t="shared" si="0"/>
        <v>348.45822954053767</v>
      </c>
      <c r="D4" s="37" t="s">
        <v>1589</v>
      </c>
      <c r="E4" s="41">
        <v>8.4490099751913821</v>
      </c>
      <c r="F4" s="34">
        <f t="shared" si="1"/>
        <v>4670.446587899849</v>
      </c>
      <c r="H4" s="34" t="s">
        <v>1590</v>
      </c>
      <c r="I4" s="41">
        <v>1.8877445887477227</v>
      </c>
      <c r="K4" s="40" t="s">
        <v>1590</v>
      </c>
      <c r="L4" s="43">
        <v>1.9016267767230974</v>
      </c>
      <c r="M4" s="34" t="s">
        <v>1591</v>
      </c>
      <c r="N4" s="34" t="s">
        <v>1592</v>
      </c>
      <c r="P4" s="40" t="s">
        <v>1591</v>
      </c>
      <c r="Q4" s="40" t="s">
        <v>1593</v>
      </c>
      <c r="T4" s="34" t="s">
        <v>1594</v>
      </c>
      <c r="U4" s="41">
        <f>I8</f>
        <v>4.4602631516992028</v>
      </c>
      <c r="V4" s="41">
        <f>I8-I9</f>
        <v>4.3822829282508797</v>
      </c>
      <c r="Z4" s="55"/>
      <c r="AA4" s="55"/>
      <c r="AB4" s="55"/>
      <c r="AC4" s="55"/>
      <c r="AD4" s="55"/>
      <c r="AE4" s="55"/>
      <c r="AF4" s="55"/>
      <c r="AG4" s="55"/>
      <c r="AH4" s="55"/>
      <c r="AI4" s="55"/>
      <c r="AJ4" s="55"/>
      <c r="AK4" s="55">
        <v>199</v>
      </c>
      <c r="AL4" s="55">
        <v>2010</v>
      </c>
      <c r="AM4" s="55" t="s">
        <v>522</v>
      </c>
      <c r="AN4" s="55" t="s">
        <v>523</v>
      </c>
      <c r="AO4" s="55">
        <v>0.9932688581376713</v>
      </c>
      <c r="AP4" s="55">
        <v>1.0856743151372594</v>
      </c>
      <c r="AQ4" s="55">
        <v>3.665563508867693</v>
      </c>
      <c r="AR4" s="55">
        <v>7.1598375280794616E-2</v>
      </c>
      <c r="AS4" s="115">
        <v>0.10300988903814257</v>
      </c>
      <c r="AT4" s="55">
        <v>1.155681203807671E-2</v>
      </c>
      <c r="AU4" s="115">
        <v>2.6420837859210899E-2</v>
      </c>
      <c r="AV4" s="55">
        <v>5.2776240583151494E-2</v>
      </c>
      <c r="AW4" s="44">
        <v>1.5167439411883699E-2</v>
      </c>
      <c r="AX4" s="34">
        <v>1.0181171574507257E-3</v>
      </c>
      <c r="AY4" s="34">
        <v>2.6113520352134297E-4</v>
      </c>
      <c r="AZ4" s="34">
        <v>1.4991017313022419E-4</v>
      </c>
      <c r="BA4" s="34">
        <v>9.8836836633591219E-3</v>
      </c>
      <c r="BB4" s="34">
        <v>1</v>
      </c>
      <c r="BH4" s="37">
        <v>0.16275607448167451</v>
      </c>
      <c r="BI4" s="34" t="s">
        <v>1595</v>
      </c>
    </row>
    <row r="5" spans="1:61" hidden="1">
      <c r="A5" s="37" t="s">
        <v>1596</v>
      </c>
      <c r="B5" s="41">
        <v>7.4282678026866709</v>
      </c>
      <c r="C5" s="34">
        <f t="shared" si="0"/>
        <v>1682.8899496967572</v>
      </c>
      <c r="D5" s="37" t="s">
        <v>1596</v>
      </c>
      <c r="E5" s="41">
        <v>9.6086947793383821</v>
      </c>
      <c r="F5" s="34">
        <f t="shared" si="1"/>
        <v>14893.717807065037</v>
      </c>
      <c r="H5" s="39" t="s">
        <v>1597</v>
      </c>
      <c r="I5" s="42">
        <v>1.076132477947481</v>
      </c>
      <c r="K5" s="40" t="s">
        <v>1597</v>
      </c>
      <c r="L5" s="43">
        <v>1.0856743151372594</v>
      </c>
      <c r="M5" s="34" t="s">
        <v>354</v>
      </c>
      <c r="N5" s="34" t="s">
        <v>1598</v>
      </c>
      <c r="P5" s="40" t="s">
        <v>354</v>
      </c>
      <c r="Q5" s="40" t="s">
        <v>1599</v>
      </c>
      <c r="Z5" s="55"/>
      <c r="AA5" s="55"/>
      <c r="AB5" s="55"/>
      <c r="AC5" s="55"/>
      <c r="AD5" s="55"/>
      <c r="AE5" s="55"/>
      <c r="AF5" s="55"/>
      <c r="AG5" s="55"/>
      <c r="AH5" s="55"/>
      <c r="AI5" s="55"/>
      <c r="AJ5" s="55"/>
      <c r="AK5" s="55">
        <v>213</v>
      </c>
      <c r="AL5" s="55">
        <v>2010</v>
      </c>
      <c r="AM5" s="55" t="s">
        <v>536</v>
      </c>
      <c r="AN5" s="55" t="s">
        <v>537</v>
      </c>
      <c r="AO5" s="55">
        <v>0.9932688581376713</v>
      </c>
      <c r="AP5" s="55">
        <v>1.0856743151372594</v>
      </c>
      <c r="AQ5" s="55">
        <v>3.665563508867693</v>
      </c>
      <c r="AR5" s="55">
        <v>7.1598375280794616E-2</v>
      </c>
      <c r="AS5" s="115">
        <v>0.10300988903814257</v>
      </c>
      <c r="AT5" s="55">
        <v>1.155681203807671E-2</v>
      </c>
      <c r="AU5" s="115">
        <v>2.6420837859210899E-2</v>
      </c>
      <c r="AV5" s="55">
        <v>5.2776240583151494E-2</v>
      </c>
      <c r="AW5" s="44">
        <v>1.5167439411883699E-2</v>
      </c>
      <c r="AX5" s="34">
        <v>1.0181171574509085E-3</v>
      </c>
      <c r="AY5" s="34">
        <v>2.6113520352138991E-4</v>
      </c>
      <c r="AZ5" s="34">
        <v>1.4991017313025114E-4</v>
      </c>
      <c r="BA5" s="34">
        <v>9.8836836633608982E-3</v>
      </c>
      <c r="BB5" s="34">
        <v>1</v>
      </c>
      <c r="BH5" s="37">
        <v>-5.0798720461478014E-2</v>
      </c>
      <c r="BI5" s="34" t="s">
        <v>1600</v>
      </c>
    </row>
    <row r="6" spans="1:61" hidden="1">
      <c r="A6" s="37" t="s">
        <v>1601</v>
      </c>
      <c r="B6" s="41">
        <v>8.7208980324342136</v>
      </c>
      <c r="C6" s="34">
        <f t="shared" si="0"/>
        <v>6129.6812697657524</v>
      </c>
      <c r="D6" s="37" t="s">
        <v>1601</v>
      </c>
      <c r="E6" s="41">
        <v>10.206994940102151</v>
      </c>
      <c r="F6" s="34">
        <f t="shared" si="1"/>
        <v>27092.031962276073</v>
      </c>
      <c r="H6" s="34" t="s">
        <v>1602</v>
      </c>
      <c r="I6" s="41">
        <v>0.45706103848574064</v>
      </c>
      <c r="K6" s="40" t="s">
        <v>1602</v>
      </c>
      <c r="L6" s="43">
        <v>0.44509036465493579</v>
      </c>
      <c r="M6" s="34" t="s">
        <v>1603</v>
      </c>
      <c r="N6" s="34" t="s">
        <v>1604</v>
      </c>
      <c r="P6" s="40" t="s">
        <v>1603</v>
      </c>
      <c r="Q6" s="40" t="s">
        <v>1605</v>
      </c>
      <c r="Z6" s="55"/>
      <c r="AA6" s="55"/>
      <c r="AB6" s="55"/>
      <c r="AC6" s="55"/>
      <c r="AD6" s="55"/>
      <c r="AE6" s="55"/>
      <c r="AF6" s="55"/>
      <c r="AG6" s="55"/>
      <c r="AH6" s="55"/>
      <c r="AI6" s="55"/>
      <c r="AJ6" s="55"/>
      <c r="AK6" s="55">
        <v>233</v>
      </c>
      <c r="AL6" s="55">
        <v>2010</v>
      </c>
      <c r="AM6" s="55" t="s">
        <v>544</v>
      </c>
      <c r="AN6" s="55" t="s">
        <v>545</v>
      </c>
      <c r="AO6" s="55">
        <v>0.9932688581376713</v>
      </c>
      <c r="AP6" s="55">
        <v>1.0856743151372594</v>
      </c>
      <c r="AQ6" s="55">
        <v>3.665563508867693</v>
      </c>
      <c r="AR6" s="55">
        <v>7.1598375280794616E-2</v>
      </c>
      <c r="AS6" s="115">
        <v>0.10300988903814257</v>
      </c>
      <c r="AT6" s="55">
        <v>1.155681203807671E-2</v>
      </c>
      <c r="AU6" s="115">
        <v>2.6420837859210899E-2</v>
      </c>
      <c r="AV6" s="55">
        <v>5.2776240583151494E-2</v>
      </c>
      <c r="AW6" s="44">
        <v>1.5167439411883699E-2</v>
      </c>
      <c r="AX6" s="34">
        <v>1.0181171574507257E-3</v>
      </c>
      <c r="AY6" s="34">
        <v>2.6113520352134297E-4</v>
      </c>
      <c r="AZ6" s="34">
        <v>1.4991017313022419E-4</v>
      </c>
      <c r="BA6" s="34">
        <v>9.8836836633591219E-3</v>
      </c>
      <c r="BB6" s="34">
        <v>1</v>
      </c>
      <c r="BH6" s="37">
        <v>0.37631086942482705</v>
      </c>
      <c r="BI6" s="34" t="s">
        <v>1606</v>
      </c>
    </row>
    <row r="7" spans="1:61" hidden="1">
      <c r="A7" s="37" t="s">
        <v>1607</v>
      </c>
      <c r="B7" s="41">
        <v>9.6080975478858299</v>
      </c>
      <c r="C7" s="34">
        <f t="shared" si="0"/>
        <v>14884.825466002419</v>
      </c>
      <c r="D7" s="37" t="s">
        <v>1607</v>
      </c>
      <c r="E7" s="41">
        <v>10.606333338292544</v>
      </c>
      <c r="F7" s="34">
        <f t="shared" si="1"/>
        <v>40389.831563351298</v>
      </c>
      <c r="H7" s="34" t="s">
        <v>1608</v>
      </c>
      <c r="I7" s="41">
        <v>1.6952039174092213</v>
      </c>
      <c r="K7" s="40" t="s">
        <v>1608</v>
      </c>
      <c r="L7" s="43">
        <v>1.7262582656195831</v>
      </c>
      <c r="M7" s="34" t="s">
        <v>354</v>
      </c>
      <c r="N7" s="34" t="s">
        <v>1609</v>
      </c>
      <c r="P7" s="40" t="s">
        <v>354</v>
      </c>
      <c r="Q7" s="40" t="s">
        <v>1610</v>
      </c>
      <c r="Z7" s="55"/>
      <c r="AA7" s="55"/>
      <c r="AB7" s="55"/>
      <c r="AC7" s="55"/>
      <c r="AD7" s="55"/>
      <c r="AE7" s="55"/>
      <c r="AF7" s="55"/>
      <c r="AG7" s="55"/>
      <c r="AH7" s="55"/>
      <c r="AI7" s="55"/>
      <c r="AJ7" s="55"/>
      <c r="AK7" s="55">
        <v>273</v>
      </c>
      <c r="AL7" s="55">
        <v>2010</v>
      </c>
      <c r="AM7" s="55" t="s">
        <v>575</v>
      </c>
      <c r="AN7" s="55" t="s">
        <v>576</v>
      </c>
      <c r="AO7" s="55">
        <v>0.9932688581376713</v>
      </c>
      <c r="AP7" s="55">
        <v>1.0856743151372594</v>
      </c>
      <c r="AQ7" s="55">
        <v>3.665563508867693</v>
      </c>
      <c r="AR7" s="55">
        <v>7.1598375280794616E-2</v>
      </c>
      <c r="AS7" s="115">
        <v>0.10300988903814257</v>
      </c>
      <c r="AT7" s="55">
        <v>1.155681203807671E-2</v>
      </c>
      <c r="AU7" s="115">
        <v>2.6420837859210899E-2</v>
      </c>
      <c r="AV7" s="55">
        <v>5.2776240583151494E-2</v>
      </c>
      <c r="AW7" s="44">
        <v>1.5167439411883699E-2</v>
      </c>
      <c r="AX7" s="34">
        <v>1.0181171574507257E-3</v>
      </c>
      <c r="AY7" s="34">
        <v>2.6113520352134297E-4</v>
      </c>
      <c r="AZ7" s="34">
        <v>1.4991017313022419E-4</v>
      </c>
      <c r="BA7" s="34">
        <v>9.8836836633591219E-3</v>
      </c>
      <c r="BB7" s="34">
        <v>1</v>
      </c>
      <c r="BH7" s="37">
        <v>1.1923899775661019E-3</v>
      </c>
      <c r="BI7" s="34" t="s">
        <v>1611</v>
      </c>
    </row>
    <row r="8" spans="1:61" hidden="1">
      <c r="A8" s="37" t="s">
        <v>1612</v>
      </c>
      <c r="B8" s="41">
        <v>10.178844219530987</v>
      </c>
      <c r="C8" s="34">
        <f t="shared" si="0"/>
        <v>26340.006433116836</v>
      </c>
      <c r="D8" s="37" t="s">
        <v>1612</v>
      </c>
      <c r="E8" s="41">
        <v>11.038500779155148</v>
      </c>
      <c r="F8" s="34">
        <f t="shared" si="1"/>
        <v>62224.293869688525</v>
      </c>
      <c r="H8" s="39" t="s">
        <v>1613</v>
      </c>
      <c r="I8" s="42">
        <v>4.4602631516992028</v>
      </c>
      <c r="K8" s="40" t="s">
        <v>1613</v>
      </c>
      <c r="L8" s="43">
        <v>3.665563508867693</v>
      </c>
      <c r="M8" s="34" t="s">
        <v>1614</v>
      </c>
      <c r="N8" s="34" t="s">
        <v>1615</v>
      </c>
      <c r="P8" s="40" t="s">
        <v>1614</v>
      </c>
      <c r="Q8" s="40" t="s">
        <v>1616</v>
      </c>
      <c r="Z8" s="55"/>
      <c r="AA8" s="55"/>
      <c r="AB8" s="55"/>
      <c r="AC8" s="55"/>
      <c r="AD8" s="55"/>
      <c r="AE8" s="55"/>
      <c r="AF8" s="55"/>
      <c r="AG8" s="55"/>
      <c r="AH8" s="55"/>
      <c r="AI8" s="55"/>
      <c r="AJ8" s="55"/>
      <c r="AK8" s="55">
        <v>922</v>
      </c>
      <c r="AL8" s="55">
        <v>2010</v>
      </c>
      <c r="AM8" s="55" t="s">
        <v>1617</v>
      </c>
      <c r="AN8" s="55" t="s">
        <v>1618</v>
      </c>
      <c r="AO8" s="55">
        <v>0.9932688581376713</v>
      </c>
      <c r="AP8" s="55">
        <v>1.0856743151372594</v>
      </c>
      <c r="AQ8" s="55">
        <v>3.665563508867693</v>
      </c>
      <c r="AR8" s="55">
        <v>7.1598375280794616E-2</v>
      </c>
      <c r="AS8" s="115">
        <v>0.10300988903814257</v>
      </c>
      <c r="AT8" s="55">
        <v>1.155681203807671E-2</v>
      </c>
      <c r="AU8" s="115">
        <v>2.6420837859210899E-2</v>
      </c>
      <c r="AV8" s="55">
        <v>5.2776240583151494E-2</v>
      </c>
      <c r="AW8" s="44">
        <v>1.5167439411883699E-2</v>
      </c>
      <c r="AX8" s="34">
        <v>1.0181171574509085E-3</v>
      </c>
      <c r="AY8" s="34">
        <v>2.6113520352138991E-4</v>
      </c>
      <c r="AZ8" s="34">
        <v>1.4991017313025114E-4</v>
      </c>
      <c r="BA8" s="34">
        <v>9.8836836633608982E-3</v>
      </c>
      <c r="BB8" s="34">
        <v>1</v>
      </c>
      <c r="BH8" s="37">
        <v>-9.3917113500249172E-2</v>
      </c>
      <c r="BI8" s="34" t="s">
        <v>1619</v>
      </c>
    </row>
    <row r="9" spans="1:61" hidden="1">
      <c r="A9" s="37" t="s">
        <v>1620</v>
      </c>
      <c r="B9" s="41">
        <v>2.1680662222222225</v>
      </c>
      <c r="D9" s="37" t="s">
        <v>1620</v>
      </c>
      <c r="E9" s="41">
        <v>2.4666666666666668</v>
      </c>
      <c r="H9" s="34" t="s">
        <v>1621</v>
      </c>
      <c r="I9" s="41">
        <v>7.7980223448323116E-2</v>
      </c>
      <c r="K9" s="40" t="s">
        <v>1621</v>
      </c>
      <c r="L9" s="43">
        <v>0.43097681421616674</v>
      </c>
      <c r="M9" s="34" t="s">
        <v>354</v>
      </c>
      <c r="N9" s="34" t="s">
        <v>1622</v>
      </c>
      <c r="P9" s="40" t="s">
        <v>354</v>
      </c>
      <c r="Q9" s="40" t="s">
        <v>1623</v>
      </c>
      <c r="Z9" s="55"/>
      <c r="AA9" s="55"/>
      <c r="AB9" s="55"/>
      <c r="AC9" s="55"/>
      <c r="AD9" s="55"/>
      <c r="AE9" s="55"/>
      <c r="AF9" s="55"/>
      <c r="AG9" s="55"/>
      <c r="AH9" s="55"/>
      <c r="AI9" s="55"/>
      <c r="AJ9" s="55"/>
      <c r="AK9" s="55">
        <v>944</v>
      </c>
      <c r="AL9" s="55">
        <v>2010</v>
      </c>
      <c r="AM9" s="55" t="s">
        <v>510</v>
      </c>
      <c r="AN9" s="55" t="s">
        <v>511</v>
      </c>
      <c r="AO9" s="55">
        <v>0.9932688581376713</v>
      </c>
      <c r="AP9" s="55">
        <v>1.0856743151372594</v>
      </c>
      <c r="AQ9" s="55">
        <v>3.665563508867693</v>
      </c>
      <c r="AR9" s="55">
        <v>7.1598375280794616E-2</v>
      </c>
      <c r="AS9" s="115">
        <v>0.10300988903814257</v>
      </c>
      <c r="AT9" s="55">
        <v>1.155681203807671E-2</v>
      </c>
      <c r="AU9" s="115">
        <v>2.6420837859210899E-2</v>
      </c>
      <c r="AV9" s="55">
        <v>5.2776240583151494E-2</v>
      </c>
      <c r="AW9" s="44">
        <v>1.5167439411883699E-2</v>
      </c>
      <c r="AX9" s="34">
        <v>1.0181171574507257E-3</v>
      </c>
      <c r="AY9" s="34">
        <v>2.6113520352134297E-4</v>
      </c>
      <c r="AZ9" s="34">
        <v>1.4991017313022419E-4</v>
      </c>
      <c r="BA9" s="34">
        <v>9.8836836633591219E-3</v>
      </c>
      <c r="BB9" s="34">
        <v>1</v>
      </c>
      <c r="BH9" s="37">
        <v>9.6301893455381371E-2</v>
      </c>
      <c r="BI9" s="34" t="s">
        <v>1624</v>
      </c>
    </row>
    <row r="10" spans="1:61" hidden="1">
      <c r="A10" s="37" t="s">
        <v>1625</v>
      </c>
      <c r="B10" s="41">
        <v>2.2844001481481477</v>
      </c>
      <c r="D10" s="37" t="s">
        <v>1625</v>
      </c>
      <c r="E10" s="41">
        <v>2.5114489523809524</v>
      </c>
      <c r="H10" s="34" t="s">
        <v>1626</v>
      </c>
      <c r="I10" s="41">
        <v>8.8425460799500826</v>
      </c>
      <c r="K10" s="40" t="s">
        <v>1626</v>
      </c>
      <c r="L10" s="43">
        <v>6.9001502035192193</v>
      </c>
      <c r="M10" s="34" t="s">
        <v>1627</v>
      </c>
      <c r="N10" s="34" t="s">
        <v>1628</v>
      </c>
      <c r="P10" s="40" t="s">
        <v>1627</v>
      </c>
      <c r="Q10" s="40" t="s">
        <v>1629</v>
      </c>
      <c r="Z10" s="55"/>
      <c r="AA10" s="55"/>
      <c r="AB10" s="55"/>
      <c r="AC10" s="55"/>
      <c r="AD10" s="55"/>
      <c r="AE10" s="55"/>
      <c r="AF10" s="55"/>
      <c r="AG10" s="55"/>
      <c r="AH10" s="55"/>
      <c r="AI10" s="55"/>
      <c r="AJ10" s="55"/>
      <c r="AK10" s="55">
        <v>964</v>
      </c>
      <c r="AL10" s="55">
        <v>2010</v>
      </c>
      <c r="AM10" s="55" t="s">
        <v>516</v>
      </c>
      <c r="AN10" s="55" t="s">
        <v>517</v>
      </c>
      <c r="AO10" s="55">
        <v>0.9932688581376713</v>
      </c>
      <c r="AP10" s="55">
        <v>1.0856743151372594</v>
      </c>
      <c r="AQ10" s="55">
        <v>3.665563508867693</v>
      </c>
      <c r="AR10" s="55">
        <v>7.1598375280794616E-2</v>
      </c>
      <c r="AS10" s="115">
        <v>0.10300988903814257</v>
      </c>
      <c r="AT10" s="55">
        <v>1.155681203807671E-2</v>
      </c>
      <c r="AU10" s="115">
        <v>2.6420837859210899E-2</v>
      </c>
      <c r="AV10" s="55">
        <v>5.2776240583151494E-2</v>
      </c>
      <c r="AW10" s="44">
        <v>1.5167439411883699E-2</v>
      </c>
      <c r="AX10" s="34">
        <v>1.0181171574509085E-3</v>
      </c>
      <c r="AY10" s="34">
        <v>2.6113520352138991E-4</v>
      </c>
      <c r="AZ10" s="34">
        <v>1.4991017313025114E-4</v>
      </c>
      <c r="BA10" s="34">
        <v>9.8836836633608982E-3</v>
      </c>
      <c r="BB10" s="34">
        <v>1</v>
      </c>
      <c r="BH10" s="37">
        <v>0.10471609097274881</v>
      </c>
      <c r="BI10" s="34" t="s">
        <v>1630</v>
      </c>
    </row>
    <row r="11" spans="1:61" hidden="1">
      <c r="A11" s="37" t="s">
        <v>1631</v>
      </c>
      <c r="B11" s="41">
        <v>2.3479884999999996</v>
      </c>
      <c r="D11" s="37" t="s">
        <v>1631</v>
      </c>
      <c r="E11" s="41">
        <v>2.5587094523809522</v>
      </c>
      <c r="H11" s="39" t="s">
        <v>1632</v>
      </c>
      <c r="I11" s="42">
        <v>-0.13612053223897494</v>
      </c>
      <c r="K11" s="40" t="s">
        <v>1633</v>
      </c>
      <c r="L11" s="43">
        <v>-0.87299195093794535</v>
      </c>
      <c r="M11" s="34" t="s">
        <v>354</v>
      </c>
      <c r="N11" s="34" t="s">
        <v>1634</v>
      </c>
      <c r="P11" s="40" t="s">
        <v>354</v>
      </c>
      <c r="Q11" s="40" t="s">
        <v>1635</v>
      </c>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36" t="s">
        <v>1636</v>
      </c>
      <c r="BB11" s="35" t="s">
        <v>1637</v>
      </c>
      <c r="BC11" s="35" t="s">
        <v>1638</v>
      </c>
      <c r="BH11" s="37">
        <v>1.3984666515234195E-3</v>
      </c>
      <c r="BI11" s="34" t="s">
        <v>1639</v>
      </c>
    </row>
    <row r="12" spans="1:61" hidden="1">
      <c r="A12" s="37" t="s">
        <v>1640</v>
      </c>
      <c r="B12" s="41">
        <v>2.5351154814814816</v>
      </c>
      <c r="D12" s="37" t="s">
        <v>1640</v>
      </c>
      <c r="E12" s="41">
        <v>2.8369561666666665</v>
      </c>
      <c r="H12" s="34" t="s">
        <v>1641</v>
      </c>
      <c r="I12" s="41">
        <v>-0.25907229617354566</v>
      </c>
      <c r="K12" s="40" t="s">
        <v>1642</v>
      </c>
      <c r="L12" s="43">
        <v>-1.9112831982092624</v>
      </c>
      <c r="M12" s="34" t="s">
        <v>1643</v>
      </c>
      <c r="N12" s="34" t="s">
        <v>1644</v>
      </c>
      <c r="P12" s="40" t="s">
        <v>1643</v>
      </c>
      <c r="Q12" s="40" t="s">
        <v>1645</v>
      </c>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X12" s="34">
        <f>AS10*$BA$12</f>
        <v>1.8665296101140472E-2</v>
      </c>
      <c r="AY12" s="38">
        <f>AU28*$BA$12</f>
        <v>4.5102528960920289E-3</v>
      </c>
      <c r="AZ12" s="36">
        <f>AW10*$BA$12</f>
        <v>2.7483259166902795E-3</v>
      </c>
      <c r="BA12" s="34">
        <f>LN(1+BB12)</f>
        <v>0.18119907006432243</v>
      </c>
      <c r="BB12" s="45">
        <f>BC12*AO3</f>
        <v>0.19865377162753428</v>
      </c>
      <c r="BC12" s="39">
        <f>0.01*BE12</f>
        <v>0.2</v>
      </c>
      <c r="BE12" s="39">
        <v>20</v>
      </c>
      <c r="BH12" s="37">
        <v>0.20803371529397419</v>
      </c>
      <c r="BI12" s="34" t="s">
        <v>1646</v>
      </c>
    </row>
    <row r="13" spans="1:61" hidden="1">
      <c r="A13" s="37" t="s">
        <v>1647</v>
      </c>
      <c r="B13" s="41">
        <v>2.9582580000000003</v>
      </c>
      <c r="D13" s="37" t="s">
        <v>1647</v>
      </c>
      <c r="E13" s="41">
        <v>3.0474085666666668</v>
      </c>
      <c r="H13" s="34" t="s">
        <v>1648</v>
      </c>
      <c r="I13" s="41">
        <v>-1.3168768304404194E-2</v>
      </c>
      <c r="K13" s="40" t="s">
        <v>1649</v>
      </c>
      <c r="L13" s="43">
        <v>0.1652992963333717</v>
      </c>
      <c r="M13" s="34" t="s">
        <v>354</v>
      </c>
      <c r="N13" s="34" t="s">
        <v>1650</v>
      </c>
      <c r="P13" s="40" t="s">
        <v>354</v>
      </c>
      <c r="Q13" s="40" t="s">
        <v>1651</v>
      </c>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X13" s="34">
        <f t="shared" ref="AX13:BC13" si="2">AX12*100</f>
        <v>1.8665296101140472</v>
      </c>
      <c r="AY13" s="46">
        <f>AY12*100</f>
        <v>0.45102528960920291</v>
      </c>
      <c r="AZ13" s="36">
        <f>AZ12*100</f>
        <v>0.27483259166902796</v>
      </c>
      <c r="BA13" s="34">
        <f t="shared" si="2"/>
        <v>18.119907006432243</v>
      </c>
      <c r="BB13" s="39">
        <f t="shared" si="2"/>
        <v>19.865377162753429</v>
      </c>
      <c r="BC13" s="39">
        <f t="shared" si="2"/>
        <v>20</v>
      </c>
      <c r="BH13" s="37">
        <v>4.6973948451770747E-2</v>
      </c>
      <c r="BI13" s="34" t="s">
        <v>1652</v>
      </c>
    </row>
    <row r="14" spans="1:61" hidden="1">
      <c r="A14" s="37" t="s">
        <v>1653</v>
      </c>
      <c r="B14" s="41">
        <v>3.0076874074074076</v>
      </c>
      <c r="D14" s="37" t="s">
        <v>1653</v>
      </c>
      <c r="E14" s="41">
        <v>3.1245661666666669</v>
      </c>
      <c r="H14" s="39" t="s">
        <v>1654</v>
      </c>
      <c r="I14" s="42">
        <v>2.6975597417802346</v>
      </c>
      <c r="K14" s="40" t="s">
        <v>1654</v>
      </c>
      <c r="L14" s="43">
        <v>2.8128053519130742</v>
      </c>
      <c r="M14" s="34" t="s">
        <v>1655</v>
      </c>
      <c r="N14" s="34" t="s">
        <v>1656</v>
      </c>
      <c r="P14" s="40" t="s">
        <v>1655</v>
      </c>
      <c r="Q14" s="40" t="s">
        <v>1657</v>
      </c>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X14" s="35" t="s">
        <v>1658</v>
      </c>
      <c r="AY14" s="35" t="s">
        <v>1659</v>
      </c>
      <c r="AZ14" s="36" t="s">
        <v>1658</v>
      </c>
      <c r="BA14" s="34" t="s">
        <v>1658</v>
      </c>
      <c r="BC14" s="35" t="s">
        <v>1658</v>
      </c>
      <c r="BH14" s="37">
        <v>-8.7319803368888893E-2</v>
      </c>
      <c r="BI14" s="34" t="s">
        <v>1660</v>
      </c>
    </row>
    <row r="15" spans="1:61" hidden="1">
      <c r="A15" s="37" t="s">
        <v>1661</v>
      </c>
      <c r="B15" s="41">
        <v>3.2172870370370372</v>
      </c>
      <c r="D15" s="37" t="s">
        <v>1661</v>
      </c>
      <c r="E15" s="41">
        <v>3.4850064047619052</v>
      </c>
      <c r="H15" s="34" t="s">
        <v>1662</v>
      </c>
      <c r="I15" s="41">
        <v>-0.99625693189163655</v>
      </c>
      <c r="K15" s="40" t="s">
        <v>1662</v>
      </c>
      <c r="L15" s="43">
        <v>-0.3192528555481422</v>
      </c>
      <c r="M15" s="34" t="s">
        <v>354</v>
      </c>
      <c r="N15" s="34" t="s">
        <v>1663</v>
      </c>
      <c r="P15" s="40" t="s">
        <v>354</v>
      </c>
      <c r="Q15" s="40" t="s">
        <v>1664</v>
      </c>
      <c r="Z15" s="55"/>
      <c r="AA15" s="55"/>
      <c r="AB15" s="55"/>
      <c r="AC15" s="55"/>
      <c r="AD15" s="55"/>
      <c r="AE15" s="55"/>
      <c r="AF15" s="55"/>
      <c r="AG15" s="55"/>
      <c r="AH15" s="55"/>
      <c r="AI15" s="55"/>
      <c r="AJ15" s="55"/>
      <c r="AK15" s="55"/>
      <c r="AL15" s="55"/>
      <c r="AM15" s="55"/>
      <c r="AN15" s="55"/>
      <c r="AO15" s="55"/>
      <c r="AP15" s="55"/>
      <c r="AQ15" s="55"/>
      <c r="AR15" s="55"/>
      <c r="AS15" s="55"/>
      <c r="AT15" s="55"/>
      <c r="AU15" s="55"/>
      <c r="AV15" s="55"/>
      <c r="BH15" s="37">
        <v>0.18126770027243039</v>
      </c>
      <c r="BI15" s="34" t="s">
        <v>1665</v>
      </c>
    </row>
    <row r="16" spans="1:61" hidden="1">
      <c r="A16" s="37" t="s">
        <v>1666</v>
      </c>
      <c r="B16" s="41">
        <v>0.31711777777777772</v>
      </c>
      <c r="D16" s="37" t="s">
        <v>1666</v>
      </c>
      <c r="E16" s="41">
        <v>0.44919000000000003</v>
      </c>
      <c r="H16" s="34" t="s">
        <v>1667</v>
      </c>
      <c r="I16" s="41">
        <v>6.3913764154521058</v>
      </c>
      <c r="K16" s="40" t="s">
        <v>1667</v>
      </c>
      <c r="L16" s="43">
        <v>5.9448635593742907</v>
      </c>
      <c r="M16" s="34" t="s">
        <v>1668</v>
      </c>
      <c r="N16" s="34" t="s">
        <v>1669</v>
      </c>
      <c r="P16" s="40" t="s">
        <v>1668</v>
      </c>
      <c r="Q16" s="40" t="s">
        <v>1670</v>
      </c>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X16" s="34" t="s">
        <v>1671</v>
      </c>
      <c r="BH16" s="37">
        <v>0.13015098597055891</v>
      </c>
      <c r="BI16" s="34" t="s">
        <v>1672</v>
      </c>
    </row>
    <row r="17" spans="1:61" hidden="1">
      <c r="A17" s="37" t="s">
        <v>1673</v>
      </c>
      <c r="B17" s="41">
        <v>0.40530111111111111</v>
      </c>
      <c r="D17" s="37" t="s">
        <v>1673</v>
      </c>
      <c r="E17" s="41">
        <v>0.47300249999999999</v>
      </c>
      <c r="H17" s="39" t="s">
        <v>1674</v>
      </c>
      <c r="I17" s="42">
        <v>-7.3183765971840484E-3</v>
      </c>
      <c r="K17" s="40" t="s">
        <v>1674</v>
      </c>
      <c r="L17" s="43">
        <v>-7.4278559432817953E-3</v>
      </c>
      <c r="M17" s="34" t="s">
        <v>354</v>
      </c>
      <c r="N17" s="34" t="s">
        <v>1519</v>
      </c>
      <c r="P17" s="40" t="s">
        <v>354</v>
      </c>
      <c r="Q17" s="40" t="s">
        <v>1675</v>
      </c>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X17" s="34" t="s">
        <v>1676</v>
      </c>
      <c r="BH17" s="37">
        <v>-6.7979540544470113E-2</v>
      </c>
      <c r="BI17" s="34" t="s">
        <v>1677</v>
      </c>
    </row>
    <row r="18" spans="1:61" hidden="1">
      <c r="A18" s="37" t="s">
        <v>1678</v>
      </c>
      <c r="B18" s="41">
        <v>0.41314333333333336</v>
      </c>
      <c r="D18" s="37" t="s">
        <v>1678</v>
      </c>
      <c r="E18" s="41">
        <v>0.48191499999999998</v>
      </c>
      <c r="H18" s="34" t="s">
        <v>1679</v>
      </c>
      <c r="I18" s="41">
        <v>-1.5827900650530455E-2</v>
      </c>
      <c r="K18" s="40" t="s">
        <v>1679</v>
      </c>
      <c r="L18" s="43">
        <v>-1.7500176640308063E-2</v>
      </c>
      <c r="M18" s="34" t="s">
        <v>1680</v>
      </c>
      <c r="N18" s="34" t="s">
        <v>1681</v>
      </c>
      <c r="P18" s="40" t="s">
        <v>1680</v>
      </c>
      <c r="Q18" s="40" t="s">
        <v>1682</v>
      </c>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X18" s="34" t="s">
        <v>1683</v>
      </c>
      <c r="BH18" s="37">
        <v>0.3282815124855879</v>
      </c>
      <c r="BI18" s="34" t="s">
        <v>1684</v>
      </c>
    </row>
    <row r="19" spans="1:61" hidden="1">
      <c r="A19" s="37" t="s">
        <v>1685</v>
      </c>
      <c r="B19" s="41">
        <v>0.50285111111111114</v>
      </c>
      <c r="D19" s="37" t="s">
        <v>1685</v>
      </c>
      <c r="E19" s="41">
        <v>0.56379600000000007</v>
      </c>
      <c r="H19" s="34" t="s">
        <v>1686</v>
      </c>
      <c r="I19" s="41">
        <v>1.1911474561623597E-3</v>
      </c>
      <c r="K19" s="40" t="s">
        <v>1686</v>
      </c>
      <c r="L19" s="43">
        <v>2.6444647537444722E-3</v>
      </c>
      <c r="M19" s="34" t="s">
        <v>354</v>
      </c>
      <c r="N19" s="34" t="s">
        <v>1687</v>
      </c>
      <c r="P19" s="40" t="s">
        <v>354</v>
      </c>
      <c r="Q19" s="40" t="s">
        <v>1347</v>
      </c>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35" t="s">
        <v>1688</v>
      </c>
      <c r="AX19" s="34" t="s">
        <v>1689</v>
      </c>
      <c r="BH19" s="37">
        <v>7.1598375280794546E-2</v>
      </c>
      <c r="BI19" s="34" t="s">
        <v>1573</v>
      </c>
    </row>
    <row r="20" spans="1:61" hidden="1">
      <c r="A20" s="37" t="s">
        <v>1690</v>
      </c>
      <c r="B20" s="41">
        <v>0.55366333333333329</v>
      </c>
      <c r="D20" s="37" t="s">
        <v>1690</v>
      </c>
      <c r="E20" s="41">
        <v>0.62168071428571436</v>
      </c>
      <c r="H20" s="39" t="s">
        <v>1691</v>
      </c>
      <c r="I20" s="42">
        <v>1.098065099918307</v>
      </c>
      <c r="K20" s="40" t="s">
        <v>1691</v>
      </c>
      <c r="L20" s="43">
        <v>0.96138177732507402</v>
      </c>
      <c r="M20" s="34" t="s">
        <v>1692</v>
      </c>
      <c r="N20" s="34" t="s">
        <v>1693</v>
      </c>
      <c r="P20" s="40" t="s">
        <v>1692</v>
      </c>
      <c r="Q20" s="40" t="s">
        <v>354</v>
      </c>
      <c r="R20" s="47" t="s">
        <v>1694</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X20" s="34" t="s">
        <v>1695</v>
      </c>
      <c r="BH20" s="37">
        <v>-9.8097651066829938E-3</v>
      </c>
      <c r="BI20" s="34" t="s">
        <v>1696</v>
      </c>
    </row>
    <row r="21" spans="1:61" hidden="1">
      <c r="A21" s="37" t="s">
        <v>1697</v>
      </c>
      <c r="B21" s="41">
        <v>0.59428888888888887</v>
      </c>
      <c r="D21" s="37" t="s">
        <v>1697</v>
      </c>
      <c r="E21" s="41">
        <v>0.62525625000000007</v>
      </c>
      <c r="H21" s="34" t="s">
        <v>1698</v>
      </c>
      <c r="I21" s="41">
        <v>-0.13159817358823345</v>
      </c>
      <c r="K21" s="40" t="s">
        <v>1698</v>
      </c>
      <c r="L21" s="43">
        <v>-0.2074052770547915</v>
      </c>
      <c r="M21" s="34" t="s">
        <v>354</v>
      </c>
      <c r="N21" s="34" t="s">
        <v>1699</v>
      </c>
      <c r="P21" s="40" t="s">
        <v>354</v>
      </c>
      <c r="Q21" s="40" t="s">
        <v>354</v>
      </c>
      <c r="Z21" s="55"/>
      <c r="AA21" s="55"/>
      <c r="AB21" s="55"/>
      <c r="AC21" s="55"/>
      <c r="AD21" s="55"/>
      <c r="AE21" s="55"/>
      <c r="AF21" s="55"/>
      <c r="AG21" s="55"/>
      <c r="AH21" s="55"/>
      <c r="AI21" s="55"/>
      <c r="AJ21" s="55"/>
      <c r="AK21" s="55"/>
      <c r="AL21" s="55"/>
      <c r="AM21" s="55"/>
      <c r="AN21" s="55"/>
      <c r="AO21" s="55"/>
      <c r="AP21" s="55"/>
      <c r="AQ21" s="55"/>
      <c r="AR21" s="55"/>
      <c r="AS21" s="55"/>
      <c r="AT21" s="55"/>
      <c r="AU21" s="55"/>
      <c r="AV21" s="55"/>
      <c r="BH21" s="37">
        <v>0.15300651566827209</v>
      </c>
      <c r="BI21" s="34" t="s">
        <v>1700</v>
      </c>
    </row>
    <row r="22" spans="1:61" hidden="1">
      <c r="A22" s="37" t="s">
        <v>1701</v>
      </c>
      <c r="B22" s="41">
        <v>0.6341444444444444</v>
      </c>
      <c r="D22" s="37" t="s">
        <v>1701</v>
      </c>
      <c r="E22" s="41">
        <v>0.65988714285714278</v>
      </c>
      <c r="H22" s="34" t="s">
        <v>1702</v>
      </c>
      <c r="I22" s="41">
        <v>2.3277283734248475</v>
      </c>
      <c r="K22" s="40" t="s">
        <v>1702</v>
      </c>
      <c r="L22" s="43">
        <v>2.1301688317049394</v>
      </c>
      <c r="M22" s="34" t="s">
        <v>1703</v>
      </c>
      <c r="N22" s="34" t="s">
        <v>1704</v>
      </c>
      <c r="P22" s="40" t="s">
        <v>1703</v>
      </c>
      <c r="Q22" s="40" t="s">
        <v>1705</v>
      </c>
      <c r="V22" s="48">
        <v>0.95</v>
      </c>
      <c r="Z22" s="55"/>
      <c r="AA22" s="55"/>
      <c r="AB22" s="55"/>
      <c r="AC22" s="55"/>
      <c r="AD22" s="55"/>
      <c r="AE22" s="55"/>
      <c r="AF22" s="55"/>
      <c r="AG22" s="55"/>
      <c r="AH22" s="55"/>
      <c r="AI22" s="55"/>
      <c r="AJ22" s="55"/>
      <c r="AK22" s="55"/>
      <c r="AL22" s="55"/>
      <c r="AM22" s="55"/>
      <c r="AN22" s="55"/>
      <c r="AO22" s="55"/>
      <c r="AP22" s="55"/>
      <c r="AQ22" s="55"/>
      <c r="AR22" s="55"/>
      <c r="AS22" s="55"/>
      <c r="AT22" s="55"/>
      <c r="AU22" s="55"/>
      <c r="AV22" s="55"/>
      <c r="BH22" s="37">
        <v>0.10300988903886954</v>
      </c>
      <c r="BI22" s="34" t="s">
        <v>1574</v>
      </c>
    </row>
    <row r="23" spans="1:61" hidden="1">
      <c r="A23" s="37" t="s">
        <v>1706</v>
      </c>
      <c r="B23" s="41">
        <v>4.4556226148999025</v>
      </c>
      <c r="D23" s="37" t="s">
        <v>1706</v>
      </c>
      <c r="E23" s="41">
        <v>4.3447157072551414</v>
      </c>
      <c r="H23" s="34" t="s">
        <v>1707</v>
      </c>
      <c r="I23" s="41">
        <v>1.3081442782037166E-2</v>
      </c>
      <c r="K23" s="40" t="s">
        <v>1707</v>
      </c>
      <c r="L23" s="43">
        <v>1.5785236040456129E-2</v>
      </c>
      <c r="M23" s="34" t="s">
        <v>354</v>
      </c>
      <c r="N23" s="34" t="s">
        <v>1708</v>
      </c>
      <c r="P23" s="40" t="s">
        <v>354</v>
      </c>
      <c r="Q23" s="40" t="s">
        <v>1709</v>
      </c>
      <c r="T23" s="34" t="str">
        <f>K11</f>
        <v>bfdi_log_avg_comp_hour</v>
      </c>
      <c r="V23" s="34" t="s">
        <v>1710</v>
      </c>
      <c r="W23" s="34">
        <f>L11</f>
        <v>-0.87299195093794535</v>
      </c>
      <c r="X23" s="49">
        <f>L11-L12</f>
        <v>1.0382912472713171</v>
      </c>
      <c r="Z23" s="55"/>
      <c r="AA23" s="55"/>
      <c r="AB23" s="55"/>
      <c r="AC23" s="55"/>
      <c r="AD23" s="55"/>
      <c r="AE23" s="55"/>
      <c r="AF23" s="55"/>
      <c r="AG23" s="55"/>
      <c r="AH23" s="55"/>
      <c r="AI23" s="55"/>
      <c r="AJ23" s="55"/>
      <c r="AK23" s="55"/>
      <c r="AL23" s="55"/>
      <c r="AM23" s="55"/>
      <c r="AN23" s="55"/>
      <c r="AO23" s="55"/>
      <c r="AP23" s="55"/>
      <c r="AQ23" s="55"/>
      <c r="AR23" s="55"/>
      <c r="AS23" s="55"/>
      <c r="AT23" s="55"/>
      <c r="AU23" s="55"/>
      <c r="AV23" s="115" t="s">
        <v>1711</v>
      </c>
      <c r="AW23" s="39" t="s">
        <v>1712</v>
      </c>
      <c r="AX23" s="39"/>
      <c r="BH23" s="37">
        <v>2.3445267118912608E-2</v>
      </c>
      <c r="BI23" s="34" t="s">
        <v>1713</v>
      </c>
    </row>
    <row r="24" spans="1:61" hidden="1">
      <c r="A24" s="37" t="s">
        <v>1714</v>
      </c>
      <c r="B24" s="41">
        <v>5.4703494988069021</v>
      </c>
      <c r="D24" s="37" t="s">
        <v>1714</v>
      </c>
      <c r="E24" s="41">
        <v>5.2464743515408143</v>
      </c>
      <c r="H24" s="34" t="s">
        <v>1715</v>
      </c>
      <c r="I24" s="41">
        <v>-3.8083190312489704E-2</v>
      </c>
      <c r="K24" s="40" t="s">
        <v>1715</v>
      </c>
      <c r="L24" s="43">
        <v>-3.8670270207479512E-2</v>
      </c>
      <c r="M24" s="34" t="s">
        <v>1716</v>
      </c>
      <c r="N24" s="34" t="s">
        <v>1717</v>
      </c>
      <c r="P24" s="40" t="s">
        <v>1716</v>
      </c>
      <c r="Q24" s="40" t="s">
        <v>1718</v>
      </c>
      <c r="T24" s="34" t="str">
        <f>K14</f>
        <v>bfdi_fdi_fd</v>
      </c>
      <c r="V24" s="34" t="s">
        <v>1719</v>
      </c>
      <c r="W24" s="34">
        <f>L14</f>
        <v>2.8128053519130742</v>
      </c>
      <c r="X24" s="49">
        <f>L14-L15</f>
        <v>3.1320582074612164</v>
      </c>
      <c r="Z24" s="55"/>
      <c r="AA24" s="55"/>
      <c r="AB24" s="55"/>
      <c r="AC24" s="55"/>
      <c r="AD24" s="55"/>
      <c r="AE24" s="55"/>
      <c r="AF24" s="55"/>
      <c r="AG24" s="55"/>
      <c r="AH24" s="55"/>
      <c r="AI24" s="55"/>
      <c r="AJ24" s="55"/>
      <c r="AK24" s="55"/>
      <c r="AL24" s="55"/>
      <c r="AM24" s="55"/>
      <c r="AN24" s="55"/>
      <c r="AO24" s="55"/>
      <c r="AP24" s="55"/>
      <c r="AQ24" s="55"/>
      <c r="AR24" s="55"/>
      <c r="AS24" s="55"/>
      <c r="AT24" s="55"/>
      <c r="AU24" s="55"/>
      <c r="AV24" s="55"/>
      <c r="BH24" s="37">
        <v>0.18257451095882649</v>
      </c>
      <c r="BI24" s="34" t="s">
        <v>1720</v>
      </c>
    </row>
    <row r="25" spans="1:61" hidden="1">
      <c r="A25" s="37" t="s">
        <v>1721</v>
      </c>
      <c r="B25" s="41">
        <v>6.2609179301799198</v>
      </c>
      <c r="D25" s="37" t="s">
        <v>1721</v>
      </c>
      <c r="E25" s="41">
        <v>6.5370694975305517</v>
      </c>
      <c r="H25" s="34" t="s">
        <v>1722</v>
      </c>
      <c r="I25" s="41">
        <v>6.4246075876564029E-2</v>
      </c>
      <c r="K25" s="40" t="s">
        <v>1722</v>
      </c>
      <c r="L25" s="43">
        <v>7.0240742288391764E-2</v>
      </c>
      <c r="M25" s="34" t="s">
        <v>354</v>
      </c>
      <c r="N25" s="34" t="s">
        <v>1723</v>
      </c>
      <c r="P25" s="40" t="s">
        <v>354</v>
      </c>
      <c r="Q25" s="40" t="s">
        <v>1724</v>
      </c>
      <c r="T25" s="34" t="str">
        <f>K17</f>
        <v>bfdi_trade_openness</v>
      </c>
      <c r="V25" s="34" t="s">
        <v>1725</v>
      </c>
      <c r="W25" s="34">
        <f>L17</f>
        <v>-7.4278559432817953E-3</v>
      </c>
      <c r="X25" s="49">
        <f>L17-L18</f>
        <v>1.0072320697026267E-2</v>
      </c>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0"/>
      <c r="BH25" s="37">
        <v>1.472972590711306E-3</v>
      </c>
      <c r="BI25" s="34" t="s">
        <v>1726</v>
      </c>
    </row>
    <row r="26" spans="1:61" hidden="1">
      <c r="A26" s="37" t="s">
        <v>1727</v>
      </c>
      <c r="B26" s="41">
        <v>9.7374343681907263</v>
      </c>
      <c r="D26" s="37" t="s">
        <v>1727</v>
      </c>
      <c r="E26" s="41">
        <v>9.7330190876056193</v>
      </c>
      <c r="H26" s="34" t="s">
        <v>1728</v>
      </c>
      <c r="I26" s="41">
        <v>-9.7551313958883883E-3</v>
      </c>
      <c r="K26" s="40" t="s">
        <v>1728</v>
      </c>
      <c r="L26" s="43">
        <v>-9.7892072640090831E-3</v>
      </c>
      <c r="M26" s="34" t="s">
        <v>1729</v>
      </c>
      <c r="N26" s="34" t="s">
        <v>1730</v>
      </c>
      <c r="P26" s="40" t="s">
        <v>1729</v>
      </c>
      <c r="Q26" s="40" t="s">
        <v>1731</v>
      </c>
      <c r="T26" s="34" t="str">
        <f>K20</f>
        <v>bfdi_d75_wgi_RLEST</v>
      </c>
      <c r="V26" s="34" t="s">
        <v>1301</v>
      </c>
      <c r="W26" s="49">
        <f>L20</f>
        <v>0.96138177732507402</v>
      </c>
      <c r="X26" s="49">
        <f>L20-L21</f>
        <v>1.1687870543798655</v>
      </c>
      <c r="Z26" s="55"/>
      <c r="AA26" s="55"/>
      <c r="AB26" s="55"/>
      <c r="AC26" s="55"/>
      <c r="AD26" s="55"/>
      <c r="AE26" s="55"/>
      <c r="AF26" s="55"/>
      <c r="AG26" s="55"/>
      <c r="AH26" s="55"/>
      <c r="AI26" s="55"/>
      <c r="AJ26" s="55"/>
      <c r="AK26" s="55"/>
      <c r="AL26" s="55"/>
      <c r="AM26" s="55"/>
      <c r="AN26" s="55"/>
      <c r="AO26" s="55"/>
      <c r="AP26" s="55"/>
      <c r="AQ26" s="55"/>
      <c r="AR26" s="55"/>
      <c r="AS26" s="55"/>
      <c r="AT26" s="55"/>
      <c r="AU26" s="55"/>
      <c r="AV26" s="55"/>
      <c r="BH26" s="37">
        <v>-2.6350401718995019E-2</v>
      </c>
      <c r="BI26" s="34" t="s">
        <v>1732</v>
      </c>
    </row>
    <row r="27" spans="1:61" hidden="1">
      <c r="A27" s="37" t="s">
        <v>1733</v>
      </c>
      <c r="B27" s="41">
        <v>13.42822944612146</v>
      </c>
      <c r="D27" s="37" t="s">
        <v>1733</v>
      </c>
      <c r="E27" s="41">
        <v>14.666419610278544</v>
      </c>
      <c r="H27" s="34" t="s">
        <v>1734</v>
      </c>
      <c r="I27" s="41">
        <v>-3.1367095430150566E-2</v>
      </c>
      <c r="K27" s="40" t="s">
        <v>1734</v>
      </c>
      <c r="L27" s="43">
        <v>-3.1501071537226769E-2</v>
      </c>
      <c r="M27" s="34" t="s">
        <v>354</v>
      </c>
      <c r="N27" s="34" t="s">
        <v>1735</v>
      </c>
      <c r="P27" s="40" t="s">
        <v>354</v>
      </c>
      <c r="Q27" s="40" t="s">
        <v>1736</v>
      </c>
      <c r="T27" s="34" t="str">
        <f>K2</f>
        <v>bfdi_log_educ_exp</v>
      </c>
      <c r="V27" s="34" t="s">
        <v>1737</v>
      </c>
      <c r="W27" s="49">
        <f>L2</f>
        <v>0.9932688581376713</v>
      </c>
      <c r="X27" s="49">
        <f>L2-L3</f>
        <v>0.90835791858542614</v>
      </c>
      <c r="Z27" s="55"/>
      <c r="AA27" s="55"/>
      <c r="AB27" s="55"/>
      <c r="AC27" s="55"/>
      <c r="AD27" s="55"/>
      <c r="AE27" s="55"/>
      <c r="AF27" s="55"/>
      <c r="AG27" s="55"/>
      <c r="AH27" s="55"/>
      <c r="AI27" s="55"/>
      <c r="AJ27" s="55"/>
      <c r="AK27" s="55"/>
      <c r="AL27" s="55"/>
      <c r="AM27" s="55"/>
      <c r="AN27" s="55"/>
      <c r="AO27" s="55"/>
      <c r="AP27" s="55"/>
      <c r="AQ27" s="55"/>
      <c r="AR27" s="55"/>
      <c r="AS27" s="55"/>
      <c r="AT27" s="55"/>
      <c r="AU27" s="55"/>
      <c r="AV27" s="55"/>
      <c r="BH27" s="37">
        <v>2.929634690041763E-2</v>
      </c>
      <c r="BI27" s="34" t="s">
        <v>1738</v>
      </c>
    </row>
    <row r="28" spans="1:61" hidden="1">
      <c r="A28" s="37" t="s">
        <v>1739</v>
      </c>
      <c r="B28" s="41">
        <v>15.41757523368504</v>
      </c>
      <c r="D28" s="37" t="s">
        <v>1739</v>
      </c>
      <c r="E28" s="41">
        <v>14.813829098473933</v>
      </c>
      <c r="H28" s="34" t="s">
        <v>1740</v>
      </c>
      <c r="I28" s="41">
        <v>1.1856832638373793E-2</v>
      </c>
      <c r="K28" s="40" t="s">
        <v>1740</v>
      </c>
      <c r="L28" s="43">
        <v>1.1922657009208599E-2</v>
      </c>
      <c r="M28" s="34" t="s">
        <v>1741</v>
      </c>
      <c r="N28" s="34" t="s">
        <v>1742</v>
      </c>
      <c r="P28" s="40" t="s">
        <v>1741</v>
      </c>
      <c r="Q28" s="40" t="s">
        <v>1743</v>
      </c>
      <c r="T28" s="34" t="str">
        <f>K5</f>
        <v>bfdi_trade_transp_infrastr</v>
      </c>
      <c r="V28" s="34" t="s">
        <v>1744</v>
      </c>
      <c r="W28" s="49">
        <f>L5</f>
        <v>1.0856743151372594</v>
      </c>
      <c r="X28" s="49">
        <f>L5-L6</f>
        <v>0.64058395048232364</v>
      </c>
      <c r="Z28" s="55"/>
      <c r="AA28" s="55"/>
      <c r="AB28" s="55"/>
      <c r="AC28" s="55"/>
      <c r="AD28" s="55"/>
      <c r="AE28" s="55"/>
      <c r="AF28" s="55"/>
      <c r="AG28" s="55"/>
      <c r="AH28" s="55"/>
      <c r="AI28" s="55"/>
      <c r="AJ28" s="55"/>
      <c r="AK28" s="55"/>
      <c r="AL28" s="55"/>
      <c r="AM28" s="55"/>
      <c r="AN28" s="55"/>
      <c r="AO28" s="55"/>
      <c r="AP28" s="55"/>
      <c r="AQ28" s="55"/>
      <c r="AR28" s="55"/>
      <c r="AS28" s="115">
        <f>BH22</f>
        <v>0.10300988903886954</v>
      </c>
      <c r="AT28" s="55"/>
      <c r="AU28" s="115">
        <f>BH82</f>
        <v>2.4891148141604535E-2</v>
      </c>
      <c r="AV28" s="55"/>
      <c r="BH28" s="37">
        <v>-9.598522022284714E-3</v>
      </c>
      <c r="BI28" s="34" t="s">
        <v>1745</v>
      </c>
    </row>
    <row r="29" spans="1:61" hidden="1">
      <c r="A29" s="37" t="s">
        <v>1746</v>
      </c>
      <c r="B29" s="41">
        <v>16.876742407569616</v>
      </c>
      <c r="D29" s="37" t="s">
        <v>1746</v>
      </c>
      <c r="E29" s="41">
        <v>16.230721859981955</v>
      </c>
      <c r="H29" s="34" t="s">
        <v>1747</v>
      </c>
      <c r="I29" s="41">
        <v>1.4042880637242139E-3</v>
      </c>
      <c r="K29" s="40" t="s">
        <v>1748</v>
      </c>
      <c r="L29" s="43">
        <v>-1.7228073165646776</v>
      </c>
      <c r="M29" s="34" t="s">
        <v>354</v>
      </c>
      <c r="N29" s="34" t="s">
        <v>1749</v>
      </c>
      <c r="P29" s="40" t="s">
        <v>354</v>
      </c>
      <c r="Q29" s="40" t="s">
        <v>1749</v>
      </c>
      <c r="T29" s="34" t="str">
        <f>K8</f>
        <v>bfdi_EGOV_INDEX_int</v>
      </c>
      <c r="V29" s="34" t="s">
        <v>1750</v>
      </c>
      <c r="W29" s="34">
        <f>L8</f>
        <v>3.665563508867693</v>
      </c>
      <c r="X29" s="49">
        <f>L8-L9</f>
        <v>3.2345866946515263</v>
      </c>
      <c r="Z29" s="55"/>
      <c r="AA29" s="55"/>
      <c r="AB29" s="55"/>
      <c r="AC29" s="55"/>
      <c r="AD29" s="55"/>
      <c r="AE29" s="55"/>
      <c r="AF29" s="55"/>
      <c r="AG29" s="55"/>
      <c r="AH29" s="55"/>
      <c r="AI29" s="55"/>
      <c r="AJ29" s="55"/>
      <c r="AK29" s="55"/>
      <c r="AL29" s="55"/>
      <c r="AM29" s="55"/>
      <c r="AN29" s="55"/>
      <c r="AO29" s="55"/>
      <c r="AP29" s="55"/>
      <c r="AQ29" s="55"/>
      <c r="AR29" s="55"/>
      <c r="AS29" s="55"/>
      <c r="AT29" s="55"/>
      <c r="AU29" s="55"/>
      <c r="AV29" s="55"/>
      <c r="BH29" s="37">
        <v>-2.336650455449879E-2</v>
      </c>
      <c r="BI29" s="34" t="s">
        <v>1751</v>
      </c>
    </row>
    <row r="30" spans="1:61" hidden="1">
      <c r="H30" s="34" t="s">
        <v>1752</v>
      </c>
      <c r="I30" s="41">
        <v>-8.425890947285207E-2</v>
      </c>
      <c r="K30" s="40" t="s">
        <v>1753</v>
      </c>
      <c r="L30" s="43">
        <v>-2.0394616925981333</v>
      </c>
      <c r="M30" s="34" t="s">
        <v>1754</v>
      </c>
      <c r="N30" s="34" t="s">
        <v>1755</v>
      </c>
      <c r="P30" s="40" t="s">
        <v>1754</v>
      </c>
      <c r="Q30" s="40" t="s">
        <v>1756</v>
      </c>
      <c r="T30" s="34" t="str">
        <f>K23</f>
        <v>bfdi_cit_rate</v>
      </c>
      <c r="V30" s="34" t="s">
        <v>1757</v>
      </c>
      <c r="W30" s="34">
        <f>L23</f>
        <v>1.5785236040456129E-2</v>
      </c>
      <c r="X30" s="49">
        <f>L23-L24</f>
        <v>5.4455506247935645E-2</v>
      </c>
      <c r="Z30" s="55"/>
      <c r="AA30" s="55"/>
      <c r="AB30" s="55"/>
      <c r="AC30" s="55"/>
      <c r="AD30" s="55"/>
      <c r="AE30" s="55"/>
      <c r="AF30" s="55"/>
      <c r="AG30" s="55"/>
      <c r="AH30" s="55"/>
      <c r="AI30" s="55"/>
      <c r="AJ30" s="55"/>
      <c r="AK30" s="55"/>
      <c r="AL30" s="55"/>
      <c r="AM30" s="55"/>
      <c r="AN30" s="55"/>
      <c r="AO30" s="55"/>
      <c r="AP30" s="55"/>
      <c r="AQ30" s="55"/>
      <c r="AR30" s="55"/>
      <c r="AS30" s="55"/>
      <c r="AT30" s="55"/>
      <c r="AU30" s="55"/>
      <c r="AV30" s="55"/>
      <c r="BH30" s="37">
        <v>4.1694605099293625E-3</v>
      </c>
      <c r="BI30" s="34" t="s">
        <v>1758</v>
      </c>
    </row>
    <row r="31" spans="1:61" hidden="1">
      <c r="H31" s="34" t="s">
        <v>1759</v>
      </c>
      <c r="I31" s="41">
        <v>8.706748560030049E-2</v>
      </c>
      <c r="K31" s="40" t="s">
        <v>1760</v>
      </c>
      <c r="L31" s="43">
        <v>-1.4061529405312221</v>
      </c>
      <c r="M31" s="34" t="s">
        <v>354</v>
      </c>
      <c r="N31" s="34" t="s">
        <v>1761</v>
      </c>
      <c r="P31" s="40" t="s">
        <v>354</v>
      </c>
      <c r="Q31" s="40" t="s">
        <v>1762</v>
      </c>
      <c r="T31" s="34" t="str">
        <f>K26</f>
        <v>bfdi_cit_rate_from</v>
      </c>
      <c r="V31" s="34" t="s">
        <v>1763</v>
      </c>
      <c r="W31" s="34">
        <f>L26</f>
        <v>-9.7892072640090831E-3</v>
      </c>
      <c r="X31" s="49">
        <f>L26-L27</f>
        <v>2.1711864273217685E-2</v>
      </c>
      <c r="Z31" s="55"/>
      <c r="AA31" s="55"/>
      <c r="AB31" s="55"/>
      <c r="AC31" s="55"/>
      <c r="AD31" s="55"/>
      <c r="AE31" s="55"/>
      <c r="AF31" s="55"/>
      <c r="AG31" s="55"/>
      <c r="AH31" s="55"/>
      <c r="AI31" s="55"/>
      <c r="AJ31" s="55"/>
      <c r="AK31" s="55"/>
      <c r="AL31" s="55"/>
      <c r="AM31" s="55"/>
      <c r="AN31" s="55"/>
      <c r="AO31" s="55"/>
      <c r="AP31" s="55"/>
      <c r="AQ31" s="55"/>
      <c r="AR31" s="55"/>
      <c r="AS31" s="55"/>
      <c r="AT31" s="55"/>
      <c r="AU31" s="55"/>
      <c r="AV31" s="55"/>
      <c r="BH31" s="37">
        <v>1.1556812038076699E-2</v>
      </c>
      <c r="BI31" s="34" t="s">
        <v>1575</v>
      </c>
    </row>
    <row r="32" spans="1:61" hidden="1">
      <c r="B32" s="34" t="s">
        <v>1764</v>
      </c>
      <c r="H32" s="34" t="s">
        <v>1765</v>
      </c>
      <c r="I32" s="41">
        <v>4.0535684248852559E-2</v>
      </c>
      <c r="K32" s="40" t="s">
        <v>1766</v>
      </c>
      <c r="L32" s="43">
        <v>1.2926961692690524</v>
      </c>
      <c r="M32" s="34" t="s">
        <v>1767</v>
      </c>
      <c r="N32" s="34" t="s">
        <v>1768</v>
      </c>
      <c r="P32" s="40" t="s">
        <v>1767</v>
      </c>
      <c r="Q32" s="40" t="s">
        <v>1769</v>
      </c>
      <c r="T32" s="34" t="str">
        <f>K29</f>
        <v>bfdi_log_dist</v>
      </c>
      <c r="V32" s="34" t="s">
        <v>1350</v>
      </c>
      <c r="W32" s="34">
        <f>L29</f>
        <v>-1.7228073165646776</v>
      </c>
      <c r="X32" s="49">
        <f>L29-L30</f>
        <v>0.3166543760334557</v>
      </c>
      <c r="Z32" s="55"/>
      <c r="AA32" s="55"/>
      <c r="AB32" s="55"/>
      <c r="AC32" s="55"/>
      <c r="AD32" s="55"/>
      <c r="AE32" s="55"/>
      <c r="AF32" s="55"/>
      <c r="AG32" s="55"/>
      <c r="AH32" s="55"/>
      <c r="AI32" s="55"/>
      <c r="AJ32" s="55"/>
      <c r="AK32" s="55"/>
      <c r="AL32" s="55"/>
      <c r="AM32" s="55"/>
      <c r="AN32" s="55"/>
      <c r="AO32" s="55"/>
      <c r="AP32" s="55"/>
      <c r="AQ32" s="55"/>
      <c r="AR32" s="55"/>
      <c r="AS32" s="55" t="s">
        <v>503</v>
      </c>
      <c r="AT32" s="55" t="s">
        <v>1569</v>
      </c>
      <c r="AU32" s="55" t="s">
        <v>504</v>
      </c>
      <c r="AV32" s="55" t="s">
        <v>1770</v>
      </c>
      <c r="AW32" s="34" t="s">
        <v>1771</v>
      </c>
      <c r="BH32" s="37">
        <v>-3.2984668584973592E-2</v>
      </c>
      <c r="BI32" s="34" t="s">
        <v>1772</v>
      </c>
    </row>
    <row r="33" spans="1:61" hidden="1">
      <c r="A33" s="34" t="s">
        <v>1638</v>
      </c>
      <c r="B33" s="41">
        <f>B6-B4</f>
        <v>2.8673796672635374</v>
      </c>
      <c r="C33" s="34">
        <f>B33*$I$2</f>
        <v>2.7724361445335437</v>
      </c>
      <c r="D33" s="41"/>
      <c r="E33" s="41">
        <f>E6-E4</f>
        <v>1.7579849649107686</v>
      </c>
      <c r="F33" s="34">
        <f>E33*$I$2</f>
        <v>1.6997752735397331</v>
      </c>
      <c r="H33" s="34" t="s">
        <v>1773</v>
      </c>
      <c r="I33" s="41">
        <v>-0.55053567895997091</v>
      </c>
      <c r="K33" s="40" t="s">
        <v>1774</v>
      </c>
      <c r="L33" s="43">
        <v>0.80795746083225672</v>
      </c>
      <c r="M33" s="34" t="s">
        <v>354</v>
      </c>
      <c r="N33" s="34" t="s">
        <v>1775</v>
      </c>
      <c r="P33" s="40" t="s">
        <v>354</v>
      </c>
      <c r="Q33" s="40" t="s">
        <v>1776</v>
      </c>
      <c r="T33" s="34" t="str">
        <f>K32</f>
        <v>bfdi_comlang_off</v>
      </c>
      <c r="V33" s="34" t="s">
        <v>1777</v>
      </c>
      <c r="W33" s="34">
        <f>L32</f>
        <v>1.2926961692690524</v>
      </c>
      <c r="X33" s="49">
        <f>L32-L33</f>
        <v>0.48473870843679567</v>
      </c>
      <c r="Z33" s="55"/>
      <c r="AA33" s="55"/>
      <c r="AB33" s="55"/>
      <c r="AC33" s="55"/>
      <c r="AD33" s="55"/>
      <c r="AE33" s="55"/>
      <c r="AF33" s="55"/>
      <c r="AG33" s="55"/>
      <c r="AH33" s="55"/>
      <c r="AI33" s="55"/>
      <c r="AJ33" s="55"/>
      <c r="AK33" s="55"/>
      <c r="AL33" s="55"/>
      <c r="AM33" s="55"/>
      <c r="AN33" s="55"/>
      <c r="AO33" s="55"/>
      <c r="AP33" s="55"/>
      <c r="AQ33" s="55"/>
      <c r="AR33" s="55"/>
      <c r="AS33" s="55">
        <v>186</v>
      </c>
      <c r="AT33" s="55" t="s">
        <v>532</v>
      </c>
      <c r="AU33" s="55" t="s">
        <v>533</v>
      </c>
      <c r="AV33" s="55">
        <v>22.801491805189649</v>
      </c>
      <c r="AW33" s="34">
        <v>4.4138200283050537</v>
      </c>
      <c r="BH33" s="37">
        <v>5.6098292661126994E-2</v>
      </c>
      <c r="BI33" s="34" t="s">
        <v>1778</v>
      </c>
    </row>
    <row r="34" spans="1:61" hidden="1">
      <c r="A34" s="34" t="s">
        <v>1779</v>
      </c>
      <c r="B34" s="41">
        <f>B13-B11</f>
        <v>0.61026950000000069</v>
      </c>
      <c r="C34" s="34">
        <f>B34*$I$5</f>
        <v>0.65673082925077098</v>
      </c>
      <c r="D34" s="41"/>
      <c r="E34" s="41">
        <f>E13-E11</f>
        <v>0.48869911428571466</v>
      </c>
      <c r="F34" s="34">
        <f>E34*$I$5</f>
        <v>0.5259049888270253</v>
      </c>
      <c r="H34" s="34" t="s">
        <v>1780</v>
      </c>
      <c r="I34" s="41">
        <v>0.63160704745767604</v>
      </c>
      <c r="K34" s="40" t="s">
        <v>1781</v>
      </c>
      <c r="L34" s="43">
        <v>1.777434877705848</v>
      </c>
      <c r="M34" s="34" t="s">
        <v>1782</v>
      </c>
      <c r="N34" s="34" t="s">
        <v>1783</v>
      </c>
      <c r="P34" s="40" t="s">
        <v>1782</v>
      </c>
      <c r="Q34" s="40" t="s">
        <v>1784</v>
      </c>
      <c r="T34" s="34" t="str">
        <f>K35</f>
        <v>bfdi_colony</v>
      </c>
      <c r="V34" s="34" t="s">
        <v>1785</v>
      </c>
      <c r="W34" s="34">
        <f>L35</f>
        <v>1.4539622610261609</v>
      </c>
      <c r="X34" s="49">
        <f>L35-L36</f>
        <v>0.88523889327285576</v>
      </c>
      <c r="Z34" s="55"/>
      <c r="AA34" s="55"/>
      <c r="AB34" s="55"/>
      <c r="AC34" s="55"/>
      <c r="AD34" s="55"/>
      <c r="AE34" s="55"/>
      <c r="AF34" s="55"/>
      <c r="AG34" s="55"/>
      <c r="AH34" s="55"/>
      <c r="AI34" s="55"/>
      <c r="AJ34" s="55"/>
      <c r="AK34" s="55"/>
      <c r="AL34" s="55"/>
      <c r="AM34" s="55"/>
      <c r="AN34" s="55"/>
      <c r="AO34" s="55"/>
      <c r="AP34" s="55"/>
      <c r="AQ34" s="55"/>
      <c r="AR34" s="55"/>
      <c r="AS34" s="55">
        <v>199</v>
      </c>
      <c r="AT34" s="55" t="s">
        <v>522</v>
      </c>
      <c r="AU34" s="55" t="s">
        <v>523</v>
      </c>
      <c r="AV34" s="55">
        <v>17.034376830883893</v>
      </c>
      <c r="AW34" s="34">
        <v>5.8918433984120684</v>
      </c>
      <c r="BH34" s="37">
        <v>2.6420837859392865E-2</v>
      </c>
      <c r="BI34" s="34" t="s">
        <v>1576</v>
      </c>
    </row>
    <row r="35" spans="1:61" hidden="1">
      <c r="A35" s="34" t="s">
        <v>1786</v>
      </c>
      <c r="B35" s="41">
        <f>B20-B18</f>
        <v>0.14051999999999992</v>
      </c>
      <c r="C35" s="34">
        <f>B35*$I$8</f>
        <v>0.62675617807677164</v>
      </c>
      <c r="E35" s="41">
        <f>E20-E18</f>
        <v>0.13976571428571438</v>
      </c>
      <c r="F35" s="34">
        <f>E35*$I$8</f>
        <v>0.62339186529949075</v>
      </c>
      <c r="I35" s="41"/>
      <c r="K35" s="40" t="s">
        <v>1787</v>
      </c>
      <c r="L35" s="43">
        <v>1.4539622610261609</v>
      </c>
      <c r="M35" s="34" t="s">
        <v>354</v>
      </c>
      <c r="N35" s="34" t="s">
        <v>1761</v>
      </c>
      <c r="P35" s="40" t="s">
        <v>354</v>
      </c>
      <c r="Q35" s="40" t="s">
        <v>1788</v>
      </c>
      <c r="Z35" s="55"/>
      <c r="AA35" s="55"/>
      <c r="AB35" s="55"/>
      <c r="AC35" s="55"/>
      <c r="AD35" s="55"/>
      <c r="AE35" s="55"/>
      <c r="AF35" s="55"/>
      <c r="AG35" s="55"/>
      <c r="AH35" s="55"/>
      <c r="AI35" s="55"/>
      <c r="AJ35" s="55"/>
      <c r="AK35" s="55"/>
      <c r="AL35" s="55"/>
      <c r="AM35" s="55"/>
      <c r="AN35" s="55"/>
      <c r="AO35" s="55"/>
      <c r="AP35" s="55"/>
      <c r="AQ35" s="55"/>
      <c r="AR35" s="55"/>
      <c r="AS35" s="55">
        <v>213</v>
      </c>
      <c r="AT35" s="55" t="s">
        <v>536</v>
      </c>
      <c r="AU35" s="55" t="s">
        <v>537</v>
      </c>
      <c r="AV35" s="55">
        <v>18.859090265965289</v>
      </c>
      <c r="AW35" s="34">
        <v>5.3075767358144121</v>
      </c>
      <c r="BH35" s="37">
        <v>8.6859032859097317E-3</v>
      </c>
      <c r="BI35" s="34" t="s">
        <v>1789</v>
      </c>
    </row>
    <row r="36" spans="1:61" hidden="1">
      <c r="I36" s="41"/>
      <c r="K36" s="40" t="s">
        <v>1790</v>
      </c>
      <c r="L36" s="43">
        <v>0.56872336775330512</v>
      </c>
      <c r="M36" s="34" t="s">
        <v>1791</v>
      </c>
      <c r="N36" s="34" t="s">
        <v>1792</v>
      </c>
      <c r="P36" s="40" t="s">
        <v>1791</v>
      </c>
      <c r="Q36" s="40" t="s">
        <v>1793</v>
      </c>
      <c r="Z36" s="55"/>
      <c r="AA36" s="55"/>
      <c r="AB36" s="55"/>
      <c r="AC36" s="55"/>
      <c r="AD36" s="55"/>
      <c r="AE36" s="55"/>
      <c r="AF36" s="55"/>
      <c r="AG36" s="55"/>
      <c r="AH36" s="55"/>
      <c r="AI36" s="55"/>
      <c r="AJ36" s="55"/>
      <c r="AK36" s="55"/>
      <c r="AL36" s="55"/>
      <c r="AM36" s="55"/>
      <c r="AN36" s="55"/>
      <c r="AO36" s="55"/>
      <c r="AP36" s="55"/>
      <c r="AQ36" s="55"/>
      <c r="AR36" s="55"/>
      <c r="AS36" s="55">
        <v>233</v>
      </c>
      <c r="AT36" s="55" t="s">
        <v>544</v>
      </c>
      <c r="AU36" s="55" t="s">
        <v>545</v>
      </c>
      <c r="AV36" s="55">
        <v>21.590382016191359</v>
      </c>
      <c r="AW36" s="34">
        <v>4.6389457838875909</v>
      </c>
      <c r="BH36" s="37">
        <v>4.4155772432875995E-2</v>
      </c>
      <c r="BI36" s="34" t="s">
        <v>1794</v>
      </c>
    </row>
    <row r="37" spans="1:61" hidden="1">
      <c r="I37" s="41"/>
      <c r="K37" s="40" t="s">
        <v>1795</v>
      </c>
      <c r="L37" s="43">
        <v>2.3392011542990168</v>
      </c>
      <c r="M37" s="34" t="s">
        <v>354</v>
      </c>
      <c r="N37" s="34" t="s">
        <v>1796</v>
      </c>
      <c r="P37" s="40" t="s">
        <v>354</v>
      </c>
      <c r="Q37" s="40" t="s">
        <v>1609</v>
      </c>
      <c r="Z37" s="55"/>
      <c r="AA37" s="55"/>
      <c r="AB37" s="55"/>
      <c r="AC37" s="55"/>
      <c r="AD37" s="55"/>
      <c r="AE37" s="55"/>
      <c r="AF37" s="55"/>
      <c r="AG37" s="55"/>
      <c r="AH37" s="55"/>
      <c r="AI37" s="55"/>
      <c r="AJ37" s="55"/>
      <c r="AK37" s="55"/>
      <c r="AL37" s="55"/>
      <c r="AM37" s="55"/>
      <c r="AN37" s="55"/>
      <c r="AO37" s="55"/>
      <c r="AP37" s="55"/>
      <c r="AQ37" s="55"/>
      <c r="AR37" s="55"/>
      <c r="AS37" s="55">
        <v>273</v>
      </c>
      <c r="AT37" s="55" t="s">
        <v>575</v>
      </c>
      <c r="AU37" s="55" t="s">
        <v>576</v>
      </c>
      <c r="AV37" s="55">
        <v>19.528337599033847</v>
      </c>
      <c r="AW37" s="34">
        <v>5.1273233095804853</v>
      </c>
      <c r="BH37" s="37">
        <v>-7.0613116117071643E-5</v>
      </c>
      <c r="BI37" s="34" t="s">
        <v>1797</v>
      </c>
    </row>
    <row r="38" spans="1:61" hidden="1">
      <c r="B38" s="34">
        <f>C6/C4*100-100</f>
        <v>1659.0863839973276</v>
      </c>
      <c r="C38" s="34">
        <f>B38*I46</f>
        <v>1604.1513826759292</v>
      </c>
      <c r="E38" s="34">
        <f>F6/F4*100-100</f>
        <v>480.07369214896642</v>
      </c>
      <c r="F38" s="34">
        <f>E38*I46</f>
        <v>464.17768506521799</v>
      </c>
      <c r="I38" s="41"/>
      <c r="K38" s="40"/>
      <c r="L38" s="43"/>
      <c r="M38" s="34" t="s">
        <v>1798</v>
      </c>
      <c r="N38" s="34" t="s">
        <v>1799</v>
      </c>
      <c r="P38" s="40" t="s">
        <v>1798</v>
      </c>
      <c r="Q38" s="40" t="s">
        <v>1800</v>
      </c>
      <c r="V38" s="34" t="str">
        <f>V34</f>
        <v>Former colony</v>
      </c>
      <c r="W38" s="34">
        <f>W34</f>
        <v>1.4539622610261609</v>
      </c>
      <c r="X38" s="34">
        <f>X34</f>
        <v>0.88523889327285576</v>
      </c>
      <c r="Z38" s="55"/>
      <c r="AA38" s="55"/>
      <c r="AB38" s="55"/>
      <c r="AC38" s="55"/>
      <c r="AD38" s="55"/>
      <c r="AE38" s="55"/>
      <c r="AF38" s="55"/>
      <c r="AG38" s="55"/>
      <c r="AH38" s="55"/>
      <c r="AI38" s="55"/>
      <c r="AJ38" s="55"/>
      <c r="AK38" s="55"/>
      <c r="AL38" s="55"/>
      <c r="AM38" s="55"/>
      <c r="AN38" s="55"/>
      <c r="AO38" s="55"/>
      <c r="AP38" s="55"/>
      <c r="AQ38" s="55"/>
      <c r="AR38" s="55"/>
      <c r="AS38" s="55">
        <v>922</v>
      </c>
      <c r="AT38" s="55" t="s">
        <v>1617</v>
      </c>
      <c r="AU38" s="55" t="s">
        <v>1618</v>
      </c>
      <c r="AV38" s="55">
        <v>25.897812194824365</v>
      </c>
      <c r="AW38" s="34">
        <v>3.8613300323486328</v>
      </c>
      <c r="BH38" s="37">
        <v>-3.5754307553115948E-2</v>
      </c>
      <c r="BI38" s="34" t="s">
        <v>1801</v>
      </c>
    </row>
    <row r="39" spans="1:61" hidden="1">
      <c r="I39" s="41"/>
      <c r="K39" s="40"/>
      <c r="L39" s="43"/>
      <c r="M39" s="34" t="s">
        <v>354</v>
      </c>
      <c r="N39" s="34" t="s">
        <v>1802</v>
      </c>
      <c r="P39" s="40" t="s">
        <v>354</v>
      </c>
      <c r="Q39" s="40" t="s">
        <v>1803</v>
      </c>
      <c r="V39" s="34" t="str">
        <f>V33</f>
        <v>Common language</v>
      </c>
      <c r="W39" s="34">
        <f>W33</f>
        <v>1.2926961692690524</v>
      </c>
      <c r="X39" s="34">
        <f>X33</f>
        <v>0.48473870843679567</v>
      </c>
      <c r="Z39" s="55"/>
      <c r="AA39" s="55"/>
      <c r="AB39" s="55"/>
      <c r="AC39" s="55"/>
      <c r="AD39" s="55"/>
      <c r="AE39" s="55"/>
      <c r="AF39" s="55"/>
      <c r="AG39" s="55"/>
      <c r="AH39" s="55"/>
      <c r="AI39" s="55"/>
      <c r="AJ39" s="55"/>
      <c r="AK39" s="55"/>
      <c r="AL39" s="55"/>
      <c r="AM39" s="55"/>
      <c r="AN39" s="55"/>
      <c r="AO39" s="55"/>
      <c r="AP39" s="55"/>
      <c r="AQ39" s="55"/>
      <c r="AR39" s="55"/>
      <c r="AS39" s="55">
        <v>944</v>
      </c>
      <c r="AT39" s="55" t="s">
        <v>510</v>
      </c>
      <c r="AU39" s="55" t="s">
        <v>511</v>
      </c>
      <c r="AV39" s="55">
        <v>21.542269064571958</v>
      </c>
      <c r="AW39" s="34">
        <v>4.6560580253601076</v>
      </c>
      <c r="BH39" s="37">
        <v>3.5613081320881805E-2</v>
      </c>
      <c r="BI39" s="34" t="s">
        <v>1804</v>
      </c>
    </row>
    <row r="40" spans="1:61" hidden="1">
      <c r="M40" s="34" t="s">
        <v>1805</v>
      </c>
      <c r="N40" s="34" t="s">
        <v>1806</v>
      </c>
      <c r="P40" s="40" t="s">
        <v>1805</v>
      </c>
      <c r="Q40" s="40" t="s">
        <v>354</v>
      </c>
      <c r="V40" s="34" t="str">
        <f>V32</f>
        <v>Log(Distance)</v>
      </c>
      <c r="W40" s="34">
        <f>W32</f>
        <v>-1.7228073165646776</v>
      </c>
      <c r="X40" s="34">
        <f>X32</f>
        <v>0.3166543760334557</v>
      </c>
      <c r="Z40" s="55"/>
      <c r="AA40" s="55"/>
      <c r="AB40" s="55"/>
      <c r="AC40" s="55"/>
      <c r="AD40" s="55"/>
      <c r="AE40" s="55"/>
      <c r="AF40" s="55"/>
      <c r="AG40" s="55"/>
      <c r="AH40" s="55"/>
      <c r="AI40" s="55"/>
      <c r="AJ40" s="55"/>
      <c r="AK40" s="55"/>
      <c r="AL40" s="55"/>
      <c r="AM40" s="55"/>
      <c r="AN40" s="55"/>
      <c r="AO40" s="55"/>
      <c r="AP40" s="55"/>
      <c r="AQ40" s="55"/>
      <c r="AR40" s="55"/>
      <c r="AS40" s="55">
        <v>964</v>
      </c>
      <c r="AT40" s="55" t="s">
        <v>516</v>
      </c>
      <c r="AU40" s="55" t="s">
        <v>517</v>
      </c>
      <c r="AV40" s="55">
        <v>20.337215657351123</v>
      </c>
      <c r="AW40" s="34">
        <v>4.9187066555023193</v>
      </c>
      <c r="BH40" s="37">
        <v>7.12174068123822E-4</v>
      </c>
      <c r="BI40" s="34" t="s">
        <v>1807</v>
      </c>
    </row>
    <row r="41" spans="1:61" hidden="1">
      <c r="M41" s="34" t="s">
        <v>354</v>
      </c>
      <c r="N41" s="34" t="s">
        <v>1293</v>
      </c>
      <c r="P41" s="40" t="s">
        <v>354</v>
      </c>
      <c r="Q41" s="40" t="s">
        <v>354</v>
      </c>
      <c r="V41" s="36" t="str">
        <f>V31</f>
        <v>CIT rate (investor country)</v>
      </c>
      <c r="W41" s="34">
        <f>W31*1</f>
        <v>-9.7892072640090831E-3</v>
      </c>
      <c r="X41" s="34">
        <f>X31</f>
        <v>2.1711864273217685E-2</v>
      </c>
      <c r="Z41" s="55"/>
      <c r="AA41" s="55"/>
      <c r="AB41" s="55"/>
      <c r="AC41" s="55"/>
      <c r="AD41" s="55"/>
      <c r="AE41" s="55"/>
      <c r="AF41" s="55"/>
      <c r="AG41" s="55"/>
      <c r="AH41" s="55"/>
      <c r="AI41" s="55"/>
      <c r="AJ41" s="55"/>
      <c r="AK41" s="55"/>
      <c r="AL41" s="55"/>
      <c r="AM41" s="55"/>
      <c r="AN41" s="55"/>
      <c r="AO41" s="55"/>
      <c r="AP41" s="55"/>
      <c r="AQ41" s="55"/>
      <c r="AR41" s="55"/>
      <c r="AS41" s="55"/>
      <c r="AT41" s="55"/>
      <c r="AU41" s="55"/>
      <c r="AV41" s="55"/>
      <c r="BH41" s="37">
        <v>-2.1582851088376025E-2</v>
      </c>
      <c r="BI41" s="34" t="s">
        <v>1808</v>
      </c>
    </row>
    <row r="42" spans="1:61" hidden="1">
      <c r="A42" s="36"/>
      <c r="B42" s="36" t="s">
        <v>1809</v>
      </c>
      <c r="C42" s="36"/>
      <c r="D42" s="36"/>
      <c r="E42" s="36"/>
      <c r="M42" s="34" t="s">
        <v>1810</v>
      </c>
      <c r="N42" s="34" t="s">
        <v>1811</v>
      </c>
      <c r="P42" s="40" t="s">
        <v>1810</v>
      </c>
      <c r="Q42" s="40" t="s">
        <v>354</v>
      </c>
      <c r="V42" s="36" t="str">
        <f>V30</f>
        <v>CIT rate (recipient country)</v>
      </c>
      <c r="W42" s="34">
        <f>W30*1</f>
        <v>1.5785236040456129E-2</v>
      </c>
      <c r="X42" s="34">
        <f>X30</f>
        <v>5.4455506247935645E-2</v>
      </c>
      <c r="Z42" s="55"/>
      <c r="AA42" s="55"/>
      <c r="AB42" s="55"/>
      <c r="AC42" s="55"/>
      <c r="AD42" s="55"/>
      <c r="AE42" s="55"/>
      <c r="AF42" s="55"/>
      <c r="AG42" s="55"/>
      <c r="AH42" s="55"/>
      <c r="AI42" s="55"/>
      <c r="AJ42" s="55"/>
      <c r="AK42" s="55"/>
      <c r="AL42" s="55"/>
      <c r="AM42" s="55"/>
      <c r="AN42" s="55"/>
      <c r="AO42" s="55"/>
      <c r="AP42" s="55"/>
      <c r="AQ42" s="55"/>
      <c r="AR42" s="55"/>
      <c r="AS42" s="55"/>
      <c r="AT42" s="55"/>
      <c r="AU42" s="55"/>
      <c r="AV42" s="55">
        <f>AVERAGE(AV33:AV40)</f>
        <v>20.948871929251435</v>
      </c>
      <c r="AW42" s="46">
        <f>AVERAGE(AW33:AW40)</f>
        <v>4.8519504961513338</v>
      </c>
      <c r="BH42" s="37">
        <v>2.3007199224623669E-2</v>
      </c>
      <c r="BI42" s="34" t="s">
        <v>1812</v>
      </c>
    </row>
    <row r="43" spans="1:61" hidden="1">
      <c r="A43" s="36" t="s">
        <v>1786</v>
      </c>
      <c r="B43" s="36"/>
      <c r="C43" s="36"/>
      <c r="D43" s="36"/>
      <c r="E43" s="36"/>
      <c r="H43" s="38" t="s">
        <v>1813</v>
      </c>
      <c r="I43" s="41"/>
      <c r="M43" s="34" t="s">
        <v>354</v>
      </c>
      <c r="N43" s="34" t="s">
        <v>1814</v>
      </c>
      <c r="P43" s="40" t="s">
        <v>354</v>
      </c>
      <c r="Q43" s="40" t="s">
        <v>354</v>
      </c>
      <c r="V43" s="34" t="str">
        <f>V29</f>
        <v>EGOV Index</v>
      </c>
      <c r="W43" s="34">
        <f>W29</f>
        <v>3.665563508867693</v>
      </c>
      <c r="X43" s="34">
        <f>X29</f>
        <v>3.2345866946515263</v>
      </c>
      <c r="Z43" s="55"/>
      <c r="AA43" s="55"/>
      <c r="AB43" s="55"/>
      <c r="AC43" s="55"/>
      <c r="AD43" s="55"/>
      <c r="AE43" s="55"/>
      <c r="AF43" s="55"/>
      <c r="AG43" s="55"/>
      <c r="AH43" s="55"/>
      <c r="AI43" s="55"/>
      <c r="AJ43" s="55"/>
      <c r="AK43" s="55"/>
      <c r="AL43" s="55"/>
      <c r="AM43" s="55"/>
      <c r="AN43" s="55"/>
      <c r="AO43" s="55"/>
      <c r="AP43" s="55"/>
      <c r="AQ43" s="55"/>
      <c r="AR43" s="55"/>
      <c r="AS43" s="55"/>
      <c r="AT43" s="55"/>
      <c r="AU43" s="55"/>
      <c r="AV43" s="55"/>
      <c r="BH43" s="37">
        <v>4.9756822783423877E-4</v>
      </c>
      <c r="BI43" s="34" t="s">
        <v>1815</v>
      </c>
    </row>
    <row r="44" spans="1:61" hidden="1">
      <c r="A44" s="36" t="s">
        <v>1779</v>
      </c>
      <c r="B44" s="36"/>
      <c r="C44" s="36"/>
      <c r="D44" s="36"/>
      <c r="E44" s="36"/>
      <c r="H44" s="34" t="s">
        <v>1816</v>
      </c>
      <c r="I44" s="41"/>
      <c r="M44" s="34" t="s">
        <v>1817</v>
      </c>
      <c r="N44" s="34" t="s">
        <v>1818</v>
      </c>
      <c r="P44" s="40" t="s">
        <v>1817</v>
      </c>
      <c r="Q44" s="40" t="s">
        <v>1819</v>
      </c>
      <c r="V44" s="34" t="str">
        <f>V28</f>
        <v>Trade&amp;Transport Infrastructure</v>
      </c>
      <c r="W44" s="34">
        <f>W28</f>
        <v>1.0856743151372594</v>
      </c>
      <c r="X44" s="34">
        <f>X28</f>
        <v>0.64058395048232364</v>
      </c>
      <c r="Z44" s="55"/>
      <c r="AA44" s="55"/>
      <c r="AB44" s="55"/>
      <c r="AC44" s="55"/>
      <c r="AD44" s="55"/>
      <c r="AE44" s="55"/>
      <c r="AF44" s="55"/>
      <c r="AG44" s="55"/>
      <c r="AH44" s="55"/>
      <c r="AI44" s="55"/>
      <c r="AJ44" s="55"/>
      <c r="AK44" s="55"/>
      <c r="AL44" s="55"/>
      <c r="AM44" s="55"/>
      <c r="AN44" s="55"/>
      <c r="AO44" s="55"/>
      <c r="AP44" s="55"/>
      <c r="AQ44" s="55"/>
      <c r="AR44" s="55"/>
      <c r="AS44" s="55"/>
      <c r="AT44" s="55"/>
      <c r="AU44" s="55"/>
      <c r="AV44" s="55">
        <f>1/5</f>
        <v>0.2</v>
      </c>
      <c r="BH44" s="37">
        <v>-2.1387924659559857E-2</v>
      </c>
      <c r="BI44" s="34" t="s">
        <v>1820</v>
      </c>
    </row>
    <row r="45" spans="1:61" hidden="1">
      <c r="M45" s="34" t="s">
        <v>354</v>
      </c>
      <c r="N45" s="34" t="s">
        <v>1821</v>
      </c>
      <c r="P45" s="40" t="s">
        <v>354</v>
      </c>
      <c r="Q45" s="40" t="s">
        <v>1822</v>
      </c>
      <c r="V45" s="34" t="str">
        <f>V27</f>
        <v>Log(Spending on Education)</v>
      </c>
      <c r="W45" s="49">
        <f>W27</f>
        <v>0.9932688581376713</v>
      </c>
      <c r="X45" s="34">
        <f>X27</f>
        <v>0.90835791858542614</v>
      </c>
      <c r="Z45" s="55"/>
      <c r="AA45" s="55"/>
      <c r="AB45" s="55"/>
      <c r="AC45" s="55"/>
      <c r="AD45" s="55"/>
      <c r="AE45" s="55"/>
      <c r="AF45" s="55"/>
      <c r="AG45" s="55"/>
      <c r="AH45" s="55"/>
      <c r="AI45" s="55"/>
      <c r="AJ45" s="55"/>
      <c r="AK45" s="55"/>
      <c r="AL45" s="55"/>
      <c r="AM45" s="55"/>
      <c r="AN45" s="55"/>
      <c r="AO45" s="55"/>
      <c r="AP45" s="55"/>
      <c r="AQ45" s="55"/>
      <c r="AR45" s="55"/>
      <c r="AS45" s="55"/>
      <c r="AT45" s="55"/>
      <c r="AU45" s="55"/>
      <c r="AV45" s="55"/>
      <c r="BH45" s="37">
        <v>2.2383061115228333E-2</v>
      </c>
      <c r="BI45" s="34" t="s">
        <v>1823</v>
      </c>
    </row>
    <row r="46" spans="1:61" hidden="1">
      <c r="H46" s="38" t="s">
        <v>1824</v>
      </c>
      <c r="I46" s="51">
        <f>I2</f>
        <v>0.96688840204387638</v>
      </c>
      <c r="J46" s="51">
        <f>I2-I3</f>
        <v>0.92085618670384628</v>
      </c>
      <c r="K46" s="51"/>
      <c r="L46" s="51"/>
      <c r="M46" s="34" t="s">
        <v>1825</v>
      </c>
      <c r="N46" s="34" t="s">
        <v>1826</v>
      </c>
      <c r="P46" s="40" t="s">
        <v>1825</v>
      </c>
      <c r="Q46" s="40" t="s">
        <v>1827</v>
      </c>
      <c r="V46" s="34" t="str">
        <f>V26</f>
        <v>Rule of Law (above 75th percentile)</v>
      </c>
      <c r="W46" s="34">
        <f>W26</f>
        <v>0.96138177732507402</v>
      </c>
      <c r="X46" s="34">
        <f>X26</f>
        <v>1.1687870543798655</v>
      </c>
      <c r="Z46" s="55"/>
      <c r="AA46" s="55"/>
      <c r="AB46" s="55"/>
      <c r="AC46" s="55"/>
      <c r="AD46" s="55"/>
      <c r="AE46" s="55"/>
      <c r="AF46" s="55"/>
      <c r="AG46" s="55"/>
      <c r="AH46" s="55"/>
      <c r="AI46" s="55"/>
      <c r="AJ46" s="55"/>
      <c r="AK46" s="55"/>
      <c r="AL46" s="55"/>
      <c r="AM46" s="55"/>
      <c r="AN46" s="55"/>
      <c r="AO46" s="55"/>
      <c r="AP46" s="55"/>
      <c r="AQ46" s="55"/>
      <c r="AR46" s="55"/>
      <c r="AS46" s="55"/>
      <c r="AT46" s="55"/>
      <c r="AU46" s="55"/>
      <c r="AV46" s="55"/>
      <c r="BH46" s="37">
        <v>1.5846266775016091E-2</v>
      </c>
      <c r="BI46" s="34" t="s">
        <v>1828</v>
      </c>
    </row>
    <row r="47" spans="1:61" hidden="1">
      <c r="H47" s="34" t="s">
        <v>1829</v>
      </c>
      <c r="I47" s="41">
        <f>I5</f>
        <v>1.076132477947481</v>
      </c>
      <c r="J47" s="41">
        <f>I5-I6</f>
        <v>0.61907143946174037</v>
      </c>
      <c r="K47" s="41"/>
      <c r="L47" s="41"/>
      <c r="M47" s="34" t="s">
        <v>354</v>
      </c>
      <c r="N47" s="34" t="s">
        <v>1830</v>
      </c>
      <c r="P47" s="40" t="s">
        <v>354</v>
      </c>
      <c r="Q47" s="40" t="s">
        <v>1386</v>
      </c>
      <c r="V47" s="34" t="str">
        <f>V25</f>
        <v>Trade Openness</v>
      </c>
      <c r="W47" s="34">
        <f>W25</f>
        <v>-7.4278559432817953E-3</v>
      </c>
      <c r="X47" s="34">
        <f>X25</f>
        <v>1.0072320697026267E-2</v>
      </c>
      <c r="Z47" s="55"/>
      <c r="AA47" s="55"/>
      <c r="AB47" s="55"/>
      <c r="AC47" s="55"/>
      <c r="AD47" s="55"/>
      <c r="AE47" s="55"/>
      <c r="AF47" s="55"/>
      <c r="AG47" s="55"/>
      <c r="AH47" s="55"/>
      <c r="AI47" s="55"/>
      <c r="AJ47" s="55"/>
      <c r="AK47" s="55"/>
      <c r="AL47" s="55"/>
      <c r="AM47" s="55"/>
      <c r="AN47" s="55"/>
      <c r="AO47" s="55"/>
      <c r="AP47" s="55"/>
      <c r="AQ47" s="55"/>
      <c r="AR47" s="55"/>
      <c r="AS47" s="55"/>
      <c r="AT47" s="55"/>
      <c r="AU47" s="55"/>
      <c r="AV47" s="55"/>
      <c r="BH47" s="37">
        <v>3.4026839167169975E-4</v>
      </c>
      <c r="BI47" s="34" t="s">
        <v>1831</v>
      </c>
    </row>
    <row r="48" spans="1:61" hidden="1">
      <c r="H48" s="34" t="s">
        <v>1832</v>
      </c>
      <c r="I48" s="41">
        <f>I8</f>
        <v>4.4602631516992028</v>
      </c>
      <c r="J48" s="41">
        <f>I8-I9</f>
        <v>4.3822829282508797</v>
      </c>
      <c r="K48" s="41"/>
      <c r="L48" s="41"/>
      <c r="M48" s="34" t="s">
        <v>1833</v>
      </c>
      <c r="N48" s="34" t="s">
        <v>1834</v>
      </c>
      <c r="P48" s="40" t="s">
        <v>1833</v>
      </c>
      <c r="Q48" s="40" t="s">
        <v>1835</v>
      </c>
      <c r="V48" s="34" t="str">
        <f>V24</f>
        <v>Financial Development Index</v>
      </c>
      <c r="W48" s="34">
        <f>W24</f>
        <v>2.8128053519130742</v>
      </c>
      <c r="X48" s="34">
        <f>X24</f>
        <v>3.1320582074612164</v>
      </c>
      <c r="Z48" s="55"/>
      <c r="AA48" s="55"/>
      <c r="AB48" s="55"/>
      <c r="AC48" s="55"/>
      <c r="AD48" s="55"/>
      <c r="AE48" s="55"/>
      <c r="AF48" s="55"/>
      <c r="AG48" s="55"/>
      <c r="AH48" s="55"/>
      <c r="AI48" s="55"/>
      <c r="AJ48" s="55"/>
      <c r="AK48" s="55"/>
      <c r="AL48" s="55"/>
      <c r="AM48" s="55"/>
      <c r="AN48" s="55"/>
      <c r="AO48" s="55"/>
      <c r="AP48" s="55"/>
      <c r="AQ48" s="55"/>
      <c r="AR48" s="55"/>
      <c r="AS48" s="55"/>
      <c r="AT48" s="55"/>
      <c r="AU48" s="55"/>
      <c r="AV48" s="55"/>
      <c r="BH48" s="37">
        <v>3.1352265158360482E-2</v>
      </c>
      <c r="BI48" s="34" t="s">
        <v>1836</v>
      </c>
    </row>
    <row r="49" spans="13:61" hidden="1">
      <c r="M49" s="34" t="s">
        <v>354</v>
      </c>
      <c r="N49" s="34" t="s">
        <v>1837</v>
      </c>
      <c r="P49" s="40" t="s">
        <v>354</v>
      </c>
      <c r="Q49" s="40" t="s">
        <v>1838</v>
      </c>
      <c r="V49" s="34" t="str">
        <f>V23</f>
        <v>Log(Average Hourly Wage)</v>
      </c>
      <c r="W49" s="34">
        <f>W23</f>
        <v>-0.87299195093794535</v>
      </c>
      <c r="X49" s="34">
        <f>X23</f>
        <v>1.0382912472713171</v>
      </c>
      <c r="Z49" s="55"/>
      <c r="AA49" s="55"/>
      <c r="AB49" s="55"/>
      <c r="AC49" s="55"/>
      <c r="AD49" s="55"/>
      <c r="AE49" s="55"/>
      <c r="AF49" s="55"/>
      <c r="AG49" s="55"/>
      <c r="AH49" s="55"/>
      <c r="AI49" s="55"/>
      <c r="AJ49" s="55"/>
      <c r="AK49" s="55"/>
      <c r="AL49" s="55"/>
      <c r="AM49" s="55"/>
      <c r="AN49" s="55"/>
      <c r="AO49" s="55"/>
      <c r="AP49" s="55"/>
      <c r="AQ49" s="55"/>
      <c r="AR49" s="55"/>
      <c r="AS49" s="55"/>
      <c r="AT49" s="55"/>
      <c r="AU49" s="55"/>
      <c r="AV49" s="55"/>
      <c r="BH49" s="37">
        <v>5.2776240583151481E-2</v>
      </c>
      <c r="BI49" s="34" t="s">
        <v>1577</v>
      </c>
    </row>
    <row r="50" spans="13:61" hidden="1">
      <c r="M50" s="34" t="s">
        <v>1839</v>
      </c>
      <c r="N50" s="34" t="s">
        <v>1840</v>
      </c>
      <c r="P50" s="40" t="s">
        <v>1839</v>
      </c>
      <c r="Q50" s="40" t="s">
        <v>1841</v>
      </c>
      <c r="Z50" s="55"/>
      <c r="AA50" s="55"/>
      <c r="AB50" s="55"/>
      <c r="AC50" s="55"/>
      <c r="AD50" s="55"/>
      <c r="AE50" s="55"/>
      <c r="AF50" s="55"/>
      <c r="AG50" s="55"/>
      <c r="AH50" s="55"/>
      <c r="AI50" s="55"/>
      <c r="AJ50" s="55"/>
      <c r="AK50" s="55"/>
      <c r="AL50" s="55"/>
      <c r="AM50" s="55"/>
      <c r="AN50" s="55"/>
      <c r="AO50" s="55"/>
      <c r="AP50" s="55"/>
      <c r="AQ50" s="55"/>
      <c r="AR50" s="55"/>
      <c r="AS50" s="55"/>
      <c r="AT50" s="55"/>
      <c r="AU50" s="55"/>
      <c r="AV50" s="55"/>
      <c r="BH50" s="37">
        <v>-3.1047060041874373E-2</v>
      </c>
      <c r="BI50" s="34" t="s">
        <v>1842</v>
      </c>
    </row>
    <row r="51" spans="13:61" hidden="1">
      <c r="M51" s="34" t="s">
        <v>354</v>
      </c>
      <c r="N51" s="34" t="s">
        <v>1843</v>
      </c>
      <c r="P51" s="40" t="s">
        <v>354</v>
      </c>
      <c r="Q51" s="40" t="s">
        <v>1844</v>
      </c>
      <c r="Z51" s="55"/>
      <c r="AA51" s="55"/>
      <c r="AB51" s="55"/>
      <c r="AC51" s="55"/>
      <c r="AD51" s="55"/>
      <c r="AE51" s="55"/>
      <c r="AF51" s="55"/>
      <c r="AG51" s="55"/>
      <c r="AH51" s="55"/>
      <c r="AI51" s="55"/>
      <c r="AJ51" s="55"/>
      <c r="AK51" s="55"/>
      <c r="AL51" s="55"/>
      <c r="AM51" s="55"/>
      <c r="AN51" s="55"/>
      <c r="AO51" s="55"/>
      <c r="AP51" s="55"/>
      <c r="AQ51" s="55"/>
      <c r="AR51" s="55"/>
      <c r="AS51" s="55"/>
      <c r="AT51" s="55"/>
      <c r="AU51" s="55"/>
      <c r="AV51" s="55"/>
      <c r="BH51" s="37">
        <v>0.13659954120817733</v>
      </c>
      <c r="BI51" s="34" t="s">
        <v>1845</v>
      </c>
    </row>
    <row r="52" spans="13:61" hidden="1">
      <c r="M52" s="34" t="s">
        <v>1846</v>
      </c>
      <c r="N52" s="34" t="s">
        <v>1847</v>
      </c>
      <c r="P52" s="40" t="s">
        <v>1846</v>
      </c>
      <c r="Q52" s="40" t="s">
        <v>1848</v>
      </c>
      <c r="Z52" s="55"/>
      <c r="AA52" s="55"/>
      <c r="AB52" s="55"/>
      <c r="AC52" s="55"/>
      <c r="AD52" s="55"/>
      <c r="AE52" s="55"/>
      <c r="AF52" s="55"/>
      <c r="AG52" s="55"/>
      <c r="AH52" s="55"/>
      <c r="AI52" s="55"/>
      <c r="AJ52" s="55"/>
      <c r="AK52" s="55"/>
      <c r="AL52" s="55"/>
      <c r="AM52" s="55"/>
      <c r="AN52" s="55"/>
      <c r="AO52" s="55"/>
      <c r="AP52" s="55"/>
      <c r="AQ52" s="55"/>
      <c r="AR52" s="55"/>
      <c r="AS52" s="55"/>
      <c r="AT52" s="55"/>
      <c r="AU52" s="55"/>
      <c r="AV52" s="55"/>
      <c r="BH52" s="37">
        <v>1.5167439410026518E-2</v>
      </c>
      <c r="BI52" s="34" t="s">
        <v>1578</v>
      </c>
    </row>
    <row r="53" spans="13:61" hidden="1">
      <c r="M53" s="34" t="s">
        <v>354</v>
      </c>
      <c r="N53" s="34" t="s">
        <v>1849</v>
      </c>
      <c r="P53" s="40" t="s">
        <v>354</v>
      </c>
      <c r="Q53" s="40" t="s">
        <v>1844</v>
      </c>
      <c r="Z53" s="55"/>
      <c r="AA53" s="55"/>
      <c r="AB53" s="55"/>
      <c r="AC53" s="55"/>
      <c r="AD53" s="55"/>
      <c r="AE53" s="55"/>
      <c r="AF53" s="55"/>
      <c r="AG53" s="55"/>
      <c r="AH53" s="55"/>
      <c r="AI53" s="55"/>
      <c r="AJ53" s="55"/>
      <c r="AK53" s="55"/>
      <c r="AL53" s="55"/>
      <c r="AM53" s="55"/>
      <c r="AN53" s="55"/>
      <c r="AO53" s="55"/>
      <c r="AP53" s="55"/>
      <c r="AQ53" s="55"/>
      <c r="AR53" s="55"/>
      <c r="AS53" s="55"/>
      <c r="AT53" s="55"/>
      <c r="AU53" s="55"/>
      <c r="AV53" s="55"/>
      <c r="BH53" s="37">
        <v>-8.8453984942249916E-3</v>
      </c>
      <c r="BI53" s="34" t="s">
        <v>1850</v>
      </c>
    </row>
    <row r="54" spans="13:61" hidden="1">
      <c r="M54" s="34" t="s">
        <v>1851</v>
      </c>
      <c r="N54" s="34" t="s">
        <v>1852</v>
      </c>
      <c r="P54" s="40" t="s">
        <v>1851</v>
      </c>
      <c r="Q54" s="40" t="s">
        <v>1853</v>
      </c>
      <c r="Z54" s="55"/>
      <c r="AA54" s="55"/>
      <c r="AB54" s="55"/>
      <c r="AC54" s="55"/>
      <c r="AD54" s="55"/>
      <c r="AE54" s="55"/>
      <c r="AF54" s="55"/>
      <c r="AG54" s="55"/>
      <c r="AH54" s="55"/>
      <c r="AI54" s="55"/>
      <c r="AJ54" s="55"/>
      <c r="AK54" s="55"/>
      <c r="AL54" s="55"/>
      <c r="AM54" s="55"/>
      <c r="AN54" s="55"/>
      <c r="AO54" s="55"/>
      <c r="AP54" s="55"/>
      <c r="AQ54" s="55"/>
      <c r="AR54" s="55"/>
      <c r="AS54" s="55"/>
      <c r="AT54" s="55"/>
      <c r="AU54" s="55"/>
      <c r="AV54" s="55"/>
      <c r="BH54" s="37">
        <v>3.9180277314278027E-2</v>
      </c>
      <c r="BI54" s="34" t="s">
        <v>1854</v>
      </c>
    </row>
    <row r="55" spans="13:61" hidden="1">
      <c r="M55" s="34" t="s">
        <v>354</v>
      </c>
      <c r="N55" s="34" t="s">
        <v>1855</v>
      </c>
      <c r="P55" s="40" t="s">
        <v>354</v>
      </c>
      <c r="Q55" s="40" t="s">
        <v>1856</v>
      </c>
      <c r="Z55" s="55"/>
      <c r="AA55" s="55"/>
      <c r="AB55" s="55"/>
      <c r="AC55" s="55"/>
      <c r="AD55" s="55"/>
      <c r="AE55" s="55"/>
      <c r="AF55" s="55"/>
      <c r="AG55" s="55"/>
      <c r="AH55" s="55"/>
      <c r="AI55" s="55"/>
      <c r="AJ55" s="55"/>
      <c r="AK55" s="55"/>
      <c r="AL55" s="55"/>
      <c r="AM55" s="55"/>
      <c r="AN55" s="55"/>
      <c r="AO55" s="55"/>
      <c r="AP55" s="55"/>
      <c r="AQ55" s="55"/>
      <c r="AR55" s="55"/>
      <c r="AS55" s="55"/>
      <c r="AT55" s="55"/>
      <c r="AU55" s="55"/>
      <c r="AV55" s="55"/>
      <c r="BH55" s="37">
        <v>2.2767377388442391E-2</v>
      </c>
      <c r="BI55" s="34" t="s">
        <v>1857</v>
      </c>
    </row>
    <row r="56" spans="13:61" hidden="1">
      <c r="M56" s="34" t="s">
        <v>1507</v>
      </c>
      <c r="N56" s="34" t="s">
        <v>1858</v>
      </c>
      <c r="P56" s="40" t="s">
        <v>1859</v>
      </c>
      <c r="Q56" s="40" t="s">
        <v>1860</v>
      </c>
      <c r="Z56" s="55"/>
      <c r="AA56" s="55"/>
      <c r="AB56" s="55"/>
      <c r="AC56" s="55"/>
      <c r="AD56" s="55"/>
      <c r="AE56" s="55"/>
      <c r="AF56" s="55"/>
      <c r="AG56" s="55"/>
      <c r="AH56" s="55"/>
      <c r="AI56" s="55"/>
      <c r="AJ56" s="55"/>
      <c r="AK56" s="55"/>
      <c r="AL56" s="55"/>
      <c r="AM56" s="55"/>
      <c r="AN56" s="55"/>
      <c r="AO56" s="55"/>
      <c r="AP56" s="55"/>
      <c r="AQ56" s="55"/>
      <c r="AR56" s="55"/>
      <c r="AS56" s="55"/>
      <c r="AT56" s="55"/>
      <c r="AU56" s="55"/>
      <c r="AV56" s="55"/>
      <c r="BH56" s="37">
        <v>-2.423049855756015E-2</v>
      </c>
      <c r="BI56" s="34" t="s">
        <v>1861</v>
      </c>
    </row>
    <row r="57" spans="13:61" hidden="1">
      <c r="M57" s="34" t="s">
        <v>354</v>
      </c>
      <c r="N57" s="34" t="s">
        <v>1862</v>
      </c>
      <c r="P57" s="40" t="s">
        <v>354</v>
      </c>
      <c r="Q57" s="40" t="s">
        <v>1863</v>
      </c>
      <c r="Z57" s="55"/>
      <c r="AA57" s="55"/>
      <c r="AB57" s="55"/>
      <c r="AC57" s="55"/>
      <c r="AD57" s="55"/>
      <c r="AE57" s="55"/>
      <c r="AF57" s="55"/>
      <c r="AG57" s="55"/>
      <c r="AH57" s="55"/>
      <c r="AI57" s="55"/>
      <c r="AJ57" s="55"/>
      <c r="AK57" s="55"/>
      <c r="AL57" s="55"/>
      <c r="AM57" s="55"/>
      <c r="AN57" s="55"/>
      <c r="AO57" s="55"/>
      <c r="AP57" s="55"/>
      <c r="AQ57" s="55"/>
      <c r="AR57" s="55"/>
      <c r="AS57" s="55"/>
      <c r="AT57" s="55"/>
      <c r="AU57" s="55"/>
      <c r="AV57" s="55"/>
      <c r="BH57" s="37">
        <v>6.9765253334444929E-2</v>
      </c>
      <c r="BI57" s="34" t="s">
        <v>1864</v>
      </c>
    </row>
    <row r="58" spans="13:61" hidden="1">
      <c r="M58" s="34" t="s">
        <v>354</v>
      </c>
      <c r="N58" s="34" t="s">
        <v>354</v>
      </c>
      <c r="P58" s="40" t="s">
        <v>1865</v>
      </c>
      <c r="Q58" s="40" t="s">
        <v>354</v>
      </c>
      <c r="Z58" s="55"/>
      <c r="AA58" s="55"/>
      <c r="AB58" s="55"/>
      <c r="AC58" s="55"/>
      <c r="AD58" s="55"/>
      <c r="AE58" s="55"/>
      <c r="AF58" s="55"/>
      <c r="AG58" s="55"/>
      <c r="AH58" s="55"/>
      <c r="AI58" s="55"/>
      <c r="AJ58" s="55"/>
      <c r="AK58" s="55"/>
      <c r="AL58" s="55"/>
      <c r="AM58" s="55"/>
      <c r="AN58" s="55"/>
      <c r="AO58" s="55"/>
      <c r="AP58" s="55"/>
      <c r="AQ58" s="55"/>
      <c r="AR58" s="55"/>
      <c r="AS58" s="55"/>
      <c r="AT58" s="55"/>
      <c r="AU58" s="55"/>
      <c r="AV58" s="55"/>
      <c r="BH58" s="37">
        <v>1.2106768437458726E-3</v>
      </c>
      <c r="BI58" s="34" t="s">
        <v>1866</v>
      </c>
    </row>
    <row r="59" spans="13:61" hidden="1">
      <c r="M59" s="34" t="s">
        <v>1359</v>
      </c>
      <c r="N59" s="34" t="s">
        <v>1867</v>
      </c>
      <c r="P59" s="40" t="s">
        <v>354</v>
      </c>
      <c r="Q59" s="40" t="s">
        <v>354</v>
      </c>
      <c r="Z59" s="55"/>
      <c r="AA59" s="55"/>
      <c r="AB59" s="55"/>
      <c r="AC59" s="55"/>
      <c r="AD59" s="55"/>
      <c r="AE59" s="55"/>
      <c r="AF59" s="55"/>
      <c r="AG59" s="55"/>
      <c r="AH59" s="55"/>
      <c r="AI59" s="55"/>
      <c r="AJ59" s="55"/>
      <c r="AK59" s="55"/>
      <c r="AL59" s="55"/>
      <c r="AM59" s="55"/>
      <c r="AN59" s="55"/>
      <c r="AO59" s="55"/>
      <c r="AP59" s="55"/>
      <c r="AQ59" s="55"/>
      <c r="AR59" s="55"/>
      <c r="AS59" s="55"/>
      <c r="AT59" s="55"/>
      <c r="AU59" s="55"/>
      <c r="AV59" s="55"/>
      <c r="BH59" s="37">
        <v>-1.3456998285381603E-2</v>
      </c>
      <c r="BI59" s="34" t="s">
        <v>1868</v>
      </c>
    </row>
    <row r="60" spans="13:61" hidden="1">
      <c r="M60" s="34" t="s">
        <v>1539</v>
      </c>
      <c r="N60" s="34" t="s">
        <v>1869</v>
      </c>
      <c r="P60" s="40" t="s">
        <v>1870</v>
      </c>
      <c r="Q60" s="40" t="s">
        <v>354</v>
      </c>
      <c r="Z60" s="55"/>
      <c r="AA60" s="55"/>
      <c r="AB60" s="55"/>
      <c r="AC60" s="55"/>
      <c r="AD60" s="55"/>
      <c r="AE60" s="55"/>
      <c r="AF60" s="55"/>
      <c r="AG60" s="55"/>
      <c r="AH60" s="55"/>
      <c r="AI60" s="55"/>
      <c r="AJ60" s="55"/>
      <c r="AK60" s="55"/>
      <c r="AL60" s="55"/>
      <c r="AM60" s="55"/>
      <c r="AN60" s="55"/>
      <c r="AO60" s="55"/>
      <c r="AP60" s="55"/>
      <c r="AQ60" s="55"/>
      <c r="AR60" s="55"/>
      <c r="AS60" s="55"/>
      <c r="AT60" s="55"/>
      <c r="AU60" s="55"/>
      <c r="AV60" s="55"/>
      <c r="BH60" s="37">
        <v>1.587835197287335E-2</v>
      </c>
      <c r="BI60" s="34" t="s">
        <v>1871</v>
      </c>
    </row>
    <row r="61" spans="13:61" hidden="1">
      <c r="M61" s="34" t="s">
        <v>1368</v>
      </c>
      <c r="N61" s="34" t="s">
        <v>1872</v>
      </c>
      <c r="P61" s="40" t="s">
        <v>354</v>
      </c>
      <c r="Q61" s="40" t="s">
        <v>354</v>
      </c>
      <c r="Z61" s="55"/>
      <c r="AA61" s="55"/>
      <c r="AB61" s="55"/>
      <c r="AC61" s="55"/>
      <c r="AD61" s="55"/>
      <c r="AE61" s="55"/>
      <c r="AF61" s="55"/>
      <c r="AG61" s="55"/>
      <c r="AH61" s="55"/>
      <c r="AI61" s="55"/>
      <c r="AJ61" s="55"/>
      <c r="AK61" s="55"/>
      <c r="AL61" s="55"/>
      <c r="AM61" s="55"/>
      <c r="AN61" s="55"/>
      <c r="AO61" s="55"/>
      <c r="AP61" s="55"/>
      <c r="AQ61" s="55"/>
      <c r="AR61" s="55"/>
      <c r="AS61" s="55"/>
      <c r="AT61" s="55"/>
      <c r="AU61" s="55"/>
      <c r="AV61" s="55"/>
      <c r="BH61" s="37">
        <v>5.0629477333595775E-2</v>
      </c>
      <c r="BI61" s="34" t="s">
        <v>1873</v>
      </c>
    </row>
    <row r="62" spans="13:61" hidden="1">
      <c r="M62" s="34" t="s">
        <v>1874</v>
      </c>
      <c r="N62" s="34" t="s">
        <v>1545</v>
      </c>
      <c r="P62" s="40" t="s">
        <v>1507</v>
      </c>
      <c r="Q62" s="40" t="s">
        <v>1875</v>
      </c>
      <c r="Z62" s="55"/>
      <c r="AA62" s="55"/>
      <c r="AB62" s="55"/>
      <c r="AC62" s="55"/>
      <c r="AD62" s="55"/>
      <c r="AE62" s="55"/>
      <c r="AF62" s="55"/>
      <c r="AG62" s="55"/>
      <c r="AH62" s="55"/>
      <c r="AI62" s="55"/>
      <c r="AJ62" s="55"/>
      <c r="AK62" s="55"/>
      <c r="AL62" s="55"/>
      <c r="AM62" s="55"/>
      <c r="AN62" s="55"/>
      <c r="AO62" s="55"/>
      <c r="AP62" s="55"/>
      <c r="AQ62" s="55"/>
      <c r="AR62" s="55"/>
      <c r="AS62" s="55"/>
      <c r="AT62" s="55"/>
      <c r="AU62" s="55"/>
      <c r="AV62" s="55"/>
      <c r="BH62" s="37">
        <v>-2.3648919949585713E-2</v>
      </c>
      <c r="BI62" s="34" t="s">
        <v>1876</v>
      </c>
    </row>
    <row r="63" spans="13:61" hidden="1">
      <c r="M63" s="34" t="s">
        <v>1877</v>
      </c>
      <c r="N63" s="34" t="s">
        <v>1878</v>
      </c>
      <c r="P63" s="40" t="s">
        <v>354</v>
      </c>
      <c r="Q63" s="40" t="s">
        <v>1879</v>
      </c>
      <c r="Z63" s="55"/>
      <c r="AA63" s="55"/>
      <c r="AB63" s="55"/>
      <c r="AC63" s="55"/>
      <c r="AD63" s="55"/>
      <c r="AE63" s="55"/>
      <c r="AF63" s="55"/>
      <c r="AG63" s="55"/>
      <c r="AH63" s="55"/>
      <c r="AI63" s="55"/>
      <c r="AJ63" s="55"/>
      <c r="AK63" s="55"/>
      <c r="AL63" s="55"/>
      <c r="AM63" s="55"/>
      <c r="AN63" s="55"/>
      <c r="AO63" s="55"/>
      <c r="AP63" s="55"/>
      <c r="AQ63" s="55"/>
      <c r="AR63" s="55"/>
      <c r="AS63" s="55"/>
      <c r="AT63" s="55"/>
      <c r="AU63" s="55"/>
      <c r="AV63" s="55"/>
      <c r="BH63" s="37">
        <v>0.12490787461677727</v>
      </c>
      <c r="BI63" s="34" t="s">
        <v>1880</v>
      </c>
    </row>
    <row r="64" spans="13:61" hidden="1">
      <c r="M64" s="34" t="s">
        <v>1881</v>
      </c>
      <c r="N64" s="34" t="s">
        <v>1545</v>
      </c>
      <c r="P64" s="40" t="s">
        <v>354</v>
      </c>
      <c r="Q64" s="40" t="s">
        <v>354</v>
      </c>
      <c r="Z64" s="55"/>
      <c r="AA64" s="55"/>
      <c r="AB64" s="55"/>
      <c r="AC64" s="55"/>
      <c r="AD64" s="55"/>
      <c r="AE64" s="55"/>
      <c r="AF64" s="55"/>
      <c r="AG64" s="55"/>
      <c r="AH64" s="55"/>
      <c r="AI64" s="55"/>
      <c r="AJ64" s="55"/>
      <c r="AK64" s="55"/>
      <c r="AL64" s="55"/>
      <c r="AM64" s="55"/>
      <c r="AN64" s="55"/>
      <c r="AO64" s="55"/>
      <c r="AP64" s="55"/>
      <c r="AQ64" s="55"/>
      <c r="AR64" s="55"/>
      <c r="AS64" s="55"/>
      <c r="AT64" s="55"/>
      <c r="AU64" s="55"/>
      <c r="AV64" s="55"/>
      <c r="BH64" s="37">
        <v>1.3320808555051356E-2</v>
      </c>
      <c r="BI64" s="34" t="s">
        <v>1882</v>
      </c>
    </row>
    <row r="65" spans="13:61" hidden="1">
      <c r="M65" s="34" t="s">
        <v>1883</v>
      </c>
      <c r="N65" s="34" t="s">
        <v>1884</v>
      </c>
      <c r="P65" s="40" t="s">
        <v>1359</v>
      </c>
      <c r="Q65" s="40" t="s">
        <v>1885</v>
      </c>
      <c r="Z65" s="55"/>
      <c r="AA65" s="55"/>
      <c r="AB65" s="55"/>
      <c r="AC65" s="55"/>
      <c r="AD65" s="55"/>
      <c r="AE65" s="55"/>
      <c r="AF65" s="55"/>
      <c r="AG65" s="55"/>
      <c r="AH65" s="55"/>
      <c r="AI65" s="55"/>
      <c r="AJ65" s="55"/>
      <c r="AK65" s="55"/>
      <c r="AL65" s="55"/>
      <c r="AM65" s="55"/>
      <c r="AN65" s="55"/>
      <c r="AO65" s="55"/>
      <c r="AP65" s="55"/>
      <c r="AQ65" s="55"/>
      <c r="AR65" s="55"/>
      <c r="AS65" s="55"/>
      <c r="AT65" s="55"/>
      <c r="AU65" s="55"/>
      <c r="AV65" s="55"/>
      <c r="BH65" s="37">
        <v>7.5375417541432774E-5</v>
      </c>
      <c r="BI65" s="34" t="s">
        <v>1886</v>
      </c>
    </row>
    <row r="66" spans="13:61" hidden="1">
      <c r="M66" s="34" t="s">
        <v>1559</v>
      </c>
      <c r="N66" s="34" t="s">
        <v>354</v>
      </c>
      <c r="P66" s="40" t="s">
        <v>1539</v>
      </c>
      <c r="Q66" s="40" t="s">
        <v>1887</v>
      </c>
      <c r="Z66" s="55"/>
      <c r="AA66" s="55"/>
      <c r="AB66" s="55"/>
      <c r="AC66" s="55"/>
      <c r="AD66" s="55"/>
      <c r="AE66" s="55"/>
      <c r="AF66" s="55"/>
      <c r="AG66" s="55"/>
      <c r="AH66" s="55"/>
      <c r="AI66" s="55"/>
      <c r="AJ66" s="55"/>
      <c r="AK66" s="55"/>
      <c r="AL66" s="55"/>
      <c r="AM66" s="55"/>
      <c r="AN66" s="55"/>
      <c r="AO66" s="55"/>
      <c r="AP66" s="55"/>
      <c r="AQ66" s="55"/>
      <c r="AR66" s="55"/>
      <c r="AS66" s="55"/>
      <c r="AT66" s="55"/>
      <c r="AU66" s="55"/>
      <c r="AV66" s="55"/>
      <c r="BH66" s="37">
        <v>2.6566241692561277E-2</v>
      </c>
      <c r="BI66" s="34" t="s">
        <v>1888</v>
      </c>
    </row>
    <row r="67" spans="13:61" hidden="1">
      <c r="M67" s="34" t="s">
        <v>1560</v>
      </c>
      <c r="N67" s="34" t="s">
        <v>354</v>
      </c>
      <c r="P67" s="40" t="s">
        <v>1368</v>
      </c>
      <c r="Q67" s="40" t="s">
        <v>1872</v>
      </c>
      <c r="Z67" s="55"/>
      <c r="AA67" s="55"/>
      <c r="AB67" s="55"/>
      <c r="AC67" s="55"/>
      <c r="AD67" s="55"/>
      <c r="AE67" s="55"/>
      <c r="AF67" s="55"/>
      <c r="AG67" s="55"/>
      <c r="AH67" s="55"/>
      <c r="AI67" s="55"/>
      <c r="AJ67" s="55"/>
      <c r="AK67" s="55"/>
      <c r="AL67" s="55"/>
      <c r="AM67" s="55"/>
      <c r="AN67" s="55"/>
      <c r="AO67" s="55"/>
      <c r="AP67" s="55"/>
      <c r="AQ67" s="55"/>
      <c r="AR67" s="55"/>
      <c r="AS67" s="55"/>
      <c r="AT67" s="55"/>
      <c r="AU67" s="55"/>
      <c r="AV67" s="55"/>
      <c r="BH67" s="37">
        <v>2.0617970248704921E-2</v>
      </c>
      <c r="BI67" s="34" t="s">
        <v>1889</v>
      </c>
    </row>
    <row r="68" spans="13:61" hidden="1">
      <c r="P68" s="40" t="s">
        <v>1874</v>
      </c>
      <c r="Q68" s="40" t="s">
        <v>1545</v>
      </c>
      <c r="Z68" s="55"/>
      <c r="AA68" s="55"/>
      <c r="AB68" s="55"/>
      <c r="AC68" s="55"/>
      <c r="AD68" s="55"/>
      <c r="AE68" s="55"/>
      <c r="AF68" s="55"/>
      <c r="AG68" s="55"/>
      <c r="AH68" s="55"/>
      <c r="AI68" s="55"/>
      <c r="AJ68" s="55"/>
      <c r="AK68" s="55"/>
      <c r="AL68" s="55"/>
      <c r="AM68" s="55"/>
      <c r="AN68" s="55"/>
      <c r="AO68" s="55"/>
      <c r="AP68" s="55"/>
      <c r="AQ68" s="55"/>
      <c r="AR68" s="55"/>
      <c r="AS68" s="55"/>
      <c r="AT68" s="55"/>
      <c r="AU68" s="55"/>
      <c r="AV68" s="55"/>
      <c r="BH68" s="37">
        <v>-1.804415957675928E-2</v>
      </c>
      <c r="BI68" s="34" t="s">
        <v>1890</v>
      </c>
    </row>
    <row r="69" spans="13:61" hidden="1">
      <c r="P69" s="40" t="s">
        <v>1877</v>
      </c>
      <c r="Q69" s="40" t="s">
        <v>1878</v>
      </c>
      <c r="Z69" s="55"/>
      <c r="AA69" s="55"/>
      <c r="AB69" s="55"/>
      <c r="AC69" s="55"/>
      <c r="AD69" s="55"/>
      <c r="AE69" s="55"/>
      <c r="AF69" s="55"/>
      <c r="AG69" s="55"/>
      <c r="AH69" s="55"/>
      <c r="AI69" s="55"/>
      <c r="AJ69" s="55"/>
      <c r="AK69" s="55"/>
      <c r="AL69" s="55"/>
      <c r="AM69" s="55"/>
      <c r="AN69" s="55"/>
      <c r="AO69" s="55"/>
      <c r="AP69" s="55"/>
      <c r="AQ69" s="55"/>
      <c r="AR69" s="55"/>
      <c r="AS69" s="55"/>
      <c r="AT69" s="55"/>
      <c r="AU69" s="55"/>
      <c r="AV69" s="55"/>
      <c r="BH69" s="37">
        <v>5.9280100074169118E-2</v>
      </c>
      <c r="BI69" s="34" t="s">
        <v>1891</v>
      </c>
    </row>
    <row r="70" spans="13:61" hidden="1">
      <c r="P70" s="40" t="s">
        <v>1881</v>
      </c>
      <c r="Q70" s="40" t="s">
        <v>1545</v>
      </c>
      <c r="Z70" s="55"/>
      <c r="AA70" s="55"/>
      <c r="AB70" s="55"/>
      <c r="AC70" s="55"/>
      <c r="AD70" s="55"/>
      <c r="AE70" s="55"/>
      <c r="AF70" s="55"/>
      <c r="AG70" s="55"/>
      <c r="AH70" s="55"/>
      <c r="AI70" s="55"/>
      <c r="AJ70" s="55"/>
      <c r="AK70" s="55"/>
      <c r="AL70" s="55"/>
      <c r="AM70" s="55"/>
      <c r="AN70" s="55"/>
      <c r="AO70" s="55"/>
      <c r="AP70" s="55"/>
      <c r="AQ70" s="55"/>
      <c r="AR70" s="55"/>
      <c r="AS70" s="55"/>
      <c r="AT70" s="55"/>
      <c r="AU70" s="55"/>
      <c r="AV70" s="55"/>
      <c r="BH70" s="37">
        <v>-8.4387563412966493E-3</v>
      </c>
      <c r="BI70" s="34" t="s">
        <v>1892</v>
      </c>
    </row>
    <row r="71" spans="13:61" hidden="1">
      <c r="P71" s="40" t="s">
        <v>1883</v>
      </c>
      <c r="Q71" s="40" t="s">
        <v>1884</v>
      </c>
      <c r="Z71" s="55"/>
      <c r="AA71" s="55"/>
      <c r="AB71" s="55"/>
      <c r="AC71" s="55"/>
      <c r="AD71" s="55"/>
      <c r="AE71" s="55"/>
      <c r="AF71" s="55"/>
      <c r="AG71" s="55"/>
      <c r="AH71" s="55"/>
      <c r="AI71" s="55"/>
      <c r="AJ71" s="55"/>
      <c r="AK71" s="55"/>
      <c r="AL71" s="55"/>
      <c r="AM71" s="55"/>
      <c r="AN71" s="55"/>
      <c r="AO71" s="55"/>
      <c r="AP71" s="55"/>
      <c r="AQ71" s="55"/>
      <c r="AR71" s="55"/>
      <c r="AS71" s="55"/>
      <c r="AT71" s="55"/>
      <c r="AU71" s="55"/>
      <c r="AV71" s="55"/>
      <c r="BH71" s="37">
        <v>-3.5002063547494758E-2</v>
      </c>
      <c r="BI71" s="34" t="s">
        <v>1893</v>
      </c>
    </row>
    <row r="72" spans="13:61" hidden="1">
      <c r="P72" s="40" t="s">
        <v>1559</v>
      </c>
      <c r="Q72" s="40" t="s">
        <v>354</v>
      </c>
      <c r="Z72" s="55"/>
      <c r="AA72" s="55"/>
      <c r="AB72" s="55"/>
      <c r="AC72" s="55"/>
      <c r="AD72" s="55"/>
      <c r="AE72" s="55"/>
      <c r="AF72" s="55"/>
      <c r="AG72" s="55"/>
      <c r="AH72" s="55"/>
      <c r="AI72" s="55"/>
      <c r="AJ72" s="55"/>
      <c r="AK72" s="55"/>
      <c r="AL72" s="55"/>
      <c r="AM72" s="55"/>
      <c r="AN72" s="55"/>
      <c r="AO72" s="55"/>
      <c r="AP72" s="55"/>
      <c r="AQ72" s="55"/>
      <c r="AR72" s="55"/>
      <c r="AS72" s="55"/>
      <c r="AT72" s="55"/>
      <c r="AU72" s="55"/>
      <c r="AV72" s="55"/>
      <c r="BH72" s="37">
        <v>1.8124550864901463E-2</v>
      </c>
      <c r="BI72" s="34" t="s">
        <v>1894</v>
      </c>
    </row>
    <row r="73" spans="13:61" hidden="1">
      <c r="P73" s="40" t="s">
        <v>1560</v>
      </c>
      <c r="Q73" s="40" t="s">
        <v>354</v>
      </c>
      <c r="Z73" s="55"/>
      <c r="AA73" s="55"/>
      <c r="AB73" s="55"/>
      <c r="AC73" s="55"/>
      <c r="AD73" s="55"/>
      <c r="AE73" s="55"/>
      <c r="AF73" s="55"/>
      <c r="AG73" s="55"/>
      <c r="AH73" s="55"/>
      <c r="AI73" s="55"/>
      <c r="AJ73" s="55"/>
      <c r="AK73" s="55"/>
      <c r="AL73" s="55"/>
      <c r="AM73" s="55"/>
      <c r="AN73" s="55"/>
      <c r="AO73" s="55"/>
      <c r="AP73" s="55"/>
      <c r="AQ73" s="55"/>
      <c r="AR73" s="55"/>
      <c r="AS73" s="55"/>
      <c r="AT73" s="55"/>
      <c r="AU73" s="55"/>
      <c r="AV73" s="55"/>
      <c r="BH73" s="37">
        <v>2.2985181897113415E-3</v>
      </c>
      <c r="BI73" s="34" t="s">
        <v>1895</v>
      </c>
    </row>
    <row r="74" spans="13:61" hidden="1">
      <c r="Z74" s="55"/>
      <c r="AA74" s="55"/>
      <c r="AB74" s="55"/>
      <c r="AC74" s="55"/>
      <c r="AD74" s="55"/>
      <c r="AE74" s="55"/>
      <c r="AF74" s="55"/>
      <c r="AG74" s="55"/>
      <c r="AH74" s="55"/>
      <c r="AI74" s="55"/>
      <c r="AJ74" s="55"/>
      <c r="AK74" s="55"/>
      <c r="AL74" s="55"/>
      <c r="AM74" s="55"/>
      <c r="AN74" s="55"/>
      <c r="AO74" s="55"/>
      <c r="AP74" s="55"/>
      <c r="AQ74" s="55"/>
      <c r="AR74" s="55"/>
      <c r="AS74" s="55"/>
      <c r="AT74" s="55"/>
      <c r="AU74" s="55"/>
      <c r="AV74" s="55"/>
      <c r="BH74" s="37">
        <v>-2.6293924492693077E-2</v>
      </c>
      <c r="BI74" s="34" t="s">
        <v>1896</v>
      </c>
    </row>
    <row r="75" spans="13:61" ht="12.6" hidden="1" customHeight="1">
      <c r="Z75" s="55"/>
      <c r="AA75" s="55"/>
      <c r="AB75" s="55"/>
      <c r="AC75" s="55"/>
      <c r="AD75" s="55"/>
      <c r="AE75" s="55"/>
      <c r="AF75" s="55"/>
      <c r="AG75" s="55"/>
      <c r="AH75" s="55"/>
      <c r="AI75" s="55"/>
      <c r="AJ75" s="55"/>
      <c r="AK75" s="55"/>
      <c r="AL75" s="55"/>
      <c r="AM75" s="55"/>
      <c r="AN75" s="55"/>
      <c r="AO75" s="55"/>
      <c r="AP75" s="55"/>
      <c r="AQ75" s="55"/>
      <c r="AR75" s="55"/>
      <c r="AS75" s="55"/>
      <c r="AT75" s="55"/>
      <c r="AU75" s="55"/>
      <c r="AV75" s="55"/>
      <c r="BH75" s="37">
        <v>3.0890960872115764E-2</v>
      </c>
      <c r="BI75" s="34" t="s">
        <v>1897</v>
      </c>
    </row>
    <row r="76" spans="13:61" ht="12.6" hidden="1" customHeight="1">
      <c r="Z76" s="55"/>
      <c r="AA76" s="55"/>
      <c r="AB76" s="55"/>
      <c r="AC76" s="55"/>
      <c r="AD76" s="55"/>
      <c r="AE76" s="55"/>
      <c r="AF76" s="55"/>
      <c r="AG76" s="55"/>
      <c r="AH76" s="55"/>
      <c r="AI76" s="55"/>
      <c r="AJ76" s="55"/>
      <c r="AK76" s="55"/>
      <c r="AL76" s="55"/>
      <c r="AM76" s="55"/>
      <c r="AN76" s="55"/>
      <c r="AO76" s="55"/>
      <c r="AP76" s="55"/>
      <c r="AQ76" s="55"/>
      <c r="AR76" s="55"/>
      <c r="AS76" s="55"/>
      <c r="AT76" s="55"/>
      <c r="AU76" s="55"/>
      <c r="AV76" s="55"/>
      <c r="BH76" s="37">
        <v>-9.825074092188496E-3</v>
      </c>
      <c r="BI76" s="34" t="s">
        <v>1898</v>
      </c>
    </row>
    <row r="77" spans="13:61" ht="12.6" hidden="1" customHeight="1">
      <c r="Z77" s="55"/>
      <c r="AA77" s="55"/>
      <c r="AB77" s="55"/>
      <c r="AC77" s="55"/>
      <c r="AD77" s="55"/>
      <c r="AE77" s="55"/>
      <c r="AF77" s="55"/>
      <c r="AG77" s="55"/>
      <c r="AH77" s="55"/>
      <c r="AI77" s="55"/>
      <c r="AJ77" s="55"/>
      <c r="AK77" s="55"/>
      <c r="AL77" s="55"/>
      <c r="AM77" s="55"/>
      <c r="AN77" s="55"/>
      <c r="AO77" s="55"/>
      <c r="AP77" s="55"/>
      <c r="AQ77" s="55"/>
      <c r="AR77" s="55"/>
      <c r="AS77" s="55"/>
      <c r="AT77" s="55"/>
      <c r="AU77" s="55"/>
      <c r="AV77" s="55"/>
      <c r="BH77" s="37">
        <v>-2.3825797905923801E-2</v>
      </c>
      <c r="BI77" s="34" t="s">
        <v>1899</v>
      </c>
    </row>
    <row r="78" spans="13:61" hidden="1">
      <c r="Z78" s="55"/>
      <c r="AA78" s="55"/>
      <c r="AB78" s="55"/>
      <c r="AC78" s="55"/>
      <c r="AD78" s="55"/>
      <c r="AE78" s="55"/>
      <c r="AF78" s="55"/>
      <c r="AG78" s="55"/>
      <c r="AH78" s="55"/>
      <c r="AI78" s="55"/>
      <c r="AJ78" s="55"/>
      <c r="AK78" s="55"/>
      <c r="AL78" s="55"/>
      <c r="AM78" s="55"/>
      <c r="AN78" s="55"/>
      <c r="AO78" s="55"/>
      <c r="AP78" s="55"/>
      <c r="AQ78" s="55"/>
      <c r="AR78" s="55"/>
      <c r="AS78" s="55"/>
      <c r="AT78" s="55"/>
      <c r="AU78" s="55"/>
      <c r="AV78" s="55"/>
      <c r="BH78" s="37">
        <v>4.1756497215468084E-3</v>
      </c>
      <c r="BI78" s="34" t="s">
        <v>1900</v>
      </c>
    </row>
    <row r="79" spans="13:61" hidden="1">
      <c r="Z79" s="55"/>
      <c r="AA79" s="55"/>
      <c r="AB79" s="55"/>
      <c r="AC79" s="55"/>
      <c r="AD79" s="55"/>
      <c r="AE79" s="55"/>
      <c r="AF79" s="55"/>
      <c r="AG79" s="55"/>
      <c r="AH79" s="55"/>
      <c r="AI79" s="55"/>
      <c r="AJ79" s="55"/>
      <c r="AK79" s="55"/>
      <c r="AL79" s="55"/>
      <c r="AM79" s="55"/>
      <c r="AN79" s="55"/>
      <c r="AO79" s="55"/>
      <c r="AP79" s="55"/>
      <c r="AQ79" s="55"/>
      <c r="AR79" s="55"/>
      <c r="AS79" s="55"/>
      <c r="AT79" s="55"/>
      <c r="AU79" s="55"/>
      <c r="AV79" s="55"/>
      <c r="BH79" s="37">
        <v>1.2484406666181343E-2</v>
      </c>
      <c r="BI79" s="34" t="s">
        <v>1901</v>
      </c>
    </row>
    <row r="80" spans="13:61" hidden="1">
      <c r="Z80" s="55"/>
      <c r="AA80" s="55"/>
      <c r="AB80" s="55"/>
      <c r="AC80" s="55"/>
      <c r="AD80" s="55"/>
      <c r="AE80" s="55"/>
      <c r="AF80" s="55"/>
      <c r="AG80" s="55"/>
      <c r="AH80" s="55"/>
      <c r="AI80" s="55"/>
      <c r="AJ80" s="55"/>
      <c r="AK80" s="55"/>
      <c r="AL80" s="55"/>
      <c r="AM80" s="55"/>
      <c r="AN80" s="55"/>
      <c r="AO80" s="55"/>
      <c r="AP80" s="55"/>
      <c r="AQ80" s="55"/>
      <c r="AR80" s="55"/>
      <c r="AS80" s="55"/>
      <c r="AT80" s="55"/>
      <c r="AU80" s="55"/>
      <c r="AV80" s="55"/>
      <c r="BH80" s="37">
        <v>-3.2180735795359711E-2</v>
      </c>
      <c r="BI80" s="34" t="s">
        <v>1902</v>
      </c>
    </row>
    <row r="81" spans="22:61" hidden="1">
      <c r="Z81" s="55"/>
      <c r="AA81" s="55"/>
      <c r="AB81" s="55"/>
      <c r="AC81" s="55"/>
      <c r="AD81" s="55"/>
      <c r="AE81" s="55"/>
      <c r="AF81" s="55"/>
      <c r="AG81" s="55"/>
      <c r="AH81" s="55"/>
      <c r="AI81" s="55"/>
      <c r="AJ81" s="55"/>
      <c r="AK81" s="55"/>
      <c r="AL81" s="55"/>
      <c r="AM81" s="55"/>
      <c r="AN81" s="55"/>
      <c r="AO81" s="55"/>
      <c r="AP81" s="55"/>
      <c r="AQ81" s="55"/>
      <c r="AR81" s="55"/>
      <c r="AS81" s="55"/>
      <c r="AT81" s="55"/>
      <c r="AU81" s="55"/>
      <c r="AV81" s="55"/>
      <c r="BH81" s="37">
        <v>5.7149549127722396E-2</v>
      </c>
      <c r="BI81" s="34" t="s">
        <v>1903</v>
      </c>
    </row>
    <row r="82" spans="22:61" hidden="1">
      <c r="Z82" s="55"/>
      <c r="AA82" s="55"/>
      <c r="AB82" s="55"/>
      <c r="AC82" s="55"/>
      <c r="AD82" s="55"/>
      <c r="AE82" s="55"/>
      <c r="AF82" s="55"/>
      <c r="AG82" s="55"/>
      <c r="AH82" s="55"/>
      <c r="AI82" s="55"/>
      <c r="AJ82" s="55"/>
      <c r="AK82" s="55"/>
      <c r="AL82" s="55"/>
      <c r="AM82" s="55"/>
      <c r="AN82" s="55"/>
      <c r="AO82" s="55"/>
      <c r="AP82" s="55"/>
      <c r="AQ82" s="55"/>
      <c r="AR82" s="55"/>
      <c r="AS82" s="55"/>
      <c r="AT82" s="55"/>
      <c r="AU82" s="55"/>
      <c r="AV82" s="55"/>
      <c r="BH82" s="37">
        <v>2.4891148141604535E-2</v>
      </c>
      <c r="BI82" s="34" t="s">
        <v>1904</v>
      </c>
    </row>
    <row r="83" spans="22:61" hidden="1">
      <c r="Z83" s="55"/>
      <c r="AA83" s="55"/>
      <c r="AB83" s="55"/>
      <c r="AC83" s="55"/>
      <c r="AD83" s="55"/>
      <c r="AE83" s="55"/>
      <c r="AF83" s="55"/>
      <c r="AG83" s="55"/>
      <c r="AH83" s="55"/>
      <c r="AI83" s="55"/>
      <c r="AJ83" s="55"/>
      <c r="AK83" s="55"/>
      <c r="AL83" s="55"/>
      <c r="AM83" s="55"/>
      <c r="AN83" s="55"/>
      <c r="AO83" s="55"/>
      <c r="AP83" s="55"/>
      <c r="AQ83" s="55"/>
      <c r="AR83" s="55"/>
      <c r="AS83" s="55"/>
      <c r="AT83" s="55"/>
      <c r="AU83" s="55"/>
      <c r="AV83" s="55"/>
      <c r="BH83" s="37">
        <v>7.3416045914363459E-3</v>
      </c>
      <c r="BI83" s="34" t="s">
        <v>1905</v>
      </c>
    </row>
    <row r="84" spans="22:61" hidden="1">
      <c r="Z84" s="55"/>
      <c r="AA84" s="55"/>
      <c r="AB84" s="55"/>
      <c r="AC84" s="55"/>
      <c r="AD84" s="55"/>
      <c r="AE84" s="55"/>
      <c r="AF84" s="55"/>
      <c r="AG84" s="55"/>
      <c r="AH84" s="55"/>
      <c r="AI84" s="55"/>
      <c r="AJ84" s="55"/>
      <c r="AK84" s="55"/>
      <c r="AL84" s="55"/>
      <c r="AM84" s="55"/>
      <c r="AN84" s="55"/>
      <c r="AO84" s="55"/>
      <c r="AP84" s="55"/>
      <c r="AQ84" s="55"/>
      <c r="AR84" s="55"/>
      <c r="AS84" s="55"/>
      <c r="AT84" s="55"/>
      <c r="AU84" s="55"/>
      <c r="AV84" s="55"/>
      <c r="BH84" s="37">
        <v>4.2440691691772725E-2</v>
      </c>
      <c r="BI84" s="34" t="s">
        <v>1906</v>
      </c>
    </row>
    <row r="85" spans="22:61" hidden="1">
      <c r="Y85" s="34" t="s">
        <v>1907</v>
      </c>
      <c r="Z85" s="55"/>
      <c r="AA85" s="55"/>
      <c r="AB85" s="55"/>
      <c r="AC85" s="55"/>
      <c r="AD85" s="55"/>
      <c r="AE85" s="55"/>
      <c r="AF85" s="55"/>
      <c r="AG85" s="55"/>
      <c r="AH85" s="55"/>
      <c r="AI85" s="55"/>
      <c r="AJ85" s="55"/>
      <c r="AK85" s="55"/>
      <c r="AL85" s="55"/>
      <c r="AM85" s="55"/>
      <c r="AN85" s="55"/>
      <c r="AO85" s="55"/>
      <c r="AP85" s="55"/>
      <c r="AQ85" s="55"/>
      <c r="AR85" s="55"/>
      <c r="AS85" s="55"/>
      <c r="AT85" s="55"/>
      <c r="AU85" s="55"/>
      <c r="AV85" s="55"/>
      <c r="BH85" s="37">
        <v>-2.9593885335788312E-3</v>
      </c>
      <c r="BI85" s="34" t="s">
        <v>1908</v>
      </c>
    </row>
    <row r="86" spans="22:61" hidden="1">
      <c r="V86" s="34" t="str">
        <f>V41</f>
        <v>CIT rate (investor country)</v>
      </c>
      <c r="W86" s="34">
        <f>W41*1</f>
        <v>-9.7892072640090831E-3</v>
      </c>
      <c r="X86" s="34">
        <f>X41</f>
        <v>2.1711864273217685E-2</v>
      </c>
      <c r="Y86" s="52">
        <f>AP111</f>
        <v>1.7951823867691553E-2</v>
      </c>
      <c r="Z86" s="55"/>
      <c r="AA86" s="55"/>
      <c r="AB86" s="55"/>
      <c r="AC86" s="55"/>
      <c r="AD86" s="55"/>
      <c r="AE86" s="55"/>
      <c r="AF86" s="55"/>
      <c r="AG86" s="55"/>
      <c r="AH86" s="55"/>
      <c r="AI86" s="55"/>
      <c r="AJ86" s="55"/>
      <c r="AK86" s="55"/>
      <c r="AL86" s="55"/>
      <c r="AM86" s="55"/>
      <c r="AN86" s="55"/>
      <c r="AO86" s="55"/>
      <c r="AP86" s="55"/>
      <c r="AQ86" s="55"/>
      <c r="AR86" s="55"/>
      <c r="AS86" s="55"/>
      <c r="AT86" s="55"/>
      <c r="AU86" s="55"/>
      <c r="AV86" s="55"/>
      <c r="BH86" s="37">
        <v>-3.5920496724478133E-2</v>
      </c>
      <c r="BI86" s="34" t="s">
        <v>1909</v>
      </c>
    </row>
    <row r="87" spans="22:61" hidden="1">
      <c r="V87" s="34" t="str">
        <f>V42</f>
        <v>CIT rate (recipient country)</v>
      </c>
      <c r="W87" s="34">
        <f>W42*1</f>
        <v>1.5785236040456129E-2</v>
      </c>
      <c r="X87" s="34">
        <f>X42</f>
        <v>5.4455506247935645E-2</v>
      </c>
      <c r="Y87" s="52">
        <f>AP110</f>
        <v>4.5024952463287755E-2</v>
      </c>
      <c r="Z87" s="55"/>
      <c r="AA87" s="55"/>
      <c r="AB87" s="55"/>
      <c r="AC87" s="55"/>
      <c r="AD87" s="55"/>
      <c r="AE87" s="55"/>
      <c r="AF87" s="55"/>
      <c r="AG87" s="55"/>
      <c r="AH87" s="55"/>
      <c r="AI87" s="55"/>
      <c r="AJ87" s="55"/>
      <c r="AK87" s="55"/>
      <c r="AL87" s="55"/>
      <c r="AM87" s="55"/>
      <c r="AN87" s="55"/>
      <c r="AO87" s="55"/>
      <c r="AP87" s="55"/>
      <c r="AQ87" s="55"/>
      <c r="AR87" s="55"/>
      <c r="AS87" s="55"/>
      <c r="AT87" s="55"/>
      <c r="AU87" s="55"/>
      <c r="AV87" s="55"/>
      <c r="BH87" s="37">
        <v>3.0001719657320468E-2</v>
      </c>
      <c r="BI87" s="34" t="s">
        <v>1910</v>
      </c>
    </row>
    <row r="88" spans="22:61" hidden="1">
      <c r="V88" s="34" t="str">
        <f>V45</f>
        <v>Log(Spending on Education)</v>
      </c>
      <c r="W88" s="34">
        <f>W45</f>
        <v>0.9932688581376713</v>
      </c>
      <c r="X88" s="34">
        <f>X45</f>
        <v>0.90835791858542614</v>
      </c>
      <c r="Y88" s="52">
        <f>AP103</f>
        <v>0.75104934141370927</v>
      </c>
      <c r="Z88" s="55"/>
      <c r="AA88" s="55"/>
      <c r="AB88" s="55"/>
      <c r="AC88" s="55"/>
      <c r="AD88" s="55"/>
      <c r="AE88" s="55"/>
      <c r="AF88" s="55"/>
      <c r="AG88" s="55"/>
      <c r="AH88" s="55"/>
      <c r="AI88" s="55"/>
      <c r="AJ88" s="55"/>
      <c r="AK88" s="55"/>
      <c r="AL88" s="55"/>
      <c r="AM88" s="55"/>
      <c r="AN88" s="55"/>
      <c r="AO88" s="55"/>
      <c r="AP88" s="55"/>
      <c r="AQ88" s="55"/>
      <c r="AR88" s="55"/>
      <c r="AS88" s="55"/>
      <c r="AT88" s="55"/>
      <c r="AU88" s="55"/>
      <c r="AV88" s="55"/>
      <c r="BH88" s="37">
        <v>9.1203159118833713E-3</v>
      </c>
      <c r="BI88" s="34" t="s">
        <v>1911</v>
      </c>
    </row>
    <row r="89" spans="22:61" hidden="1">
      <c r="V89" s="34" t="s">
        <v>1263</v>
      </c>
      <c r="W89" s="34">
        <f>W43</f>
        <v>3.665563508867693</v>
      </c>
      <c r="X89" s="34">
        <f>X43</f>
        <v>3.2345866946515263</v>
      </c>
      <c r="Y89" s="52">
        <f>AP105</f>
        <v>2.6744239875760116</v>
      </c>
      <c r="Z89" s="55"/>
      <c r="AA89" s="55"/>
      <c r="AB89" s="55"/>
      <c r="AC89" s="55"/>
      <c r="AD89" s="55"/>
      <c r="AE89" s="55"/>
      <c r="AF89" s="55"/>
      <c r="AG89" s="55"/>
      <c r="AH89" s="55"/>
      <c r="AI89" s="55"/>
      <c r="AJ89" s="55"/>
      <c r="AK89" s="55"/>
      <c r="AL89" s="55"/>
      <c r="AM89" s="55"/>
      <c r="AN89" s="55"/>
      <c r="AO89" s="55"/>
      <c r="AP89" s="55"/>
      <c r="AQ89" s="55"/>
      <c r="AR89" s="55"/>
      <c r="AS89" s="55"/>
      <c r="AT89" s="55"/>
      <c r="AU89" s="55"/>
      <c r="AV89" s="55"/>
      <c r="BH89" s="37">
        <v>-1.4428588294554345E-2</v>
      </c>
      <c r="BI89" s="34" t="s">
        <v>1912</v>
      </c>
    </row>
    <row r="90" spans="22:61" hidden="1">
      <c r="V90" s="34" t="str">
        <f>V44</f>
        <v>Trade&amp;Transport Infrastructure</v>
      </c>
      <c r="W90" s="34">
        <f>W44</f>
        <v>1.0856743151372594</v>
      </c>
      <c r="X90" s="34">
        <f>X44</f>
        <v>0.64058395048232364</v>
      </c>
      <c r="Y90" s="52">
        <f>AP104</f>
        <v>0.52964821937148554</v>
      </c>
      <c r="Z90" s="55"/>
      <c r="AA90" s="55"/>
      <c r="AB90" s="55"/>
      <c r="AC90" s="55"/>
      <c r="AD90" s="55"/>
      <c r="AE90" s="55"/>
      <c r="AF90" s="55"/>
      <c r="AG90" s="55"/>
      <c r="AH90" s="55"/>
      <c r="AI90" s="55"/>
      <c r="AJ90" s="55"/>
      <c r="AK90" s="55"/>
      <c r="AL90" s="55"/>
      <c r="AM90" s="55"/>
      <c r="AN90" s="55"/>
      <c r="AO90" s="55"/>
      <c r="AP90" s="55"/>
      <c r="AQ90" s="55"/>
      <c r="AR90" s="55"/>
      <c r="AS90" s="55"/>
      <c r="AT90" s="55"/>
      <c r="AU90" s="55"/>
      <c r="AV90" s="55"/>
      <c r="BH90" s="37">
        <v>3.2669220118321088E-2</v>
      </c>
      <c r="BI90" s="34" t="s">
        <v>1913</v>
      </c>
    </row>
    <row r="91" spans="22:61" hidden="1">
      <c r="V91" s="34" t="str">
        <f t="shared" ref="V91:X94" si="3">V46</f>
        <v>Rule of Law (above 75th percentile)</v>
      </c>
      <c r="W91" s="34">
        <f t="shared" si="3"/>
        <v>0.96138177732507402</v>
      </c>
      <c r="X91" s="34">
        <f t="shared" si="3"/>
        <v>1.1687870543798655</v>
      </c>
      <c r="Y91" s="52">
        <f>AP109</f>
        <v>0.96637760235905878</v>
      </c>
      <c r="Z91" s="55"/>
      <c r="AA91" s="55"/>
      <c r="AB91" s="55"/>
      <c r="AC91" s="55"/>
      <c r="AD91" s="55"/>
      <c r="AE91" s="55"/>
      <c r="AF91" s="55"/>
      <c r="AG91" s="55"/>
      <c r="AH91" s="55"/>
      <c r="AI91" s="55"/>
      <c r="AJ91" s="55"/>
      <c r="AK91" s="55"/>
      <c r="AL91" s="55"/>
      <c r="AM91" s="55"/>
      <c r="AN91" s="55"/>
      <c r="AO91" s="55"/>
      <c r="AP91" s="55"/>
      <c r="AQ91" s="55"/>
      <c r="AR91" s="55"/>
      <c r="AS91" s="55"/>
      <c r="AT91" s="55"/>
      <c r="AU91" s="55"/>
      <c r="AV91" s="55"/>
      <c r="BH91" s="37">
        <v>-3.4591499205204016E-3</v>
      </c>
      <c r="BI91" s="34" t="s">
        <v>1914</v>
      </c>
    </row>
    <row r="92" spans="22:61" hidden="1">
      <c r="V92" s="34" t="str">
        <f t="shared" si="3"/>
        <v>Trade Openness</v>
      </c>
      <c r="W92" s="34">
        <f t="shared" si="3"/>
        <v>-7.4278559432817953E-3</v>
      </c>
      <c r="X92" s="34">
        <f t="shared" si="3"/>
        <v>1.0072320697026267E-2</v>
      </c>
      <c r="Y92" s="52">
        <f>AP108</f>
        <v>8.3280055925620128E-3</v>
      </c>
      <c r="Z92" s="55"/>
      <c r="AA92" s="55"/>
      <c r="AB92" s="55"/>
      <c r="AC92" s="55"/>
      <c r="AD92" s="55"/>
      <c r="AE92" s="55"/>
      <c r="AF92" s="55"/>
      <c r="AG92" s="55"/>
      <c r="AH92" s="55"/>
      <c r="AI92" s="55"/>
      <c r="AJ92" s="55"/>
      <c r="AK92" s="55"/>
      <c r="AL92" s="55"/>
      <c r="AM92" s="55"/>
      <c r="AN92" s="55"/>
      <c r="AO92" s="55"/>
      <c r="AP92" s="55"/>
      <c r="AQ92" s="55"/>
      <c r="AR92" s="55"/>
      <c r="AS92" s="55"/>
      <c r="AT92" s="55"/>
      <c r="AU92" s="55"/>
      <c r="AV92" s="55"/>
      <c r="BH92" s="37">
        <v>-3.5333119447995796E-2</v>
      </c>
      <c r="BI92" s="34" t="s">
        <v>1915</v>
      </c>
    </row>
    <row r="93" spans="22:61" hidden="1">
      <c r="V93" s="34" t="str">
        <f t="shared" si="3"/>
        <v>Financial Development Index</v>
      </c>
      <c r="W93" s="34">
        <f t="shared" si="3"/>
        <v>2.8128053519130742</v>
      </c>
      <c r="X93" s="34">
        <f t="shared" si="3"/>
        <v>3.1320582074612164</v>
      </c>
      <c r="Y93" s="52">
        <f>AP107</f>
        <v>2.5896512881750646</v>
      </c>
      <c r="Z93" s="55"/>
      <c r="AA93" s="55"/>
      <c r="AB93" s="55"/>
      <c r="AC93" s="55"/>
      <c r="AD93" s="55"/>
      <c r="AE93" s="55"/>
      <c r="AF93" s="55"/>
      <c r="AG93" s="55"/>
      <c r="AH93" s="55"/>
      <c r="AI93" s="55"/>
      <c r="AJ93" s="55"/>
      <c r="AK93" s="55"/>
      <c r="AL93" s="55"/>
      <c r="AM93" s="55"/>
      <c r="AN93" s="55"/>
      <c r="AO93" s="55"/>
      <c r="AP93" s="55"/>
      <c r="AQ93" s="55"/>
      <c r="AR93" s="55"/>
      <c r="AS93" s="55"/>
      <c r="AT93" s="55"/>
      <c r="AU93" s="55"/>
      <c r="AV93" s="55"/>
      <c r="BH93" s="37">
        <v>2.8414819606954991E-2</v>
      </c>
      <c r="BI93" s="34" t="s">
        <v>1916</v>
      </c>
    </row>
    <row r="94" spans="22:61" hidden="1">
      <c r="V94" s="34" t="str">
        <f t="shared" si="3"/>
        <v>Log(Average Hourly Wage)</v>
      </c>
      <c r="W94" s="34">
        <f t="shared" si="3"/>
        <v>-0.87299195093794535</v>
      </c>
      <c r="X94" s="34">
        <f t="shared" si="3"/>
        <v>1.0382912472713171</v>
      </c>
      <c r="Y94" s="52">
        <f>AP106</f>
        <v>0.85848093742050324</v>
      </c>
      <c r="Z94" s="55"/>
      <c r="AA94" s="55"/>
      <c r="AB94" s="55"/>
      <c r="AC94" s="55"/>
      <c r="AD94" s="55"/>
      <c r="AE94" s="55"/>
      <c r="AF94" s="55"/>
      <c r="AG94" s="55"/>
      <c r="AH94" s="55"/>
      <c r="AI94" s="55"/>
      <c r="AJ94" s="55"/>
      <c r="AK94" s="55"/>
      <c r="AL94" s="55"/>
      <c r="AM94" s="55"/>
      <c r="AN94" s="55"/>
      <c r="AO94" s="55"/>
      <c r="AP94" s="55"/>
      <c r="AQ94" s="55"/>
      <c r="AR94" s="55"/>
      <c r="AS94" s="55"/>
      <c r="AT94" s="55"/>
      <c r="AU94" s="55"/>
      <c r="AV94" s="55"/>
      <c r="BH94" s="37">
        <v>1.8298139832063937E-2</v>
      </c>
      <c r="BI94" s="34" t="s">
        <v>1917</v>
      </c>
    </row>
    <row r="95" spans="22:61" hidden="1">
      <c r="V95" s="34" t="str">
        <f t="shared" ref="V95:X97" si="4">V38</f>
        <v>Former colony</v>
      </c>
      <c r="W95" s="34">
        <f t="shared" si="4"/>
        <v>1.4539622610261609</v>
      </c>
      <c r="X95" s="34">
        <f t="shared" si="4"/>
        <v>0.88523889327285576</v>
      </c>
      <c r="Y95" s="52">
        <f>AP114</f>
        <v>0.73193404734480461</v>
      </c>
      <c r="Z95" s="55"/>
      <c r="AA95" s="55"/>
      <c r="AB95" s="55"/>
      <c r="AC95" s="55"/>
      <c r="AD95" s="55"/>
      <c r="AE95" s="55"/>
      <c r="AF95" s="55"/>
      <c r="AG95" s="55"/>
      <c r="AH95" s="55"/>
      <c r="AI95" s="55"/>
      <c r="AJ95" s="55"/>
      <c r="AK95" s="55"/>
      <c r="AL95" s="55"/>
      <c r="AM95" s="55"/>
      <c r="AN95" s="55"/>
      <c r="AO95" s="55"/>
      <c r="AP95" s="55"/>
      <c r="AQ95" s="55"/>
      <c r="AR95" s="55"/>
      <c r="AS95" s="55"/>
      <c r="AT95" s="55"/>
      <c r="AU95" s="55"/>
      <c r="AV95" s="55"/>
      <c r="BH95" s="37">
        <v>-1.7220148612367876E-3</v>
      </c>
      <c r="BI95" s="34" t="s">
        <v>1918</v>
      </c>
    </row>
    <row r="96" spans="22:61" hidden="1">
      <c r="V96" s="34" t="str">
        <f t="shared" si="4"/>
        <v>Common language</v>
      </c>
      <c r="W96" s="34">
        <f t="shared" si="4"/>
        <v>1.2926961692690524</v>
      </c>
      <c r="X96" s="34">
        <f t="shared" si="4"/>
        <v>0.48473870843679567</v>
      </c>
      <c r="Y96" s="52">
        <f>AP113</f>
        <v>0.40079211099620016</v>
      </c>
      <c r="Z96" s="55"/>
      <c r="AA96" s="55"/>
      <c r="AB96" s="55"/>
      <c r="AC96" s="55"/>
      <c r="AD96" s="55"/>
      <c r="AE96" s="55"/>
      <c r="AF96" s="55"/>
      <c r="AG96" s="55"/>
      <c r="AH96" s="55"/>
      <c r="AI96" s="55"/>
      <c r="AJ96" s="55"/>
      <c r="AK96" s="55"/>
      <c r="AL96" s="55"/>
      <c r="AM96" s="55"/>
      <c r="AN96" s="55"/>
      <c r="AO96" s="55"/>
      <c r="AP96" s="55"/>
      <c r="AQ96" s="55"/>
      <c r="AR96" s="55"/>
      <c r="AS96" s="55"/>
      <c r="AT96" s="55"/>
      <c r="AU96" s="55"/>
      <c r="AV96" s="55"/>
      <c r="BH96" s="37">
        <v>3.8318294525364657E-2</v>
      </c>
      <c r="BI96" s="34" t="s">
        <v>1919</v>
      </c>
    </row>
    <row r="97" spans="22:61" hidden="1">
      <c r="V97" s="34" t="str">
        <f t="shared" si="4"/>
        <v>Log(Distance)</v>
      </c>
      <c r="W97" s="34">
        <f t="shared" si="4"/>
        <v>-1.7228073165646776</v>
      </c>
      <c r="X97" s="34">
        <f t="shared" si="4"/>
        <v>0.3166543760334557</v>
      </c>
      <c r="Y97" s="52">
        <f>AP112</f>
        <v>0.26181646651646973</v>
      </c>
      <c r="Z97" s="55"/>
      <c r="AA97" s="55"/>
      <c r="AB97" s="55"/>
      <c r="AC97" s="55"/>
      <c r="AD97" s="55"/>
      <c r="AE97" s="55"/>
      <c r="AF97" s="55"/>
      <c r="AG97" s="55"/>
      <c r="AH97" s="55"/>
      <c r="AI97" s="55"/>
      <c r="AJ97" s="55"/>
      <c r="AK97" s="55"/>
      <c r="AL97" s="55"/>
      <c r="AM97" s="55"/>
      <c r="AN97" s="55"/>
      <c r="AO97" s="55"/>
      <c r="AP97" s="55"/>
      <c r="AQ97" s="55"/>
      <c r="AR97" s="55"/>
      <c r="AS97" s="55"/>
      <c r="AT97" s="55"/>
      <c r="AU97" s="55"/>
      <c r="AV97" s="55"/>
      <c r="BH97" s="37">
        <v>4.661724628485802E-2</v>
      </c>
      <c r="BI97" s="34" t="s">
        <v>1920</v>
      </c>
    </row>
    <row r="98" spans="22:61" hidden="1">
      <c r="Z98" s="55"/>
      <c r="AA98" s="55"/>
      <c r="AB98" s="55"/>
      <c r="AC98" s="55"/>
      <c r="AD98" s="55"/>
      <c r="AE98" s="55"/>
      <c r="AF98" s="55"/>
      <c r="AG98" s="55"/>
      <c r="AH98" s="55"/>
      <c r="AI98" s="55"/>
      <c r="AJ98" s="55"/>
      <c r="AK98" s="55"/>
      <c r="AL98" s="55"/>
      <c r="AM98" s="55"/>
      <c r="AN98" s="55"/>
      <c r="AO98" s="55"/>
      <c r="AP98" s="55"/>
      <c r="AQ98" s="55"/>
      <c r="AR98" s="55"/>
      <c r="AS98" s="55"/>
      <c r="AT98" s="55"/>
      <c r="AU98" s="55"/>
      <c r="AV98" s="55"/>
      <c r="BH98" s="37">
        <v>-4.6404535276617635E-2</v>
      </c>
      <c r="BI98" s="34" t="s">
        <v>1921</v>
      </c>
    </row>
    <row r="99" spans="22:61" hidden="1">
      <c r="Z99" s="55"/>
      <c r="AA99" s="55"/>
      <c r="AB99" s="55"/>
      <c r="AC99" s="55"/>
      <c r="AD99" s="55"/>
      <c r="AE99" s="55"/>
      <c r="AF99" s="55"/>
      <c r="AG99" s="55"/>
      <c r="AH99" s="55"/>
      <c r="AI99" s="55"/>
      <c r="AJ99" s="55"/>
      <c r="AK99" s="55"/>
      <c r="AL99" s="55"/>
      <c r="AM99" s="55"/>
      <c r="AN99" s="55"/>
      <c r="AO99" s="55"/>
      <c r="AP99" s="55"/>
      <c r="AQ99" s="55"/>
      <c r="AR99" s="55"/>
      <c r="AS99" s="55"/>
      <c r="AT99" s="55"/>
      <c r="AU99" s="55"/>
      <c r="AV99" s="55"/>
      <c r="BH99" s="37">
        <v>0.13963902784633367</v>
      </c>
      <c r="BI99" s="34" t="s">
        <v>1922</v>
      </c>
    </row>
    <row r="100" spans="22:61" hidden="1">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BH100" s="37">
        <v>-6.775079415904145E-2</v>
      </c>
      <c r="BI100" s="34" t="s">
        <v>1923</v>
      </c>
    </row>
    <row r="101" spans="22:61" hidden="1">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BH101" s="37">
        <v>-0.34714592906051017</v>
      </c>
      <c r="BI101" s="34" t="s">
        <v>1924</v>
      </c>
    </row>
    <row r="102" spans="22:61" hidden="1">
      <c r="Z102" s="55"/>
      <c r="AA102" s="55"/>
      <c r="AB102" s="55"/>
      <c r="AC102" s="55"/>
      <c r="AD102" s="55"/>
      <c r="AE102" s="55"/>
      <c r="AF102" s="55"/>
      <c r="AG102" s="55"/>
      <c r="AH102" s="55"/>
      <c r="AI102" s="55"/>
      <c r="AJ102" s="55"/>
      <c r="AK102" s="55"/>
      <c r="AL102" s="55"/>
      <c r="AM102" s="55"/>
      <c r="AN102" s="55" t="s">
        <v>1925</v>
      </c>
      <c r="AO102" s="55" t="s">
        <v>1926</v>
      </c>
      <c r="AP102" s="55"/>
      <c r="AQ102" s="55"/>
      <c r="AR102" s="55"/>
      <c r="AS102" s="55"/>
      <c r="AT102" s="55"/>
      <c r="AU102" s="55"/>
      <c r="AV102" s="55"/>
      <c r="BH102" s="37">
        <v>0.21164434074242727</v>
      </c>
      <c r="BI102" s="34" t="s">
        <v>1927</v>
      </c>
    </row>
    <row r="103" spans="22:61" hidden="1">
      <c r="Z103" s="55"/>
      <c r="AA103" s="55"/>
      <c r="AB103" s="55"/>
      <c r="AC103" s="55"/>
      <c r="AD103" s="55"/>
      <c r="AE103" s="55"/>
      <c r="AF103" s="55"/>
      <c r="AG103" s="55"/>
      <c r="AH103" s="55"/>
      <c r="AI103" s="55"/>
      <c r="AJ103" s="55"/>
      <c r="AK103" s="55"/>
      <c r="AL103" s="55" t="s">
        <v>1566</v>
      </c>
      <c r="AM103" s="116">
        <v>0.99326885813767318</v>
      </c>
      <c r="AN103" s="116">
        <v>0.24221951672396391</v>
      </c>
      <c r="AO103" s="116">
        <v>1.7443181995513823</v>
      </c>
      <c r="AP103" s="116">
        <f>AM103-AN103</f>
        <v>0.75104934141370927</v>
      </c>
      <c r="AQ103" s="55"/>
      <c r="AR103" s="55"/>
      <c r="AS103" s="55"/>
      <c r="AT103" s="55"/>
      <c r="AU103" s="55"/>
      <c r="AV103" s="55"/>
      <c r="BH103" s="37">
        <v>5.0799914001330715E-2</v>
      </c>
      <c r="BI103" s="34" t="s">
        <v>1928</v>
      </c>
    </row>
    <row r="104" spans="22:61" hidden="1">
      <c r="Z104" s="55"/>
      <c r="AA104" s="55"/>
      <c r="AB104" s="55"/>
      <c r="AC104" s="55"/>
      <c r="AD104" s="55"/>
      <c r="AE104" s="55"/>
      <c r="AF104" s="55"/>
      <c r="AG104" s="55"/>
      <c r="AH104" s="55"/>
      <c r="AI104" s="55"/>
      <c r="AJ104" s="55"/>
      <c r="AK104" s="55"/>
      <c r="AL104" s="55" t="s">
        <v>1597</v>
      </c>
      <c r="AM104" s="116">
        <v>1.085674315137259</v>
      </c>
      <c r="AN104" s="116">
        <v>0.55602609576577344</v>
      </c>
      <c r="AO104" s="116">
        <v>1.6153225345087445</v>
      </c>
      <c r="AP104" s="116">
        <f t="shared" ref="AP104:AP114" si="5">AM104-AN104</f>
        <v>0.52964821937148554</v>
      </c>
      <c r="AQ104" s="55"/>
      <c r="AR104" s="55"/>
      <c r="AS104" s="55"/>
      <c r="AT104" s="55"/>
      <c r="AU104" s="55"/>
      <c r="AV104" s="55"/>
      <c r="BH104" s="37">
        <v>-2.794411954300155E-2</v>
      </c>
      <c r="BI104" s="34" t="s">
        <v>1929</v>
      </c>
    </row>
    <row r="105" spans="22:61" hidden="1">
      <c r="Z105" s="55"/>
      <c r="AA105" s="55"/>
      <c r="AB105" s="55"/>
      <c r="AC105" s="55"/>
      <c r="AD105" s="55"/>
      <c r="AE105" s="55"/>
      <c r="AF105" s="55"/>
      <c r="AG105" s="55"/>
      <c r="AH105" s="55"/>
      <c r="AI105" s="55"/>
      <c r="AJ105" s="55"/>
      <c r="AK105" s="55"/>
      <c r="AL105" s="55" t="s">
        <v>1613</v>
      </c>
      <c r="AM105" s="116">
        <v>3.6655635088676655</v>
      </c>
      <c r="AN105" s="116">
        <v>0.99113952129165384</v>
      </c>
      <c r="AO105" s="116">
        <v>6.3399874964436771</v>
      </c>
      <c r="AP105" s="116">
        <f t="shared" si="5"/>
        <v>2.6744239875760116</v>
      </c>
      <c r="AQ105" s="55"/>
      <c r="AR105" s="55"/>
      <c r="AS105" s="55"/>
      <c r="AT105" s="55"/>
      <c r="AU105" s="55"/>
      <c r="AV105" s="55"/>
      <c r="BH105" s="37">
        <v>0.12954394754566298</v>
      </c>
      <c r="BI105" s="34" t="s">
        <v>1930</v>
      </c>
    </row>
    <row r="106" spans="22:61" hidden="1">
      <c r="Z106" s="55"/>
      <c r="AA106" s="55"/>
      <c r="AB106" s="55"/>
      <c r="AC106" s="55"/>
      <c r="AD106" s="55"/>
      <c r="AE106" s="55"/>
      <c r="AF106" s="55"/>
      <c r="AG106" s="55"/>
      <c r="AH106" s="55"/>
      <c r="AI106" s="55"/>
      <c r="AJ106" s="55"/>
      <c r="AK106" s="55"/>
      <c r="AL106" s="55" t="s">
        <v>1633</v>
      </c>
      <c r="AM106" s="116">
        <v>-0.8729919509379459</v>
      </c>
      <c r="AN106" s="116">
        <v>-1.7314728883584491</v>
      </c>
      <c r="AO106" s="116">
        <v>-1.4511013517442661E-2</v>
      </c>
      <c r="AP106" s="116">
        <f t="shared" si="5"/>
        <v>0.85848093742050324</v>
      </c>
      <c r="AQ106" s="55"/>
      <c r="AR106" s="55"/>
      <c r="AS106" s="55"/>
      <c r="AT106" s="55"/>
      <c r="AU106" s="55"/>
      <c r="AV106" s="55"/>
      <c r="BH106" s="37">
        <v>5.2480229309480153E-2</v>
      </c>
      <c r="BI106" s="34" t="s">
        <v>1931</v>
      </c>
    </row>
    <row r="107" spans="22:61" hidden="1">
      <c r="Z107" s="55"/>
      <c r="AA107" s="55"/>
      <c r="AB107" s="55"/>
      <c r="AC107" s="55"/>
      <c r="AD107" s="55"/>
      <c r="AE107" s="55"/>
      <c r="AF107" s="55"/>
      <c r="AG107" s="55"/>
      <c r="AH107" s="55"/>
      <c r="AI107" s="55"/>
      <c r="AJ107" s="55"/>
      <c r="AK107" s="55"/>
      <c r="AL107" s="55" t="s">
        <v>1654</v>
      </c>
      <c r="AM107" s="116">
        <v>2.8128053519130658</v>
      </c>
      <c r="AN107" s="116">
        <v>0.22315406373800117</v>
      </c>
      <c r="AO107" s="116">
        <v>5.4024566400881309</v>
      </c>
      <c r="AP107" s="116">
        <f t="shared" si="5"/>
        <v>2.5896512881750646</v>
      </c>
      <c r="AQ107" s="55"/>
      <c r="AR107" s="55"/>
      <c r="AS107" s="55"/>
      <c r="AT107" s="55"/>
      <c r="AU107" s="55"/>
      <c r="AV107" s="55"/>
      <c r="BH107" s="37">
        <v>-5.6287194592989295E-2</v>
      </c>
      <c r="BI107" s="34" t="s">
        <v>1932</v>
      </c>
    </row>
    <row r="108" spans="22:61" hidden="1">
      <c r="Z108" s="55"/>
      <c r="AA108" s="55"/>
      <c r="AB108" s="55"/>
      <c r="AC108" s="55"/>
      <c r="AD108" s="55"/>
      <c r="AE108" s="55"/>
      <c r="AF108" s="55"/>
      <c r="AG108" s="55"/>
      <c r="AH108" s="55"/>
      <c r="AI108" s="55"/>
      <c r="AJ108" s="55"/>
      <c r="AK108" s="55"/>
      <c r="AL108" s="55" t="s">
        <v>1674</v>
      </c>
      <c r="AM108" s="116">
        <v>-7.427855943281784E-3</v>
      </c>
      <c r="AN108" s="116">
        <v>-1.5755861535843796E-2</v>
      </c>
      <c r="AO108" s="116">
        <v>9.0014964928022707E-4</v>
      </c>
      <c r="AP108" s="116">
        <f t="shared" si="5"/>
        <v>8.3280055925620128E-3</v>
      </c>
      <c r="AQ108" s="55"/>
      <c r="AR108" s="55"/>
      <c r="AS108" s="55"/>
      <c r="AT108" s="55"/>
      <c r="AU108" s="55"/>
      <c r="AV108" s="55"/>
      <c r="BH108" s="37">
        <v>0.16124765321194962</v>
      </c>
      <c r="BI108" s="34" t="s">
        <v>1933</v>
      </c>
    </row>
    <row r="109" spans="22:61" hidden="1">
      <c r="Z109" s="55"/>
      <c r="AA109" s="55"/>
      <c r="AB109" s="55"/>
      <c r="AC109" s="55"/>
      <c r="AD109" s="55"/>
      <c r="AE109" s="55"/>
      <c r="AF109" s="55"/>
      <c r="AG109" s="55"/>
      <c r="AH109" s="55"/>
      <c r="AI109" s="55"/>
      <c r="AJ109" s="55"/>
      <c r="AK109" s="55"/>
      <c r="AL109" s="55" t="s">
        <v>1691</v>
      </c>
      <c r="AM109" s="116">
        <v>0.96138177732506847</v>
      </c>
      <c r="AN109" s="116">
        <v>-4.9958250339903199E-3</v>
      </c>
      <c r="AO109" s="116">
        <v>1.9277593796841272</v>
      </c>
      <c r="AP109" s="116">
        <f t="shared" si="5"/>
        <v>0.96637760235905878</v>
      </c>
      <c r="AQ109" s="55"/>
      <c r="AR109" s="55"/>
      <c r="AS109" s="55"/>
      <c r="AT109" s="55"/>
      <c r="AU109" s="55"/>
      <c r="AV109" s="55"/>
      <c r="BH109" s="37">
        <v>7.2962985437615424E-2</v>
      </c>
      <c r="BI109" s="34" t="s">
        <v>1934</v>
      </c>
    </row>
    <row r="110" spans="22:61" hidden="1">
      <c r="Z110" s="55"/>
      <c r="AA110" s="55"/>
      <c r="AB110" s="55"/>
      <c r="AC110" s="55"/>
      <c r="AD110" s="55"/>
      <c r="AE110" s="55"/>
      <c r="AF110" s="55"/>
      <c r="AG110" s="55"/>
      <c r="AH110" s="55"/>
      <c r="AI110" s="55"/>
      <c r="AJ110" s="55"/>
      <c r="AK110" s="55"/>
      <c r="AL110" s="55" t="s">
        <v>1707</v>
      </c>
      <c r="AM110" s="116">
        <v>1.5785236040456094E-2</v>
      </c>
      <c r="AN110" s="116">
        <v>-2.9239716422831661E-2</v>
      </c>
      <c r="AO110" s="116">
        <v>6.0810188503743853E-2</v>
      </c>
      <c r="AP110" s="116">
        <f t="shared" si="5"/>
        <v>4.5024952463287755E-2</v>
      </c>
      <c r="AQ110" s="55"/>
      <c r="AR110" s="55"/>
      <c r="AS110" s="55"/>
      <c r="AT110" s="55"/>
      <c r="AU110" s="55"/>
      <c r="AV110" s="55"/>
      <c r="BH110" s="37">
        <v>-5.1416854452024666E-2</v>
      </c>
      <c r="BI110" s="34" t="s">
        <v>1935</v>
      </c>
    </row>
    <row r="111" spans="22:61" hidden="1">
      <c r="Z111" s="55"/>
      <c r="AA111" s="55"/>
      <c r="AB111" s="55"/>
      <c r="AC111" s="55"/>
      <c r="AD111" s="55"/>
      <c r="AE111" s="55"/>
      <c r="AF111" s="55"/>
      <c r="AG111" s="55"/>
      <c r="AH111" s="55"/>
      <c r="AI111" s="55"/>
      <c r="AJ111" s="55"/>
      <c r="AK111" s="55"/>
      <c r="AL111" s="55" t="s">
        <v>1728</v>
      </c>
      <c r="AM111" s="116">
        <v>-9.7892072640090727E-3</v>
      </c>
      <c r="AN111" s="116">
        <v>-2.7741031131700625E-2</v>
      </c>
      <c r="AO111" s="116">
        <v>8.16261660368248E-3</v>
      </c>
      <c r="AP111" s="116">
        <f t="shared" si="5"/>
        <v>1.7951823867691553E-2</v>
      </c>
      <c r="AQ111" s="55"/>
      <c r="AR111" s="55"/>
      <c r="AS111" s="55"/>
      <c r="AT111" s="55"/>
      <c r="AU111" s="55"/>
      <c r="AV111" s="55"/>
      <c r="BH111" s="37">
        <v>0.1973428253272555</v>
      </c>
      <c r="BI111" s="34" t="s">
        <v>1936</v>
      </c>
    </row>
    <row r="112" spans="22:61" hidden="1">
      <c r="Z112" s="55"/>
      <c r="AA112" s="55"/>
      <c r="AB112" s="55"/>
      <c r="AC112" s="55"/>
      <c r="AD112" s="55"/>
      <c r="AE112" s="55"/>
      <c r="AF112" s="55"/>
      <c r="AG112" s="55"/>
      <c r="AH112" s="55"/>
      <c r="AI112" s="55"/>
      <c r="AJ112" s="55"/>
      <c r="AK112" s="55"/>
      <c r="AL112" s="55" t="s">
        <v>1748</v>
      </c>
      <c r="AM112" s="116">
        <v>-1.7228073165646798</v>
      </c>
      <c r="AN112" s="116">
        <v>-1.9846237830811495</v>
      </c>
      <c r="AO112" s="116">
        <v>-1.4609908500482101</v>
      </c>
      <c r="AP112" s="116">
        <f t="shared" si="5"/>
        <v>0.26181646651646973</v>
      </c>
      <c r="AQ112" s="55"/>
      <c r="AR112" s="55"/>
      <c r="AS112" s="55"/>
      <c r="AT112" s="55"/>
      <c r="AU112" s="55"/>
      <c r="AV112" s="55"/>
      <c r="BH112" s="37">
        <v>4.5165682847434385E-2</v>
      </c>
      <c r="BI112" s="34" t="s">
        <v>1937</v>
      </c>
    </row>
    <row r="113" spans="11:61" hidden="1">
      <c r="Z113" s="55"/>
      <c r="AA113" s="55"/>
      <c r="AB113" s="55"/>
      <c r="AC113" s="55"/>
      <c r="AD113" s="55"/>
      <c r="AE113" s="55"/>
      <c r="AF113" s="55"/>
      <c r="AG113" s="55"/>
      <c r="AH113" s="55"/>
      <c r="AI113" s="55"/>
      <c r="AJ113" s="55"/>
      <c r="AK113" s="55"/>
      <c r="AL113" s="55" t="s">
        <v>1766</v>
      </c>
      <c r="AM113" s="116">
        <v>1.2926961692690497</v>
      </c>
      <c r="AN113" s="116">
        <v>0.89190405827284958</v>
      </c>
      <c r="AO113" s="116">
        <v>1.69348828026525</v>
      </c>
      <c r="AP113" s="116">
        <f t="shared" si="5"/>
        <v>0.40079211099620016</v>
      </c>
      <c r="AQ113" s="55"/>
      <c r="AR113" s="55"/>
      <c r="AS113" s="55"/>
      <c r="AT113" s="55"/>
      <c r="AU113" s="55"/>
      <c r="AV113" s="55"/>
      <c r="BH113" s="37">
        <v>-0.25954072124502792</v>
      </c>
      <c r="BI113" s="34" t="s">
        <v>1938</v>
      </c>
    </row>
    <row r="114" spans="11:61" hidden="1">
      <c r="Z114" s="55"/>
      <c r="AA114" s="55"/>
      <c r="AB114" s="55"/>
      <c r="AC114" s="55"/>
      <c r="AD114" s="55"/>
      <c r="AE114" s="55"/>
      <c r="AF114" s="55"/>
      <c r="AG114" s="55"/>
      <c r="AH114" s="55"/>
      <c r="AI114" s="55"/>
      <c r="AJ114" s="55"/>
      <c r="AK114" s="55"/>
      <c r="AL114" s="55" t="s">
        <v>1787</v>
      </c>
      <c r="AM114" s="116">
        <v>1.4539622610261651</v>
      </c>
      <c r="AN114" s="116">
        <v>0.7220282136813605</v>
      </c>
      <c r="AO114" s="116">
        <v>2.1858963083709697</v>
      </c>
      <c r="AP114" s="116">
        <f t="shared" si="5"/>
        <v>0.73193404734480461</v>
      </c>
      <c r="AQ114" s="55"/>
      <c r="AR114" s="55"/>
      <c r="AS114" s="55"/>
      <c r="AT114" s="55"/>
      <c r="AU114" s="55"/>
      <c r="AV114" s="55"/>
      <c r="BH114" s="37">
        <v>0.34987208693989669</v>
      </c>
      <c r="BI114" s="34" t="s">
        <v>1939</v>
      </c>
    </row>
    <row r="115" spans="11:61" hidden="1">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BH115" s="37">
        <v>6.9989269824522402E-2</v>
      </c>
      <c r="BI115" s="34" t="s">
        <v>1940</v>
      </c>
    </row>
    <row r="116" spans="11:61" hidden="1">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BH116" s="37">
        <v>-1.0208612220036592E-2</v>
      </c>
      <c r="BI116" s="34" t="s">
        <v>1941</v>
      </c>
    </row>
    <row r="117" spans="11:61" hidden="1">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BH117" s="37">
        <v>0.15018715186908138</v>
      </c>
      <c r="BI117" s="34" t="s">
        <v>1942</v>
      </c>
    </row>
    <row r="118" spans="11:61" hidden="1">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BH118" s="37">
        <v>8.2405464913892834E-2</v>
      </c>
      <c r="BI118" s="34" t="s">
        <v>1943</v>
      </c>
    </row>
    <row r="119" spans="11:61" hidden="1">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BH119" s="37">
        <v>-1.3172531142195187E-2</v>
      </c>
      <c r="BI119" s="34" t="s">
        <v>1944</v>
      </c>
    </row>
    <row r="120" spans="11:61" hidden="1">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BH120" s="37">
        <v>0.17798346096998086</v>
      </c>
      <c r="BI120" s="34" t="s">
        <v>1945</v>
      </c>
    </row>
    <row r="121" spans="11:61" hidden="1">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BH121" s="37">
        <v>2.3047373553740449E-2</v>
      </c>
      <c r="BI121" s="34" t="s">
        <v>1946</v>
      </c>
    </row>
    <row r="122" spans="11:61">
      <c r="P122" s="34" t="s">
        <v>354</v>
      </c>
      <c r="Q122" s="34"/>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BH122" s="37">
        <v>4.9840712085236702E-3</v>
      </c>
      <c r="BI122" s="34" t="s">
        <v>1947</v>
      </c>
    </row>
    <row r="123" spans="11:61">
      <c r="Q123" s="34"/>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BH123" s="37">
        <v>4.1110675898957227E-2</v>
      </c>
      <c r="BI123" s="34" t="s">
        <v>1948</v>
      </c>
    </row>
    <row r="124" spans="11:61">
      <c r="P124" s="34" t="s">
        <v>1160</v>
      </c>
      <c r="Q124" s="34"/>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BH124" s="37">
        <v>2.8417424055070528E-3</v>
      </c>
      <c r="BI124" s="34" t="s">
        <v>1949</v>
      </c>
    </row>
    <row r="125" spans="11:61">
      <c r="P125" s="34" t="s">
        <v>354</v>
      </c>
      <c r="Q125" s="34" t="s">
        <v>354</v>
      </c>
      <c r="R125" s="34" t="s">
        <v>354</v>
      </c>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BH125" s="37">
        <v>-6.1239477186572008E-3</v>
      </c>
      <c r="BI125" s="34" t="s">
        <v>1950</v>
      </c>
    </row>
    <row r="126" spans="11:61">
      <c r="P126" s="34" t="s">
        <v>1591</v>
      </c>
      <c r="Q126" s="34" t="s">
        <v>1951</v>
      </c>
      <c r="R126" s="34" t="s">
        <v>1952</v>
      </c>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BH126" s="37">
        <v>1.1807432529671306E-2</v>
      </c>
      <c r="BI126" s="34" t="s">
        <v>1953</v>
      </c>
    </row>
    <row r="127" spans="11:61">
      <c r="P127" s="34" t="s">
        <v>354</v>
      </c>
      <c r="Q127" s="34" t="s">
        <v>1954</v>
      </c>
      <c r="R127" s="34" t="s">
        <v>1955</v>
      </c>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BH127" s="37">
        <v>3.6792842129610891E-2</v>
      </c>
      <c r="BI127" s="34" t="s">
        <v>1956</v>
      </c>
    </row>
    <row r="128" spans="11:61">
      <c r="K128" s="34" t="s">
        <v>1957</v>
      </c>
      <c r="L128" s="52">
        <v>0.31752867143076047</v>
      </c>
      <c r="M128" s="34">
        <f>L128-L129</f>
        <v>0.146781302083316</v>
      </c>
      <c r="P128" s="34" t="s">
        <v>1603</v>
      </c>
      <c r="Q128" s="34" t="s">
        <v>1958</v>
      </c>
      <c r="R128" s="34" t="s">
        <v>1959</v>
      </c>
      <c r="T128" s="34" t="s">
        <v>1633</v>
      </c>
      <c r="V128" s="34" t="str">
        <f>V23</f>
        <v>Log(Average Hourly Wage)</v>
      </c>
      <c r="W128" s="52">
        <f>L137</f>
        <v>-0.97264249064125119</v>
      </c>
      <c r="X128" s="34">
        <f>M137</f>
        <v>0.42532560279358189</v>
      </c>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BH128" s="37">
        <v>2.2909380252195216E-2</v>
      </c>
      <c r="BI128" s="34" t="s">
        <v>1960</v>
      </c>
    </row>
    <row r="129" spans="11:61">
      <c r="K129" s="34" t="s">
        <v>1961</v>
      </c>
      <c r="L129" s="52">
        <v>0.17074736934744447</v>
      </c>
      <c r="P129" s="34" t="s">
        <v>354</v>
      </c>
      <c r="Q129" s="34" t="s">
        <v>1962</v>
      </c>
      <c r="R129" s="34" t="s">
        <v>1962</v>
      </c>
      <c r="T129" s="34" t="str">
        <f>K140</f>
        <v>bfdi_fdi_fdz3</v>
      </c>
      <c r="V129" s="34" t="str">
        <f t="shared" ref="V129:V134" si="6">V24</f>
        <v>Financial Development Index</v>
      </c>
      <c r="W129" s="52">
        <f>L140</f>
        <v>5.6594406891639755E-2</v>
      </c>
      <c r="X129" s="34">
        <f>M140</f>
        <v>2.4920220839878354E-2</v>
      </c>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BH129" s="37">
        <v>5.0676304007026565E-2</v>
      </c>
      <c r="BI129" s="34" t="s">
        <v>1963</v>
      </c>
    </row>
    <row r="130" spans="11:61">
      <c r="K130" s="34" t="s">
        <v>1964</v>
      </c>
      <c r="L130" s="52">
        <v>0.46430997351407644</v>
      </c>
      <c r="P130" s="34" t="s">
        <v>1614</v>
      </c>
      <c r="Q130" s="34" t="s">
        <v>1965</v>
      </c>
      <c r="R130" s="34" t="s">
        <v>1966</v>
      </c>
      <c r="T130" s="34" t="s">
        <v>1674</v>
      </c>
      <c r="V130" s="34" t="str">
        <f t="shared" si="6"/>
        <v>Trade Openness</v>
      </c>
      <c r="W130" s="52">
        <f>L143</f>
        <v>-7.2456080513578023E-3</v>
      </c>
      <c r="X130" s="34">
        <f>M143</f>
        <v>4.2632978645372518E-3</v>
      </c>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BH130" s="37">
        <v>6.4821227069378484E-3</v>
      </c>
      <c r="BI130" s="34" t="s">
        <v>1967</v>
      </c>
    </row>
    <row r="131" spans="11:61">
      <c r="K131" s="34" t="s">
        <v>1968</v>
      </c>
      <c r="L131" s="52">
        <v>0.20285212846959208</v>
      </c>
      <c r="M131" s="34">
        <f>L131-L132</f>
        <v>6.4441852940823136E-2</v>
      </c>
      <c r="P131" s="34" t="s">
        <v>354</v>
      </c>
      <c r="Q131" s="34" t="s">
        <v>1969</v>
      </c>
      <c r="R131" s="34" t="s">
        <v>1970</v>
      </c>
      <c r="T131" s="34" t="s">
        <v>1691</v>
      </c>
      <c r="V131" s="34" t="str">
        <f t="shared" si="6"/>
        <v>Rule of Law (above 75th percentile)</v>
      </c>
      <c r="W131" s="52">
        <f>L146</f>
        <v>1.0967628989802616</v>
      </c>
      <c r="X131" s="34">
        <f>M146</f>
        <v>0.80378451406307294</v>
      </c>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BH131" s="37">
        <v>-6.1676516984608756E-3</v>
      </c>
      <c r="BI131" s="34" t="s">
        <v>1971</v>
      </c>
    </row>
    <row r="132" spans="11:61">
      <c r="K132" s="34" t="s">
        <v>1972</v>
      </c>
      <c r="L132" s="52">
        <v>0.13841027552876894</v>
      </c>
      <c r="P132" s="34" t="s">
        <v>1627</v>
      </c>
      <c r="Q132" s="34" t="s">
        <v>1973</v>
      </c>
      <c r="R132" s="34" t="s">
        <v>1974</v>
      </c>
      <c r="T132" s="34" t="s">
        <v>1566</v>
      </c>
      <c r="V132" s="35" t="s">
        <v>1253</v>
      </c>
      <c r="W132" s="52">
        <f>L128</f>
        <v>0.31752867143076047</v>
      </c>
      <c r="X132" s="34">
        <f>M128</f>
        <v>0.146781302083316</v>
      </c>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BH132" s="37">
        <v>1.9131897112336572E-2</v>
      </c>
      <c r="BI132" s="34" t="s">
        <v>1975</v>
      </c>
    </row>
    <row r="133" spans="11:61">
      <c r="K133" s="34" t="s">
        <v>1976</v>
      </c>
      <c r="L133" s="52">
        <v>0.26729398141041522</v>
      </c>
      <c r="P133" s="34" t="s">
        <v>354</v>
      </c>
      <c r="Q133" s="34" t="s">
        <v>1977</v>
      </c>
      <c r="R133" s="34" t="s">
        <v>1978</v>
      </c>
      <c r="T133" s="36" t="str">
        <f>K131</f>
        <v>bfdi_trade_transp_infrastrz3</v>
      </c>
      <c r="U133" s="36"/>
      <c r="V133" s="36" t="str">
        <f>V28</f>
        <v>Trade&amp;Transport Infrastructure</v>
      </c>
      <c r="W133" s="52">
        <f>L131</f>
        <v>0.20285212846959208</v>
      </c>
      <c r="X133" s="34">
        <f>M131</f>
        <v>6.4441852940823136E-2</v>
      </c>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BH133" s="37">
        <v>1.3675030590364909E-2</v>
      </c>
      <c r="BI133" s="34" t="s">
        <v>1979</v>
      </c>
    </row>
    <row r="134" spans="11:61">
      <c r="K134" s="34" t="s">
        <v>1980</v>
      </c>
      <c r="L134" s="52">
        <v>0.17298315429598254</v>
      </c>
      <c r="M134" s="34">
        <f>L134-L135</f>
        <v>8.7267176038087479E-2</v>
      </c>
      <c r="P134" s="34" t="s">
        <v>1643</v>
      </c>
      <c r="Q134" s="34" t="s">
        <v>1981</v>
      </c>
      <c r="R134" s="34" t="s">
        <v>1982</v>
      </c>
      <c r="T134" s="36" t="str">
        <f>K134</f>
        <v>bfdi_EGOV_INDEX_intz3</v>
      </c>
      <c r="U134" s="36"/>
      <c r="V134" s="36" t="str">
        <f t="shared" si="6"/>
        <v>EGOV Index</v>
      </c>
      <c r="W134" s="52">
        <f>L134</f>
        <v>0.17298315429598254</v>
      </c>
      <c r="X134" s="34">
        <f>M134</f>
        <v>8.7267176038087479E-2</v>
      </c>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BH134" s="37">
        <v>-1.1780924805410225E-2</v>
      </c>
      <c r="BI134" s="34" t="s">
        <v>1983</v>
      </c>
    </row>
    <row r="135" spans="11:61">
      <c r="K135" s="34" t="s">
        <v>1984</v>
      </c>
      <c r="L135" s="52">
        <v>8.5715978257895065E-2</v>
      </c>
      <c r="P135" s="34" t="s">
        <v>354</v>
      </c>
      <c r="Q135" s="34" t="s">
        <v>1985</v>
      </c>
      <c r="R135" s="34" t="s">
        <v>1986</v>
      </c>
      <c r="T135" s="36" t="s">
        <v>1728</v>
      </c>
      <c r="U135" s="36"/>
      <c r="V135" s="36" t="s">
        <v>1987</v>
      </c>
      <c r="W135" s="52">
        <f>L149</f>
        <v>8.7322690596536249E-3</v>
      </c>
      <c r="X135" s="34">
        <f>M149</f>
        <v>2.6330720786450747E-2</v>
      </c>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BH135" s="37">
        <v>3.9130985986140045E-2</v>
      </c>
      <c r="BI135" s="34" t="s">
        <v>1988</v>
      </c>
    </row>
    <row r="136" spans="11:61">
      <c r="K136" s="34" t="s">
        <v>1989</v>
      </c>
      <c r="L136" s="52">
        <v>0.26025033033407002</v>
      </c>
      <c r="P136" s="34" t="s">
        <v>1655</v>
      </c>
      <c r="Q136" s="34" t="s">
        <v>1990</v>
      </c>
      <c r="R136" s="34" t="s">
        <v>1991</v>
      </c>
      <c r="T136" s="34" t="s">
        <v>1992</v>
      </c>
      <c r="V136" s="34" t="s">
        <v>1993</v>
      </c>
      <c r="W136" s="52">
        <f>L161</f>
        <v>0.11078429289554018</v>
      </c>
      <c r="X136" s="52">
        <f>M161</f>
        <v>0.20604284562436692</v>
      </c>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BH136" s="37">
        <v>7.9079997840250105E-3</v>
      </c>
      <c r="BI136" s="34" t="s">
        <v>1994</v>
      </c>
    </row>
    <row r="137" spans="11:61">
      <c r="K137" s="34" t="s">
        <v>1633</v>
      </c>
      <c r="L137" s="52">
        <v>-0.97264249064125119</v>
      </c>
      <c r="M137" s="34">
        <f>L137-L138</f>
        <v>0.42532560279358189</v>
      </c>
      <c r="P137" s="34" t="s">
        <v>354</v>
      </c>
      <c r="Q137" s="34" t="s">
        <v>1995</v>
      </c>
      <c r="R137" s="34" t="s">
        <v>1996</v>
      </c>
      <c r="T137" s="34" t="s">
        <v>1748</v>
      </c>
      <c r="V137" s="34" t="s">
        <v>1350</v>
      </c>
      <c r="W137" s="52">
        <f>L152</f>
        <v>-1.7735482017310806</v>
      </c>
      <c r="X137" s="52">
        <f>M152</f>
        <v>0.17611986351885189</v>
      </c>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BH137" s="37">
        <v>-5.6746081806393414E-3</v>
      </c>
      <c r="BI137" s="34" t="s">
        <v>1997</v>
      </c>
    </row>
    <row r="138" spans="11:61">
      <c r="K138" s="34" t="s">
        <v>1642</v>
      </c>
      <c r="L138" s="52">
        <v>-1.3979680934348331</v>
      </c>
      <c r="P138" s="34" t="s">
        <v>1668</v>
      </c>
      <c r="Q138" s="34" t="s">
        <v>1998</v>
      </c>
      <c r="R138" s="34" t="s">
        <v>1999</v>
      </c>
      <c r="T138" s="34" t="s">
        <v>1766</v>
      </c>
      <c r="V138" s="34" t="s">
        <v>1777</v>
      </c>
      <c r="W138" s="52">
        <f>L155</f>
        <v>1.4028772446980606</v>
      </c>
      <c r="X138" s="34">
        <f>M155</f>
        <v>0.48311017952578039</v>
      </c>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BH138" s="37">
        <v>2.1490607748689362E-2</v>
      </c>
      <c r="BI138" s="34" t="s">
        <v>2000</v>
      </c>
    </row>
    <row r="139" spans="11:61">
      <c r="K139" s="34" t="s">
        <v>1649</v>
      </c>
      <c r="L139" s="52">
        <v>-0.5473168878476693</v>
      </c>
      <c r="P139" s="34" t="s">
        <v>354</v>
      </c>
      <c r="Q139" s="34" t="s">
        <v>2001</v>
      </c>
      <c r="R139" s="34" t="s">
        <v>2002</v>
      </c>
      <c r="T139" s="34" t="s">
        <v>1787</v>
      </c>
      <c r="V139" s="34" t="s">
        <v>1785</v>
      </c>
      <c r="W139" s="52">
        <f>L158</f>
        <v>1.3869391256058288</v>
      </c>
      <c r="X139" s="34">
        <f>M158</f>
        <v>0.81384969027719434</v>
      </c>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BH139" s="37">
        <v>2.8576882260100557E-2</v>
      </c>
      <c r="BI139" s="34" t="s">
        <v>2003</v>
      </c>
    </row>
    <row r="140" spans="11:61">
      <c r="K140" s="34" t="s">
        <v>2004</v>
      </c>
      <c r="L140" s="52">
        <v>5.6594406891639755E-2</v>
      </c>
      <c r="M140" s="34">
        <f>L140-L141</f>
        <v>2.4920220839878354E-2</v>
      </c>
      <c r="P140" s="34" t="s">
        <v>1680</v>
      </c>
      <c r="Q140" s="34" t="s">
        <v>354</v>
      </c>
      <c r="R140" s="34" t="s">
        <v>354</v>
      </c>
      <c r="W140" s="52"/>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BH140" s="37">
        <v>9.7588782604356855E-3</v>
      </c>
      <c r="BI140" s="34" t="s">
        <v>2005</v>
      </c>
    </row>
    <row r="141" spans="11:61">
      <c r="K141" s="34" t="s">
        <v>2006</v>
      </c>
      <c r="L141" s="52">
        <v>3.1674186051761401E-2</v>
      </c>
      <c r="P141" s="34" t="s">
        <v>354</v>
      </c>
      <c r="Q141" s="34" t="s">
        <v>354</v>
      </c>
      <c r="R141" s="34" t="s">
        <v>354</v>
      </c>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BH141" s="37">
        <v>4.7394886259765429E-2</v>
      </c>
      <c r="BI141" s="34" t="s">
        <v>2007</v>
      </c>
    </row>
    <row r="142" spans="11:61">
      <c r="K142" s="34" t="s">
        <v>2008</v>
      </c>
      <c r="L142" s="52">
        <v>8.1514627731518102E-2</v>
      </c>
      <c r="P142" s="34" t="s">
        <v>1859</v>
      </c>
      <c r="Q142" s="34" t="s">
        <v>2009</v>
      </c>
      <c r="R142" s="34" t="s">
        <v>2010</v>
      </c>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BH142" s="37">
        <v>2.6528795851680637E-3</v>
      </c>
      <c r="BI142" s="34" t="s">
        <v>2011</v>
      </c>
    </row>
    <row r="143" spans="11:61">
      <c r="K143" s="34" t="s">
        <v>1674</v>
      </c>
      <c r="L143" s="52">
        <v>-7.2456080513578023E-3</v>
      </c>
      <c r="M143" s="34">
        <f>L143-L144</f>
        <v>4.2632978645372518E-3</v>
      </c>
      <c r="P143" s="34" t="s">
        <v>354</v>
      </c>
      <c r="Q143" s="34" t="s">
        <v>2012</v>
      </c>
      <c r="R143" s="34" t="s">
        <v>2013</v>
      </c>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BH143" s="37">
        <v>-1.6206193754938879E-2</v>
      </c>
      <c r="BI143" s="34" t="s">
        <v>2014</v>
      </c>
    </row>
    <row r="144" spans="11:61">
      <c r="K144" s="34" t="s">
        <v>1679</v>
      </c>
      <c r="L144" s="52">
        <v>-1.1508905915895054E-2</v>
      </c>
      <c r="P144" s="34" t="s">
        <v>2015</v>
      </c>
      <c r="Q144" s="34" t="s">
        <v>2016</v>
      </c>
      <c r="R144" s="34" t="s">
        <v>2017</v>
      </c>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BH144" s="37">
        <v>2.1511952925275007E-2</v>
      </c>
      <c r="BI144" s="34" t="s">
        <v>2018</v>
      </c>
    </row>
    <row r="145" spans="11:61">
      <c r="K145" s="34" t="s">
        <v>1686</v>
      </c>
      <c r="L145" s="52">
        <v>-2.9823101868205497E-3</v>
      </c>
      <c r="P145" s="34" t="s">
        <v>354</v>
      </c>
      <c r="Q145" s="34" t="s">
        <v>2019</v>
      </c>
      <c r="R145" s="34" t="s">
        <v>1622</v>
      </c>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BH145" s="37">
        <v>3.3715517594670508E-2</v>
      </c>
      <c r="BI145" s="34" t="s">
        <v>2020</v>
      </c>
    </row>
    <row r="146" spans="11:61">
      <c r="K146" s="34" t="s">
        <v>1691</v>
      </c>
      <c r="L146" s="52">
        <v>1.0967628989802616</v>
      </c>
      <c r="M146" s="34">
        <f>L146-L147</f>
        <v>0.80378451406307294</v>
      </c>
      <c r="P146" s="34" t="s">
        <v>1716</v>
      </c>
      <c r="Q146" s="34" t="s">
        <v>2021</v>
      </c>
      <c r="R146" s="34" t="s">
        <v>2022</v>
      </c>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BH146" s="37">
        <v>6.4248399752757854E-3</v>
      </c>
      <c r="BI146" s="34" t="s">
        <v>2023</v>
      </c>
    </row>
    <row r="147" spans="11:61">
      <c r="K147" s="34" t="s">
        <v>1698</v>
      </c>
      <c r="L147" s="52">
        <v>0.29297838491718864</v>
      </c>
      <c r="P147" s="34" t="s">
        <v>354</v>
      </c>
      <c r="Q147" s="34" t="s">
        <v>2024</v>
      </c>
      <c r="R147" s="34" t="s">
        <v>2025</v>
      </c>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BH147" s="37">
        <v>6.100619521406523E-2</v>
      </c>
      <c r="BI147" s="34" t="s">
        <v>2026</v>
      </c>
    </row>
    <row r="148" spans="11:61">
      <c r="K148" s="34" t="s">
        <v>1702</v>
      </c>
      <c r="L148" s="52">
        <v>1.9005474130433346</v>
      </c>
      <c r="P148" s="34" t="s">
        <v>1729</v>
      </c>
      <c r="Q148" s="34" t="s">
        <v>2027</v>
      </c>
      <c r="R148" s="34" t="s">
        <v>354</v>
      </c>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BH148" s="37">
        <v>1.5835257870395747E-2</v>
      </c>
      <c r="BI148" s="34" t="s">
        <v>2028</v>
      </c>
    </row>
    <row r="149" spans="11:61">
      <c r="K149" s="34" t="s">
        <v>1707</v>
      </c>
      <c r="L149" s="52">
        <v>8.7322690596536249E-3</v>
      </c>
      <c r="M149" s="34">
        <f>L149-L150</f>
        <v>2.6330720786450747E-2</v>
      </c>
      <c r="P149" s="34" t="s">
        <v>354</v>
      </c>
      <c r="Q149" s="34" t="s">
        <v>2029</v>
      </c>
      <c r="R149" s="34" t="s">
        <v>354</v>
      </c>
      <c r="T149" s="35" t="s">
        <v>2030</v>
      </c>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BH149" s="37">
        <v>3.2354766183663505E-3</v>
      </c>
      <c r="BI149" s="34" t="s">
        <v>2031</v>
      </c>
    </row>
    <row r="150" spans="11:61">
      <c r="K150" s="34" t="s">
        <v>1715</v>
      </c>
      <c r="L150" s="52">
        <v>-1.7598451726797124E-2</v>
      </c>
      <c r="P150" s="34" t="s">
        <v>1741</v>
      </c>
      <c r="Q150" s="34" t="s">
        <v>2032</v>
      </c>
      <c r="R150" s="34" t="s">
        <v>2033</v>
      </c>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BH150" s="37">
        <v>2.8435039122425142E-2</v>
      </c>
      <c r="BI150" s="34" t="s">
        <v>2034</v>
      </c>
    </row>
    <row r="151" spans="11:61">
      <c r="K151" s="34" t="s">
        <v>1722</v>
      </c>
      <c r="L151" s="52">
        <v>3.5062989846104377E-2</v>
      </c>
      <c r="P151" s="34" t="s">
        <v>354</v>
      </c>
      <c r="Q151" s="34" t="s">
        <v>2035</v>
      </c>
      <c r="R151" s="34" t="s">
        <v>2035</v>
      </c>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BH151" s="37">
        <v>2.8263441506928454E-2</v>
      </c>
      <c r="BI151" s="34" t="s">
        <v>2036</v>
      </c>
    </row>
    <row r="152" spans="11:61">
      <c r="K152" s="34" t="s">
        <v>1748</v>
      </c>
      <c r="L152" s="52">
        <v>-1.7735482017310806</v>
      </c>
      <c r="M152" s="34">
        <f>L152-L153</f>
        <v>0.17611986351885189</v>
      </c>
      <c r="P152" s="34" t="s">
        <v>1754</v>
      </c>
      <c r="Q152" s="34" t="s">
        <v>354</v>
      </c>
      <c r="R152" s="34" t="s">
        <v>354</v>
      </c>
      <c r="V152" s="85" t="s">
        <v>2037</v>
      </c>
      <c r="W152" s="53">
        <f>L179</f>
        <v>1.8247159127679946E-3</v>
      </c>
      <c r="X152" s="53">
        <f>M179</f>
        <v>2.2985983906896094E-3</v>
      </c>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BH152" s="37">
        <v>-2.2564430015312234E-3</v>
      </c>
      <c r="BI152" s="34" t="s">
        <v>2038</v>
      </c>
    </row>
    <row r="153" spans="11:61">
      <c r="K153" s="34" t="s">
        <v>1753</v>
      </c>
      <c r="L153" s="52">
        <v>-1.9496680652499325</v>
      </c>
      <c r="P153" s="34" t="s">
        <v>354</v>
      </c>
      <c r="Q153" s="34" t="s">
        <v>354</v>
      </c>
      <c r="R153" s="34" t="s">
        <v>354</v>
      </c>
      <c r="V153" s="36" t="s">
        <v>1232</v>
      </c>
      <c r="W153" s="52">
        <f>W135</f>
        <v>8.7322690596536249E-3</v>
      </c>
      <c r="X153" s="34">
        <f>X135</f>
        <v>2.6330720786450747E-2</v>
      </c>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BH153" s="37">
        <v>5.8783326015388132E-2</v>
      </c>
      <c r="BI153" s="34" t="s">
        <v>2039</v>
      </c>
    </row>
    <row r="154" spans="11:61">
      <c r="K154" s="34" t="s">
        <v>1760</v>
      </c>
      <c r="L154" s="52">
        <v>-1.5974283382122287</v>
      </c>
      <c r="P154" s="34" t="s">
        <v>1767</v>
      </c>
      <c r="Q154" s="34" t="s">
        <v>2040</v>
      </c>
      <c r="R154" s="34" t="s">
        <v>2041</v>
      </c>
      <c r="V154" s="34" t="str">
        <f>V132</f>
        <v>Education spending (% GDP)</v>
      </c>
      <c r="W154" s="52">
        <f>W132</f>
        <v>0.31752867143076047</v>
      </c>
      <c r="X154" s="34">
        <f>X132</f>
        <v>0.146781302083316</v>
      </c>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BH154" s="37">
        <v>-3.0048410775682655E-3</v>
      </c>
      <c r="BI154" s="34" t="s">
        <v>2042</v>
      </c>
    </row>
    <row r="155" spans="11:61">
      <c r="K155" s="34" t="s">
        <v>1766</v>
      </c>
      <c r="L155" s="52">
        <v>1.4028772446980606</v>
      </c>
      <c r="M155" s="34">
        <f>L155-L156</f>
        <v>0.48311017952578039</v>
      </c>
      <c r="P155" s="34" t="s">
        <v>354</v>
      </c>
      <c r="Q155" s="34" t="s">
        <v>2043</v>
      </c>
      <c r="R155" s="34" t="s">
        <v>2044</v>
      </c>
      <c r="T155" s="36" t="s">
        <v>2045</v>
      </c>
      <c r="U155" s="36"/>
      <c r="V155" s="36" t="s">
        <v>1263</v>
      </c>
      <c r="W155" s="52">
        <f>W134</f>
        <v>0.17298315429598254</v>
      </c>
      <c r="X155" s="34">
        <f>X134</f>
        <v>8.7267176038087479E-2</v>
      </c>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BH155" s="37">
        <v>-1.352151914757144E-2</v>
      </c>
      <c r="BI155" s="34" t="s">
        <v>2046</v>
      </c>
    </row>
    <row r="156" spans="11:61">
      <c r="K156" s="34" t="s">
        <v>1774</v>
      </c>
      <c r="L156" s="52">
        <v>0.91976706517228024</v>
      </c>
      <c r="P156" s="34" t="s">
        <v>1782</v>
      </c>
      <c r="Q156" s="34" t="s">
        <v>2047</v>
      </c>
      <c r="R156" s="34" t="s">
        <v>2048</v>
      </c>
      <c r="T156" s="36" t="s">
        <v>2045</v>
      </c>
      <c r="U156" s="36"/>
      <c r="V156" s="36" t="s">
        <v>1319</v>
      </c>
      <c r="W156" s="52">
        <f>W133</f>
        <v>0.20285212846959208</v>
      </c>
      <c r="X156" s="34">
        <f>X133</f>
        <v>6.4441852940823136E-2</v>
      </c>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BH156" s="37">
        <v>7.5118369924349095E-3</v>
      </c>
      <c r="BI156" s="34" t="s">
        <v>2049</v>
      </c>
    </row>
    <row r="157" spans="11:61">
      <c r="K157" s="34" t="s">
        <v>1781</v>
      </c>
      <c r="L157" s="52">
        <v>1.885987424223841</v>
      </c>
      <c r="P157" s="34" t="s">
        <v>354</v>
      </c>
      <c r="Q157" s="34" t="s">
        <v>2050</v>
      </c>
      <c r="R157" s="34" t="s">
        <v>2051</v>
      </c>
      <c r="V157" s="36" t="s">
        <v>1719</v>
      </c>
      <c r="W157" s="52">
        <f>W129</f>
        <v>5.6594406891639755E-2</v>
      </c>
      <c r="X157" s="34">
        <f>X129</f>
        <v>2.4920220839878354E-2</v>
      </c>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BH157" s="37">
        <v>3.4402213283790652E-2</v>
      </c>
      <c r="BI157" s="34" t="s">
        <v>2052</v>
      </c>
    </row>
    <row r="158" spans="11:61">
      <c r="K158" s="34" t="s">
        <v>1787</v>
      </c>
      <c r="L158" s="52">
        <v>1.3869391256058288</v>
      </c>
      <c r="M158" s="34">
        <f>L158-L159</f>
        <v>0.81384969027719434</v>
      </c>
      <c r="P158" s="34" t="s">
        <v>2053</v>
      </c>
      <c r="Q158" s="34" t="s">
        <v>2054</v>
      </c>
      <c r="R158" s="34" t="s">
        <v>2055</v>
      </c>
      <c r="V158" s="34" t="s">
        <v>1725</v>
      </c>
      <c r="W158" s="52">
        <f>W130</f>
        <v>-7.2456080513578023E-3</v>
      </c>
      <c r="X158" s="34">
        <f>X130</f>
        <v>4.2632978645372518E-3</v>
      </c>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BH158" s="37">
        <v>6.4043308176308898E-3</v>
      </c>
      <c r="BI158" s="34" t="s">
        <v>2056</v>
      </c>
    </row>
    <row r="159" spans="11:61">
      <c r="K159" s="34" t="s">
        <v>1790</v>
      </c>
      <c r="L159" s="52">
        <v>0.57308943532863443</v>
      </c>
      <c r="P159" s="34" t="s">
        <v>354</v>
      </c>
      <c r="Q159" s="34" t="s">
        <v>1821</v>
      </c>
      <c r="R159" s="34" t="s">
        <v>2057</v>
      </c>
      <c r="T159" s="36" t="s">
        <v>2045</v>
      </c>
      <c r="U159" s="36"/>
      <c r="V159" s="34" t="s">
        <v>1710</v>
      </c>
      <c r="W159" s="52">
        <f>W128</f>
        <v>-0.97264249064125119</v>
      </c>
      <c r="X159" s="34">
        <f>X128</f>
        <v>0.42532560279358189</v>
      </c>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BH159" s="37">
        <v>6.240009574995041E-2</v>
      </c>
      <c r="BI159" s="34" t="s">
        <v>2058</v>
      </c>
    </row>
    <row r="160" spans="11:61">
      <c r="K160" s="34" t="s">
        <v>1795</v>
      </c>
      <c r="L160" s="52">
        <v>2.2007888158830231</v>
      </c>
      <c r="P160" s="34" t="s">
        <v>2059</v>
      </c>
      <c r="Q160" s="34" t="s">
        <v>2060</v>
      </c>
      <c r="R160" s="34" t="s">
        <v>2061</v>
      </c>
      <c r="V160" s="34" t="str">
        <f>V139</f>
        <v>Former colony</v>
      </c>
      <c r="W160" s="52">
        <f>W139</f>
        <v>1.3869391256058288</v>
      </c>
      <c r="X160" s="52">
        <f>X139</f>
        <v>0.81384969027719434</v>
      </c>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BH160" s="37">
        <v>3.8460425796114049E-3</v>
      </c>
      <c r="BI160" s="34" t="s">
        <v>2062</v>
      </c>
    </row>
    <row r="161" spans="11:61">
      <c r="K161" s="34" t="s">
        <v>2063</v>
      </c>
      <c r="L161" s="52">
        <v>0.11078429289554018</v>
      </c>
      <c r="M161" s="34">
        <f>L161-L162</f>
        <v>0.20604284562436692</v>
      </c>
      <c r="P161" s="34" t="s">
        <v>354</v>
      </c>
      <c r="Q161" s="34" t="s">
        <v>2064</v>
      </c>
      <c r="R161" s="34" t="s">
        <v>2064</v>
      </c>
      <c r="V161" s="34" t="str">
        <f>V138</f>
        <v>Common language</v>
      </c>
      <c r="W161" s="52">
        <f>W138</f>
        <v>1.4028772446980606</v>
      </c>
      <c r="X161" s="52">
        <f>X138</f>
        <v>0.48311017952578039</v>
      </c>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BH161" s="37">
        <v>-1.8725482581754643E-2</v>
      </c>
      <c r="BI161" s="34" t="s">
        <v>2065</v>
      </c>
    </row>
    <row r="162" spans="11:61">
      <c r="K162" s="34" t="s">
        <v>2066</v>
      </c>
      <c r="L162" s="52">
        <v>-9.5258552728826745E-2</v>
      </c>
      <c r="P162" s="34" t="s">
        <v>2067</v>
      </c>
      <c r="Q162" s="34" t="s">
        <v>2068</v>
      </c>
      <c r="R162" s="34" t="s">
        <v>2069</v>
      </c>
      <c r="V162" s="34" t="str">
        <f>V137</f>
        <v>Log(Distance)</v>
      </c>
      <c r="W162" s="52">
        <f>W137</f>
        <v>-1.7735482017310806</v>
      </c>
      <c r="X162" s="52">
        <f>X137</f>
        <v>0.17611986351885189</v>
      </c>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BH162" s="37">
        <v>2.6417567740977452E-2</v>
      </c>
      <c r="BI162" s="34" t="s">
        <v>2070</v>
      </c>
    </row>
    <row r="163" spans="11:61">
      <c r="K163" s="34" t="s">
        <v>2071</v>
      </c>
      <c r="L163" s="52">
        <v>0.31682713851990707</v>
      </c>
      <c r="P163" s="34" t="s">
        <v>354</v>
      </c>
      <c r="Q163" s="34" t="s">
        <v>2072</v>
      </c>
      <c r="R163" s="34" t="s">
        <v>2073</v>
      </c>
      <c r="V163" s="34" t="s">
        <v>1301</v>
      </c>
      <c r="W163" s="52">
        <f>W131</f>
        <v>1.0967628989802616</v>
      </c>
      <c r="X163" s="34">
        <f>X131</f>
        <v>0.80378451406307294</v>
      </c>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BH163" s="37">
        <v>2.8876175223385026E-2</v>
      </c>
      <c r="BI163" s="34" t="s">
        <v>2074</v>
      </c>
    </row>
    <row r="164" spans="11:61">
      <c r="K164" s="34" t="s">
        <v>1992</v>
      </c>
      <c r="L164" s="52">
        <v>0.19977091097303165</v>
      </c>
      <c r="M164" s="52">
        <f>L164-L165</f>
        <v>0.17191192070773795</v>
      </c>
      <c r="P164" s="34" t="s">
        <v>1817</v>
      </c>
      <c r="Q164" s="34" t="s">
        <v>2075</v>
      </c>
      <c r="R164" s="34" t="s">
        <v>2076</v>
      </c>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BH164" s="37">
        <v>2.2440008974058956E-4</v>
      </c>
      <c r="BI164" s="34" t="s">
        <v>2077</v>
      </c>
    </row>
    <row r="165" spans="11:61">
      <c r="K165" s="34" t="s">
        <v>2078</v>
      </c>
      <c r="L165" s="52">
        <v>2.7858990265293704E-2</v>
      </c>
      <c r="P165" s="34" t="s">
        <v>354</v>
      </c>
      <c r="Q165" s="34" t="s">
        <v>2079</v>
      </c>
      <c r="R165" s="34" t="s">
        <v>2080</v>
      </c>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BH165" s="37">
        <v>5.7527950357029463E-2</v>
      </c>
      <c r="BI165" s="34" t="s">
        <v>2081</v>
      </c>
    </row>
    <row r="166" spans="11:61">
      <c r="K166" s="34" t="s">
        <v>2082</v>
      </c>
      <c r="L166" s="52">
        <v>0.3716828316807696</v>
      </c>
      <c r="P166" s="34" t="s">
        <v>1825</v>
      </c>
      <c r="Q166" s="34" t="s">
        <v>2083</v>
      </c>
      <c r="R166" s="34" t="s">
        <v>2084</v>
      </c>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BH166" s="37">
        <v>-3.4698923034154339E-3</v>
      </c>
      <c r="BI166" s="34" t="s">
        <v>2085</v>
      </c>
    </row>
    <row r="167" spans="11:61">
      <c r="K167" s="34" t="s">
        <v>2086</v>
      </c>
      <c r="L167" s="52">
        <v>-0.1188609020541383</v>
      </c>
      <c r="M167" s="52">
        <f>L167-L168</f>
        <v>0.58001089194192201</v>
      </c>
      <c r="N167" s="34" t="s">
        <v>2087</v>
      </c>
      <c r="P167" s="34" t="s">
        <v>354</v>
      </c>
      <c r="Q167" s="34" t="s">
        <v>2088</v>
      </c>
      <c r="R167" s="34" t="s">
        <v>2089</v>
      </c>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BH167" s="37">
        <v>-1.8351633962711715E-2</v>
      </c>
      <c r="BI167" s="34" t="s">
        <v>2090</v>
      </c>
    </row>
    <row r="168" spans="11:61">
      <c r="K168" s="34" t="s">
        <v>2091</v>
      </c>
      <c r="L168" s="52">
        <v>-0.69887179399606025</v>
      </c>
      <c r="P168" s="34" t="s">
        <v>1833</v>
      </c>
      <c r="Q168" s="34" t="s">
        <v>2092</v>
      </c>
      <c r="R168" s="34" t="s">
        <v>2093</v>
      </c>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BH168" s="37">
        <v>1.1411849355880849E-2</v>
      </c>
      <c r="BI168" s="34" t="s">
        <v>2094</v>
      </c>
    </row>
    <row r="169" spans="11:61">
      <c r="K169" s="34" t="s">
        <v>2095</v>
      </c>
      <c r="L169" s="52">
        <v>0.46114998988778372</v>
      </c>
      <c r="P169" s="34" t="s">
        <v>354</v>
      </c>
      <c r="Q169" s="34" t="s">
        <v>2072</v>
      </c>
      <c r="R169" s="34" t="s">
        <v>2072</v>
      </c>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BH169" s="37">
        <v>2.3782355655151719E-2</v>
      </c>
      <c r="BI169" s="34" t="s">
        <v>2096</v>
      </c>
    </row>
    <row r="170" spans="11:61">
      <c r="K170" s="34" t="s">
        <v>2097</v>
      </c>
      <c r="L170" s="52">
        <v>0.3945314397782777</v>
      </c>
      <c r="M170" s="52">
        <f>L170-L171</f>
        <v>0.62820546611994132</v>
      </c>
      <c r="P170" s="34" t="s">
        <v>1839</v>
      </c>
      <c r="Q170" s="34" t="s">
        <v>2098</v>
      </c>
      <c r="R170" s="34" t="s">
        <v>2099</v>
      </c>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BH170" s="37">
        <v>5.4215095596605554E-3</v>
      </c>
      <c r="BI170" s="34" t="s">
        <v>2100</v>
      </c>
    </row>
    <row r="171" spans="11:61">
      <c r="K171" s="34" t="s">
        <v>2101</v>
      </c>
      <c r="L171" s="52">
        <v>-0.23367402634166362</v>
      </c>
      <c r="P171" s="34" t="s">
        <v>354</v>
      </c>
      <c r="Q171" s="34" t="s">
        <v>2102</v>
      </c>
      <c r="R171" s="34" t="s">
        <v>2102</v>
      </c>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BH171" s="37">
        <v>4.2143201750642886E-2</v>
      </c>
      <c r="BI171" s="34" t="s">
        <v>2103</v>
      </c>
    </row>
    <row r="172" spans="11:61">
      <c r="K172" s="34" t="s">
        <v>2104</v>
      </c>
      <c r="L172" s="52">
        <v>1.022736905898219</v>
      </c>
      <c r="P172" s="34" t="s">
        <v>1846</v>
      </c>
      <c r="Q172" s="34" t="s">
        <v>2105</v>
      </c>
      <c r="R172" s="34" t="s">
        <v>2106</v>
      </c>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BH172" s="37">
        <v>2.4703084278120055E-3</v>
      </c>
      <c r="BI172" s="34" t="s">
        <v>2107</v>
      </c>
    </row>
    <row r="173" spans="11:61">
      <c r="K173" s="34" t="s">
        <v>2108</v>
      </c>
      <c r="L173" s="52">
        <v>-0.12674024351963023</v>
      </c>
      <c r="M173" s="52">
        <f>L173-L174</f>
        <v>1.0759263702121937</v>
      </c>
      <c r="P173" s="34" t="s">
        <v>354</v>
      </c>
      <c r="Q173" s="34" t="s">
        <v>1821</v>
      </c>
      <c r="R173" s="34" t="s">
        <v>2109</v>
      </c>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BH173" s="37">
        <v>-6.696507582587408E-3</v>
      </c>
      <c r="BI173" s="34" t="s">
        <v>2110</v>
      </c>
    </row>
    <row r="174" spans="11:61">
      <c r="K174" s="34" t="s">
        <v>2111</v>
      </c>
      <c r="L174" s="52">
        <v>-1.202666613731824</v>
      </c>
      <c r="P174" s="34" t="s">
        <v>1851</v>
      </c>
      <c r="Q174" s="34" t="s">
        <v>2112</v>
      </c>
      <c r="R174" s="34" t="s">
        <v>2113</v>
      </c>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BH174" s="37">
        <v>1.1637124438211419E-2</v>
      </c>
      <c r="BI174" s="34" t="s">
        <v>2114</v>
      </c>
    </row>
    <row r="175" spans="11:61">
      <c r="K175" s="34" t="s">
        <v>2115</v>
      </c>
      <c r="L175" s="52">
        <v>0.94918612669256353</v>
      </c>
      <c r="P175" s="34" t="s">
        <v>354</v>
      </c>
      <c r="Q175" s="34" t="s">
        <v>2116</v>
      </c>
      <c r="R175" s="34" t="s">
        <v>2117</v>
      </c>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BH175" s="37">
        <v>3.9081510860658454E-2</v>
      </c>
      <c r="BI175" s="34" t="s">
        <v>2118</v>
      </c>
    </row>
    <row r="176" spans="11:61">
      <c r="K176" s="34" t="s">
        <v>2119</v>
      </c>
      <c r="L176" s="52">
        <v>-0.62427194369264771</v>
      </c>
      <c r="M176" s="52">
        <f>L176-L177</f>
        <v>0.68200175289137166</v>
      </c>
      <c r="P176" s="34" t="s">
        <v>2120</v>
      </c>
      <c r="Q176" s="34" t="s">
        <v>354</v>
      </c>
      <c r="R176" s="34" t="s">
        <v>354</v>
      </c>
      <c r="Z176" s="55"/>
      <c r="AA176" s="55"/>
      <c r="AB176" s="55"/>
      <c r="AC176" s="55"/>
      <c r="AD176" s="55"/>
      <c r="AE176" s="55"/>
      <c r="AF176" s="55"/>
      <c r="AG176" s="55"/>
      <c r="AH176" s="55"/>
      <c r="AI176" s="55"/>
      <c r="AJ176" s="55"/>
      <c r="AK176" s="55"/>
      <c r="AL176" s="55"/>
      <c r="AM176" s="55"/>
      <c r="AN176" s="55"/>
      <c r="AO176" s="7"/>
      <c r="AP176" s="55"/>
      <c r="AQ176" s="55"/>
      <c r="AR176" s="55"/>
      <c r="AS176" s="55"/>
      <c r="AT176" s="55"/>
      <c r="AU176" s="55"/>
      <c r="AV176" s="55"/>
      <c r="BH176" s="37">
        <v>2.5365351252348848E-2</v>
      </c>
      <c r="BI176" s="34" t="s">
        <v>2121</v>
      </c>
    </row>
    <row r="177" spans="11:61">
      <c r="K177" s="34" t="s">
        <v>2122</v>
      </c>
      <c r="L177" s="52">
        <v>-1.3062736965840194</v>
      </c>
      <c r="P177" s="34" t="s">
        <v>354</v>
      </c>
      <c r="Q177" s="34" t="s">
        <v>354</v>
      </c>
      <c r="R177" s="34" t="s">
        <v>354</v>
      </c>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BH177" s="37">
        <v>5.2797670468968064E-2</v>
      </c>
      <c r="BI177" s="34" t="s">
        <v>2123</v>
      </c>
    </row>
    <row r="178" spans="11:61">
      <c r="K178" s="34" t="s">
        <v>2124</v>
      </c>
      <c r="L178" s="52">
        <v>5.7729809198723836E-2</v>
      </c>
      <c r="P178" s="34" t="s">
        <v>2125</v>
      </c>
      <c r="Q178" s="34" t="s">
        <v>354</v>
      </c>
      <c r="R178" s="34" t="s">
        <v>354</v>
      </c>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BH178" s="37">
        <v>8.4668434256752363E-3</v>
      </c>
      <c r="BI178" s="34" t="s">
        <v>2126</v>
      </c>
    </row>
    <row r="179" spans="11:61">
      <c r="K179" s="34" t="s">
        <v>2127</v>
      </c>
      <c r="L179" s="52">
        <v>1.8247159127679946E-3</v>
      </c>
      <c r="M179" s="52">
        <f>L179-L180</f>
        <v>2.2985983906896094E-3</v>
      </c>
      <c r="P179" s="34" t="s">
        <v>354</v>
      </c>
      <c r="Q179" s="34" t="s">
        <v>354</v>
      </c>
      <c r="R179" s="34" t="s">
        <v>354</v>
      </c>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BH179" s="37">
        <v>-3.8902687635617352E-3</v>
      </c>
      <c r="BI179" s="34" t="s">
        <v>2128</v>
      </c>
    </row>
    <row r="180" spans="11:61">
      <c r="K180" s="34" t="s">
        <v>2129</v>
      </c>
      <c r="L180" s="52">
        <v>-4.7388247792161473E-4</v>
      </c>
      <c r="P180" s="34" t="s">
        <v>2130</v>
      </c>
      <c r="Q180" s="34" t="s">
        <v>354</v>
      </c>
      <c r="R180" s="34" t="s">
        <v>354</v>
      </c>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BH180" s="37">
        <v>2.082395561491221E-2</v>
      </c>
      <c r="BI180" s="34" t="s">
        <v>2131</v>
      </c>
    </row>
    <row r="181" spans="11:61">
      <c r="K181" s="34" t="s">
        <v>2132</v>
      </c>
      <c r="L181" s="52">
        <v>4.123314303457604E-3</v>
      </c>
      <c r="P181" s="34" t="s">
        <v>354</v>
      </c>
      <c r="Q181" s="34" t="s">
        <v>354</v>
      </c>
      <c r="R181" s="34" t="s">
        <v>354</v>
      </c>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BH181" s="37">
        <v>2.0289283117781366E-2</v>
      </c>
      <c r="BI181" s="34" t="s">
        <v>2133</v>
      </c>
    </row>
    <row r="182" spans="11:61">
      <c r="K182" s="34" t="s">
        <v>2134</v>
      </c>
      <c r="L182" s="52">
        <v>-1.0192225441238619E-2</v>
      </c>
      <c r="M182" s="52">
        <f>L182-L183</f>
        <v>2.3746993229243327E-2</v>
      </c>
      <c r="P182" s="34" t="s">
        <v>2135</v>
      </c>
      <c r="Q182" s="34" t="s">
        <v>354</v>
      </c>
      <c r="R182" s="34" t="s">
        <v>354</v>
      </c>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BH182" s="37">
        <v>-1.5454141798199872E-2</v>
      </c>
      <c r="BI182" s="34" t="s">
        <v>2136</v>
      </c>
    </row>
    <row r="183" spans="11:61">
      <c r="K183" s="34" t="s">
        <v>2137</v>
      </c>
      <c r="L183" s="52">
        <v>-3.3939218670481948E-2</v>
      </c>
      <c r="P183" s="34" t="s">
        <v>354</v>
      </c>
      <c r="Q183" s="34" t="s">
        <v>354</v>
      </c>
      <c r="R183" s="34" t="s">
        <v>354</v>
      </c>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BH183" s="37">
        <v>5.6032708033762604E-2</v>
      </c>
      <c r="BI183" s="34" t="s">
        <v>2138</v>
      </c>
    </row>
    <row r="184" spans="11:61">
      <c r="K184" s="34" t="s">
        <v>2139</v>
      </c>
      <c r="L184" s="52">
        <v>1.3554767788004711E-2</v>
      </c>
      <c r="P184" s="34" t="s">
        <v>2140</v>
      </c>
      <c r="Q184" s="34" t="s">
        <v>354</v>
      </c>
      <c r="R184" s="34" t="s">
        <v>354</v>
      </c>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BH184" s="37">
        <v>5.2604666408740536E-3</v>
      </c>
      <c r="BI184" s="34" t="s">
        <v>2141</v>
      </c>
    </row>
    <row r="185" spans="11:61">
      <c r="K185" s="34" t="s">
        <v>2142</v>
      </c>
      <c r="L185" s="52">
        <v>-2.1869921947587054E-2</v>
      </c>
      <c r="P185" s="34" t="s">
        <v>354</v>
      </c>
      <c r="Q185" s="34" t="s">
        <v>354</v>
      </c>
      <c r="R185" s="34" t="s">
        <v>354</v>
      </c>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BH185" s="37">
        <v>-1.2390620191737513E-2</v>
      </c>
      <c r="BI185" s="34" t="s">
        <v>2143</v>
      </c>
    </row>
    <row r="186" spans="11:61">
      <c r="K186" s="34" t="s">
        <v>2144</v>
      </c>
      <c r="L186" s="52">
        <v>-8.1905589841661602E-2</v>
      </c>
      <c r="P186" s="34" t="s">
        <v>2145</v>
      </c>
      <c r="Q186" s="34" t="s">
        <v>354</v>
      </c>
      <c r="R186" s="34" t="s">
        <v>354</v>
      </c>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BH186" s="37">
        <v>2.291155347348562E-2</v>
      </c>
      <c r="BI186" s="34" t="s">
        <v>2146</v>
      </c>
    </row>
    <row r="187" spans="11:61">
      <c r="K187" s="34" t="s">
        <v>2147</v>
      </c>
      <c r="L187" s="34">
        <v>3.81657459464875E-2</v>
      </c>
      <c r="P187" s="34" t="s">
        <v>354</v>
      </c>
      <c r="Q187" s="34" t="s">
        <v>354</v>
      </c>
      <c r="R187" s="34" t="s">
        <v>354</v>
      </c>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BH187" s="37">
        <v>3.8390102037296071E-2</v>
      </c>
      <c r="BI187" s="34" t="s">
        <v>2148</v>
      </c>
    </row>
    <row r="188" spans="11:61">
      <c r="P188" s="34" t="s">
        <v>2149</v>
      </c>
      <c r="Q188" s="34" t="s">
        <v>354</v>
      </c>
      <c r="R188" s="34" t="s">
        <v>354</v>
      </c>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BH188" s="37">
        <v>1.0451615623658952E-2</v>
      </c>
      <c r="BI188" s="34" t="s">
        <v>2150</v>
      </c>
    </row>
    <row r="189" spans="11:61">
      <c r="P189" s="34" t="s">
        <v>354</v>
      </c>
      <c r="Q189" s="34" t="s">
        <v>354</v>
      </c>
      <c r="R189" s="34" t="s">
        <v>354</v>
      </c>
      <c r="BH189" s="37">
        <v>6.6328588450933187E-2</v>
      </c>
      <c r="BI189" s="34" t="s">
        <v>2151</v>
      </c>
    </row>
    <row r="190" spans="11:61">
      <c r="K190" s="38" t="s">
        <v>2152</v>
      </c>
      <c r="L190" s="38"/>
      <c r="P190" s="34" t="s">
        <v>2153</v>
      </c>
      <c r="Q190" s="34" t="s">
        <v>354</v>
      </c>
      <c r="R190" s="34" t="s">
        <v>354</v>
      </c>
      <c r="BH190" s="37">
        <v>1.8832730419132693E-4</v>
      </c>
      <c r="BI190" s="34" t="s">
        <v>2154</v>
      </c>
    </row>
    <row r="191" spans="11:61">
      <c r="K191" s="54"/>
      <c r="L191" s="38"/>
      <c r="P191" s="34" t="s">
        <v>354</v>
      </c>
      <c r="Q191" s="34" t="s">
        <v>354</v>
      </c>
      <c r="R191" s="34" t="s">
        <v>354</v>
      </c>
      <c r="BH191" s="37">
        <v>-2.7026146471828227E-2</v>
      </c>
      <c r="BI191" s="34" t="s">
        <v>2155</v>
      </c>
    </row>
    <row r="192" spans="11:61">
      <c r="K192" s="54" t="s">
        <v>2156</v>
      </c>
      <c r="L192" s="54">
        <v>2.7002202152128727</v>
      </c>
      <c r="P192" s="34" t="s">
        <v>2157</v>
      </c>
      <c r="Q192" s="34" t="s">
        <v>354</v>
      </c>
      <c r="R192" s="34" t="s">
        <v>354</v>
      </c>
      <c r="BH192" s="37">
        <v>2.7402801080210881E-2</v>
      </c>
      <c r="BI192" s="34" t="s">
        <v>2158</v>
      </c>
    </row>
    <row r="193" spans="11:61">
      <c r="K193" s="54" t="s">
        <v>2159</v>
      </c>
      <c r="L193" s="54">
        <v>0.66675328530559796</v>
      </c>
      <c r="M193" s="34">
        <f>L193/L192</f>
        <v>0.24692552168491719</v>
      </c>
      <c r="P193" s="34" t="s">
        <v>354</v>
      </c>
      <c r="Q193" s="34" t="s">
        <v>354</v>
      </c>
      <c r="R193" s="34" t="s">
        <v>354</v>
      </c>
      <c r="BH193" s="37">
        <v>5.4279444242317981E-2</v>
      </c>
      <c r="BI193" s="34" t="s">
        <v>2160</v>
      </c>
    </row>
    <row r="194" spans="11:61">
      <c r="K194" s="54" t="s">
        <v>2161</v>
      </c>
      <c r="L194" s="54">
        <v>0.47215579842137217</v>
      </c>
      <c r="P194" s="34" t="s">
        <v>2162</v>
      </c>
      <c r="Q194" s="34" t="s">
        <v>354</v>
      </c>
      <c r="R194" s="34" t="s">
        <v>2163</v>
      </c>
      <c r="BH194" s="37">
        <v>-0.35765386779236508</v>
      </c>
      <c r="BI194" s="34" t="s">
        <v>2164</v>
      </c>
    </row>
    <row r="195" spans="11:61">
      <c r="K195" s="54" t="s">
        <v>2165</v>
      </c>
      <c r="L195" s="54">
        <v>0.20387383477218493</v>
      </c>
      <c r="M195" s="34">
        <f>L195/L194</f>
        <v>0.43179356359453014</v>
      </c>
      <c r="P195" s="34" t="s">
        <v>354</v>
      </c>
      <c r="Q195" s="34" t="s">
        <v>354</v>
      </c>
      <c r="R195" s="34" t="s">
        <v>2166</v>
      </c>
      <c r="BH195" s="37">
        <v>0.46621275627700109</v>
      </c>
      <c r="BI195" s="34" t="s">
        <v>2167</v>
      </c>
    </row>
    <row r="196" spans="11:61">
      <c r="K196" s="54" t="s">
        <v>2168</v>
      </c>
      <c r="L196" s="54">
        <v>0.32209637522768669</v>
      </c>
      <c r="P196" s="34" t="s">
        <v>2169</v>
      </c>
      <c r="Q196" s="34" t="s">
        <v>2170</v>
      </c>
      <c r="R196" s="34" t="s">
        <v>2171</v>
      </c>
      <c r="V196" s="34" t="str">
        <f>V152</f>
        <v>Effective corporate income tax rate (%)</v>
      </c>
      <c r="W196" s="52">
        <f>L234</f>
        <v>-0.97094547298959377</v>
      </c>
      <c r="X196" s="52">
        <f>M234</f>
        <v>2.3791487893585588</v>
      </c>
      <c r="BH196" s="37">
        <v>0.4213811623405459</v>
      </c>
      <c r="BI196" s="34" t="s">
        <v>2172</v>
      </c>
    </row>
    <row r="197" spans="11:61">
      <c r="K197" s="54" t="s">
        <v>2173</v>
      </c>
      <c r="L197" s="54">
        <v>0.22832240477971555</v>
      </c>
      <c r="M197" s="34">
        <f>L197/L196</f>
        <v>0.70886362697598426</v>
      </c>
      <c r="P197" s="34" t="s">
        <v>354</v>
      </c>
      <c r="Q197" s="34" t="s">
        <v>2174</v>
      </c>
      <c r="R197" s="34" t="s">
        <v>2175</v>
      </c>
      <c r="V197" s="34" t="str">
        <f>V135</f>
        <v>CIT rate</v>
      </c>
      <c r="W197" s="52">
        <f>L231</f>
        <v>0.26460251293545778</v>
      </c>
      <c r="X197" s="52">
        <f>M231</f>
        <v>0.23311140609208911</v>
      </c>
      <c r="BH197" s="37">
        <v>-4.5849829895166117E-2</v>
      </c>
      <c r="BI197" s="34" t="s">
        <v>2176</v>
      </c>
    </row>
    <row r="198" spans="11:61">
      <c r="K198" s="54" t="s">
        <v>2177</v>
      </c>
      <c r="L198" s="54">
        <v>0.40467429872495447</v>
      </c>
      <c r="P198" s="34" t="s">
        <v>2178</v>
      </c>
      <c r="Q198" s="34" t="s">
        <v>354</v>
      </c>
      <c r="R198" s="34" t="s">
        <v>354</v>
      </c>
      <c r="V198" s="34" t="str">
        <f>V154</f>
        <v>Education spending (% GDP)</v>
      </c>
      <c r="W198" s="52">
        <f>L210</f>
        <v>0.31194612330698401</v>
      </c>
      <c r="X198" s="52">
        <f>M210</f>
        <v>0.14203911396043914</v>
      </c>
      <c r="BH198" s="37">
        <v>0.88861215457625797</v>
      </c>
      <c r="BI198" s="34" t="s">
        <v>2179</v>
      </c>
    </row>
    <row r="199" spans="11:61">
      <c r="K199" s="54" t="s">
        <v>2180</v>
      </c>
      <c r="L199" s="54">
        <v>0.23624707185626453</v>
      </c>
      <c r="M199" s="34">
        <f>L199/L198</f>
        <v>0.58379559216048682</v>
      </c>
      <c r="P199" s="34" t="s">
        <v>354</v>
      </c>
      <c r="Q199" s="34" t="s">
        <v>354</v>
      </c>
      <c r="R199" s="34" t="s">
        <v>354</v>
      </c>
      <c r="V199" s="34" t="str">
        <f>V155</f>
        <v>E-Government Development Index</v>
      </c>
      <c r="W199" s="52">
        <f>L216</f>
        <v>0.81877002001034049</v>
      </c>
      <c r="X199" s="52">
        <f>M216</f>
        <v>0.40776314826879367</v>
      </c>
      <c r="BH199" s="37">
        <v>6.3662514688513222E-2</v>
      </c>
      <c r="BI199" s="34" t="s">
        <v>2181</v>
      </c>
    </row>
    <row r="200" spans="11:61">
      <c r="K200" s="54" t="s">
        <v>2182</v>
      </c>
      <c r="L200" s="54">
        <v>0.32032185621508169</v>
      </c>
      <c r="P200" s="34" t="s">
        <v>2183</v>
      </c>
      <c r="Q200" s="34" t="s">
        <v>354</v>
      </c>
      <c r="R200" s="34" t="s">
        <v>354</v>
      </c>
      <c r="V200" s="34" t="str">
        <f>V156</f>
        <v>Trade &amp; Transport Infrastructure Index</v>
      </c>
      <c r="W200" s="52">
        <f>L213</f>
        <v>0.77423432655021551</v>
      </c>
      <c r="X200" s="52">
        <f>M213</f>
        <v>0.23566651541670425</v>
      </c>
      <c r="BH200" s="37">
        <v>-0.11118656111785372</v>
      </c>
      <c r="BI200" s="34" t="s">
        <v>2184</v>
      </c>
    </row>
    <row r="201" spans="11:61">
      <c r="K201" s="54" t="s">
        <v>2185</v>
      </c>
      <c r="L201" s="54">
        <v>0.23024197194687676</v>
      </c>
      <c r="M201" s="34">
        <f>L201/L200</f>
        <v>0.71878320969855913</v>
      </c>
      <c r="P201" s="34" t="s">
        <v>354</v>
      </c>
      <c r="Q201" s="34" t="s">
        <v>354</v>
      </c>
      <c r="R201" s="34" t="s">
        <v>354</v>
      </c>
      <c r="V201" s="34" t="str">
        <f>V163</f>
        <v>Rule of Law (above 75th percentile)</v>
      </c>
      <c r="W201" s="52">
        <f>L228</f>
        <v>0.93988381126517728</v>
      </c>
      <c r="X201" s="52">
        <f>M228</f>
        <v>0.7335777791578848</v>
      </c>
      <c r="BH201" s="37">
        <v>0.23851159049488016</v>
      </c>
      <c r="BI201" s="34" t="s">
        <v>2186</v>
      </c>
    </row>
    <row r="202" spans="11:61">
      <c r="P202" s="34" t="s">
        <v>1507</v>
      </c>
      <c r="Q202" s="34" t="s">
        <v>2187</v>
      </c>
      <c r="R202" s="34" t="s">
        <v>2188</v>
      </c>
      <c r="V202" s="34" t="str">
        <f>V158</f>
        <v>Trade Openness</v>
      </c>
      <c r="W202" s="52">
        <f>L225</f>
        <v>-0.77173080509585124</v>
      </c>
      <c r="X202" s="52">
        <f>M225</f>
        <v>0.3989721575349584</v>
      </c>
      <c r="BH202" s="37">
        <v>0.31212394748388306</v>
      </c>
      <c r="BI202" s="34" t="s">
        <v>2189</v>
      </c>
    </row>
    <row r="203" spans="11:61">
      <c r="P203" s="34" t="s">
        <v>354</v>
      </c>
      <c r="Q203" s="34" t="s">
        <v>2190</v>
      </c>
      <c r="R203" s="34" t="s">
        <v>2191</v>
      </c>
      <c r="V203" s="34" t="str">
        <f>V157</f>
        <v>Financial Development Index</v>
      </c>
      <c r="W203" s="52">
        <f>L222</f>
        <v>0.68636768781886293</v>
      </c>
      <c r="X203" s="52">
        <f>M222</f>
        <v>0.2899735565715455</v>
      </c>
      <c r="BH203" s="37">
        <v>9.2839505347855344E-3</v>
      </c>
      <c r="BI203" s="34" t="s">
        <v>2192</v>
      </c>
    </row>
    <row r="204" spans="11:61">
      <c r="P204" s="34" t="s">
        <v>354</v>
      </c>
      <c r="Q204" s="34" t="s">
        <v>354</v>
      </c>
      <c r="R204" s="34" t="s">
        <v>354</v>
      </c>
      <c r="V204" s="34" t="str">
        <f>V159</f>
        <v>Log(Average Hourly Wage)</v>
      </c>
      <c r="W204" s="52">
        <f>L219</f>
        <v>-0.99080869192619159</v>
      </c>
      <c r="X204" s="52">
        <f>M219</f>
        <v>0.39437013973700052</v>
      </c>
      <c r="BH204" s="37">
        <v>0.61496394443298064</v>
      </c>
      <c r="BI204" s="34" t="s">
        <v>2193</v>
      </c>
    </row>
    <row r="205" spans="11:61">
      <c r="P205" s="34" t="s">
        <v>1359</v>
      </c>
      <c r="Q205" s="34" t="s">
        <v>2194</v>
      </c>
      <c r="R205" s="34" t="s">
        <v>2194</v>
      </c>
      <c r="V205" s="34" t="str">
        <f>V160</f>
        <v>Former colony</v>
      </c>
      <c r="W205" s="52">
        <f>L246</f>
        <v>9.3725971673847414E-2</v>
      </c>
      <c r="X205" s="52">
        <f>M246</f>
        <v>0.20231382070635906</v>
      </c>
      <c r="BH205" s="37">
        <v>3.816860352232198E-2</v>
      </c>
      <c r="BI205" s="34" t="s">
        <v>2195</v>
      </c>
    </row>
    <row r="206" spans="11:61">
      <c r="P206" s="34" t="s">
        <v>1539</v>
      </c>
      <c r="Q206" s="34" t="s">
        <v>2196</v>
      </c>
      <c r="R206" s="34" t="s">
        <v>2196</v>
      </c>
      <c r="V206" s="34" t="str">
        <f>V161</f>
        <v>Common language</v>
      </c>
      <c r="W206" s="52">
        <f>L243</f>
        <v>1.3850019311001869</v>
      </c>
      <c r="X206" s="52">
        <f>M243</f>
        <v>0.81142053240242773</v>
      </c>
      <c r="BH206" s="37">
        <v>-0.39406082171416218</v>
      </c>
      <c r="BI206" s="34" t="s">
        <v>2197</v>
      </c>
    </row>
    <row r="207" spans="11:61">
      <c r="P207" s="34" t="s">
        <v>1368</v>
      </c>
      <c r="Q207" s="34" t="s">
        <v>1872</v>
      </c>
      <c r="R207" s="34" t="s">
        <v>1872</v>
      </c>
      <c r="V207" s="34" t="str">
        <f>V162</f>
        <v>Log(Distance)</v>
      </c>
      <c r="W207" s="52">
        <f>L240</f>
        <v>1.4021162402040681</v>
      </c>
      <c r="X207" s="52">
        <f>M240</f>
        <v>0.47824433197824046</v>
      </c>
      <c r="BH207" s="37">
        <v>0.47039802875880615</v>
      </c>
      <c r="BI207" s="34" t="s">
        <v>2198</v>
      </c>
    </row>
    <row r="208" spans="11:61">
      <c r="P208" s="34" t="s">
        <v>1874</v>
      </c>
      <c r="Q208" s="34" t="s">
        <v>1545</v>
      </c>
      <c r="R208" s="34" t="s">
        <v>1545</v>
      </c>
      <c r="V208" s="34" t="e">
        <f>#REF!</f>
        <v>#REF!</v>
      </c>
      <c r="W208" s="52">
        <f>L237</f>
        <v>-1.7565685795856751</v>
      </c>
      <c r="X208" s="52">
        <f>M237</f>
        <v>0.1724647827634147</v>
      </c>
      <c r="BH208" s="37">
        <v>0.42983749600221355</v>
      </c>
      <c r="BI208" s="34" t="s">
        <v>2199</v>
      </c>
    </row>
    <row r="209" spans="11:61">
      <c r="P209" s="34" t="s">
        <v>1877</v>
      </c>
      <c r="Q209" s="34" t="s">
        <v>1878</v>
      </c>
      <c r="R209" s="34" t="s">
        <v>1878</v>
      </c>
      <c r="BH209" s="37">
        <v>2.3954911637004417E-2</v>
      </c>
      <c r="BI209" s="34" t="s">
        <v>2200</v>
      </c>
    </row>
    <row r="210" spans="11:61">
      <c r="K210" s="34" t="s">
        <v>2201</v>
      </c>
      <c r="L210" s="52">
        <v>0.31194612330698401</v>
      </c>
      <c r="M210" s="52">
        <f>L210-L211</f>
        <v>0.14203911396043914</v>
      </c>
      <c r="P210" s="34" t="s">
        <v>1881</v>
      </c>
      <c r="Q210" s="34" t="s">
        <v>1545</v>
      </c>
      <c r="R210" s="34" t="s">
        <v>1545</v>
      </c>
      <c r="BH210" s="37">
        <v>0.83572008036742274</v>
      </c>
      <c r="BI210" s="34" t="s">
        <v>2202</v>
      </c>
    </row>
    <row r="211" spans="11:61">
      <c r="K211" s="34" t="s">
        <v>2203</v>
      </c>
      <c r="L211" s="52">
        <v>0.16990700934654487</v>
      </c>
      <c r="P211" s="34" t="s">
        <v>2204</v>
      </c>
      <c r="Q211" s="34" t="s">
        <v>1878</v>
      </c>
      <c r="R211" s="34" t="s">
        <v>1878</v>
      </c>
      <c r="BH211" s="37">
        <v>0.19878677430465666</v>
      </c>
      <c r="BI211" s="34" t="s">
        <v>2205</v>
      </c>
    </row>
    <row r="212" spans="11:61">
      <c r="K212" s="34" t="s">
        <v>2206</v>
      </c>
      <c r="L212" s="52">
        <v>0.45398523726742313</v>
      </c>
      <c r="P212" s="34" t="s">
        <v>1883</v>
      </c>
      <c r="Q212" s="34" t="s">
        <v>1001</v>
      </c>
      <c r="R212" s="34" t="s">
        <v>1001</v>
      </c>
      <c r="BH212" s="37">
        <v>-3.0566066103512618E-2</v>
      </c>
      <c r="BI212" s="34" t="s">
        <v>2207</v>
      </c>
    </row>
    <row r="213" spans="11:61">
      <c r="K213" s="34" t="s">
        <v>2208</v>
      </c>
      <c r="L213" s="52">
        <v>0.77423432655021551</v>
      </c>
      <c r="M213" s="34">
        <f>L213-L214</f>
        <v>0.23566651541670425</v>
      </c>
      <c r="P213" s="34" t="s">
        <v>2209</v>
      </c>
      <c r="Q213" s="34" t="s">
        <v>2210</v>
      </c>
      <c r="R213" s="34" t="s">
        <v>2210</v>
      </c>
      <c r="BH213" s="37">
        <v>0.42813961471282591</v>
      </c>
      <c r="BI213" s="34" t="s">
        <v>2211</v>
      </c>
    </row>
    <row r="214" spans="11:61">
      <c r="K214" s="34" t="s">
        <v>2212</v>
      </c>
      <c r="L214" s="52">
        <v>0.53856781113351126</v>
      </c>
      <c r="P214" s="34" t="s">
        <v>1559</v>
      </c>
      <c r="Q214" s="34" t="s">
        <v>354</v>
      </c>
      <c r="R214" s="34" t="s">
        <v>354</v>
      </c>
      <c r="BH214" s="37">
        <v>0.39277858361759055</v>
      </c>
      <c r="BI214" s="34" t="s">
        <v>2213</v>
      </c>
    </row>
    <row r="215" spans="11:61">
      <c r="K215" s="34" t="s">
        <v>2214</v>
      </c>
      <c r="L215" s="52">
        <v>1.0099008419669198</v>
      </c>
      <c r="P215" s="34"/>
      <c r="Q215" s="34"/>
      <c r="BH215" s="37">
        <v>-2.1807915504852782E-2</v>
      </c>
      <c r="BI215" s="34" t="s">
        <v>2215</v>
      </c>
    </row>
    <row r="216" spans="11:61">
      <c r="K216" s="34" t="s">
        <v>2216</v>
      </c>
      <c r="L216" s="52">
        <v>0.81877002001034049</v>
      </c>
      <c r="M216" s="34">
        <f>L216-L217</f>
        <v>0.40776314826879367</v>
      </c>
      <c r="P216" s="34"/>
      <c r="Q216" s="34"/>
      <c r="BH216" s="37">
        <v>0.80736508274003382</v>
      </c>
      <c r="BI216" s="34" t="s">
        <v>2217</v>
      </c>
    </row>
    <row r="217" spans="11:61">
      <c r="K217" s="34" t="s">
        <v>2218</v>
      </c>
      <c r="L217" s="52">
        <v>0.41100687174154682</v>
      </c>
      <c r="P217" s="34"/>
      <c r="Q217" s="34"/>
      <c r="BH217" s="37">
        <v>2.5216470531975513E-2</v>
      </c>
      <c r="BI217" s="34" t="s">
        <v>2219</v>
      </c>
    </row>
    <row r="218" spans="11:61">
      <c r="K218" s="34" t="s">
        <v>2220</v>
      </c>
      <c r="L218" s="52">
        <v>1.2265331682791341</v>
      </c>
      <c r="P218" s="34"/>
      <c r="Q218" s="34"/>
      <c r="BH218" s="37">
        <v>-4.2525777509268045E-2</v>
      </c>
      <c r="BI218" s="34" t="s">
        <v>2221</v>
      </c>
    </row>
    <row r="219" spans="11:61">
      <c r="K219" s="34" t="s">
        <v>2222</v>
      </c>
      <c r="L219" s="52">
        <v>-0.99080869192619159</v>
      </c>
      <c r="M219" s="34">
        <f>L219-L220</f>
        <v>0.39437013973700052</v>
      </c>
      <c r="P219" s="34"/>
      <c r="Q219" s="34"/>
      <c r="BH219" s="37">
        <v>9.2958718573219065E-2</v>
      </c>
      <c r="BI219" s="34" t="s">
        <v>2223</v>
      </c>
    </row>
    <row r="220" spans="11:61">
      <c r="K220" s="34" t="s">
        <v>2224</v>
      </c>
      <c r="L220" s="52">
        <v>-1.3851788316631921</v>
      </c>
      <c r="P220" s="34"/>
      <c r="Q220" s="34"/>
      <c r="BH220" s="37">
        <v>-1.8596753571991087E-3</v>
      </c>
      <c r="BI220" s="34" t="s">
        <v>2225</v>
      </c>
    </row>
    <row r="221" spans="11:61">
      <c r="K221" s="34" t="s">
        <v>2226</v>
      </c>
      <c r="L221" s="52">
        <v>-0.59643855218919106</v>
      </c>
      <c r="P221" s="34"/>
      <c r="Q221" s="34"/>
      <c r="BH221" s="37">
        <v>-2.0431380949103593E-2</v>
      </c>
      <c r="BI221" s="34" t="s">
        <v>2227</v>
      </c>
    </row>
    <row r="222" spans="11:61">
      <c r="K222" s="34" t="s">
        <v>2228</v>
      </c>
      <c r="L222" s="52">
        <v>0.68636768781886293</v>
      </c>
      <c r="M222" s="34">
        <f>L222-L223</f>
        <v>0.2899735565715455</v>
      </c>
      <c r="P222" s="34"/>
      <c r="Q222" s="34"/>
      <c r="BH222" s="37">
        <v>1.6712030234705376E-2</v>
      </c>
      <c r="BI222" s="34" t="s">
        <v>2229</v>
      </c>
    </row>
    <row r="223" spans="11:61">
      <c r="K223" s="34" t="s">
        <v>2230</v>
      </c>
      <c r="L223" s="52">
        <v>0.39639413124731743</v>
      </c>
      <c r="P223" s="34"/>
      <c r="Q223" s="34"/>
      <c r="BH223" s="37">
        <v>1.0202317240786159E-2</v>
      </c>
      <c r="BI223" s="34" t="s">
        <v>2231</v>
      </c>
    </row>
    <row r="224" spans="11:61">
      <c r="K224" s="34" t="s">
        <v>2232</v>
      </c>
      <c r="L224" s="52">
        <v>0.97634124439040848</v>
      </c>
      <c r="BH224" s="37">
        <v>-7.12686738897787E-2</v>
      </c>
      <c r="BI224" s="34" t="s">
        <v>2233</v>
      </c>
    </row>
    <row r="225" spans="11:61">
      <c r="K225" s="34" t="s">
        <v>2234</v>
      </c>
      <c r="L225" s="52">
        <v>-0.77173080509585124</v>
      </c>
      <c r="M225" s="34">
        <f>L225-L226</f>
        <v>0.3989721575349584</v>
      </c>
      <c r="BH225" s="37">
        <v>9.1673308371351014E-2</v>
      </c>
      <c r="BI225" s="34" t="s">
        <v>2235</v>
      </c>
    </row>
    <row r="226" spans="11:61">
      <c r="K226" s="34" t="s">
        <v>2236</v>
      </c>
      <c r="L226" s="52">
        <v>-1.1707029626308096</v>
      </c>
      <c r="BH226" s="37">
        <v>-6.7343054566117999E-3</v>
      </c>
      <c r="BI226" s="34" t="s">
        <v>2237</v>
      </c>
    </row>
    <row r="227" spans="11:61">
      <c r="K227" s="34" t="s">
        <v>2238</v>
      </c>
      <c r="L227" s="52">
        <v>-0.37275864756089278</v>
      </c>
      <c r="BH227" s="37">
        <v>-4.0807995702318245E-2</v>
      </c>
      <c r="BI227" s="34" t="s">
        <v>2239</v>
      </c>
    </row>
    <row r="228" spans="11:61">
      <c r="K228" s="34" t="s">
        <v>2240</v>
      </c>
      <c r="L228" s="52">
        <v>0.93988381126517728</v>
      </c>
      <c r="M228" s="34">
        <f>L228-L229</f>
        <v>0.7335777791578848</v>
      </c>
      <c r="BH228" s="37">
        <v>2.7339384789094645E-2</v>
      </c>
      <c r="BI228" s="34" t="s">
        <v>2241</v>
      </c>
    </row>
    <row r="229" spans="11:61">
      <c r="K229" s="34" t="s">
        <v>2242</v>
      </c>
      <c r="L229" s="52">
        <v>0.20630603210729248</v>
      </c>
      <c r="BH229" s="37">
        <v>-1.1129574267482583E-2</v>
      </c>
      <c r="BI229" s="34" t="s">
        <v>2243</v>
      </c>
    </row>
    <row r="230" spans="11:61">
      <c r="K230" s="34" t="s">
        <v>2244</v>
      </c>
      <c r="L230" s="52">
        <v>1.6734615904230621</v>
      </c>
      <c r="BH230" s="37">
        <v>-8.9323797994121268E-2</v>
      </c>
      <c r="BI230" s="34" t="s">
        <v>2245</v>
      </c>
    </row>
    <row r="231" spans="11:61">
      <c r="K231" s="34" t="s">
        <v>2127</v>
      </c>
      <c r="L231" s="52">
        <v>0.26460251293545778</v>
      </c>
      <c r="M231" s="34">
        <f>L231-L232</f>
        <v>0.23311140609208911</v>
      </c>
      <c r="BH231" s="37">
        <v>6.7064649459156106E-2</v>
      </c>
      <c r="BI231" s="34" t="s">
        <v>2246</v>
      </c>
    </row>
    <row r="232" spans="11:61">
      <c r="K232" s="34" t="s">
        <v>2129</v>
      </c>
      <c r="L232" s="52">
        <v>3.1491106843368671E-2</v>
      </c>
      <c r="BH232" s="37">
        <v>-2.7634126877892767E-2</v>
      </c>
      <c r="BI232" s="34" t="s">
        <v>2247</v>
      </c>
    </row>
    <row r="233" spans="11:61">
      <c r="K233" s="34" t="s">
        <v>2132</v>
      </c>
      <c r="L233" s="52">
        <v>0.49771391902754691</v>
      </c>
      <c r="BH233" s="37">
        <v>-9.6399529230823067E-2</v>
      </c>
      <c r="BI233" s="34" t="s">
        <v>2248</v>
      </c>
    </row>
    <row r="234" spans="11:61">
      <c r="K234" s="34" t="s">
        <v>2134</v>
      </c>
      <c r="L234" s="52">
        <v>-0.97094547298959377</v>
      </c>
      <c r="M234" s="34">
        <f>L234-L235</f>
        <v>2.3791487893585588</v>
      </c>
      <c r="BH234" s="37">
        <v>4.1131275475037532E-2</v>
      </c>
      <c r="BI234" s="34" t="s">
        <v>2249</v>
      </c>
    </row>
    <row r="235" spans="11:61">
      <c r="K235" s="34" t="s">
        <v>2137</v>
      </c>
      <c r="L235" s="52">
        <v>-3.3500942623481524</v>
      </c>
      <c r="BH235" s="37">
        <v>-4.2011750608036023E-3</v>
      </c>
      <c r="BI235" s="34" t="s">
        <v>2250</v>
      </c>
    </row>
    <row r="236" spans="11:61">
      <c r="K236" s="34" t="s">
        <v>2139</v>
      </c>
      <c r="L236" s="52">
        <v>1.4082033163689651</v>
      </c>
      <c r="BH236" s="37">
        <v>-7.9578186367561823E-2</v>
      </c>
      <c r="BI236" s="34" t="s">
        <v>2251</v>
      </c>
    </row>
    <row r="237" spans="11:61">
      <c r="K237" s="34" t="s">
        <v>2252</v>
      </c>
      <c r="L237" s="52">
        <v>-1.7565685795856751</v>
      </c>
      <c r="M237" s="34">
        <f>L237-L238</f>
        <v>0.1724647827634147</v>
      </c>
      <c r="BH237" s="37">
        <v>7.1175836245954624E-2</v>
      </c>
      <c r="BI237" s="34" t="s">
        <v>2253</v>
      </c>
    </row>
    <row r="238" spans="11:61">
      <c r="K238" s="34" t="s">
        <v>2254</v>
      </c>
      <c r="L238" s="52">
        <v>-1.9290333623490898</v>
      </c>
      <c r="BH238" s="37">
        <v>-5.4035086167670138E-3</v>
      </c>
      <c r="BI238" s="34" t="s">
        <v>2255</v>
      </c>
    </row>
    <row r="239" spans="11:61">
      <c r="K239" s="34" t="s">
        <v>2256</v>
      </c>
      <c r="L239" s="52">
        <v>-1.5841037968222604</v>
      </c>
      <c r="BH239" s="37">
        <v>-4.1824931049006739E-2</v>
      </c>
      <c r="BI239" s="34" t="s">
        <v>2257</v>
      </c>
    </row>
    <row r="240" spans="11:61">
      <c r="K240" s="34" t="s">
        <v>2258</v>
      </c>
      <c r="L240" s="52">
        <v>1.4021162402040681</v>
      </c>
      <c r="M240" s="34">
        <f>L240-L241</f>
        <v>0.47824433197824046</v>
      </c>
      <c r="BH240" s="37">
        <v>3.1017913815472711E-2</v>
      </c>
      <c r="BI240" s="34" t="s">
        <v>2259</v>
      </c>
    </row>
    <row r="241" spans="11:61">
      <c r="K241" s="34" t="s">
        <v>2260</v>
      </c>
      <c r="L241" s="52">
        <v>0.92387190822582765</v>
      </c>
      <c r="BH241" s="37">
        <v>2.9000935563731286E-2</v>
      </c>
      <c r="BI241" s="34" t="s">
        <v>2261</v>
      </c>
    </row>
    <row r="242" spans="11:61">
      <c r="K242" s="34" t="s">
        <v>2262</v>
      </c>
      <c r="L242" s="52">
        <v>1.8803605721823087</v>
      </c>
      <c r="BH242" s="37">
        <v>-9.0743885594432735E-2</v>
      </c>
      <c r="BI242" s="34" t="s">
        <v>2263</v>
      </c>
    </row>
    <row r="243" spans="11:61">
      <c r="K243" s="34" t="s">
        <v>2264</v>
      </c>
      <c r="L243" s="52">
        <v>1.3850019311001869</v>
      </c>
      <c r="M243" s="34">
        <f>L243-L244</f>
        <v>0.81142053240242773</v>
      </c>
      <c r="BH243" s="37">
        <v>0.1487457567218953</v>
      </c>
      <c r="BI243" s="34" t="s">
        <v>2265</v>
      </c>
    </row>
    <row r="244" spans="11:61">
      <c r="K244" s="34" t="s">
        <v>2266</v>
      </c>
      <c r="L244" s="52">
        <v>0.57358139869775915</v>
      </c>
      <c r="BH244" s="37">
        <v>1.4704703677335118E-3</v>
      </c>
      <c r="BI244" s="34" t="s">
        <v>2267</v>
      </c>
    </row>
    <row r="245" spans="11:61">
      <c r="K245" s="34" t="s">
        <v>2268</v>
      </c>
      <c r="L245" s="52">
        <v>2.1964224635026146</v>
      </c>
      <c r="BH245" s="37">
        <v>-8.1492236048772981E-2</v>
      </c>
      <c r="BI245" s="34" t="s">
        <v>2269</v>
      </c>
    </row>
    <row r="246" spans="11:61">
      <c r="K246" s="34" t="s">
        <v>2270</v>
      </c>
      <c r="L246" s="52">
        <v>9.3725971673847414E-2</v>
      </c>
      <c r="M246" s="52">
        <f>L246-L247</f>
        <v>0.20231382070635906</v>
      </c>
      <c r="BH246" s="37">
        <v>8.4433176784240005E-2</v>
      </c>
      <c r="BI246" s="34" t="s">
        <v>2271</v>
      </c>
    </row>
    <row r="247" spans="11:61">
      <c r="K247" s="34" t="s">
        <v>2272</v>
      </c>
      <c r="L247" s="52">
        <v>-0.10858784903251165</v>
      </c>
      <c r="BH247" s="37">
        <v>4.1275129709742495E-2</v>
      </c>
      <c r="BI247" s="34" t="s">
        <v>2273</v>
      </c>
    </row>
    <row r="248" spans="11:61">
      <c r="K248" s="34" t="s">
        <v>2274</v>
      </c>
      <c r="L248" s="52">
        <v>0.2960397923802065</v>
      </c>
      <c r="BH248" s="37">
        <v>-3.3321562811377575E-2</v>
      </c>
      <c r="BI248" s="34" t="s">
        <v>2275</v>
      </c>
    </row>
    <row r="249" spans="11:61">
      <c r="L249" s="52"/>
      <c r="BH249" s="37">
        <v>0.11587182223086256</v>
      </c>
      <c r="BI249" s="34" t="s">
        <v>2276</v>
      </c>
    </row>
    <row r="250" spans="11:61">
      <c r="L250" s="52"/>
      <c r="BH250" s="37">
        <v>6.8766063628624696E-3</v>
      </c>
      <c r="BI250" s="34" t="s">
        <v>2277</v>
      </c>
    </row>
    <row r="251" spans="11:61">
      <c r="L251" s="52"/>
      <c r="BH251" s="37">
        <v>-1.6547805254970044E-2</v>
      </c>
      <c r="BI251" s="34" t="s">
        <v>2278</v>
      </c>
    </row>
    <row r="252" spans="11:61">
      <c r="L252" s="52"/>
      <c r="BH252" s="37">
        <v>3.0301017980694983E-2</v>
      </c>
      <c r="BI252" s="34" t="s">
        <v>2279</v>
      </c>
    </row>
    <row r="253" spans="11:61">
      <c r="L253" s="52"/>
      <c r="BH253" s="37">
        <v>3.0482064086031775E-2</v>
      </c>
      <c r="BI253" s="34" t="s">
        <v>2280</v>
      </c>
    </row>
    <row r="254" spans="11:61">
      <c r="L254" s="52"/>
      <c r="BH254" s="37">
        <v>-8.4422716721357205E-2</v>
      </c>
      <c r="BI254" s="34" t="s">
        <v>2281</v>
      </c>
    </row>
    <row r="255" spans="11:61">
      <c r="L255" s="52"/>
      <c r="BH255" s="37">
        <v>0.14538684489342077</v>
      </c>
      <c r="BI255" s="34" t="s">
        <v>2282</v>
      </c>
    </row>
    <row r="256" spans="11:61">
      <c r="L256" s="52"/>
      <c r="BH256" s="37">
        <v>1.6473686295865431E-2</v>
      </c>
      <c r="BI256" s="34" t="s">
        <v>2283</v>
      </c>
    </row>
    <row r="257" spans="12:61">
      <c r="L257" s="52"/>
      <c r="BH257" s="37">
        <v>-6.5312113687447104E-2</v>
      </c>
      <c r="BI257" s="34" t="s">
        <v>2284</v>
      </c>
    </row>
    <row r="258" spans="12:61">
      <c r="L258" s="52"/>
      <c r="BH258" s="37">
        <v>9.8259486279177966E-2</v>
      </c>
      <c r="BI258" s="34" t="s">
        <v>2285</v>
      </c>
    </row>
    <row r="259" spans="12:61">
      <c r="L259" s="52"/>
      <c r="BH259" s="37">
        <v>4.2590785897584776E-2</v>
      </c>
      <c r="BI259" s="34" t="s">
        <v>2286</v>
      </c>
    </row>
    <row r="260" spans="12:61">
      <c r="BH260" s="37">
        <v>-2.923067167041607E-2</v>
      </c>
      <c r="BI260" s="34" t="s">
        <v>2287</v>
      </c>
    </row>
    <row r="261" spans="12:61">
      <c r="BH261" s="37">
        <v>0.11441224346558562</v>
      </c>
      <c r="BI261" s="34" t="s">
        <v>2288</v>
      </c>
    </row>
    <row r="262" spans="12:61">
      <c r="BH262" s="37">
        <v>7.9862944509199174E-3</v>
      </c>
      <c r="BI262" s="34" t="s">
        <v>2289</v>
      </c>
    </row>
    <row r="263" spans="12:61">
      <c r="BH263" s="37">
        <v>-1.4514258761193669E-2</v>
      </c>
      <c r="BI263" s="34" t="s">
        <v>2290</v>
      </c>
    </row>
    <row r="264" spans="12:61">
      <c r="BH264" s="37">
        <v>3.0486847663033504E-2</v>
      </c>
      <c r="BI264" s="34" t="s">
        <v>2291</v>
      </c>
    </row>
    <row r="265" spans="12:61">
      <c r="BH265" s="37">
        <v>2.5070918322545602E-2</v>
      </c>
      <c r="BI265" s="34" t="s">
        <v>2292</v>
      </c>
    </row>
    <row r="266" spans="12:61">
      <c r="BH266" s="37">
        <v>-4.330638528421546E-2</v>
      </c>
      <c r="BI266" s="34" t="s">
        <v>2293</v>
      </c>
    </row>
    <row r="267" spans="12:61">
      <c r="BH267" s="37">
        <v>9.3448221929306657E-2</v>
      </c>
      <c r="BI267" s="34" t="s">
        <v>2294</v>
      </c>
    </row>
    <row r="268" spans="12:61">
      <c r="BH268" s="37">
        <v>-1.6382994486871388E-3</v>
      </c>
      <c r="BI268" s="34" t="s">
        <v>2295</v>
      </c>
    </row>
    <row r="269" spans="12:61">
      <c r="BH269" s="37">
        <v>-2.0718334852711962E-2</v>
      </c>
      <c r="BI269" s="34" t="s">
        <v>2296</v>
      </c>
    </row>
    <row r="270" spans="12:61">
      <c r="BH270" s="37">
        <v>1.7441735955337684E-2</v>
      </c>
      <c r="BI270" s="34" t="s">
        <v>2297</v>
      </c>
    </row>
    <row r="271" spans="12:61">
      <c r="BH271" s="37">
        <v>7.8636377959984804E-3</v>
      </c>
      <c r="BI271" s="34" t="s">
        <v>2298</v>
      </c>
    </row>
    <row r="272" spans="12:61">
      <c r="BH272" s="37">
        <v>-7.4073990236762741E-2</v>
      </c>
      <c r="BI272" s="34" t="s">
        <v>2299</v>
      </c>
    </row>
    <row r="273" spans="60:61">
      <c r="BH273" s="37">
        <v>8.9801265828759705E-2</v>
      </c>
      <c r="BI273" s="34" t="s">
        <v>2300</v>
      </c>
    </row>
    <row r="274" spans="60:61">
      <c r="BH274" s="37">
        <v>-5.2041353484109966E-3</v>
      </c>
      <c r="BI274" s="34" t="s">
        <v>2301</v>
      </c>
    </row>
    <row r="275" spans="60:61">
      <c r="BH275" s="37">
        <v>-3.8450135451538178E-2</v>
      </c>
      <c r="BI275" s="34" t="s">
        <v>2302</v>
      </c>
    </row>
    <row r="276" spans="60:61">
      <c r="BH276" s="37">
        <v>2.8041864754716182E-2</v>
      </c>
      <c r="BI276" s="34" t="s">
        <v>2303</v>
      </c>
    </row>
    <row r="277" spans="60:61">
      <c r="BH277" s="37">
        <v>-6.8356062845751778E-3</v>
      </c>
      <c r="BI277" s="34" t="s">
        <v>2304</v>
      </c>
    </row>
    <row r="278" spans="60:61">
      <c r="BH278" s="37">
        <v>-0.10595672841447738</v>
      </c>
      <c r="BI278" s="34" t="s">
        <v>2305</v>
      </c>
    </row>
    <row r="279" spans="60:61">
      <c r="BH279" s="37">
        <v>9.2285515845327029E-2</v>
      </c>
      <c r="BI279" s="34" t="s">
        <v>2306</v>
      </c>
    </row>
    <row r="280" spans="60:61">
      <c r="BH280" s="37">
        <v>-3.783995447363922E-2</v>
      </c>
      <c r="BI280" s="34" t="s">
        <v>2307</v>
      </c>
    </row>
    <row r="281" spans="60:61">
      <c r="BH281" s="37">
        <v>-0.10509152947465211</v>
      </c>
      <c r="BI281" s="34" t="s">
        <v>2308</v>
      </c>
    </row>
    <row r="282" spans="60:61">
      <c r="BH282" s="37">
        <v>2.9411620527373672E-2</v>
      </c>
      <c r="BI282" s="34" t="s">
        <v>2309</v>
      </c>
    </row>
    <row r="283" spans="60:61">
      <c r="BH283" s="37">
        <v>-1.2278737927467966E-3</v>
      </c>
      <c r="BI283" s="34" t="s">
        <v>2310</v>
      </c>
    </row>
    <row r="284" spans="60:61">
      <c r="BH284" s="37">
        <v>-0.11149807996867873</v>
      </c>
      <c r="BI284" s="34" t="s">
        <v>2311</v>
      </c>
    </row>
    <row r="285" spans="60:61">
      <c r="BH285" s="37">
        <v>0.10904233238318513</v>
      </c>
      <c r="BI285" s="34" t="s">
        <v>2312</v>
      </c>
    </row>
    <row r="286" spans="60:61">
      <c r="BH286" s="37">
        <v>-1.4275407950621773E-2</v>
      </c>
      <c r="BI286" s="34" t="s">
        <v>2313</v>
      </c>
    </row>
    <row r="287" spans="60:61">
      <c r="BH287" s="37">
        <v>-6.6237973072392875E-2</v>
      </c>
      <c r="BI287" s="34" t="s">
        <v>2314</v>
      </c>
    </row>
    <row r="288" spans="60:61">
      <c r="BH288" s="37">
        <v>3.7687157171149337E-2</v>
      </c>
      <c r="BI288" s="34" t="s">
        <v>2315</v>
      </c>
    </row>
    <row r="289" spans="60:61">
      <c r="BH289" s="37">
        <v>5.4271522918892721E-2</v>
      </c>
      <c r="BI289" s="34" t="s">
        <v>2316</v>
      </c>
    </row>
    <row r="290" spans="60:61">
      <c r="BH290" s="37">
        <v>-6.1061521667505121E-2</v>
      </c>
      <c r="BI290" s="34" t="s">
        <v>2317</v>
      </c>
    </row>
    <row r="291" spans="60:61">
      <c r="BH291" s="37">
        <v>0.16960456750529057</v>
      </c>
      <c r="BI291" s="34" t="s">
        <v>2318</v>
      </c>
    </row>
    <row r="292" spans="60:61">
      <c r="BH292" s="37">
        <v>0.17767481243864319</v>
      </c>
      <c r="BI292" s="34" t="s">
        <v>2319</v>
      </c>
    </row>
    <row r="293" spans="60:61">
      <c r="BH293" s="37">
        <v>-1.5909899005963707E-2</v>
      </c>
      <c r="BI293" s="34" t="s">
        <v>2320</v>
      </c>
    </row>
    <row r="294" spans="60:61">
      <c r="BH294" s="37">
        <v>0.37125952388325012</v>
      </c>
      <c r="BI294" s="34" t="s">
        <v>2321</v>
      </c>
    </row>
    <row r="295" spans="60:61">
      <c r="BH295" s="37">
        <v>8.8119436548949274E-3</v>
      </c>
      <c r="BI295" s="34" t="s">
        <v>2322</v>
      </c>
    </row>
    <row r="296" spans="60:61">
      <c r="BH296" s="37">
        <v>-7.8576723827272793E-2</v>
      </c>
      <c r="BI296" s="34" t="s">
        <v>2323</v>
      </c>
    </row>
    <row r="297" spans="60:61">
      <c r="BH297" s="37">
        <v>9.6200611137062658E-2</v>
      </c>
      <c r="BI297" s="34" t="s">
        <v>2324</v>
      </c>
    </row>
    <row r="298" spans="60:61">
      <c r="BH298" s="37">
        <v>8.4382758562986382E-2</v>
      </c>
      <c r="BI298" s="34" t="s">
        <v>2325</v>
      </c>
    </row>
    <row r="299" spans="60:61">
      <c r="BH299" s="37">
        <v>-3.01528807406167E-2</v>
      </c>
      <c r="BI299" s="34" t="s">
        <v>2326</v>
      </c>
    </row>
    <row r="300" spans="60:61">
      <c r="BH300" s="37">
        <v>0.19891839786658946</v>
      </c>
      <c r="BI300" s="34" t="s">
        <v>2327</v>
      </c>
    </row>
    <row r="301" spans="60:61">
      <c r="BH301" s="37">
        <v>5.9163828180030083E-2</v>
      </c>
      <c r="BI301" s="34" t="s">
        <v>2328</v>
      </c>
    </row>
    <row r="302" spans="60:61">
      <c r="BH302" s="37">
        <v>-5.9007342328558303E-2</v>
      </c>
      <c r="BI302" s="34" t="s">
        <v>2329</v>
      </c>
    </row>
    <row r="303" spans="60:61">
      <c r="BH303" s="37">
        <v>0.17733499868861846</v>
      </c>
      <c r="BI303" s="34" t="s">
        <v>2330</v>
      </c>
    </row>
    <row r="304" spans="60:61">
      <c r="BH304" s="37">
        <v>0.15311352135621292</v>
      </c>
      <c r="BI304" s="34" t="s">
        <v>2331</v>
      </c>
    </row>
    <row r="305" spans="60:61">
      <c r="BH305" s="37">
        <v>-2.7902440078167168E-2</v>
      </c>
      <c r="BI305" s="34" t="s">
        <v>2332</v>
      </c>
    </row>
    <row r="306" spans="60:61">
      <c r="BH306" s="37">
        <v>0.33412948279059301</v>
      </c>
      <c r="BI306" s="34" t="s">
        <v>2333</v>
      </c>
    </row>
    <row r="307" spans="60:61">
      <c r="BH307" s="37">
        <v>6.1155971401240281E-2</v>
      </c>
      <c r="BI307" s="34" t="s">
        <v>2334</v>
      </c>
    </row>
    <row r="308" spans="60:61">
      <c r="BH308" s="37">
        <v>-3.3320788703480042E-3</v>
      </c>
      <c r="BI308" s="34" t="s">
        <v>2335</v>
      </c>
    </row>
    <row r="309" spans="60:61">
      <c r="BH309" s="37">
        <v>0.12564402167282857</v>
      </c>
      <c r="BI309" s="34" t="s">
        <v>2336</v>
      </c>
    </row>
    <row r="310" spans="60:61">
      <c r="BH310" s="37">
        <v>8.6206234305368445E-2</v>
      </c>
      <c r="BI310" s="34" t="s">
        <v>2337</v>
      </c>
    </row>
    <row r="311" spans="60:61">
      <c r="BH311" s="37">
        <v>1.2376318973672612E-2</v>
      </c>
      <c r="BI311" s="34" t="s">
        <v>2338</v>
      </c>
    </row>
    <row r="312" spans="60:61">
      <c r="BH312" s="37">
        <v>0.16003614963706428</v>
      </c>
      <c r="BI312" s="34" t="s">
        <v>2339</v>
      </c>
    </row>
    <row r="313" spans="60:61">
      <c r="BH313" s="37">
        <v>1.975296057134267E-3</v>
      </c>
      <c r="BI313" s="34" t="s">
        <v>2340</v>
      </c>
    </row>
    <row r="314" spans="60:61">
      <c r="BH314" s="37">
        <v>-2.6369232497739398E-2</v>
      </c>
      <c r="BI314" s="34" t="s">
        <v>2341</v>
      </c>
    </row>
    <row r="315" spans="60:61">
      <c r="BH315" s="37">
        <v>3.0319824612007933E-2</v>
      </c>
      <c r="BI315" s="34" t="s">
        <v>2342</v>
      </c>
    </row>
    <row r="316" spans="60:61">
      <c r="BH316" s="37">
        <v>-1.1587866040206951E-2</v>
      </c>
      <c r="BI316" s="34" t="s">
        <v>2343</v>
      </c>
    </row>
    <row r="317" spans="60:61">
      <c r="BH317" s="37">
        <v>-2.4180782307995991E-2</v>
      </c>
      <c r="BI317" s="34" t="s">
        <v>2344</v>
      </c>
    </row>
    <row r="318" spans="60:61">
      <c r="BH318" s="37">
        <v>1.005050227582089E-3</v>
      </c>
      <c r="BI318" s="34" t="s">
        <v>2345</v>
      </c>
    </row>
    <row r="319" spans="60:61">
      <c r="BH319" s="37">
        <v>1.3677428479316316E-2</v>
      </c>
      <c r="BI319" s="34" t="s">
        <v>2346</v>
      </c>
    </row>
    <row r="320" spans="60:61">
      <c r="BH320" s="37">
        <v>-2.7729656935350872E-2</v>
      </c>
      <c r="BI320" s="34" t="s">
        <v>2347</v>
      </c>
    </row>
    <row r="321" spans="60:61">
      <c r="BH321" s="37">
        <v>5.50845138939835E-2</v>
      </c>
      <c r="BI321" s="34" t="s">
        <v>2348</v>
      </c>
    </row>
    <row r="322" spans="60:61">
      <c r="BH322" s="37">
        <v>2.8014520740129556E-2</v>
      </c>
      <c r="BI322" s="34" t="s">
        <v>2349</v>
      </c>
    </row>
    <row r="323" spans="60:61">
      <c r="BH323" s="37">
        <v>1.2750620618030411E-2</v>
      </c>
      <c r="BI323" s="34" t="s">
        <v>2350</v>
      </c>
    </row>
    <row r="324" spans="60:61">
      <c r="BH324" s="37">
        <v>4.3278420862228703E-2</v>
      </c>
      <c r="BI324" s="34" t="s">
        <v>2351</v>
      </c>
    </row>
    <row r="325" spans="60:61">
      <c r="BH325" s="37">
        <v>5.1470987818032481E-3</v>
      </c>
      <c r="BI325" s="34" t="s">
        <v>2352</v>
      </c>
    </row>
    <row r="326" spans="60:61">
      <c r="BH326" s="37">
        <v>-3.7024602782364739E-2</v>
      </c>
      <c r="BI326" s="34" t="s">
        <v>2353</v>
      </c>
    </row>
    <row r="327" spans="60:61">
      <c r="BH327" s="37">
        <v>4.7318800345971239E-2</v>
      </c>
      <c r="BI327" s="34" t="s">
        <v>2354</v>
      </c>
    </row>
    <row r="328" spans="60:61">
      <c r="BH328" s="37">
        <v>1.9187304639407543E-3</v>
      </c>
      <c r="BI328" s="34" t="s">
        <v>2355</v>
      </c>
    </row>
    <row r="329" spans="60:61">
      <c r="BH329" s="37">
        <v>-2.5143705680684861E-2</v>
      </c>
      <c r="BI329" s="34" t="s">
        <v>2356</v>
      </c>
    </row>
    <row r="330" spans="60:61">
      <c r="BH330" s="37">
        <v>2.898116660856637E-2</v>
      </c>
      <c r="BI330" s="34" t="s">
        <v>2357</v>
      </c>
    </row>
    <row r="331" spans="60:61">
      <c r="BH331" s="37">
        <v>-4.4712529382858347E-4</v>
      </c>
      <c r="BI331" s="34" t="s">
        <v>2358</v>
      </c>
    </row>
    <row r="332" spans="60:61">
      <c r="BH332" s="37">
        <v>-2.0768440015199206E-2</v>
      </c>
      <c r="BI332" s="34" t="s">
        <v>2359</v>
      </c>
    </row>
    <row r="333" spans="60:61">
      <c r="BH333" s="37">
        <v>1.987418942754204E-2</v>
      </c>
      <c r="BI333" s="34" t="s">
        <v>2360</v>
      </c>
    </row>
    <row r="334" spans="60:61">
      <c r="BH334" s="37">
        <v>1.5761344167238116E-2</v>
      </c>
      <c r="BI334" s="34" t="s">
        <v>2361</v>
      </c>
    </row>
    <row r="335" spans="60:61">
      <c r="BH335" s="37">
        <v>1.1684366612865066E-3</v>
      </c>
      <c r="BI335" s="34" t="s">
        <v>2362</v>
      </c>
    </row>
    <row r="336" spans="60:61">
      <c r="BH336" s="37">
        <v>3.0354251673189725E-2</v>
      </c>
      <c r="BI336" s="34" t="s">
        <v>2363</v>
      </c>
    </row>
    <row r="337" spans="60:61">
      <c r="BH337" s="37">
        <v>5.8530193547080105E-2</v>
      </c>
      <c r="BI337" s="34" t="s">
        <v>2364</v>
      </c>
    </row>
    <row r="338" spans="60:61">
      <c r="BH338" s="37">
        <v>-1.4587781633621073E-2</v>
      </c>
      <c r="BI338" s="34" t="s">
        <v>2365</v>
      </c>
    </row>
    <row r="339" spans="60:61">
      <c r="BH339" s="37">
        <v>0.13164816872778129</v>
      </c>
      <c r="BI339" s="34" t="s">
        <v>2366</v>
      </c>
    </row>
    <row r="340" spans="60:61">
      <c r="BH340" s="37">
        <v>1.480388230111318E-2</v>
      </c>
      <c r="BI340" s="34" t="s">
        <v>2367</v>
      </c>
    </row>
    <row r="341" spans="60:61">
      <c r="BH341" s="37">
        <v>-1.2848663134345944E-2</v>
      </c>
      <c r="BI341" s="34" t="s">
        <v>2368</v>
      </c>
    </row>
    <row r="342" spans="60:61">
      <c r="BH342" s="37">
        <v>4.2456427736572308E-2</v>
      </c>
      <c r="BI342" s="34" t="s">
        <v>2369</v>
      </c>
    </row>
    <row r="343" spans="60:61">
      <c r="BH343" s="37">
        <v>2.9344582608618948E-2</v>
      </c>
      <c r="BI343" s="34" t="s">
        <v>2370</v>
      </c>
    </row>
    <row r="344" spans="60:61">
      <c r="BH344" s="37">
        <v>-9.806019184314764E-3</v>
      </c>
      <c r="BI344" s="34" t="s">
        <v>2371</v>
      </c>
    </row>
    <row r="345" spans="60:61">
      <c r="BH345" s="37">
        <v>6.8495184401552667E-2</v>
      </c>
      <c r="BI345" s="34" t="s">
        <v>2372</v>
      </c>
    </row>
    <row r="346" spans="60:61">
      <c r="BH346" s="37">
        <v>2.2960005223149338E-4</v>
      </c>
      <c r="BI346" s="34" t="s">
        <v>2373</v>
      </c>
    </row>
    <row r="347" spans="60:61">
      <c r="BH347" s="37">
        <v>-1.4863648333004889E-2</v>
      </c>
      <c r="BI347" s="34" t="s">
        <v>2374</v>
      </c>
    </row>
    <row r="348" spans="60:61">
      <c r="BH348" s="37">
        <v>1.5322848437467876E-2</v>
      </c>
      <c r="BI348" s="34" t="s">
        <v>2375</v>
      </c>
    </row>
    <row r="349" spans="60:61">
      <c r="BH349" s="37">
        <v>5.5148667836025303E-2</v>
      </c>
      <c r="BI349" s="34" t="s">
        <v>2376</v>
      </c>
    </row>
    <row r="350" spans="60:61">
      <c r="BH350" s="37">
        <v>-9.6032860231399508E-3</v>
      </c>
      <c r="BI350" s="34" t="s">
        <v>2377</v>
      </c>
    </row>
    <row r="351" spans="60:61">
      <c r="BH351" s="37">
        <v>0.11990062169519056</v>
      </c>
      <c r="BI351" s="34" t="s">
        <v>2378</v>
      </c>
    </row>
    <row r="352" spans="60:61">
      <c r="BH352" s="37">
        <v>1.4182080131364794E-2</v>
      </c>
      <c r="BI352" s="34" t="s">
        <v>2379</v>
      </c>
    </row>
    <row r="353" spans="60:61">
      <c r="BH353" s="37">
        <v>-1.9581536632589415E-3</v>
      </c>
      <c r="BI353" s="34" t="s">
        <v>2380</v>
      </c>
    </row>
    <row r="354" spans="60:61">
      <c r="BH354" s="37">
        <v>3.0322313925988529E-2</v>
      </c>
      <c r="BI354" s="34" t="s">
        <v>2381</v>
      </c>
    </row>
    <row r="355" spans="60:61">
      <c r="BH355" s="37">
        <v>2.5975621617992165E-2</v>
      </c>
      <c r="BI355" s="34" t="s">
        <v>2382</v>
      </c>
    </row>
    <row r="356" spans="60:61">
      <c r="BH356" s="37">
        <v>-6.140182238237351E-3</v>
      </c>
      <c r="BI356" s="34" t="s">
        <v>2383</v>
      </c>
    </row>
    <row r="357" spans="60:61">
      <c r="BH357" s="37">
        <v>5.8091425474221678E-2</v>
      </c>
      <c r="BI357" s="34" t="s">
        <v>2384</v>
      </c>
    </row>
    <row r="358" spans="60:61">
      <c r="BH358" s="37">
        <v>-9.3320408467468807E-3</v>
      </c>
      <c r="BI358" s="34" t="s">
        <v>2385</v>
      </c>
    </row>
    <row r="359" spans="60:61">
      <c r="BH359" s="37">
        <v>-3.5790301815646991E-2</v>
      </c>
      <c r="BI359" s="34" t="s">
        <v>2386</v>
      </c>
    </row>
    <row r="360" spans="60:61">
      <c r="BH360" s="37">
        <v>1.712622012215323E-2</v>
      </c>
      <c r="BI360" s="34" t="s">
        <v>2387</v>
      </c>
    </row>
    <row r="361" spans="60:61">
      <c r="BH361" s="37">
        <v>2.8659873221371919E-3</v>
      </c>
      <c r="BI361" s="34" t="s">
        <v>2388</v>
      </c>
    </row>
    <row r="362" spans="60:61">
      <c r="BH362" s="37">
        <v>-2.6032977723421055E-2</v>
      </c>
      <c r="BI362" s="34" t="s">
        <v>2389</v>
      </c>
    </row>
    <row r="363" spans="60:61">
      <c r="BH363" s="37">
        <v>3.1764952367695436E-2</v>
      </c>
      <c r="BI363" s="34" t="s">
        <v>2390</v>
      </c>
    </row>
    <row r="364" spans="60:61">
      <c r="BH364" s="37">
        <v>-1.1826566909967182E-2</v>
      </c>
      <c r="BI364" s="34" t="s">
        <v>2391</v>
      </c>
    </row>
    <row r="365" spans="60:61">
      <c r="BH365" s="37">
        <v>-2.4569656188378097E-2</v>
      </c>
      <c r="BI365" s="34" t="s">
        <v>2392</v>
      </c>
    </row>
    <row r="366" spans="60:61">
      <c r="BH366" s="37">
        <v>9.1652236844373333E-4</v>
      </c>
      <c r="BI366" s="34" t="s">
        <v>2393</v>
      </c>
    </row>
    <row r="367" spans="60:61">
      <c r="BH367" s="37">
        <v>1.4685769685199891E-2</v>
      </c>
      <c r="BI367" s="34" t="s">
        <v>2394</v>
      </c>
    </row>
    <row r="368" spans="60:61">
      <c r="BH368" s="37">
        <v>-2.65816672886953E-2</v>
      </c>
      <c r="BI368" s="34" t="s">
        <v>2395</v>
      </c>
    </row>
    <row r="369" spans="60:61">
      <c r="BH369" s="37">
        <v>5.5953206659095082E-2</v>
      </c>
      <c r="BI369" s="34" t="s">
        <v>2396</v>
      </c>
    </row>
    <row r="370" spans="60:61">
      <c r="BH370" s="37">
        <v>2.6449821664819323E-2</v>
      </c>
      <c r="BI370" s="34" t="s">
        <v>2397</v>
      </c>
    </row>
    <row r="371" spans="60:61">
      <c r="BH371" s="37">
        <v>1.1343558762867361E-2</v>
      </c>
      <c r="BI371" s="34" t="s">
        <v>2398</v>
      </c>
    </row>
    <row r="372" spans="60:61">
      <c r="BH372" s="37">
        <v>4.1556084566771283E-2</v>
      </c>
      <c r="BI372" s="34" t="s">
        <v>2399</v>
      </c>
    </row>
    <row r="373" spans="60:61">
      <c r="BH373" s="37">
        <v>3.6139448996604321E-3</v>
      </c>
      <c r="BI373" s="34" t="s">
        <v>2400</v>
      </c>
    </row>
    <row r="374" spans="60:61">
      <c r="BH374" s="37">
        <v>-3.6902494484143032E-2</v>
      </c>
      <c r="BI374" s="34" t="s">
        <v>2401</v>
      </c>
    </row>
    <row r="375" spans="60:61">
      <c r="BH375" s="37">
        <v>4.4130384283463893E-2</v>
      </c>
      <c r="BI375" s="34" t="s">
        <v>2402</v>
      </c>
    </row>
    <row r="376" spans="60:61">
      <c r="BH376" s="37">
        <v>1.0640757360221662E-2</v>
      </c>
      <c r="BI376" s="34" t="s">
        <v>2403</v>
      </c>
    </row>
    <row r="377" spans="60:61">
      <c r="BH377" s="37">
        <v>-1.7874277283401675E-2</v>
      </c>
      <c r="BI377" s="34" t="s">
        <v>2404</v>
      </c>
    </row>
    <row r="378" spans="60:61">
      <c r="BH378" s="37">
        <v>3.9155792003845002E-2</v>
      </c>
      <c r="BI378" s="34" t="s">
        <v>2405</v>
      </c>
    </row>
    <row r="379" spans="60:61">
      <c r="BH379" s="37">
        <v>-3.7371401302418697E-3</v>
      </c>
      <c r="BI379" s="34" t="s">
        <v>2406</v>
      </c>
    </row>
    <row r="380" spans="60:61">
      <c r="BH380" s="37">
        <v>-3.39196959677181E-2</v>
      </c>
      <c r="BI380" s="34" t="s">
        <v>2407</v>
      </c>
    </row>
    <row r="381" spans="60:61">
      <c r="BH381" s="37">
        <v>2.6445415707234361E-2</v>
      </c>
      <c r="BI381" s="34" t="s">
        <v>2408</v>
      </c>
    </row>
    <row r="382" spans="60:61">
      <c r="BH382" s="37">
        <v>1.8442045099773124E-2</v>
      </c>
      <c r="BI382" s="34" t="s">
        <v>2409</v>
      </c>
    </row>
    <row r="383" spans="60:61">
      <c r="BH383" s="37">
        <v>-1.0371957608510153E-3</v>
      </c>
      <c r="BI383" s="34" t="s">
        <v>2410</v>
      </c>
    </row>
    <row r="384" spans="60:61">
      <c r="BH384" s="37">
        <v>3.7921285960397261E-2</v>
      </c>
      <c r="BI384" s="34" t="s">
        <v>2411</v>
      </c>
    </row>
  </sheetData>
  <hyperlinks>
    <hyperlink ref="R20" r:id="rId1" xr:uid="{582FEED6-A5C6-4A8F-8B88-3FF8A0D97345}"/>
  </hyperlinks>
  <pageMargins left="0.7" right="0.7" top="0.75" bottom="0.75" header="0.3" footer="0.3"/>
  <pageSetup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6C409-F65F-4F2A-829F-ADE79DD404A5}">
  <dimension ref="A1:BJ212"/>
  <sheetViews>
    <sheetView topLeftCell="A122" zoomScale="60" zoomScaleNormal="60" workbookViewId="0"/>
  </sheetViews>
  <sheetFormatPr defaultColWidth="9.140625" defaultRowHeight="12.75"/>
  <cols>
    <col min="1" max="1" width="29" style="34" bestFit="1" customWidth="1"/>
    <col min="2" max="2" width="9.140625" style="34"/>
    <col min="3" max="3" width="50.5703125" style="34" bestFit="1" customWidth="1"/>
    <col min="4" max="4" width="21.85546875" style="34" bestFit="1" customWidth="1"/>
    <col min="5" max="6" width="9.140625" style="34"/>
    <col min="7" max="7" width="24.5703125" style="34" bestFit="1" customWidth="1"/>
    <col min="8" max="10" width="9.140625" style="34"/>
    <col min="11" max="11" width="24.140625" style="34" customWidth="1"/>
    <col min="12" max="12" width="27.42578125" style="34" customWidth="1"/>
    <col min="13" max="13" width="12.42578125" style="34" bestFit="1" customWidth="1"/>
    <col min="14" max="14" width="9.140625" style="34"/>
    <col min="15" max="15" width="13.5703125" style="34" bestFit="1" customWidth="1"/>
    <col min="16" max="23" width="9.140625" style="34"/>
    <col min="24" max="24" width="44.85546875" style="34" bestFit="1" customWidth="1"/>
    <col min="25" max="25" width="14.42578125" style="34" customWidth="1"/>
    <col min="26" max="26" width="11.5703125" style="34" bestFit="1" customWidth="1"/>
    <col min="27" max="27" width="11.5703125" style="34" customWidth="1"/>
    <col min="28" max="28" width="15.42578125" style="34" customWidth="1"/>
    <col min="29" max="31" width="9.140625" style="34"/>
    <col min="32" max="32" width="25.5703125" style="34" customWidth="1"/>
    <col min="33" max="33" width="14.42578125" style="34" customWidth="1"/>
    <col min="34" max="38" width="9.140625" style="34"/>
    <col min="39" max="39" width="25.140625" style="34" bestFit="1" customWidth="1"/>
    <col min="40" max="40" width="20.140625" style="34" bestFit="1" customWidth="1"/>
    <col min="41" max="41" width="23.140625" style="34" bestFit="1" customWidth="1"/>
    <col min="42" max="42" width="16.42578125" style="34" bestFit="1" customWidth="1"/>
    <col min="43" max="43" width="19.42578125" style="34" bestFit="1" customWidth="1"/>
    <col min="44" max="44" width="11.140625" style="34" bestFit="1" customWidth="1"/>
    <col min="45" max="45" width="14.140625" style="34" bestFit="1" customWidth="1"/>
    <col min="46" max="46" width="10.140625" style="34" bestFit="1" customWidth="1"/>
    <col min="47" max="47" width="13.140625" style="34" bestFit="1" customWidth="1"/>
    <col min="48" max="48" width="11.85546875" style="34" bestFit="1" customWidth="1"/>
    <col min="49" max="49" width="14.85546875" style="34" bestFit="1" customWidth="1"/>
    <col min="50" max="50" width="14.42578125" style="34" bestFit="1" customWidth="1"/>
    <col min="51" max="51" width="17.42578125" style="34" bestFit="1" customWidth="1"/>
    <col min="52" max="52" width="14.5703125" style="34" bestFit="1" customWidth="1"/>
    <col min="53" max="53" width="17.5703125" style="34" bestFit="1" customWidth="1"/>
    <col min="54" max="54" width="14.42578125" style="34" bestFit="1" customWidth="1"/>
    <col min="55" max="55" width="17.42578125" style="34" bestFit="1" customWidth="1"/>
    <col min="56" max="56" width="14.140625" style="34" bestFit="1" customWidth="1"/>
    <col min="57" max="57" width="17.140625" style="34" bestFit="1" customWidth="1"/>
    <col min="58" max="58" width="12.5703125" style="34" bestFit="1" customWidth="1"/>
    <col min="59" max="59" width="15.5703125" style="34" bestFit="1" customWidth="1"/>
    <col min="60" max="60" width="21.42578125" style="34" bestFit="1" customWidth="1"/>
    <col min="61" max="61" width="24.42578125" style="34" bestFit="1" customWidth="1"/>
    <col min="62" max="16384" width="9.140625" style="34"/>
  </cols>
  <sheetData>
    <row r="1" spans="1:40" hidden="1">
      <c r="A1" s="39" t="s">
        <v>2412</v>
      </c>
      <c r="B1" s="39">
        <v>0.11457322626560051</v>
      </c>
      <c r="C1" s="39"/>
      <c r="D1" s="39" t="s">
        <v>2413</v>
      </c>
      <c r="E1" s="39">
        <v>3.0582373874827342E-2</v>
      </c>
      <c r="F1" s="39"/>
      <c r="G1" s="39" t="s">
        <v>2414</v>
      </c>
      <c r="H1" s="39">
        <v>2.6343717178757053E-2</v>
      </c>
      <c r="Y1" s="34" t="s">
        <v>2415</v>
      </c>
    </row>
    <row r="2" spans="1:40" hidden="1">
      <c r="A2" s="34" t="s">
        <v>2416</v>
      </c>
      <c r="B2" s="34">
        <v>2.8423569953240052E-2</v>
      </c>
      <c r="D2" s="34" t="s">
        <v>2417</v>
      </c>
      <c r="E2" s="34">
        <v>1.0870631542001432E-2</v>
      </c>
      <c r="G2" s="34" t="s">
        <v>2418</v>
      </c>
      <c r="H2" s="34">
        <v>1.0071306935918872E-3</v>
      </c>
      <c r="AM2" s="64" t="s">
        <v>1159</v>
      </c>
      <c r="AN2" s="39">
        <v>0.129289581525628</v>
      </c>
    </row>
    <row r="3" spans="1:40" hidden="1">
      <c r="A3" s="34" t="s">
        <v>2419</v>
      </c>
      <c r="B3" s="34">
        <v>0.20072288257796098</v>
      </c>
      <c r="D3" s="34" t="s">
        <v>2420</v>
      </c>
      <c r="E3" s="34">
        <v>5.0294116207653256E-2</v>
      </c>
      <c r="G3" s="34" t="s">
        <v>2421</v>
      </c>
      <c r="H3" s="34">
        <v>5.168030366392222E-2</v>
      </c>
      <c r="M3" s="35"/>
      <c r="Q3" s="35"/>
      <c r="AM3" s="37" t="s">
        <v>1165</v>
      </c>
      <c r="AN3" s="34">
        <v>8.3872918707082189E-3</v>
      </c>
    </row>
    <row r="4" spans="1:40" hidden="1">
      <c r="A4" s="34" t="s">
        <v>2422</v>
      </c>
      <c r="B4" s="34">
        <v>8.5167842867673871E-2</v>
      </c>
      <c r="D4" s="34" t="s">
        <v>2423</v>
      </c>
      <c r="E4" s="34">
        <v>3.2113156857824461E-2</v>
      </c>
      <c r="G4" s="34" t="s">
        <v>2424</v>
      </c>
      <c r="H4" s="34">
        <v>2.541683845973175E-2</v>
      </c>
      <c r="X4" s="34" t="s">
        <v>2425</v>
      </c>
      <c r="Y4" s="38" t="s">
        <v>2426</v>
      </c>
      <c r="Z4" s="38">
        <f>AN26</f>
        <v>1.5728264594783055E-2</v>
      </c>
      <c r="AA4" s="38"/>
      <c r="AB4" s="38">
        <f t="shared" ref="AB4:AB9" si="0">(EXP(Z4)-1)*100</f>
        <v>1.5852604778152868</v>
      </c>
      <c r="AM4" s="37" t="s">
        <v>1171</v>
      </c>
      <c r="AN4" s="34">
        <v>0.25019187118054775</v>
      </c>
    </row>
    <row r="5" spans="1:40" hidden="1">
      <c r="A5" s="34" t="s">
        <v>2427</v>
      </c>
      <c r="B5" s="34">
        <v>7.1486594333240033E-3</v>
      </c>
      <c r="D5" s="34" t="s">
        <v>2428</v>
      </c>
      <c r="E5" s="34">
        <v>1.5028541666396594E-2</v>
      </c>
      <c r="G5" s="34" t="s">
        <v>2429</v>
      </c>
      <c r="H5" s="34">
        <v>-6.2287120472819327E-3</v>
      </c>
      <c r="M5" s="35" t="s">
        <v>2430</v>
      </c>
      <c r="P5" s="35" t="s">
        <v>2431</v>
      </c>
      <c r="X5" s="34" t="s">
        <v>2425</v>
      </c>
      <c r="Y5" s="38" t="s">
        <v>2432</v>
      </c>
      <c r="Z5" s="38">
        <f>AN29</f>
        <v>-6.5812481830855871E-3</v>
      </c>
      <c r="AA5" s="38"/>
      <c r="AB5" s="38">
        <f t="shared" si="0"/>
        <v>-0.6559639199942624</v>
      </c>
      <c r="AM5" s="37" t="s">
        <v>1175</v>
      </c>
      <c r="AN5" s="34">
        <v>1.0038412156068233E-2</v>
      </c>
    </row>
    <row r="6" spans="1:40" hidden="1">
      <c r="A6" s="34" t="s">
        <v>2433</v>
      </c>
      <c r="B6" s="34">
        <v>0.16318702630202375</v>
      </c>
      <c r="D6" s="34" t="s">
        <v>2434</v>
      </c>
      <c r="E6" s="34">
        <v>4.9197772049252325E-2</v>
      </c>
      <c r="G6" s="34" t="s">
        <v>2435</v>
      </c>
      <c r="H6" s="34">
        <v>5.7062388966745432E-2</v>
      </c>
      <c r="M6" s="35" t="s">
        <v>2436</v>
      </c>
      <c r="N6" s="35" t="s">
        <v>2415</v>
      </c>
      <c r="P6" s="35" t="s">
        <v>2436</v>
      </c>
      <c r="X6" s="34" t="s">
        <v>2425</v>
      </c>
      <c r="Y6" s="38" t="s">
        <v>2437</v>
      </c>
      <c r="Z6" s="38">
        <f>AN11</f>
        <v>-6.1329459718628916E-2</v>
      </c>
      <c r="AA6" s="38"/>
      <c r="AB6" s="38">
        <f t="shared" si="0"/>
        <v>-5.9486672529232676</v>
      </c>
      <c r="AM6" s="37" t="s">
        <v>1178</v>
      </c>
      <c r="AN6" s="34">
        <v>-3.3760764968509209E-2</v>
      </c>
    </row>
    <row r="7" spans="1:40" hidden="1">
      <c r="A7" s="39" t="s">
        <v>2438</v>
      </c>
      <c r="B7" s="44">
        <v>5.5776880480859714E-2</v>
      </c>
      <c r="C7" s="39"/>
      <c r="D7" s="39" t="s">
        <v>2439</v>
      </c>
      <c r="E7" s="39">
        <v>1.5375113025327512E-2</v>
      </c>
      <c r="F7" s="39"/>
      <c r="G7" s="39" t="s">
        <v>2440</v>
      </c>
      <c r="H7" s="39">
        <v>1.4068191861467128E-2</v>
      </c>
      <c r="J7" s="34">
        <f>B1</f>
        <v>0.11457322626560051</v>
      </c>
      <c r="K7" s="35" t="s">
        <v>991</v>
      </c>
      <c r="L7" s="35" t="s">
        <v>1638</v>
      </c>
      <c r="M7" s="34">
        <f>$J$7*O18*100</f>
        <v>3.3828504704183109</v>
      </c>
      <c r="N7" s="65"/>
      <c r="P7" s="34">
        <f>$J$7*Q18*100</f>
        <v>3.5740673768328</v>
      </c>
      <c r="X7" s="34" t="s">
        <v>2425</v>
      </c>
      <c r="Y7" s="34" t="s">
        <v>2441</v>
      </c>
      <c r="Z7" s="34">
        <f>AN14</f>
        <v>0.11611193366340632</v>
      </c>
      <c r="AB7" s="34">
        <f t="shared" si="0"/>
        <v>12.31215802105643</v>
      </c>
      <c r="AM7" s="37" t="s">
        <v>1184</v>
      </c>
      <c r="AN7" s="34">
        <v>5.3837589280645672E-2</v>
      </c>
    </row>
    <row r="8" spans="1:40" hidden="1">
      <c r="A8" s="34" t="s">
        <v>2442</v>
      </c>
      <c r="B8" s="34">
        <v>-6.878301955803566E-2</v>
      </c>
      <c r="D8" s="34" t="s">
        <v>2443</v>
      </c>
      <c r="E8" s="34">
        <v>5.6954289078454401E-3</v>
      </c>
      <c r="G8" s="34" t="s">
        <v>2444</v>
      </c>
      <c r="H8" s="34">
        <v>3.0441361680181214E-3</v>
      </c>
      <c r="L8" s="35" t="s">
        <v>1779</v>
      </c>
      <c r="M8" s="34">
        <f>$J$7*O19*100</f>
        <v>2.1232294439870554</v>
      </c>
      <c r="N8" s="65"/>
      <c r="P8" s="34">
        <f>$J$7*Q19*100</f>
        <v>8.8706524678432679</v>
      </c>
      <c r="X8" s="34" t="s">
        <v>2445</v>
      </c>
      <c r="Y8" s="34" t="s">
        <v>2446</v>
      </c>
      <c r="Z8" s="34">
        <f>AN8</f>
        <v>0.1541258483606649</v>
      </c>
      <c r="AB8" s="34">
        <f t="shared" si="0"/>
        <v>16.663769698198916</v>
      </c>
      <c r="AM8" s="64" t="s">
        <v>1189</v>
      </c>
      <c r="AN8" s="39">
        <v>0.1541258483606649</v>
      </c>
    </row>
    <row r="9" spans="1:40" hidden="1">
      <c r="A9" s="34" t="s">
        <v>2447</v>
      </c>
      <c r="B9" s="34">
        <v>0.1803367805197551</v>
      </c>
      <c r="D9" s="34" t="s">
        <v>2448</v>
      </c>
      <c r="E9" s="34">
        <v>2.5054797142809584E-2</v>
      </c>
      <c r="G9" s="34" t="s">
        <v>2449</v>
      </c>
      <c r="H9" s="34">
        <v>2.5092247554916132E-2</v>
      </c>
      <c r="L9" s="35" t="s">
        <v>1786</v>
      </c>
      <c r="M9" s="34">
        <f>$J$7*O20*100</f>
        <v>1.9408592670671971</v>
      </c>
      <c r="N9" s="65"/>
      <c r="P9" s="34">
        <f>$J$7*Q20*100</f>
        <v>9.3809122762135004</v>
      </c>
      <c r="X9" s="34" t="s">
        <v>2445</v>
      </c>
      <c r="Y9" s="34" t="s">
        <v>2450</v>
      </c>
      <c r="Z9" s="34">
        <f>AN2</f>
        <v>0.129289581525628</v>
      </c>
      <c r="AB9" s="34">
        <f t="shared" si="0"/>
        <v>13.801962591408623</v>
      </c>
      <c r="AM9" s="37" t="s">
        <v>1195</v>
      </c>
      <c r="AN9" s="34">
        <v>7.765149504281102E-2</v>
      </c>
    </row>
    <row r="10" spans="1:40" hidden="1">
      <c r="A10" s="34" t="s">
        <v>2451</v>
      </c>
      <c r="B10" s="34">
        <v>4.4131520309402816E-2</v>
      </c>
      <c r="D10" s="34" t="s">
        <v>2452</v>
      </c>
      <c r="E10" s="34">
        <v>1.7202635908372319E-2</v>
      </c>
      <c r="G10" s="34" t="s">
        <v>2453</v>
      </c>
      <c r="H10" s="34">
        <v>1.1652420531461427E-2</v>
      </c>
      <c r="J10" s="34">
        <f>E1</f>
        <v>3.0582373874827342E-2</v>
      </c>
      <c r="K10" s="35" t="s">
        <v>2454</v>
      </c>
      <c r="L10" s="34" t="str">
        <f t="shared" ref="L10:L15" si="1">L7</f>
        <v>educ</v>
      </c>
      <c r="M10" s="34">
        <f>$J$10*O18*100</f>
        <v>0.90296486553621524</v>
      </c>
      <c r="N10" s="66"/>
      <c r="P10" s="34">
        <f>$J$10*Q18*100</f>
        <v>0.95400529717771765</v>
      </c>
      <c r="AM10" s="37" t="s">
        <v>1200</v>
      </c>
      <c r="AN10" s="34">
        <v>0.23060020167851877</v>
      </c>
    </row>
    <row r="11" spans="1:40" hidden="1">
      <c r="A11" s="34" t="s">
        <v>2455</v>
      </c>
      <c r="B11" s="34">
        <v>-6.8934311094020609E-2</v>
      </c>
      <c r="D11" s="34" t="s">
        <v>2456</v>
      </c>
      <c r="E11" s="34">
        <v>4.1773266716656782E-3</v>
      </c>
      <c r="G11" s="34" t="s">
        <v>2457</v>
      </c>
      <c r="H11" s="34">
        <v>-6.9282706992014609E-3</v>
      </c>
      <c r="L11" s="34" t="str">
        <f t="shared" si="1"/>
        <v>infr</v>
      </c>
      <c r="M11" s="34">
        <f>$J$10*O19*100</f>
        <v>0.56674145255827124</v>
      </c>
      <c r="N11" s="66"/>
      <c r="P11" s="34">
        <f>$J$10*Q19*100</f>
        <v>2.3677923641283853</v>
      </c>
      <c r="W11" s="34" t="s">
        <v>2458</v>
      </c>
      <c r="AM11" s="37" t="s">
        <v>1210</v>
      </c>
      <c r="AN11" s="34">
        <v>-6.1329459718628916E-2</v>
      </c>
    </row>
    <row r="12" spans="1:40" hidden="1">
      <c r="A12" s="34" t="s">
        <v>2459</v>
      </c>
      <c r="B12" s="34">
        <v>0.15719735171282623</v>
      </c>
      <c r="D12" s="34" t="s">
        <v>2460</v>
      </c>
      <c r="E12" s="34">
        <v>3.0227945145078962E-2</v>
      </c>
      <c r="G12" s="34" t="s">
        <v>2461</v>
      </c>
      <c r="H12" s="34">
        <v>3.0233111762124315E-2</v>
      </c>
      <c r="L12" s="34" t="str">
        <f t="shared" si="1"/>
        <v>egov</v>
      </c>
      <c r="M12" s="34">
        <f>$J$10*O20*100</f>
        <v>0.51806242765892563</v>
      </c>
      <c r="N12" s="66"/>
      <c r="P12" s="34">
        <f>$J$10*Q20*100</f>
        <v>2.5039930869456097</v>
      </c>
      <c r="W12" s="34" t="s">
        <v>2454</v>
      </c>
      <c r="X12" s="34">
        <f>E7</f>
        <v>1.5375113025327512E-2</v>
      </c>
      <c r="AM12" s="37" t="s">
        <v>1219</v>
      </c>
      <c r="AN12" s="34">
        <v>-8.9277513713021728E-2</v>
      </c>
    </row>
    <row r="13" spans="1:40" hidden="1">
      <c r="J13" s="34">
        <f>H1</f>
        <v>2.6343717178757053E-2</v>
      </c>
      <c r="K13" s="35" t="s">
        <v>2462</v>
      </c>
      <c r="L13" s="34" t="str">
        <f t="shared" si="1"/>
        <v>educ</v>
      </c>
      <c r="M13" s="34">
        <f>$J$13*O18*100</f>
        <v>0.77781571624889911</v>
      </c>
      <c r="N13" s="66"/>
      <c r="P13" s="34">
        <f>$J$13*Q18*100</f>
        <v>0.82178204474088612</v>
      </c>
      <c r="W13" s="34" t="s">
        <v>2463</v>
      </c>
      <c r="X13" s="34">
        <f>H7</f>
        <v>1.4068191861467128E-2</v>
      </c>
      <c r="AM13" s="37" t="s">
        <v>1231</v>
      </c>
      <c r="AN13" s="34">
        <v>-3.3381405724236105E-2</v>
      </c>
    </row>
    <row r="14" spans="1:40" hidden="1">
      <c r="L14" s="34" t="str">
        <f t="shared" si="1"/>
        <v>infr</v>
      </c>
      <c r="M14" s="34">
        <f>$J$13*O19*100</f>
        <v>0.48819220511728001</v>
      </c>
      <c r="N14" s="66"/>
      <c r="P14" s="34">
        <f>$J$13*Q19*100</f>
        <v>2.039621012872431</v>
      </c>
      <c r="AM14" s="64" t="s">
        <v>1241</v>
      </c>
      <c r="AN14" s="39">
        <v>0.11611193366340632</v>
      </c>
    </row>
    <row r="15" spans="1:40" hidden="1">
      <c r="E15" s="34">
        <f>E1/E7</f>
        <v>1.9890828655665049</v>
      </c>
      <c r="H15" s="34">
        <f>H1/H7</f>
        <v>1.8725730668283445</v>
      </c>
      <c r="L15" s="34" t="str">
        <f t="shared" si="1"/>
        <v>egov</v>
      </c>
      <c r="M15" s="34">
        <f>$J$13*O20*100</f>
        <v>0.44625999705080371</v>
      </c>
      <c r="N15" s="66"/>
      <c r="P15" s="34">
        <f>$J$13*Q20*100</f>
        <v>2.1569445841597661</v>
      </c>
      <c r="AM15" s="37" t="s">
        <v>1252</v>
      </c>
      <c r="AN15" s="34">
        <v>1.1142535522479E-2</v>
      </c>
    </row>
    <row r="16" spans="1:40" hidden="1">
      <c r="X16" s="34" t="str">
        <f>K38</f>
        <v>1pp of GDP increase in government spending on education</v>
      </c>
      <c r="Y16" s="34" t="s">
        <v>2464</v>
      </c>
      <c r="Z16" s="34">
        <f>AB9*X12</f>
        <v>0.21220673481424979</v>
      </c>
      <c r="AM16" s="37" t="s">
        <v>1262</v>
      </c>
      <c r="AN16" s="34">
        <v>0.22108133180433365</v>
      </c>
    </row>
    <row r="17" spans="1:40" hidden="1">
      <c r="M17" s="35" t="s">
        <v>2465</v>
      </c>
      <c r="N17" s="35" t="s">
        <v>2430</v>
      </c>
      <c r="O17" s="35" t="s">
        <v>2466</v>
      </c>
      <c r="P17" s="35" t="s">
        <v>2431</v>
      </c>
      <c r="Y17" s="34" t="s">
        <v>2467</v>
      </c>
      <c r="Z17" s="34">
        <f>AB9*X13</f>
        <v>0.19416865780072853</v>
      </c>
      <c r="AM17" s="37" t="s">
        <v>1271</v>
      </c>
      <c r="AN17" s="34">
        <v>2.7781462091425395E-2</v>
      </c>
    </row>
    <row r="18" spans="1:40" hidden="1">
      <c r="A18" s="34" t="str">
        <f t="shared" ref="A18:B27" si="2">A107</f>
        <v>mean2_trade_transp_infrastr</v>
      </c>
      <c r="B18" s="34">
        <f t="shared" si="2"/>
        <v>2.7345480229468633</v>
      </c>
      <c r="D18" s="37" t="s">
        <v>503</v>
      </c>
      <c r="E18" s="37" t="s">
        <v>1569</v>
      </c>
      <c r="F18" s="37" t="s">
        <v>504</v>
      </c>
      <c r="G18" s="37" t="s">
        <v>1770</v>
      </c>
      <c r="H18" s="37" t="s">
        <v>1771</v>
      </c>
      <c r="I18" s="37"/>
      <c r="J18" s="37"/>
      <c r="K18" s="35" t="s">
        <v>2468</v>
      </c>
      <c r="L18" s="35" t="s">
        <v>1638</v>
      </c>
      <c r="M18" s="35">
        <v>1</v>
      </c>
      <c r="N18" s="34">
        <f>B30</f>
        <v>0.29525663025114435</v>
      </c>
      <c r="O18" s="34">
        <f>M18*N18</f>
        <v>0.29525663025114435</v>
      </c>
      <c r="P18" s="35">
        <f>E30</f>
        <v>0.31194612330698401</v>
      </c>
      <c r="Q18" s="34">
        <f>M18*P18</f>
        <v>0.31194612330698401</v>
      </c>
      <c r="X18" s="34" t="str">
        <f>K41</f>
        <v>1 standard deviation increase in E-Gov Index</v>
      </c>
      <c r="Y18" s="34" t="str">
        <f>Y20</f>
        <v>TFP</v>
      </c>
      <c r="Z18" s="34">
        <f>X12*AB8</f>
        <v>0.25620734253783606</v>
      </c>
      <c r="AM18" s="37" t="s">
        <v>1279</v>
      </c>
      <c r="AN18" s="34">
        <v>-5.2782434271185542E-2</v>
      </c>
    </row>
    <row r="19" spans="1:40" hidden="1">
      <c r="A19" s="38" t="str">
        <f t="shared" si="2"/>
        <v>sd2_trade_transp_infrastr</v>
      </c>
      <c r="B19" s="38">
        <f t="shared" si="2"/>
        <v>0.70292737916294123</v>
      </c>
      <c r="C19" s="44">
        <f>B19/B18</f>
        <v>0.2570543187628635</v>
      </c>
      <c r="D19" s="37">
        <v>186</v>
      </c>
      <c r="E19" s="37" t="s">
        <v>532</v>
      </c>
      <c r="F19" s="37" t="s">
        <v>533</v>
      </c>
      <c r="G19" s="37">
        <v>22.801491805189649</v>
      </c>
      <c r="H19" s="37">
        <v>4.4138200283050537</v>
      </c>
      <c r="I19" s="37"/>
      <c r="J19" s="37"/>
      <c r="K19" s="35" t="s">
        <v>2469</v>
      </c>
      <c r="L19" s="35" t="s">
        <v>1779</v>
      </c>
      <c r="M19" s="35">
        <v>1</v>
      </c>
      <c r="N19" s="34">
        <f>B33</f>
        <v>0.18531637042890309</v>
      </c>
      <c r="O19" s="34">
        <f>N19*M19</f>
        <v>0.18531637042890309</v>
      </c>
      <c r="P19" s="34">
        <f>E33</f>
        <v>0.77423432655021551</v>
      </c>
      <c r="Q19" s="34">
        <f>P19*M19</f>
        <v>0.77423432655021551</v>
      </c>
      <c r="Y19" s="34" t="str">
        <f>Y21</f>
        <v>Labor productivity</v>
      </c>
      <c r="Z19" s="34">
        <f>X13*AB8</f>
        <v>0.23442910924956453</v>
      </c>
      <c r="AM19" s="37" t="s">
        <v>1290</v>
      </c>
      <c r="AN19" s="34">
        <v>0.10834535845403634</v>
      </c>
    </row>
    <row r="20" spans="1:40" hidden="1">
      <c r="A20" s="34" t="str">
        <f t="shared" si="2"/>
        <v>mean2_EGOV_INDEX_int</v>
      </c>
      <c r="B20" s="34">
        <f t="shared" si="2"/>
        <v>0.47215579842137234</v>
      </c>
      <c r="C20" s="44"/>
      <c r="D20" s="37">
        <v>199</v>
      </c>
      <c r="E20" s="37" t="s">
        <v>522</v>
      </c>
      <c r="F20" s="37" t="s">
        <v>523</v>
      </c>
      <c r="G20" s="37">
        <v>17.034376830883893</v>
      </c>
      <c r="H20" s="37">
        <v>5.8918433984120684</v>
      </c>
      <c r="I20" s="37"/>
      <c r="J20" s="37"/>
      <c r="K20" s="35" t="s">
        <v>2469</v>
      </c>
      <c r="L20" s="35" t="s">
        <v>1786</v>
      </c>
      <c r="M20" s="35">
        <v>1</v>
      </c>
      <c r="N20" s="34">
        <f>B36</f>
        <v>0.16939902369231974</v>
      </c>
      <c r="O20" s="34">
        <f>N20*M20</f>
        <v>0.16939902369231974</v>
      </c>
      <c r="P20" s="34">
        <f>E36</f>
        <v>0.81877002001034049</v>
      </c>
      <c r="Q20" s="34">
        <f>P20*M20</f>
        <v>0.81877002001034049</v>
      </c>
      <c r="X20" s="35" t="s">
        <v>2470</v>
      </c>
      <c r="Y20" s="34" t="str">
        <f>Y16</f>
        <v>TFP</v>
      </c>
      <c r="Z20" s="34">
        <f>X12*AB7</f>
        <v>0.18930082115943531</v>
      </c>
      <c r="AM20" s="37" t="s">
        <v>1300</v>
      </c>
      <c r="AN20" s="34">
        <v>-3.03595055757707E-2</v>
      </c>
    </row>
    <row r="21" spans="1:40" hidden="1">
      <c r="A21" s="38" t="str">
        <f t="shared" si="2"/>
        <v>sd2_EGOV_INDEX_int</v>
      </c>
      <c r="B21" s="38">
        <f t="shared" si="2"/>
        <v>0.20774660615579832</v>
      </c>
      <c r="C21" s="44">
        <f>B21/B20</f>
        <v>0.43999588028017023</v>
      </c>
      <c r="D21" s="37">
        <v>213</v>
      </c>
      <c r="E21" s="37" t="s">
        <v>536</v>
      </c>
      <c r="F21" s="37" t="s">
        <v>537</v>
      </c>
      <c r="G21" s="37">
        <v>18.859090265965289</v>
      </c>
      <c r="H21" s="37">
        <v>5.3075767358144121</v>
      </c>
      <c r="I21" s="37"/>
      <c r="J21" s="37"/>
      <c r="Y21" s="34" t="str">
        <f>Y17</f>
        <v>Labor productivity</v>
      </c>
      <c r="Z21" s="34">
        <f>X13*AB7</f>
        <v>0.17320980126892327</v>
      </c>
      <c r="AM21" s="37" t="s">
        <v>1310</v>
      </c>
      <c r="AN21" s="34">
        <v>-7.9123204073413986E-2</v>
      </c>
    </row>
    <row r="22" spans="1:40" hidden="1">
      <c r="A22" s="34" t="str">
        <f t="shared" si="2"/>
        <v>mean2_TEL_INDEX_int</v>
      </c>
      <c r="B22" s="34">
        <f t="shared" si="2"/>
        <v>0.32209637522768664</v>
      </c>
      <c r="D22" s="37">
        <v>233</v>
      </c>
      <c r="E22" s="37" t="s">
        <v>544</v>
      </c>
      <c r="F22" s="37" t="s">
        <v>545</v>
      </c>
      <c r="G22" s="37">
        <v>21.590382016191359</v>
      </c>
      <c r="H22" s="37">
        <v>4.6389457838875909</v>
      </c>
      <c r="I22" s="37"/>
      <c r="J22" s="37"/>
      <c r="X22" s="34" t="s">
        <v>2471</v>
      </c>
      <c r="Y22" s="34" t="str">
        <f>Y20</f>
        <v>TFP</v>
      </c>
      <c r="Z22" s="34">
        <f>X12*$AB$4</f>
        <v>2.437355902099473E-2</v>
      </c>
      <c r="AM22" s="37" t="s">
        <v>1318</v>
      </c>
      <c r="AN22" s="34">
        <v>1.8404192921872588E-2</v>
      </c>
    </row>
    <row r="23" spans="1:40" hidden="1">
      <c r="A23" s="34" t="str">
        <f t="shared" si="2"/>
        <v>sd2_TEL_INDEX_int</v>
      </c>
      <c r="B23" s="34">
        <f t="shared" si="2"/>
        <v>0.23180919240842279</v>
      </c>
      <c r="D23" s="37">
        <v>273</v>
      </c>
      <c r="E23" s="37" t="s">
        <v>575</v>
      </c>
      <c r="F23" s="37" t="s">
        <v>576</v>
      </c>
      <c r="G23" s="37">
        <v>19.528337599033847</v>
      </c>
      <c r="H23" s="37">
        <v>5.1273233095804853</v>
      </c>
      <c r="I23" s="37"/>
      <c r="J23" s="37"/>
      <c r="Y23" s="34" t="str">
        <f>Y21</f>
        <v>Labor productivity</v>
      </c>
      <c r="Z23" s="34">
        <f>X13*$AB$4</f>
        <v>2.2301748552306506E-2</v>
      </c>
      <c r="AM23" s="37" t="s">
        <v>1329</v>
      </c>
      <c r="AN23" s="34">
        <v>-0.14038463644860347</v>
      </c>
    </row>
    <row r="24" spans="1:40" hidden="1">
      <c r="A24" s="34" t="str">
        <f t="shared" si="2"/>
        <v>mean2_ONLINE_INDEX_int</v>
      </c>
      <c r="B24" s="34">
        <f t="shared" si="2"/>
        <v>0.40467429872495447</v>
      </c>
      <c r="D24" s="37">
        <v>922</v>
      </c>
      <c r="E24" s="37" t="s">
        <v>1617</v>
      </c>
      <c r="F24" s="37" t="s">
        <v>1618</v>
      </c>
      <c r="G24" s="37">
        <v>25.897812194824365</v>
      </c>
      <c r="H24" s="37">
        <v>3.8613300323486328</v>
      </c>
      <c r="I24" s="37"/>
      <c r="J24" s="37"/>
      <c r="M24" s="35" t="s">
        <v>2472</v>
      </c>
      <c r="N24" s="35" t="s">
        <v>2473</v>
      </c>
      <c r="X24" s="34" t="s">
        <v>2474</v>
      </c>
      <c r="Y24" s="34" t="str">
        <f>Y22</f>
        <v>TFP</v>
      </c>
      <c r="Z24" s="34">
        <f>X12*$AB$6*(-1)</f>
        <v>9.1461431363759754E-2</v>
      </c>
      <c r="AM24" s="37" t="s">
        <v>1334</v>
      </c>
      <c r="AN24" s="34">
        <v>-0.22941123303799604</v>
      </c>
    </row>
    <row r="25" spans="1:40" hidden="1">
      <c r="A25" s="34" t="str">
        <f t="shared" si="2"/>
        <v>sd2_ONLINE_INDEX_int</v>
      </c>
      <c r="B25" s="34">
        <f t="shared" si="2"/>
        <v>0.24451063277893617</v>
      </c>
      <c r="D25" s="37">
        <v>944</v>
      </c>
      <c r="E25" s="37" t="s">
        <v>510</v>
      </c>
      <c r="F25" s="37" t="s">
        <v>511</v>
      </c>
      <c r="G25" s="37">
        <v>21.542269064571958</v>
      </c>
      <c r="H25" s="37">
        <v>4.6560580253601076</v>
      </c>
      <c r="I25" s="37"/>
      <c r="J25" s="37"/>
      <c r="M25" s="35" t="s">
        <v>2475</v>
      </c>
      <c r="N25" s="35" t="s">
        <v>2476</v>
      </c>
      <c r="O25" s="35" t="s">
        <v>1824</v>
      </c>
      <c r="Y25" s="34" t="str">
        <f>Y23</f>
        <v>Labor productivity</v>
      </c>
      <c r="Z25" s="34">
        <f>X13*$AB$6*(-1)</f>
        <v>8.3686992234151131E-2</v>
      </c>
      <c r="AM25" s="37" t="s">
        <v>1341</v>
      </c>
      <c r="AN25" s="34">
        <v>-5.1358039859210891E-2</v>
      </c>
    </row>
    <row r="26" spans="1:40" hidden="1">
      <c r="A26" s="34" t="str">
        <f t="shared" si="2"/>
        <v>mean2_fdi_fd</v>
      </c>
      <c r="B26" s="34">
        <f t="shared" si="2"/>
        <v>0.32032185621508169</v>
      </c>
      <c r="D26" s="37">
        <v>964</v>
      </c>
      <c r="E26" s="37" t="s">
        <v>516</v>
      </c>
      <c r="F26" s="37" t="s">
        <v>517</v>
      </c>
      <c r="G26" s="37">
        <v>20.337215657351123</v>
      </c>
      <c r="H26" s="37">
        <v>4.9187066555023193</v>
      </c>
      <c r="I26" s="37"/>
      <c r="J26" s="37"/>
      <c r="O26" s="35" t="s">
        <v>2477</v>
      </c>
      <c r="AM26" s="37" t="s">
        <v>1349</v>
      </c>
      <c r="AN26" s="34">
        <v>1.5728264594783055E-2</v>
      </c>
    </row>
    <row r="27" spans="1:40" hidden="1">
      <c r="A27" s="34" t="str">
        <f t="shared" si="2"/>
        <v>sd2_fdi_fd</v>
      </c>
      <c r="B27" s="34">
        <f t="shared" si="2"/>
        <v>0.23117409143684442</v>
      </c>
      <c r="D27" s="37"/>
      <c r="E27" s="37"/>
      <c r="F27" s="37"/>
      <c r="G27" s="64">
        <f>AVERAGE(G19:G26)</f>
        <v>20.948871929251435</v>
      </c>
      <c r="H27" s="64">
        <f>AVERAGE(H19:H26)</f>
        <v>4.8519504961513338</v>
      </c>
      <c r="O27" s="35" t="s">
        <v>1832</v>
      </c>
      <c r="AM27" s="37" t="s">
        <v>1360</v>
      </c>
      <c r="AN27" s="34">
        <v>7.5105828761127136E-3</v>
      </c>
    </row>
    <row r="28" spans="1:40" hidden="1">
      <c r="D28" s="37"/>
      <c r="E28" s="37"/>
      <c r="F28" s="37"/>
      <c r="G28" s="37"/>
      <c r="H28" s="37"/>
      <c r="AM28" s="37" t="s">
        <v>1371</v>
      </c>
      <c r="AN28" s="34">
        <v>2.3945946313453398E-2</v>
      </c>
    </row>
    <row r="29" spans="1:40" hidden="1">
      <c r="AM29" s="37" t="s">
        <v>1381</v>
      </c>
      <c r="AN29" s="34">
        <v>-6.5812481830855871E-3</v>
      </c>
    </row>
    <row r="30" spans="1:40" hidden="1">
      <c r="A30" s="35" t="s">
        <v>1957</v>
      </c>
      <c r="B30" s="49">
        <v>0.29525663025114435</v>
      </c>
      <c r="D30" s="34" t="s">
        <v>2201</v>
      </c>
      <c r="E30" s="34">
        <v>0.31194612330698401</v>
      </c>
      <c r="G30" s="35" t="s">
        <v>2478</v>
      </c>
      <c r="AM30" s="37" t="s">
        <v>1390</v>
      </c>
      <c r="AN30" s="34">
        <v>-1.3483870471166214E-2</v>
      </c>
    </row>
    <row r="31" spans="1:40" hidden="1">
      <c r="A31" s="35" t="s">
        <v>1961</v>
      </c>
      <c r="B31" s="49">
        <v>0.15086303297228243</v>
      </c>
      <c r="D31" s="34" t="s">
        <v>2203</v>
      </c>
      <c r="E31" s="34">
        <v>0.16990700934654487</v>
      </c>
      <c r="AM31" s="37" t="s">
        <v>1400</v>
      </c>
      <c r="AN31" s="34">
        <v>3.2137410499503971E-4</v>
      </c>
    </row>
    <row r="32" spans="1:40" hidden="1">
      <c r="A32" s="35" t="s">
        <v>1964</v>
      </c>
      <c r="B32" s="49">
        <v>0.43965022753000627</v>
      </c>
      <c r="D32" s="34" t="s">
        <v>2206</v>
      </c>
      <c r="E32" s="34">
        <v>0.45398523726742313</v>
      </c>
      <c r="G32" s="35" t="s">
        <v>2479</v>
      </c>
      <c r="AM32" s="37" t="s">
        <v>1409</v>
      </c>
      <c r="AN32" s="34">
        <v>-0.84667001272180364</v>
      </c>
    </row>
    <row r="33" spans="1:40" hidden="1">
      <c r="A33" s="35" t="s">
        <v>1968</v>
      </c>
      <c r="B33" s="49">
        <v>0.18531637042890309</v>
      </c>
      <c r="D33" s="34" t="s">
        <v>2208</v>
      </c>
      <c r="E33" s="34">
        <v>0.77423432655021551</v>
      </c>
      <c r="G33" s="35" t="s">
        <v>2480</v>
      </c>
      <c r="AM33" s="37" t="s">
        <v>1417</v>
      </c>
      <c r="AN33" s="34">
        <v>-0.95415272466127765</v>
      </c>
    </row>
    <row r="34" spans="1:40" hidden="1">
      <c r="A34" s="35" t="s">
        <v>1972</v>
      </c>
      <c r="B34" s="49">
        <v>0.12396526442811034</v>
      </c>
      <c r="D34" s="34" t="s">
        <v>2212</v>
      </c>
      <c r="E34" s="34">
        <v>0.53856781113351126</v>
      </c>
      <c r="AM34" s="37" t="s">
        <v>1425</v>
      </c>
      <c r="AN34" s="34">
        <v>-0.73918730078232964</v>
      </c>
    </row>
    <row r="35" spans="1:40" hidden="1">
      <c r="A35" s="35" t="s">
        <v>1976</v>
      </c>
      <c r="B35" s="49">
        <v>0.24666747642969583</v>
      </c>
      <c r="D35" s="34" t="s">
        <v>2214</v>
      </c>
      <c r="E35" s="34">
        <v>1.0099008419669198</v>
      </c>
      <c r="AM35" s="37" t="s">
        <v>1435</v>
      </c>
      <c r="AN35" s="34">
        <v>0.46097944946209768</v>
      </c>
    </row>
    <row r="36" spans="1:40" hidden="1">
      <c r="A36" s="35" t="s">
        <v>1980</v>
      </c>
      <c r="B36" s="49">
        <v>0.16939902369231974</v>
      </c>
      <c r="D36" s="34" t="s">
        <v>2216</v>
      </c>
      <c r="E36" s="34">
        <v>0.81877002001034049</v>
      </c>
      <c r="AM36" s="37" t="s">
        <v>1444</v>
      </c>
      <c r="AN36" s="34">
        <v>0.27453371415493022</v>
      </c>
    </row>
    <row r="37" spans="1:40" hidden="1">
      <c r="A37" s="35" t="s">
        <v>1984</v>
      </c>
      <c r="B37" s="49">
        <v>8.2595169111615713E-2</v>
      </c>
      <c r="D37" s="34" t="s">
        <v>2218</v>
      </c>
      <c r="E37" s="34">
        <v>0.41100687174154682</v>
      </c>
      <c r="M37" s="34" t="s">
        <v>2481</v>
      </c>
      <c r="N37" s="34" t="s">
        <v>2482</v>
      </c>
      <c r="O37" s="34" t="s">
        <v>2483</v>
      </c>
      <c r="AM37" s="37" t="s">
        <v>1453</v>
      </c>
      <c r="AN37" s="34">
        <v>0.64742518476926514</v>
      </c>
    </row>
    <row r="38" spans="1:40" hidden="1">
      <c r="A38" s="35" t="s">
        <v>1989</v>
      </c>
      <c r="B38" s="49">
        <v>0.25620287827302379</v>
      </c>
      <c r="D38" s="34" t="s">
        <v>2220</v>
      </c>
      <c r="E38" s="34">
        <v>1.2265331682791341</v>
      </c>
      <c r="K38" s="35" t="s">
        <v>2484</v>
      </c>
      <c r="L38" s="34" t="s">
        <v>2485</v>
      </c>
      <c r="M38" s="34">
        <f>M7</f>
        <v>3.3828504704183109</v>
      </c>
      <c r="N38" s="34">
        <v>0</v>
      </c>
      <c r="AM38" s="37" t="s">
        <v>1461</v>
      </c>
      <c r="AN38" s="34">
        <v>0.54382705391360087</v>
      </c>
    </row>
    <row r="39" spans="1:40" hidden="1">
      <c r="A39" s="35" t="s">
        <v>1633</v>
      </c>
      <c r="B39" s="49">
        <v>-0.93249158264824938</v>
      </c>
      <c r="D39" s="34" t="s">
        <v>2222</v>
      </c>
      <c r="E39" s="34">
        <v>-0.99080869192619159</v>
      </c>
      <c r="L39" s="34" t="s">
        <v>2464</v>
      </c>
      <c r="M39" s="34">
        <f>M10</f>
        <v>0.90296486553621524</v>
      </c>
      <c r="N39" s="34">
        <f>Z16</f>
        <v>0.21220673481424979</v>
      </c>
      <c r="AM39" s="37" t="s">
        <v>1471</v>
      </c>
      <c r="AN39" s="34">
        <v>0.3748992394780486</v>
      </c>
    </row>
    <row r="40" spans="1:40" hidden="1">
      <c r="A40" s="35" t="s">
        <v>1642</v>
      </c>
      <c r="B40" s="49">
        <v>-1.3573783374422277</v>
      </c>
      <c r="D40" s="34" t="s">
        <v>2224</v>
      </c>
      <c r="E40" s="34">
        <v>-1.3851788316631921</v>
      </c>
      <c r="L40" s="34" t="s">
        <v>2486</v>
      </c>
      <c r="M40" s="34">
        <f>M13</f>
        <v>0.77781571624889911</v>
      </c>
      <c r="N40" s="34">
        <f>Z17</f>
        <v>0.19416865780072853</v>
      </c>
      <c r="AM40" s="37" t="s">
        <v>1480</v>
      </c>
      <c r="AN40" s="34">
        <v>0.71275486834915314</v>
      </c>
    </row>
    <row r="41" spans="1:40" hidden="1">
      <c r="A41" s="35" t="s">
        <v>1649</v>
      </c>
      <c r="B41" s="49">
        <v>-0.50760482785427108</v>
      </c>
      <c r="D41" s="34" t="s">
        <v>2226</v>
      </c>
      <c r="E41" s="34">
        <v>-0.59643855218919106</v>
      </c>
      <c r="K41" s="35" t="s">
        <v>2487</v>
      </c>
      <c r="L41" s="34" t="str">
        <f>L44</f>
        <v>Patent families</v>
      </c>
      <c r="M41" s="34">
        <f>M9</f>
        <v>1.9408592670671971</v>
      </c>
      <c r="N41" s="34">
        <v>0</v>
      </c>
      <c r="AM41" s="37" t="s">
        <v>1490</v>
      </c>
      <c r="AN41" s="34">
        <v>0.73148871256658243</v>
      </c>
    </row>
    <row r="42" spans="1:40" hidden="1">
      <c r="A42" s="35" t="s">
        <v>2004</v>
      </c>
      <c r="B42" s="49">
        <v>5.4185698054493026E-2</v>
      </c>
      <c r="D42" s="34" t="s">
        <v>2228</v>
      </c>
      <c r="E42" s="34">
        <v>0.68636768781886293</v>
      </c>
      <c r="L42" s="34" t="str">
        <f>L45</f>
        <v>TFP</v>
      </c>
      <c r="M42" s="34">
        <f>M12</f>
        <v>0.51806242765892563</v>
      </c>
      <c r="N42" s="34">
        <f>Z18</f>
        <v>0.25620734253783606</v>
      </c>
      <c r="AM42" s="37" t="s">
        <v>1499</v>
      </c>
      <c r="AN42" s="34">
        <v>0.34678907476449294</v>
      </c>
    </row>
    <row r="43" spans="1:40" hidden="1">
      <c r="A43" s="35" t="s">
        <v>2006</v>
      </c>
      <c r="B43" s="49">
        <v>3.1154199970897037E-2</v>
      </c>
      <c r="D43" s="34" t="s">
        <v>2230</v>
      </c>
      <c r="E43" s="34">
        <v>0.39639413124731743</v>
      </c>
      <c r="L43" s="34" t="str">
        <f>L46</f>
        <v>labor prod-ty</v>
      </c>
      <c r="M43" s="34">
        <f>M15</f>
        <v>0.44625999705080371</v>
      </c>
      <c r="N43" s="34">
        <f>Z19</f>
        <v>0.23442910924956453</v>
      </c>
      <c r="AM43" s="37" t="s">
        <v>1503</v>
      </c>
      <c r="AN43" s="34">
        <v>1.116188350368672</v>
      </c>
    </row>
    <row r="44" spans="1:40" hidden="1">
      <c r="A44" s="35" t="s">
        <v>2008</v>
      </c>
      <c r="B44" s="49">
        <v>7.7217196138089014E-2</v>
      </c>
      <c r="D44" s="34" t="s">
        <v>2232</v>
      </c>
      <c r="E44" s="34">
        <v>0.97634124439040848</v>
      </c>
      <c r="K44" s="35" t="s">
        <v>2488</v>
      </c>
      <c r="L44" s="34" t="str">
        <f>L38</f>
        <v>Patent families</v>
      </c>
      <c r="M44" s="34">
        <f>M8</f>
        <v>2.1232294439870554</v>
      </c>
      <c r="N44" s="34">
        <v>0</v>
      </c>
      <c r="AM44" s="37" t="s">
        <v>1506</v>
      </c>
      <c r="AN44" s="34">
        <v>0.85376802600830271</v>
      </c>
    </row>
    <row r="45" spans="1:40" hidden="1">
      <c r="A45" s="35" t="s">
        <v>1674</v>
      </c>
      <c r="B45" s="49">
        <v>-7.0034209143760382E-3</v>
      </c>
      <c r="D45" s="34" t="s">
        <v>2234</v>
      </c>
      <c r="E45" s="34">
        <v>-0.77173080509585124</v>
      </c>
      <c r="L45" s="34" t="str">
        <f>L39</f>
        <v>TFP</v>
      </c>
      <c r="M45" s="34">
        <f>M11</f>
        <v>0.56674145255827124</v>
      </c>
      <c r="N45" s="34">
        <v>0</v>
      </c>
      <c r="P45" s="34" t="s">
        <v>2489</v>
      </c>
      <c r="AM45" s="37" t="s">
        <v>1516</v>
      </c>
      <c r="AN45" s="34">
        <v>0.71780540476181864</v>
      </c>
    </row>
    <row r="46" spans="1:40" hidden="1">
      <c r="A46" s="35" t="s">
        <v>1679</v>
      </c>
      <c r="B46" s="49">
        <v>-1.1273843888271393E-2</v>
      </c>
      <c r="D46" s="34" t="s">
        <v>2236</v>
      </c>
      <c r="E46" s="34">
        <v>-1.1707029626308096</v>
      </c>
      <c r="L46" s="34" t="str">
        <f>L40</f>
        <v>labor prod-ty</v>
      </c>
      <c r="M46" s="34">
        <f>M14</f>
        <v>0.48819220511728001</v>
      </c>
      <c r="N46" s="34">
        <v>0</v>
      </c>
      <c r="AM46" s="37" t="s">
        <v>1525</v>
      </c>
      <c r="AN46" s="34">
        <v>0.98973064725478677</v>
      </c>
    </row>
    <row r="47" spans="1:40" hidden="1">
      <c r="A47" s="35" t="s">
        <v>1686</v>
      </c>
      <c r="B47" s="49">
        <v>-2.7329979404806847E-3</v>
      </c>
      <c r="D47" s="34" t="s">
        <v>2238</v>
      </c>
      <c r="E47" s="34">
        <v>-0.37275864756089278</v>
      </c>
      <c r="K47" s="34" t="str">
        <f>X20</f>
        <v>1 st.dev. increase in Govt effectiveness</v>
      </c>
      <c r="L47" s="34" t="str">
        <f>L44</f>
        <v>Patent families</v>
      </c>
      <c r="M47" s="34">
        <v>0</v>
      </c>
      <c r="N47" s="34">
        <v>0</v>
      </c>
      <c r="AM47" s="37" t="s">
        <v>1526</v>
      </c>
      <c r="AN47" s="34">
        <v>3.1084805347823333E-2</v>
      </c>
    </row>
    <row r="48" spans="1:40" hidden="1">
      <c r="A48" s="35" t="s">
        <v>1691</v>
      </c>
      <c r="B48" s="49">
        <v>1.1488614791512608</v>
      </c>
      <c r="D48" s="34" t="s">
        <v>2240</v>
      </c>
      <c r="E48" s="34">
        <v>0.93988381126517728</v>
      </c>
      <c r="L48" s="34" t="str">
        <f>L45</f>
        <v>TFP</v>
      </c>
      <c r="M48" s="34">
        <v>0</v>
      </c>
      <c r="N48" s="34">
        <f>Z20</f>
        <v>0.18930082115943531</v>
      </c>
      <c r="AM48" s="37" t="s">
        <v>1535</v>
      </c>
      <c r="AN48" s="34">
        <v>-4.6300505878981227E-2</v>
      </c>
    </row>
    <row r="49" spans="1:62" hidden="1">
      <c r="A49" s="35" t="s">
        <v>1698</v>
      </c>
      <c r="B49" s="49">
        <v>0.37385895617769815</v>
      </c>
      <c r="D49" s="34" t="s">
        <v>2242</v>
      </c>
      <c r="E49" s="34">
        <v>0.20630603210729248</v>
      </c>
      <c r="L49" s="34" t="str">
        <f>L46</f>
        <v>labor prod-ty</v>
      </c>
      <c r="M49" s="34">
        <v>0</v>
      </c>
      <c r="N49" s="34">
        <f>Z21</f>
        <v>0.17320980126892327</v>
      </c>
      <c r="X49" s="67" t="s">
        <v>2436</v>
      </c>
      <c r="Y49" s="68"/>
      <c r="Z49" s="68"/>
      <c r="AA49" s="68"/>
      <c r="AB49" s="68"/>
      <c r="AM49" s="37" t="s">
        <v>1543</v>
      </c>
      <c r="AN49" s="34">
        <v>0.10847011657462789</v>
      </c>
    </row>
    <row r="50" spans="1:62" hidden="1">
      <c r="A50" s="35" t="s">
        <v>1702</v>
      </c>
      <c r="B50" s="49">
        <v>1.9238640021248234</v>
      </c>
      <c r="D50" s="34" t="s">
        <v>2244</v>
      </c>
      <c r="E50" s="34">
        <v>1.6734615904230621</v>
      </c>
      <c r="Y50" s="461" t="s">
        <v>2490</v>
      </c>
      <c r="Z50" s="461"/>
      <c r="AA50" s="39" t="s">
        <v>2491</v>
      </c>
      <c r="AB50" s="34" t="s">
        <v>2492</v>
      </c>
      <c r="AM50" s="37" t="s">
        <v>1546</v>
      </c>
      <c r="AN50" s="34">
        <v>5.685357372653064E-3</v>
      </c>
    </row>
    <row r="51" spans="1:62" hidden="1">
      <c r="A51" s="35" t="s">
        <v>1707</v>
      </c>
      <c r="B51" s="49">
        <v>1.213338461597903E-2</v>
      </c>
      <c r="D51" s="34" t="s">
        <v>2127</v>
      </c>
      <c r="E51" s="34">
        <v>0.26460251293545778</v>
      </c>
      <c r="K51" s="34" t="s">
        <v>2464</v>
      </c>
      <c r="Z51" s="34" t="s">
        <v>1658</v>
      </c>
      <c r="AA51" s="39"/>
      <c r="AM51" s="37" t="s">
        <v>1548</v>
      </c>
      <c r="AN51" s="34">
        <v>3.7553637776335143E-3</v>
      </c>
    </row>
    <row r="52" spans="1:62" hidden="1">
      <c r="A52" s="35" t="s">
        <v>1715</v>
      </c>
      <c r="B52" s="49">
        <v>-1.2767521854665479E-2</v>
      </c>
      <c r="D52" s="34" t="s">
        <v>2129</v>
      </c>
      <c r="E52" s="34">
        <v>3.1491106843368671E-2</v>
      </c>
      <c r="X52" s="34" t="str">
        <f>L58</f>
        <v>1pp of GDP increase in government spending on education</v>
      </c>
      <c r="Y52" s="52">
        <f>O18</f>
        <v>0.29525663025114435</v>
      </c>
      <c r="Z52" s="52">
        <f>Y52*100</f>
        <v>29.525663025114433</v>
      </c>
      <c r="AA52" s="69">
        <f>E1</f>
        <v>3.0582373874827342E-2</v>
      </c>
      <c r="AB52" s="52">
        <f>AA52*Z52</f>
        <v>0.90296486553621524</v>
      </c>
      <c r="AM52" s="37" t="s">
        <v>1550</v>
      </c>
      <c r="AN52" s="34">
        <v>7.6153509676726138E-3</v>
      </c>
    </row>
    <row r="53" spans="1:62" hidden="1">
      <c r="A53" s="35" t="s">
        <v>1722</v>
      </c>
      <c r="B53" s="49">
        <v>3.7034291086623539E-2</v>
      </c>
      <c r="D53" s="34" t="s">
        <v>2132</v>
      </c>
      <c r="E53" s="34">
        <v>0.49771391902754691</v>
      </c>
      <c r="K53" s="34" t="s">
        <v>2493</v>
      </c>
      <c r="L53" s="34" t="str">
        <f>X18</f>
        <v>1 standard deviation increase in E-Gov Index</v>
      </c>
      <c r="M53" s="34">
        <f>Z18</f>
        <v>0.25620734253783606</v>
      </c>
      <c r="X53" s="34" t="str">
        <f>L57</f>
        <v>1 st.dev. increase in Trade&amp;Transport Infrastructure Index</v>
      </c>
      <c r="Y53" s="52">
        <f>O19</f>
        <v>0.18531637042890309</v>
      </c>
      <c r="Z53" s="52">
        <f>Y53*100</f>
        <v>18.53163704289031</v>
      </c>
      <c r="AA53" s="69">
        <f>AA52</f>
        <v>3.0582373874827342E-2</v>
      </c>
      <c r="AB53" s="52">
        <f>AA53*Z53</f>
        <v>0.56674145255827124</v>
      </c>
      <c r="AM53" s="37"/>
    </row>
    <row r="54" spans="1:62" hidden="1">
      <c r="A54" s="35" t="s">
        <v>1748</v>
      </c>
      <c r="B54" s="49">
        <v>-1.7596042167424384</v>
      </c>
      <c r="D54" s="34" t="s">
        <v>2134</v>
      </c>
      <c r="E54" s="34">
        <v>-0.97094547298959377</v>
      </c>
      <c r="L54" s="34" t="str">
        <f>X20</f>
        <v>1 st.dev. increase in Govt effectiveness</v>
      </c>
      <c r="M54" s="34">
        <f>Z20</f>
        <v>0.18930082115943531</v>
      </c>
      <c r="X54" s="34" t="str">
        <f>L56</f>
        <v>1 standard deviation increase in E-Gov Index</v>
      </c>
      <c r="Y54" s="52">
        <f>O20</f>
        <v>0.16939902369231974</v>
      </c>
      <c r="Z54" s="52">
        <f>Y54*100</f>
        <v>16.939902369231973</v>
      </c>
      <c r="AA54" s="69">
        <f>AA53</f>
        <v>3.0582373874827342E-2</v>
      </c>
      <c r="AB54" s="52">
        <f>AA54*Z54</f>
        <v>0.51806242765892574</v>
      </c>
      <c r="AM54" s="37"/>
    </row>
    <row r="55" spans="1:62" hidden="1">
      <c r="A55" s="35" t="s">
        <v>1753</v>
      </c>
      <c r="B55" s="49">
        <v>-1.9350044712643444</v>
      </c>
      <c r="D55" s="34" t="s">
        <v>2137</v>
      </c>
      <c r="E55" s="34">
        <v>-3.3500942623481524</v>
      </c>
      <c r="L55" s="34" t="str">
        <f>X16</f>
        <v>1pp of GDP increase in government spending on education</v>
      </c>
      <c r="M55" s="34">
        <f>Z16</f>
        <v>0.21220673481424979</v>
      </c>
      <c r="N55" s="34">
        <f>M55+M58</f>
        <v>1.115171600350465</v>
      </c>
      <c r="AA55" s="39"/>
      <c r="AM55" s="37"/>
    </row>
    <row r="56" spans="1:62" hidden="1">
      <c r="A56" s="35" t="s">
        <v>1760</v>
      </c>
      <c r="B56" s="49">
        <v>-1.5842039622205324</v>
      </c>
      <c r="D56" s="34" t="s">
        <v>2139</v>
      </c>
      <c r="E56" s="34">
        <v>1.4082033163689651</v>
      </c>
      <c r="K56" s="34" t="s">
        <v>2494</v>
      </c>
      <c r="L56" s="34" t="str">
        <f>K41</f>
        <v>1 standard deviation increase in E-Gov Index</v>
      </c>
      <c r="M56" s="34">
        <f>M42</f>
        <v>0.51806242765892563</v>
      </c>
      <c r="AA56" s="39"/>
      <c r="AM56" s="37"/>
    </row>
    <row r="57" spans="1:62" hidden="1">
      <c r="A57" s="35" t="s">
        <v>1766</v>
      </c>
      <c r="B57" s="49">
        <v>1.3777723844625613</v>
      </c>
      <c r="D57" s="34" t="s">
        <v>2252</v>
      </c>
      <c r="E57" s="34">
        <v>-1.7565685795856751</v>
      </c>
      <c r="L57" s="34" t="str">
        <f>K44</f>
        <v>1 st.dev. increase in Trade&amp;Transport Infrastructure Index</v>
      </c>
      <c r="M57" s="34">
        <f>M45</f>
        <v>0.56674145255827124</v>
      </c>
      <c r="X57" s="70" t="s">
        <v>2482</v>
      </c>
      <c r="Y57" s="68"/>
      <c r="Z57" s="68"/>
      <c r="AA57" s="67"/>
      <c r="AB57" s="68"/>
      <c r="AM57" s="37" t="s">
        <v>592</v>
      </c>
      <c r="AN57" s="37" t="s">
        <v>2495</v>
      </c>
      <c r="AO57" s="37" t="s">
        <v>2496</v>
      </c>
      <c r="AP57" s="37" t="s">
        <v>2497</v>
      </c>
      <c r="AQ57" s="37" t="s">
        <v>2498</v>
      </c>
      <c r="AR57" s="37" t="s">
        <v>2499</v>
      </c>
      <c r="AS57" s="37" t="s">
        <v>2500</v>
      </c>
      <c r="AT57" s="37" t="s">
        <v>2501</v>
      </c>
      <c r="AU57" s="37" t="s">
        <v>2502</v>
      </c>
      <c r="AV57" s="37" t="s">
        <v>2503</v>
      </c>
      <c r="AW57" s="37" t="s">
        <v>2504</v>
      </c>
      <c r="AX57" s="37" t="s">
        <v>2505</v>
      </c>
      <c r="AY57" s="37" t="s">
        <v>2506</v>
      </c>
      <c r="AZ57" s="37" t="s">
        <v>2507</v>
      </c>
      <c r="BA57" s="37" t="s">
        <v>2508</v>
      </c>
      <c r="BB57" s="37" t="s">
        <v>2509</v>
      </c>
      <c r="BC57" s="37" t="s">
        <v>2510</v>
      </c>
      <c r="BD57" s="37" t="s">
        <v>2511</v>
      </c>
      <c r="BE57" s="37" t="s">
        <v>2512</v>
      </c>
      <c r="BF57" s="37" t="s">
        <v>2513</v>
      </c>
      <c r="BG57" s="37" t="s">
        <v>2514</v>
      </c>
      <c r="BH57" s="37" t="s">
        <v>2515</v>
      </c>
      <c r="BI57" s="37" t="s">
        <v>2516</v>
      </c>
      <c r="BJ57" s="37"/>
    </row>
    <row r="58" spans="1:62" hidden="1">
      <c r="A58" s="35" t="s">
        <v>1774</v>
      </c>
      <c r="B58" s="49">
        <v>0.89915758655455325</v>
      </c>
      <c r="D58" s="34" t="s">
        <v>2254</v>
      </c>
      <c r="E58" s="34">
        <v>-1.9290333623490898</v>
      </c>
      <c r="L58" s="34" t="str">
        <f>K38</f>
        <v>1pp of GDP increase in government spending on education</v>
      </c>
      <c r="M58" s="34">
        <f>M39</f>
        <v>0.90296486553621524</v>
      </c>
      <c r="Y58" s="461" t="s">
        <v>2517</v>
      </c>
      <c r="Z58" s="461"/>
      <c r="AA58" s="39" t="str">
        <f>AA50</f>
        <v>TFP coefs</v>
      </c>
      <c r="AB58" s="34" t="s">
        <v>2492</v>
      </c>
      <c r="AM58" s="37">
        <v>2009</v>
      </c>
      <c r="AN58" s="52">
        <v>0</v>
      </c>
      <c r="AO58" s="52">
        <v>0</v>
      </c>
      <c r="AP58" s="52">
        <v>-1.4372628927230835</v>
      </c>
      <c r="AQ58" s="52">
        <v>-1.4372627735137939</v>
      </c>
      <c r="AR58" s="52">
        <v>-1.5419658422470093</v>
      </c>
      <c r="AS58" s="52">
        <v>-1.5419658422470093</v>
      </c>
      <c r="AT58" s="52">
        <v>0</v>
      </c>
      <c r="AU58" s="52">
        <v>0</v>
      </c>
      <c r="AV58" s="52">
        <v>1.2173054218292236</v>
      </c>
      <c r="AW58" s="52">
        <v>1.2173054218292236</v>
      </c>
      <c r="AX58" s="52">
        <v>1.1933857202529907</v>
      </c>
      <c r="AY58" s="52">
        <v>1.1933857202529907</v>
      </c>
      <c r="AZ58" s="52">
        <v>0</v>
      </c>
      <c r="BA58" s="52">
        <v>0</v>
      </c>
      <c r="BB58" s="52">
        <v>0</v>
      </c>
      <c r="BC58" s="52">
        <v>0</v>
      </c>
      <c r="BD58" s="52">
        <v>-0.99191367626190186</v>
      </c>
      <c r="BE58" s="52">
        <v>-0.99191367626190186</v>
      </c>
      <c r="BF58" s="52">
        <v>-0.51611787080764771</v>
      </c>
      <c r="BG58" s="52">
        <v>-0.51611787080764771</v>
      </c>
      <c r="BH58" s="52">
        <v>0</v>
      </c>
      <c r="BI58" s="52">
        <v>0</v>
      </c>
      <c r="BJ58" s="37"/>
    </row>
    <row r="59" spans="1:62" hidden="1">
      <c r="A59" s="35" t="s">
        <v>1781</v>
      </c>
      <c r="B59" s="49">
        <v>1.8563871823705695</v>
      </c>
      <c r="D59" s="34" t="s">
        <v>2256</v>
      </c>
      <c r="E59" s="34">
        <v>-1.5841037968222604</v>
      </c>
      <c r="Z59" s="34" t="s">
        <v>1658</v>
      </c>
      <c r="AA59" s="39"/>
      <c r="AM59" s="37">
        <v>2010</v>
      </c>
      <c r="AN59" s="52">
        <v>-2.2711902856826782E-2</v>
      </c>
      <c r="AO59" s="52">
        <v>-2.2711979225277901E-2</v>
      </c>
      <c r="AP59" s="52">
        <v>0</v>
      </c>
      <c r="AQ59" s="52">
        <v>0</v>
      </c>
      <c r="AR59" s="52">
        <v>0.19610458612442017</v>
      </c>
      <c r="AS59" s="52">
        <v>0.19610458612442017</v>
      </c>
      <c r="AT59" s="52">
        <v>0</v>
      </c>
      <c r="AU59" s="52">
        <v>0</v>
      </c>
      <c r="AV59" s="52">
        <v>0</v>
      </c>
      <c r="AW59" s="52">
        <v>0</v>
      </c>
      <c r="AX59" s="52">
        <v>0</v>
      </c>
      <c r="AY59" s="52">
        <v>0</v>
      </c>
      <c r="AZ59" s="52">
        <v>0</v>
      </c>
      <c r="BA59" s="52">
        <v>0</v>
      </c>
      <c r="BB59" s="52">
        <v>0</v>
      </c>
      <c r="BC59" s="52">
        <v>0</v>
      </c>
      <c r="BD59" s="52">
        <v>-0.96085286140441895</v>
      </c>
      <c r="BE59" s="52">
        <v>-0.96085286140441895</v>
      </c>
      <c r="BF59" s="52">
        <v>0</v>
      </c>
      <c r="BG59" s="52">
        <v>0</v>
      </c>
      <c r="BH59" s="52">
        <v>0</v>
      </c>
      <c r="BI59" s="52">
        <v>0</v>
      </c>
      <c r="BJ59" s="37"/>
    </row>
    <row r="60" spans="1:62" hidden="1">
      <c r="A60" s="35" t="s">
        <v>1787</v>
      </c>
      <c r="B60" s="49">
        <v>1.4072212627176517</v>
      </c>
      <c r="D60" s="34" t="s">
        <v>2258</v>
      </c>
      <c r="E60" s="34">
        <v>1.4021162402040681</v>
      </c>
      <c r="X60" s="34" t="str">
        <f>X16</f>
        <v>1pp of GDP increase in government spending on education</v>
      </c>
      <c r="Y60" s="52">
        <f>AB9/100</f>
        <v>0.13801962591408623</v>
      </c>
      <c r="Z60" s="52">
        <f t="shared" ref="Z60:Z65" si="3">Y60*100</f>
        <v>13.801962591408623</v>
      </c>
      <c r="AA60" s="69">
        <f>E7</f>
        <v>1.5375113025327512E-2</v>
      </c>
      <c r="AB60" s="52">
        <f t="shared" ref="AB60:AB65" si="4">AA60*Z60</f>
        <v>0.21220673481424979</v>
      </c>
      <c r="AD60" s="34">
        <f>AB52/AB60</f>
        <v>4.2551187940693991</v>
      </c>
      <c r="AE60" s="34">
        <f>AA52/AA60</f>
        <v>1.9890828655665049</v>
      </c>
      <c r="AM60" s="37">
        <v>2011</v>
      </c>
      <c r="AN60" s="52">
        <v>0</v>
      </c>
      <c r="AO60" s="52">
        <v>-0.75877344608306885</v>
      </c>
      <c r="AP60" s="52">
        <v>-0.42282387614250183</v>
      </c>
      <c r="AQ60" s="52">
        <v>-0.42282393574714661</v>
      </c>
      <c r="AR60" s="52">
        <v>-0.64947241544723511</v>
      </c>
      <c r="AS60" s="52">
        <v>-0.64947241544723511</v>
      </c>
      <c r="AT60" s="52">
        <v>0</v>
      </c>
      <c r="AU60" s="52">
        <v>0</v>
      </c>
      <c r="AV60" s="52">
        <v>0.5926048755645752</v>
      </c>
      <c r="AW60" s="52">
        <v>0.5926048755645752</v>
      </c>
      <c r="AX60" s="52">
        <v>0.58576446771621704</v>
      </c>
      <c r="AY60" s="52">
        <v>0.58576446771621704</v>
      </c>
      <c r="AZ60" s="52">
        <v>0</v>
      </c>
      <c r="BA60" s="52">
        <v>0</v>
      </c>
      <c r="BB60" s="52">
        <v>-0.73848921060562134</v>
      </c>
      <c r="BC60" s="52">
        <v>-0.73058617115020752</v>
      </c>
      <c r="BD60" s="52">
        <v>-0.95715814828872681</v>
      </c>
      <c r="BE60" s="52">
        <v>-0.95715814828872681</v>
      </c>
      <c r="BF60" s="52">
        <v>-0.62314075231552124</v>
      </c>
      <c r="BG60" s="52">
        <v>-0.62314075231552124</v>
      </c>
      <c r="BH60" s="52">
        <v>0</v>
      </c>
      <c r="BI60" s="52">
        <v>0</v>
      </c>
      <c r="BJ60" s="37"/>
    </row>
    <row r="61" spans="1:62" hidden="1">
      <c r="A61" s="35" t="s">
        <v>1790</v>
      </c>
      <c r="B61" s="49">
        <v>0.59113307529904857</v>
      </c>
      <c r="D61" s="34" t="s">
        <v>2260</v>
      </c>
      <c r="E61" s="34">
        <v>0.92387190822582765</v>
      </c>
      <c r="X61" s="34" t="str">
        <f>X20</f>
        <v>1 st.dev. increase in Govt effectiveness</v>
      </c>
      <c r="Y61" s="52">
        <f>AB7/100</f>
        <v>0.1231215802105643</v>
      </c>
      <c r="Z61" s="52">
        <f t="shared" si="3"/>
        <v>12.31215802105643</v>
      </c>
      <c r="AA61" s="69">
        <f>AA60</f>
        <v>1.5375113025327512E-2</v>
      </c>
      <c r="AB61" s="52">
        <f t="shared" si="4"/>
        <v>0.18930082115943531</v>
      </c>
      <c r="AM61" s="37">
        <v>2012</v>
      </c>
      <c r="AN61" s="52">
        <v>1.5279603004455566</v>
      </c>
      <c r="AO61" s="52">
        <v>1.5279601812362671</v>
      </c>
      <c r="AP61" s="52">
        <v>1.9674888849258423</v>
      </c>
      <c r="AQ61" s="52">
        <v>1.9674890041351318</v>
      </c>
      <c r="AR61" s="52">
        <v>1.9462059736251831</v>
      </c>
      <c r="AS61" s="52">
        <v>1.9462059736251831</v>
      </c>
      <c r="AT61" s="52">
        <v>0</v>
      </c>
      <c r="AU61" s="52">
        <v>0</v>
      </c>
      <c r="AV61" s="52">
        <v>-1.1283878087997437</v>
      </c>
      <c r="AW61" s="52">
        <v>-1.1283878087997437</v>
      </c>
      <c r="AX61" s="52">
        <v>-1.0966709852218628</v>
      </c>
      <c r="AY61" s="52">
        <v>-1.0966709852218628</v>
      </c>
      <c r="AZ61" s="52">
        <v>0</v>
      </c>
      <c r="BA61" s="52">
        <v>0</v>
      </c>
      <c r="BB61" s="52">
        <v>1.8175709247589111</v>
      </c>
      <c r="BC61" s="52">
        <v>1.8175710439682007</v>
      </c>
      <c r="BD61" s="52">
        <v>1.2602533102035522</v>
      </c>
      <c r="BE61" s="52">
        <v>1.2602533102035522</v>
      </c>
      <c r="BF61" s="52">
        <v>0.49251118302345276</v>
      </c>
      <c r="BG61" s="52">
        <v>0.49251118302345276</v>
      </c>
      <c r="BH61" s="52">
        <v>2.3907120227813721</v>
      </c>
      <c r="BI61" s="52">
        <v>2.3907120227813721</v>
      </c>
      <c r="BJ61" s="37"/>
    </row>
    <row r="62" spans="1:62" hidden="1">
      <c r="A62" s="35" t="s">
        <v>1795</v>
      </c>
      <c r="B62" s="49">
        <v>2.2233094501362549</v>
      </c>
      <c r="D62" s="34" t="s">
        <v>2262</v>
      </c>
      <c r="E62" s="34">
        <v>1.8803605721823087</v>
      </c>
      <c r="X62" s="34" t="str">
        <f>X18</f>
        <v>1 standard deviation increase in E-Gov Index</v>
      </c>
      <c r="Y62" s="52">
        <f>AB8/100</f>
        <v>0.16663769698198916</v>
      </c>
      <c r="Z62" s="52">
        <f t="shared" si="3"/>
        <v>16.663769698198916</v>
      </c>
      <c r="AA62" s="69">
        <f>AA61</f>
        <v>1.5375113025327512E-2</v>
      </c>
      <c r="AB62" s="52">
        <f t="shared" si="4"/>
        <v>0.25620734253783606</v>
      </c>
      <c r="AM62" s="37">
        <v>2013</v>
      </c>
      <c r="AN62" s="52">
        <v>0</v>
      </c>
      <c r="AO62" s="52">
        <v>0.13649466633796692</v>
      </c>
      <c r="AP62" s="52">
        <v>-1.0961906909942627</v>
      </c>
      <c r="AQ62" s="52">
        <v>-1.0961908102035522</v>
      </c>
      <c r="AR62" s="52">
        <v>-0.30450639128684998</v>
      </c>
      <c r="AS62" s="52">
        <v>-0.30450639128684998</v>
      </c>
      <c r="AT62" s="52">
        <v>0</v>
      </c>
      <c r="AU62" s="52">
        <v>0</v>
      </c>
      <c r="AV62" s="52">
        <v>0.1578330397605896</v>
      </c>
      <c r="AW62" s="52">
        <v>0.1578330397605896</v>
      </c>
      <c r="AX62" s="52">
        <v>0.15491572022438049</v>
      </c>
      <c r="AY62" s="52">
        <v>0.15491572022438049</v>
      </c>
      <c r="AZ62" s="52">
        <v>0</v>
      </c>
      <c r="BA62" s="52">
        <v>0</v>
      </c>
      <c r="BB62" s="52">
        <v>0</v>
      </c>
      <c r="BC62" s="52">
        <v>0</v>
      </c>
      <c r="BD62" s="52">
        <v>-0.2633800208568573</v>
      </c>
      <c r="BE62" s="52">
        <v>-0.2633800208568573</v>
      </c>
      <c r="BF62" s="52">
        <v>-0.29559037089347839</v>
      </c>
      <c r="BG62" s="52">
        <v>-0.29559037089347839</v>
      </c>
      <c r="BH62" s="52">
        <v>0</v>
      </c>
      <c r="BI62" s="52">
        <v>0</v>
      </c>
      <c r="BJ62" s="37"/>
    </row>
    <row r="63" spans="1:62" hidden="1">
      <c r="A63" s="35" t="s">
        <v>2063</v>
      </c>
      <c r="B63" s="49">
        <v>0.10059024122743479</v>
      </c>
      <c r="D63" s="34" t="s">
        <v>2264</v>
      </c>
      <c r="E63" s="34">
        <v>1.3850019311001869</v>
      </c>
      <c r="X63" s="34" t="s">
        <v>2518</v>
      </c>
      <c r="Y63" s="52">
        <f>AB4/100</f>
        <v>1.5852604778152868E-2</v>
      </c>
      <c r="Z63" s="52">
        <f t="shared" si="3"/>
        <v>1.5852604778152868</v>
      </c>
      <c r="AA63" s="69">
        <f>AA62</f>
        <v>1.5375113025327512E-2</v>
      </c>
      <c r="AB63" s="52">
        <f t="shared" si="4"/>
        <v>2.437355902099473E-2</v>
      </c>
      <c r="AM63" s="37">
        <v>2014</v>
      </c>
      <c r="AN63" s="52">
        <v>1.0939682722091675</v>
      </c>
      <c r="AO63" s="52">
        <v>1.0939682722091675</v>
      </c>
      <c r="AP63" s="52">
        <v>0</v>
      </c>
      <c r="AQ63" s="52">
        <v>1.1881355047225952</v>
      </c>
      <c r="AR63" s="52">
        <v>1.4875938892364502</v>
      </c>
      <c r="AS63" s="52">
        <v>1.4875938892364502</v>
      </c>
      <c r="AT63" s="52">
        <v>0</v>
      </c>
      <c r="AU63" s="52">
        <v>0</v>
      </c>
      <c r="AV63" s="52">
        <v>-1.0968211889266968</v>
      </c>
      <c r="AW63" s="52">
        <v>-1.0968211889266968</v>
      </c>
      <c r="AX63" s="52">
        <v>-1.0658242702484131</v>
      </c>
      <c r="AY63" s="52">
        <v>-1.0658242702484131</v>
      </c>
      <c r="AZ63" s="52">
        <v>0</v>
      </c>
      <c r="BA63" s="52">
        <v>0</v>
      </c>
      <c r="BB63" s="52">
        <v>1.4228364229202271</v>
      </c>
      <c r="BC63" s="52">
        <v>1.4228364229202271</v>
      </c>
      <c r="BD63" s="52">
        <v>1.2502598762512207</v>
      </c>
      <c r="BE63" s="52">
        <v>1.2502598762512207</v>
      </c>
      <c r="BF63" s="52">
        <v>1.433024525642395</v>
      </c>
      <c r="BG63" s="52">
        <v>1.4433828592300415</v>
      </c>
      <c r="BH63" s="52">
        <v>0</v>
      </c>
      <c r="BI63" s="52">
        <v>0</v>
      </c>
      <c r="BJ63" s="37"/>
    </row>
    <row r="64" spans="1:62" hidden="1">
      <c r="A64" s="35" t="s">
        <v>2066</v>
      </c>
      <c r="B64" s="49">
        <v>-0.10294265744760175</v>
      </c>
      <c r="D64" s="34" t="s">
        <v>2266</v>
      </c>
      <c r="E64" s="34">
        <v>0.57358139869775915</v>
      </c>
      <c r="X64" s="34" t="s">
        <v>2519</v>
      </c>
      <c r="Y64" s="52">
        <f>AB5/100</f>
        <v>-6.559639199942624E-3</v>
      </c>
      <c r="Z64" s="52">
        <f t="shared" si="3"/>
        <v>-0.6559639199942624</v>
      </c>
      <c r="AA64" s="69">
        <f>AA63</f>
        <v>1.5375113025327512E-2</v>
      </c>
      <c r="AB64" s="52">
        <f t="shared" si="4"/>
        <v>-1.0085519410448678E-2</v>
      </c>
      <c r="AM64" s="37">
        <v>2015</v>
      </c>
      <c r="AN64" s="52">
        <v>0</v>
      </c>
      <c r="AO64" s="52">
        <v>-0.9465528130531311</v>
      </c>
      <c r="AP64" s="52">
        <v>0</v>
      </c>
      <c r="AQ64" s="52">
        <v>0</v>
      </c>
      <c r="AR64" s="52">
        <v>-0.68303239345550537</v>
      </c>
      <c r="AS64" s="52">
        <v>-0.68303239345550537</v>
      </c>
      <c r="AT64" s="52">
        <v>0</v>
      </c>
      <c r="AU64" s="52">
        <v>0</v>
      </c>
      <c r="AV64" s="52">
        <v>0.37177640199661255</v>
      </c>
      <c r="AW64" s="52">
        <v>0.37177640199661255</v>
      </c>
      <c r="AX64" s="52">
        <v>0.15653513371944427</v>
      </c>
      <c r="AY64" s="52">
        <v>0.15653513371944427</v>
      </c>
      <c r="AZ64" s="52">
        <v>0</v>
      </c>
      <c r="BA64" s="52">
        <v>0</v>
      </c>
      <c r="BB64" s="52">
        <v>-0.40943342447280884</v>
      </c>
      <c r="BC64" s="52">
        <v>-0.409433513879776</v>
      </c>
      <c r="BD64" s="52">
        <v>1.242042064666748</v>
      </c>
      <c r="BE64" s="52">
        <v>1.242042064666748</v>
      </c>
      <c r="BF64" s="52">
        <v>1.2576351165771484</v>
      </c>
      <c r="BG64" s="52">
        <v>1.2576351165771484</v>
      </c>
      <c r="BH64" s="52">
        <v>0</v>
      </c>
      <c r="BI64" s="52">
        <v>0</v>
      </c>
      <c r="BJ64" s="37"/>
    </row>
    <row r="65" spans="1:62" hidden="1">
      <c r="A65" s="35" t="s">
        <v>2071</v>
      </c>
      <c r="B65" s="49">
        <v>0.30412313990247131</v>
      </c>
      <c r="D65" s="34" t="s">
        <v>2268</v>
      </c>
      <c r="E65" s="34">
        <v>2.1964224635026146</v>
      </c>
      <c r="X65" s="34" t="s">
        <v>2520</v>
      </c>
      <c r="Y65" s="52">
        <f>AB6/100</f>
        <v>-5.9486672529232676E-2</v>
      </c>
      <c r="Z65" s="52">
        <f t="shared" si="3"/>
        <v>-5.9486672529232676</v>
      </c>
      <c r="AA65" s="69">
        <f>AA64</f>
        <v>1.5375113025327512E-2</v>
      </c>
      <c r="AB65" s="52">
        <f t="shared" si="4"/>
        <v>-9.1461431363759754E-2</v>
      </c>
      <c r="AM65" s="37">
        <v>2016</v>
      </c>
      <c r="AN65" s="52">
        <v>1.2837694883346558</v>
      </c>
      <c r="AO65" s="52">
        <v>1.2837694883346558</v>
      </c>
      <c r="AP65" s="52">
        <v>0.33258947730064392</v>
      </c>
      <c r="AQ65" s="52">
        <v>0.34436792135238647</v>
      </c>
      <c r="AR65" s="52">
        <v>0.36833950877189636</v>
      </c>
      <c r="AS65" s="52">
        <v>0.36833950877189636</v>
      </c>
      <c r="AT65" s="52">
        <v>0</v>
      </c>
      <c r="AU65" s="52">
        <v>0</v>
      </c>
      <c r="AV65" s="52">
        <v>-0.47438675165176392</v>
      </c>
      <c r="AW65" s="52">
        <v>-0.47438675165176392</v>
      </c>
      <c r="AX65" s="52">
        <v>-0.46247705817222595</v>
      </c>
      <c r="AY65" s="52">
        <v>-0.46247705817222595</v>
      </c>
      <c r="AZ65" s="52">
        <v>0</v>
      </c>
      <c r="BA65" s="52">
        <v>0</v>
      </c>
      <c r="BB65" s="52">
        <v>0.47542682290077209</v>
      </c>
      <c r="BC65" s="52">
        <v>0.47542679309844971</v>
      </c>
      <c r="BD65" s="52">
        <v>1.2540655136108398</v>
      </c>
      <c r="BE65" s="52">
        <v>1.2540655136108398</v>
      </c>
      <c r="BF65" s="52">
        <v>0.98320472240447998</v>
      </c>
      <c r="BG65" s="52">
        <v>0.98856699466705322</v>
      </c>
      <c r="BH65" s="52">
        <v>0</v>
      </c>
      <c r="BI65" s="52">
        <v>0</v>
      </c>
      <c r="BJ65" s="37"/>
    </row>
    <row r="66" spans="1:62" hidden="1">
      <c r="A66" s="35" t="s">
        <v>1992</v>
      </c>
      <c r="B66" s="49">
        <v>0.2115811845864011</v>
      </c>
      <c r="D66" s="34" t="s">
        <v>2270</v>
      </c>
      <c r="E66" s="34">
        <v>9.3725971673847414E-2</v>
      </c>
      <c r="AM66" s="37">
        <v>2017</v>
      </c>
      <c r="AN66" s="52">
        <v>0</v>
      </c>
      <c r="AO66" s="52">
        <v>0.77926510572433472</v>
      </c>
      <c r="AP66" s="52">
        <v>-0.19494490325450897</v>
      </c>
      <c r="AQ66" s="52">
        <v>-0.19494485855102539</v>
      </c>
      <c r="AR66" s="52">
        <v>0.96234512329101563</v>
      </c>
      <c r="AS66" s="52">
        <v>0.96234512329101563</v>
      </c>
      <c r="AT66" s="52">
        <v>0</v>
      </c>
      <c r="AU66" s="52">
        <v>0</v>
      </c>
      <c r="AV66" s="52">
        <v>-0.92285001277923584</v>
      </c>
      <c r="AW66" s="52">
        <v>-0.92285001277923584</v>
      </c>
      <c r="AX66" s="52">
        <v>-0.90813404321670532</v>
      </c>
      <c r="AY66" s="52">
        <v>-0.90813404321670532</v>
      </c>
      <c r="AZ66" s="52">
        <v>0</v>
      </c>
      <c r="BA66" s="52">
        <v>0</v>
      </c>
      <c r="BB66" s="52">
        <v>0.53116887807846069</v>
      </c>
      <c r="BC66" s="52">
        <v>0.53402167558670044</v>
      </c>
      <c r="BD66" s="52">
        <v>1.2585967779159546</v>
      </c>
      <c r="BE66" s="52">
        <v>1.2585967779159546</v>
      </c>
      <c r="BF66" s="52">
        <v>0.62384301424026489</v>
      </c>
      <c r="BG66" s="52">
        <v>0.62384301424026489</v>
      </c>
      <c r="BH66" s="52">
        <v>-0.41600909829139709</v>
      </c>
      <c r="BI66" s="52">
        <v>-0.41600909829139709</v>
      </c>
      <c r="BJ66" s="37"/>
    </row>
    <row r="67" spans="1:62" hidden="1">
      <c r="A67" s="35" t="s">
        <v>2078</v>
      </c>
      <c r="B67" s="49">
        <v>5.1640472771413592E-2</v>
      </c>
      <c r="D67" s="34" t="s">
        <v>2272</v>
      </c>
      <c r="E67" s="34">
        <v>-0.10858784903251165</v>
      </c>
      <c r="AM67" s="37">
        <v>2018</v>
      </c>
      <c r="AN67" s="52">
        <v>3.7351187318563461E-2</v>
      </c>
      <c r="AO67" s="52">
        <v>3.7351246923208237E-2</v>
      </c>
      <c r="AP67" s="52">
        <v>0</v>
      </c>
      <c r="AQ67" s="52">
        <v>0</v>
      </c>
      <c r="AR67" s="52">
        <v>-0.44737616181373596</v>
      </c>
      <c r="AS67" s="52">
        <v>-0.44737616181373596</v>
      </c>
      <c r="AT67" s="52">
        <v>0</v>
      </c>
      <c r="AU67" s="52">
        <v>0</v>
      </c>
      <c r="AV67" s="52">
        <v>-0.47592669725418091</v>
      </c>
      <c r="AW67" s="52">
        <v>-0.47592669725418091</v>
      </c>
      <c r="AX67" s="52">
        <v>-0.68640756607055664</v>
      </c>
      <c r="AY67" s="52">
        <v>-0.68640756607055664</v>
      </c>
      <c r="AZ67" s="52">
        <v>0</v>
      </c>
      <c r="BA67" s="52">
        <v>0</v>
      </c>
      <c r="BB67" s="52">
        <v>-1.1309008114039898E-3</v>
      </c>
      <c r="BC67" s="52">
        <v>-1.1308715911582112E-3</v>
      </c>
      <c r="BD67" s="52">
        <v>0.14925575256347656</v>
      </c>
      <c r="BE67" s="52">
        <v>0.14925575256347656</v>
      </c>
      <c r="BF67" s="52">
        <v>0.96463805437088013</v>
      </c>
      <c r="BG67" s="52">
        <v>0.96463805437088013</v>
      </c>
      <c r="BH67" s="52">
        <v>0</v>
      </c>
      <c r="BI67" s="52">
        <v>0</v>
      </c>
      <c r="BJ67" s="37"/>
    </row>
    <row r="68" spans="1:62" hidden="1">
      <c r="A68" s="35" t="s">
        <v>2082</v>
      </c>
      <c r="B68" s="49">
        <v>0.37152189640138861</v>
      </c>
      <c r="D68" s="34" t="s">
        <v>2274</v>
      </c>
      <c r="E68" s="34">
        <v>0.2960397923802065</v>
      </c>
      <c r="AM68" s="37">
        <v>2019</v>
      </c>
      <c r="AN68" s="52">
        <v>0</v>
      </c>
      <c r="AO68" s="52">
        <v>-0.81930935382843018</v>
      </c>
      <c r="AP68" s="52">
        <v>-0.37529954314231873</v>
      </c>
      <c r="AQ68" s="52">
        <v>-0.36534568667411804</v>
      </c>
      <c r="AR68" s="52">
        <v>-0.86553764343261719</v>
      </c>
      <c r="AS68" s="52">
        <v>-0.86553764343261719</v>
      </c>
      <c r="AT68" s="52">
        <v>0</v>
      </c>
      <c r="AU68" s="52">
        <v>0</v>
      </c>
      <c r="AV68" s="52">
        <v>0.84567654132843018</v>
      </c>
      <c r="AW68" s="52">
        <v>0.84567654132843018</v>
      </c>
      <c r="AX68" s="52">
        <v>0.62030154466629028</v>
      </c>
      <c r="AY68" s="52">
        <v>0.62030154466629028</v>
      </c>
      <c r="AZ68" s="52">
        <v>-1.6300461292266846</v>
      </c>
      <c r="BA68" s="52">
        <v>-1.6300461292266846</v>
      </c>
      <c r="BB68" s="52">
        <v>0</v>
      </c>
      <c r="BC68" s="52">
        <v>0</v>
      </c>
      <c r="BD68" s="52">
        <v>-0.9681280255317688</v>
      </c>
      <c r="BE68" s="52">
        <v>-0.9681280255317688</v>
      </c>
      <c r="BF68" s="52">
        <v>-1.0703666210174561</v>
      </c>
      <c r="BG68" s="52">
        <v>-1.0703666210174561</v>
      </c>
      <c r="BH68" s="52">
        <v>0</v>
      </c>
      <c r="BI68" s="52">
        <v>0</v>
      </c>
      <c r="BJ68" s="37"/>
    </row>
    <row r="69" spans="1:62" hidden="1">
      <c r="A69" s="35" t="s">
        <v>2086</v>
      </c>
      <c r="B69" s="49">
        <v>-0.13302038135259611</v>
      </c>
      <c r="D69" s="34" t="s">
        <v>2521</v>
      </c>
      <c r="E69" s="34">
        <v>0.2307519609743065</v>
      </c>
      <c r="K69" s="34" t="s">
        <v>2467</v>
      </c>
      <c r="Y69" s="34" t="s">
        <v>2436</v>
      </c>
      <c r="Z69" s="34" t="s">
        <v>2458</v>
      </c>
      <c r="AM69" s="37">
        <v>2020</v>
      </c>
      <c r="AN69" s="52">
        <v>0.22000537812709808</v>
      </c>
      <c r="AO69" s="52">
        <v>0.2200053334236145</v>
      </c>
      <c r="AP69" s="52">
        <v>-0.44764503836631775</v>
      </c>
      <c r="AQ69" s="52">
        <v>-0.44764512777328491</v>
      </c>
      <c r="AR69" s="52">
        <v>-0.17067468166351318</v>
      </c>
      <c r="AS69" s="52">
        <v>-0.17067468166351318</v>
      </c>
      <c r="AT69" s="52">
        <v>0</v>
      </c>
      <c r="AU69" s="52">
        <v>0</v>
      </c>
      <c r="AV69" s="52">
        <v>1.2855499982833862</v>
      </c>
      <c r="AW69" s="52">
        <v>1.2855499982833862</v>
      </c>
      <c r="AX69" s="52">
        <v>1.2594873905181885</v>
      </c>
      <c r="AY69" s="52">
        <v>1.2594873905181885</v>
      </c>
      <c r="AZ69" s="52">
        <v>0</v>
      </c>
      <c r="BA69" s="52">
        <v>0</v>
      </c>
      <c r="BB69" s="52">
        <v>0</v>
      </c>
      <c r="BC69" s="52">
        <v>0</v>
      </c>
      <c r="BD69" s="52">
        <v>-0.97663140296936035</v>
      </c>
      <c r="BE69" s="52">
        <v>-0.97663140296936035</v>
      </c>
      <c r="BF69" s="52">
        <v>2.0784609019756317E-2</v>
      </c>
      <c r="BG69" s="52">
        <v>2.0784609019756317E-2</v>
      </c>
      <c r="BH69" s="52">
        <v>0</v>
      </c>
      <c r="BI69" s="52">
        <v>0</v>
      </c>
      <c r="BJ69" s="37"/>
    </row>
    <row r="70" spans="1:62" hidden="1">
      <c r="A70" s="35" t="s">
        <v>2091</v>
      </c>
      <c r="B70" s="49">
        <v>-0.71117507443983485</v>
      </c>
      <c r="D70" s="34" t="s">
        <v>2522</v>
      </c>
      <c r="E70" s="34">
        <v>7.5231382972025002E-2</v>
      </c>
      <c r="X70" s="35" t="s">
        <v>2523</v>
      </c>
      <c r="AM70" s="37">
        <v>2021</v>
      </c>
      <c r="AN70" s="52">
        <v>0</v>
      </c>
      <c r="AO70" s="52">
        <v>0</v>
      </c>
      <c r="AP70" s="52">
        <v>0.71676963567733765</v>
      </c>
      <c r="AQ70" s="52">
        <v>0.71676963567733765</v>
      </c>
      <c r="AR70" s="52">
        <v>0</v>
      </c>
      <c r="AS70" s="52">
        <v>0</v>
      </c>
      <c r="AT70" s="52">
        <v>0</v>
      </c>
      <c r="AU70" s="52">
        <v>0</v>
      </c>
      <c r="AV70" s="52">
        <v>0</v>
      </c>
      <c r="AW70" s="52">
        <v>0</v>
      </c>
      <c r="AX70" s="52">
        <v>0</v>
      </c>
      <c r="AY70" s="52">
        <v>0</v>
      </c>
      <c r="AZ70" s="52">
        <v>0</v>
      </c>
      <c r="BA70" s="52">
        <v>0</v>
      </c>
      <c r="BB70" s="52">
        <v>0</v>
      </c>
      <c r="BC70" s="52">
        <v>0</v>
      </c>
      <c r="BD70" s="52">
        <v>0</v>
      </c>
      <c r="BE70" s="52">
        <v>0</v>
      </c>
      <c r="BF70" s="52">
        <v>-0.39191994071006775</v>
      </c>
      <c r="BG70" s="52">
        <v>-0.39191994071006775</v>
      </c>
      <c r="BH70" s="52">
        <v>0</v>
      </c>
      <c r="BI70" s="52">
        <v>0</v>
      </c>
      <c r="BJ70" s="37"/>
    </row>
    <row r="71" spans="1:62" hidden="1">
      <c r="A71" s="35" t="s">
        <v>2095</v>
      </c>
      <c r="B71" s="49">
        <v>0.44513431173464268</v>
      </c>
      <c r="D71" s="34" t="s">
        <v>2524</v>
      </c>
      <c r="E71" s="34">
        <v>0.38627253897658798</v>
      </c>
      <c r="K71" s="34" t="str">
        <f>K53</f>
        <v>Services imports channel</v>
      </c>
      <c r="L71" s="34" t="str">
        <f>L53</f>
        <v>1 standard deviation increase in E-Gov Index</v>
      </c>
      <c r="M71" s="34">
        <f>Z19</f>
        <v>0.23442910924956453</v>
      </c>
      <c r="Z71" s="37" t="str">
        <f t="shared" ref="Z71:AA84" si="5">AN57</f>
        <v>stdz_c1_EGOV_INDEX</v>
      </c>
      <c r="AA71" s="37" t="str">
        <f t="shared" si="5"/>
        <v>stdz_c1_EGOV_INDEX_int</v>
      </c>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row>
    <row r="72" spans="1:62" hidden="1">
      <c r="A72" s="35" t="s">
        <v>2097</v>
      </c>
      <c r="B72" s="49">
        <v>0.39729308823785636</v>
      </c>
      <c r="D72" s="34" t="s">
        <v>2525</v>
      </c>
      <c r="E72" s="34">
        <v>-0.1448554040281233</v>
      </c>
      <c r="L72" s="34" t="str">
        <f>L54</f>
        <v>1 st.dev. increase in Govt effectiveness</v>
      </c>
      <c r="M72" s="34">
        <f>Z21</f>
        <v>0.17320980126892327</v>
      </c>
      <c r="X72" s="37">
        <f>AM58</f>
        <v>2009</v>
      </c>
      <c r="Y72" s="34">
        <f>E93</f>
        <v>0.19745018356208291</v>
      </c>
      <c r="Z72" s="52">
        <f t="shared" si="5"/>
        <v>0</v>
      </c>
      <c r="AA72" s="52">
        <f t="shared" si="5"/>
        <v>0</v>
      </c>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row>
    <row r="73" spans="1:62" hidden="1">
      <c r="A73" s="35" t="s">
        <v>2101</v>
      </c>
      <c r="B73" s="49">
        <v>-0.23632502149053669</v>
      </c>
      <c r="D73" s="34" t="s">
        <v>2526</v>
      </c>
      <c r="E73" s="34">
        <v>-0.72152624748340521</v>
      </c>
      <c r="L73" s="34" t="str">
        <f>L55</f>
        <v>1pp of GDP increase in government spending on education</v>
      </c>
      <c r="M73" s="34">
        <f>Z17</f>
        <v>0.19416865780072853</v>
      </c>
      <c r="X73" s="37">
        <f t="shared" ref="X73:X84" si="6">AM59</f>
        <v>2010</v>
      </c>
      <c r="Y73" s="34">
        <f t="shared" ref="Y73:Y80" si="7">E94</f>
        <v>0.19212652769163635</v>
      </c>
      <c r="Z73" s="52">
        <f t="shared" si="5"/>
        <v>-2.2711902856826782E-2</v>
      </c>
      <c r="AA73" s="52">
        <f t="shared" si="5"/>
        <v>-2.2711979225277901E-2</v>
      </c>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row>
    <row r="74" spans="1:62" hidden="1">
      <c r="A74" s="35" t="s">
        <v>2104</v>
      </c>
      <c r="B74" s="49">
        <v>1.0309111979662493</v>
      </c>
      <c r="D74" s="34" t="s">
        <v>2527</v>
      </c>
      <c r="E74" s="34">
        <v>0.43181543942715855</v>
      </c>
      <c r="K74" s="34" t="str">
        <f>K56</f>
        <v>FDI channel</v>
      </c>
      <c r="L74" s="34" t="str">
        <f>L56</f>
        <v>1 standard deviation increase in E-Gov Index</v>
      </c>
      <c r="M74" s="34">
        <f>M43</f>
        <v>0.44625999705080371</v>
      </c>
      <c r="X74" s="37">
        <f t="shared" si="6"/>
        <v>2011</v>
      </c>
      <c r="Y74" s="34">
        <f t="shared" si="7"/>
        <v>0.19705705978411256</v>
      </c>
      <c r="Z74" s="52">
        <f t="shared" si="5"/>
        <v>0</v>
      </c>
      <c r="AA74" s="52">
        <f t="shared" si="5"/>
        <v>-0.75877344608306885</v>
      </c>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row>
    <row r="75" spans="1:62" hidden="1">
      <c r="A75" s="35" t="s">
        <v>2108</v>
      </c>
      <c r="B75" s="49">
        <v>-0.12188811798926402</v>
      </c>
      <c r="D75" s="34" t="s">
        <v>2528</v>
      </c>
      <c r="E75" s="34">
        <v>0.41525590890364922</v>
      </c>
      <c r="L75" s="34" t="str">
        <f>L57</f>
        <v>1 st.dev. increase in Trade&amp;Transport Infrastructure Index</v>
      </c>
      <c r="M75" s="34">
        <f>M46</f>
        <v>0.48819220511728001</v>
      </c>
      <c r="X75" s="37">
        <f t="shared" si="6"/>
        <v>2012</v>
      </c>
      <c r="Y75" s="34">
        <f t="shared" si="7"/>
        <v>0.21104334312522044</v>
      </c>
      <c r="Z75" s="52">
        <f t="shared" si="5"/>
        <v>1.5279603004455566</v>
      </c>
      <c r="AA75" s="52">
        <f t="shared" si="5"/>
        <v>1.5279601812362671</v>
      </c>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row>
    <row r="76" spans="1:62" hidden="1">
      <c r="A76" s="35" t="s">
        <v>2111</v>
      </c>
      <c r="B76" s="49">
        <v>-1.1996221900981938</v>
      </c>
      <c r="D76" s="34" t="s">
        <v>2529</v>
      </c>
      <c r="E76" s="34">
        <v>-0.21122968315824381</v>
      </c>
      <c r="L76" s="34" t="str">
        <f>L58</f>
        <v>1pp of GDP increase in government spending on education</v>
      </c>
      <c r="M76" s="34">
        <f>M40</f>
        <v>0.77781571624889911</v>
      </c>
      <c r="X76" s="37">
        <f t="shared" si="6"/>
        <v>2013</v>
      </c>
      <c r="Y76" s="34">
        <f t="shared" si="7"/>
        <v>0.21267112271758623</v>
      </c>
      <c r="Z76" s="52">
        <f t="shared" si="5"/>
        <v>0</v>
      </c>
      <c r="AA76" s="52">
        <f t="shared" si="5"/>
        <v>0.13649466633796692</v>
      </c>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row>
    <row r="77" spans="1:62" hidden="1">
      <c r="A77" s="35" t="s">
        <v>2115</v>
      </c>
      <c r="B77" s="49">
        <v>0.95584595411966589</v>
      </c>
      <c r="D77" s="34" t="s">
        <v>2530</v>
      </c>
      <c r="E77" s="34">
        <v>1.0417415009655422</v>
      </c>
      <c r="X77" s="37">
        <f t="shared" si="6"/>
        <v>2014</v>
      </c>
      <c r="Y77" s="34">
        <f t="shared" si="7"/>
        <v>0.21807870155571635</v>
      </c>
      <c r="Z77" s="52">
        <f t="shared" si="5"/>
        <v>1.0939682722091675</v>
      </c>
      <c r="AA77" s="52">
        <f t="shared" si="5"/>
        <v>1.0939682722091675</v>
      </c>
      <c r="AE77" s="34" t="s">
        <v>2482</v>
      </c>
      <c r="AF77" s="34" t="str">
        <f>X16</f>
        <v>1pp of GDP increase in government spending on education</v>
      </c>
      <c r="AG77" s="34" t="str">
        <f>AG90</f>
        <v>TFP</v>
      </c>
      <c r="AH77" s="34">
        <f t="shared" ref="AH77:AH82" si="8">Z16</f>
        <v>0.21220673481424979</v>
      </c>
    </row>
    <row r="78" spans="1:62" hidden="1">
      <c r="A78" s="35" t="s">
        <v>2119</v>
      </c>
      <c r="B78" s="49">
        <v>-0.72584080514991778</v>
      </c>
      <c r="D78" s="34" t="s">
        <v>2531</v>
      </c>
      <c r="E78" s="34">
        <v>-0.12162472538498144</v>
      </c>
      <c r="X78" s="37">
        <f t="shared" si="6"/>
        <v>2015</v>
      </c>
      <c r="Y78" s="34">
        <f t="shared" si="7"/>
        <v>0.21523925213634104</v>
      </c>
      <c r="Z78" s="52">
        <f t="shared" si="5"/>
        <v>0</v>
      </c>
      <c r="AA78" s="52">
        <f t="shared" si="5"/>
        <v>-0.9465528130531311</v>
      </c>
      <c r="AG78" s="34" t="str">
        <f>AG91</f>
        <v>labor prod-ty</v>
      </c>
      <c r="AH78" s="34">
        <f t="shared" si="8"/>
        <v>0.19416865780072853</v>
      </c>
    </row>
    <row r="79" spans="1:62" hidden="1">
      <c r="A79" s="35" t="s">
        <v>2122</v>
      </c>
      <c r="B79" s="49">
        <v>-1.3892649294146375</v>
      </c>
      <c r="D79" s="34" t="s">
        <v>2532</v>
      </c>
      <c r="E79" s="34">
        <v>-1.1941379717364422</v>
      </c>
      <c r="X79" s="37">
        <f t="shared" si="6"/>
        <v>2016</v>
      </c>
      <c r="Y79" s="34">
        <f t="shared" si="7"/>
        <v>0.21461433154293535</v>
      </c>
      <c r="Z79" s="52">
        <f t="shared" si="5"/>
        <v>1.2837694883346558</v>
      </c>
      <c r="AA79" s="52">
        <f t="shared" si="5"/>
        <v>1.2837694883346558</v>
      </c>
      <c r="AF79" s="34" t="str">
        <f>X18</f>
        <v>1 standard deviation increase in E-Gov Index</v>
      </c>
      <c r="AG79" s="34" t="str">
        <f>AG77</f>
        <v>TFP</v>
      </c>
      <c r="AH79" s="34">
        <f t="shared" si="8"/>
        <v>0.25620734253783606</v>
      </c>
    </row>
    <row r="80" spans="1:62" hidden="1">
      <c r="A80" s="35" t="s">
        <v>2124</v>
      </c>
      <c r="B80" s="49">
        <v>-6.2416680885197917E-2</v>
      </c>
      <c r="D80" s="34" t="s">
        <v>2533</v>
      </c>
      <c r="E80" s="34">
        <v>0.95088852096647936</v>
      </c>
      <c r="X80" s="37">
        <f t="shared" si="6"/>
        <v>2017</v>
      </c>
      <c r="Y80" s="34">
        <f t="shared" si="7"/>
        <v>0.21143893328655367</v>
      </c>
      <c r="Z80" s="52">
        <f t="shared" si="5"/>
        <v>0</v>
      </c>
      <c r="AA80" s="52">
        <f t="shared" si="5"/>
        <v>0.77926510572433472</v>
      </c>
      <c r="AG80" s="34" t="str">
        <f>AG78</f>
        <v>labor prod-ty</v>
      </c>
      <c r="AH80" s="34">
        <f t="shared" si="8"/>
        <v>0.23442910924956453</v>
      </c>
    </row>
    <row r="81" spans="1:34" hidden="1">
      <c r="A81" s="35">
        <v>0</v>
      </c>
      <c r="B81" s="49">
        <v>0</v>
      </c>
      <c r="D81" s="34" t="s">
        <v>2534</v>
      </c>
      <c r="E81" s="34">
        <v>-0.57675987354565972</v>
      </c>
      <c r="X81" s="37">
        <f t="shared" si="6"/>
        <v>2018</v>
      </c>
      <c r="Z81" s="52">
        <f t="shared" si="5"/>
        <v>3.7351187318563461E-2</v>
      </c>
      <c r="AA81" s="52">
        <f t="shared" si="5"/>
        <v>3.7351246923208237E-2</v>
      </c>
      <c r="AF81" s="34" t="str">
        <f>X20</f>
        <v>1 st.dev. increase in Govt effectiveness</v>
      </c>
      <c r="AG81" s="34" t="str">
        <f>AG79</f>
        <v>TFP</v>
      </c>
      <c r="AH81" s="34">
        <f t="shared" si="8"/>
        <v>0.18930082115943531</v>
      </c>
    </row>
    <row r="82" spans="1:34" hidden="1">
      <c r="A82" s="35">
        <v>0</v>
      </c>
      <c r="B82" s="49">
        <v>0</v>
      </c>
      <c r="D82" s="34" t="s">
        <v>2535</v>
      </c>
      <c r="E82" s="34">
        <v>-1.2276730274625094</v>
      </c>
      <c r="X82" s="37">
        <f t="shared" si="6"/>
        <v>2019</v>
      </c>
      <c r="Z82" s="52">
        <f t="shared" si="5"/>
        <v>0</v>
      </c>
      <c r="AA82" s="52">
        <f t="shared" si="5"/>
        <v>-0.81930935382843018</v>
      </c>
      <c r="AG82" s="34" t="str">
        <f>AG80</f>
        <v>labor prod-ty</v>
      </c>
      <c r="AH82" s="34">
        <f t="shared" si="8"/>
        <v>0.17320980126892327</v>
      </c>
    </row>
    <row r="83" spans="1:34" hidden="1">
      <c r="A83" s="35">
        <v>0</v>
      </c>
      <c r="B83" s="34">
        <v>0</v>
      </c>
      <c r="D83" s="34" t="s">
        <v>2536</v>
      </c>
      <c r="E83" s="34">
        <v>7.4153280371189956E-2</v>
      </c>
      <c r="X83" s="37">
        <f t="shared" si="6"/>
        <v>2020</v>
      </c>
      <c r="Z83" s="52">
        <f t="shared" si="5"/>
        <v>0.22000537812709808</v>
      </c>
      <c r="AA83" s="52">
        <f t="shared" si="5"/>
        <v>0.2200053334236145</v>
      </c>
      <c r="AE83" s="34" t="s">
        <v>2481</v>
      </c>
      <c r="AF83" s="34" t="str">
        <f>L76</f>
        <v>1pp of GDP increase in government spending on education</v>
      </c>
      <c r="AG83" s="34" t="str">
        <f>L38</f>
        <v>Patent families</v>
      </c>
      <c r="AH83" s="34">
        <f>M38</f>
        <v>3.3828504704183109</v>
      </c>
    </row>
    <row r="84" spans="1:34" hidden="1">
      <c r="A84" s="35"/>
      <c r="X84" s="37">
        <f t="shared" si="6"/>
        <v>2021</v>
      </c>
      <c r="Z84" s="52">
        <f t="shared" si="5"/>
        <v>0</v>
      </c>
      <c r="AA84" s="52">
        <f t="shared" si="5"/>
        <v>0</v>
      </c>
      <c r="AG84" s="34" t="str">
        <f>L39</f>
        <v>TFP</v>
      </c>
      <c r="AH84" s="34">
        <f t="shared" ref="AH84:AH91" si="9">M39</f>
        <v>0.90296486553621524</v>
      </c>
    </row>
    <row r="85" spans="1:34" hidden="1">
      <c r="A85" s="35"/>
      <c r="X85" s="37"/>
      <c r="Z85" s="52"/>
      <c r="AA85" s="52"/>
      <c r="AG85" s="34" t="str">
        <f>L40</f>
        <v>labor prod-ty</v>
      </c>
      <c r="AH85" s="34">
        <f t="shared" si="9"/>
        <v>0.77781571624889911</v>
      </c>
    </row>
    <row r="86" spans="1:34" hidden="1">
      <c r="X86" s="37"/>
      <c r="Z86" s="52"/>
      <c r="AA86" s="52"/>
      <c r="AF86" s="34" t="str">
        <f>L74</f>
        <v>1 standard deviation increase in E-Gov Index</v>
      </c>
      <c r="AG86" s="34" t="str">
        <f t="shared" ref="AG86:AG91" si="10">AG83</f>
        <v>Patent families</v>
      </c>
      <c r="AH86" s="34">
        <f t="shared" si="9"/>
        <v>1.9408592670671971</v>
      </c>
    </row>
    <row r="87" spans="1:34" hidden="1">
      <c r="X87" s="37"/>
      <c r="Z87" s="52"/>
      <c r="AA87" s="52"/>
      <c r="AG87" s="34" t="str">
        <f t="shared" si="10"/>
        <v>TFP</v>
      </c>
      <c r="AH87" s="34">
        <f t="shared" si="9"/>
        <v>0.51806242765892563</v>
      </c>
    </row>
    <row r="88" spans="1:34" hidden="1">
      <c r="AG88" s="34" t="str">
        <f t="shared" si="10"/>
        <v>labor prod-ty</v>
      </c>
      <c r="AH88" s="34">
        <f t="shared" si="9"/>
        <v>0.44625999705080371</v>
      </c>
    </row>
    <row r="89" spans="1:34" hidden="1">
      <c r="AF89" s="34" t="str">
        <f>L75</f>
        <v>1 st.dev. increase in Trade&amp;Transport Infrastructure Index</v>
      </c>
      <c r="AG89" s="34" t="str">
        <f t="shared" si="10"/>
        <v>Patent families</v>
      </c>
      <c r="AH89" s="34">
        <f t="shared" si="9"/>
        <v>2.1232294439870554</v>
      </c>
    </row>
    <row r="90" spans="1:34" hidden="1">
      <c r="AG90" s="34" t="str">
        <f t="shared" si="10"/>
        <v>TFP</v>
      </c>
      <c r="AH90" s="34">
        <f t="shared" si="9"/>
        <v>0.56674145255827124</v>
      </c>
    </row>
    <row r="91" spans="1:34" hidden="1">
      <c r="AG91" s="34" t="str">
        <f t="shared" si="10"/>
        <v>labor prod-ty</v>
      </c>
      <c r="AH91" s="34">
        <f t="shared" si="9"/>
        <v>0.48819220511728001</v>
      </c>
    </row>
    <row r="92" spans="1:34" hidden="1">
      <c r="A92" s="34" t="s">
        <v>592</v>
      </c>
      <c r="B92" s="34" t="s">
        <v>2537</v>
      </c>
      <c r="C92" s="34" t="s">
        <v>2538</v>
      </c>
      <c r="D92" s="34" t="s">
        <v>2539</v>
      </c>
      <c r="E92" s="34" t="s">
        <v>2540</v>
      </c>
      <c r="F92" s="34" t="s">
        <v>2541</v>
      </c>
      <c r="G92" s="34" t="s">
        <v>2542</v>
      </c>
      <c r="H92" s="34" t="s">
        <v>2543</v>
      </c>
      <c r="I92" s="34" t="s">
        <v>2544</v>
      </c>
      <c r="J92" s="34" t="s">
        <v>2545</v>
      </c>
      <c r="K92" s="34" t="s">
        <v>2546</v>
      </c>
      <c r="L92" s="34" t="s">
        <v>2547</v>
      </c>
      <c r="M92" s="34" t="s">
        <v>2548</v>
      </c>
      <c r="N92" s="34" t="s">
        <v>2549</v>
      </c>
      <c r="O92" s="34" t="s">
        <v>2550</v>
      </c>
      <c r="X92" s="34" t="str">
        <f>X16</f>
        <v>1pp of GDP increase in government spending on education</v>
      </c>
      <c r="Y92" s="34" t="str">
        <f>Y16</f>
        <v>TFP</v>
      </c>
      <c r="Z92" s="34">
        <f>Z16</f>
        <v>0.21220673481424979</v>
      </c>
    </row>
    <row r="93" spans="1:34" hidden="1">
      <c r="A93" s="34">
        <v>2009</v>
      </c>
      <c r="B93" s="34">
        <v>2.6238333333333324</v>
      </c>
      <c r="C93" s="34">
        <v>0.75782081924735489</v>
      </c>
      <c r="D93" s="34">
        <v>0.42851754098360684</v>
      </c>
      <c r="E93" s="34">
        <v>0.19745018356208291</v>
      </c>
      <c r="F93" s="34">
        <v>0.22147915300546459</v>
      </c>
      <c r="G93" s="34">
        <v>0.21175092343226284</v>
      </c>
      <c r="H93" s="34">
        <v>0.31895240437158467</v>
      </c>
      <c r="I93" s="34">
        <v>0.21513595206481781</v>
      </c>
      <c r="J93" s="34">
        <v>0.31940733721364017</v>
      </c>
      <c r="K93" s="34">
        <v>0.23932205575128845</v>
      </c>
      <c r="L93" s="34">
        <v>10.305194805194805</v>
      </c>
      <c r="M93" s="34">
        <v>4.651695765117779</v>
      </c>
      <c r="N93" s="34">
        <v>5.4940366972477053</v>
      </c>
      <c r="O93" s="34">
        <v>1.5852324045447148</v>
      </c>
      <c r="Y93" s="34" t="s">
        <v>2486</v>
      </c>
      <c r="Z93" s="34">
        <f>Z17</f>
        <v>0.19416865780072853</v>
      </c>
    </row>
    <row r="94" spans="1:34" hidden="1">
      <c r="A94" s="34">
        <v>2010</v>
      </c>
      <c r="B94" s="34">
        <v>2.6441610738255044</v>
      </c>
      <c r="C94" s="34">
        <v>0.73747478259327703</v>
      </c>
      <c r="D94" s="34">
        <v>0.42376677595628426</v>
      </c>
      <c r="E94" s="34">
        <v>0.19212652769163635</v>
      </c>
      <c r="F94" s="34">
        <v>0.23254103825136613</v>
      </c>
      <c r="G94" s="34">
        <v>0.21044087095333316</v>
      </c>
      <c r="H94" s="34">
        <v>0.28421737704918038</v>
      </c>
      <c r="I94" s="34">
        <v>0.21182155409140432</v>
      </c>
      <c r="J94" s="34">
        <v>0.31799780434302694</v>
      </c>
      <c r="K94" s="34">
        <v>0.23627798936056232</v>
      </c>
      <c r="L94" s="34">
        <v>10.253246753246753</v>
      </c>
      <c r="M94" s="34">
        <v>4.5726691456069144</v>
      </c>
      <c r="N94" s="34">
        <v>5.5171810344827596</v>
      </c>
      <c r="O94" s="34">
        <v>1.5593343317729771</v>
      </c>
      <c r="X94" s="34" t="str">
        <f>X18</f>
        <v>1 standard deviation increase in E-Gov Index</v>
      </c>
      <c r="Y94" s="34" t="str">
        <f>Y18</f>
        <v>TFP</v>
      </c>
      <c r="Z94" s="34">
        <f>Z18</f>
        <v>0.25620734253783606</v>
      </c>
    </row>
    <row r="95" spans="1:34" hidden="1">
      <c r="A95" s="34">
        <v>2011</v>
      </c>
      <c r="B95" s="34">
        <v>2.7285000000000008</v>
      </c>
      <c r="C95" s="34">
        <v>0.70042836327945124</v>
      </c>
      <c r="D95" s="34">
        <v>0.45586836065573766</v>
      </c>
      <c r="E95" s="34">
        <v>0.19705705978411256</v>
      </c>
      <c r="F95" s="34">
        <v>0.2775504644808745</v>
      </c>
      <c r="G95" s="34">
        <v>0.22604625136272496</v>
      </c>
      <c r="H95" s="34">
        <v>0.36075691256830589</v>
      </c>
      <c r="I95" s="34">
        <v>0.22016966143119843</v>
      </c>
      <c r="J95" s="34">
        <v>0.31533609536913154</v>
      </c>
      <c r="K95" s="34">
        <v>0.23240825881255786</v>
      </c>
      <c r="L95" s="34">
        <v>10.232258064516129</v>
      </c>
      <c r="M95" s="34">
        <v>4.6133901032384594</v>
      </c>
      <c r="N95" s="34">
        <v>5.6924369747899171</v>
      </c>
      <c r="O95" s="34">
        <v>1.3684805172449135</v>
      </c>
      <c r="Y95" s="34" t="str">
        <f>Y93</f>
        <v>labor prod-ty</v>
      </c>
      <c r="Z95" s="34">
        <f>Z19</f>
        <v>0.23442910924956453</v>
      </c>
    </row>
    <row r="96" spans="1:34" hidden="1">
      <c r="A96" s="34">
        <v>2012</v>
      </c>
      <c r="B96" s="34">
        <v>2.7787837837837843</v>
      </c>
      <c r="C96" s="34">
        <v>0.67121567587830477</v>
      </c>
      <c r="D96" s="34">
        <v>0.48796994535519134</v>
      </c>
      <c r="E96" s="34">
        <v>0.21104334312522044</v>
      </c>
      <c r="F96" s="34">
        <v>0.32255989071038255</v>
      </c>
      <c r="G96" s="34">
        <v>0.24601246157123746</v>
      </c>
      <c r="H96" s="34">
        <v>0.43729644808743179</v>
      </c>
      <c r="I96" s="34">
        <v>0.23877031974506538</v>
      </c>
      <c r="J96" s="34">
        <v>0.31544238480470949</v>
      </c>
      <c r="K96" s="34">
        <v>0.22830086663771296</v>
      </c>
      <c r="L96" s="34">
        <v>10.238709677419354</v>
      </c>
      <c r="M96" s="34">
        <v>4.6891472807281582</v>
      </c>
      <c r="N96" s="34">
        <v>5.6608333333333345</v>
      </c>
      <c r="O96" s="34">
        <v>1.3604433183374318</v>
      </c>
      <c r="X96" s="34" t="str">
        <f>X20</f>
        <v>1 st.dev. increase in Govt effectiveness</v>
      </c>
      <c r="Y96" s="34" t="str">
        <f>Y20</f>
        <v>TFP</v>
      </c>
      <c r="Z96" s="34">
        <f>Z20</f>
        <v>0.18930082115943531</v>
      </c>
    </row>
    <row r="97" spans="1:26" hidden="1">
      <c r="A97" s="34">
        <v>2013</v>
      </c>
      <c r="B97" s="34">
        <v>2.796715739583334</v>
      </c>
      <c r="C97" s="34">
        <v>0.65440601106979956</v>
      </c>
      <c r="D97" s="34">
        <v>0.48060969945355192</v>
      </c>
      <c r="E97" s="34">
        <v>0.21267112271758623</v>
      </c>
      <c r="F97" s="34">
        <v>0.34438081967213108</v>
      </c>
      <c r="G97" s="34">
        <v>0.24557292819773546</v>
      </c>
      <c r="H97" s="34">
        <v>0.4182285792349727</v>
      </c>
      <c r="I97" s="34">
        <v>0.2481342181599939</v>
      </c>
      <c r="J97" s="34">
        <v>0.3174803660666875</v>
      </c>
      <c r="K97" s="34">
        <v>0.22767583423853019</v>
      </c>
      <c r="L97" s="34">
        <v>10.225806451612904</v>
      </c>
      <c r="M97" s="34">
        <v>4.6939424726259436</v>
      </c>
      <c r="N97" s="34">
        <v>5.6884297520661198</v>
      </c>
      <c r="O97" s="34">
        <v>1.3513073967239178</v>
      </c>
      <c r="Y97" s="34" t="str">
        <f>Y95</f>
        <v>labor prod-ty</v>
      </c>
      <c r="Z97" s="34">
        <f>Z21</f>
        <v>0.17320980126892327</v>
      </c>
    </row>
    <row r="98" spans="1:26" hidden="1">
      <c r="A98" s="34">
        <v>2014</v>
      </c>
      <c r="B98" s="34">
        <v>2.7724281233766228</v>
      </c>
      <c r="C98" s="34">
        <v>0.66299352248837751</v>
      </c>
      <c r="D98" s="34">
        <v>0.47324945355191278</v>
      </c>
      <c r="E98" s="34">
        <v>0.21807870155571635</v>
      </c>
      <c r="F98" s="34">
        <v>0.36620174863387978</v>
      </c>
      <c r="G98" s="34">
        <v>0.24890846144364831</v>
      </c>
      <c r="H98" s="34">
        <v>0.39916071038251338</v>
      </c>
      <c r="I98" s="34">
        <v>0.26787342797154934</v>
      </c>
      <c r="J98" s="34">
        <v>0.32118617438074559</v>
      </c>
      <c r="K98" s="34">
        <v>0.22887218998408657</v>
      </c>
      <c r="L98" s="34">
        <v>10.187096774193549</v>
      </c>
      <c r="M98" s="34">
        <v>4.7629346742689185</v>
      </c>
      <c r="N98" s="34">
        <v>5.795744680851068</v>
      </c>
      <c r="O98" s="34">
        <v>1.4023724056821407</v>
      </c>
      <c r="X98" s="34" t="str">
        <f>X24</f>
        <v>1pp decrease in VAT rate</v>
      </c>
      <c r="Y98" s="34" t="str">
        <f>Y24</f>
        <v>TFP</v>
      </c>
      <c r="Z98" s="34">
        <f>Z24</f>
        <v>9.1461431363759754E-2</v>
      </c>
    </row>
    <row r="99" spans="1:26" hidden="1">
      <c r="A99" s="34">
        <v>2015</v>
      </c>
      <c r="B99" s="34">
        <v>2.7659943120805375</v>
      </c>
      <c r="C99" s="34">
        <v>0.70067525725913171</v>
      </c>
      <c r="D99" s="34">
        <v>0.4834203005464483</v>
      </c>
      <c r="E99" s="34">
        <v>0.21523925213634104</v>
      </c>
      <c r="F99" s="34">
        <v>0.36894598360655712</v>
      </c>
      <c r="G99" s="34">
        <v>0.23851220928067879</v>
      </c>
      <c r="H99" s="34">
        <v>0.43354338797814196</v>
      </c>
      <c r="I99" s="34">
        <v>0.26279030548597987</v>
      </c>
      <c r="J99" s="34">
        <v>0.32273558815572895</v>
      </c>
      <c r="K99" s="34">
        <v>0.22982606956420537</v>
      </c>
      <c r="L99" s="34">
        <v>10.212903225806452</v>
      </c>
      <c r="M99" s="34">
        <v>4.7193812834275395</v>
      </c>
      <c r="N99" s="34">
        <v>5.4248559322033874</v>
      </c>
      <c r="O99" s="34">
        <v>1.4628530388439938</v>
      </c>
      <c r="Y99" s="34" t="str">
        <f>Y97</f>
        <v>labor prod-ty</v>
      </c>
      <c r="Z99" s="34">
        <f>Z25</f>
        <v>8.3686992234151131E-2</v>
      </c>
    </row>
    <row r="100" spans="1:26" hidden="1">
      <c r="A100" s="34">
        <v>2016</v>
      </c>
      <c r="B100" s="34">
        <v>2.762460051948052</v>
      </c>
      <c r="C100" s="34">
        <v>0.72526326122199447</v>
      </c>
      <c r="D100" s="34">
        <v>0.4935911475409836</v>
      </c>
      <c r="E100" s="34">
        <v>0.21461433154293535</v>
      </c>
      <c r="F100" s="34">
        <v>0.3716902185792349</v>
      </c>
      <c r="G100" s="34">
        <v>0.22977476368462563</v>
      </c>
      <c r="H100" s="34">
        <v>0.46792606557377076</v>
      </c>
      <c r="I100" s="34">
        <v>0.27155373680626499</v>
      </c>
      <c r="J100" s="34">
        <v>0.32452859765308051</v>
      </c>
      <c r="K100" s="34">
        <v>0.22750452381173278</v>
      </c>
      <c r="L100" s="34">
        <v>10.206451612903226</v>
      </c>
      <c r="M100" s="34">
        <v>4.7258569953158709</v>
      </c>
      <c r="N100" s="34">
        <v>5.5236528925619846</v>
      </c>
      <c r="O100" s="34">
        <v>1.4150507865488069</v>
      </c>
    </row>
    <row r="101" spans="1:26" hidden="1">
      <c r="A101" s="34">
        <v>2017</v>
      </c>
      <c r="B101" s="34">
        <v>2.7380557885906041</v>
      </c>
      <c r="C101" s="34">
        <v>0.71606871942877948</v>
      </c>
      <c r="D101" s="34">
        <v>0.52240896174863427</v>
      </c>
      <c r="E101" s="34">
        <v>0.21143893328655367</v>
      </c>
      <c r="F101" s="34">
        <v>0.39351806010928947</v>
      </c>
      <c r="G101" s="34">
        <v>0.22926386174955826</v>
      </c>
      <c r="H101" s="34">
        <v>0.52198680327868885</v>
      </c>
      <c r="I101" s="34">
        <v>0.26434651925415126</v>
      </c>
      <c r="J101" s="34">
        <v>0.3287823579489848</v>
      </c>
      <c r="K101" s="34">
        <v>0.23037903477092347</v>
      </c>
      <c r="L101" s="34">
        <v>10.142076502732241</v>
      </c>
      <c r="M101" s="34">
        <v>4.5959286873938403</v>
      </c>
      <c r="N101" s="34">
        <v>5.6777804878048759</v>
      </c>
      <c r="O101" s="34">
        <v>1.5021803254296588</v>
      </c>
    </row>
    <row r="102" spans="1:26" hidden="1"/>
    <row r="103" spans="1:26" hidden="1">
      <c r="B103" s="34">
        <f>AVERAGE(B93:B101)</f>
        <v>2.7345480229468633</v>
      </c>
      <c r="C103" s="34">
        <f t="shared" ref="C103:O103" si="11">AVERAGE(C93:C101)</f>
        <v>0.70292737916294123</v>
      </c>
      <c r="D103" s="34">
        <f t="shared" si="11"/>
        <v>0.47215579842137234</v>
      </c>
      <c r="E103" s="34">
        <f t="shared" si="11"/>
        <v>0.20774660615579832</v>
      </c>
      <c r="F103" s="34">
        <f t="shared" si="11"/>
        <v>0.32209637522768664</v>
      </c>
      <c r="G103" s="34">
        <f t="shared" si="11"/>
        <v>0.23180919240842279</v>
      </c>
      <c r="H103" s="34">
        <f t="shared" si="11"/>
        <v>0.40467429872495447</v>
      </c>
      <c r="I103" s="34">
        <f t="shared" si="11"/>
        <v>0.24451063277893617</v>
      </c>
      <c r="J103" s="34">
        <f t="shared" si="11"/>
        <v>0.32032185621508169</v>
      </c>
      <c r="K103" s="34">
        <f t="shared" si="11"/>
        <v>0.23117409143684442</v>
      </c>
      <c r="L103" s="34">
        <f t="shared" si="11"/>
        <v>10.222638207513933</v>
      </c>
      <c r="M103" s="34">
        <f t="shared" si="11"/>
        <v>4.6694384897470469</v>
      </c>
      <c r="N103" s="34">
        <f t="shared" si="11"/>
        <v>5.6083279761490168</v>
      </c>
      <c r="O103" s="34">
        <f t="shared" si="11"/>
        <v>1.4452505027920619</v>
      </c>
    </row>
    <row r="104" spans="1:26" hidden="1"/>
    <row r="105" spans="1:26" hidden="1"/>
    <row r="106" spans="1:26" hidden="1">
      <c r="K106" s="34" t="str">
        <f>K38</f>
        <v>1pp of GDP increase in government spending on education</v>
      </c>
      <c r="L106" s="34" t="str">
        <f>L39</f>
        <v>TFP</v>
      </c>
      <c r="M106" s="34">
        <f>M39</f>
        <v>0.90296486553621524</v>
      </c>
      <c r="N106" s="34">
        <f>N39</f>
        <v>0.21220673481424979</v>
      </c>
      <c r="O106" s="34">
        <f>M106+N106</f>
        <v>1.115171600350465</v>
      </c>
      <c r="P106" s="34">
        <f>N106/O106</f>
        <v>0.19029065548975563</v>
      </c>
    </row>
    <row r="107" spans="1:26" hidden="1">
      <c r="A107" s="34" t="str">
        <f>B92</f>
        <v>mean2_trade_transp_infrastr</v>
      </c>
      <c r="B107" s="34">
        <f>B103</f>
        <v>2.7345480229468633</v>
      </c>
      <c r="L107" s="34" t="s">
        <v>2462</v>
      </c>
      <c r="M107" s="34">
        <f>M40</f>
        <v>0.77781571624889911</v>
      </c>
      <c r="N107" s="34">
        <f>N40</f>
        <v>0.19416865780072853</v>
      </c>
      <c r="O107" s="34">
        <f t="shared" ref="O107:O114" si="12">M107+N107</f>
        <v>0.97198437404962768</v>
      </c>
      <c r="P107" s="34">
        <f>N107/O107</f>
        <v>0.19976520506369236</v>
      </c>
    </row>
    <row r="108" spans="1:26" hidden="1">
      <c r="A108" s="34" t="str">
        <f>C92</f>
        <v>sd2_trade_transp_infrastr</v>
      </c>
      <c r="B108" s="34">
        <f>C103</f>
        <v>0.70292737916294123</v>
      </c>
      <c r="J108" s="38">
        <v>1</v>
      </c>
      <c r="K108" s="38" t="str">
        <f>K44</f>
        <v>1 st.dev. increase in Trade&amp;Transport Infrastructure Index</v>
      </c>
      <c r="L108" s="38" t="str">
        <f>L45</f>
        <v>TFP</v>
      </c>
      <c r="M108" s="38">
        <f>M45*J108</f>
        <v>0.56674145255827124</v>
      </c>
      <c r="N108" s="38">
        <f>N45*J108</f>
        <v>0</v>
      </c>
      <c r="O108" s="34">
        <f t="shared" si="12"/>
        <v>0.56674145255827124</v>
      </c>
    </row>
    <row r="109" spans="1:26" hidden="1">
      <c r="A109" s="34" t="str">
        <f>D92</f>
        <v>mean2_EGOV_INDEX_int</v>
      </c>
      <c r="B109" s="34">
        <f>D103</f>
        <v>0.47215579842137234</v>
      </c>
      <c r="J109" s="38">
        <v>1</v>
      </c>
      <c r="K109" s="38"/>
      <c r="L109" s="38" t="str">
        <f>L111</f>
        <v>labor productivity</v>
      </c>
      <c r="M109" s="38">
        <f>M46*J109</f>
        <v>0.48819220511728001</v>
      </c>
      <c r="N109" s="38">
        <f>N46*1</f>
        <v>0</v>
      </c>
      <c r="O109" s="34">
        <f t="shared" si="12"/>
        <v>0.48819220511728001</v>
      </c>
    </row>
    <row r="110" spans="1:26" hidden="1">
      <c r="A110" s="34" t="str">
        <f>E92</f>
        <v>sd2_EGOV_INDEX_int</v>
      </c>
      <c r="B110" s="34">
        <f>E103</f>
        <v>0.20774660615579832</v>
      </c>
      <c r="J110" s="38">
        <v>1</v>
      </c>
      <c r="K110" s="38" t="str">
        <f>K41</f>
        <v>1 standard deviation increase in E-Gov Index</v>
      </c>
      <c r="L110" s="38" t="str">
        <f>L42</f>
        <v>TFP</v>
      </c>
      <c r="M110" s="38">
        <f>M42*1</f>
        <v>0.51806242765892563</v>
      </c>
      <c r="N110" s="38">
        <f>N42*1*A136</f>
        <v>5.462957264519798E-2</v>
      </c>
      <c r="O110" s="34">
        <f t="shared" si="12"/>
        <v>0.57269200030412359</v>
      </c>
      <c r="P110" s="34">
        <f>N110/O110</f>
        <v>9.5390842924621563E-2</v>
      </c>
    </row>
    <row r="111" spans="1:26" hidden="1">
      <c r="A111" s="34" t="str">
        <f>F92</f>
        <v>mean2_TEL_INDEX_int</v>
      </c>
      <c r="B111" s="34">
        <f>F103</f>
        <v>0.32209637522768664</v>
      </c>
      <c r="J111" s="38">
        <v>1</v>
      </c>
      <c r="K111" s="38"/>
      <c r="L111" s="38" t="str">
        <f>L107</f>
        <v>labor productivity</v>
      </c>
      <c r="M111" s="38">
        <f>M43*1</f>
        <v>0.44625999705080371</v>
      </c>
      <c r="N111" s="38">
        <f>N43*A136</f>
        <v>4.9985929080103818E-2</v>
      </c>
      <c r="O111" s="34">
        <f t="shared" si="12"/>
        <v>0.49624592613090751</v>
      </c>
      <c r="P111" s="34">
        <f>N111/O111</f>
        <v>0.10072813991609021</v>
      </c>
    </row>
    <row r="112" spans="1:26" hidden="1">
      <c r="A112" s="34" t="str">
        <f>G92</f>
        <v>sd2_TEL_INDEX_int</v>
      </c>
      <c r="B112" s="34">
        <f>G103</f>
        <v>0.23180919240842279</v>
      </c>
      <c r="J112" s="34" t="s">
        <v>2551</v>
      </c>
      <c r="K112" s="34" t="str">
        <f>K47</f>
        <v>1 st.dev. increase in Govt effectiveness</v>
      </c>
      <c r="L112" s="34" t="str">
        <f>L47</f>
        <v>Patent families</v>
      </c>
      <c r="M112" s="34">
        <f t="shared" ref="M112:N114" si="13">M47</f>
        <v>0</v>
      </c>
      <c r="N112" s="34">
        <f t="shared" si="13"/>
        <v>0</v>
      </c>
      <c r="O112" s="34">
        <f t="shared" si="12"/>
        <v>0</v>
      </c>
    </row>
    <row r="113" spans="1:20" hidden="1">
      <c r="A113" s="34" t="str">
        <f>H92</f>
        <v>mean2_ONLINE_INDEX_int</v>
      </c>
      <c r="B113" s="34">
        <f>H103</f>
        <v>0.40467429872495447</v>
      </c>
      <c r="J113" s="34" t="s">
        <v>2551</v>
      </c>
      <c r="L113" s="34" t="str">
        <f>L48</f>
        <v>TFP</v>
      </c>
      <c r="M113" s="34">
        <f t="shared" si="13"/>
        <v>0</v>
      </c>
      <c r="N113" s="34">
        <f t="shared" si="13"/>
        <v>0.18930082115943531</v>
      </c>
      <c r="O113" s="34">
        <f t="shared" si="12"/>
        <v>0.18930082115943531</v>
      </c>
    </row>
    <row r="114" spans="1:20" hidden="1">
      <c r="A114" s="34" t="str">
        <f>I92</f>
        <v>sd2_ONLINE_INDEX_int</v>
      </c>
      <c r="B114" s="34">
        <f>I103</f>
        <v>0.24451063277893617</v>
      </c>
      <c r="J114" s="34" t="s">
        <v>2551</v>
      </c>
      <c r="L114" s="34" t="str">
        <f>L49</f>
        <v>labor prod-ty</v>
      </c>
      <c r="M114" s="34">
        <f t="shared" si="13"/>
        <v>0</v>
      </c>
      <c r="N114" s="34">
        <f t="shared" si="13"/>
        <v>0.17320980126892327</v>
      </c>
      <c r="O114" s="34">
        <f t="shared" si="12"/>
        <v>0.17320980126892327</v>
      </c>
    </row>
    <row r="115" spans="1:20" hidden="1">
      <c r="A115" s="34" t="str">
        <f>J92</f>
        <v>mean2_fdi_fd</v>
      </c>
      <c r="B115" s="34">
        <f>J103</f>
        <v>0.32032185621508169</v>
      </c>
    </row>
    <row r="116" spans="1:20" hidden="1">
      <c r="A116" s="34" t="str">
        <f>K92</f>
        <v>sd2_fdi_fd</v>
      </c>
      <c r="B116" s="34">
        <f>K103</f>
        <v>0.23117409143684442</v>
      </c>
    </row>
    <row r="117" spans="1:20" hidden="1">
      <c r="A117" s="34" t="str">
        <f>L92</f>
        <v>mean2_MATR</v>
      </c>
      <c r="B117" s="34">
        <f>L103</f>
        <v>10.222638207513933</v>
      </c>
    </row>
    <row r="118" spans="1:20" hidden="1">
      <c r="A118" s="34" t="str">
        <f>M92</f>
        <v>sd2_MATR</v>
      </c>
      <c r="B118" s="34">
        <f>M103</f>
        <v>4.6694384897470469</v>
      </c>
    </row>
    <row r="119" spans="1:20" hidden="1">
      <c r="A119" s="34" t="str">
        <f>N92</f>
        <v>mean2_IPRIscore</v>
      </c>
      <c r="B119" s="34">
        <f>N103</f>
        <v>5.6083279761490168</v>
      </c>
    </row>
    <row r="120" spans="1:20" ht="12.6" hidden="1" customHeight="1">
      <c r="A120" s="34" t="str">
        <f>O92</f>
        <v>sd2_IPRIscore</v>
      </c>
      <c r="B120" s="34">
        <f>O103</f>
        <v>1.4452505027920619</v>
      </c>
    </row>
    <row r="121" spans="1:20" hidden="1"/>
    <row r="122" spans="1:20">
      <c r="I122" s="55"/>
      <c r="J122" s="55"/>
      <c r="K122" s="55"/>
      <c r="L122" s="55"/>
      <c r="M122" s="55"/>
      <c r="N122" s="55"/>
      <c r="O122" s="55"/>
      <c r="P122" s="55"/>
      <c r="Q122" s="55"/>
      <c r="R122" s="55"/>
      <c r="S122" s="55"/>
      <c r="T122" s="55"/>
    </row>
    <row r="123" spans="1:20">
      <c r="C123" s="34" t="str">
        <f>K106</f>
        <v>1pp of GDP increase in government spending on education</v>
      </c>
      <c r="D123" s="34">
        <v>3.6380284317652043</v>
      </c>
      <c r="E123" s="34">
        <f>N38</f>
        <v>0</v>
      </c>
      <c r="I123" s="55"/>
      <c r="J123" s="55"/>
      <c r="K123" s="55"/>
      <c r="L123" s="55"/>
      <c r="M123" s="55"/>
      <c r="N123" s="55"/>
      <c r="O123" s="55"/>
      <c r="P123" s="55"/>
      <c r="Q123" s="55"/>
      <c r="R123" s="55"/>
      <c r="S123" s="55"/>
      <c r="T123" s="55"/>
    </row>
    <row r="124" spans="1:20">
      <c r="C124" s="34" t="str">
        <f>K108</f>
        <v>1 st.dev. increase in Trade&amp;Transport Infrastructure Index</v>
      </c>
      <c r="D124" s="36">
        <v>2.3241422813605235</v>
      </c>
      <c r="E124" s="34">
        <f>N41</f>
        <v>0</v>
      </c>
      <c r="I124" s="55"/>
      <c r="J124" s="55"/>
      <c r="K124" s="55"/>
      <c r="L124" s="55"/>
      <c r="M124" s="55"/>
      <c r="N124" s="55"/>
      <c r="O124" s="55"/>
      <c r="P124" s="55"/>
      <c r="Q124" s="55"/>
      <c r="R124" s="55"/>
      <c r="S124" s="55"/>
      <c r="T124" s="55"/>
    </row>
    <row r="125" spans="1:20">
      <c r="C125" s="34" t="str">
        <f>K110</f>
        <v>1 standard deviation increase in E-Gov Index</v>
      </c>
      <c r="D125" s="36">
        <v>1.9819238077290895</v>
      </c>
      <c r="E125" s="34">
        <f>N44</f>
        <v>0</v>
      </c>
      <c r="I125" s="55"/>
      <c r="J125" s="55"/>
      <c r="K125" s="55"/>
      <c r="L125" s="55"/>
      <c r="M125" s="55"/>
      <c r="N125" s="55"/>
      <c r="O125" s="55"/>
      <c r="P125" s="55"/>
      <c r="Q125" s="55"/>
      <c r="R125" s="55"/>
      <c r="S125" s="55"/>
      <c r="T125" s="55"/>
    </row>
    <row r="126" spans="1:20">
      <c r="D126" s="34">
        <v>8</v>
      </c>
      <c r="I126" s="55"/>
      <c r="J126" s="55"/>
      <c r="K126" s="55"/>
      <c r="L126" s="55"/>
      <c r="M126" s="55"/>
      <c r="N126" s="55"/>
      <c r="O126" s="55"/>
      <c r="P126" s="55"/>
      <c r="Q126" s="55"/>
      <c r="R126" s="55"/>
      <c r="S126" s="55"/>
      <c r="T126" s="55"/>
    </row>
    <row r="127" spans="1:20">
      <c r="I127" s="55"/>
      <c r="J127" s="55"/>
      <c r="K127" s="55"/>
      <c r="L127" s="55"/>
      <c r="M127" s="55"/>
      <c r="N127" s="55"/>
      <c r="O127" s="55"/>
      <c r="P127" s="55"/>
      <c r="Q127" s="55"/>
      <c r="R127" s="55"/>
      <c r="S127" s="55"/>
      <c r="T127" s="55"/>
    </row>
    <row r="128" spans="1:20">
      <c r="C128" s="71" t="s">
        <v>2552</v>
      </c>
      <c r="D128" s="71">
        <v>0.63</v>
      </c>
      <c r="I128" s="55"/>
      <c r="J128" s="55"/>
      <c r="K128" s="55"/>
      <c r="L128" s="55"/>
      <c r="M128" s="55"/>
      <c r="N128" s="55"/>
      <c r="O128" s="55"/>
      <c r="P128" s="55"/>
      <c r="Q128" s="55"/>
      <c r="R128" s="55"/>
      <c r="S128" s="55"/>
      <c r="T128" s="55"/>
    </row>
    <row r="129" spans="1:20">
      <c r="C129" s="71"/>
      <c r="D129" s="71">
        <f>1/D128</f>
        <v>1.5873015873015872</v>
      </c>
      <c r="I129" s="55"/>
      <c r="J129" s="55"/>
      <c r="K129" s="55"/>
      <c r="L129" s="55"/>
      <c r="M129" s="55"/>
      <c r="N129" s="55"/>
      <c r="O129" s="55"/>
      <c r="P129" s="55"/>
      <c r="Q129" s="55"/>
      <c r="R129" s="55"/>
      <c r="S129" s="55"/>
      <c r="T129" s="55"/>
    </row>
    <row r="130" spans="1:20">
      <c r="I130" s="55"/>
      <c r="J130" s="55"/>
      <c r="K130" s="55"/>
      <c r="L130" s="55"/>
      <c r="M130" s="55"/>
      <c r="N130" s="55"/>
      <c r="O130" s="55"/>
      <c r="P130" s="55"/>
      <c r="Q130" s="55"/>
      <c r="R130" s="55"/>
      <c r="S130" s="55"/>
      <c r="T130" s="55"/>
    </row>
    <row r="131" spans="1:20">
      <c r="I131" s="55"/>
      <c r="J131" s="55"/>
      <c r="K131" s="55"/>
      <c r="L131" s="55"/>
      <c r="M131" s="55"/>
      <c r="N131" s="55"/>
      <c r="O131" s="55"/>
      <c r="P131" s="55"/>
      <c r="Q131" s="55"/>
      <c r="R131" s="55"/>
      <c r="S131" s="55"/>
      <c r="T131" s="55"/>
    </row>
    <row r="132" spans="1:20">
      <c r="I132" s="55"/>
      <c r="J132" s="55"/>
      <c r="K132" s="55"/>
      <c r="L132" s="55"/>
      <c r="M132" s="55"/>
      <c r="N132" s="55"/>
      <c r="O132" s="55"/>
      <c r="P132" s="55"/>
      <c r="Q132" s="55"/>
      <c r="R132" s="55"/>
      <c r="S132" s="55"/>
      <c r="T132" s="55"/>
    </row>
    <row r="133" spans="1:20">
      <c r="H133" s="34" t="s">
        <v>2553</v>
      </c>
      <c r="I133" s="55"/>
      <c r="J133" s="55"/>
      <c r="K133" s="55"/>
      <c r="L133" s="55"/>
      <c r="M133" s="55"/>
      <c r="N133" s="55"/>
      <c r="O133" s="55"/>
      <c r="P133" s="55"/>
      <c r="Q133" s="55"/>
      <c r="R133" s="55"/>
      <c r="S133" s="55"/>
      <c r="T133" s="55"/>
    </row>
    <row r="134" spans="1:20">
      <c r="A134" s="34">
        <v>1</v>
      </c>
      <c r="B134" s="34">
        <v>1</v>
      </c>
      <c r="C134" s="35" t="s">
        <v>2554</v>
      </c>
      <c r="D134" s="34">
        <v>0.97107805456727248</v>
      </c>
      <c r="E134" s="34">
        <f>N106</f>
        <v>0.21220673481424979</v>
      </c>
      <c r="F134" s="34">
        <f>(D134+E134)/$D$128*B134</f>
        <v>1.8782298244151148</v>
      </c>
      <c r="G134" s="34">
        <f>(D134+E134)*B134</f>
        <v>1.1832847893815224</v>
      </c>
      <c r="H134" s="34">
        <f>F134-G134</f>
        <v>0.6949450350335924</v>
      </c>
      <c r="I134" s="55"/>
      <c r="J134" s="55"/>
      <c r="K134" s="55"/>
      <c r="L134" s="55"/>
      <c r="M134" s="55"/>
      <c r="N134" s="55"/>
      <c r="O134" s="55"/>
      <c r="P134" s="55"/>
      <c r="Q134" s="55"/>
      <c r="R134" s="55"/>
      <c r="S134" s="55"/>
      <c r="T134" s="55"/>
    </row>
    <row r="135" spans="1:20">
      <c r="A135" s="34">
        <v>0.25367415840270985</v>
      </c>
      <c r="B135" s="34">
        <v>1</v>
      </c>
      <c r="C135" s="35" t="s">
        <v>2555</v>
      </c>
      <c r="D135" s="34">
        <f>0.620369963416157/1.6</f>
        <v>0.38773122713509811</v>
      </c>
      <c r="E135" s="72">
        <v>0</v>
      </c>
      <c r="F135" s="34">
        <f>(D135+E135)/$D$128</f>
        <v>0.61544639227793352</v>
      </c>
      <c r="G135" s="34">
        <f t="shared" ref="G135:G136" si="14">(D135+E135)*B135</f>
        <v>0.38773122713509811</v>
      </c>
      <c r="H135" s="34">
        <f t="shared" ref="H135:H136" si="15">F135-G135</f>
        <v>0.22771516514283541</v>
      </c>
      <c r="I135" s="55"/>
      <c r="J135" s="55"/>
      <c r="K135" s="55"/>
      <c r="L135" s="55"/>
      <c r="M135" s="55"/>
      <c r="N135" s="55"/>
      <c r="O135" s="55"/>
      <c r="P135" s="55"/>
      <c r="Q135" s="55"/>
      <c r="R135" s="55"/>
      <c r="S135" s="55"/>
      <c r="T135" s="55"/>
    </row>
    <row r="136" spans="1:20" ht="25.5">
      <c r="A136" s="34">
        <v>0.21322407119198944</v>
      </c>
      <c r="B136" s="34">
        <v>1</v>
      </c>
      <c r="C136" s="86" t="s">
        <v>2556</v>
      </c>
      <c r="D136" s="34">
        <v>0.53438791015118259</v>
      </c>
      <c r="E136" s="72">
        <v>8.3483618965871267E-2</v>
      </c>
      <c r="F136" s="34">
        <f>(D136+E136)/$D$128</f>
        <v>0.98074845891595852</v>
      </c>
      <c r="G136" s="34">
        <f t="shared" si="14"/>
        <v>0.6178715291170539</v>
      </c>
      <c r="H136" s="34">
        <f t="shared" si="15"/>
        <v>0.36287692979890462</v>
      </c>
      <c r="I136" s="55"/>
      <c r="J136" s="55"/>
      <c r="K136" s="55"/>
      <c r="L136" s="55"/>
      <c r="M136" s="55"/>
      <c r="N136" s="55"/>
      <c r="O136" s="55"/>
      <c r="P136" s="55"/>
      <c r="Q136" s="55"/>
      <c r="R136" s="55"/>
      <c r="S136" s="55"/>
      <c r="T136" s="55"/>
    </row>
    <row r="137" spans="1:20">
      <c r="I137" s="55"/>
      <c r="J137" s="55"/>
      <c r="K137" s="55"/>
      <c r="L137" s="55"/>
      <c r="M137" s="55"/>
      <c r="N137" s="55"/>
      <c r="O137" s="55"/>
      <c r="P137" s="55"/>
      <c r="Q137" s="55"/>
      <c r="R137" s="55"/>
      <c r="S137" s="55"/>
      <c r="T137" s="55"/>
    </row>
    <row r="138" spans="1:20">
      <c r="I138" s="55"/>
      <c r="J138" s="55"/>
      <c r="K138" s="55"/>
      <c r="L138" s="55"/>
      <c r="M138" s="55"/>
      <c r="N138" s="55"/>
      <c r="O138" s="55"/>
      <c r="P138" s="55"/>
      <c r="Q138" s="55"/>
      <c r="R138" s="55"/>
      <c r="S138" s="55"/>
      <c r="T138" s="55"/>
    </row>
    <row r="139" spans="1:20">
      <c r="D139" s="34">
        <f>D134</f>
        <v>0.97107805456727248</v>
      </c>
      <c r="E139" s="34">
        <f t="shared" ref="D139:E141" si="16">E134</f>
        <v>0.21220673481424979</v>
      </c>
      <c r="F139" s="46">
        <f>E139+D139</f>
        <v>1.1832847893815224</v>
      </c>
      <c r="G139" s="49">
        <f>F134</f>
        <v>1.8782298244151148</v>
      </c>
      <c r="I139" s="55"/>
      <c r="J139" s="55"/>
      <c r="K139" s="55"/>
      <c r="L139" s="55"/>
      <c r="M139" s="55"/>
      <c r="N139" s="55"/>
      <c r="O139" s="55"/>
      <c r="P139" s="55"/>
      <c r="Q139" s="55"/>
      <c r="R139" s="55"/>
      <c r="S139" s="55"/>
      <c r="T139" s="55"/>
    </row>
    <row r="140" spans="1:20">
      <c r="D140" s="34">
        <f>D135</f>
        <v>0.38773122713509811</v>
      </c>
      <c r="E140" s="34">
        <f t="shared" si="16"/>
        <v>0</v>
      </c>
      <c r="F140" s="46">
        <f>E140+D140</f>
        <v>0.38773122713509811</v>
      </c>
      <c r="G140" s="49">
        <f>F135</f>
        <v>0.61544639227793352</v>
      </c>
      <c r="I140" s="55"/>
      <c r="J140" s="55"/>
      <c r="K140" s="55"/>
      <c r="L140" s="55"/>
      <c r="M140" s="55"/>
      <c r="N140" s="55"/>
      <c r="O140" s="55"/>
      <c r="P140" s="55"/>
      <c r="Q140" s="55"/>
      <c r="R140" s="55"/>
      <c r="S140" s="55"/>
      <c r="T140" s="55"/>
    </row>
    <row r="141" spans="1:20">
      <c r="D141" s="34">
        <f t="shared" si="16"/>
        <v>0.53438791015118259</v>
      </c>
      <c r="E141" s="34">
        <f t="shared" si="16"/>
        <v>8.3483618965871267E-2</v>
      </c>
      <c r="F141" s="46">
        <f>E141+D141</f>
        <v>0.6178715291170539</v>
      </c>
      <c r="G141" s="49">
        <f>F136</f>
        <v>0.98074845891595852</v>
      </c>
      <c r="I141" s="55"/>
      <c r="J141" s="55"/>
      <c r="K141" s="55"/>
      <c r="L141" s="55"/>
      <c r="M141" s="55"/>
      <c r="N141" s="55"/>
      <c r="O141" s="55"/>
      <c r="P141" s="55"/>
      <c r="Q141" s="55"/>
      <c r="R141" s="55"/>
      <c r="S141" s="55"/>
      <c r="T141" s="55"/>
    </row>
    <row r="142" spans="1:20">
      <c r="I142" s="55"/>
      <c r="J142" s="55"/>
      <c r="K142" s="55"/>
      <c r="L142" s="55"/>
      <c r="M142" s="55"/>
      <c r="N142" s="55"/>
      <c r="O142" s="55"/>
      <c r="P142" s="55"/>
      <c r="Q142" s="55"/>
      <c r="R142" s="55"/>
      <c r="S142" s="55"/>
      <c r="T142" s="55"/>
    </row>
    <row r="143" spans="1:20">
      <c r="I143" s="55"/>
      <c r="J143" s="55"/>
      <c r="K143" s="55"/>
      <c r="L143" s="55"/>
      <c r="M143" s="55"/>
      <c r="N143" s="55"/>
      <c r="O143" s="55"/>
      <c r="P143" s="55"/>
      <c r="Q143" s="55"/>
      <c r="R143" s="55"/>
      <c r="S143" s="55"/>
      <c r="T143" s="55"/>
    </row>
    <row r="144" spans="1:20">
      <c r="I144" s="55"/>
      <c r="J144" s="55"/>
      <c r="K144" s="55"/>
      <c r="L144" s="55"/>
      <c r="M144" s="55"/>
      <c r="N144" s="55"/>
      <c r="O144" s="55"/>
      <c r="P144" s="55"/>
      <c r="Q144" s="55"/>
      <c r="R144" s="55"/>
      <c r="S144" s="55"/>
      <c r="T144" s="55"/>
    </row>
    <row r="145" spans="3:20">
      <c r="I145" s="55"/>
      <c r="J145" s="55"/>
      <c r="K145" s="55"/>
      <c r="L145" s="55"/>
      <c r="M145" s="55"/>
      <c r="N145" s="55"/>
      <c r="O145" s="55"/>
      <c r="P145" s="55"/>
      <c r="Q145" s="55"/>
      <c r="R145" s="55"/>
      <c r="S145" s="55"/>
      <c r="T145" s="55"/>
    </row>
    <row r="146" spans="3:20">
      <c r="I146" s="55"/>
      <c r="J146" s="55"/>
      <c r="K146" s="55"/>
      <c r="L146" s="55"/>
      <c r="M146" s="55"/>
      <c r="N146" s="55"/>
      <c r="O146" s="55"/>
      <c r="P146" s="55"/>
      <c r="Q146" s="55"/>
      <c r="R146" s="55"/>
      <c r="S146" s="55"/>
      <c r="T146" s="55"/>
    </row>
    <row r="147" spans="3:20">
      <c r="I147" s="55"/>
      <c r="J147" s="55"/>
      <c r="K147" s="55"/>
      <c r="L147" s="55"/>
      <c r="M147" s="55"/>
      <c r="N147" s="55"/>
      <c r="O147" s="55"/>
      <c r="P147" s="55"/>
      <c r="Q147" s="55"/>
      <c r="R147" s="55"/>
      <c r="S147" s="55"/>
      <c r="T147" s="55"/>
    </row>
    <row r="148" spans="3:20">
      <c r="I148" s="55"/>
      <c r="J148" s="55"/>
      <c r="K148" s="55"/>
      <c r="L148" s="55"/>
      <c r="M148" s="55"/>
      <c r="N148" s="55"/>
      <c r="O148" s="55"/>
      <c r="P148" s="55"/>
      <c r="Q148" s="55"/>
      <c r="R148" s="55"/>
      <c r="S148" s="55"/>
      <c r="T148" s="55"/>
    </row>
    <row r="149" spans="3:20">
      <c r="C149" s="34" t="s">
        <v>2488</v>
      </c>
      <c r="I149" s="55"/>
      <c r="J149" s="55"/>
      <c r="K149" s="55"/>
      <c r="L149" s="55"/>
      <c r="M149" s="55"/>
      <c r="N149" s="55"/>
      <c r="O149" s="55"/>
      <c r="P149" s="55"/>
      <c r="Q149" s="55"/>
      <c r="R149" s="55"/>
      <c r="S149" s="55"/>
      <c r="T149" s="55"/>
    </row>
    <row r="150" spans="3:20">
      <c r="I150" s="55"/>
      <c r="J150" s="55"/>
      <c r="K150" s="55"/>
      <c r="L150" s="55"/>
      <c r="M150" s="55"/>
      <c r="N150" s="55"/>
      <c r="O150" s="55"/>
      <c r="P150" s="55"/>
      <c r="Q150" s="55"/>
      <c r="R150" s="55"/>
      <c r="S150" s="55"/>
      <c r="T150" s="55"/>
    </row>
    <row r="151" spans="3:20">
      <c r="I151" s="55"/>
      <c r="J151" s="55"/>
      <c r="K151" s="55"/>
      <c r="L151" s="55"/>
      <c r="M151" s="55"/>
      <c r="N151" s="55"/>
      <c r="O151" s="55"/>
      <c r="P151" s="55"/>
      <c r="Q151" s="55"/>
      <c r="R151" s="55"/>
      <c r="S151" s="55"/>
      <c r="T151" s="55"/>
    </row>
    <row r="152" spans="3:20" hidden="1">
      <c r="I152" s="55"/>
      <c r="J152" s="55"/>
      <c r="K152" s="55"/>
      <c r="L152" s="55"/>
      <c r="M152" s="55"/>
      <c r="N152" s="55"/>
      <c r="O152" s="55"/>
      <c r="P152" s="55"/>
      <c r="Q152" s="55"/>
      <c r="R152" s="55"/>
      <c r="S152" s="55"/>
      <c r="T152" s="55"/>
    </row>
    <row r="153" spans="3:20" hidden="1">
      <c r="I153" s="55"/>
      <c r="J153" s="55"/>
      <c r="K153" s="55"/>
      <c r="L153" s="55"/>
      <c r="M153" s="55"/>
      <c r="N153" s="55"/>
      <c r="O153" s="55"/>
      <c r="P153" s="55"/>
      <c r="Q153" s="55"/>
      <c r="R153" s="55"/>
      <c r="S153" s="55"/>
      <c r="T153" s="55"/>
    </row>
    <row r="154" spans="3:20" hidden="1">
      <c r="I154" s="55"/>
      <c r="J154" s="55"/>
      <c r="K154" s="55"/>
      <c r="L154" s="55"/>
      <c r="M154" s="55"/>
      <c r="N154" s="55"/>
      <c r="O154" s="55"/>
      <c r="P154" s="55"/>
      <c r="Q154" s="55"/>
      <c r="R154" s="55"/>
      <c r="S154" s="55"/>
      <c r="T154" s="55"/>
    </row>
    <row r="155" spans="3:20" hidden="1">
      <c r="I155" s="55"/>
      <c r="J155" s="55"/>
      <c r="K155" s="55"/>
      <c r="L155" s="55"/>
      <c r="M155" s="55"/>
      <c r="N155" s="55"/>
      <c r="O155" s="55"/>
      <c r="P155" s="55"/>
      <c r="Q155" s="55"/>
      <c r="R155" s="55"/>
      <c r="S155" s="55"/>
      <c r="T155" s="55"/>
    </row>
    <row r="156" spans="3:20" hidden="1">
      <c r="I156" s="55"/>
      <c r="J156" s="55"/>
      <c r="K156" s="55"/>
      <c r="L156" s="55"/>
      <c r="M156" s="55"/>
      <c r="N156" s="55"/>
      <c r="O156" s="55"/>
      <c r="P156" s="55"/>
      <c r="Q156" s="55"/>
      <c r="R156" s="55"/>
      <c r="S156" s="55"/>
      <c r="T156" s="55"/>
    </row>
    <row r="157" spans="3:20" hidden="1">
      <c r="I157" s="55"/>
      <c r="J157" s="55"/>
      <c r="K157" s="55"/>
      <c r="L157" s="55"/>
      <c r="M157" s="55"/>
      <c r="N157" s="55"/>
      <c r="O157" s="55"/>
      <c r="P157" s="55"/>
      <c r="Q157" s="55"/>
      <c r="R157" s="55"/>
      <c r="S157" s="55"/>
      <c r="T157" s="55"/>
    </row>
    <row r="158" spans="3:20" hidden="1">
      <c r="I158" s="55"/>
      <c r="J158" s="55"/>
      <c r="K158" s="55"/>
      <c r="L158" s="55"/>
      <c r="M158" s="55"/>
      <c r="N158" s="55"/>
      <c r="O158" s="55"/>
      <c r="P158" s="55"/>
      <c r="Q158" s="55"/>
      <c r="R158" s="55"/>
      <c r="S158" s="55"/>
      <c r="T158" s="55"/>
    </row>
    <row r="159" spans="3:20" hidden="1">
      <c r="I159" s="55"/>
      <c r="J159" s="55"/>
      <c r="K159" s="55"/>
      <c r="L159" s="55"/>
      <c r="M159" s="55"/>
      <c r="N159" s="55"/>
      <c r="O159" s="55"/>
      <c r="P159" s="55"/>
      <c r="Q159" s="55"/>
      <c r="R159" s="55"/>
      <c r="S159" s="55"/>
      <c r="T159" s="55"/>
    </row>
    <row r="160" spans="3:20" hidden="1">
      <c r="I160" s="55"/>
      <c r="J160" s="55"/>
      <c r="K160" s="55"/>
      <c r="L160" s="55"/>
      <c r="M160" s="55"/>
      <c r="N160" s="55"/>
      <c r="O160" s="55"/>
      <c r="P160" s="55"/>
      <c r="Q160" s="55"/>
      <c r="R160" s="55"/>
      <c r="S160" s="55"/>
      <c r="T160" s="55"/>
    </row>
    <row r="161" spans="9:20" hidden="1">
      <c r="I161" s="55"/>
      <c r="J161" s="55"/>
      <c r="K161" s="55"/>
      <c r="L161" s="55"/>
      <c r="M161" s="55"/>
      <c r="N161" s="55"/>
      <c r="O161" s="55"/>
      <c r="P161" s="55"/>
      <c r="Q161" s="55"/>
      <c r="R161" s="55"/>
      <c r="S161" s="55"/>
      <c r="T161" s="55"/>
    </row>
    <row r="162" spans="9:20" hidden="1">
      <c r="I162" s="55"/>
      <c r="J162" s="55"/>
      <c r="K162" s="55"/>
      <c r="L162" s="55"/>
      <c r="M162" s="55"/>
      <c r="N162" s="55"/>
      <c r="O162" s="55"/>
      <c r="P162" s="55"/>
      <c r="Q162" s="55"/>
      <c r="R162" s="55"/>
      <c r="S162" s="55"/>
      <c r="T162" s="55"/>
    </row>
    <row r="163" spans="9:20" hidden="1">
      <c r="I163" s="55"/>
      <c r="J163" s="55"/>
      <c r="K163" s="55"/>
      <c r="L163" s="55"/>
      <c r="M163" s="55"/>
      <c r="N163" s="55"/>
      <c r="O163" s="55"/>
      <c r="P163" s="55"/>
      <c r="Q163" s="55"/>
      <c r="R163" s="55"/>
      <c r="S163" s="55"/>
      <c r="T163" s="55"/>
    </row>
    <row r="164" spans="9:20" hidden="1">
      <c r="I164" s="55"/>
      <c r="J164" s="55"/>
      <c r="K164" s="55"/>
      <c r="L164" s="55"/>
      <c r="M164" s="55"/>
      <c r="N164" s="55"/>
      <c r="O164" s="55"/>
      <c r="P164" s="55"/>
      <c r="Q164" s="55"/>
      <c r="R164" s="55"/>
      <c r="S164" s="55"/>
      <c r="T164" s="55"/>
    </row>
    <row r="165" spans="9:20" hidden="1">
      <c r="I165" s="55"/>
      <c r="J165" s="55"/>
      <c r="K165" s="55"/>
      <c r="L165" s="55"/>
      <c r="M165" s="55"/>
      <c r="N165" s="55"/>
      <c r="O165" s="55"/>
      <c r="P165" s="55"/>
      <c r="Q165" s="55"/>
      <c r="R165" s="55"/>
      <c r="S165" s="55"/>
      <c r="T165" s="55"/>
    </row>
    <row r="166" spans="9:20" hidden="1">
      <c r="I166" s="55"/>
      <c r="J166" s="55"/>
      <c r="K166" s="55"/>
      <c r="L166" s="55"/>
      <c r="M166" s="55"/>
      <c r="N166" s="55"/>
      <c r="O166" s="55"/>
      <c r="P166" s="55"/>
      <c r="Q166" s="55"/>
      <c r="R166" s="55"/>
      <c r="S166" s="55"/>
      <c r="T166" s="55"/>
    </row>
    <row r="167" spans="9:20" hidden="1">
      <c r="I167" s="55"/>
      <c r="J167" s="55"/>
      <c r="K167" s="55"/>
      <c r="L167" s="55"/>
      <c r="M167" s="55"/>
      <c r="N167" s="55"/>
      <c r="O167" s="55"/>
      <c r="P167" s="55"/>
      <c r="Q167" s="55"/>
      <c r="R167" s="55"/>
      <c r="S167" s="55"/>
      <c r="T167" s="55"/>
    </row>
    <row r="168" spans="9:20" hidden="1">
      <c r="I168" s="55"/>
      <c r="J168" s="55"/>
      <c r="K168" s="55"/>
      <c r="L168" s="55"/>
      <c r="M168" s="55"/>
      <c r="N168" s="55"/>
      <c r="O168" s="55"/>
      <c r="P168" s="55"/>
      <c r="Q168" s="55"/>
      <c r="R168" s="55"/>
      <c r="S168" s="55"/>
      <c r="T168" s="55"/>
    </row>
    <row r="169" spans="9:20" hidden="1">
      <c r="I169" s="55"/>
      <c r="J169" s="55"/>
      <c r="K169" s="55"/>
      <c r="L169" s="55"/>
      <c r="M169" s="55"/>
      <c r="N169" s="55"/>
      <c r="O169" s="55"/>
      <c r="P169" s="55"/>
      <c r="Q169" s="55"/>
      <c r="R169" s="55"/>
      <c r="S169" s="55"/>
      <c r="T169" s="55"/>
    </row>
    <row r="170" spans="9:20" hidden="1">
      <c r="I170" s="55"/>
      <c r="J170" s="55"/>
      <c r="K170" s="55"/>
      <c r="L170" s="55"/>
      <c r="M170" s="55"/>
      <c r="N170" s="55"/>
      <c r="O170" s="55"/>
      <c r="P170" s="55"/>
      <c r="Q170" s="55"/>
      <c r="R170" s="55"/>
      <c r="S170" s="55"/>
      <c r="T170" s="55"/>
    </row>
    <row r="171" spans="9:20" hidden="1">
      <c r="I171" s="55"/>
      <c r="J171" s="55"/>
      <c r="K171" s="55"/>
      <c r="L171" s="55"/>
      <c r="M171" s="55"/>
      <c r="N171" s="55"/>
      <c r="O171" s="55"/>
      <c r="P171" s="55"/>
      <c r="Q171" s="55"/>
      <c r="R171" s="55"/>
      <c r="S171" s="55"/>
      <c r="T171" s="55"/>
    </row>
    <row r="172" spans="9:20" hidden="1">
      <c r="I172" s="55"/>
      <c r="J172" s="55"/>
      <c r="K172" s="55"/>
      <c r="L172" s="55"/>
      <c r="M172" s="55"/>
      <c r="N172" s="55"/>
      <c r="O172" s="55"/>
      <c r="P172" s="55"/>
      <c r="Q172" s="55"/>
      <c r="R172" s="55"/>
      <c r="S172" s="55"/>
      <c r="T172" s="55"/>
    </row>
    <row r="173" spans="9:20" hidden="1">
      <c r="I173" s="55"/>
      <c r="J173" s="55"/>
      <c r="K173" s="55"/>
      <c r="L173" s="55"/>
      <c r="M173" s="55"/>
      <c r="N173" s="55"/>
      <c r="O173" s="55"/>
      <c r="P173" s="55"/>
      <c r="Q173" s="55"/>
      <c r="R173" s="55"/>
      <c r="S173" s="55"/>
      <c r="T173" s="55"/>
    </row>
    <row r="174" spans="9:20" hidden="1">
      <c r="I174" s="55"/>
      <c r="J174" s="55"/>
      <c r="K174" s="55"/>
      <c r="L174" s="55"/>
      <c r="M174" s="55"/>
      <c r="N174" s="55"/>
      <c r="O174" s="55"/>
      <c r="P174" s="55"/>
      <c r="Q174" s="55"/>
      <c r="R174" s="55"/>
      <c r="S174" s="55"/>
      <c r="T174" s="55"/>
    </row>
    <row r="175" spans="9:20">
      <c r="I175" s="55"/>
      <c r="J175" s="55"/>
      <c r="K175" s="55"/>
      <c r="L175" s="55"/>
      <c r="M175" s="55"/>
      <c r="N175" s="55"/>
      <c r="O175" s="55"/>
      <c r="P175" s="55"/>
      <c r="Q175" s="55"/>
      <c r="R175" s="55"/>
      <c r="S175" s="55"/>
      <c r="T175" s="55"/>
    </row>
    <row r="176" spans="9:20">
      <c r="I176" s="55"/>
      <c r="J176" s="55"/>
      <c r="K176" s="55"/>
      <c r="L176" s="55"/>
      <c r="M176" s="55"/>
      <c r="N176" s="55"/>
      <c r="O176" s="55"/>
      <c r="P176" s="55"/>
      <c r="Q176" s="55"/>
      <c r="R176" s="55"/>
      <c r="S176" s="55"/>
      <c r="T176" s="55"/>
    </row>
    <row r="177" spans="9:20">
      <c r="I177" s="55"/>
      <c r="J177" s="55"/>
      <c r="K177" s="55"/>
      <c r="L177" s="55"/>
      <c r="M177" s="55"/>
      <c r="N177" s="55"/>
      <c r="O177" s="55"/>
      <c r="P177" s="55"/>
      <c r="Q177" s="55"/>
      <c r="R177" s="55"/>
      <c r="S177" s="55"/>
      <c r="T177" s="55"/>
    </row>
    <row r="178" spans="9:20">
      <c r="I178" s="55"/>
      <c r="J178" s="55"/>
      <c r="K178" s="55"/>
      <c r="L178" s="55"/>
      <c r="M178" s="55"/>
      <c r="N178" s="55"/>
      <c r="O178" s="55"/>
      <c r="P178" s="55"/>
      <c r="Q178" s="55"/>
      <c r="R178" s="55"/>
      <c r="S178" s="55"/>
      <c r="T178" s="55"/>
    </row>
    <row r="179" spans="9:20">
      <c r="I179" s="55"/>
      <c r="J179" s="55"/>
      <c r="K179" s="55"/>
      <c r="L179" s="55"/>
      <c r="M179" s="55"/>
      <c r="N179" s="55"/>
      <c r="O179" s="55"/>
      <c r="P179" s="55"/>
      <c r="Q179" s="55"/>
      <c r="R179" s="55"/>
      <c r="S179" s="55"/>
      <c r="T179" s="55"/>
    </row>
    <row r="180" spans="9:20">
      <c r="I180" s="55"/>
      <c r="J180" s="55"/>
      <c r="K180" s="55"/>
      <c r="L180" s="55"/>
      <c r="M180" s="55"/>
      <c r="N180" s="55"/>
      <c r="O180" s="55"/>
      <c r="P180" s="55"/>
      <c r="Q180" s="55"/>
      <c r="R180" s="55"/>
      <c r="S180" s="55"/>
      <c r="T180" s="55"/>
    </row>
    <row r="181" spans="9:20">
      <c r="I181" s="55"/>
      <c r="J181" s="55"/>
      <c r="K181" s="55"/>
      <c r="L181" s="55"/>
      <c r="M181" s="55"/>
      <c r="N181" s="55"/>
      <c r="O181" s="55"/>
      <c r="P181" s="55"/>
      <c r="Q181" s="55"/>
      <c r="R181" s="55"/>
      <c r="S181" s="55"/>
      <c r="T181" s="55"/>
    </row>
    <row r="182" spans="9:20">
      <c r="I182" s="55"/>
      <c r="J182" s="55"/>
      <c r="K182" s="55"/>
      <c r="L182" s="55"/>
      <c r="M182" s="55"/>
      <c r="N182" s="55"/>
      <c r="O182" s="55"/>
      <c r="P182" s="55"/>
      <c r="Q182" s="55"/>
      <c r="R182" s="55"/>
      <c r="S182" s="55"/>
      <c r="T182" s="55"/>
    </row>
    <row r="183" spans="9:20">
      <c r="I183" s="55"/>
      <c r="J183" s="55"/>
      <c r="K183" s="55"/>
      <c r="L183" s="55"/>
      <c r="M183" s="55"/>
      <c r="N183" s="55"/>
      <c r="O183" s="55"/>
      <c r="P183" s="55"/>
      <c r="Q183" s="55"/>
      <c r="R183" s="55"/>
      <c r="S183" s="55"/>
      <c r="T183" s="55"/>
    </row>
    <row r="184" spans="9:20">
      <c r="I184" s="55"/>
      <c r="J184" s="55"/>
      <c r="K184" s="55"/>
      <c r="L184" s="55"/>
      <c r="M184" s="55"/>
      <c r="N184" s="55"/>
      <c r="O184" s="55"/>
      <c r="P184" s="55"/>
      <c r="Q184" s="55"/>
      <c r="R184" s="55"/>
      <c r="S184" s="55"/>
      <c r="T184" s="55"/>
    </row>
    <row r="185" spans="9:20">
      <c r="I185" s="55"/>
      <c r="J185" s="55"/>
      <c r="K185" s="55"/>
      <c r="L185" s="55"/>
      <c r="M185" s="55"/>
      <c r="N185" s="55"/>
      <c r="O185" s="55"/>
      <c r="P185" s="55"/>
      <c r="Q185" s="55"/>
      <c r="R185" s="55"/>
      <c r="S185" s="55"/>
      <c r="T185" s="55"/>
    </row>
    <row r="186" spans="9:20">
      <c r="I186" s="55"/>
      <c r="J186" s="55"/>
      <c r="K186" s="55"/>
      <c r="L186" s="55"/>
      <c r="M186" s="55"/>
      <c r="N186" s="55"/>
      <c r="O186" s="55"/>
      <c r="P186" s="55"/>
      <c r="Q186" s="55"/>
      <c r="R186" s="55"/>
      <c r="S186" s="55"/>
      <c r="T186" s="55"/>
    </row>
    <row r="187" spans="9:20">
      <c r="I187" s="55"/>
      <c r="J187" s="55"/>
      <c r="K187" s="55"/>
      <c r="L187" s="55"/>
      <c r="M187" s="55"/>
      <c r="N187" s="55"/>
      <c r="O187" s="55"/>
      <c r="P187" s="55"/>
      <c r="Q187" s="55"/>
      <c r="R187" s="55"/>
      <c r="S187" s="55"/>
      <c r="T187" s="55"/>
    </row>
    <row r="188" spans="9:20">
      <c r="I188" s="55"/>
      <c r="J188" s="55"/>
      <c r="K188" s="55"/>
      <c r="L188" s="55"/>
      <c r="M188" s="55"/>
      <c r="N188" s="55"/>
      <c r="O188" s="55"/>
      <c r="P188" s="55"/>
      <c r="Q188" s="55"/>
      <c r="R188" s="55"/>
      <c r="S188" s="55"/>
      <c r="T188" s="55"/>
    </row>
    <row r="189" spans="9:20">
      <c r="I189" s="55"/>
      <c r="J189" s="55"/>
      <c r="K189" s="55"/>
      <c r="L189" s="55"/>
      <c r="M189" s="55"/>
      <c r="N189" s="55"/>
      <c r="O189" s="55"/>
      <c r="P189" s="55"/>
      <c r="Q189" s="55"/>
      <c r="R189" s="55"/>
      <c r="S189" s="55"/>
      <c r="T189" s="55"/>
    </row>
    <row r="190" spans="9:20">
      <c r="I190" s="55"/>
      <c r="J190" s="55"/>
      <c r="K190" s="55"/>
      <c r="L190" s="55"/>
      <c r="M190" s="55"/>
      <c r="N190" s="55"/>
      <c r="O190" s="55"/>
      <c r="P190" s="55"/>
      <c r="Q190" s="55"/>
      <c r="R190" s="55"/>
      <c r="S190" s="55"/>
      <c r="T190" s="55"/>
    </row>
    <row r="191" spans="9:20">
      <c r="I191" s="55"/>
      <c r="J191" s="55"/>
      <c r="K191" s="55"/>
      <c r="L191" s="55"/>
      <c r="M191" s="55"/>
      <c r="N191" s="55"/>
      <c r="O191" s="55"/>
      <c r="P191" s="55"/>
      <c r="Q191" s="55"/>
      <c r="R191" s="55"/>
      <c r="S191" s="55"/>
      <c r="T191" s="55"/>
    </row>
    <row r="192" spans="9:20">
      <c r="I192" s="55"/>
      <c r="J192" s="55"/>
      <c r="K192" s="55"/>
      <c r="L192" s="55"/>
      <c r="M192" s="55"/>
      <c r="N192" s="55"/>
      <c r="O192" s="55"/>
      <c r="P192" s="55"/>
      <c r="Q192" s="55"/>
      <c r="R192" s="55"/>
      <c r="S192" s="55"/>
      <c r="T192" s="55"/>
    </row>
    <row r="193" spans="9:20">
      <c r="I193" s="55"/>
      <c r="J193" s="55"/>
      <c r="K193" s="55"/>
      <c r="L193" s="55"/>
      <c r="M193" s="55"/>
      <c r="N193" s="55"/>
      <c r="O193" s="55"/>
      <c r="P193" s="55"/>
      <c r="Q193" s="55"/>
      <c r="R193" s="55"/>
      <c r="S193" s="55"/>
      <c r="T193" s="55"/>
    </row>
    <row r="194" spans="9:20">
      <c r="I194" s="55"/>
      <c r="J194" s="55"/>
      <c r="K194" s="55"/>
      <c r="L194" s="55"/>
      <c r="M194" s="55"/>
      <c r="N194" s="55"/>
      <c r="O194" s="55"/>
      <c r="P194" s="55"/>
      <c r="Q194" s="55"/>
      <c r="R194" s="55"/>
      <c r="S194" s="55"/>
      <c r="T194" s="55"/>
    </row>
    <row r="195" spans="9:20">
      <c r="I195" s="55"/>
      <c r="J195" s="55"/>
      <c r="K195" s="55"/>
      <c r="L195" s="55"/>
      <c r="M195" s="55"/>
      <c r="N195" s="55"/>
      <c r="O195" s="55"/>
      <c r="P195" s="55"/>
      <c r="Q195" s="55"/>
      <c r="R195" s="55"/>
      <c r="S195" s="55"/>
      <c r="T195" s="55"/>
    </row>
    <row r="196" spans="9:20">
      <c r="I196" s="55"/>
      <c r="J196" s="55"/>
      <c r="K196" s="55"/>
      <c r="L196" s="55"/>
      <c r="M196" s="55"/>
      <c r="N196" s="55"/>
      <c r="O196" s="55"/>
      <c r="P196" s="55"/>
      <c r="Q196" s="55"/>
      <c r="R196" s="55"/>
      <c r="S196" s="55"/>
      <c r="T196" s="55"/>
    </row>
    <row r="197" spans="9:20">
      <c r="I197" s="55"/>
      <c r="J197" s="55"/>
      <c r="K197" s="55"/>
      <c r="L197" s="55"/>
      <c r="M197" s="55"/>
      <c r="N197" s="55"/>
      <c r="O197" s="55"/>
      <c r="P197" s="55"/>
      <c r="Q197" s="55"/>
      <c r="R197" s="55"/>
      <c r="S197" s="55"/>
      <c r="T197" s="55"/>
    </row>
    <row r="198" spans="9:20">
      <c r="I198" s="55"/>
      <c r="J198" s="55"/>
      <c r="K198" s="55"/>
      <c r="L198" s="55"/>
      <c r="M198" s="55"/>
      <c r="N198" s="55"/>
      <c r="O198" s="55"/>
      <c r="P198" s="55"/>
      <c r="Q198" s="55"/>
      <c r="R198" s="55"/>
      <c r="S198" s="55"/>
      <c r="T198" s="55"/>
    </row>
    <row r="199" spans="9:20">
      <c r="I199" s="55"/>
      <c r="J199" s="55"/>
      <c r="K199" s="55"/>
      <c r="L199" s="55"/>
      <c r="M199" s="55"/>
      <c r="N199" s="55"/>
      <c r="O199" s="55"/>
      <c r="P199" s="55"/>
      <c r="Q199" s="55"/>
      <c r="R199" s="55"/>
      <c r="S199" s="55"/>
      <c r="T199" s="55"/>
    </row>
    <row r="200" spans="9:20">
      <c r="I200" s="55"/>
      <c r="J200" s="55"/>
      <c r="K200" s="55"/>
      <c r="L200" s="55"/>
      <c r="M200" s="55"/>
      <c r="N200" s="55"/>
      <c r="O200" s="55"/>
      <c r="P200" s="55"/>
      <c r="Q200" s="55"/>
      <c r="R200" s="55"/>
      <c r="S200" s="55"/>
      <c r="T200" s="55"/>
    </row>
    <row r="201" spans="9:20">
      <c r="I201" s="55"/>
      <c r="J201" s="55"/>
      <c r="K201" s="55"/>
      <c r="L201" s="55"/>
      <c r="M201" s="55"/>
      <c r="N201" s="55"/>
      <c r="O201" s="55"/>
      <c r="P201" s="55"/>
      <c r="Q201" s="55"/>
      <c r="R201" s="55"/>
      <c r="S201" s="55"/>
      <c r="T201" s="55"/>
    </row>
    <row r="202" spans="9:20">
      <c r="I202" s="55"/>
      <c r="J202" s="55"/>
      <c r="K202" s="55"/>
      <c r="L202" s="55"/>
      <c r="M202" s="55"/>
      <c r="N202" s="55"/>
      <c r="O202" s="55"/>
      <c r="P202" s="55"/>
      <c r="Q202" s="55"/>
      <c r="R202" s="55"/>
      <c r="S202" s="55"/>
      <c r="T202" s="55"/>
    </row>
    <row r="203" spans="9:20">
      <c r="I203" s="55"/>
      <c r="J203" s="55"/>
      <c r="K203" s="55"/>
      <c r="L203" s="55"/>
      <c r="M203" s="55"/>
      <c r="N203" s="55"/>
      <c r="O203" s="55"/>
      <c r="P203" s="55"/>
      <c r="Q203" s="55"/>
      <c r="R203" s="55"/>
      <c r="S203" s="55"/>
      <c r="T203" s="55"/>
    </row>
    <row r="204" spans="9:20">
      <c r="I204" s="55"/>
      <c r="J204" s="55"/>
      <c r="K204" s="55"/>
      <c r="L204" s="55"/>
      <c r="M204" s="55"/>
      <c r="N204" s="55"/>
      <c r="O204" s="55"/>
      <c r="P204" s="55"/>
      <c r="Q204" s="55"/>
      <c r="R204" s="55"/>
      <c r="S204" s="55"/>
      <c r="T204" s="55"/>
    </row>
    <row r="205" spans="9:20">
      <c r="I205" s="55"/>
      <c r="J205" s="55"/>
      <c r="K205" s="55"/>
      <c r="L205" s="55"/>
      <c r="M205" s="55"/>
      <c r="N205" s="55"/>
      <c r="O205" s="55"/>
      <c r="P205" s="55"/>
      <c r="Q205" s="55"/>
      <c r="R205" s="55"/>
      <c r="S205" s="55"/>
      <c r="T205" s="55"/>
    </row>
    <row r="206" spans="9:20">
      <c r="I206" s="55"/>
      <c r="J206" s="55"/>
      <c r="K206" s="55"/>
      <c r="L206" s="55"/>
      <c r="M206" s="55"/>
      <c r="N206" s="55"/>
      <c r="O206" s="55"/>
      <c r="P206" s="55"/>
      <c r="Q206" s="55"/>
      <c r="R206" s="55"/>
      <c r="S206" s="55"/>
      <c r="T206" s="55"/>
    </row>
    <row r="207" spans="9:20">
      <c r="I207" s="55"/>
      <c r="J207" s="55"/>
      <c r="K207" s="55"/>
      <c r="L207" s="55"/>
      <c r="M207" s="55"/>
      <c r="N207" s="55"/>
      <c r="O207" s="55"/>
      <c r="P207" s="55"/>
      <c r="Q207" s="55"/>
      <c r="R207" s="55"/>
      <c r="S207" s="55"/>
      <c r="T207" s="55"/>
    </row>
    <row r="208" spans="9:20">
      <c r="I208" s="55"/>
      <c r="J208" s="55"/>
      <c r="K208" s="55"/>
      <c r="L208" s="55"/>
      <c r="M208" s="55"/>
      <c r="N208" s="55"/>
      <c r="O208" s="55"/>
      <c r="P208" s="55"/>
      <c r="Q208" s="55"/>
      <c r="R208" s="55"/>
      <c r="S208" s="55"/>
      <c r="T208" s="55"/>
    </row>
    <row r="209" spans="9:20">
      <c r="I209" s="55"/>
      <c r="J209" s="55"/>
      <c r="K209" s="55"/>
      <c r="L209" s="55"/>
      <c r="M209" s="55"/>
      <c r="N209" s="55"/>
      <c r="O209" s="55"/>
      <c r="P209" s="55"/>
      <c r="Q209" s="55"/>
      <c r="R209" s="55"/>
      <c r="S209" s="55"/>
      <c r="T209" s="55"/>
    </row>
    <row r="210" spans="9:20">
      <c r="I210" s="55"/>
      <c r="J210" s="55"/>
      <c r="K210" s="55"/>
      <c r="L210" s="55"/>
      <c r="M210" s="55"/>
      <c r="N210" s="55"/>
      <c r="O210" s="55"/>
      <c r="P210" s="55"/>
      <c r="Q210" s="55"/>
      <c r="R210" s="55"/>
      <c r="S210" s="55"/>
      <c r="T210" s="55"/>
    </row>
    <row r="211" spans="9:20">
      <c r="I211" s="55"/>
      <c r="J211" s="55"/>
      <c r="K211" s="55"/>
      <c r="L211" s="55"/>
      <c r="M211" s="55"/>
      <c r="N211" s="55"/>
      <c r="O211" s="55"/>
      <c r="P211" s="55"/>
      <c r="Q211" s="55"/>
      <c r="R211" s="55"/>
      <c r="S211" s="55"/>
      <c r="T211" s="55"/>
    </row>
    <row r="212" spans="9:20">
      <c r="I212" s="55"/>
      <c r="J212" s="55"/>
      <c r="K212" s="55"/>
      <c r="L212" s="55"/>
      <c r="M212" s="55"/>
      <c r="N212" s="55"/>
      <c r="O212" s="55"/>
      <c r="P212" s="55"/>
      <c r="Q212" s="55"/>
      <c r="R212" s="55"/>
      <c r="S212" s="55"/>
      <c r="T212" s="55"/>
    </row>
  </sheetData>
  <mergeCells count="2">
    <mergeCell ref="Y50:Z50"/>
    <mergeCell ref="Y58:Z58"/>
  </mergeCells>
  <phoneticPr fontId="23" type="noConversion"/>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C1D8A-1C1E-4CAE-AA8C-654EE7B67FCB}">
  <dimension ref="A1:AQ61"/>
  <sheetViews>
    <sheetView topLeftCell="I1" zoomScale="55" zoomScaleNormal="55" workbookViewId="0"/>
  </sheetViews>
  <sheetFormatPr defaultColWidth="9.140625" defaultRowHeight="15"/>
  <cols>
    <col min="1" max="8" width="0" style="25" hidden="1" customWidth="1"/>
    <col min="9" max="16384" width="9.140625" style="25"/>
  </cols>
  <sheetData>
    <row r="1" spans="1:43">
      <c r="A1" s="25" t="s">
        <v>592</v>
      </c>
      <c r="B1" s="25" t="s">
        <v>2557</v>
      </c>
      <c r="C1" s="25" t="s">
        <v>2558</v>
      </c>
      <c r="D1" s="25" t="s">
        <v>2559</v>
      </c>
      <c r="I1" s="25" t="s">
        <v>592</v>
      </c>
      <c r="J1" s="25" t="s">
        <v>2560</v>
      </c>
      <c r="K1" s="25" t="s">
        <v>2561</v>
      </c>
      <c r="L1" s="25" t="s">
        <v>2562</v>
      </c>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row>
    <row r="2" spans="1:43">
      <c r="A2" s="73">
        <v>38353</v>
      </c>
      <c r="B2" s="74">
        <v>3.4588731639057988</v>
      </c>
      <c r="C2" s="74">
        <v>1.466851699819965</v>
      </c>
      <c r="D2" s="74">
        <v>1.9217285423978401</v>
      </c>
      <c r="I2" s="87">
        <v>2005</v>
      </c>
      <c r="J2" s="27">
        <f>B2/B$2*100</f>
        <v>100</v>
      </c>
      <c r="K2" s="27">
        <f t="shared" ref="K2:L17" si="0">C2/C$2*100</f>
        <v>100</v>
      </c>
      <c r="L2" s="27">
        <f t="shared" si="0"/>
        <v>100</v>
      </c>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row>
    <row r="3" spans="1:43">
      <c r="A3" s="73">
        <v>38718</v>
      </c>
      <c r="B3" s="74">
        <v>3.5792355538817011</v>
      </c>
      <c r="C3" s="74">
        <v>1.4651842521818139</v>
      </c>
      <c r="D3" s="74">
        <v>1.938899531797754</v>
      </c>
      <c r="I3" s="87" t="s">
        <v>603</v>
      </c>
      <c r="J3" s="27">
        <f t="shared" ref="J3:J17" si="1">B3/B$2*100</f>
        <v>103.47981508058501</v>
      </c>
      <c r="K3" s="27">
        <f t="shared" si="0"/>
        <v>99.886324729462714</v>
      </c>
      <c r="L3" s="27">
        <f t="shared" si="0"/>
        <v>100.89351794600962</v>
      </c>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row>
    <row r="4" spans="1:43">
      <c r="A4" s="73">
        <v>39083</v>
      </c>
      <c r="B4" s="74">
        <v>3.666163621509777</v>
      </c>
      <c r="C4" s="74">
        <v>1.4663408475281521</v>
      </c>
      <c r="D4" s="74">
        <v>1.9467815625798131</v>
      </c>
      <c r="G4" s="75"/>
      <c r="I4" s="87" t="s">
        <v>183</v>
      </c>
      <c r="J4" s="27">
        <f t="shared" si="1"/>
        <v>105.99300546105898</v>
      </c>
      <c r="K4" s="27">
        <f t="shared" si="0"/>
        <v>99.965173555590141</v>
      </c>
      <c r="L4" s="27">
        <f t="shared" si="0"/>
        <v>101.30367112884284</v>
      </c>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row>
    <row r="5" spans="1:43">
      <c r="A5" s="73">
        <v>39448</v>
      </c>
      <c r="B5" s="74">
        <v>3.7193324992235981</v>
      </c>
      <c r="C5" s="74">
        <v>1.4572215054860771</v>
      </c>
      <c r="D5" s="74">
        <v>1.944556845688916</v>
      </c>
      <c r="I5" s="87" t="s">
        <v>184</v>
      </c>
      <c r="J5" s="27">
        <f t="shared" si="1"/>
        <v>107.53017884656072</v>
      </c>
      <c r="K5" s="27">
        <f t="shared" si="0"/>
        <v>99.343478666925236</v>
      </c>
      <c r="L5" s="27">
        <f t="shared" si="0"/>
        <v>101.18790467994985</v>
      </c>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row>
    <row r="6" spans="1:43">
      <c r="A6" s="73">
        <v>39814</v>
      </c>
      <c r="B6" s="74">
        <v>3.718648548827451</v>
      </c>
      <c r="C6" s="74">
        <v>1.441825114178495</v>
      </c>
      <c r="D6" s="74">
        <v>1.937042309497625</v>
      </c>
      <c r="I6" s="87" t="s">
        <v>185</v>
      </c>
      <c r="J6" s="27">
        <f t="shared" si="1"/>
        <v>107.51040505423768</v>
      </c>
      <c r="K6" s="27">
        <f t="shared" si="0"/>
        <v>98.293857133305181</v>
      </c>
      <c r="L6" s="27">
        <f t="shared" si="0"/>
        <v>100.79687462416919</v>
      </c>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row>
    <row r="7" spans="1:43">
      <c r="A7" s="73">
        <v>40179</v>
      </c>
      <c r="B7" s="74">
        <v>3.804634554993874</v>
      </c>
      <c r="C7" s="74">
        <v>1.4452866219714839</v>
      </c>
      <c r="D7" s="74">
        <v>1.9485378250814629</v>
      </c>
      <c r="I7" s="87" t="s">
        <v>628</v>
      </c>
      <c r="J7" s="27">
        <f t="shared" si="1"/>
        <v>109.99635935472227</v>
      </c>
      <c r="K7" s="27">
        <f t="shared" si="0"/>
        <v>98.52983925702047</v>
      </c>
      <c r="L7" s="27">
        <f t="shared" si="0"/>
        <v>101.39506085756376</v>
      </c>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row>
    <row r="8" spans="1:43">
      <c r="A8" s="73">
        <v>40544</v>
      </c>
      <c r="B8" s="74">
        <v>3.8743690143846989</v>
      </c>
      <c r="C8" s="74">
        <v>1.445342379616682</v>
      </c>
      <c r="D8" s="74">
        <v>1.954650844311949</v>
      </c>
      <c r="I8" s="87" t="s">
        <v>630</v>
      </c>
      <c r="J8" s="27">
        <f t="shared" si="1"/>
        <v>112.01246275274568</v>
      </c>
      <c r="K8" s="27">
        <f t="shared" si="0"/>
        <v>98.53364043509491</v>
      </c>
      <c r="L8" s="27">
        <f t="shared" si="0"/>
        <v>101.71316089592082</v>
      </c>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row>
    <row r="9" spans="1:43">
      <c r="A9" s="73">
        <v>40909</v>
      </c>
      <c r="B9" s="74">
        <v>3.8532600191293969</v>
      </c>
      <c r="C9" s="74">
        <v>1.442064294887724</v>
      </c>
      <c r="D9" s="74">
        <v>1.949889700073216</v>
      </c>
      <c r="I9" s="87" t="s">
        <v>352</v>
      </c>
      <c r="J9" s="27">
        <f t="shared" si="1"/>
        <v>111.40217742989604</v>
      </c>
      <c r="K9" s="27">
        <f t="shared" si="0"/>
        <v>98.310162851821815</v>
      </c>
      <c r="L9" s="27">
        <f t="shared" si="0"/>
        <v>101.46540768136991</v>
      </c>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row>
    <row r="10" spans="1:43">
      <c r="A10" s="73">
        <v>41275</v>
      </c>
      <c r="B10" s="74">
        <v>3.826227737127565</v>
      </c>
      <c r="C10" s="74">
        <v>1.4406815717540109</v>
      </c>
      <c r="D10" s="74">
        <v>1.9506342413708611</v>
      </c>
      <c r="I10" s="87" t="s">
        <v>631</v>
      </c>
      <c r="J10" s="27">
        <f t="shared" si="1"/>
        <v>110.62064307691888</v>
      </c>
      <c r="K10" s="27">
        <f t="shared" si="0"/>
        <v>98.21589816685858</v>
      </c>
      <c r="L10" s="27">
        <f t="shared" si="0"/>
        <v>101.50415099402925</v>
      </c>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row>
    <row r="11" spans="1:43">
      <c r="A11" s="73">
        <v>41640</v>
      </c>
      <c r="B11" s="74">
        <v>3.854019503944059</v>
      </c>
      <c r="C11" s="74">
        <v>1.446086605094463</v>
      </c>
      <c r="D11" s="74">
        <v>1.957875596034355</v>
      </c>
      <c r="I11" s="87" t="s">
        <v>632</v>
      </c>
      <c r="J11" s="27">
        <f t="shared" si="1"/>
        <v>111.42413500910384</v>
      </c>
      <c r="K11" s="27">
        <f t="shared" si="0"/>
        <v>98.58437668047489</v>
      </c>
      <c r="L11" s="27">
        <f t="shared" si="0"/>
        <v>101.880965643119</v>
      </c>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row>
    <row r="12" spans="1:43">
      <c r="A12" s="73">
        <v>42005</v>
      </c>
      <c r="B12" s="74">
        <v>3.8695500581872229</v>
      </c>
      <c r="C12" s="74">
        <v>1.45067127032217</v>
      </c>
      <c r="D12" s="74">
        <v>1.966641571186609</v>
      </c>
      <c r="I12" s="87" t="s">
        <v>389</v>
      </c>
      <c r="J12" s="27">
        <f t="shared" si="1"/>
        <v>111.87314118849281</v>
      </c>
      <c r="K12" s="27">
        <f t="shared" si="0"/>
        <v>98.896928060295323</v>
      </c>
      <c r="L12" s="27">
        <f t="shared" si="0"/>
        <v>102.33711618461621</v>
      </c>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row>
    <row r="13" spans="1:43">
      <c r="A13" s="73">
        <v>42370</v>
      </c>
      <c r="B13" s="74">
        <v>3.8767141013519439</v>
      </c>
      <c r="C13" s="74">
        <v>1.4498667632061659</v>
      </c>
      <c r="D13" s="74">
        <v>1.972554362529549</v>
      </c>
      <c r="I13" s="87" t="s">
        <v>633</v>
      </c>
      <c r="J13" s="27">
        <f t="shared" si="1"/>
        <v>112.08026191322709</v>
      </c>
      <c r="K13" s="27">
        <f t="shared" si="0"/>
        <v>98.842082221680371</v>
      </c>
      <c r="L13" s="27">
        <f t="shared" si="0"/>
        <v>102.64479706734704</v>
      </c>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row>
    <row r="14" spans="1:43">
      <c r="A14" s="73">
        <v>42736</v>
      </c>
      <c r="B14" s="74">
        <v>3.8837825469877192</v>
      </c>
      <c r="C14" s="74">
        <v>1.4528768367958</v>
      </c>
      <c r="D14" s="74">
        <v>1.9756821895743431</v>
      </c>
      <c r="I14" s="87" t="s">
        <v>634</v>
      </c>
      <c r="J14" s="27">
        <f t="shared" si="1"/>
        <v>112.2846188034865</v>
      </c>
      <c r="K14" s="27">
        <f t="shared" si="0"/>
        <v>99.047288623254815</v>
      </c>
      <c r="L14" s="27">
        <f t="shared" si="0"/>
        <v>102.80755819493538</v>
      </c>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row>
    <row r="15" spans="1:43">
      <c r="A15" s="73">
        <v>43101</v>
      </c>
      <c r="B15" s="74">
        <v>3.8679512499827959</v>
      </c>
      <c r="C15" s="74">
        <v>1.4575529622321091</v>
      </c>
      <c r="D15" s="74">
        <v>1.9795023757099359</v>
      </c>
      <c r="I15" s="87" t="s">
        <v>635</v>
      </c>
      <c r="J15" s="27">
        <f t="shared" si="1"/>
        <v>111.82691780507676</v>
      </c>
      <c r="K15" s="27">
        <f t="shared" si="0"/>
        <v>99.366075139770629</v>
      </c>
      <c r="L15" s="27">
        <f t="shared" si="0"/>
        <v>103.00634725651774</v>
      </c>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row>
    <row r="16" spans="1:43">
      <c r="A16" s="73">
        <v>43466</v>
      </c>
      <c r="B16" s="74">
        <v>3.8519479442110249</v>
      </c>
      <c r="C16" s="74">
        <v>1.4568546996395859</v>
      </c>
      <c r="D16" s="74">
        <v>1.980524168322108</v>
      </c>
      <c r="I16" s="87" t="s">
        <v>204</v>
      </c>
      <c r="J16" s="27">
        <f t="shared" si="1"/>
        <v>111.36424383545078</v>
      </c>
      <c r="K16" s="27">
        <f t="shared" si="0"/>
        <v>99.318472332165129</v>
      </c>
      <c r="L16" s="27">
        <f t="shared" si="0"/>
        <v>103.05951775326736</v>
      </c>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row>
    <row r="17" spans="1:43">
      <c r="A17" s="73">
        <v>43831</v>
      </c>
      <c r="B17" s="74">
        <v>3.7695473958464252</v>
      </c>
      <c r="C17" s="74">
        <v>1.441748836241378</v>
      </c>
      <c r="D17" s="74">
        <v>1.9697654435388261</v>
      </c>
      <c r="I17" s="87" t="s">
        <v>216</v>
      </c>
      <c r="J17" s="27">
        <f t="shared" si="1"/>
        <v>108.98194924238879</v>
      </c>
      <c r="K17" s="27">
        <f t="shared" si="0"/>
        <v>98.2886570209062</v>
      </c>
      <c r="L17" s="27">
        <f t="shared" si="0"/>
        <v>102.49967152390045</v>
      </c>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row>
    <row r="18" spans="1:43">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row>
    <row r="19" spans="1:43">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row>
    <row r="20" spans="1:43">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row>
    <row r="21" spans="1:43">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row>
    <row r="22" spans="1:43">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row>
    <row r="23" spans="1:43">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row>
    <row r="24" spans="1:43">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row>
    <row r="25" spans="1:43">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row>
    <row r="26" spans="1:43">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row>
    <row r="27" spans="1:43">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row>
    <row r="28" spans="1:43">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row>
    <row r="29" spans="1:43">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row>
    <row r="30" spans="1:43">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row>
    <row r="31" spans="1:43">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row>
    <row r="32" spans="1:43">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row>
    <row r="33" spans="14:43">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row>
    <row r="34" spans="14:43">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row>
    <row r="35" spans="14:43">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row>
    <row r="36" spans="14:43">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row>
    <row r="37" spans="14:43">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row>
    <row r="38" spans="14:43">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row>
    <row r="39" spans="14:43">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row>
    <row r="40" spans="14:43">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row>
    <row r="41" spans="14:43">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row>
    <row r="42" spans="14:43">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row>
    <row r="43" spans="14:43">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row>
    <row r="44" spans="14:43">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row>
    <row r="45" spans="14:43">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row>
    <row r="46" spans="14:43">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row>
    <row r="47" spans="14:43">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row>
    <row r="48" spans="14:43">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row>
    <row r="49" spans="14:43">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row>
    <row r="50" spans="14:43">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row>
    <row r="51" spans="14:43">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row>
    <row r="52" spans="14:43">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row>
    <row r="53" spans="14:43">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row>
    <row r="54" spans="14:43">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row>
    <row r="55" spans="14:43">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row>
    <row r="56" spans="14:43">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row>
    <row r="57" spans="14:43">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row>
    <row r="58" spans="14:43">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row>
    <row r="59" spans="14:43">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row>
    <row r="60" spans="14:43">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row>
    <row r="61" spans="14:43">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34E61-10C3-4598-AF14-1EACB4DCDD21}">
  <dimension ref="B6:X83"/>
  <sheetViews>
    <sheetView topLeftCell="F20" zoomScale="80" zoomScaleNormal="80" workbookViewId="0">
      <selection activeCell="L45" sqref="L45"/>
    </sheetView>
  </sheetViews>
  <sheetFormatPr defaultRowHeight="12.75"/>
  <cols>
    <col min="1" max="6" width="9.140625" style="124"/>
    <col min="7" max="16" width="9.28515625" style="124" customWidth="1"/>
    <col min="17" max="18" width="9.140625" style="124"/>
    <col min="19" max="19" width="9.28515625" style="124" customWidth="1"/>
    <col min="20" max="21" width="9.140625" style="124"/>
    <col min="22" max="23" width="9.28515625" style="124" customWidth="1"/>
    <col min="24" max="16384" width="9.140625" style="124"/>
  </cols>
  <sheetData>
    <row r="6" spans="2:24">
      <c r="E6" s="124" t="s">
        <v>158</v>
      </c>
      <c r="F6" s="124" t="s">
        <v>159</v>
      </c>
      <c r="G6" s="124" t="s">
        <v>160</v>
      </c>
      <c r="H6" s="124" t="s">
        <v>161</v>
      </c>
      <c r="I6" s="124" t="s">
        <v>162</v>
      </c>
      <c r="J6" s="124" t="s">
        <v>159</v>
      </c>
      <c r="K6" s="124" t="s">
        <v>158</v>
      </c>
      <c r="L6" s="124" t="s">
        <v>163</v>
      </c>
      <c r="M6" s="124" t="s">
        <v>164</v>
      </c>
      <c r="O6" s="124" t="s">
        <v>165</v>
      </c>
      <c r="V6" s="124" t="s">
        <v>166</v>
      </c>
      <c r="X6" s="124" t="s">
        <v>167</v>
      </c>
    </row>
    <row r="7" spans="2:24">
      <c r="E7" s="124" t="s">
        <v>168</v>
      </c>
      <c r="F7" s="124" t="s">
        <v>169</v>
      </c>
      <c r="G7" s="124" t="s">
        <v>170</v>
      </c>
      <c r="H7" s="124" t="s">
        <v>171</v>
      </c>
      <c r="I7" s="124" t="s">
        <v>144</v>
      </c>
      <c r="L7" s="124" t="s">
        <v>172</v>
      </c>
      <c r="V7" s="124" t="s">
        <v>173</v>
      </c>
      <c r="W7" s="124" t="s">
        <v>174</v>
      </c>
      <c r="X7" s="124" t="s">
        <v>175</v>
      </c>
    </row>
    <row r="9" spans="2:24">
      <c r="B9" s="124" t="s">
        <v>148</v>
      </c>
      <c r="C9" s="451" t="s">
        <v>149</v>
      </c>
      <c r="D9" s="124">
        <v>2019</v>
      </c>
      <c r="E9" s="124">
        <v>1.4598831999999999</v>
      </c>
      <c r="F9" s="124">
        <v>0.28564843000000001</v>
      </c>
      <c r="G9" s="124">
        <v>0.70621482999999996</v>
      </c>
      <c r="H9" s="124">
        <v>2.2899265</v>
      </c>
      <c r="I9" s="124">
        <v>17.948468999999999</v>
      </c>
      <c r="J9" s="124">
        <v>0.28564843000000001</v>
      </c>
      <c r="K9" s="124">
        <v>1.4598831999999999</v>
      </c>
      <c r="L9" s="124">
        <v>5.4800120999999997</v>
      </c>
      <c r="M9" s="124">
        <v>2.6206133</v>
      </c>
      <c r="O9" s="124">
        <v>41.048470000000002</v>
      </c>
      <c r="Q9" s="124">
        <v>-18.072679610000005</v>
      </c>
      <c r="S9" s="124">
        <v>1.4598831999999999</v>
      </c>
      <c r="T9" s="124">
        <v>17.948468999999999</v>
      </c>
      <c r="V9" s="124">
        <v>8.6804143000000007</v>
      </c>
      <c r="W9" s="124">
        <v>8.1006254000000002</v>
      </c>
      <c r="X9" s="124">
        <v>1.6417389</v>
      </c>
    </row>
    <row r="10" spans="2:24">
      <c r="B10" s="124" t="str">
        <f>B9</f>
        <v>adv</v>
      </c>
      <c r="C10" s="451"/>
      <c r="D10" s="124">
        <v>20</v>
      </c>
      <c r="E10" s="124">
        <v>2.9991154</v>
      </c>
      <c r="F10" s="124">
        <v>0.28887740000000001</v>
      </c>
      <c r="G10" s="124">
        <v>0.82332786000000002</v>
      </c>
      <c r="H10" s="124">
        <v>4.1098996000000003</v>
      </c>
      <c r="I10" s="124">
        <v>20.279640000000001</v>
      </c>
      <c r="J10" s="124">
        <v>0.28887740000000001</v>
      </c>
      <c r="K10" s="124">
        <v>2.9991154</v>
      </c>
      <c r="L10" s="124">
        <v>6.1766803000000001</v>
      </c>
      <c r="M10" s="124">
        <v>2.7934350000000001</v>
      </c>
      <c r="O10" s="124">
        <v>48.295749000000001</v>
      </c>
      <c r="Q10" s="124">
        <v>-19.506011339999997</v>
      </c>
      <c r="S10" s="124">
        <v>2.9991154</v>
      </c>
      <c r="T10" s="124">
        <v>20.279640000000001</v>
      </c>
      <c r="V10" s="124">
        <v>9.3299330000000005</v>
      </c>
      <c r="W10" s="124">
        <v>8.9701152999999998</v>
      </c>
      <c r="X10" s="124">
        <v>1.5572577999999999</v>
      </c>
    </row>
    <row r="11" spans="2:24">
      <c r="B11" s="124" t="str">
        <f>B10</f>
        <v>adv</v>
      </c>
      <c r="C11" s="451"/>
      <c r="D11" s="124">
        <v>21</v>
      </c>
      <c r="E11" s="124">
        <v>2.8241798</v>
      </c>
      <c r="F11" s="124">
        <v>0.28500945999999999</v>
      </c>
      <c r="G11" s="124">
        <v>0.78380404000000004</v>
      </c>
      <c r="H11" s="124">
        <v>3.5262349999999998</v>
      </c>
      <c r="I11" s="124">
        <v>19.364070999999999</v>
      </c>
      <c r="J11" s="124">
        <v>0.28500945999999999</v>
      </c>
      <c r="K11" s="124">
        <v>2.8241798</v>
      </c>
      <c r="L11" s="124">
        <v>6.2780038999999999</v>
      </c>
      <c r="M11" s="124">
        <v>2.7132603</v>
      </c>
      <c r="O11" s="124">
        <v>46.351455999999999</v>
      </c>
      <c r="Q11" s="124">
        <v>-19.283147239999998</v>
      </c>
      <c r="S11" s="124">
        <v>2.8241798</v>
      </c>
      <c r="T11" s="124">
        <v>19.364070999999999</v>
      </c>
      <c r="V11" s="124">
        <v>9.1007111999999992</v>
      </c>
      <c r="W11" s="124">
        <v>8.9912641999999998</v>
      </c>
      <c r="X11" s="124">
        <v>1.5840977000000001</v>
      </c>
    </row>
    <row r="12" spans="2:24">
      <c r="B12" s="124" t="str">
        <f>B11</f>
        <v>adv</v>
      </c>
      <c r="C12" s="451"/>
      <c r="D12" s="124">
        <v>22</v>
      </c>
      <c r="E12" s="124">
        <v>2.1216135999999999</v>
      </c>
      <c r="F12" s="124">
        <v>0.40535707999999998</v>
      </c>
      <c r="G12" s="124">
        <v>0.97885462999999995</v>
      </c>
      <c r="H12" s="124">
        <v>3.4744185999999999</v>
      </c>
      <c r="I12" s="124">
        <v>18.854109000000001</v>
      </c>
      <c r="J12" s="124">
        <v>0.40535707999999998</v>
      </c>
      <c r="K12" s="124">
        <v>2.1216135999999999</v>
      </c>
      <c r="L12" s="124">
        <v>6.5419207999999998</v>
      </c>
      <c r="M12" s="124">
        <v>2.6250643999999999</v>
      </c>
      <c r="O12" s="124">
        <v>46.847521</v>
      </c>
      <c r="Q12" s="124">
        <v>-20.607811009999999</v>
      </c>
      <c r="S12" s="124">
        <v>2.1216135999999999</v>
      </c>
      <c r="T12" s="124">
        <v>18.854109000000001</v>
      </c>
      <c r="V12" s="124">
        <v>9.8624238000000002</v>
      </c>
      <c r="W12" s="124">
        <v>9.1669851999999992</v>
      </c>
      <c r="X12" s="124">
        <v>2.1548571999999999</v>
      </c>
    </row>
    <row r="13" spans="2:24">
      <c r="B13" s="124" t="s">
        <v>151</v>
      </c>
      <c r="C13" s="451" t="s">
        <v>152</v>
      </c>
      <c r="D13" s="124">
        <v>2019</v>
      </c>
      <c r="E13" s="124">
        <v>1.1535272000000001</v>
      </c>
      <c r="F13" s="124">
        <v>1.1325389999999999E-2</v>
      </c>
      <c r="G13" s="124">
        <v>0.25936756999999999</v>
      </c>
      <c r="H13" s="124">
        <v>2.7274959999999999</v>
      </c>
      <c r="I13" s="124">
        <v>9.3077395999999997</v>
      </c>
      <c r="J13" s="124">
        <v>1.1325389999999999E-2</v>
      </c>
      <c r="K13" s="124">
        <v>1.1535272000000001</v>
      </c>
      <c r="L13" s="124">
        <v>5.0916851999999997</v>
      </c>
      <c r="M13" s="124">
        <v>1.8608119999999999</v>
      </c>
      <c r="O13" s="124">
        <v>31.643172</v>
      </c>
      <c r="Q13" s="124">
        <v>-18.172390849999999</v>
      </c>
      <c r="S13" s="124">
        <v>1.1535272000000001</v>
      </c>
      <c r="T13" s="124">
        <v>9.3077395999999997</v>
      </c>
      <c r="V13" s="124">
        <v>9.2288467000000001</v>
      </c>
      <c r="W13" s="124">
        <v>6.9524971999999998</v>
      </c>
      <c r="X13" s="124">
        <v>2.5906554000000002</v>
      </c>
    </row>
    <row r="14" spans="2:24">
      <c r="B14" s="124" t="str">
        <f>B13</f>
        <v>eme</v>
      </c>
      <c r="C14" s="451"/>
      <c r="D14" s="124">
        <v>20</v>
      </c>
      <c r="E14" s="124">
        <v>1.6759980999999999</v>
      </c>
      <c r="F14" s="124">
        <v>1.647098E-2</v>
      </c>
      <c r="G14" s="124">
        <v>0.37522998000000002</v>
      </c>
      <c r="H14" s="124">
        <v>2.8190599999999999</v>
      </c>
      <c r="I14" s="124">
        <v>10.891579999999999</v>
      </c>
      <c r="J14" s="124">
        <v>1.647098E-2</v>
      </c>
      <c r="K14" s="124">
        <v>1.6759980999999999</v>
      </c>
      <c r="L14" s="124">
        <v>5.4402182999999997</v>
      </c>
      <c r="M14" s="124">
        <v>1.7297559</v>
      </c>
      <c r="O14" s="124">
        <v>34.603064000000003</v>
      </c>
      <c r="Q14" s="124">
        <v>-18.808253960000005</v>
      </c>
      <c r="S14" s="124">
        <v>1.6759980999999999</v>
      </c>
      <c r="T14" s="124">
        <v>10.891579999999999</v>
      </c>
      <c r="V14" s="124">
        <v>9.7791858000000005</v>
      </c>
      <c r="W14" s="124">
        <v>7.1699741999999995</v>
      </c>
      <c r="X14" s="124">
        <v>2.4317158999999999</v>
      </c>
    </row>
    <row r="15" spans="2:24">
      <c r="B15" s="124" t="str">
        <f>B14</f>
        <v>eme</v>
      </c>
      <c r="C15" s="451"/>
      <c r="D15" s="124">
        <v>21</v>
      </c>
      <c r="E15" s="124">
        <v>1.0438668</v>
      </c>
      <c r="F15" s="124">
        <v>1.2081339999999999E-2</v>
      </c>
      <c r="G15" s="124">
        <v>0.44312424</v>
      </c>
      <c r="H15" s="124">
        <v>3.0460132999999998</v>
      </c>
      <c r="I15" s="124">
        <v>9.3642915999999996</v>
      </c>
      <c r="J15" s="124">
        <v>1.2081339999999999E-2</v>
      </c>
      <c r="K15" s="124">
        <v>1.0438668</v>
      </c>
      <c r="L15" s="124">
        <v>5.1314754999999996</v>
      </c>
      <c r="M15" s="124">
        <v>1.5568093000000001</v>
      </c>
      <c r="O15" s="124">
        <v>31.753285000000002</v>
      </c>
      <c r="Q15" s="124">
        <v>-17.831826380000003</v>
      </c>
      <c r="S15" s="124">
        <v>1.0438668</v>
      </c>
      <c r="T15" s="124">
        <v>9.3642915999999996</v>
      </c>
      <c r="V15" s="124">
        <v>8.0342562999999991</v>
      </c>
      <c r="W15" s="124">
        <v>6.6882847999999999</v>
      </c>
      <c r="X15" s="124">
        <v>3.0064297999999998</v>
      </c>
    </row>
    <row r="16" spans="2:24">
      <c r="B16" s="124" t="str">
        <f>B15</f>
        <v>eme</v>
      </c>
      <c r="C16" s="451"/>
      <c r="D16" s="124">
        <v>22</v>
      </c>
      <c r="E16" s="124">
        <v>1.1704144000000001</v>
      </c>
      <c r="F16" s="124">
        <v>2.1792200000000001E-2</v>
      </c>
      <c r="G16" s="124">
        <v>6.6599679999999994E-2</v>
      </c>
      <c r="H16" s="124">
        <v>2.4933432</v>
      </c>
      <c r="I16" s="124">
        <v>9.6339942000000001</v>
      </c>
      <c r="J16" s="124">
        <v>2.1792200000000001E-2</v>
      </c>
      <c r="K16" s="124">
        <v>1.1704144000000001</v>
      </c>
      <c r="L16" s="124">
        <v>5.4255155999999998</v>
      </c>
      <c r="M16" s="124">
        <v>1.6372529</v>
      </c>
      <c r="O16" s="124">
        <v>33.240746000000001</v>
      </c>
      <c r="Q16" s="124">
        <v>-19.832810120000001</v>
      </c>
      <c r="S16" s="124">
        <v>1.1704144000000001</v>
      </c>
      <c r="T16" s="124">
        <v>9.6339942000000001</v>
      </c>
      <c r="V16" s="124">
        <v>8.4238610000000005</v>
      </c>
      <c r="W16" s="124">
        <v>7.0627684999999998</v>
      </c>
      <c r="X16" s="124">
        <v>4.4797720999999999</v>
      </c>
    </row>
    <row r="17" spans="2:24">
      <c r="B17" s="124" t="s">
        <v>151</v>
      </c>
      <c r="C17" s="451" t="s">
        <v>130</v>
      </c>
      <c r="D17" s="124">
        <v>2019</v>
      </c>
      <c r="E17" s="124">
        <v>1.1535272000000001</v>
      </c>
      <c r="F17" s="124">
        <v>1.1325389999999999E-2</v>
      </c>
      <c r="G17" s="124">
        <v>0.25936756999999999</v>
      </c>
      <c r="H17" s="124">
        <v>2.7274959999999999</v>
      </c>
      <c r="I17" s="124">
        <v>9.3077395999999997</v>
      </c>
      <c r="J17" s="124">
        <v>1.1325389999999999E-2</v>
      </c>
      <c r="K17" s="124">
        <v>1.1535272000000001</v>
      </c>
      <c r="L17" s="124">
        <v>5.0916851999999997</v>
      </c>
      <c r="M17" s="124">
        <v>1.8608119999999999</v>
      </c>
      <c r="O17" s="124">
        <v>31.643172</v>
      </c>
      <c r="Q17" s="124">
        <v>-18.172390849999999</v>
      </c>
      <c r="S17" s="124">
        <v>1.1535272000000001</v>
      </c>
      <c r="T17" s="124">
        <v>9.3077395999999997</v>
      </c>
      <c r="V17" s="124">
        <v>9.2288467000000001</v>
      </c>
      <c r="W17" s="124">
        <v>6.9524971999999998</v>
      </c>
      <c r="X17" s="124">
        <v>2.5906554000000002</v>
      </c>
    </row>
    <row r="18" spans="2:24">
      <c r="B18" s="124" t="str">
        <f>B17</f>
        <v>eme</v>
      </c>
      <c r="C18" s="451"/>
      <c r="D18" s="124">
        <v>20</v>
      </c>
      <c r="E18" s="124">
        <v>1.6759980999999999</v>
      </c>
      <c r="F18" s="124">
        <v>1.647098E-2</v>
      </c>
      <c r="G18" s="124">
        <v>0.37522998000000002</v>
      </c>
      <c r="H18" s="124">
        <v>2.8190599999999999</v>
      </c>
      <c r="I18" s="124">
        <v>10.891579999999999</v>
      </c>
      <c r="J18" s="124">
        <v>1.647098E-2</v>
      </c>
      <c r="K18" s="124">
        <v>1.6759980999999999</v>
      </c>
      <c r="L18" s="124">
        <v>5.4402182999999997</v>
      </c>
      <c r="M18" s="124">
        <v>1.7297559</v>
      </c>
      <c r="O18" s="124">
        <v>34.603064000000003</v>
      </c>
      <c r="Q18" s="124">
        <v>-18.808253960000005</v>
      </c>
      <c r="S18" s="124">
        <v>1.6759980999999999</v>
      </c>
      <c r="T18" s="124">
        <v>10.891579999999999</v>
      </c>
      <c r="V18" s="124">
        <v>9.7791858000000005</v>
      </c>
      <c r="W18" s="124">
        <v>7.1699741999999995</v>
      </c>
      <c r="X18" s="124">
        <v>2.4317158999999999</v>
      </c>
    </row>
    <row r="19" spans="2:24">
      <c r="B19" s="124" t="str">
        <f>B18</f>
        <v>eme</v>
      </c>
      <c r="C19" s="451"/>
      <c r="D19" s="124">
        <v>21</v>
      </c>
      <c r="E19" s="124">
        <v>1.0438668</v>
      </c>
      <c r="F19" s="124">
        <v>1.2081339999999999E-2</v>
      </c>
      <c r="G19" s="124">
        <v>0.44312424</v>
      </c>
      <c r="H19" s="124">
        <v>3.0460132999999998</v>
      </c>
      <c r="I19" s="124">
        <v>9.3642915999999996</v>
      </c>
      <c r="J19" s="124">
        <v>1.2081339999999999E-2</v>
      </c>
      <c r="K19" s="124">
        <v>1.0438668</v>
      </c>
      <c r="L19" s="124">
        <v>5.1314754999999996</v>
      </c>
      <c r="M19" s="124">
        <v>1.5568093000000001</v>
      </c>
      <c r="O19" s="124">
        <v>31.753285000000002</v>
      </c>
      <c r="Q19" s="124">
        <v>-17.831826380000003</v>
      </c>
      <c r="S19" s="124">
        <v>1.0438668</v>
      </c>
      <c r="T19" s="124">
        <v>9.3642915999999996</v>
      </c>
      <c r="V19" s="124">
        <v>8.0342562999999991</v>
      </c>
      <c r="W19" s="124">
        <v>6.6882847999999999</v>
      </c>
      <c r="X19" s="124">
        <v>3.0064297999999998</v>
      </c>
    </row>
    <row r="20" spans="2:24">
      <c r="B20" s="124" t="str">
        <f>B19</f>
        <v>eme</v>
      </c>
      <c r="C20" s="451"/>
      <c r="D20" s="124">
        <v>22</v>
      </c>
      <c r="E20" s="124">
        <v>1.1704144000000001</v>
      </c>
      <c r="F20" s="124">
        <v>2.1792200000000001E-2</v>
      </c>
      <c r="G20" s="124">
        <v>6.6599679999999994E-2</v>
      </c>
      <c r="H20" s="124">
        <v>2.4933432</v>
      </c>
      <c r="I20" s="124">
        <v>9.6339942000000001</v>
      </c>
      <c r="J20" s="124">
        <v>2.1792200000000001E-2</v>
      </c>
      <c r="K20" s="124">
        <v>1.1704144000000001</v>
      </c>
      <c r="L20" s="124">
        <v>5.4255155999999998</v>
      </c>
      <c r="M20" s="124">
        <v>1.6372529</v>
      </c>
      <c r="O20" s="124">
        <v>33.240746000000001</v>
      </c>
      <c r="Q20" s="124">
        <v>-19.832810120000001</v>
      </c>
      <c r="S20" s="124">
        <v>1.1704144000000001</v>
      </c>
      <c r="T20" s="124">
        <v>9.6339942000000001</v>
      </c>
      <c r="V20" s="124">
        <v>8.4238610000000005</v>
      </c>
      <c r="W20" s="124">
        <v>7.0627684999999998</v>
      </c>
      <c r="X20" s="124">
        <v>4.4797720999999999</v>
      </c>
    </row>
    <row r="25" spans="2:24">
      <c r="E25" s="124">
        <v>1.5392322000000001</v>
      </c>
      <c r="F25" s="124">
        <v>3.2289699999999977E-3</v>
      </c>
      <c r="G25" s="124">
        <v>0.11711303000000006</v>
      </c>
      <c r="H25" s="124">
        <v>1.8199731000000003</v>
      </c>
      <c r="I25" s="124">
        <v>2.3311710000000012</v>
      </c>
      <c r="L25" s="124">
        <v>0.6966682000000004</v>
      </c>
      <c r="M25" s="124">
        <v>0.17282170000000008</v>
      </c>
      <c r="O25" s="124">
        <v>7.2472789999999989</v>
      </c>
      <c r="V25" s="124">
        <v>0.64951869999999978</v>
      </c>
      <c r="W25" s="124">
        <v>0.86948989999999959</v>
      </c>
      <c r="X25" s="124">
        <v>-8.4481100000000087E-2</v>
      </c>
    </row>
    <row r="26" spans="2:24">
      <c r="E26" s="124">
        <v>0.66173039999999994</v>
      </c>
      <c r="I26" s="124">
        <v>0.90564000000000178</v>
      </c>
    </row>
    <row r="34" spans="12:12" ht="23.25">
      <c r="L34" s="123" t="s">
        <v>9</v>
      </c>
    </row>
    <row r="36" spans="12:12">
      <c r="L36" s="124" t="s">
        <v>176</v>
      </c>
    </row>
    <row r="80" spans="12:12">
      <c r="L80" s="124" t="s">
        <v>154</v>
      </c>
    </row>
    <row r="81" spans="12:12">
      <c r="L81" s="124" t="s">
        <v>155</v>
      </c>
    </row>
    <row r="82" spans="12:12">
      <c r="L82" s="124" t="s">
        <v>156</v>
      </c>
    </row>
    <row r="83" spans="12:12">
      <c r="L83" s="124" t="s">
        <v>157</v>
      </c>
    </row>
  </sheetData>
  <mergeCells count="3">
    <mergeCell ref="C9:C12"/>
    <mergeCell ref="C13:C16"/>
    <mergeCell ref="C17:C20"/>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4C326-77DE-40DD-82C0-7CF492AF3EAC}">
  <dimension ref="A1:AV86"/>
  <sheetViews>
    <sheetView zoomScale="55" zoomScaleNormal="55" workbookViewId="0"/>
  </sheetViews>
  <sheetFormatPr defaultColWidth="9.140625" defaultRowHeight="12.75"/>
  <cols>
    <col min="1" max="1" width="19.5703125" style="34" bestFit="1" customWidth="1"/>
    <col min="2" max="2" width="17.5703125" style="34" bestFit="1" customWidth="1"/>
    <col min="3" max="4" width="9.140625" style="34"/>
    <col min="5" max="19" width="0" style="34" hidden="1" customWidth="1"/>
    <col min="20" max="16384" width="9.140625" style="34"/>
  </cols>
  <sheetData>
    <row r="1" spans="1:48">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row>
    <row r="2" spans="1:48">
      <c r="A2" s="466" t="s">
        <v>2563</v>
      </c>
      <c r="B2" s="77" t="s">
        <v>2564</v>
      </c>
      <c r="C2" s="76">
        <v>3.461055831500133E-2</v>
      </c>
      <c r="D2" s="76">
        <v>2.548637518912614E-2</v>
      </c>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row>
    <row r="3" spans="1:48">
      <c r="A3" s="466"/>
      <c r="B3" s="77" t="s">
        <v>2565</v>
      </c>
      <c r="C3" s="76">
        <v>6.3956255445393202E-3</v>
      </c>
      <c r="D3" s="76">
        <v>2.6060946603010691E-2</v>
      </c>
      <c r="E3" s="55"/>
      <c r="F3" s="55"/>
      <c r="G3" s="55"/>
      <c r="H3" s="55"/>
      <c r="I3" s="55"/>
      <c r="J3" s="55"/>
      <c r="K3" s="55"/>
      <c r="L3" s="55"/>
      <c r="M3" s="55"/>
      <c r="N3" s="55"/>
      <c r="O3" s="55"/>
      <c r="P3" s="55"/>
      <c r="Q3" s="55"/>
      <c r="R3" s="55"/>
      <c r="S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row>
    <row r="4" spans="1:48">
      <c r="A4" s="462" t="s">
        <v>2566</v>
      </c>
      <c r="B4" s="77" t="s">
        <v>2564</v>
      </c>
      <c r="C4" s="76">
        <v>2.1003972761078998E-2</v>
      </c>
      <c r="D4" s="76">
        <v>2.8937981174049658E-2</v>
      </c>
      <c r="E4" s="55"/>
      <c r="F4" s="55"/>
      <c r="G4" s="55"/>
      <c r="H4" s="55"/>
      <c r="I4" s="55"/>
      <c r="J4" s="55"/>
      <c r="K4" s="55"/>
      <c r="L4" s="55"/>
      <c r="M4" s="55"/>
      <c r="N4" s="55"/>
      <c r="O4" s="55"/>
      <c r="P4" s="55"/>
      <c r="Q4" s="55"/>
      <c r="R4" s="55"/>
      <c r="S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row>
    <row r="5" spans="1:48">
      <c r="A5" s="462"/>
      <c r="B5" s="77" t="s">
        <v>2565</v>
      </c>
      <c r="C5" s="76">
        <v>8.2692608786266893E-3</v>
      </c>
      <c r="D5" s="76">
        <v>2.1159393937716625E-2</v>
      </c>
      <c r="E5" s="55"/>
      <c r="F5" s="55"/>
      <c r="G5" s="55"/>
      <c r="H5" s="55"/>
      <c r="I5" s="55"/>
      <c r="J5" s="55"/>
      <c r="K5" s="55"/>
      <c r="L5" s="55"/>
      <c r="M5" s="55"/>
      <c r="N5" s="55"/>
      <c r="O5" s="55"/>
      <c r="P5" s="55"/>
      <c r="Q5" s="55"/>
      <c r="R5" s="55"/>
      <c r="S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row>
    <row r="6" spans="1:48">
      <c r="A6" s="463" t="s">
        <v>830</v>
      </c>
      <c r="B6" s="77" t="s">
        <v>2564</v>
      </c>
      <c r="C6" s="76">
        <v>4.4958672569355831E-2</v>
      </c>
      <c r="D6" s="76">
        <v>2.8457868235866522E-2</v>
      </c>
      <c r="E6" s="55"/>
      <c r="F6" s="55"/>
      <c r="G6" s="55"/>
      <c r="H6" s="55"/>
      <c r="I6" s="55"/>
      <c r="J6" s="55"/>
      <c r="K6" s="55"/>
      <c r="L6" s="55"/>
      <c r="M6" s="55"/>
      <c r="N6" s="55"/>
      <c r="O6" s="55"/>
      <c r="P6" s="55"/>
      <c r="Q6" s="55"/>
      <c r="R6" s="55"/>
      <c r="S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row>
    <row r="7" spans="1:48">
      <c r="A7" s="463"/>
      <c r="B7" s="77" t="s">
        <v>2565</v>
      </c>
      <c r="C7" s="76">
        <v>-4.0791831273083487E-2</v>
      </c>
      <c r="D7" s="76">
        <v>3.1826594606594275E-2</v>
      </c>
      <c r="E7" s="55"/>
      <c r="F7" s="55"/>
      <c r="G7" s="55"/>
      <c r="H7" s="55"/>
      <c r="I7" s="55"/>
      <c r="J7" s="55"/>
      <c r="K7" s="55"/>
      <c r="L7" s="55"/>
      <c r="M7" s="55"/>
      <c r="N7" s="55"/>
      <c r="O7" s="55"/>
      <c r="P7" s="55"/>
      <c r="Q7" s="55"/>
      <c r="R7" s="55"/>
      <c r="S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row>
    <row r="8" spans="1:48">
      <c r="A8" s="464" t="s">
        <v>2567</v>
      </c>
      <c r="B8" s="77" t="s">
        <v>2564</v>
      </c>
      <c r="C8" s="76">
        <v>4.3240860492786921E-2</v>
      </c>
      <c r="D8" s="76">
        <v>3.1373182100533428E-2</v>
      </c>
      <c r="E8" s="55"/>
      <c r="F8" s="55"/>
      <c r="G8" s="55"/>
      <c r="H8" s="55"/>
      <c r="I8" s="55"/>
      <c r="J8" s="55"/>
      <c r="K8" s="55"/>
      <c r="L8" s="55"/>
      <c r="M8" s="55"/>
      <c r="N8" s="55"/>
      <c r="O8" s="55"/>
      <c r="P8" s="55"/>
      <c r="Q8" s="55"/>
      <c r="R8" s="55"/>
      <c r="S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row>
    <row r="9" spans="1:48">
      <c r="A9" s="464"/>
      <c r="B9" s="77" t="s">
        <v>2565</v>
      </c>
      <c r="C9" s="76">
        <v>-4.7004186179884652E-2</v>
      </c>
      <c r="D9" s="76">
        <v>-5.6128369305759845E-2</v>
      </c>
      <c r="E9" s="55"/>
      <c r="F9" s="55"/>
      <c r="G9" s="55"/>
      <c r="H9" s="55"/>
      <c r="I9" s="55"/>
      <c r="J9" s="55"/>
      <c r="K9" s="55"/>
      <c r="L9" s="55"/>
      <c r="M9" s="55"/>
      <c r="N9" s="55"/>
      <c r="O9" s="55"/>
      <c r="P9" s="55"/>
      <c r="Q9" s="55"/>
      <c r="R9" s="55"/>
      <c r="S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row>
    <row r="10" spans="1:48">
      <c r="A10" s="465" t="s">
        <v>2568</v>
      </c>
      <c r="B10" s="77" t="s">
        <v>2564</v>
      </c>
      <c r="C10" s="76">
        <v>4.4317657113191786E-2</v>
      </c>
      <c r="D10" s="76">
        <v>3.2911440271880726E-2</v>
      </c>
      <c r="E10" s="55"/>
      <c r="F10" s="55"/>
      <c r="G10" s="55"/>
      <c r="H10" s="55"/>
      <c r="I10" s="55"/>
      <c r="J10" s="55"/>
      <c r="K10" s="55"/>
      <c r="L10" s="55"/>
      <c r="M10" s="55"/>
      <c r="N10" s="55"/>
      <c r="O10" s="55"/>
      <c r="P10" s="55"/>
      <c r="Q10" s="55"/>
      <c r="R10" s="55"/>
      <c r="S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row>
    <row r="11" spans="1:48">
      <c r="A11" s="465"/>
      <c r="B11" s="77" t="s">
        <v>2565</v>
      </c>
      <c r="C11" s="76">
        <v>-1.0988224302498868E-2</v>
      </c>
      <c r="D11" s="76">
        <v>3.5072826809152302E-2</v>
      </c>
      <c r="E11" s="55"/>
      <c r="F11" s="55"/>
      <c r="G11" s="55"/>
      <c r="H11" s="55"/>
      <c r="I11" s="55"/>
      <c r="J11" s="55"/>
      <c r="K11" s="55"/>
      <c r="L11" s="55"/>
      <c r="M11" s="55"/>
      <c r="N11" s="55"/>
      <c r="O11" s="55"/>
      <c r="P11" s="55"/>
      <c r="Q11" s="55"/>
      <c r="R11" s="55"/>
      <c r="S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row>
    <row r="12" spans="1:48">
      <c r="E12" s="55"/>
      <c r="F12" s="55"/>
      <c r="G12" s="55"/>
      <c r="H12" s="55"/>
      <c r="I12" s="55"/>
      <c r="J12" s="55"/>
      <c r="K12" s="55"/>
      <c r="L12" s="55"/>
      <c r="M12" s="55"/>
      <c r="N12" s="55"/>
      <c r="O12" s="55"/>
      <c r="P12" s="55"/>
      <c r="Q12" s="55"/>
      <c r="R12" s="55"/>
      <c r="S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row>
    <row r="13" spans="1:48">
      <c r="E13" s="55"/>
      <c r="F13" s="55"/>
      <c r="G13" s="55"/>
      <c r="H13" s="55"/>
      <c r="I13" s="55"/>
      <c r="J13" s="55"/>
      <c r="K13" s="55"/>
      <c r="L13" s="55"/>
      <c r="M13" s="55"/>
      <c r="N13" s="55"/>
      <c r="O13" s="55"/>
      <c r="P13" s="55"/>
      <c r="Q13" s="55"/>
      <c r="R13" s="55"/>
      <c r="S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row>
    <row r="14" spans="1:48">
      <c r="E14" s="55"/>
      <c r="F14" s="55"/>
      <c r="G14" s="55"/>
      <c r="H14" s="55"/>
      <c r="I14" s="55"/>
      <c r="J14" s="55"/>
      <c r="K14" s="55"/>
      <c r="L14" s="55"/>
      <c r="M14" s="55"/>
      <c r="N14" s="55"/>
      <c r="O14" s="55"/>
      <c r="P14" s="55"/>
      <c r="Q14" s="55"/>
      <c r="R14" s="55"/>
      <c r="S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row>
    <row r="15" spans="1:48">
      <c r="E15" s="55"/>
      <c r="F15" s="55"/>
      <c r="G15" s="55"/>
      <c r="H15" s="55"/>
      <c r="I15" s="55"/>
      <c r="J15" s="55"/>
      <c r="K15" s="55"/>
      <c r="L15" s="55"/>
      <c r="M15" s="55"/>
      <c r="N15" s="55"/>
      <c r="O15" s="55"/>
      <c r="P15" s="55"/>
      <c r="Q15" s="55"/>
      <c r="R15" s="55"/>
      <c r="S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row>
    <row r="16" spans="1:48">
      <c r="E16" s="55"/>
      <c r="F16" s="55"/>
      <c r="G16" s="55"/>
      <c r="H16" s="55"/>
      <c r="I16" s="55"/>
      <c r="J16" s="55"/>
      <c r="K16" s="55"/>
      <c r="L16" s="55"/>
      <c r="M16" s="55"/>
      <c r="N16" s="55"/>
      <c r="O16" s="55"/>
      <c r="P16" s="55"/>
      <c r="Q16" s="55"/>
      <c r="R16" s="55"/>
      <c r="S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row>
    <row r="17" spans="5:48">
      <c r="E17" s="55"/>
      <c r="F17" s="55"/>
      <c r="G17" s="55"/>
      <c r="H17" s="55"/>
      <c r="I17" s="55"/>
      <c r="J17" s="55"/>
      <c r="K17" s="55"/>
      <c r="L17" s="55"/>
      <c r="M17" s="55"/>
      <c r="N17" s="55"/>
      <c r="O17" s="55"/>
      <c r="P17" s="55"/>
      <c r="Q17" s="55"/>
      <c r="R17" s="55"/>
      <c r="S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row>
    <row r="18" spans="5:48">
      <c r="E18" s="55"/>
      <c r="F18" s="55"/>
      <c r="G18" s="55"/>
      <c r="H18" s="55"/>
      <c r="I18" s="55"/>
      <c r="J18" s="55"/>
      <c r="K18" s="55"/>
      <c r="L18" s="55"/>
      <c r="M18" s="55"/>
      <c r="N18" s="55"/>
      <c r="O18" s="55"/>
      <c r="P18" s="55"/>
      <c r="Q18" s="55"/>
      <c r="R18" s="55"/>
      <c r="S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row>
    <row r="19" spans="5:48">
      <c r="E19" s="55"/>
      <c r="F19" s="55"/>
      <c r="G19" s="55"/>
      <c r="H19" s="55"/>
      <c r="I19" s="55"/>
      <c r="J19" s="55"/>
      <c r="K19" s="55"/>
      <c r="L19" s="55"/>
      <c r="M19" s="55"/>
      <c r="N19" s="55"/>
      <c r="O19" s="55"/>
      <c r="P19" s="55"/>
      <c r="Q19" s="55"/>
      <c r="R19" s="55"/>
      <c r="S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5:48">
      <c r="E20" s="55"/>
      <c r="F20" s="55"/>
      <c r="G20" s="55"/>
      <c r="H20" s="55"/>
      <c r="I20" s="55"/>
      <c r="J20" s="55"/>
      <c r="K20" s="55"/>
      <c r="L20" s="55"/>
      <c r="M20" s="55"/>
      <c r="N20" s="55"/>
      <c r="O20" s="55"/>
      <c r="P20" s="55"/>
      <c r="Q20" s="55"/>
      <c r="R20" s="55"/>
      <c r="S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5:48">
      <c r="E21" s="55"/>
      <c r="F21" s="55"/>
      <c r="G21" s="55"/>
      <c r="H21" s="55"/>
      <c r="I21" s="55"/>
      <c r="J21" s="55"/>
      <c r="K21" s="55"/>
      <c r="L21" s="55"/>
      <c r="M21" s="55"/>
      <c r="N21" s="55"/>
      <c r="O21" s="55"/>
      <c r="P21" s="55"/>
      <c r="Q21" s="55"/>
      <c r="R21" s="55"/>
      <c r="S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5:48">
      <c r="E22" s="55"/>
      <c r="F22" s="55"/>
      <c r="G22" s="55"/>
      <c r="H22" s="55"/>
      <c r="I22" s="55"/>
      <c r="J22" s="55"/>
      <c r="K22" s="55"/>
      <c r="L22" s="55"/>
      <c r="M22" s="55"/>
      <c r="N22" s="55"/>
      <c r="O22" s="55"/>
      <c r="P22" s="55"/>
      <c r="Q22" s="55"/>
      <c r="R22" s="55"/>
      <c r="S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row>
    <row r="23" spans="5:48">
      <c r="E23" s="55"/>
      <c r="F23" s="55"/>
      <c r="G23" s="55"/>
      <c r="H23" s="55"/>
      <c r="I23" s="55"/>
      <c r="J23" s="55"/>
      <c r="K23" s="55"/>
      <c r="L23" s="55"/>
      <c r="M23" s="55"/>
      <c r="N23" s="55"/>
      <c r="O23" s="55"/>
      <c r="P23" s="55"/>
      <c r="Q23" s="55"/>
      <c r="R23" s="55"/>
      <c r="S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row>
    <row r="24" spans="5:48">
      <c r="E24" s="55"/>
      <c r="F24" s="55"/>
      <c r="G24" s="55"/>
      <c r="H24" s="55"/>
      <c r="I24" s="55"/>
      <c r="J24" s="55"/>
      <c r="K24" s="55"/>
      <c r="L24" s="55"/>
      <c r="M24" s="55"/>
      <c r="N24" s="55"/>
      <c r="O24" s="55"/>
      <c r="P24" s="55"/>
      <c r="Q24" s="55"/>
      <c r="R24" s="55"/>
      <c r="S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row>
    <row r="25" spans="5:48">
      <c r="E25" s="55"/>
      <c r="F25" s="55"/>
      <c r="G25" s="55"/>
      <c r="H25" s="55"/>
      <c r="I25" s="55"/>
      <c r="J25" s="55"/>
      <c r="K25" s="55"/>
      <c r="L25" s="55"/>
      <c r="M25" s="55"/>
      <c r="N25" s="55"/>
      <c r="O25" s="55"/>
      <c r="P25" s="55"/>
      <c r="Q25" s="55"/>
      <c r="R25" s="55"/>
      <c r="S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row>
    <row r="26" spans="5:48">
      <c r="E26" s="55"/>
      <c r="F26" s="55"/>
      <c r="G26" s="55"/>
      <c r="H26" s="55"/>
      <c r="I26" s="55"/>
      <c r="J26" s="55"/>
      <c r="K26" s="55"/>
      <c r="L26" s="55"/>
      <c r="M26" s="55"/>
      <c r="N26" s="55"/>
      <c r="O26" s="55"/>
      <c r="P26" s="55"/>
      <c r="Q26" s="55"/>
      <c r="R26" s="55"/>
      <c r="S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row>
    <row r="27" spans="5:48">
      <c r="E27" s="55"/>
      <c r="F27" s="55"/>
      <c r="G27" s="55"/>
      <c r="H27" s="55"/>
      <c r="I27" s="55"/>
      <c r="J27" s="55"/>
      <c r="K27" s="55"/>
      <c r="L27" s="55"/>
      <c r="M27" s="55"/>
      <c r="N27" s="55"/>
      <c r="O27" s="55"/>
      <c r="P27" s="55"/>
      <c r="Q27" s="55"/>
      <c r="R27" s="55"/>
      <c r="S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row>
    <row r="28" spans="5:48">
      <c r="E28" s="55"/>
      <c r="F28" s="55"/>
      <c r="G28" s="55"/>
      <c r="H28" s="55"/>
      <c r="I28" s="55"/>
      <c r="J28" s="55"/>
      <c r="K28" s="55"/>
      <c r="L28" s="55"/>
      <c r="M28" s="55"/>
      <c r="N28" s="55"/>
      <c r="O28" s="55"/>
      <c r="P28" s="55"/>
      <c r="Q28" s="55"/>
      <c r="R28" s="55"/>
      <c r="S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row>
    <row r="29" spans="5:48">
      <c r="E29" s="55"/>
      <c r="F29" s="55"/>
      <c r="G29" s="55"/>
      <c r="H29" s="55"/>
      <c r="I29" s="55"/>
      <c r="J29" s="55"/>
      <c r="K29" s="55"/>
      <c r="L29" s="55"/>
      <c r="M29" s="55"/>
      <c r="N29" s="55"/>
      <c r="O29" s="55"/>
      <c r="P29" s="55"/>
      <c r="Q29" s="55"/>
      <c r="R29" s="55"/>
      <c r="S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row>
    <row r="30" spans="5:48">
      <c r="E30" s="55"/>
      <c r="F30" s="55"/>
      <c r="G30" s="55"/>
      <c r="H30" s="55"/>
      <c r="I30" s="55"/>
      <c r="J30" s="55"/>
      <c r="K30" s="55"/>
      <c r="L30" s="55"/>
      <c r="M30" s="55"/>
      <c r="N30" s="55"/>
      <c r="O30" s="55"/>
      <c r="P30" s="55"/>
      <c r="Q30" s="55"/>
      <c r="R30" s="55"/>
      <c r="S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row>
    <row r="31" spans="5:48">
      <c r="E31" s="55"/>
      <c r="F31" s="55"/>
      <c r="G31" s="55"/>
      <c r="H31" s="55"/>
      <c r="I31" s="55"/>
      <c r="J31" s="55"/>
      <c r="K31" s="55"/>
      <c r="L31" s="55"/>
      <c r="M31" s="55"/>
      <c r="N31" s="55"/>
      <c r="O31" s="55"/>
      <c r="P31" s="55"/>
      <c r="Q31" s="55"/>
      <c r="R31" s="55"/>
      <c r="S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row>
    <row r="32" spans="5:48">
      <c r="E32" s="55"/>
      <c r="F32" s="55"/>
      <c r="G32" s="55"/>
      <c r="H32" s="55"/>
      <c r="I32" s="55"/>
      <c r="J32" s="55"/>
      <c r="K32" s="55"/>
      <c r="L32" s="55"/>
      <c r="M32" s="55"/>
      <c r="N32" s="55"/>
      <c r="O32" s="55"/>
      <c r="P32" s="55"/>
      <c r="Q32" s="55"/>
      <c r="R32" s="55"/>
      <c r="S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row>
    <row r="33" spans="5:48">
      <c r="E33" s="55"/>
      <c r="F33" s="55"/>
      <c r="G33" s="55"/>
      <c r="H33" s="55"/>
      <c r="I33" s="55"/>
      <c r="J33" s="55"/>
      <c r="K33" s="55"/>
      <c r="L33" s="55"/>
      <c r="M33" s="55"/>
      <c r="N33" s="55"/>
      <c r="O33" s="55"/>
      <c r="P33" s="55"/>
      <c r="Q33" s="55"/>
      <c r="R33" s="55"/>
      <c r="S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row>
    <row r="34" spans="5:48">
      <c r="E34" s="55"/>
      <c r="F34" s="55"/>
      <c r="G34" s="55"/>
      <c r="H34" s="55"/>
      <c r="I34" s="55"/>
      <c r="J34" s="55"/>
      <c r="K34" s="55"/>
      <c r="L34" s="55"/>
      <c r="M34" s="55"/>
      <c r="N34" s="55"/>
      <c r="O34" s="55"/>
      <c r="P34" s="55"/>
      <c r="Q34" s="55"/>
      <c r="R34" s="55"/>
      <c r="S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row>
    <row r="35" spans="5:48">
      <c r="E35" s="55"/>
      <c r="F35" s="55"/>
      <c r="G35" s="55"/>
      <c r="H35" s="55"/>
      <c r="I35" s="55"/>
      <c r="J35" s="55"/>
      <c r="K35" s="55"/>
      <c r="L35" s="55"/>
      <c r="M35" s="55"/>
      <c r="N35" s="55"/>
      <c r="O35" s="55"/>
      <c r="P35" s="55"/>
      <c r="Q35" s="55"/>
      <c r="R35" s="55"/>
      <c r="S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row>
    <row r="36" spans="5:48">
      <c r="E36" s="55"/>
      <c r="F36" s="55"/>
      <c r="G36" s="55"/>
      <c r="H36" s="55"/>
      <c r="I36" s="55"/>
      <c r="J36" s="55"/>
      <c r="K36" s="55"/>
      <c r="L36" s="55"/>
      <c r="M36" s="55"/>
      <c r="N36" s="55"/>
      <c r="O36" s="55"/>
      <c r="P36" s="55"/>
      <c r="Q36" s="55"/>
      <c r="R36" s="55"/>
      <c r="S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row>
    <row r="37" spans="5:48">
      <c r="E37" s="55"/>
      <c r="F37" s="55"/>
      <c r="G37" s="55"/>
      <c r="H37" s="55"/>
      <c r="I37" s="55"/>
      <c r="J37" s="55"/>
      <c r="K37" s="55"/>
      <c r="L37" s="55"/>
      <c r="M37" s="55"/>
      <c r="N37" s="55"/>
      <c r="O37" s="55"/>
      <c r="P37" s="55"/>
      <c r="Q37" s="55"/>
      <c r="R37" s="55"/>
      <c r="S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row>
    <row r="38" spans="5:48">
      <c r="E38" s="55"/>
      <c r="F38" s="55"/>
      <c r="G38" s="55"/>
      <c r="H38" s="55"/>
      <c r="I38" s="55"/>
      <c r="J38" s="55"/>
      <c r="K38" s="55"/>
      <c r="L38" s="55"/>
      <c r="M38" s="55"/>
      <c r="N38" s="55"/>
      <c r="O38" s="55"/>
      <c r="P38" s="55"/>
      <c r="Q38" s="55"/>
      <c r="R38" s="55"/>
      <c r="S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row>
    <row r="39" spans="5:48">
      <c r="E39" s="55"/>
      <c r="F39" s="55"/>
      <c r="G39" s="55"/>
      <c r="H39" s="55"/>
      <c r="I39" s="55"/>
      <c r="J39" s="55"/>
      <c r="K39" s="55"/>
      <c r="L39" s="55"/>
      <c r="M39" s="55"/>
      <c r="N39" s="55"/>
      <c r="O39" s="55"/>
      <c r="P39" s="55"/>
      <c r="Q39" s="55"/>
      <c r="R39" s="55"/>
      <c r="S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row>
    <row r="40" spans="5:48">
      <c r="E40" s="55"/>
      <c r="F40" s="55"/>
      <c r="G40" s="55"/>
      <c r="H40" s="55"/>
      <c r="I40" s="55"/>
      <c r="J40" s="55"/>
      <c r="K40" s="55"/>
      <c r="L40" s="55"/>
      <c r="M40" s="55"/>
      <c r="N40" s="55"/>
      <c r="O40" s="55"/>
      <c r="P40" s="55"/>
      <c r="Q40" s="55"/>
      <c r="R40" s="55"/>
      <c r="S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row>
    <row r="41" spans="5:48">
      <c r="E41" s="55"/>
      <c r="F41" s="55"/>
      <c r="G41" s="55"/>
      <c r="H41" s="55"/>
      <c r="I41" s="55"/>
      <c r="J41" s="55"/>
      <c r="K41" s="55"/>
      <c r="L41" s="55"/>
      <c r="M41" s="55"/>
      <c r="N41" s="55"/>
      <c r="O41" s="55"/>
      <c r="P41" s="55"/>
      <c r="Q41" s="55"/>
      <c r="R41" s="55"/>
      <c r="S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row>
    <row r="42" spans="5:48">
      <c r="E42" s="55"/>
      <c r="F42" s="55"/>
      <c r="G42" s="55"/>
      <c r="H42" s="55"/>
      <c r="I42" s="55"/>
      <c r="J42" s="55"/>
      <c r="K42" s="55"/>
      <c r="L42" s="55"/>
      <c r="M42" s="55"/>
      <c r="N42" s="55"/>
      <c r="O42" s="55"/>
      <c r="P42" s="55"/>
      <c r="Q42" s="55"/>
      <c r="R42" s="55"/>
      <c r="S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row>
    <row r="43" spans="5:48">
      <c r="E43" s="55"/>
      <c r="F43" s="55"/>
      <c r="G43" s="55"/>
      <c r="H43" s="55"/>
      <c r="I43" s="55"/>
      <c r="J43" s="55"/>
      <c r="K43" s="55"/>
      <c r="L43" s="55"/>
      <c r="M43" s="55"/>
      <c r="N43" s="55"/>
      <c r="O43" s="55"/>
      <c r="P43" s="55"/>
      <c r="Q43" s="55"/>
      <c r="R43" s="55"/>
      <c r="S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row>
    <row r="44" spans="5:48">
      <c r="E44" s="55"/>
      <c r="F44" s="55"/>
      <c r="G44" s="55"/>
      <c r="H44" s="55"/>
      <c r="I44" s="55"/>
      <c r="J44" s="55"/>
      <c r="K44" s="55"/>
      <c r="L44" s="55"/>
      <c r="M44" s="55"/>
      <c r="N44" s="55"/>
      <c r="O44" s="55"/>
      <c r="P44" s="55"/>
      <c r="Q44" s="55"/>
      <c r="R44" s="55"/>
      <c r="S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row>
    <row r="45" spans="5:48">
      <c r="E45" s="55"/>
      <c r="F45" s="55"/>
      <c r="G45" s="55"/>
      <c r="H45" s="55"/>
      <c r="I45" s="55"/>
      <c r="J45" s="55"/>
      <c r="K45" s="55"/>
      <c r="L45" s="55"/>
      <c r="M45" s="55"/>
      <c r="N45" s="55"/>
      <c r="O45" s="55"/>
      <c r="P45" s="55"/>
      <c r="Q45" s="55"/>
      <c r="R45" s="55"/>
      <c r="S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row>
    <row r="46" spans="5:48">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row>
    <row r="47" spans="5:48">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row>
    <row r="48" spans="5:48">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row>
    <row r="49" spans="22:48">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row>
    <row r="50" spans="22:48">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row>
    <row r="51" spans="22:48">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row>
    <row r="52" spans="22:48">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row>
    <row r="53" spans="22:48">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row>
    <row r="54" spans="22:48">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row>
    <row r="55" spans="22:48">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row>
    <row r="56" spans="22:48">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row>
    <row r="57" spans="22:48">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row>
    <row r="58" spans="22:48">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row>
    <row r="59" spans="22:48">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row>
    <row r="60" spans="22:48">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row>
    <row r="61" spans="22:48">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row>
    <row r="62" spans="22:48">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row>
    <row r="63" spans="22:48">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row>
    <row r="64" spans="22:48">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row>
    <row r="65" spans="22:48">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22:48">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row>
    <row r="67" spans="22:48">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row>
    <row r="68" spans="22:48">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row>
    <row r="69" spans="22:48">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row>
    <row r="70" spans="22:48">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row>
    <row r="71" spans="22:48">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row>
    <row r="72" spans="22:48">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row>
    <row r="73" spans="22:48">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row>
    <row r="74" spans="22:48">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row>
    <row r="75" spans="22:48">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row>
    <row r="76" spans="22:48">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row>
    <row r="77" spans="22:48">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row>
    <row r="78" spans="22:48">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row>
    <row r="79" spans="22:48">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row>
    <row r="80" spans="22:48">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row>
    <row r="81" spans="22:48">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row>
    <row r="82" spans="22:48">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row>
    <row r="83" spans="22:48">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row>
    <row r="84" spans="22:48">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row>
    <row r="85" spans="22:48">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row>
    <row r="86" spans="22:48">
      <c r="AP86" s="55"/>
      <c r="AQ86" s="55"/>
      <c r="AR86" s="55"/>
      <c r="AS86" s="55"/>
      <c r="AT86" s="55"/>
      <c r="AU86" s="55"/>
      <c r="AV86" s="55"/>
    </row>
  </sheetData>
  <mergeCells count="5">
    <mergeCell ref="A4:A5"/>
    <mergeCell ref="A6:A7"/>
    <mergeCell ref="A8:A9"/>
    <mergeCell ref="A10:A11"/>
    <mergeCell ref="A2:A3"/>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5F9FC-116A-4A3D-9E61-17BC5206FE6E}">
  <dimension ref="A1:AA70"/>
  <sheetViews>
    <sheetView zoomScale="55" zoomScaleNormal="55" workbookViewId="0"/>
  </sheetViews>
  <sheetFormatPr defaultRowHeight="12.75"/>
  <sheetData>
    <row r="1" spans="1:27">
      <c r="K1" s="7"/>
      <c r="L1" s="7"/>
      <c r="M1" s="7"/>
      <c r="N1" s="7"/>
      <c r="O1" s="7"/>
      <c r="P1" s="7"/>
      <c r="Q1" s="7"/>
      <c r="R1" s="7"/>
      <c r="S1" s="7"/>
      <c r="T1" s="7"/>
      <c r="U1" s="7"/>
      <c r="V1" s="7"/>
      <c r="W1" s="7"/>
      <c r="X1" s="7"/>
      <c r="Y1" s="7"/>
      <c r="Z1" s="7"/>
      <c r="AA1" s="7"/>
    </row>
    <row r="2" spans="1:27">
      <c r="B2" t="s">
        <v>2569</v>
      </c>
      <c r="C2" t="s">
        <v>2570</v>
      </c>
      <c r="D2" t="s">
        <v>2571</v>
      </c>
      <c r="K2" s="7"/>
      <c r="L2" s="7"/>
      <c r="M2" s="7"/>
      <c r="N2" s="7"/>
      <c r="O2" s="7"/>
      <c r="P2" s="7"/>
      <c r="Q2" s="7"/>
      <c r="R2" s="7"/>
      <c r="S2" s="7"/>
      <c r="T2" s="7"/>
      <c r="U2" s="7"/>
      <c r="V2" s="7"/>
      <c r="W2" s="7"/>
      <c r="X2" s="7"/>
      <c r="Y2" s="7"/>
      <c r="Z2" s="7"/>
      <c r="AA2" s="7"/>
    </row>
    <row r="3" spans="1:27">
      <c r="B3">
        <v>0.15</v>
      </c>
      <c r="C3">
        <v>0.112</v>
      </c>
      <c r="D3">
        <f>B3</f>
        <v>0.15</v>
      </c>
      <c r="K3" s="7"/>
      <c r="L3" s="7"/>
      <c r="M3" s="7"/>
      <c r="N3" s="7"/>
      <c r="O3" s="7"/>
      <c r="P3" s="7"/>
      <c r="Q3" s="7"/>
      <c r="R3" s="7"/>
      <c r="S3" s="7"/>
      <c r="T3" s="7"/>
      <c r="U3" s="7"/>
      <c r="V3" s="7"/>
      <c r="W3" s="7"/>
      <c r="X3" s="7"/>
      <c r="Y3" s="7"/>
      <c r="Z3" s="7"/>
      <c r="AA3" s="7"/>
    </row>
    <row r="4" spans="1:27">
      <c r="A4" t="s">
        <v>2572</v>
      </c>
      <c r="B4">
        <v>1.2999999999999999E-2</v>
      </c>
      <c r="C4">
        <v>1.4E-2</v>
      </c>
      <c r="K4" s="7"/>
      <c r="L4" s="7"/>
      <c r="M4" s="7"/>
      <c r="N4" s="7"/>
      <c r="O4" s="7"/>
      <c r="P4" s="7"/>
      <c r="Q4" s="7"/>
      <c r="R4" s="7"/>
      <c r="S4" s="7"/>
      <c r="T4" s="7"/>
      <c r="U4" s="7"/>
      <c r="V4" s="7"/>
      <c r="W4" s="7"/>
      <c r="X4" s="7"/>
      <c r="Y4" s="7"/>
      <c r="Z4" s="7"/>
      <c r="AA4" s="7"/>
    </row>
    <row r="5" spans="1:27">
      <c r="K5" s="7"/>
      <c r="L5" s="7"/>
      <c r="M5" s="7"/>
      <c r="N5" s="7"/>
      <c r="O5" s="7"/>
      <c r="P5" s="7"/>
      <c r="Q5" s="7"/>
      <c r="R5" s="7"/>
      <c r="S5" s="7"/>
      <c r="T5" s="7"/>
      <c r="U5" s="7"/>
      <c r="V5" s="7"/>
      <c r="W5" s="7"/>
      <c r="X5" s="7"/>
      <c r="Y5" s="7"/>
      <c r="Z5" s="7"/>
      <c r="AA5" s="7"/>
    </row>
    <row r="6" spans="1:27">
      <c r="B6" t="s">
        <v>2569</v>
      </c>
      <c r="C6" t="s">
        <v>2573</v>
      </c>
      <c r="D6" t="s">
        <v>2574</v>
      </c>
      <c r="F6" t="s">
        <v>2572</v>
      </c>
      <c r="K6" s="7"/>
      <c r="L6" s="7"/>
      <c r="M6" s="7"/>
      <c r="N6" s="7"/>
      <c r="O6" s="7"/>
      <c r="P6" s="7"/>
      <c r="Q6" s="7"/>
      <c r="R6" s="7"/>
      <c r="S6" s="7"/>
      <c r="T6" s="7"/>
      <c r="U6" s="7"/>
      <c r="V6" s="7"/>
      <c r="W6" s="7"/>
      <c r="X6" s="7"/>
      <c r="Y6" s="7"/>
      <c r="Z6" s="7"/>
      <c r="AA6" s="7"/>
    </row>
    <row r="7" spans="1:27">
      <c r="B7">
        <v>0</v>
      </c>
      <c r="C7">
        <v>0</v>
      </c>
      <c r="D7">
        <v>0</v>
      </c>
      <c r="K7" s="7"/>
      <c r="L7" s="7"/>
      <c r="M7" s="7"/>
      <c r="N7" s="7"/>
      <c r="O7" s="7"/>
      <c r="P7" s="7"/>
      <c r="Q7" s="7"/>
      <c r="R7" s="7"/>
      <c r="S7" s="7"/>
      <c r="T7" s="7"/>
      <c r="U7" s="7"/>
      <c r="V7" s="7"/>
      <c r="W7" s="7"/>
      <c r="X7" s="7"/>
      <c r="Y7" s="7"/>
      <c r="Z7" s="7"/>
      <c r="AA7" s="7"/>
    </row>
    <row r="8" spans="1:27">
      <c r="C8">
        <v>0</v>
      </c>
      <c r="D8">
        <v>0</v>
      </c>
      <c r="K8" s="7"/>
      <c r="L8" s="7"/>
      <c r="M8" s="7"/>
      <c r="N8" s="7"/>
      <c r="O8" s="7"/>
      <c r="P8" s="7"/>
      <c r="Q8" s="7"/>
      <c r="R8" s="7"/>
      <c r="S8" s="7"/>
      <c r="T8" s="7"/>
      <c r="U8" s="7"/>
      <c r="V8" s="7"/>
      <c r="W8" s="7"/>
      <c r="X8" s="7"/>
      <c r="Y8" s="7"/>
      <c r="Z8" s="7"/>
      <c r="AA8" s="7"/>
    </row>
    <row r="9" spans="1:27">
      <c r="C9">
        <f>C3</f>
        <v>0.112</v>
      </c>
      <c r="D9">
        <v>3.2000000000000001E-2</v>
      </c>
      <c r="F9">
        <v>1.7999999999999999E-2</v>
      </c>
      <c r="K9" s="7"/>
      <c r="L9" s="7"/>
      <c r="M9" s="7"/>
      <c r="N9" s="7"/>
      <c r="O9" s="7"/>
      <c r="P9" s="7"/>
      <c r="Q9" s="7"/>
      <c r="R9" s="7"/>
      <c r="S9" s="7"/>
      <c r="T9" s="7"/>
      <c r="U9" s="7"/>
      <c r="V9" s="7"/>
      <c r="W9" s="7"/>
      <c r="X9" s="7"/>
      <c r="Y9" s="7"/>
      <c r="Z9" s="7"/>
      <c r="AA9" s="7"/>
    </row>
    <row r="10" spans="1:27">
      <c r="K10" s="7"/>
      <c r="L10" s="7"/>
      <c r="M10" s="7"/>
      <c r="N10" s="7"/>
      <c r="O10" s="7"/>
      <c r="P10" s="7"/>
      <c r="Q10" s="7"/>
      <c r="R10" s="7"/>
      <c r="S10" s="7"/>
      <c r="T10" s="7"/>
      <c r="U10" s="7"/>
      <c r="V10" s="7"/>
      <c r="W10" s="7"/>
      <c r="X10" s="7"/>
      <c r="Y10" s="7"/>
      <c r="Z10" s="7"/>
      <c r="AA10" s="7"/>
    </row>
    <row r="11" spans="1:27">
      <c r="K11" s="7"/>
      <c r="L11" s="7"/>
      <c r="M11" s="7"/>
      <c r="N11" s="7"/>
      <c r="O11" s="7"/>
      <c r="P11" s="7"/>
      <c r="Q11" s="7"/>
      <c r="R11" s="7"/>
      <c r="S11" s="7"/>
      <c r="T11" s="7"/>
      <c r="U11" s="7"/>
      <c r="V11" s="7"/>
      <c r="W11" s="7"/>
      <c r="X11" s="7"/>
      <c r="Y11" s="7"/>
      <c r="Z11" s="7"/>
      <c r="AA11" s="7"/>
    </row>
    <row r="12" spans="1:27">
      <c r="K12" s="7"/>
      <c r="L12" s="7"/>
      <c r="M12" s="7"/>
      <c r="N12" s="7"/>
      <c r="O12" s="7"/>
      <c r="P12" s="7"/>
      <c r="Q12" s="7"/>
      <c r="R12" s="7"/>
      <c r="S12" s="7"/>
      <c r="T12" s="7"/>
      <c r="U12" s="7"/>
      <c r="V12" s="7"/>
      <c r="W12" s="7"/>
      <c r="X12" s="7"/>
      <c r="Y12" s="7"/>
      <c r="Z12" s="7"/>
      <c r="AA12" s="7"/>
    </row>
    <row r="13" spans="1:27">
      <c r="K13" s="7"/>
      <c r="L13" s="7"/>
      <c r="M13" s="7"/>
      <c r="N13" s="7"/>
      <c r="O13" s="7"/>
      <c r="P13" s="7"/>
      <c r="Q13" s="7"/>
      <c r="R13" s="7"/>
      <c r="S13" s="7"/>
      <c r="T13" s="7"/>
      <c r="U13" s="7"/>
      <c r="V13" s="7"/>
      <c r="W13" s="7"/>
      <c r="X13" s="7"/>
      <c r="Y13" s="7"/>
      <c r="Z13" s="7"/>
      <c r="AA13" s="7"/>
    </row>
    <row r="14" spans="1:27">
      <c r="K14" s="7"/>
      <c r="L14" s="7"/>
      <c r="M14" s="7"/>
      <c r="N14" s="7"/>
      <c r="O14" s="7"/>
      <c r="P14" s="7"/>
      <c r="Q14" s="7"/>
      <c r="R14" s="7"/>
      <c r="S14" s="7"/>
      <c r="T14" s="7"/>
      <c r="U14" s="7"/>
      <c r="V14" s="7"/>
      <c r="W14" s="7"/>
      <c r="X14" s="7"/>
      <c r="Y14" s="7"/>
      <c r="Z14" s="7"/>
      <c r="AA14" s="7"/>
    </row>
    <row r="15" spans="1:27">
      <c r="K15" s="7"/>
      <c r="L15" s="7"/>
      <c r="M15" s="7"/>
      <c r="N15" s="7"/>
      <c r="O15" s="7"/>
      <c r="P15" s="7"/>
      <c r="Q15" s="7"/>
      <c r="R15" s="7"/>
      <c r="S15" s="7"/>
      <c r="T15" s="7"/>
      <c r="U15" s="7"/>
      <c r="V15" s="7"/>
      <c r="W15" s="7"/>
      <c r="X15" s="7"/>
      <c r="Y15" s="7"/>
      <c r="Z15" s="7"/>
      <c r="AA15" s="7"/>
    </row>
    <row r="16" spans="1:27">
      <c r="K16" s="7"/>
      <c r="L16" s="7"/>
      <c r="M16" s="7"/>
      <c r="N16" s="7"/>
      <c r="O16" s="7"/>
      <c r="P16" s="7"/>
      <c r="Q16" s="7"/>
      <c r="R16" s="7"/>
      <c r="S16" s="7"/>
      <c r="T16" s="7"/>
      <c r="U16" s="7"/>
      <c r="V16" s="7"/>
      <c r="W16" s="7"/>
      <c r="X16" s="7"/>
      <c r="Y16" s="7"/>
      <c r="Z16" s="7"/>
      <c r="AA16" s="7"/>
    </row>
    <row r="17" spans="11:27">
      <c r="K17" s="7"/>
      <c r="L17" s="7"/>
      <c r="M17" s="7"/>
      <c r="N17" s="7"/>
      <c r="O17" s="7"/>
      <c r="P17" s="7"/>
      <c r="Q17" s="7"/>
      <c r="R17" s="7"/>
      <c r="S17" s="7"/>
      <c r="T17" s="7"/>
      <c r="U17" s="7"/>
      <c r="V17" s="7"/>
      <c r="W17" s="7"/>
      <c r="X17" s="7"/>
      <c r="Y17" s="7"/>
      <c r="Z17" s="7"/>
      <c r="AA17" s="7"/>
    </row>
    <row r="18" spans="11:27">
      <c r="K18" s="7"/>
      <c r="L18" s="7"/>
      <c r="M18" s="7"/>
      <c r="N18" s="7"/>
      <c r="O18" s="7"/>
      <c r="P18" s="7"/>
      <c r="Q18" s="7"/>
      <c r="R18" s="7"/>
      <c r="S18" s="7"/>
      <c r="T18" s="7"/>
      <c r="U18" s="7"/>
      <c r="V18" s="7"/>
      <c r="W18" s="7"/>
      <c r="X18" s="7"/>
      <c r="Y18" s="7"/>
      <c r="Z18" s="7"/>
      <c r="AA18" s="7"/>
    </row>
    <row r="19" spans="11:27">
      <c r="K19" s="7"/>
      <c r="L19" s="7"/>
      <c r="M19" s="7"/>
      <c r="N19" s="7"/>
      <c r="O19" s="7"/>
      <c r="P19" s="7"/>
      <c r="Q19" s="7"/>
      <c r="R19" s="7"/>
      <c r="S19" s="7"/>
      <c r="T19" s="7"/>
      <c r="U19" s="7"/>
      <c r="V19" s="7"/>
      <c r="W19" s="7"/>
      <c r="X19" s="7"/>
      <c r="Y19" s="7"/>
      <c r="Z19" s="7"/>
      <c r="AA19" s="7"/>
    </row>
    <row r="20" spans="11:27">
      <c r="K20" s="7"/>
      <c r="L20" s="7"/>
      <c r="M20" s="7"/>
      <c r="N20" s="7"/>
      <c r="O20" s="7"/>
      <c r="P20" s="7"/>
      <c r="Q20" s="7"/>
      <c r="R20" s="7"/>
      <c r="S20" s="7"/>
      <c r="T20" s="7"/>
      <c r="U20" s="7"/>
      <c r="V20" s="7"/>
      <c r="W20" s="7"/>
      <c r="X20" s="7"/>
      <c r="Y20" s="7"/>
      <c r="Z20" s="7"/>
      <c r="AA20" s="7"/>
    </row>
    <row r="21" spans="11:27">
      <c r="K21" s="7"/>
      <c r="L21" s="7"/>
      <c r="M21" s="7"/>
      <c r="N21" s="7"/>
      <c r="O21" s="7"/>
      <c r="P21" s="7"/>
      <c r="Q21" s="7"/>
      <c r="R21" s="7"/>
      <c r="S21" s="7"/>
      <c r="T21" s="7"/>
      <c r="U21" s="7"/>
      <c r="V21" s="7"/>
      <c r="W21" s="7"/>
      <c r="X21" s="7"/>
      <c r="Y21" s="7"/>
      <c r="Z21" s="7"/>
      <c r="AA21" s="7"/>
    </row>
    <row r="22" spans="11:27">
      <c r="K22" s="7"/>
      <c r="L22" s="7"/>
      <c r="M22" s="7"/>
      <c r="N22" s="7"/>
      <c r="O22" s="7"/>
      <c r="P22" s="7"/>
      <c r="Q22" s="7"/>
      <c r="R22" s="7"/>
      <c r="S22" s="7"/>
      <c r="T22" s="7"/>
      <c r="U22" s="7"/>
      <c r="V22" s="7"/>
      <c r="W22" s="7"/>
      <c r="X22" s="7"/>
      <c r="Y22" s="7"/>
      <c r="Z22" s="7"/>
      <c r="AA22" s="7"/>
    </row>
    <row r="23" spans="11:27">
      <c r="K23" s="7"/>
      <c r="L23" s="7"/>
      <c r="M23" s="7"/>
      <c r="N23" s="7"/>
      <c r="O23" s="7"/>
      <c r="P23" s="7"/>
      <c r="Q23" s="7"/>
      <c r="R23" s="7"/>
      <c r="S23" s="7"/>
      <c r="T23" s="7"/>
      <c r="U23" s="7"/>
      <c r="V23" s="7"/>
      <c r="W23" s="7"/>
      <c r="X23" s="7"/>
      <c r="Y23" s="7"/>
      <c r="Z23" s="7"/>
      <c r="AA23" s="7"/>
    </row>
    <row r="24" spans="11:27">
      <c r="K24" s="7"/>
      <c r="L24" s="7"/>
      <c r="M24" s="7"/>
      <c r="N24" s="7"/>
      <c r="O24" s="7"/>
      <c r="P24" s="7"/>
      <c r="Q24" s="7"/>
      <c r="R24" s="7"/>
      <c r="S24" s="7"/>
      <c r="T24" s="7"/>
      <c r="U24" s="7"/>
      <c r="V24" s="7"/>
      <c r="W24" s="7"/>
      <c r="X24" s="7"/>
      <c r="Y24" s="7"/>
      <c r="Z24" s="7"/>
      <c r="AA24" s="7"/>
    </row>
    <row r="25" spans="11:27">
      <c r="K25" s="7"/>
      <c r="L25" s="7"/>
      <c r="M25" s="7"/>
      <c r="N25" s="7"/>
      <c r="O25" s="7"/>
      <c r="P25" s="7"/>
      <c r="Q25" s="7"/>
      <c r="R25" s="7"/>
      <c r="S25" s="7"/>
      <c r="T25" s="7"/>
      <c r="U25" s="7"/>
      <c r="V25" s="7"/>
      <c r="W25" s="7"/>
      <c r="X25" s="7"/>
      <c r="Y25" s="7"/>
      <c r="Z25" s="7"/>
      <c r="AA25" s="7"/>
    </row>
    <row r="26" spans="11:27">
      <c r="K26" s="7"/>
      <c r="L26" s="7"/>
      <c r="M26" s="7"/>
      <c r="N26" s="7"/>
      <c r="O26" s="7"/>
      <c r="P26" s="7"/>
      <c r="Q26" s="7"/>
      <c r="R26" s="7"/>
      <c r="S26" s="7"/>
      <c r="T26" s="7"/>
      <c r="U26" s="7"/>
      <c r="V26" s="7"/>
      <c r="W26" s="7"/>
      <c r="X26" s="7"/>
      <c r="Y26" s="7"/>
      <c r="Z26" s="7"/>
      <c r="AA26" s="7"/>
    </row>
    <row r="27" spans="11:27">
      <c r="K27" s="7"/>
      <c r="L27" s="7"/>
      <c r="M27" s="7"/>
      <c r="N27" s="7"/>
      <c r="O27" s="7"/>
      <c r="P27" s="7"/>
      <c r="Q27" s="7"/>
      <c r="R27" s="7"/>
      <c r="S27" s="7"/>
      <c r="T27" s="7"/>
      <c r="U27" s="7"/>
      <c r="V27" s="7"/>
      <c r="W27" s="7"/>
      <c r="X27" s="7"/>
      <c r="Y27" s="7"/>
      <c r="Z27" s="7"/>
      <c r="AA27" s="7"/>
    </row>
    <row r="28" spans="11:27">
      <c r="K28" s="7"/>
      <c r="L28" s="7"/>
      <c r="M28" s="7"/>
      <c r="N28" s="7"/>
      <c r="O28" s="7"/>
      <c r="P28" s="7"/>
      <c r="Q28" s="7"/>
      <c r="R28" s="7"/>
      <c r="S28" s="7"/>
      <c r="T28" s="7"/>
      <c r="U28" s="7"/>
      <c r="V28" s="7"/>
      <c r="W28" s="7"/>
      <c r="X28" s="7"/>
      <c r="Y28" s="7"/>
      <c r="Z28" s="7"/>
      <c r="AA28" s="7"/>
    </row>
    <row r="29" spans="11:27">
      <c r="K29" s="7"/>
      <c r="L29" s="7"/>
      <c r="M29" s="7"/>
      <c r="N29" s="7"/>
      <c r="O29" s="7"/>
      <c r="P29" s="7"/>
      <c r="Q29" s="7"/>
      <c r="R29" s="7"/>
      <c r="S29" s="7"/>
      <c r="T29" s="7"/>
      <c r="U29" s="7"/>
      <c r="V29" s="7"/>
      <c r="W29" s="7"/>
      <c r="X29" s="7"/>
      <c r="Y29" s="7"/>
      <c r="Z29" s="7"/>
      <c r="AA29" s="7"/>
    </row>
    <row r="30" spans="11:27">
      <c r="K30" s="7"/>
      <c r="L30" s="7"/>
      <c r="M30" s="7"/>
      <c r="N30" s="7"/>
      <c r="O30" s="7"/>
      <c r="P30" s="7"/>
      <c r="Q30" s="7"/>
      <c r="R30" s="7"/>
      <c r="S30" s="7"/>
      <c r="T30" s="7"/>
      <c r="U30" s="7"/>
      <c r="V30" s="7"/>
      <c r="W30" s="7"/>
      <c r="X30" s="7"/>
      <c r="Y30" s="7"/>
      <c r="Z30" s="7"/>
      <c r="AA30" s="7"/>
    </row>
    <row r="31" spans="11:27">
      <c r="K31" s="7"/>
      <c r="L31" s="7"/>
      <c r="M31" s="7"/>
      <c r="N31" s="7"/>
      <c r="O31" s="7"/>
      <c r="P31" s="7"/>
      <c r="Q31" s="7"/>
      <c r="R31" s="7"/>
      <c r="S31" s="7"/>
      <c r="T31" s="7"/>
      <c r="U31" s="7"/>
      <c r="V31" s="7"/>
      <c r="W31" s="7"/>
      <c r="X31" s="7"/>
      <c r="Y31" s="7"/>
      <c r="Z31" s="7"/>
      <c r="AA31" s="7"/>
    </row>
    <row r="32" spans="11:27">
      <c r="K32" s="7"/>
      <c r="L32" s="7"/>
      <c r="M32" s="7"/>
      <c r="N32" s="7"/>
      <c r="O32" s="7"/>
      <c r="P32" s="7"/>
      <c r="Q32" s="7"/>
      <c r="R32" s="7"/>
      <c r="S32" s="7"/>
      <c r="T32" s="7"/>
      <c r="U32" s="7"/>
      <c r="V32" s="7"/>
      <c r="W32" s="7"/>
      <c r="X32" s="7"/>
      <c r="Y32" s="7"/>
      <c r="Z32" s="7"/>
      <c r="AA32" s="7"/>
    </row>
    <row r="33" spans="11:27">
      <c r="K33" s="7"/>
      <c r="L33" s="7"/>
      <c r="M33" s="7"/>
      <c r="N33" s="7"/>
      <c r="O33" s="7"/>
      <c r="P33" s="7"/>
      <c r="Q33" s="7"/>
      <c r="R33" s="7"/>
      <c r="S33" s="7"/>
      <c r="T33" s="7"/>
      <c r="U33" s="7"/>
      <c r="V33" s="7"/>
      <c r="W33" s="7"/>
      <c r="X33" s="7"/>
      <c r="Y33" s="7"/>
      <c r="Z33" s="7"/>
      <c r="AA33" s="7"/>
    </row>
    <row r="34" spans="11:27">
      <c r="K34" s="7"/>
      <c r="L34" s="7"/>
      <c r="M34" s="7"/>
      <c r="N34" s="7"/>
      <c r="O34" s="7"/>
      <c r="P34" s="7"/>
      <c r="Q34" s="7"/>
      <c r="R34" s="7"/>
      <c r="S34" s="7"/>
      <c r="T34" s="7"/>
      <c r="U34" s="7"/>
      <c r="V34" s="7"/>
      <c r="W34" s="7"/>
      <c r="X34" s="7"/>
      <c r="Y34" s="7"/>
      <c r="Z34" s="7"/>
      <c r="AA34" s="7"/>
    </row>
    <row r="35" spans="11:27">
      <c r="K35" s="7"/>
      <c r="L35" s="7"/>
      <c r="M35" s="7"/>
      <c r="N35" s="7"/>
      <c r="O35" s="7"/>
      <c r="P35" s="7"/>
      <c r="Q35" s="7"/>
      <c r="R35" s="7"/>
      <c r="S35" s="7"/>
      <c r="T35" s="7"/>
      <c r="U35" s="7"/>
      <c r="V35" s="7"/>
      <c r="W35" s="7"/>
      <c r="X35" s="7"/>
      <c r="Y35" s="7"/>
      <c r="Z35" s="7"/>
      <c r="AA35" s="7"/>
    </row>
    <row r="36" spans="11:27">
      <c r="K36" s="7"/>
      <c r="L36" s="7"/>
      <c r="M36" s="7"/>
      <c r="N36" s="7"/>
      <c r="O36" s="7"/>
      <c r="P36" s="7"/>
      <c r="Q36" s="7"/>
      <c r="R36" s="7"/>
      <c r="S36" s="7"/>
      <c r="T36" s="7"/>
      <c r="U36" s="7"/>
      <c r="V36" s="7"/>
      <c r="W36" s="7"/>
      <c r="X36" s="7"/>
      <c r="Y36" s="7"/>
      <c r="Z36" s="7"/>
      <c r="AA36" s="7"/>
    </row>
    <row r="37" spans="11:27">
      <c r="K37" s="7"/>
      <c r="L37" s="7"/>
      <c r="M37" s="7"/>
      <c r="N37" s="7"/>
      <c r="O37" s="7"/>
      <c r="P37" s="7"/>
      <c r="Q37" s="7"/>
      <c r="R37" s="7"/>
      <c r="S37" s="7"/>
      <c r="T37" s="7"/>
      <c r="U37" s="7"/>
      <c r="V37" s="7"/>
      <c r="W37" s="7"/>
      <c r="X37" s="7"/>
      <c r="Y37" s="7"/>
      <c r="Z37" s="7"/>
      <c r="AA37" s="7"/>
    </row>
    <row r="38" spans="11:27">
      <c r="K38" s="7"/>
      <c r="L38" s="7"/>
      <c r="M38" s="7"/>
      <c r="N38" s="7"/>
      <c r="O38" s="7"/>
      <c r="P38" s="7"/>
      <c r="Q38" s="7"/>
      <c r="R38" s="7"/>
      <c r="S38" s="7"/>
      <c r="T38" s="7"/>
      <c r="U38" s="7"/>
      <c r="V38" s="7"/>
      <c r="W38" s="7"/>
      <c r="X38" s="7"/>
      <c r="Y38" s="7"/>
      <c r="Z38" s="7"/>
      <c r="AA38" s="7"/>
    </row>
    <row r="39" spans="11:27">
      <c r="K39" s="7"/>
      <c r="L39" s="7"/>
      <c r="M39" s="7"/>
      <c r="N39" s="7"/>
      <c r="O39" s="7"/>
      <c r="P39" s="7"/>
      <c r="Q39" s="7"/>
      <c r="R39" s="7"/>
      <c r="S39" s="7"/>
      <c r="T39" s="7"/>
      <c r="U39" s="7"/>
      <c r="V39" s="7"/>
      <c r="W39" s="7"/>
      <c r="X39" s="7"/>
      <c r="Y39" s="7"/>
      <c r="Z39" s="7"/>
      <c r="AA39" s="7"/>
    </row>
    <row r="40" spans="11:27">
      <c r="K40" s="7"/>
      <c r="L40" s="7"/>
      <c r="M40" s="7"/>
      <c r="N40" s="7"/>
      <c r="O40" s="7"/>
      <c r="P40" s="7"/>
      <c r="Q40" s="7"/>
      <c r="R40" s="7"/>
      <c r="S40" s="7"/>
      <c r="T40" s="7"/>
      <c r="U40" s="7"/>
      <c r="V40" s="7"/>
      <c r="W40" s="7"/>
      <c r="X40" s="7"/>
      <c r="Y40" s="7"/>
      <c r="Z40" s="7"/>
      <c r="AA40" s="7"/>
    </row>
    <row r="41" spans="11:27">
      <c r="K41" s="7"/>
      <c r="L41" s="7"/>
      <c r="M41" s="7"/>
      <c r="N41" s="7"/>
      <c r="O41" s="7"/>
      <c r="P41" s="7"/>
      <c r="Q41" s="7"/>
      <c r="R41" s="7"/>
      <c r="S41" s="7"/>
      <c r="T41" s="7"/>
      <c r="U41" s="7"/>
      <c r="V41" s="7"/>
      <c r="W41" s="7"/>
      <c r="X41" s="7"/>
      <c r="Y41" s="7"/>
      <c r="Z41" s="7"/>
      <c r="AA41" s="7"/>
    </row>
    <row r="42" spans="11:27">
      <c r="K42" s="7"/>
      <c r="L42" s="7"/>
      <c r="M42" s="7"/>
      <c r="N42" s="7"/>
      <c r="O42" s="7"/>
      <c r="P42" s="7"/>
      <c r="Q42" s="7"/>
      <c r="R42" s="7"/>
      <c r="S42" s="7"/>
      <c r="T42" s="7"/>
      <c r="U42" s="7"/>
      <c r="V42" s="7"/>
      <c r="W42" s="7"/>
      <c r="X42" s="7"/>
      <c r="Y42" s="7"/>
      <c r="Z42" s="7"/>
      <c r="AA42" s="7"/>
    </row>
    <row r="43" spans="11:27">
      <c r="K43" s="7"/>
      <c r="L43" s="7"/>
      <c r="M43" s="7"/>
      <c r="N43" s="7"/>
      <c r="O43" s="7"/>
      <c r="P43" s="7"/>
      <c r="Q43" s="7"/>
      <c r="R43" s="7"/>
      <c r="S43" s="7"/>
      <c r="T43" s="7"/>
      <c r="U43" s="7"/>
      <c r="V43" s="7"/>
      <c r="W43" s="7"/>
      <c r="X43" s="7"/>
      <c r="Y43" s="7"/>
      <c r="Z43" s="7"/>
      <c r="AA43" s="7"/>
    </row>
    <row r="44" spans="11:27">
      <c r="K44" s="7"/>
      <c r="L44" s="7"/>
      <c r="M44" s="7"/>
      <c r="N44" s="7"/>
      <c r="O44" s="7"/>
      <c r="P44" s="7"/>
      <c r="Q44" s="7"/>
      <c r="R44" s="7"/>
      <c r="S44" s="7"/>
      <c r="T44" s="7"/>
      <c r="U44" s="7"/>
      <c r="V44" s="7"/>
      <c r="W44" s="7"/>
      <c r="X44" s="7"/>
      <c r="Y44" s="7"/>
      <c r="Z44" s="7"/>
      <c r="AA44" s="7"/>
    </row>
    <row r="45" spans="11:27">
      <c r="K45" s="7"/>
      <c r="L45" s="7"/>
      <c r="M45" s="7"/>
      <c r="N45" s="7"/>
      <c r="O45" s="7"/>
      <c r="P45" s="7"/>
      <c r="Q45" s="7"/>
      <c r="R45" s="7"/>
      <c r="S45" s="7"/>
      <c r="T45" s="7"/>
      <c r="U45" s="7"/>
      <c r="V45" s="7"/>
      <c r="W45" s="7"/>
      <c r="X45" s="7"/>
      <c r="Y45" s="7"/>
      <c r="Z45" s="7"/>
      <c r="AA45" s="7"/>
    </row>
    <row r="46" spans="11:27">
      <c r="K46" s="7"/>
      <c r="L46" s="7"/>
      <c r="M46" s="7"/>
      <c r="N46" s="7"/>
      <c r="O46" s="7"/>
      <c r="P46" s="7"/>
      <c r="Q46" s="7"/>
      <c r="R46" s="7"/>
      <c r="S46" s="7"/>
      <c r="T46" s="7"/>
      <c r="U46" s="7"/>
      <c r="V46" s="7"/>
      <c r="W46" s="7"/>
      <c r="X46" s="7"/>
      <c r="Y46" s="7"/>
      <c r="Z46" s="7"/>
      <c r="AA46" s="7"/>
    </row>
    <row r="47" spans="11:27">
      <c r="K47" s="7"/>
      <c r="L47" s="7"/>
      <c r="M47" s="7"/>
      <c r="N47" s="7"/>
      <c r="O47" s="7"/>
      <c r="P47" s="7"/>
      <c r="Q47" s="7"/>
      <c r="R47" s="7"/>
      <c r="S47" s="7"/>
      <c r="T47" s="7"/>
      <c r="U47" s="7"/>
      <c r="V47" s="7"/>
      <c r="W47" s="7"/>
      <c r="X47" s="7"/>
      <c r="Y47" s="7"/>
      <c r="Z47" s="7"/>
      <c r="AA47" s="7"/>
    </row>
    <row r="48" spans="11:27">
      <c r="K48" s="7"/>
      <c r="L48" s="7"/>
      <c r="M48" s="7"/>
      <c r="N48" s="7"/>
      <c r="O48" s="7"/>
      <c r="P48" s="7"/>
      <c r="Q48" s="7"/>
      <c r="R48" s="7"/>
      <c r="S48" s="7"/>
      <c r="T48" s="7"/>
      <c r="U48" s="7"/>
      <c r="V48" s="7"/>
      <c r="W48" s="7"/>
      <c r="X48" s="7"/>
      <c r="Y48" s="7"/>
      <c r="Z48" s="7"/>
      <c r="AA48" s="7"/>
    </row>
    <row r="49" spans="11:27">
      <c r="K49" s="7"/>
      <c r="L49" s="7"/>
      <c r="M49" s="7"/>
      <c r="N49" s="7"/>
      <c r="O49" s="7"/>
      <c r="P49" s="7"/>
      <c r="Q49" s="7"/>
      <c r="R49" s="7"/>
      <c r="S49" s="7"/>
      <c r="T49" s="7"/>
      <c r="U49" s="7"/>
      <c r="V49" s="7"/>
      <c r="W49" s="7"/>
      <c r="X49" s="7"/>
      <c r="Y49" s="7"/>
      <c r="Z49" s="7"/>
      <c r="AA49" s="7"/>
    </row>
    <row r="50" spans="11:27">
      <c r="K50" s="7"/>
      <c r="L50" s="7"/>
      <c r="M50" s="7"/>
      <c r="N50" s="7"/>
      <c r="O50" s="7"/>
      <c r="P50" s="7"/>
      <c r="Q50" s="7"/>
      <c r="R50" s="7"/>
      <c r="S50" s="7"/>
      <c r="T50" s="7"/>
      <c r="U50" s="7"/>
      <c r="V50" s="7"/>
      <c r="W50" s="7"/>
      <c r="X50" s="7"/>
      <c r="Y50" s="7"/>
      <c r="Z50" s="7"/>
      <c r="AA50" s="7"/>
    </row>
    <row r="51" spans="11:27">
      <c r="K51" s="7"/>
      <c r="L51" s="7"/>
      <c r="M51" s="7"/>
      <c r="N51" s="7"/>
      <c r="O51" s="7"/>
      <c r="P51" s="7"/>
      <c r="Q51" s="7"/>
      <c r="R51" s="7"/>
      <c r="S51" s="7"/>
      <c r="T51" s="7"/>
      <c r="U51" s="7"/>
      <c r="V51" s="7"/>
      <c r="W51" s="7"/>
      <c r="X51" s="7"/>
      <c r="Y51" s="7"/>
      <c r="Z51" s="7"/>
      <c r="AA51" s="7"/>
    </row>
    <row r="52" spans="11:27">
      <c r="K52" s="7"/>
      <c r="L52" s="7"/>
      <c r="M52" s="7"/>
      <c r="N52" s="7"/>
      <c r="O52" s="7"/>
      <c r="P52" s="7"/>
      <c r="Q52" s="7"/>
      <c r="R52" s="7"/>
      <c r="S52" s="7"/>
      <c r="T52" s="7"/>
      <c r="U52" s="7"/>
      <c r="V52" s="7"/>
      <c r="W52" s="7"/>
      <c r="X52" s="7"/>
      <c r="Y52" s="7"/>
      <c r="Z52" s="7"/>
      <c r="AA52" s="7"/>
    </row>
    <row r="53" spans="11:27">
      <c r="K53" s="7"/>
      <c r="L53" s="7"/>
      <c r="M53" s="7"/>
      <c r="N53" s="7"/>
      <c r="O53" s="7"/>
      <c r="P53" s="7"/>
      <c r="Q53" s="7"/>
      <c r="R53" s="7"/>
      <c r="S53" s="7"/>
      <c r="T53" s="7"/>
      <c r="U53" s="7"/>
      <c r="V53" s="7"/>
      <c r="W53" s="7"/>
      <c r="X53" s="7"/>
      <c r="Y53" s="7"/>
      <c r="Z53" s="7"/>
      <c r="AA53" s="7"/>
    </row>
    <row r="54" spans="11:27">
      <c r="K54" s="7"/>
      <c r="L54" s="7"/>
      <c r="M54" s="7"/>
      <c r="N54" s="7"/>
      <c r="O54" s="7"/>
      <c r="P54" s="7"/>
      <c r="Q54" s="7"/>
      <c r="R54" s="7"/>
      <c r="S54" s="7"/>
      <c r="T54" s="7"/>
      <c r="U54" s="7"/>
      <c r="V54" s="7"/>
      <c r="W54" s="7"/>
      <c r="X54" s="7"/>
      <c r="Y54" s="7"/>
      <c r="Z54" s="7"/>
      <c r="AA54" s="7"/>
    </row>
    <row r="55" spans="11:27">
      <c r="K55" s="7"/>
      <c r="L55" s="7"/>
      <c r="M55" s="7"/>
      <c r="N55" s="7"/>
      <c r="O55" s="7"/>
      <c r="P55" s="7"/>
      <c r="Q55" s="7"/>
      <c r="R55" s="7"/>
      <c r="S55" s="7"/>
      <c r="T55" s="7"/>
      <c r="U55" s="7"/>
      <c r="V55" s="7"/>
      <c r="W55" s="7"/>
      <c r="X55" s="7"/>
      <c r="Y55" s="7"/>
      <c r="Z55" s="7"/>
      <c r="AA55" s="7"/>
    </row>
    <row r="56" spans="11:27">
      <c r="K56" s="7"/>
      <c r="L56" s="7"/>
      <c r="M56" s="7"/>
      <c r="N56" s="7"/>
      <c r="O56" s="7"/>
      <c r="P56" s="7"/>
      <c r="Q56" s="7"/>
      <c r="R56" s="7"/>
      <c r="S56" s="7"/>
      <c r="T56" s="7"/>
      <c r="U56" s="7"/>
      <c r="V56" s="7"/>
      <c r="W56" s="7"/>
      <c r="X56" s="7"/>
      <c r="Y56" s="7"/>
      <c r="Z56" s="7"/>
      <c r="AA56" s="7"/>
    </row>
    <row r="57" spans="11:27">
      <c r="K57" s="7"/>
      <c r="L57" s="7"/>
      <c r="M57" s="7"/>
      <c r="N57" s="7"/>
      <c r="O57" s="7"/>
      <c r="P57" s="7"/>
      <c r="Q57" s="7"/>
      <c r="R57" s="7"/>
      <c r="S57" s="7"/>
      <c r="T57" s="7"/>
      <c r="U57" s="7"/>
      <c r="V57" s="7"/>
      <c r="W57" s="7"/>
      <c r="X57" s="7"/>
      <c r="Y57" s="7"/>
      <c r="Z57" s="7"/>
      <c r="AA57" s="7"/>
    </row>
    <row r="58" spans="11:27">
      <c r="K58" s="7"/>
      <c r="L58" s="7"/>
      <c r="M58" s="7"/>
      <c r="N58" s="7"/>
      <c r="O58" s="7"/>
      <c r="P58" s="7"/>
      <c r="Q58" s="7"/>
      <c r="R58" s="7"/>
      <c r="S58" s="7"/>
      <c r="T58" s="7"/>
      <c r="U58" s="7"/>
      <c r="V58" s="7"/>
      <c r="W58" s="7"/>
      <c r="X58" s="7"/>
      <c r="Y58" s="7"/>
      <c r="Z58" s="7"/>
      <c r="AA58" s="7"/>
    </row>
    <row r="59" spans="11:27">
      <c r="K59" s="7"/>
      <c r="L59" s="7"/>
      <c r="M59" s="7"/>
      <c r="N59" s="7"/>
      <c r="O59" s="7"/>
      <c r="P59" s="7"/>
      <c r="Q59" s="7"/>
      <c r="R59" s="7"/>
      <c r="S59" s="7"/>
      <c r="T59" s="7"/>
      <c r="U59" s="7"/>
      <c r="V59" s="7"/>
      <c r="W59" s="7"/>
      <c r="X59" s="7"/>
      <c r="Y59" s="7"/>
      <c r="Z59" s="7"/>
      <c r="AA59" s="7"/>
    </row>
    <row r="60" spans="11:27">
      <c r="K60" s="7"/>
      <c r="L60" s="7"/>
      <c r="M60" s="7"/>
      <c r="N60" s="7"/>
      <c r="O60" s="7"/>
      <c r="P60" s="7"/>
      <c r="Q60" s="7"/>
      <c r="R60" s="7"/>
      <c r="S60" s="7"/>
      <c r="T60" s="7"/>
      <c r="U60" s="7"/>
      <c r="V60" s="7"/>
      <c r="W60" s="7"/>
      <c r="X60" s="7"/>
      <c r="Y60" s="7"/>
      <c r="Z60" s="7"/>
      <c r="AA60" s="7"/>
    </row>
    <row r="61" spans="11:27">
      <c r="K61" s="7"/>
      <c r="L61" s="7"/>
      <c r="M61" s="7"/>
      <c r="N61" s="7"/>
      <c r="O61" s="7"/>
      <c r="P61" s="7"/>
      <c r="Q61" s="7"/>
      <c r="R61" s="7"/>
      <c r="S61" s="7"/>
      <c r="T61" s="7"/>
      <c r="U61" s="7"/>
      <c r="V61" s="7"/>
      <c r="W61" s="7"/>
      <c r="X61" s="7"/>
      <c r="Y61" s="7"/>
      <c r="Z61" s="7"/>
      <c r="AA61" s="7"/>
    </row>
    <row r="62" spans="11:27">
      <c r="K62" s="7"/>
      <c r="L62" s="7"/>
      <c r="M62" s="7"/>
      <c r="N62" s="7"/>
      <c r="O62" s="7"/>
      <c r="P62" s="7"/>
      <c r="Q62" s="7"/>
      <c r="R62" s="7"/>
      <c r="S62" s="7"/>
      <c r="T62" s="7"/>
      <c r="U62" s="7"/>
      <c r="V62" s="7"/>
      <c r="W62" s="7"/>
      <c r="X62" s="7"/>
      <c r="Y62" s="7"/>
      <c r="Z62" s="7"/>
      <c r="AA62" s="7"/>
    </row>
    <row r="63" spans="11:27">
      <c r="K63" s="7"/>
      <c r="L63" s="7"/>
      <c r="M63" s="7"/>
      <c r="N63" s="7"/>
      <c r="O63" s="7"/>
      <c r="P63" s="7"/>
      <c r="Q63" s="7"/>
      <c r="R63" s="7"/>
      <c r="S63" s="7"/>
      <c r="T63" s="7"/>
      <c r="U63" s="7"/>
      <c r="V63" s="7"/>
      <c r="W63" s="7"/>
      <c r="X63" s="7"/>
      <c r="Y63" s="7"/>
      <c r="Z63" s="7"/>
      <c r="AA63" s="7"/>
    </row>
    <row r="64" spans="11:27">
      <c r="K64" s="7"/>
      <c r="L64" s="7"/>
      <c r="M64" s="7"/>
      <c r="N64" s="7"/>
      <c r="O64" s="7"/>
      <c r="P64" s="7"/>
      <c r="Q64" s="7"/>
      <c r="R64" s="7"/>
      <c r="S64" s="7"/>
      <c r="T64" s="7"/>
      <c r="U64" s="7"/>
      <c r="V64" s="7"/>
      <c r="W64" s="7"/>
      <c r="X64" s="7"/>
      <c r="Y64" s="7"/>
      <c r="Z64" s="7"/>
      <c r="AA64" s="7"/>
    </row>
    <row r="65" spans="11:27">
      <c r="K65" s="7"/>
      <c r="L65" s="7"/>
      <c r="M65" s="7"/>
      <c r="N65" s="7"/>
      <c r="O65" s="7"/>
      <c r="P65" s="7"/>
      <c r="Q65" s="7"/>
      <c r="R65" s="7"/>
      <c r="S65" s="7"/>
      <c r="T65" s="7"/>
      <c r="U65" s="7"/>
      <c r="V65" s="7"/>
      <c r="W65" s="7"/>
      <c r="X65" s="7"/>
      <c r="Y65" s="7"/>
      <c r="Z65" s="7"/>
      <c r="AA65" s="7"/>
    </row>
    <row r="66" spans="11:27">
      <c r="K66" s="7"/>
      <c r="L66" s="7"/>
      <c r="M66" s="7"/>
      <c r="N66" s="7"/>
      <c r="O66" s="7"/>
      <c r="P66" s="7"/>
      <c r="Q66" s="7"/>
      <c r="R66" s="7"/>
      <c r="S66" s="7"/>
      <c r="T66" s="7"/>
      <c r="U66" s="7"/>
      <c r="V66" s="7"/>
      <c r="W66" s="7"/>
      <c r="X66" s="7"/>
      <c r="Y66" s="7"/>
      <c r="Z66" s="7"/>
      <c r="AA66" s="7"/>
    </row>
    <row r="67" spans="11:27">
      <c r="K67" s="7"/>
      <c r="L67" s="7"/>
      <c r="M67" s="7"/>
      <c r="N67" s="7"/>
      <c r="O67" s="7"/>
      <c r="P67" s="7"/>
      <c r="Q67" s="7"/>
      <c r="R67" s="7"/>
      <c r="S67" s="7"/>
      <c r="T67" s="7"/>
      <c r="U67" s="7"/>
      <c r="V67" s="7"/>
      <c r="W67" s="7"/>
      <c r="X67" s="7"/>
      <c r="Y67" s="7"/>
      <c r="Z67" s="7"/>
      <c r="AA67" s="7"/>
    </row>
    <row r="68" spans="11:27">
      <c r="K68" s="7"/>
      <c r="L68" s="7"/>
      <c r="M68" s="7"/>
      <c r="N68" s="7"/>
      <c r="O68" s="7"/>
      <c r="P68" s="7"/>
      <c r="Q68" s="7"/>
      <c r="R68" s="7"/>
      <c r="S68" s="7"/>
      <c r="T68" s="7"/>
      <c r="U68" s="7"/>
      <c r="V68" s="7"/>
      <c r="W68" s="7"/>
      <c r="X68" s="7"/>
      <c r="Y68" s="7"/>
      <c r="Z68" s="7"/>
      <c r="AA68" s="7"/>
    </row>
    <row r="69" spans="11:27">
      <c r="K69" s="7"/>
      <c r="L69" s="7"/>
      <c r="M69" s="7"/>
      <c r="N69" s="7"/>
      <c r="O69" s="7"/>
      <c r="P69" s="7"/>
      <c r="Q69" s="7"/>
      <c r="R69" s="7"/>
      <c r="S69" s="7"/>
      <c r="T69" s="7"/>
      <c r="U69" s="7"/>
      <c r="V69" s="7"/>
      <c r="W69" s="7"/>
      <c r="X69" s="7"/>
      <c r="Y69" s="7"/>
      <c r="Z69" s="7"/>
      <c r="AA69" s="7"/>
    </row>
    <row r="70" spans="11:27">
      <c r="K70" s="7"/>
      <c r="L70" s="7"/>
      <c r="M70" s="7"/>
      <c r="N70" s="7"/>
      <c r="O70" s="7"/>
      <c r="P70" s="7"/>
      <c r="Q70" s="7"/>
      <c r="R70" s="7"/>
      <c r="S70" s="7"/>
      <c r="T70" s="7"/>
      <c r="U70" s="7"/>
      <c r="V70" s="7"/>
      <c r="W70" s="7"/>
      <c r="X70" s="7"/>
      <c r="Y70" s="7"/>
      <c r="Z70" s="7"/>
      <c r="AA70" s="7"/>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3513-2B11-487D-A840-EA67DAD2C48E}">
  <dimension ref="A1:Y425"/>
  <sheetViews>
    <sheetView zoomScale="55" zoomScaleNormal="55" workbookViewId="0"/>
  </sheetViews>
  <sheetFormatPr defaultColWidth="9.140625" defaultRowHeight="12.75"/>
  <cols>
    <col min="1" max="2" width="9.140625" style="1"/>
    <col min="3" max="3" width="0" style="1" hidden="1" customWidth="1"/>
    <col min="4" max="4" width="9.140625" style="1"/>
    <col min="5" max="5" width="9.140625" style="1" hidden="1" customWidth="1"/>
    <col min="6" max="16384" width="9.140625" style="1"/>
  </cols>
  <sheetData>
    <row r="1" spans="1:25">
      <c r="A1" s="1" t="s">
        <v>2575</v>
      </c>
      <c r="B1" s="1" t="s">
        <v>2576</v>
      </c>
      <c r="C1" s="1" t="s">
        <v>2577</v>
      </c>
      <c r="D1" s="1" t="s">
        <v>2578</v>
      </c>
    </row>
    <row r="2" spans="1:25">
      <c r="A2" s="3">
        <v>-0.383559513092041</v>
      </c>
      <c r="B2" s="13">
        <v>0.16794117658693927</v>
      </c>
      <c r="C2" s="13">
        <v>-0.383559513092041</v>
      </c>
      <c r="D2" s="13">
        <v>9.3240276718930162E-2</v>
      </c>
      <c r="E2" s="13">
        <f>C2-A2</f>
        <v>0</v>
      </c>
    </row>
    <row r="3" spans="1:25">
      <c r="A3" s="3">
        <v>-0.38081837768937432</v>
      </c>
      <c r="B3" s="13">
        <v>0.18035676918651097</v>
      </c>
      <c r="C3" s="13">
        <v>-0.38081837768937432</v>
      </c>
      <c r="D3" s="13">
        <v>0.10106202129157769</v>
      </c>
      <c r="E3" s="13">
        <f t="shared" ref="E3:E66" si="0">C3-A3</f>
        <v>0</v>
      </c>
    </row>
    <row r="4" spans="1:25">
      <c r="A4" s="3">
        <v>-0.37807724228670764</v>
      </c>
      <c r="B4" s="13">
        <v>0.19315937526450491</v>
      </c>
      <c r="C4" s="13">
        <v>-0.37807724228670764</v>
      </c>
      <c r="D4" s="13">
        <v>0.10925969137126583</v>
      </c>
      <c r="E4" s="13">
        <f t="shared" si="0"/>
        <v>0</v>
      </c>
      <c r="G4" s="117"/>
      <c r="H4" s="117"/>
      <c r="I4" s="117"/>
      <c r="J4" s="117"/>
      <c r="K4" s="117"/>
      <c r="L4" s="117"/>
      <c r="M4" s="117"/>
      <c r="N4" s="117"/>
      <c r="O4" s="117"/>
      <c r="P4" s="117"/>
      <c r="Q4" s="117"/>
      <c r="R4" s="117"/>
      <c r="S4" s="117"/>
      <c r="T4" s="117"/>
      <c r="U4" s="117"/>
      <c r="V4" s="117"/>
    </row>
    <row r="5" spans="1:25">
      <c r="A5" s="3">
        <v>-0.37533610688404095</v>
      </c>
      <c r="B5" s="13">
        <v>0.20630522610312824</v>
      </c>
      <c r="C5" s="13">
        <v>-0.37533610688404095</v>
      </c>
      <c r="D5" s="13">
        <v>0.11782137555648761</v>
      </c>
      <c r="E5" s="13">
        <f t="shared" si="0"/>
        <v>0</v>
      </c>
      <c r="G5" s="117"/>
      <c r="H5" s="117"/>
      <c r="I5" s="117"/>
      <c r="J5" s="117"/>
      <c r="K5" s="117"/>
      <c r="L5" s="117"/>
      <c r="M5" s="117"/>
      <c r="N5" s="117"/>
      <c r="O5" s="117"/>
      <c r="P5" s="117"/>
      <c r="Q5" s="117"/>
      <c r="R5" s="117"/>
      <c r="S5" s="117"/>
      <c r="T5" s="117"/>
      <c r="U5" s="117"/>
      <c r="V5" s="117"/>
    </row>
    <row r="6" spans="1:25">
      <c r="A6" s="3">
        <v>-0.37259497148137427</v>
      </c>
      <c r="B6" s="13">
        <v>0.21974500247911227</v>
      </c>
      <c r="C6" s="13">
        <v>-0.37259497148137427</v>
      </c>
      <c r="D6" s="13">
        <v>0.12673169231701334</v>
      </c>
      <c r="E6" s="13">
        <f t="shared" si="0"/>
        <v>0</v>
      </c>
      <c r="G6" s="117"/>
      <c r="H6" s="117"/>
      <c r="I6" s="117"/>
      <c r="J6" s="117"/>
      <c r="K6" s="117"/>
      <c r="L6" s="117"/>
      <c r="M6" s="117"/>
      <c r="N6" s="117"/>
      <c r="O6" s="117"/>
      <c r="P6" s="117"/>
      <c r="Q6" s="117"/>
      <c r="R6" s="117"/>
      <c r="S6" s="117"/>
      <c r="T6" s="117"/>
      <c r="U6" s="117"/>
      <c r="V6" s="117"/>
    </row>
    <row r="7" spans="1:25">
      <c r="A7" s="3">
        <v>-0.36985383607870759</v>
      </c>
      <c r="B7" s="13">
        <v>0.2334240751905747</v>
      </c>
      <c r="C7" s="13">
        <v>-0.36985383607870759</v>
      </c>
      <c r="D7" s="13">
        <v>0.13597174185973512</v>
      </c>
      <c r="E7" s="13">
        <f t="shared" si="0"/>
        <v>0</v>
      </c>
      <c r="G7" s="117"/>
      <c r="H7" s="117"/>
      <c r="I7" s="117"/>
      <c r="J7" s="117"/>
      <c r="K7" s="117"/>
      <c r="L7" s="117"/>
      <c r="M7" s="117"/>
      <c r="N7" s="117"/>
      <c r="O7" s="117"/>
      <c r="P7" s="117"/>
      <c r="Q7" s="117"/>
      <c r="R7" s="117"/>
      <c r="S7" s="117"/>
      <c r="T7" s="117"/>
      <c r="U7" s="117"/>
      <c r="V7" s="117"/>
    </row>
    <row r="8" spans="1:25">
      <c r="A8" s="3">
        <v>-0.3671127006760409</v>
      </c>
      <c r="B8" s="13">
        <v>0.2472828408159464</v>
      </c>
      <c r="C8" s="13">
        <v>-0.3671127006760409</v>
      </c>
      <c r="D8" s="13">
        <v>0.1455191052719304</v>
      </c>
      <c r="E8" s="13">
        <f t="shared" si="0"/>
        <v>0</v>
      </c>
      <c r="G8" s="117"/>
      <c r="H8" s="117"/>
      <c r="I8" s="117"/>
      <c r="J8" s="117"/>
      <c r="K8" s="117"/>
      <c r="L8" s="117"/>
      <c r="M8" s="117"/>
      <c r="N8" s="117"/>
      <c r="O8" s="117"/>
      <c r="P8" s="117"/>
      <c r="Q8" s="117"/>
      <c r="R8" s="117"/>
      <c r="S8" s="117"/>
      <c r="T8" s="117"/>
      <c r="U8" s="117"/>
      <c r="V8" s="117"/>
    </row>
    <row r="9" spans="1:25">
      <c r="A9" s="3">
        <v>-0.36437156527337422</v>
      </c>
      <c r="B9" s="13">
        <v>0.26125715305250868</v>
      </c>
      <c r="C9" s="13">
        <v>-0.36437156527337422</v>
      </c>
      <c r="D9" s="13">
        <v>0.15534789419367531</v>
      </c>
      <c r="E9" s="13">
        <f t="shared" si="0"/>
        <v>0</v>
      </c>
      <c r="G9" s="117"/>
      <c r="H9" s="117"/>
      <c r="I9" s="117"/>
      <c r="J9" s="117"/>
      <c r="K9" s="117"/>
      <c r="L9" s="117"/>
      <c r="M9" s="117"/>
      <c r="N9" s="117"/>
      <c r="O9" s="117"/>
      <c r="P9" s="117"/>
      <c r="Q9" s="117"/>
      <c r="R9" s="117"/>
      <c r="S9" s="117"/>
      <c r="T9" s="117"/>
      <c r="U9" s="117"/>
      <c r="V9" s="117"/>
    </row>
    <row r="10" spans="1:25">
      <c r="A10" s="3">
        <v>-0.36163042987070754</v>
      </c>
      <c r="B10" s="13">
        <v>0.27527884804530894</v>
      </c>
      <c r="C10" s="13">
        <v>-0.36163042987070754</v>
      </c>
      <c r="D10" s="13">
        <v>0.16542885345811542</v>
      </c>
      <c r="E10" s="13">
        <f t="shared" si="0"/>
        <v>0</v>
      </c>
      <c r="G10" s="117"/>
      <c r="H10" s="117"/>
      <c r="I10" s="117"/>
      <c r="J10" s="117"/>
      <c r="K10" s="117"/>
      <c r="L10" s="117"/>
      <c r="M10" s="117"/>
      <c r="N10" s="117"/>
      <c r="O10" s="117"/>
      <c r="P10" s="117"/>
      <c r="Q10" s="117"/>
      <c r="R10" s="117"/>
      <c r="S10" s="117"/>
      <c r="T10" s="117"/>
      <c r="U10" s="117"/>
      <c r="V10" s="117"/>
      <c r="X10" s="118"/>
      <c r="Y10" s="118"/>
    </row>
    <row r="11" spans="1:25">
      <c r="A11" s="3">
        <v>-0.35888929446804085</v>
      </c>
      <c r="B11" s="13">
        <v>0.28927636008791879</v>
      </c>
      <c r="C11" s="13">
        <v>-0.35888929446804085</v>
      </c>
      <c r="D11" s="13">
        <v>0.1757295182067472</v>
      </c>
      <c r="E11" s="13">
        <f t="shared" si="0"/>
        <v>0</v>
      </c>
      <c r="G11" s="117"/>
      <c r="H11" s="117"/>
      <c r="I11" s="117"/>
      <c r="J11" s="117"/>
      <c r="K11" s="117"/>
      <c r="L11" s="117"/>
      <c r="M11" s="117"/>
      <c r="N11" s="117"/>
      <c r="O11" s="117"/>
      <c r="P11" s="117"/>
      <c r="Q11" s="117"/>
      <c r="R11" s="117"/>
      <c r="S11" s="117"/>
      <c r="T11" s="117"/>
      <c r="U11" s="117"/>
      <c r="V11" s="117"/>
      <c r="X11" s="118">
        <v>0</v>
      </c>
      <c r="Y11" s="118">
        <v>1.9944299999999999E-4</v>
      </c>
    </row>
    <row r="12" spans="1:25">
      <c r="A12" s="3">
        <v>-0.35614815906537417</v>
      </c>
      <c r="B12" s="13">
        <v>0.30317542200015246</v>
      </c>
      <c r="C12" s="13">
        <v>-0.35614815906537417</v>
      </c>
      <c r="D12" s="13">
        <v>0.18621442595212825</v>
      </c>
      <c r="E12" s="13">
        <f t="shared" si="0"/>
        <v>0</v>
      </c>
      <c r="G12" s="117"/>
      <c r="H12" s="117"/>
      <c r="I12" s="117"/>
      <c r="J12" s="117"/>
      <c r="K12" s="117"/>
      <c r="L12" s="117"/>
      <c r="M12" s="117"/>
      <c r="N12" s="117"/>
      <c r="O12" s="117"/>
      <c r="P12" s="117"/>
      <c r="Q12" s="117"/>
      <c r="R12" s="117"/>
      <c r="S12" s="117"/>
      <c r="T12" s="117"/>
      <c r="U12" s="117"/>
      <c r="V12" s="117"/>
      <c r="X12" s="118">
        <v>6</v>
      </c>
      <c r="Y12" s="118">
        <v>1.9944299999999999E-4</v>
      </c>
    </row>
    <row r="13" spans="1:25">
      <c r="A13" s="3">
        <v>-0.35340702366270749</v>
      </c>
      <c r="B13" s="13">
        <v>0.31689984241420432</v>
      </c>
      <c r="C13" s="13">
        <v>-0.35340702366270749</v>
      </c>
      <c r="D13" s="13">
        <v>0.19684538294206672</v>
      </c>
      <c r="E13" s="13">
        <f t="shared" si="0"/>
        <v>0</v>
      </c>
      <c r="G13" s="117"/>
      <c r="H13" s="117"/>
      <c r="I13" s="117"/>
      <c r="J13" s="117"/>
      <c r="K13" s="117"/>
      <c r="L13" s="117"/>
      <c r="M13" s="117"/>
      <c r="N13" s="117"/>
      <c r="O13" s="117"/>
      <c r="P13" s="117"/>
      <c r="Q13" s="117"/>
      <c r="R13" s="117"/>
      <c r="S13" s="117"/>
      <c r="T13" s="117"/>
      <c r="U13" s="117"/>
      <c r="V13" s="117"/>
      <c r="X13" s="118"/>
      <c r="Y13" s="118"/>
    </row>
    <row r="14" spans="1:25">
      <c r="A14" s="3">
        <v>-0.3506658882600408</v>
      </c>
      <c r="B14" s="13">
        <v>0.33037235018239797</v>
      </c>
      <c r="C14" s="13">
        <v>-0.3506658882600408</v>
      </c>
      <c r="D14" s="13">
        <v>0.20758178300076782</v>
      </c>
      <c r="E14" s="13">
        <f t="shared" si="0"/>
        <v>0</v>
      </c>
      <c r="G14" s="117"/>
      <c r="H14" s="117"/>
      <c r="I14" s="117"/>
      <c r="J14" s="117"/>
      <c r="K14" s="117"/>
      <c r="L14" s="117"/>
      <c r="M14" s="117"/>
      <c r="N14" s="117"/>
      <c r="O14" s="117"/>
      <c r="P14" s="117"/>
      <c r="Q14" s="117"/>
      <c r="R14" s="117"/>
      <c r="S14" s="117"/>
      <c r="T14" s="117"/>
      <c r="U14" s="117"/>
      <c r="V14" s="117"/>
      <c r="X14" s="118"/>
      <c r="Y14" s="118"/>
    </row>
    <row r="15" spans="1:25">
      <c r="A15" s="3">
        <v>-0.34792475285737412</v>
      </c>
      <c r="B15" s="13">
        <v>0.34351549421105038</v>
      </c>
      <c r="C15" s="13">
        <v>-0.34792475285737412</v>
      </c>
      <c r="D15" s="13">
        <v>0.21838097581059801</v>
      </c>
      <c r="E15" s="13">
        <f t="shared" si="0"/>
        <v>0</v>
      </c>
      <c r="G15" s="117"/>
      <c r="H15" s="117"/>
      <c r="I15" s="117"/>
      <c r="J15" s="117"/>
      <c r="K15" s="117"/>
      <c r="L15" s="117"/>
      <c r="M15" s="117"/>
      <c r="N15" s="117"/>
      <c r="O15" s="117"/>
      <c r="P15" s="117"/>
      <c r="Q15" s="117"/>
      <c r="R15" s="117"/>
      <c r="S15" s="117"/>
      <c r="T15" s="117"/>
      <c r="U15" s="117"/>
      <c r="V15" s="117"/>
    </row>
    <row r="16" spans="1:25">
      <c r="A16" s="3">
        <v>-0.34518361745470738</v>
      </c>
      <c r="B16" s="13">
        <v>0.35625258528010101</v>
      </c>
      <c r="C16" s="13">
        <v>-0.34518361745470738</v>
      </c>
      <c r="D16" s="13">
        <v>0.22919868038286084</v>
      </c>
      <c r="E16" s="13">
        <f t="shared" si="0"/>
        <v>0</v>
      </c>
      <c r="G16" s="117"/>
      <c r="H16" s="117"/>
      <c r="I16" s="117"/>
      <c r="J16" s="117"/>
      <c r="K16" s="117"/>
      <c r="L16" s="117"/>
      <c r="M16" s="117"/>
      <c r="N16" s="117"/>
      <c r="O16" s="117"/>
      <c r="P16" s="117"/>
      <c r="Q16" s="117"/>
      <c r="R16" s="117"/>
      <c r="S16" s="117"/>
      <c r="T16" s="117"/>
      <c r="U16" s="117"/>
      <c r="V16" s="117"/>
    </row>
    <row r="17" spans="1:22">
      <c r="A17" s="3">
        <v>-0.34244248205204075</v>
      </c>
      <c r="B17" s="13">
        <v>0.36850866487977574</v>
      </c>
      <c r="C17" s="13">
        <v>-0.34244248205204075</v>
      </c>
      <c r="D17" s="13">
        <v>0.23998943827924868</v>
      </c>
      <c r="E17" s="13">
        <f t="shared" si="0"/>
        <v>0</v>
      </c>
      <c r="G17" s="117"/>
      <c r="H17" s="117"/>
      <c r="I17" s="117"/>
      <c r="J17" s="117"/>
      <c r="K17" s="117"/>
      <c r="L17" s="117"/>
      <c r="M17" s="117"/>
      <c r="N17" s="117"/>
      <c r="O17" s="117"/>
      <c r="P17" s="117"/>
      <c r="Q17" s="117"/>
      <c r="R17" s="117"/>
      <c r="S17" s="117"/>
      <c r="T17" s="117"/>
      <c r="U17" s="117"/>
      <c r="V17" s="117"/>
    </row>
    <row r="18" spans="1:22">
      <c r="A18" s="3">
        <v>-0.33970134664937401</v>
      </c>
      <c r="B18" s="13">
        <v>0.38021148483310868</v>
      </c>
      <c r="C18" s="13">
        <v>-0.33970134664937401</v>
      </c>
      <c r="D18" s="13">
        <v>0.25070710002089946</v>
      </c>
      <c r="E18" s="13">
        <f t="shared" si="0"/>
        <v>0</v>
      </c>
      <c r="G18" s="117"/>
      <c r="H18" s="117"/>
      <c r="I18" s="117"/>
      <c r="J18" s="117"/>
      <c r="K18" s="117"/>
      <c r="L18" s="117"/>
      <c r="M18" s="117"/>
      <c r="N18" s="117"/>
      <c r="O18" s="117"/>
      <c r="P18" s="117"/>
      <c r="Q18" s="117"/>
      <c r="R18" s="117"/>
      <c r="S18" s="117"/>
      <c r="T18" s="117"/>
      <c r="U18" s="117"/>
      <c r="V18" s="117"/>
    </row>
    <row r="19" spans="1:22">
      <c r="A19" s="3">
        <v>-0.33696021124670739</v>
      </c>
      <c r="B19" s="13">
        <v>0.39129248052112064</v>
      </c>
      <c r="C19" s="13">
        <v>-0.33696021124670739</v>
      </c>
      <c r="D19" s="13">
        <v>0.26130533709267528</v>
      </c>
      <c r="E19" s="13">
        <f t="shared" si="0"/>
        <v>0</v>
      </c>
      <c r="G19" s="117"/>
      <c r="H19" s="117"/>
      <c r="I19" s="117"/>
      <c r="J19" s="117"/>
      <c r="K19" s="117"/>
      <c r="L19" s="117"/>
      <c r="M19" s="117"/>
      <c r="N19" s="117"/>
      <c r="O19" s="117"/>
      <c r="P19" s="117"/>
      <c r="Q19" s="117"/>
      <c r="R19" s="117"/>
      <c r="S19" s="117"/>
      <c r="T19" s="117"/>
      <c r="U19" s="117"/>
      <c r="V19" s="117"/>
    </row>
    <row r="20" spans="1:22">
      <c r="A20" s="3">
        <v>-0.33421907584404065</v>
      </c>
      <c r="B20" s="13">
        <v>0.40168771992406133</v>
      </c>
      <c r="C20" s="13">
        <v>-0.33421907584404065</v>
      </c>
      <c r="D20" s="13">
        <v>0.27173817104981013</v>
      </c>
      <c r="E20" s="13">
        <f t="shared" si="0"/>
        <v>0</v>
      </c>
      <c r="G20" s="117"/>
      <c r="H20" s="117"/>
      <c r="I20" s="117"/>
      <c r="J20" s="117"/>
      <c r="K20" s="117"/>
      <c r="L20" s="117"/>
      <c r="M20" s="117"/>
      <c r="N20" s="117"/>
      <c r="O20" s="117"/>
      <c r="P20" s="117"/>
      <c r="Q20" s="117"/>
      <c r="R20" s="117"/>
      <c r="S20" s="117"/>
      <c r="T20" s="117"/>
      <c r="U20" s="117"/>
      <c r="V20" s="117"/>
    </row>
    <row r="21" spans="1:22">
      <c r="A21" s="3">
        <v>-0.33147794044137396</v>
      </c>
      <c r="B21" s="13">
        <v>0.41133881046773207</v>
      </c>
      <c r="C21" s="13">
        <v>-0.33147794044137396</v>
      </c>
      <c r="D21" s="13">
        <v>0.28196051049336607</v>
      </c>
      <c r="E21" s="13">
        <f t="shared" si="0"/>
        <v>0</v>
      </c>
      <c r="G21" s="117"/>
      <c r="H21" s="117"/>
      <c r="I21" s="117"/>
      <c r="J21" s="117"/>
      <c r="K21" s="117"/>
      <c r="L21" s="117"/>
      <c r="M21" s="117"/>
      <c r="N21" s="117"/>
      <c r="O21" s="117"/>
      <c r="P21" s="117"/>
      <c r="Q21" s="117"/>
      <c r="R21" s="117"/>
      <c r="S21" s="117"/>
      <c r="T21" s="117"/>
      <c r="U21" s="117"/>
      <c r="V21" s="117"/>
    </row>
    <row r="22" spans="1:22">
      <c r="A22" s="3">
        <v>-0.32873680503870728</v>
      </c>
      <c r="B22" s="13">
        <v>0.4201937458398296</v>
      </c>
      <c r="C22" s="13">
        <v>-0.32873680503870728</v>
      </c>
      <c r="D22" s="13">
        <v>0.29192868612882023</v>
      </c>
      <c r="E22" s="13">
        <f t="shared" si="0"/>
        <v>0</v>
      </c>
      <c r="G22" s="117"/>
      <c r="H22" s="117"/>
      <c r="I22" s="117"/>
      <c r="J22" s="117"/>
      <c r="K22" s="117"/>
      <c r="L22" s="117"/>
      <c r="M22" s="117"/>
      <c r="N22" s="117"/>
      <c r="O22" s="117"/>
      <c r="P22" s="117"/>
      <c r="Q22" s="117"/>
      <c r="R22" s="117"/>
      <c r="S22" s="117"/>
      <c r="T22" s="117"/>
      <c r="U22" s="117"/>
      <c r="V22" s="117"/>
    </row>
    <row r="23" spans="1:22">
      <c r="A23" s="3">
        <v>-0.3259956696360406</v>
      </c>
      <c r="B23" s="13">
        <v>0.42820767552886435</v>
      </c>
      <c r="C23" s="13">
        <v>-0.3259956696360406</v>
      </c>
      <c r="D23" s="13">
        <v>0.30160097378293493</v>
      </c>
      <c r="E23" s="13">
        <f t="shared" si="0"/>
        <v>0</v>
      </c>
      <c r="G23" s="117"/>
      <c r="H23" s="117"/>
      <c r="I23" s="117"/>
      <c r="J23" s="117"/>
      <c r="K23" s="117"/>
      <c r="L23" s="117"/>
      <c r="M23" s="117"/>
      <c r="N23" s="117"/>
      <c r="O23" s="117"/>
      <c r="P23" s="117"/>
      <c r="Q23" s="117"/>
      <c r="R23" s="117"/>
      <c r="S23" s="117"/>
      <c r="T23" s="117"/>
      <c r="U23" s="117"/>
      <c r="V23" s="117"/>
    </row>
    <row r="24" spans="1:22">
      <c r="A24" s="3">
        <v>-0.32325453423337391</v>
      </c>
      <c r="B24" s="13">
        <v>0.4353435808383242</v>
      </c>
      <c r="C24" s="13">
        <v>-0.32325453423337391</v>
      </c>
      <c r="D24" s="13">
        <v>0.31093809514770926</v>
      </c>
      <c r="E24" s="13">
        <f t="shared" si="0"/>
        <v>0</v>
      </c>
      <c r="G24" s="117"/>
      <c r="H24" s="117"/>
      <c r="I24" s="117"/>
      <c r="J24" s="117"/>
      <c r="K24" s="117"/>
      <c r="L24" s="117"/>
      <c r="M24" s="117"/>
      <c r="N24" s="117"/>
      <c r="O24" s="117"/>
      <c r="P24" s="117"/>
      <c r="Q24" s="117"/>
      <c r="R24" s="117"/>
      <c r="S24" s="117"/>
      <c r="T24" s="117"/>
      <c r="U24" s="117"/>
      <c r="V24" s="117"/>
    </row>
    <row r="25" spans="1:22">
      <c r="A25" s="3">
        <v>-0.32051339883070723</v>
      </c>
      <c r="B25" s="13">
        <v>0.44157284253067725</v>
      </c>
      <c r="C25" s="13">
        <v>-0.32051339883070723</v>
      </c>
      <c r="D25" s="13">
        <v>0.31990368616065856</v>
      </c>
      <c r="E25" s="13">
        <f t="shared" si="0"/>
        <v>0</v>
      </c>
      <c r="G25" s="117"/>
      <c r="H25" s="117"/>
      <c r="I25" s="117"/>
      <c r="J25" s="117"/>
      <c r="K25" s="117"/>
      <c r="L25" s="117"/>
      <c r="M25" s="117"/>
      <c r="N25" s="117"/>
      <c r="O25" s="117"/>
      <c r="P25" s="117"/>
      <c r="Q25" s="117"/>
      <c r="R25" s="117"/>
      <c r="S25" s="117"/>
      <c r="T25" s="117"/>
      <c r="U25" s="117"/>
      <c r="V25" s="117"/>
    </row>
    <row r="26" spans="1:22">
      <c r="A26" s="3">
        <v>-0.31777226342804055</v>
      </c>
      <c r="B26" s="13">
        <v>0.44687568703849484</v>
      </c>
      <c r="C26" s="13">
        <v>-0.31777226342804055</v>
      </c>
      <c r="D26" s="13">
        <v>0.3284647233252932</v>
      </c>
      <c r="E26" s="13">
        <f t="shared" si="0"/>
        <v>0</v>
      </c>
      <c r="G26" s="117"/>
      <c r="H26" s="117"/>
      <c r="I26" s="117"/>
      <c r="J26" s="117"/>
      <c r="K26" s="117"/>
      <c r="L26" s="117"/>
      <c r="M26" s="117"/>
      <c r="N26" s="117"/>
      <c r="O26" s="117"/>
      <c r="P26" s="117"/>
      <c r="Q26" s="117"/>
      <c r="R26" s="117"/>
      <c r="S26" s="117"/>
      <c r="T26" s="117"/>
      <c r="U26" s="117"/>
      <c r="V26" s="117"/>
    </row>
    <row r="27" spans="1:22">
      <c r="A27" s="3">
        <v>-0.31503112802537386</v>
      </c>
      <c r="B27" s="13">
        <v>0.45124150031063376</v>
      </c>
      <c r="C27" s="13">
        <v>-0.31503112802537386</v>
      </c>
      <c r="D27" s="13">
        <v>0.33659189892510999</v>
      </c>
      <c r="E27" s="13">
        <f t="shared" si="0"/>
        <v>0</v>
      </c>
      <c r="G27" s="117"/>
      <c r="H27" s="117"/>
      <c r="I27" s="117"/>
      <c r="J27" s="117"/>
      <c r="K27" s="117"/>
      <c r="L27" s="117"/>
      <c r="M27" s="117"/>
      <c r="N27" s="117"/>
      <c r="O27" s="117"/>
      <c r="P27" s="117"/>
      <c r="Q27" s="117"/>
      <c r="R27" s="117"/>
      <c r="S27" s="117"/>
      <c r="T27" s="117"/>
      <c r="U27" s="117"/>
      <c r="V27" s="117"/>
    </row>
    <row r="28" spans="1:22">
      <c r="A28" s="3">
        <v>-0.31228999262270718</v>
      </c>
      <c r="B28" s="13">
        <v>0.45466900079790989</v>
      </c>
      <c r="C28" s="13">
        <v>-0.31228999262270718</v>
      </c>
      <c r="D28" s="13">
        <v>0.34425993698146651</v>
      </c>
      <c r="E28" s="13">
        <f t="shared" si="0"/>
        <v>0</v>
      </c>
      <c r="G28" s="117"/>
      <c r="H28" s="117"/>
      <c r="I28" s="117"/>
      <c r="J28" s="117"/>
      <c r="K28" s="117"/>
      <c r="L28" s="117"/>
      <c r="M28" s="117"/>
      <c r="N28" s="117"/>
      <c r="O28" s="117"/>
      <c r="P28" s="117"/>
      <c r="Q28" s="117"/>
      <c r="R28" s="117"/>
      <c r="S28" s="117"/>
      <c r="T28" s="117"/>
      <c r="U28" s="117"/>
      <c r="V28" s="117"/>
    </row>
    <row r="29" spans="1:22">
      <c r="A29" s="3">
        <v>-0.3095488572200405</v>
      </c>
      <c r="B29" s="13">
        <v>0.45716626577303782</v>
      </c>
      <c r="C29" s="13">
        <v>-0.3095488572200405</v>
      </c>
      <c r="D29" s="13">
        <v>0.35144784293620285</v>
      </c>
      <c r="E29" s="13">
        <f t="shared" si="0"/>
        <v>0</v>
      </c>
      <c r="G29" s="117"/>
      <c r="H29" s="117"/>
      <c r="I29" s="117"/>
      <c r="J29" s="117"/>
      <c r="K29" s="117"/>
      <c r="L29" s="117"/>
      <c r="M29" s="117"/>
      <c r="N29" s="117"/>
      <c r="O29" s="117"/>
      <c r="P29" s="117"/>
      <c r="Q29" s="117"/>
      <c r="R29" s="117"/>
      <c r="S29" s="117"/>
      <c r="T29" s="117"/>
      <c r="U29" s="117"/>
      <c r="V29" s="117"/>
    </row>
    <row r="30" spans="1:22">
      <c r="A30" s="3">
        <v>-0.30680772181737381</v>
      </c>
      <c r="B30" s="13">
        <v>0.45875060806432594</v>
      </c>
      <c r="C30" s="13">
        <v>-0.30680772181737381</v>
      </c>
      <c r="D30" s="13">
        <v>0.35813908138167078</v>
      </c>
      <c r="E30" s="13">
        <f t="shared" si="0"/>
        <v>0</v>
      </c>
      <c r="G30" s="117"/>
      <c r="H30" s="117"/>
      <c r="I30" s="117"/>
      <c r="J30" s="117"/>
      <c r="K30" s="117"/>
      <c r="L30" s="117"/>
      <c r="M30" s="117"/>
      <c r="N30" s="117"/>
      <c r="O30" s="117"/>
      <c r="P30" s="117"/>
      <c r="Q30" s="117"/>
      <c r="R30" s="117"/>
      <c r="S30" s="117"/>
      <c r="T30" s="117"/>
      <c r="U30" s="117"/>
      <c r="V30" s="117"/>
    </row>
    <row r="31" spans="1:22">
      <c r="A31" s="3">
        <v>-0.30406658641470713</v>
      </c>
      <c r="B31" s="13">
        <v>0.45944830329546171</v>
      </c>
      <c r="C31" s="13">
        <v>-0.30406658641470713</v>
      </c>
      <c r="D31" s="13">
        <v>0.36432167768532825</v>
      </c>
      <c r="E31" s="13">
        <f t="shared" si="0"/>
        <v>0</v>
      </c>
      <c r="G31" s="117"/>
      <c r="H31" s="117"/>
      <c r="I31" s="117"/>
      <c r="J31" s="117"/>
      <c r="K31" s="117"/>
      <c r="L31" s="117"/>
      <c r="M31" s="117"/>
      <c r="N31" s="117"/>
      <c r="O31" s="117"/>
      <c r="P31" s="117"/>
      <c r="Q31" s="117"/>
      <c r="R31" s="117"/>
      <c r="S31" s="117"/>
      <c r="T31" s="117"/>
      <c r="U31" s="117"/>
      <c r="V31" s="117"/>
    </row>
    <row r="32" spans="1:22">
      <c r="A32" s="3">
        <v>-0.30132545101204045</v>
      </c>
      <c r="B32" s="13">
        <v>0.45929417079416845</v>
      </c>
      <c r="C32" s="13">
        <v>-0.30132545101204045</v>
      </c>
      <c r="D32" s="13">
        <v>0.36998824102793476</v>
      </c>
      <c r="E32" s="13">
        <f t="shared" si="0"/>
        <v>0</v>
      </c>
      <c r="G32" s="117"/>
      <c r="H32" s="117"/>
      <c r="I32" s="117"/>
      <c r="J32" s="117"/>
      <c r="K32" s="117"/>
      <c r="L32" s="117"/>
      <c r="M32" s="117"/>
      <c r="N32" s="117"/>
      <c r="O32" s="117"/>
      <c r="P32" s="117"/>
      <c r="Q32" s="117"/>
      <c r="R32" s="117"/>
      <c r="S32" s="117"/>
      <c r="T32" s="117"/>
      <c r="U32" s="117"/>
      <c r="V32" s="117"/>
    </row>
    <row r="33" spans="1:22">
      <c r="A33" s="3">
        <v>-0.29858431560937376</v>
      </c>
      <c r="B33" s="13">
        <v>0.45833101438706703</v>
      </c>
      <c r="C33" s="13">
        <v>-0.29858431560937376</v>
      </c>
      <c r="D33" s="13">
        <v>0.37513590815292558</v>
      </c>
      <c r="E33" s="13">
        <f t="shared" si="0"/>
        <v>0</v>
      </c>
      <c r="G33" s="117"/>
      <c r="H33" s="117"/>
      <c r="I33" s="117"/>
      <c r="J33" s="117"/>
      <c r="K33" s="117"/>
      <c r="L33" s="117"/>
      <c r="M33" s="117"/>
      <c r="N33" s="117"/>
      <c r="O33" s="117"/>
      <c r="P33" s="117"/>
      <c r="Q33" s="117"/>
      <c r="R33" s="117"/>
      <c r="S33" s="117"/>
      <c r="T33" s="117"/>
      <c r="U33" s="117"/>
      <c r="V33" s="117"/>
    </row>
    <row r="34" spans="1:22">
      <c r="A34" s="3">
        <v>-0.29584318020670708</v>
      </c>
      <c r="B34" s="13">
        <v>0.45660893226274724</v>
      </c>
      <c r="C34" s="13">
        <v>-0.29584318020670708</v>
      </c>
      <c r="D34" s="13">
        <v>0.3797662089647964</v>
      </c>
      <c r="E34" s="13">
        <f t="shared" si="0"/>
        <v>0</v>
      </c>
      <c r="G34" s="117"/>
      <c r="H34" s="117"/>
      <c r="I34" s="117"/>
      <c r="J34" s="117"/>
      <c r="K34" s="117"/>
      <c r="L34" s="117"/>
      <c r="M34" s="117"/>
      <c r="N34" s="117"/>
      <c r="O34" s="117"/>
      <c r="P34" s="117"/>
      <c r="Q34" s="117"/>
      <c r="R34" s="117"/>
      <c r="S34" s="117"/>
      <c r="T34" s="117"/>
      <c r="U34" s="117"/>
      <c r="V34" s="117"/>
    </row>
    <row r="35" spans="1:22">
      <c r="A35" s="3">
        <v>-0.2931020448040404</v>
      </c>
      <c r="B35" s="13">
        <v>0.45418450788729237</v>
      </c>
      <c r="C35" s="13">
        <v>-0.2931020448040404</v>
      </c>
      <c r="D35" s="13">
        <v>0.38388485696791447</v>
      </c>
      <c r="E35" s="13">
        <f t="shared" si="0"/>
        <v>0</v>
      </c>
      <c r="G35" s="117"/>
      <c r="H35" s="117"/>
      <c r="I35" s="117"/>
      <c r="J35" s="117"/>
      <c r="K35" s="117"/>
      <c r="L35" s="117"/>
      <c r="M35" s="117"/>
      <c r="N35" s="117"/>
      <c r="O35" s="117"/>
      <c r="P35" s="117"/>
      <c r="Q35" s="117"/>
      <c r="R35" s="117"/>
      <c r="S35" s="117"/>
      <c r="T35" s="117"/>
      <c r="U35" s="117"/>
      <c r="V35" s="117"/>
    </row>
    <row r="36" spans="1:22">
      <c r="A36" s="3">
        <v>-0.29036090940137371</v>
      </c>
      <c r="B36" s="13">
        <v>0.45111989652720141</v>
      </c>
      <c r="C36" s="13">
        <v>-0.29036090940137371</v>
      </c>
      <c r="D36" s="13">
        <v>0.38750146935428281</v>
      </c>
      <c r="E36" s="13">
        <f t="shared" si="0"/>
        <v>0</v>
      </c>
      <c r="G36" s="117"/>
      <c r="H36" s="117"/>
      <c r="I36" s="117"/>
      <c r="J36" s="117"/>
      <c r="K36" s="117"/>
      <c r="L36" s="117"/>
      <c r="M36" s="117"/>
      <c r="N36" s="117"/>
      <c r="O36" s="117"/>
      <c r="P36" s="117"/>
      <c r="Q36" s="117"/>
      <c r="R36" s="117"/>
      <c r="S36" s="117"/>
      <c r="T36" s="117"/>
      <c r="U36" s="117"/>
      <c r="V36" s="117"/>
    </row>
    <row r="37" spans="1:22">
      <c r="A37" s="3">
        <v>-0.28761977399870703</v>
      </c>
      <c r="B37" s="13">
        <v>0.44748182421028443</v>
      </c>
      <c r="C37" s="13">
        <v>-0.28761977399870703</v>
      </c>
      <c r="D37" s="13">
        <v>0.39062922327921534</v>
      </c>
      <c r="E37" s="13">
        <f t="shared" si="0"/>
        <v>0</v>
      </c>
      <c r="G37" s="117"/>
      <c r="H37" s="117"/>
      <c r="I37" s="117"/>
      <c r="J37" s="117"/>
      <c r="K37" s="117"/>
      <c r="L37" s="117"/>
      <c r="M37" s="117"/>
      <c r="N37" s="117"/>
      <c r="O37" s="117"/>
      <c r="P37" s="117"/>
      <c r="Q37" s="117"/>
      <c r="R37" s="117"/>
      <c r="S37" s="117"/>
      <c r="T37" s="117"/>
      <c r="U37" s="117"/>
      <c r="V37" s="117"/>
    </row>
    <row r="38" spans="1:22">
      <c r="A38" s="3">
        <v>-0.28487863859604035</v>
      </c>
      <c r="B38" s="13">
        <v>0.44334051787930867</v>
      </c>
      <c r="C38" s="13">
        <v>-0.28487863859604035</v>
      </c>
      <c r="D38" s="13">
        <v>0.39328445645888593</v>
      </c>
      <c r="E38" s="13">
        <f t="shared" si="0"/>
        <v>0</v>
      </c>
      <c r="G38" s="117"/>
      <c r="H38" s="117"/>
      <c r="I38" s="117"/>
      <c r="J38" s="117"/>
      <c r="K38" s="117"/>
      <c r="L38" s="117"/>
      <c r="M38" s="117"/>
      <c r="N38" s="117"/>
      <c r="O38" s="117"/>
      <c r="P38" s="117"/>
      <c r="Q38" s="117"/>
      <c r="R38" s="117"/>
      <c r="S38" s="117"/>
      <c r="T38" s="117"/>
      <c r="U38" s="117"/>
      <c r="V38" s="117"/>
    </row>
    <row r="39" spans="1:22">
      <c r="A39" s="3">
        <v>-0.28213750319337366</v>
      </c>
      <c r="B39" s="13">
        <v>0.4387685870187279</v>
      </c>
      <c r="C39" s="13">
        <v>-0.28213750319337366</v>
      </c>
      <c r="D39" s="13">
        <v>0.39548622163741237</v>
      </c>
      <c r="E39" s="13">
        <f t="shared" si="0"/>
        <v>0</v>
      </c>
      <c r="G39" s="117"/>
      <c r="H39" s="117"/>
      <c r="I39" s="117"/>
      <c r="J39" s="117"/>
      <c r="K39" s="117"/>
      <c r="L39" s="117"/>
      <c r="M39" s="117"/>
      <c r="N39" s="117"/>
      <c r="O39" s="117"/>
      <c r="P39" s="117"/>
      <c r="Q39" s="117"/>
      <c r="R39" s="117"/>
      <c r="S39" s="117"/>
      <c r="T39" s="117"/>
      <c r="U39" s="117"/>
      <c r="V39" s="117"/>
    </row>
    <row r="40" spans="1:22">
      <c r="A40" s="3">
        <v>-0.27939636779070698</v>
      </c>
      <c r="B40" s="13">
        <v>0.43383987812435831</v>
      </c>
      <c r="C40" s="13">
        <v>-0.27939636779070698</v>
      </c>
      <c r="D40" s="13">
        <v>0.39725580566210106</v>
      </c>
      <c r="E40" s="13">
        <f t="shared" si="0"/>
        <v>0</v>
      </c>
      <c r="G40" s="117"/>
      <c r="H40" s="117"/>
      <c r="I40" s="117"/>
      <c r="J40" s="117"/>
      <c r="K40" s="117"/>
      <c r="L40" s="117"/>
      <c r="M40" s="117"/>
      <c r="N40" s="117"/>
      <c r="O40" s="117"/>
      <c r="P40" s="117"/>
      <c r="Q40" s="117"/>
      <c r="R40" s="117"/>
      <c r="S40" s="117"/>
      <c r="T40" s="117"/>
      <c r="U40" s="117"/>
      <c r="V40" s="117"/>
    </row>
    <row r="41" spans="1:22">
      <c r="A41" s="3">
        <v>-0.2766552323880403</v>
      </c>
      <c r="B41" s="13">
        <v>0.42862832401383671</v>
      </c>
      <c r="C41" s="13">
        <v>-0.2766552323880403</v>
      </c>
      <c r="D41" s="13">
        <v>0.39861622483801923</v>
      </c>
      <c r="E41" s="13">
        <f t="shared" si="0"/>
        <v>0</v>
      </c>
      <c r="G41" s="117"/>
      <c r="H41" s="117"/>
      <c r="I41" s="117"/>
      <c r="J41" s="117"/>
      <c r="K41" s="117"/>
      <c r="L41" s="117"/>
      <c r="M41" s="117"/>
      <c r="N41" s="117"/>
      <c r="O41" s="117"/>
      <c r="P41" s="117"/>
      <c r="Q41" s="117"/>
      <c r="R41" s="117"/>
      <c r="S41" s="117"/>
      <c r="T41" s="117"/>
      <c r="U41" s="117"/>
      <c r="V41" s="117"/>
    </row>
    <row r="42" spans="1:22">
      <c r="A42" s="3">
        <v>-0.27391409698537361</v>
      </c>
      <c r="B42" s="13">
        <v>0.42320681012785388</v>
      </c>
      <c r="C42" s="13">
        <v>-0.27391409698537361</v>
      </c>
      <c r="D42" s="13">
        <v>0.39959170887836121</v>
      </c>
      <c r="E42" s="13">
        <f t="shared" si="0"/>
        <v>0</v>
      </c>
      <c r="G42" s="117"/>
      <c r="H42" s="117"/>
      <c r="I42" s="117"/>
      <c r="J42" s="117"/>
      <c r="K42" s="117"/>
      <c r="L42" s="117"/>
      <c r="M42" s="117"/>
      <c r="N42" s="117"/>
      <c r="O42" s="117"/>
      <c r="P42" s="117"/>
      <c r="Q42" s="117"/>
      <c r="R42" s="117"/>
      <c r="S42" s="117"/>
      <c r="T42" s="117"/>
      <c r="U42" s="117"/>
      <c r="V42" s="117"/>
    </row>
    <row r="43" spans="1:22">
      <c r="A43" s="3">
        <v>-0.27117296158270693</v>
      </c>
      <c r="B43" s="13">
        <v>0.41764607964715927</v>
      </c>
      <c r="C43" s="13">
        <v>-0.27117296158270693</v>
      </c>
      <c r="D43" s="13">
        <v>0.40020718610463424</v>
      </c>
      <c r="E43" s="13">
        <f t="shared" si="0"/>
        <v>0</v>
      </c>
      <c r="G43" s="117"/>
      <c r="H43" s="117"/>
      <c r="I43" s="117"/>
      <c r="J43" s="117"/>
      <c r="K43" s="117"/>
      <c r="L43" s="117"/>
      <c r="M43" s="117"/>
      <c r="N43" s="117"/>
      <c r="O43" s="117"/>
      <c r="P43" s="117"/>
      <c r="Q43" s="117"/>
      <c r="R43" s="117"/>
      <c r="S43" s="117"/>
      <c r="T43" s="117"/>
      <c r="U43" s="117"/>
      <c r="V43" s="117"/>
    </row>
    <row r="44" spans="1:22">
      <c r="A44" s="3">
        <v>-0.26843182618004024</v>
      </c>
      <c r="B44" s="13">
        <v>0.41201369845873026</v>
      </c>
      <c r="C44" s="13">
        <v>-0.26843182618004024</v>
      </c>
      <c r="D44" s="13">
        <v>0.4004877825683299</v>
      </c>
      <c r="E44" s="13">
        <f t="shared" si="0"/>
        <v>0</v>
      </c>
      <c r="G44" s="117"/>
      <c r="H44" s="117"/>
      <c r="I44" s="117"/>
      <c r="J44" s="117"/>
      <c r="K44" s="117"/>
      <c r="L44" s="117"/>
      <c r="M44" s="117"/>
      <c r="N44" s="117"/>
      <c r="O44" s="117"/>
      <c r="P44" s="117"/>
      <c r="Q44" s="117"/>
      <c r="R44" s="117"/>
      <c r="S44" s="117"/>
      <c r="T44" s="117"/>
      <c r="U44" s="117"/>
      <c r="V44" s="117"/>
    </row>
    <row r="45" spans="1:22">
      <c r="A45" s="3">
        <v>-0.26569069077737356</v>
      </c>
      <c r="B45" s="13">
        <v>0.40637309976864994</v>
      </c>
      <c r="C45" s="13">
        <v>-0.26569069077737356</v>
      </c>
      <c r="D45" s="13">
        <v>0.40045834746053849</v>
      </c>
      <c r="E45" s="13">
        <f t="shared" si="0"/>
        <v>0</v>
      </c>
      <c r="G45" s="117"/>
      <c r="H45" s="117"/>
      <c r="I45" s="117"/>
      <c r="J45" s="117"/>
      <c r="K45" s="117"/>
      <c r="L45" s="117"/>
      <c r="M45" s="117"/>
      <c r="N45" s="117"/>
      <c r="O45" s="117"/>
      <c r="P45" s="117"/>
      <c r="Q45" s="117"/>
      <c r="R45" s="117"/>
      <c r="S45" s="117"/>
      <c r="T45" s="117"/>
      <c r="U45" s="117"/>
      <c r="V45" s="117"/>
    </row>
    <row r="46" spans="1:22">
      <c r="A46" s="3">
        <v>-0.26294955537470688</v>
      </c>
      <c r="B46" s="13">
        <v>0.40078272651300229</v>
      </c>
      <c r="C46" s="13">
        <v>-0.26294955537470688</v>
      </c>
      <c r="D46" s="13">
        <v>0.40014301655486073</v>
      </c>
      <c r="E46" s="13">
        <f t="shared" si="0"/>
        <v>0</v>
      </c>
      <c r="G46" s="117"/>
      <c r="H46" s="117"/>
      <c r="I46" s="117"/>
      <c r="J46" s="117"/>
      <c r="K46" s="117"/>
      <c r="L46" s="117"/>
      <c r="M46" s="117"/>
      <c r="N46" s="117"/>
      <c r="O46" s="117"/>
      <c r="P46" s="117"/>
      <c r="Q46" s="117"/>
      <c r="R46" s="117"/>
      <c r="S46" s="117"/>
      <c r="T46" s="117"/>
      <c r="U46" s="117"/>
      <c r="V46" s="117"/>
    </row>
    <row r="47" spans="1:22">
      <c r="A47" s="3">
        <v>-0.26020841997204014</v>
      </c>
      <c r="B47" s="13">
        <v>0.39529528770480776</v>
      </c>
      <c r="C47" s="13">
        <v>-0.26020841997204014</v>
      </c>
      <c r="D47" s="13">
        <v>0.39956482450711772</v>
      </c>
      <c r="E47" s="13">
        <f t="shared" si="0"/>
        <v>0</v>
      </c>
      <c r="G47" s="117"/>
      <c r="H47" s="117"/>
      <c r="I47" s="117"/>
      <c r="J47" s="117"/>
      <c r="K47" s="117"/>
      <c r="L47" s="117"/>
      <c r="M47" s="117"/>
      <c r="N47" s="117"/>
      <c r="O47" s="117"/>
      <c r="P47" s="117"/>
      <c r="Q47" s="117"/>
      <c r="R47" s="117"/>
      <c r="S47" s="117"/>
      <c r="T47" s="117"/>
      <c r="U47" s="117"/>
      <c r="V47" s="117"/>
    </row>
    <row r="48" spans="1:22">
      <c r="A48" s="3">
        <v>-0.25746728456937351</v>
      </c>
      <c r="B48" s="13">
        <v>0.38995714252732117</v>
      </c>
      <c r="C48" s="13">
        <v>-0.25746728456937351</v>
      </c>
      <c r="D48" s="13">
        <v>0.39874537563776924</v>
      </c>
      <c r="E48" s="13">
        <f t="shared" si="0"/>
        <v>0</v>
      </c>
      <c r="G48" s="117"/>
      <c r="H48" s="117"/>
      <c r="I48" s="117"/>
      <c r="J48" s="117"/>
      <c r="K48" s="117"/>
      <c r="L48" s="117"/>
      <c r="M48" s="117"/>
      <c r="N48" s="117"/>
      <c r="O48" s="117"/>
      <c r="P48" s="117"/>
      <c r="Q48" s="117"/>
      <c r="R48" s="117"/>
      <c r="S48" s="117"/>
      <c r="T48" s="117"/>
      <c r="U48" s="117"/>
      <c r="V48" s="117"/>
    </row>
    <row r="49" spans="1:22">
      <c r="A49" s="3">
        <v>-0.25472614916670677</v>
      </c>
      <c r="B49" s="13">
        <v>0.38480782340095587</v>
      </c>
      <c r="C49" s="13">
        <v>-0.25472614916670677</v>
      </c>
      <c r="D49" s="13">
        <v>0.39770458138197168</v>
      </c>
      <c r="E49" s="13">
        <f t="shared" si="0"/>
        <v>0</v>
      </c>
      <c r="G49" s="117"/>
      <c r="H49" s="117"/>
      <c r="I49" s="117"/>
      <c r="J49" s="117"/>
      <c r="K49" s="117"/>
      <c r="L49" s="117"/>
      <c r="M49" s="117"/>
      <c r="N49" s="117"/>
      <c r="O49" s="117"/>
      <c r="P49" s="117"/>
      <c r="Q49" s="117"/>
      <c r="R49" s="117"/>
      <c r="S49" s="117"/>
      <c r="T49" s="117"/>
      <c r="U49" s="117"/>
      <c r="V49" s="117"/>
    </row>
    <row r="50" spans="1:22">
      <c r="A50" s="3">
        <v>-0.25198501376404014</v>
      </c>
      <c r="B50" s="13">
        <v>0.37987970647795299</v>
      </c>
      <c r="C50" s="13">
        <v>-0.25198501376404014</v>
      </c>
      <c r="D50" s="13">
        <v>0.39646047094728493</v>
      </c>
      <c r="E50" s="13">
        <f t="shared" si="0"/>
        <v>0</v>
      </c>
      <c r="G50" s="117"/>
      <c r="H50" s="117"/>
      <c r="I50" s="117"/>
      <c r="J50" s="117"/>
      <c r="K50" s="117"/>
      <c r="L50" s="117"/>
      <c r="M50" s="117"/>
      <c r="N50" s="117"/>
      <c r="O50" s="117"/>
      <c r="P50" s="117"/>
      <c r="Q50" s="117"/>
      <c r="R50" s="117"/>
      <c r="S50" s="117"/>
      <c r="T50" s="117"/>
      <c r="U50" s="117"/>
      <c r="V50" s="117"/>
    </row>
    <row r="51" spans="1:22">
      <c r="A51" s="3">
        <v>-0.24924387836137343</v>
      </c>
      <c r="B51" s="13">
        <v>0.37519783512347948</v>
      </c>
      <c r="C51" s="13">
        <v>-0.24924387836137343</v>
      </c>
      <c r="D51" s="13">
        <v>0.39502907991601277</v>
      </c>
      <c r="E51" s="13">
        <f t="shared" si="0"/>
        <v>0</v>
      </c>
      <c r="G51" s="117"/>
      <c r="H51" s="117"/>
      <c r="I51" s="117"/>
      <c r="J51" s="117"/>
      <c r="K51" s="117"/>
      <c r="L51" s="117"/>
      <c r="M51" s="117"/>
      <c r="N51" s="117"/>
      <c r="O51" s="117"/>
      <c r="P51" s="117"/>
      <c r="Q51" s="117"/>
      <c r="R51" s="117"/>
      <c r="S51" s="117"/>
      <c r="T51" s="117"/>
      <c r="U51" s="117"/>
      <c r="V51" s="117"/>
    </row>
    <row r="52" spans="1:22">
      <c r="A52" s="3">
        <v>-0.24650274295870675</v>
      </c>
      <c r="B52" s="13">
        <v>0.37077989899427821</v>
      </c>
      <c r="C52" s="13">
        <v>-0.24650274295870675</v>
      </c>
      <c r="D52" s="13">
        <v>0.39342441961742369</v>
      </c>
      <c r="E52" s="13">
        <f t="shared" si="0"/>
        <v>0</v>
      </c>
      <c r="G52" s="117"/>
      <c r="H52" s="117"/>
      <c r="I52" s="117"/>
      <c r="J52" s="117"/>
      <c r="K52" s="117"/>
      <c r="L52" s="117"/>
      <c r="M52" s="117"/>
      <c r="N52" s="117"/>
      <c r="O52" s="117"/>
      <c r="P52" s="117"/>
      <c r="Q52" s="117"/>
      <c r="R52" s="117"/>
      <c r="S52" s="117"/>
      <c r="T52" s="117"/>
      <c r="U52" s="117"/>
      <c r="V52" s="117"/>
    </row>
    <row r="53" spans="1:22">
      <c r="A53" s="3">
        <v>-0.24376160755604007</v>
      </c>
      <c r="B53" s="13">
        <v>0.36663636839539376</v>
      </c>
      <c r="C53" s="13">
        <v>-0.24376160755604007</v>
      </c>
      <c r="D53" s="13">
        <v>0.39165852812775753</v>
      </c>
      <c r="E53" s="13">
        <f t="shared" si="0"/>
        <v>0</v>
      </c>
      <c r="G53" s="117"/>
      <c r="H53" s="117"/>
      <c r="I53" s="117"/>
      <c r="J53" s="117"/>
      <c r="K53" s="117"/>
      <c r="L53" s="117"/>
      <c r="M53" s="117"/>
      <c r="N53" s="117"/>
      <c r="O53" s="117"/>
      <c r="P53" s="117"/>
      <c r="Q53" s="117"/>
      <c r="R53" s="117"/>
      <c r="S53" s="117"/>
      <c r="T53" s="117"/>
      <c r="U53" s="117"/>
      <c r="V53" s="117"/>
    </row>
    <row r="54" spans="1:22">
      <c r="A54" s="3">
        <v>-0.24102047215337338</v>
      </c>
      <c r="B54" s="13">
        <v>0.36277078074906655</v>
      </c>
      <c r="C54" s="13">
        <v>-0.24102047215337338</v>
      </c>
      <c r="D54" s="13">
        <v>0.38974160178672962</v>
      </c>
      <c r="E54" s="13">
        <f t="shared" si="0"/>
        <v>0</v>
      </c>
      <c r="G54" s="117"/>
      <c r="H54" s="117"/>
      <c r="I54" s="117"/>
      <c r="J54" s="117"/>
      <c r="K54" s="117"/>
      <c r="L54" s="117"/>
      <c r="M54" s="117"/>
      <c r="N54" s="117"/>
      <c r="O54" s="117"/>
      <c r="P54" s="117"/>
      <c r="Q54" s="117"/>
      <c r="R54" s="117"/>
      <c r="S54" s="117"/>
      <c r="T54" s="117"/>
      <c r="U54" s="117"/>
      <c r="V54" s="117"/>
    </row>
    <row r="55" spans="1:22">
      <c r="A55" s="3">
        <v>-0.2382793367507067</v>
      </c>
      <c r="B55" s="13">
        <v>0.35918017331043955</v>
      </c>
      <c r="C55" s="13">
        <v>-0.2382793367507067</v>
      </c>
      <c r="D55" s="13">
        <v>0.38768220420182514</v>
      </c>
      <c r="E55" s="13">
        <f t="shared" si="0"/>
        <v>0</v>
      </c>
      <c r="G55" s="117"/>
      <c r="H55" s="117"/>
      <c r="I55" s="117"/>
      <c r="J55" s="117"/>
      <c r="K55" s="117"/>
      <c r="L55" s="117"/>
      <c r="M55" s="117"/>
      <c r="N55" s="117"/>
      <c r="O55" s="117"/>
      <c r="P55" s="117"/>
      <c r="Q55" s="117"/>
      <c r="R55" s="117"/>
      <c r="S55" s="117"/>
      <c r="T55" s="117"/>
      <c r="U55" s="117"/>
      <c r="V55" s="117"/>
    </row>
    <row r="56" spans="1:22">
      <c r="A56" s="3">
        <v>-0.23553820134804002</v>
      </c>
      <c r="B56" s="13">
        <v>0.3558556537694999</v>
      </c>
      <c r="C56" s="13">
        <v>-0.23553820134804002</v>
      </c>
      <c r="D56" s="13">
        <v>0.38548754789760004</v>
      </c>
      <c r="E56" s="13">
        <f t="shared" si="0"/>
        <v>0</v>
      </c>
      <c r="G56" s="117"/>
      <c r="H56" s="117"/>
      <c r="I56" s="117"/>
      <c r="J56" s="117"/>
      <c r="K56" s="117"/>
      <c r="L56" s="117"/>
      <c r="M56" s="117"/>
      <c r="N56" s="117"/>
      <c r="O56" s="117"/>
      <c r="P56" s="117"/>
      <c r="Q56" s="117"/>
      <c r="R56" s="117"/>
      <c r="S56" s="117"/>
      <c r="T56" s="117"/>
      <c r="U56" s="117"/>
      <c r="V56" s="117"/>
    </row>
    <row r="57" spans="1:22">
      <c r="A57" s="3">
        <v>-0.23279706594537333</v>
      </c>
      <c r="B57" s="13">
        <v>0.3527830981376503</v>
      </c>
      <c r="C57" s="13">
        <v>-0.23279706594537333</v>
      </c>
      <c r="D57" s="13">
        <v>0.38316384210421089</v>
      </c>
      <c r="E57" s="13">
        <f t="shared" si="0"/>
        <v>0</v>
      </c>
      <c r="G57" s="117"/>
      <c r="H57" s="117"/>
      <c r="I57" s="117"/>
      <c r="J57" s="117"/>
      <c r="K57" s="117"/>
      <c r="L57" s="117"/>
      <c r="M57" s="117"/>
      <c r="N57" s="117"/>
      <c r="O57" s="117"/>
      <c r="P57" s="117"/>
      <c r="Q57" s="117"/>
      <c r="R57" s="117"/>
      <c r="S57" s="117"/>
      <c r="T57" s="117"/>
      <c r="U57" s="117"/>
      <c r="V57" s="117"/>
    </row>
    <row r="58" spans="1:22">
      <c r="A58" s="3">
        <v>-0.23005593054270662</v>
      </c>
      <c r="B58" s="13">
        <v>0.34994396337228151</v>
      </c>
      <c r="C58" s="13">
        <v>-0.23005593054270662</v>
      </c>
      <c r="D58" s="13">
        <v>0.38071669871050745</v>
      </c>
      <c r="E58" s="13">
        <f t="shared" si="0"/>
        <v>0</v>
      </c>
      <c r="G58" s="117"/>
      <c r="H58" s="117"/>
      <c r="I58" s="117"/>
      <c r="J58" s="117"/>
      <c r="K58" s="117"/>
      <c r="L58" s="117"/>
      <c r="M58" s="117"/>
      <c r="N58" s="117"/>
      <c r="O58" s="117"/>
      <c r="P58" s="117"/>
      <c r="Q58" s="117"/>
      <c r="R58" s="117"/>
      <c r="S58" s="117"/>
      <c r="T58" s="117"/>
      <c r="U58" s="117"/>
      <c r="V58" s="117"/>
    </row>
    <row r="59" spans="1:22">
      <c r="A59" s="3">
        <v>-0.22731479514003994</v>
      </c>
      <c r="B59" s="13">
        <v>0.34731620057601009</v>
      </c>
      <c r="C59" s="13">
        <v>-0.22731479514003994</v>
      </c>
      <c r="D59" s="13">
        <v>0.37815158716863295</v>
      </c>
      <c r="E59" s="13">
        <f t="shared" si="0"/>
        <v>0</v>
      </c>
      <c r="G59" s="117"/>
      <c r="H59" s="117"/>
      <c r="I59" s="117"/>
      <c r="J59" s="117"/>
      <c r="K59" s="117"/>
      <c r="L59" s="117"/>
      <c r="M59" s="117"/>
      <c r="N59" s="117"/>
      <c r="O59" s="117"/>
      <c r="P59" s="117"/>
      <c r="Q59" s="117"/>
      <c r="R59" s="117"/>
      <c r="S59" s="117"/>
      <c r="T59" s="117"/>
      <c r="U59" s="117"/>
      <c r="V59" s="117"/>
    </row>
    <row r="60" spans="1:22">
      <c r="A60" s="3">
        <v>-0.22457365973737325</v>
      </c>
      <c r="B60" s="13">
        <v>0.34487525334168062</v>
      </c>
      <c r="C60" s="13">
        <v>-0.22457365973737325</v>
      </c>
      <c r="D60" s="13">
        <v>0.37547432815845005</v>
      </c>
      <c r="E60" s="13">
        <f t="shared" si="0"/>
        <v>0</v>
      </c>
      <c r="G60" s="117"/>
      <c r="H60" s="117"/>
      <c r="I60" s="117"/>
      <c r="J60" s="117"/>
      <c r="K60" s="117"/>
      <c r="L60" s="117"/>
      <c r="M60" s="117"/>
      <c r="N60" s="117"/>
      <c r="O60" s="117"/>
      <c r="P60" s="117"/>
      <c r="Q60" s="117"/>
      <c r="R60" s="117"/>
      <c r="S60" s="117"/>
      <c r="T60" s="117"/>
      <c r="U60" s="117"/>
      <c r="V60" s="117"/>
    </row>
    <row r="61" spans="1:22">
      <c r="A61" s="3">
        <v>-0.22183252433470657</v>
      </c>
      <c r="B61" s="13">
        <v>0.34259512491203603</v>
      </c>
      <c r="C61" s="13">
        <v>-0.22183252433470657</v>
      </c>
      <c r="D61" s="13">
        <v>0.37269161512228732</v>
      </c>
      <c r="E61" s="13">
        <f t="shared" si="0"/>
        <v>0</v>
      </c>
      <c r="G61" s="117"/>
      <c r="H61" s="117"/>
      <c r="I61" s="117"/>
      <c r="J61" s="117"/>
      <c r="K61" s="117"/>
      <c r="L61" s="117"/>
      <c r="M61" s="117"/>
      <c r="N61" s="117"/>
      <c r="O61" s="117"/>
      <c r="P61" s="117"/>
      <c r="Q61" s="117"/>
      <c r="R61" s="117"/>
      <c r="S61" s="117"/>
      <c r="T61" s="117"/>
      <c r="U61" s="117"/>
      <c r="V61" s="117"/>
    </row>
    <row r="62" spans="1:22">
      <c r="A62" s="3">
        <v>-0.21909138893203989</v>
      </c>
      <c r="B62" s="13">
        <v>0.34044949728654439</v>
      </c>
      <c r="C62" s="13">
        <v>-0.21909138893203989</v>
      </c>
      <c r="D62" s="13">
        <v>0.36981155237573538</v>
      </c>
      <c r="E62" s="13">
        <f t="shared" si="0"/>
        <v>0</v>
      </c>
    </row>
    <row r="63" spans="1:22">
      <c r="A63" s="3">
        <v>-0.2163502535293732</v>
      </c>
      <c r="B63" s="13">
        <v>0.33841288522940721</v>
      </c>
      <c r="C63" s="13">
        <v>-0.2163502535293732</v>
      </c>
      <c r="D63" s="13">
        <v>0.36684419839203364</v>
      </c>
      <c r="E63" s="13">
        <f t="shared" si="0"/>
        <v>0</v>
      </c>
    </row>
    <row r="64" spans="1:22">
      <c r="A64" s="3">
        <v>-0.21360911812670652</v>
      </c>
      <c r="B64" s="13">
        <v>0.33646180829522082</v>
      </c>
      <c r="C64" s="13">
        <v>-0.21360911812670652</v>
      </c>
      <c r="D64" s="13">
        <v>0.36380210304018495</v>
      </c>
      <c r="E64" s="13">
        <f t="shared" si="0"/>
        <v>0</v>
      </c>
    </row>
    <row r="65" spans="1:5">
      <c r="A65" s="3">
        <v>-0.21086798272403984</v>
      </c>
      <c r="B65" s="13">
        <v>0.33457596446629673</v>
      </c>
      <c r="C65" s="13">
        <v>-0.21086798272403984</v>
      </c>
      <c r="D65" s="13">
        <v>0.36070082801632763</v>
      </c>
      <c r="E65" s="13">
        <f t="shared" si="0"/>
        <v>0</v>
      </c>
    </row>
    <row r="66" spans="1:5">
      <c r="A66" s="3">
        <v>-0.20812684732137315</v>
      </c>
      <c r="B66" s="13">
        <v>0.33273938975485262</v>
      </c>
      <c r="C66" s="13">
        <v>-0.20812684732137315</v>
      </c>
      <c r="D66" s="13">
        <v>0.35755944042150617</v>
      </c>
      <c r="E66" s="13">
        <f t="shared" si="0"/>
        <v>0</v>
      </c>
    </row>
    <row r="67" spans="1:5">
      <c r="A67" s="3">
        <v>-0.20538571191870647</v>
      </c>
      <c r="B67" s="13">
        <v>0.33094158912438282</v>
      </c>
      <c r="C67" s="13">
        <v>-0.20538571191870647</v>
      </c>
      <c r="D67" s="13">
        <v>0.35440097037740365</v>
      </c>
      <c r="E67" s="13">
        <f t="shared" ref="E67:E130" si="1">C67-A67</f>
        <v>0</v>
      </c>
    </row>
    <row r="68" spans="1:5">
      <c r="A68" s="3">
        <v>-0.20264457651603979</v>
      </c>
      <c r="B68" s="13">
        <v>0.32917862528227387</v>
      </c>
      <c r="C68" s="13">
        <v>-0.20264457651603979</v>
      </c>
      <c r="D68" s="13">
        <v>0.35125282469870495</v>
      </c>
      <c r="E68" s="13">
        <f t="shared" si="1"/>
        <v>0</v>
      </c>
    </row>
    <row r="69" spans="1:5">
      <c r="A69" s="3">
        <v>-0.1999034411133731</v>
      </c>
      <c r="B69" s="13">
        <v>0.32745415324169225</v>
      </c>
      <c r="C69" s="13">
        <v>-0.1999034411133731</v>
      </c>
      <c r="D69" s="13">
        <v>0.34814714991584045</v>
      </c>
      <c r="E69" s="13">
        <f t="shared" si="1"/>
        <v>0</v>
      </c>
    </row>
    <row r="70" spans="1:5">
      <c r="A70" s="3">
        <v>-0.19716230571070642</v>
      </c>
      <c r="B70" s="13">
        <v>0.32578038999365549</v>
      </c>
      <c r="C70" s="13">
        <v>-0.19716230571070642</v>
      </c>
      <c r="D70" s="13">
        <v>0.34512113931991173</v>
      </c>
      <c r="E70" s="13">
        <f t="shared" si="1"/>
        <v>0</v>
      </c>
    </row>
    <row r="71" spans="1:5">
      <c r="A71" s="3">
        <v>-0.19442117030803974</v>
      </c>
      <c r="B71" s="13">
        <v>0.32417901011864947</v>
      </c>
      <c r="C71" s="13">
        <v>-0.19442117030803974</v>
      </c>
      <c r="D71" s="13">
        <v>0.34221728013605035</v>
      </c>
      <c r="E71" s="13">
        <f t="shared" si="1"/>
        <v>0</v>
      </c>
    </row>
    <row r="72" spans="1:5">
      <c r="A72" s="3">
        <v>-0.19168003490537305</v>
      </c>
      <c r="B72" s="13">
        <v>0.32268195965014124</v>
      </c>
      <c r="C72" s="13">
        <v>-0.19168003490537305</v>
      </c>
      <c r="D72" s="13">
        <v>0.33948353837436157</v>
      </c>
      <c r="E72" s="13">
        <f t="shared" si="1"/>
        <v>0</v>
      </c>
    </row>
    <row r="73" spans="1:5">
      <c r="A73" s="3">
        <v>-0.18893889950270637</v>
      </c>
      <c r="B73" s="13">
        <v>0.32133218193134255</v>
      </c>
      <c r="C73" s="13">
        <v>-0.18893889950270637</v>
      </c>
      <c r="D73" s="13">
        <v>0.33697348031239566</v>
      </c>
      <c r="E73" s="13">
        <f t="shared" si="1"/>
        <v>0</v>
      </c>
    </row>
    <row r="74" spans="1:5">
      <c r="A74" s="3">
        <v>-0.18619776410003969</v>
      </c>
      <c r="B74" s="13">
        <v>0.32018425053673172</v>
      </c>
      <c r="C74" s="13">
        <v>-0.18619776410003969</v>
      </c>
      <c r="D74" s="13">
        <v>0.33474633088523265</v>
      </c>
      <c r="E74" s="13">
        <f t="shared" si="1"/>
        <v>0</v>
      </c>
    </row>
    <row r="75" spans="1:5">
      <c r="A75" s="3">
        <v>-0.18345662869737298</v>
      </c>
      <c r="B75" s="13">
        <v>0.31930490552112989</v>
      </c>
      <c r="C75" s="13">
        <v>-0.18345662869737298</v>
      </c>
      <c r="D75" s="13">
        <v>0.33286697045823815</v>
      </c>
      <c r="E75" s="13">
        <f t="shared" si="1"/>
        <v>0</v>
      </c>
    </row>
    <row r="76" spans="1:5">
      <c r="A76" s="3">
        <v>-0.18071549329470629</v>
      </c>
      <c r="B76" s="13">
        <v>0.31877349027746893</v>
      </c>
      <c r="C76" s="13">
        <v>-0.18071549329470629</v>
      </c>
      <c r="D76" s="13">
        <v>0.33140587249787778</v>
      </c>
      <c r="E76" s="13">
        <f t="shared" si="1"/>
        <v>0</v>
      </c>
    </row>
    <row r="77" spans="1:5">
      <c r="A77" s="3">
        <v>-0.17797435789203961</v>
      </c>
      <c r="B77" s="13">
        <v>0.31868228710301216</v>
      </c>
      <c r="C77" s="13">
        <v>-0.17797435789203961</v>
      </c>
      <c r="D77" s="13">
        <v>0.33043898550875733</v>
      </c>
      <c r="E77" s="13">
        <f t="shared" si="1"/>
        <v>0</v>
      </c>
    </row>
    <row r="78" spans="1:5">
      <c r="A78" s="3">
        <v>-0.17523322248937293</v>
      </c>
      <c r="B78" s="13">
        <v>0.31913675017322923</v>
      </c>
      <c r="C78" s="13">
        <v>-0.17523322248937293</v>
      </c>
      <c r="D78" s="13">
        <v>0.3300475632484387</v>
      </c>
      <c r="E78" s="13">
        <f t="shared" si="1"/>
        <v>0</v>
      </c>
    </row>
    <row r="79" spans="1:5">
      <c r="A79" s="3">
        <v>-0.17249208708670624</v>
      </c>
      <c r="B79" s="13">
        <v>0.32025563499211535</v>
      </c>
      <c r="C79" s="13">
        <v>-0.17249208708670624</v>
      </c>
      <c r="D79" s="13">
        <v>0.33031794765214667</v>
      </c>
      <c r="E79" s="13">
        <f t="shared" si="1"/>
        <v>0</v>
      </c>
    </row>
    <row r="80" spans="1:5">
      <c r="A80" s="3">
        <v>-0.16975095168403956</v>
      </c>
      <c r="B80" s="13">
        <v>0.32217102352507837</v>
      </c>
      <c r="C80" s="13">
        <v>-0.16975095168403956</v>
      </c>
      <c r="D80" s="13">
        <v>0.33134130909223919</v>
      </c>
      <c r="E80" s="13">
        <f t="shared" si="1"/>
        <v>0</v>
      </c>
    </row>
    <row r="81" spans="1:5">
      <c r="A81" s="3">
        <v>-0.16700981628137287</v>
      </c>
      <c r="B81" s="13">
        <v>0.32502824413252979</v>
      </c>
      <c r="C81" s="13">
        <v>-0.16700981628137287</v>
      </c>
      <c r="D81" s="13">
        <v>0.33321334856619356</v>
      </c>
      <c r="E81" s="13">
        <f t="shared" si="1"/>
        <v>0</v>
      </c>
    </row>
    <row r="82" spans="1:5">
      <c r="A82" s="3">
        <v>-0.16426868087870619</v>
      </c>
      <c r="B82" s="13">
        <v>0.32898568512422072</v>
      </c>
      <c r="C82" s="13">
        <v>-0.16426868087870619</v>
      </c>
      <c r="D82" s="13">
        <v>0.33603396616454828</v>
      </c>
      <c r="E82" s="13">
        <f t="shared" si="1"/>
        <v>0</v>
      </c>
    </row>
    <row r="83" spans="1:5">
      <c r="A83" s="3">
        <v>-0.16152754547603951</v>
      </c>
      <c r="B83" s="13">
        <v>0.33421450027043137</v>
      </c>
      <c r="C83" s="13">
        <v>-0.16152754547603951</v>
      </c>
      <c r="D83" s="13">
        <v>0.33990689973782279</v>
      </c>
      <c r="E83" s="13">
        <f t="shared" si="1"/>
        <v>0</v>
      </c>
    </row>
    <row r="84" spans="1:5">
      <c r="A84" s="3">
        <v>-0.15878641007337282</v>
      </c>
      <c r="B84" s="13">
        <v>0.34089820396825754</v>
      </c>
      <c r="C84" s="13">
        <v>-0.15878641007337282</v>
      </c>
      <c r="D84" s="13">
        <v>0.34493933708768426</v>
      </c>
      <c r="E84" s="13">
        <f t="shared" si="1"/>
        <v>0</v>
      </c>
    </row>
    <row r="85" spans="1:5">
      <c r="A85" s="3">
        <v>-0.15604527467070614</v>
      </c>
      <c r="B85" s="13">
        <v>0.34923215300904725</v>
      </c>
      <c r="C85" s="13">
        <v>-0.15604527467070614</v>
      </c>
      <c r="D85" s="13">
        <v>0.35124150428802903</v>
      </c>
      <c r="E85" s="13">
        <f t="shared" si="1"/>
        <v>0</v>
      </c>
    </row>
    <row r="86" spans="1:5">
      <c r="A86" s="3">
        <v>-0.15330413926803946</v>
      </c>
      <c r="B86" s="13">
        <v>0.359422911072457</v>
      </c>
      <c r="C86" s="13">
        <v>-0.15330413926803946</v>
      </c>
      <c r="D86" s="13">
        <v>0.3589262319371771</v>
      </c>
      <c r="E86" s="13">
        <f t="shared" si="1"/>
        <v>0</v>
      </c>
    </row>
    <row r="87" spans="1:5">
      <c r="A87" s="3">
        <v>-0.15056300386537277</v>
      </c>
      <c r="B87" s="13">
        <v>0.37168749123512074</v>
      </c>
      <c r="C87" s="13">
        <v>-0.15056300386537277</v>
      </c>
      <c r="D87" s="13">
        <v>0.36810850029790204</v>
      </c>
      <c r="E87" s="13">
        <f t="shared" si="1"/>
        <v>0</v>
      </c>
    </row>
    <row r="88" spans="1:5">
      <c r="A88" s="3">
        <v>-0.14782186846270609</v>
      </c>
      <c r="B88" s="13">
        <v>0.38625247098337362</v>
      </c>
      <c r="C88" s="13">
        <v>-0.14782186846270609</v>
      </c>
      <c r="D88" s="13">
        <v>0.37890496344481989</v>
      </c>
      <c r="E88" s="13">
        <f t="shared" si="1"/>
        <v>0</v>
      </c>
    </row>
    <row r="89" spans="1:5">
      <c r="A89" s="3">
        <v>-0.14508073306003941</v>
      </c>
      <c r="B89" s="13">
        <v>0.40335297351859478</v>
      </c>
      <c r="C89" s="13">
        <v>-0.14508073306003941</v>
      </c>
      <c r="D89" s="13">
        <v>0.39143345175627764</v>
      </c>
      <c r="E89" s="13">
        <f t="shared" si="1"/>
        <v>0</v>
      </c>
    </row>
    <row r="90" spans="1:5">
      <c r="A90" s="3">
        <v>-0.1423395976573727</v>
      </c>
      <c r="B90" s="13">
        <v>0.42323150860071818</v>
      </c>
      <c r="C90" s="13">
        <v>-0.1423395976573727</v>
      </c>
      <c r="D90" s="13">
        <v>0.4058124514065336</v>
      </c>
      <c r="E90" s="13">
        <f t="shared" si="1"/>
        <v>0</v>
      </c>
    </row>
    <row r="91" spans="1:5">
      <c r="A91" s="3">
        <v>-0.13959846225470601</v>
      </c>
      <c r="B91" s="13">
        <v>0.44613666585059336</v>
      </c>
      <c r="C91" s="13">
        <v>-0.13959846225470601</v>
      </c>
      <c r="D91" s="13">
        <v>0.42216055897635857</v>
      </c>
      <c r="E91" s="13">
        <f t="shared" si="1"/>
        <v>0</v>
      </c>
    </row>
    <row r="92" spans="1:5">
      <c r="A92" s="3">
        <v>-0.13685732685203933</v>
      </c>
      <c r="B92" s="13">
        <v>0.47232165338367038</v>
      </c>
      <c r="C92" s="13">
        <v>-0.13685732685203933</v>
      </c>
      <c r="D92" s="13">
        <v>0.44059590894366613</v>
      </c>
      <c r="E92" s="13">
        <f t="shared" si="1"/>
        <v>0</v>
      </c>
    </row>
    <row r="93" spans="1:5">
      <c r="A93" s="3">
        <v>-0.13411619144937265</v>
      </c>
      <c r="B93" s="13">
        <v>0.50204267493093757</v>
      </c>
      <c r="C93" s="13">
        <v>-0.13411619144937265</v>
      </c>
      <c r="D93" s="13">
        <v>0.46123557167074114</v>
      </c>
      <c r="E93" s="13">
        <f t="shared" si="1"/>
        <v>0</v>
      </c>
    </row>
    <row r="94" spans="1:5">
      <c r="A94" s="3">
        <v>-0.13137505604670596</v>
      </c>
      <c r="B94" s="13">
        <v>0.53555713926851856</v>
      </c>
      <c r="C94" s="13">
        <v>-0.13137505604670596</v>
      </c>
      <c r="D94" s="13">
        <v>0.48419491959271238</v>
      </c>
      <c r="E94" s="13">
        <f t="shared" si="1"/>
        <v>0</v>
      </c>
    </row>
    <row r="95" spans="1:5">
      <c r="A95" s="3">
        <v>-0.12863392064403928</v>
      </c>
      <c r="B95" s="13">
        <v>0.57312169686776482</v>
      </c>
      <c r="C95" s="13">
        <v>-0.12863392064403928</v>
      </c>
      <c r="D95" s="13">
        <v>0.50958695964527523</v>
      </c>
      <c r="E95" s="13">
        <f t="shared" si="1"/>
        <v>0</v>
      </c>
    </row>
    <row r="96" spans="1:5">
      <c r="A96" s="3">
        <v>-0.1258927852413726</v>
      </c>
      <c r="B96" s="13">
        <v>0.61499010022826772</v>
      </c>
      <c r="C96" s="13">
        <v>-0.1258927852413726</v>
      </c>
      <c r="D96" s="13">
        <v>0.53752163054901692</v>
      </c>
      <c r="E96" s="13">
        <f t="shared" si="1"/>
        <v>0</v>
      </c>
    </row>
    <row r="97" spans="1:5">
      <c r="A97" s="3">
        <v>-0.12315164983870591</v>
      </c>
      <c r="B97" s="13">
        <v>0.66141088639131895</v>
      </c>
      <c r="C97" s="13">
        <v>-0.12315164983870591</v>
      </c>
      <c r="D97" s="13">
        <v>0.56810506438340291</v>
      </c>
      <c r="E97" s="13">
        <f t="shared" si="1"/>
        <v>0</v>
      </c>
    </row>
    <row r="98" spans="1:5">
      <c r="A98" s="3">
        <v>-0.12041051443603923</v>
      </c>
      <c r="B98" s="13">
        <v>0.71262488266459301</v>
      </c>
      <c r="C98" s="13">
        <v>-0.12041051443603923</v>
      </c>
      <c r="D98" s="13">
        <v>0.60143881291359347</v>
      </c>
      <c r="E98" s="13">
        <f t="shared" si="1"/>
        <v>0</v>
      </c>
    </row>
    <row r="99" spans="1:5">
      <c r="A99" s="3">
        <v>-0.11766937903337255</v>
      </c>
      <c r="B99" s="13">
        <v>0.76886253961994422</v>
      </c>
      <c r="C99" s="13">
        <v>-0.11766937903337255</v>
      </c>
      <c r="D99" s="13">
        <v>0.63761904034592909</v>
      </c>
      <c r="E99" s="13">
        <f t="shared" si="1"/>
        <v>0</v>
      </c>
    </row>
    <row r="100" spans="1:5">
      <c r="A100" s="3">
        <v>-0.11492824363070586</v>
      </c>
      <c r="B100" s="13">
        <v>0.83034109894157415</v>
      </c>
      <c r="C100" s="13">
        <v>-0.11492824363070586</v>
      </c>
      <c r="D100" s="13">
        <v>0.6767356855404596</v>
      </c>
      <c r="E100" s="13">
        <f t="shared" si="1"/>
        <v>0</v>
      </c>
    </row>
    <row r="101" spans="1:5">
      <c r="A101" s="3">
        <v>-0.11218710822803918</v>
      </c>
      <c r="B101" s="13">
        <v>0.89726160767222651</v>
      </c>
      <c r="C101" s="13">
        <v>-0.11218710822803918</v>
      </c>
      <c r="D101" s="13">
        <v>0.71887159815078194</v>
      </c>
      <c r="E101" s="13">
        <f t="shared" si="1"/>
        <v>0</v>
      </c>
    </row>
    <row r="102" spans="1:5">
      <c r="A102" s="3">
        <v>-0.1094459728253725</v>
      </c>
      <c r="B102" s="13">
        <v>0.96980579478521201</v>
      </c>
      <c r="C102" s="13">
        <v>-0.1094459728253725</v>
      </c>
      <c r="D102" s="13">
        <v>0.76410165463485946</v>
      </c>
      <c r="E102" s="13">
        <f t="shared" si="1"/>
        <v>0</v>
      </c>
    </row>
    <row r="103" spans="1:5">
      <c r="A103" s="3">
        <v>-0.10670483742270581</v>
      </c>
      <c r="B103" s="13">
        <v>1.0481328307389188</v>
      </c>
      <c r="C103" s="13">
        <v>-0.10670483742270581</v>
      </c>
      <c r="D103" s="13">
        <v>0.8124918615234934</v>
      </c>
      <c r="E103" s="13">
        <f t="shared" si="1"/>
        <v>0</v>
      </c>
    </row>
    <row r="104" spans="1:5">
      <c r="A104" s="3">
        <v>-0.10396370202003913</v>
      </c>
      <c r="B104" s="13">
        <v>1.1323759956698285</v>
      </c>
      <c r="C104" s="13">
        <v>-0.10396370202003913</v>
      </c>
      <c r="D104" s="13">
        <v>0.864098454681548</v>
      </c>
      <c r="E104" s="13">
        <f t="shared" si="1"/>
        <v>0</v>
      </c>
    </row>
    <row r="105" spans="1:5">
      <c r="A105" s="3">
        <v>-0.10122256661737244</v>
      </c>
      <c r="B105" s="13">
        <v>1.222639287056007</v>
      </c>
      <c r="C105" s="13">
        <v>-0.10122256661737244</v>
      </c>
      <c r="D105" s="13">
        <v>0.91896700448779356</v>
      </c>
      <c r="E105" s="13">
        <f t="shared" si="1"/>
        <v>0</v>
      </c>
    </row>
    <row r="106" spans="1:5">
      <c r="A106" s="3">
        <v>-9.8481431214705761E-2</v>
      </c>
      <c r="B106" s="13">
        <v>1.3189940029262202</v>
      </c>
      <c r="C106" s="13">
        <v>-9.8481431214705761E-2</v>
      </c>
      <c r="D106" s="13">
        <v>0.97713153783236528</v>
      </c>
      <c r="E106" s="13">
        <f t="shared" si="1"/>
        <v>0</v>
      </c>
    </row>
    <row r="107" spans="1:5">
      <c r="A107" s="3">
        <v>-9.5740295812039078E-2</v>
      </c>
      <c r="B107" s="13">
        <v>1.4214753418762058</v>
      </c>
      <c r="C107" s="13">
        <v>-9.5740295812039078E-2</v>
      </c>
      <c r="D107" s="13">
        <v>1.03861368853376</v>
      </c>
      <c r="E107" s="13">
        <f t="shared" si="1"/>
        <v>0</v>
      </c>
    </row>
    <row r="108" spans="1:5">
      <c r="A108" s="3">
        <v>-9.2999160409372394E-2</v>
      </c>
      <c r="B108" s="13">
        <v>1.5300790661471155</v>
      </c>
      <c r="C108" s="13">
        <v>-9.2999160409372394E-2</v>
      </c>
      <c r="D108" s="13">
        <v>1.1034218881655813</v>
      </c>
      <c r="E108" s="13">
        <f t="shared" si="1"/>
        <v>0</v>
      </c>
    </row>
    <row r="109" spans="1:5">
      <c r="A109" s="3">
        <v>-9.0258025006705711E-2</v>
      </c>
      <c r="B109" s="13">
        <v>1.6447582786749344</v>
      </c>
      <c r="C109" s="13">
        <v>-9.0258025006705711E-2</v>
      </c>
      <c r="D109" s="13">
        <v>1.1715506093249022</v>
      </c>
      <c r="E109" s="13">
        <f t="shared" si="1"/>
        <v>0</v>
      </c>
    </row>
    <row r="110" spans="1:5">
      <c r="A110" s="3">
        <v>-8.7516889604039028E-2</v>
      </c>
      <c r="B110" s="13">
        <v>1.7654203691795889</v>
      </c>
      <c r="C110" s="13">
        <v>-8.7516889604039028E-2</v>
      </c>
      <c r="D110" s="13">
        <v>1.2429796730507987</v>
      </c>
      <c r="E110" s="13">
        <f t="shared" si="1"/>
        <v>0</v>
      </c>
    </row>
    <row r="111" spans="1:5">
      <c r="A111" s="3">
        <v>-8.4775754201372344E-2</v>
      </c>
      <c r="B111" s="13">
        <v>1.8919241878693085</v>
      </c>
      <c r="C111" s="13">
        <v>-8.4775754201372344E-2</v>
      </c>
      <c r="D111" s="13">
        <v>1.3176736314091719</v>
      </c>
      <c r="E111" s="13">
        <f t="shared" si="1"/>
        <v>0</v>
      </c>
    </row>
    <row r="112" spans="1:5">
      <c r="A112" s="3">
        <v>-8.2034618798705661E-2</v>
      </c>
      <c r="B112" s="13">
        <v>2.0240775080311009</v>
      </c>
      <c r="C112" s="13">
        <v>-8.2034618798705661E-2</v>
      </c>
      <c r="D112" s="13">
        <v>1.3955812352120329</v>
      </c>
      <c r="E112" s="13">
        <f t="shared" si="1"/>
        <v>0</v>
      </c>
    </row>
    <row r="113" spans="1:5">
      <c r="A113" s="3">
        <v>-7.9293483396038977E-2</v>
      </c>
      <c r="B113" s="13">
        <v>2.1616348405052901</v>
      </c>
      <c r="C113" s="13">
        <v>-7.9293483396038977E-2</v>
      </c>
      <c r="D113" s="13">
        <v>1.4766349954644438</v>
      </c>
      <c r="E113" s="13">
        <f t="shared" si="1"/>
        <v>0</v>
      </c>
    </row>
    <row r="114" spans="1:5">
      <c r="A114" s="3">
        <v>-7.6552347993372238E-2</v>
      </c>
      <c r="B114" s="13">
        <v>2.3042956636543881</v>
      </c>
      <c r="C114" s="13">
        <v>-7.6552347993372238E-2</v>
      </c>
      <c r="D114" s="13">
        <v>1.5607508454746093</v>
      </c>
      <c r="E114" s="13">
        <f t="shared" si="1"/>
        <v>0</v>
      </c>
    </row>
    <row r="115" spans="1:5">
      <c r="A115" s="3">
        <v>-7.3811212590705555E-2</v>
      </c>
      <c r="B115" s="13">
        <v>2.4517031317989697</v>
      </c>
      <c r="C115" s="13">
        <v>-7.3811212590705555E-2</v>
      </c>
      <c r="D115" s="13">
        <v>1.6478279086826828</v>
      </c>
      <c r="E115" s="13">
        <f t="shared" si="1"/>
        <v>0</v>
      </c>
    </row>
    <row r="116" spans="1:5">
      <c r="A116" s="3">
        <v>-7.1070077188038872E-2</v>
      </c>
      <c r="B116" s="13">
        <v>2.6034433230905267</v>
      </c>
      <c r="C116" s="13">
        <v>-7.1070077188038872E-2</v>
      </c>
      <c r="D116" s="13">
        <v>1.7377483752316458</v>
      </c>
      <c r="E116" s="13">
        <f t="shared" si="1"/>
        <v>0</v>
      </c>
    </row>
    <row r="117" spans="1:5">
      <c r="A117" s="3">
        <v>-6.8328941785372188E-2</v>
      </c>
      <c r="B117" s="13">
        <v>2.7590450843298209</v>
      </c>
      <c r="C117" s="13">
        <v>-6.8328941785372188E-2</v>
      </c>
      <c r="D117" s="13">
        <v>1.8303774882018267</v>
      </c>
      <c r="E117" s="13">
        <f t="shared" si="1"/>
        <v>0</v>
      </c>
    </row>
    <row r="118" spans="1:5">
      <c r="A118" s="3">
        <v>-6.5587806382705505E-2</v>
      </c>
      <c r="B118" s="13">
        <v>2.917980525255766</v>
      </c>
      <c r="C118" s="13">
        <v>-6.5587806382705505E-2</v>
      </c>
      <c r="D118" s="13">
        <v>1.925563638346256</v>
      </c>
      <c r="E118" s="13">
        <f t="shared" si="1"/>
        <v>0</v>
      </c>
    </row>
    <row r="119" spans="1:5">
      <c r="A119" s="3">
        <v>-6.2846670980038821E-2</v>
      </c>
      <c r="B119" s="13">
        <v>3.079666208292847</v>
      </c>
      <c r="C119" s="13">
        <v>-6.2846670980038821E-2</v>
      </c>
      <c r="D119" s="13">
        <v>2.0231385641877004</v>
      </c>
      <c r="E119" s="13">
        <f t="shared" si="1"/>
        <v>0</v>
      </c>
    </row>
    <row r="120" spans="1:5">
      <c r="A120" s="3">
        <v>-6.0105535577372138E-2</v>
      </c>
      <c r="B120" s="13">
        <v>3.2434650716603941</v>
      </c>
      <c r="C120" s="13">
        <v>-6.0105535577372138E-2</v>
      </c>
      <c r="D120" s="13">
        <v>2.1229176525586193</v>
      </c>
      <c r="E120" s="13">
        <f t="shared" si="1"/>
        <v>0</v>
      </c>
    </row>
    <row r="121" spans="1:5">
      <c r="A121" s="3">
        <v>-5.7364400174705454E-2</v>
      </c>
      <c r="B121" s="13">
        <v>3.4086891141631073</v>
      </c>
      <c r="C121" s="13">
        <v>-5.7364400174705454E-2</v>
      </c>
      <c r="D121" s="13">
        <v>2.2247003331658783</v>
      </c>
      <c r="E121" s="13">
        <f t="shared" si="1"/>
        <v>0</v>
      </c>
    </row>
    <row r="122" spans="1:5">
      <c r="A122" s="3">
        <v>-5.4623264772038771E-2</v>
      </c>
      <c r="B122" s="13">
        <v>3.5746028589883321</v>
      </c>
      <c r="C122" s="13">
        <v>-5.4623264772038771E-2</v>
      </c>
      <c r="D122" s="13">
        <v>2.3282705596156479</v>
      </c>
      <c r="E122" s="13">
        <f t="shared" si="1"/>
        <v>0</v>
      </c>
    </row>
    <row r="123" spans="1:5">
      <c r="A123" s="3">
        <v>-5.1882129369372088E-2</v>
      </c>
      <c r="B123" s="13">
        <v>3.7404276015691571</v>
      </c>
      <c r="C123" s="13">
        <v>-5.1882129369372088E-2</v>
      </c>
      <c r="D123" s="13">
        <v>2.433397368600156</v>
      </c>
      <c r="E123" s="13">
        <f t="shared" si="1"/>
        <v>0</v>
      </c>
    </row>
    <row r="124" spans="1:5">
      <c r="A124" s="3">
        <v>-4.9140993966705404E-2</v>
      </c>
      <c r="B124" s="13">
        <v>3.9053464332129484</v>
      </c>
      <c r="C124" s="13">
        <v>-4.9140993966705404E-2</v>
      </c>
      <c r="D124" s="13">
        <v>2.5398355086687157</v>
      </c>
      <c r="E124" s="13">
        <f t="shared" si="1"/>
        <v>0</v>
      </c>
    </row>
    <row r="125" spans="1:5">
      <c r="A125" s="3">
        <v>-4.6399858564038721E-2</v>
      </c>
      <c r="B125" s="13">
        <v>4.068510017969527</v>
      </c>
      <c r="C125" s="13">
        <v>-4.6399858564038721E-2</v>
      </c>
      <c r="D125" s="13">
        <v>2.6473261302023245</v>
      </c>
      <c r="E125" s="13">
        <f t="shared" si="1"/>
        <v>0</v>
      </c>
    </row>
    <row r="126" spans="1:5">
      <c r="A126" s="3">
        <v>-4.3658723161372037E-2</v>
      </c>
      <c r="B126" s="13">
        <v>4.2290430853870493</v>
      </c>
      <c r="C126" s="13">
        <v>-4.3658723161372037E-2</v>
      </c>
      <c r="D126" s="13">
        <v>2.7555975288834094</v>
      </c>
      <c r="E126" s="13">
        <f t="shared" si="1"/>
        <v>0</v>
      </c>
    </row>
    <row r="127" spans="1:5">
      <c r="A127" s="3">
        <v>-4.0917587758705354E-2</v>
      </c>
      <c r="B127" s="13">
        <v>4.3860515866820577</v>
      </c>
      <c r="C127" s="13">
        <v>-4.0917587758705354E-2</v>
      </c>
      <c r="D127" s="13">
        <v>2.8643659360762772</v>
      </c>
      <c r="E127" s="13">
        <f t="shared" si="1"/>
        <v>0</v>
      </c>
    </row>
    <row r="128" spans="1:5">
      <c r="A128" s="3">
        <v>-3.817645235603867E-2</v>
      </c>
      <c r="B128" s="13">
        <v>4.5386304467674172</v>
      </c>
      <c r="C128" s="13">
        <v>-3.817645235603867E-2</v>
      </c>
      <c r="D128" s="13">
        <v>2.9733363510612998</v>
      </c>
      <c r="E128" s="13">
        <f t="shared" si="1"/>
        <v>0</v>
      </c>
    </row>
    <row r="129" spans="1:5">
      <c r="A129" s="3">
        <v>-3.5435316953371987E-2</v>
      </c>
      <c r="B129" s="13">
        <v>4.6858718298985691</v>
      </c>
      <c r="C129" s="13">
        <v>-3.5435316953371987E-2</v>
      </c>
      <c r="D129" s="13">
        <v>3.0822034119269515</v>
      </c>
      <c r="E129" s="13">
        <f t="shared" si="1"/>
        <v>0</v>
      </c>
    </row>
    <row r="130" spans="1:5">
      <c r="A130" s="3">
        <v>-3.2694181550705304E-2</v>
      </c>
      <c r="B130" s="13">
        <v>4.8268738227875634</v>
      </c>
      <c r="C130" s="13">
        <v>-3.2694181550705304E-2</v>
      </c>
      <c r="D130" s="13">
        <v>3.1906523040280832</v>
      </c>
      <c r="E130" s="13">
        <f t="shared" si="1"/>
        <v>0</v>
      </c>
    </row>
    <row r="131" spans="1:5">
      <c r="A131" s="3">
        <v>-2.995304614803862E-2</v>
      </c>
      <c r="B131" s="13">
        <v>4.9607494262772667</v>
      </c>
      <c r="C131" s="13">
        <v>-2.995304614803862E-2</v>
      </c>
      <c r="D131" s="13">
        <v>3.2983597071581965</v>
      </c>
      <c r="E131" s="13">
        <f t="shared" ref="E131:E194" si="2">C131-A131</f>
        <v>0</v>
      </c>
    </row>
    <row r="132" spans="1:5">
      <c r="A132" s="3">
        <v>-2.7211910745371937E-2</v>
      </c>
      <c r="B132" s="13">
        <v>5.086635735437504</v>
      </c>
      <c r="C132" s="13">
        <v>-2.7211910745371937E-2</v>
      </c>
      <c r="D132" s="13">
        <v>3.404994784837041</v>
      </c>
      <c r="E132" s="13">
        <f t="shared" si="2"/>
        <v>0</v>
      </c>
    </row>
    <row r="133" spans="1:5">
      <c r="A133" s="3">
        <v>-2.4470775342705253E-2</v>
      </c>
      <c r="B133" s="13">
        <v>5.2037031785994108</v>
      </c>
      <c r="C133" s="13">
        <v>-2.4470775342705253E-2</v>
      </c>
      <c r="D133" s="13">
        <v>3.5102202212540607</v>
      </c>
      <c r="E133" s="13">
        <f t="shared" si="2"/>
        <v>0</v>
      </c>
    </row>
    <row r="134" spans="1:5">
      <c r="A134" s="3">
        <v>-2.172963994003857E-2</v>
      </c>
      <c r="B134" s="13">
        <v>5.311164678709158</v>
      </c>
      <c r="C134" s="13">
        <v>-2.172963994003857E-2</v>
      </c>
      <c r="D134" s="13">
        <v>3.6136933133009221</v>
      </c>
      <c r="E134" s="13">
        <f t="shared" si="2"/>
        <v>0</v>
      </c>
    </row>
    <row r="135" spans="1:5">
      <c r="A135" s="3">
        <v>-1.8988504537371886E-2</v>
      </c>
      <c r="B135" s="13">
        <v>5.4082845957490182</v>
      </c>
      <c r="C135" s="13">
        <v>-1.8988504537371886E-2</v>
      </c>
      <c r="D135" s="13">
        <v>3.7150671266451316</v>
      </c>
      <c r="E135" s="13">
        <f t="shared" si="2"/>
        <v>0</v>
      </c>
    </row>
    <row r="136" spans="1:5">
      <c r="A136" s="3">
        <v>-1.6247369134705203E-2</v>
      </c>
      <c r="B136" s="13">
        <v>5.4943873070740974</v>
      </c>
      <c r="C136" s="13">
        <v>-1.6247369134705203E-2</v>
      </c>
      <c r="D136" s="13">
        <v>3.8139917258224854</v>
      </c>
      <c r="E136" s="13">
        <f t="shared" si="2"/>
        <v>0</v>
      </c>
    </row>
    <row r="137" spans="1:5">
      <c r="A137" s="3">
        <v>-1.350623373203852E-2</v>
      </c>
      <c r="B137" s="13">
        <v>5.5688652835252404</v>
      </c>
      <c r="C137" s="13">
        <v>-1.350623373203852E-2</v>
      </c>
      <c r="D137" s="13">
        <v>3.9101154887561926</v>
      </c>
      <c r="E137" s="13">
        <f t="shared" si="2"/>
        <v>0</v>
      </c>
    </row>
    <row r="138" spans="1:5">
      <c r="A138" s="3">
        <v>-1.0765098329371836E-2</v>
      </c>
      <c r="B138" s="13">
        <v>5.6311865232046312</v>
      </c>
      <c r="C138" s="13">
        <v>-1.0765098329371836E-2</v>
      </c>
      <c r="D138" s="13">
        <v>4.0030865158630808</v>
      </c>
      <c r="E138" s="13">
        <f t="shared" si="2"/>
        <v>0</v>
      </c>
    </row>
    <row r="139" spans="1:5">
      <c r="A139" s="3">
        <v>-8.0239629267051527E-3</v>
      </c>
      <c r="B139" s="13">
        <v>5.68090121187082</v>
      </c>
      <c r="C139" s="13">
        <v>-8.0239629267051527E-3</v>
      </c>
      <c r="D139" s="13">
        <v>4.0925541429262147</v>
      </c>
      <c r="E139" s="13">
        <f t="shared" si="2"/>
        <v>0</v>
      </c>
    </row>
    <row r="140" spans="1:5">
      <c r="A140" s="3">
        <v>-5.2828275240384692E-3</v>
      </c>
      <c r="B140" s="13">
        <v>5.7176474889696749</v>
      </c>
      <c r="C140" s="13">
        <v>-5.2828275240384692E-3</v>
      </c>
      <c r="D140" s="13">
        <v>4.1781705651720946</v>
      </c>
      <c r="E140" s="13">
        <f t="shared" si="2"/>
        <v>0</v>
      </c>
    </row>
    <row r="141" spans="1:5">
      <c r="A141" s="3">
        <v>-2.5416921213717858E-3</v>
      </c>
      <c r="B141" s="13">
        <v>5.7411562112333865</v>
      </c>
      <c r="C141" s="13">
        <v>-2.5416921213717858E-3</v>
      </c>
      <c r="D141" s="13">
        <v>4.2595925774967283</v>
      </c>
      <c r="E141" s="13">
        <f t="shared" si="2"/>
        <v>0</v>
      </c>
    </row>
    <row r="142" spans="1:5">
      <c r="A142" s="3">
        <v>1.9944328129489763E-4</v>
      </c>
      <c r="B142" s="13">
        <v>5.751254621332456</v>
      </c>
      <c r="C142" s="13">
        <v>1.9944328129489763E-4</v>
      </c>
      <c r="D142" s="13">
        <v>4.3364834325772463</v>
      </c>
      <c r="E142" s="13">
        <f t="shared" si="2"/>
        <v>0</v>
      </c>
    </row>
    <row r="143" spans="1:5">
      <c r="A143" s="3">
        <v>2.9405786839615811E-3</v>
      </c>
      <c r="B143" s="13">
        <v>5.7478688469603023</v>
      </c>
      <c r="C143" s="13">
        <v>2.9405786839615811E-3</v>
      </c>
      <c r="D143" s="13">
        <v>4.4085148147602045</v>
      </c>
      <c r="E143" s="13">
        <f t="shared" si="2"/>
        <v>0</v>
      </c>
    </row>
    <row r="144" spans="1:5">
      <c r="A144" s="3">
        <v>5.6817140866282645E-3</v>
      </c>
      <c r="B144" s="13">
        <v>5.7310251755984423</v>
      </c>
      <c r="C144" s="13">
        <v>5.6817140866282645E-3</v>
      </c>
      <c r="D144" s="13">
        <v>4.4753689232396709</v>
      </c>
      <c r="E144" s="13">
        <f t="shared" si="2"/>
        <v>0</v>
      </c>
    </row>
    <row r="145" spans="1:5">
      <c r="A145" s="3">
        <v>8.4228494892949479E-3</v>
      </c>
      <c r="B145" s="13">
        <v>5.70085007161987</v>
      </c>
      <c r="C145" s="13">
        <v>8.4228494892949479E-3</v>
      </c>
      <c r="D145" s="13">
        <v>4.5367406532645722</v>
      </c>
      <c r="E145" s="13">
        <f t="shared" si="2"/>
        <v>0</v>
      </c>
    </row>
    <row r="146" spans="1:5">
      <c r="A146" s="3">
        <v>1.1163984891961631E-2</v>
      </c>
      <c r="B146" s="13">
        <v>5.6575689248576717</v>
      </c>
      <c r="C146" s="13">
        <v>1.1163984891961631E-2</v>
      </c>
      <c r="D146" s="13">
        <v>4.5923398591064872</v>
      </c>
      <c r="E146" s="13">
        <f t="shared" si="2"/>
        <v>0</v>
      </c>
    </row>
    <row r="147" spans="1:5">
      <c r="A147" s="3">
        <v>1.390512029462837E-2</v>
      </c>
      <c r="B147" s="13">
        <v>5.6015035427700335</v>
      </c>
      <c r="C147" s="13">
        <v>1.390512029462837E-2</v>
      </c>
      <c r="D147" s="13">
        <v>4.6418936774560837</v>
      </c>
      <c r="E147" s="13">
        <f t="shared" si="2"/>
        <v>0</v>
      </c>
    </row>
    <row r="148" spans="1:5">
      <c r="A148" s="3">
        <v>1.6646255697295054E-2</v>
      </c>
      <c r="B148" s="13">
        <v>5.5330684213278865</v>
      </c>
      <c r="C148" s="13">
        <v>1.6646255697295054E-2</v>
      </c>
      <c r="D148" s="13">
        <v>4.6851488849925254</v>
      </c>
      <c r="E148" s="13">
        <f t="shared" si="2"/>
        <v>0</v>
      </c>
    </row>
    <row r="149" spans="1:5">
      <c r="A149" s="3">
        <v>1.9387391099961737E-2</v>
      </c>
      <c r="B149" s="13">
        <v>5.4527658521820337</v>
      </c>
      <c r="C149" s="13">
        <v>1.9387391099961737E-2</v>
      </c>
      <c r="D149" s="13">
        <v>4.7218742592829139</v>
      </c>
      <c r="E149" s="13">
        <f t="shared" si="2"/>
        <v>0</v>
      </c>
    </row>
    <row r="150" spans="1:5">
      <c r="A150" s="3">
        <v>2.2128526502628421E-2</v>
      </c>
      <c r="B150" s="13">
        <v>5.3611799449883311</v>
      </c>
      <c r="C150" s="13">
        <v>2.2128526502628421E-2</v>
      </c>
      <c r="D150" s="13">
        <v>4.7518629081140249</v>
      </c>
      <c r="E150" s="13">
        <f t="shared" si="2"/>
        <v>0</v>
      </c>
    </row>
    <row r="151" spans="1:5">
      <c r="A151" s="3">
        <v>2.4869661905295104E-2</v>
      </c>
      <c r="B151" s="13">
        <v>5.258969663461655</v>
      </c>
      <c r="C151" s="13">
        <v>2.4869661905295104E-2</v>
      </c>
      <c r="D151" s="13">
        <v>4.7749345290216292</v>
      </c>
      <c r="E151" s="13">
        <f t="shared" si="2"/>
        <v>0</v>
      </c>
    </row>
    <row r="152" spans="1:5">
      <c r="A152" s="3">
        <v>2.7610797307961787E-2</v>
      </c>
      <c r="B152" s="13">
        <v>5.14686099131454</v>
      </c>
      <c r="C152" s="13">
        <v>2.7610797307961787E-2</v>
      </c>
      <c r="D152" s="13">
        <v>4.790937558328384</v>
      </c>
      <c r="E152" s="13">
        <f t="shared" si="2"/>
        <v>0</v>
      </c>
    </row>
    <row r="153" spans="1:5">
      <c r="A153" s="3">
        <v>3.0351932710628471E-2</v>
      </c>
      <c r="B153" s="13">
        <v>5.0256383592897844</v>
      </c>
      <c r="C153" s="13">
        <v>3.0351932710628471E-2</v>
      </c>
      <c r="D153" s="13">
        <v>4.7997511675717925</v>
      </c>
      <c r="E153" s="13">
        <f t="shared" si="2"/>
        <v>0</v>
      </c>
    </row>
    <row r="154" spans="1:5">
      <c r="A154" s="3">
        <v>3.3093068113295154E-2</v>
      </c>
      <c r="B154" s="13">
        <v>4.8961354766661325</v>
      </c>
      <c r="C154" s="13">
        <v>3.3093068113295154E-2</v>
      </c>
      <c r="D154" s="13">
        <v>4.801287064906389</v>
      </c>
      <c r="E154" s="13">
        <f t="shared" si="2"/>
        <v>0</v>
      </c>
    </row>
    <row r="155" spans="1:5">
      <c r="A155" s="3">
        <v>3.5834203515961838E-2</v>
      </c>
      <c r="B155" s="13">
        <v>4.7592257196247401</v>
      </c>
      <c r="C155" s="13">
        <v>3.5834203515961838E-2</v>
      </c>
      <c r="D155" s="13">
        <v>4.7954910599703489</v>
      </c>
      <c r="E155" s="13">
        <f t="shared" si="2"/>
        <v>0</v>
      </c>
    </row>
    <row r="156" spans="1:5">
      <c r="A156" s="3">
        <v>3.8575338918628521E-2</v>
      </c>
      <c r="B156" s="13">
        <v>4.6158122345269916</v>
      </c>
      <c r="C156" s="13">
        <v>3.8575338918628521E-2</v>
      </c>
      <c r="D156" s="13">
        <v>4.7823443528461578</v>
      </c>
      <c r="E156" s="13">
        <f t="shared" si="2"/>
        <v>0</v>
      </c>
    </row>
    <row r="157" spans="1:5">
      <c r="A157" s="3">
        <v>4.1316474321295205E-2</v>
      </c>
      <c r="B157" s="13">
        <v>4.46681791637329</v>
      </c>
      <c r="C157" s="13">
        <v>4.1316474321295205E-2</v>
      </c>
      <c r="D157" s="13">
        <v>4.7618645111052427</v>
      </c>
      <c r="E157" s="13">
        <f t="shared" si="2"/>
        <v>0</v>
      </c>
    </row>
    <row r="158" spans="1:5">
      <c r="A158" s="3">
        <v>4.4057609723961888E-2</v>
      </c>
      <c r="B158" s="13">
        <v>4.3131754214891282</v>
      </c>
      <c r="C158" s="13">
        <v>4.4057609723961888E-2</v>
      </c>
      <c r="D158" s="13">
        <v>4.7341061034488803</v>
      </c>
      <c r="E158" s="13">
        <f t="shared" si="2"/>
        <v>0</v>
      </c>
    </row>
    <row r="159" spans="1:5">
      <c r="A159" s="3">
        <v>4.6798745126628571E-2</v>
      </c>
      <c r="B159" s="13">
        <v>4.1558173689101068</v>
      </c>
      <c r="C159" s="13">
        <v>4.6798745126628571E-2</v>
      </c>
      <c r="D159" s="13">
        <v>4.6991609640457286</v>
      </c>
      <c r="E159" s="13">
        <f t="shared" si="2"/>
        <v>0</v>
      </c>
    </row>
    <row r="160" spans="1:5">
      <c r="A160" s="3">
        <v>4.9539880529295255E-2</v>
      </c>
      <c r="B160" s="13">
        <v>3.9956668771938433</v>
      </c>
      <c r="C160" s="13">
        <v>4.9539880529295255E-2</v>
      </c>
      <c r="D160" s="13">
        <v>4.6571580681780169</v>
      </c>
      <c r="E160" s="13">
        <f t="shared" si="2"/>
        <v>0</v>
      </c>
    </row>
    <row r="161" spans="1:5">
      <c r="A161" s="3">
        <v>5.2281015931961938E-2</v>
      </c>
      <c r="B161" s="13">
        <v>3.8336285727363886</v>
      </c>
      <c r="C161" s="13">
        <v>5.2281015931961938E-2</v>
      </c>
      <c r="D161" s="13">
        <v>4.608263007073937</v>
      </c>
      <c r="E161" s="13">
        <f t="shared" si="2"/>
        <v>0</v>
      </c>
    </row>
    <row r="162" spans="1:5">
      <c r="A162" s="3">
        <v>5.5022151334628622E-2</v>
      </c>
      <c r="B162" s="13">
        <v>3.6705801924511126</v>
      </c>
      <c r="C162" s="13">
        <v>5.5022151334628622E-2</v>
      </c>
      <c r="D162" s="13">
        <v>4.552677057617478</v>
      </c>
      <c r="E162" s="13">
        <f t="shared" si="2"/>
        <v>0</v>
      </c>
    </row>
    <row r="163" spans="1:5">
      <c r="A163" s="3">
        <v>5.7763286737295305E-2</v>
      </c>
      <c r="B163" s="13">
        <v>3.5073648882725021</v>
      </c>
      <c r="C163" s="13">
        <v>5.7763286737295305E-2</v>
      </c>
      <c r="D163" s="13">
        <v>4.4906358507678874</v>
      </c>
      <c r="E163" s="13">
        <f t="shared" si="2"/>
        <v>0</v>
      </c>
    </row>
    <row r="164" spans="1:5">
      <c r="A164" s="3">
        <v>6.0504422139961989E-2</v>
      </c>
      <c r="B164" s="13">
        <v>3.3447843238227155</v>
      </c>
      <c r="C164" s="13">
        <v>6.0504422139961989E-2</v>
      </c>
      <c r="D164" s="13">
        <v>4.4224076507500492</v>
      </c>
      <c r="E164" s="13">
        <f t="shared" si="2"/>
        <v>0</v>
      </c>
    </row>
    <row r="165" spans="1:5">
      <c r="A165" s="3">
        <v>6.3245557542628672E-2</v>
      </c>
      <c r="B165" s="13">
        <v>3.1835926351965216</v>
      </c>
      <c r="C165" s="13">
        <v>6.3245557542628672E-2</v>
      </c>
      <c r="D165" s="13">
        <v>4.348291265152449</v>
      </c>
      <c r="E165" s="13">
        <f t="shared" si="2"/>
        <v>0</v>
      </c>
    </row>
    <row r="166" spans="1:5">
      <c r="A166" s="3">
        <v>6.5986692945295355E-2</v>
      </c>
      <c r="B166" s="13">
        <v>3.0244913086770548</v>
      </c>
      <c r="C166" s="13">
        <v>6.5986692945295355E-2</v>
      </c>
      <c r="D166" s="13">
        <v>4.2686136137524837</v>
      </c>
      <c r="E166" s="13">
        <f t="shared" si="2"/>
        <v>0</v>
      </c>
    </row>
    <row r="167" spans="1:5">
      <c r="A167" s="3">
        <v>6.8727828347962039E-2</v>
      </c>
      <c r="B167" s="13">
        <v>2.868125008781405</v>
      </c>
      <c r="C167" s="13">
        <v>6.8727828347962039E-2</v>
      </c>
      <c r="D167" s="13">
        <v>4.1837269909535335</v>
      </c>
      <c r="E167" s="13">
        <f t="shared" si="2"/>
        <v>0</v>
      </c>
    </row>
    <row r="168" spans="1:5">
      <c r="A168" s="3">
        <v>7.1468963750628722E-2</v>
      </c>
      <c r="B168" s="13">
        <v>2.715078370835462</v>
      </c>
      <c r="C168" s="13">
        <v>7.1468963750628722E-2</v>
      </c>
      <c r="D168" s="13">
        <v>4.0940060629572788</v>
      </c>
      <c r="E168" s="13">
        <f t="shared" si="2"/>
        <v>0</v>
      </c>
    </row>
    <row r="169" spans="1:5">
      <c r="A169" s="3">
        <v>7.4210099153295406E-2</v>
      </c>
      <c r="B169" s="13">
        <v>2.56587375374423</v>
      </c>
      <c r="C169" s="13">
        <v>7.4210099153295406E-2</v>
      </c>
      <c r="D169" s="13">
        <v>3.9998446460308026</v>
      </c>
      <c r="E169" s="13">
        <f t="shared" si="2"/>
        <v>0</v>
      </c>
    </row>
    <row r="170" spans="1:5">
      <c r="A170" s="3">
        <v>7.6951234555962089E-2</v>
      </c>
      <c r="B170" s="13">
        <v>2.4209699311732362</v>
      </c>
      <c r="C170" s="13">
        <v>7.6951234555962089E-2</v>
      </c>
      <c r="D170" s="13">
        <v>3.9016523163158277</v>
      </c>
      <c r="E170" s="13">
        <f t="shared" si="2"/>
        <v>0</v>
      </c>
    </row>
    <row r="171" spans="1:5">
      <c r="A171" s="3">
        <v>7.9692369958628773E-2</v>
      </c>
      <c r="B171" s="13">
        <v>2.2807616833532136</v>
      </c>
      <c r="C171" s="13">
        <v>7.9692369958628773E-2</v>
      </c>
      <c r="D171" s="13">
        <v>3.7998509044586242</v>
      </c>
      <c r="E171" s="13">
        <f t="shared" si="2"/>
        <v>0</v>
      </c>
    </row>
    <row r="172" spans="1:5">
      <c r="A172" s="3">
        <v>8.2433505361295456E-2</v>
      </c>
      <c r="B172" s="13">
        <v>2.1455802374716768</v>
      </c>
      <c r="C172" s="13">
        <v>8.2433505361295456E-2</v>
      </c>
      <c r="D172" s="13">
        <v>3.6948709298510272</v>
      </c>
      <c r="E172" s="13">
        <f t="shared" si="2"/>
        <v>0</v>
      </c>
    </row>
    <row r="173" spans="1:5">
      <c r="A173" s="3">
        <v>8.5174640763962139E-2</v>
      </c>
      <c r="B173" s="13">
        <v>2.015694492363584</v>
      </c>
      <c r="C173" s="13">
        <v>8.5174640763962139E-2</v>
      </c>
      <c r="D173" s="13">
        <v>3.5871480294406788</v>
      </c>
      <c r="E173" s="13">
        <f t="shared" si="2"/>
        <v>0</v>
      </c>
    </row>
    <row r="174" spans="1:5">
      <c r="A174" s="3">
        <v>8.7915776166628823E-2</v>
      </c>
      <c r="B174" s="13">
        <v>1.8913129531336614</v>
      </c>
      <c r="C174" s="13">
        <v>8.7915776166628823E-2</v>
      </c>
      <c r="D174" s="13">
        <v>3.4771194349136136</v>
      </c>
      <c r="E174" s="13">
        <f t="shared" si="2"/>
        <v>0</v>
      </c>
    </row>
    <row r="175" spans="1:5">
      <c r="A175" s="3">
        <v>9.0656911569295506E-2</v>
      </c>
      <c r="B175" s="13">
        <v>1.7725862935408734</v>
      </c>
      <c r="C175" s="13">
        <v>9.0656911569295506E-2</v>
      </c>
      <c r="D175" s="13">
        <v>3.3652205496375123</v>
      </c>
      <c r="E175" s="13">
        <f t="shared" si="2"/>
        <v>0</v>
      </c>
    </row>
    <row r="176" spans="1:5">
      <c r="A176" s="3">
        <v>9.339804697196219E-2</v>
      </c>
      <c r="B176" s="13">
        <v>1.6596104584869822</v>
      </c>
      <c r="C176" s="13">
        <v>9.339804697196219E-2</v>
      </c>
      <c r="D176" s="13">
        <v>3.2518816731769844</v>
      </c>
      <c r="E176" s="13">
        <f t="shared" si="2"/>
        <v>0</v>
      </c>
    </row>
    <row r="177" spans="1:5">
      <c r="A177" s="3">
        <v>9.6139182374628873E-2</v>
      </c>
      <c r="B177" s="13">
        <v>1.552430215748793</v>
      </c>
      <c r="C177" s="13">
        <v>9.6139182374628873E-2</v>
      </c>
      <c r="D177" s="13">
        <v>3.137524916588676</v>
      </c>
      <c r="E177" s="13">
        <f t="shared" si="2"/>
        <v>0</v>
      </c>
    </row>
    <row r="178" spans="1:5">
      <c r="A178" s="3">
        <v>9.8880317777295612E-2</v>
      </c>
      <c r="B178" s="13">
        <v>1.4510430650883082</v>
      </c>
      <c r="C178" s="13">
        <v>9.8880317777295612E-2</v>
      </c>
      <c r="D178" s="13">
        <v>3.0225613462347951</v>
      </c>
      <c r="E178" s="13">
        <f t="shared" si="2"/>
        <v>0</v>
      </c>
    </row>
    <row r="179" spans="1:5">
      <c r="A179" s="3">
        <v>0.1016214531799623</v>
      </c>
      <c r="B179" s="13">
        <v>1.3554034139250077</v>
      </c>
      <c r="C179" s="13">
        <v>0.1016214531799623</v>
      </c>
      <c r="D179" s="13">
        <v>2.9073883877015376</v>
      </c>
      <c r="E179" s="13">
        <f t="shared" si="2"/>
        <v>0</v>
      </c>
    </row>
    <row r="180" spans="1:5">
      <c r="A180" s="3">
        <v>0.10436258858262898</v>
      </c>
      <c r="B180" s="13">
        <v>1.2654269316726039</v>
      </c>
      <c r="C180" s="13">
        <v>0.10436258858262898</v>
      </c>
      <c r="D180" s="13">
        <v>2.7923875147722867</v>
      </c>
      <c r="E180" s="13">
        <f t="shared" si="2"/>
        <v>0</v>
      </c>
    </row>
    <row r="181" spans="1:5">
      <c r="A181" s="3">
        <v>0.10710372398529566</v>
      </c>
      <c r="B181" s="13">
        <v>1.1809949994042463</v>
      </c>
      <c r="C181" s="13">
        <v>0.10710372398529566</v>
      </c>
      <c r="D181" s="13">
        <v>2.6779222414892874</v>
      </c>
      <c r="E181" s="13">
        <f t="shared" si="2"/>
        <v>0</v>
      </c>
    </row>
    <row r="182" spans="1:5">
      <c r="A182" s="3">
        <v>0.10984485938796235</v>
      </c>
      <c r="B182" s="13">
        <v>1.1019591774648234</v>
      </c>
      <c r="C182" s="13">
        <v>0.10984485938796235</v>
      </c>
      <c r="D182" s="13">
        <v>2.5643364283467269</v>
      </c>
      <c r="E182" s="13">
        <f t="shared" si="2"/>
        <v>0</v>
      </c>
    </row>
    <row r="183" spans="1:5">
      <c r="A183" s="3">
        <v>0.11258599479062903</v>
      </c>
      <c r="B183" s="13">
        <v>1.0281456207270088</v>
      </c>
      <c r="C183" s="13">
        <v>0.11258599479062903</v>
      </c>
      <c r="D183" s="13">
        <v>2.4519529067913126</v>
      </c>
      <c r="E183" s="13">
        <f t="shared" si="2"/>
        <v>0</v>
      </c>
    </row>
    <row r="184" spans="1:5">
      <c r="A184" s="3">
        <v>0.11532713019329571</v>
      </c>
      <c r="B184" s="13">
        <v>0.95935937911284175</v>
      </c>
      <c r="C184" s="13">
        <v>0.11532713019329571</v>
      </c>
      <c r="D184" s="13">
        <v>2.3410724196480683</v>
      </c>
      <c r="E184" s="13">
        <f t="shared" si="2"/>
        <v>0</v>
      </c>
    </row>
    <row r="185" spans="1:5">
      <c r="A185" s="3">
        <v>0.11806826559596234</v>
      </c>
      <c r="B185" s="13">
        <v>0.89538852949767789</v>
      </c>
      <c r="C185" s="13">
        <v>0.11806826559596234</v>
      </c>
      <c r="D185" s="13">
        <v>2.231972869005848</v>
      </c>
      <c r="E185" s="13">
        <f t="shared" si="2"/>
        <v>0</v>
      </c>
    </row>
    <row r="186" spans="1:5">
      <c r="A186" s="3">
        <v>0.12080940099862908</v>
      </c>
      <c r="B186" s="13">
        <v>0.83600809391218667</v>
      </c>
      <c r="C186" s="13">
        <v>0.12080940099862908</v>
      </c>
      <c r="D186" s="13">
        <v>2.1249088576305097</v>
      </c>
      <c r="E186" s="13">
        <f t="shared" si="2"/>
        <v>0</v>
      </c>
    </row>
    <row r="187" spans="1:5">
      <c r="A187" s="3">
        <v>0.12355053640129571</v>
      </c>
      <c r="B187" s="13">
        <v>0.78098370780841808</v>
      </c>
      <c r="C187" s="13">
        <v>0.12355053640129571</v>
      </c>
      <c r="D187" s="13">
        <v>2.0201115052400613</v>
      </c>
      <c r="E187" s="13">
        <f t="shared" si="2"/>
        <v>0</v>
      </c>
    </row>
    <row r="188" spans="1:5">
      <c r="A188" s="3">
        <v>0.12629167180396245</v>
      </c>
      <c r="B188" s="13">
        <v>0.73007501083043425</v>
      </c>
      <c r="C188" s="13">
        <v>0.12629167180396245</v>
      </c>
      <c r="D188" s="13">
        <v>1.9177885170601892</v>
      </c>
      <c r="E188" s="13">
        <f t="shared" si="2"/>
        <v>0</v>
      </c>
    </row>
    <row r="189" spans="1:5">
      <c r="A189" s="3">
        <v>0.12903280720662907</v>
      </c>
      <c r="B189" s="13">
        <v>0.68303874082645211</v>
      </c>
      <c r="C189" s="13">
        <v>0.12903280720662907</v>
      </c>
      <c r="D189" s="13">
        <v>1.818124479036425</v>
      </c>
      <c r="E189" s="13">
        <f t="shared" si="2"/>
        <v>0</v>
      </c>
    </row>
    <row r="190" spans="1:5">
      <c r="A190" s="3">
        <v>0.13177394260929581</v>
      </c>
      <c r="B190" s="13">
        <v>0.63963151958757292</v>
      </c>
      <c r="C190" s="13">
        <v>0.13177394260929581</v>
      </c>
      <c r="D190" s="13">
        <v>1.7212813519336283</v>
      </c>
      <c r="E190" s="13">
        <f t="shared" si="2"/>
        <v>0</v>
      </c>
    </row>
    <row r="191" spans="1:5">
      <c r="A191" s="3">
        <v>0.13451507801196244</v>
      </c>
      <c r="B191" s="13">
        <v>0.59961232586101798</v>
      </c>
      <c r="C191" s="13">
        <v>0.13451507801196244</v>
      </c>
      <c r="D191" s="13">
        <v>1.627399135300678</v>
      </c>
      <c r="E191" s="13">
        <f t="shared" si="2"/>
        <v>0</v>
      </c>
    </row>
    <row r="192" spans="1:5">
      <c r="A192" s="3">
        <v>0.13725621341462918</v>
      </c>
      <c r="B192" s="13">
        <v>0.56274465745946933</v>
      </c>
      <c r="C192" s="13">
        <v>0.13725621341462918</v>
      </c>
      <c r="D192" s="13">
        <v>1.5365966718834578</v>
      </c>
      <c r="E192" s="13">
        <f t="shared" si="2"/>
        <v>0</v>
      </c>
    </row>
    <row r="193" spans="1:5">
      <c r="A193" s="3">
        <v>0.13999734881729581</v>
      </c>
      <c r="B193" s="13">
        <v>0.52879838970395598</v>
      </c>
      <c r="C193" s="13">
        <v>0.13999734881729581</v>
      </c>
      <c r="D193" s="13">
        <v>1.4489725634758983</v>
      </c>
      <c r="E193" s="13">
        <f t="shared" si="2"/>
        <v>0</v>
      </c>
    </row>
    <row r="194" spans="1:5">
      <c r="A194" s="3">
        <v>0.14273848421996255</v>
      </c>
      <c r="B194" s="13">
        <v>0.49755134195848943</v>
      </c>
      <c r="C194" s="13">
        <v>0.14273848421996255</v>
      </c>
      <c r="D194" s="13">
        <v>1.3646061703272738</v>
      </c>
      <c r="E194" s="13">
        <f t="shared" si="2"/>
        <v>0</v>
      </c>
    </row>
    <row r="195" spans="1:5">
      <c r="A195" s="3">
        <v>0.14547961962262929</v>
      </c>
      <c r="B195" s="13">
        <v>0.46879056763453325</v>
      </c>
      <c r="C195" s="13">
        <v>0.14547961962262929</v>
      </c>
      <c r="D195" s="13">
        <v>1.2835586679788618</v>
      </c>
      <c r="E195" s="13">
        <f t="shared" ref="E195:E258" si="3">C195-A195</f>
        <v>0</v>
      </c>
    </row>
    <row r="196" spans="1:5">
      <c r="A196" s="3">
        <v>0.14822075502529591</v>
      </c>
      <c r="B196" s="13">
        <v>0.44231338578336321</v>
      </c>
      <c r="C196" s="13">
        <v>0.14822075502529591</v>
      </c>
      <c r="D196" s="13">
        <v>1.2058741376755637</v>
      </c>
      <c r="E196" s="13">
        <f t="shared" si="3"/>
        <v>0</v>
      </c>
    </row>
    <row r="197" spans="1:5">
      <c r="A197" s="3">
        <v>0.15096189042796265</v>
      </c>
      <c r="B197" s="13">
        <v>0.41792817429943468</v>
      </c>
      <c r="C197" s="13">
        <v>0.15096189042796265</v>
      </c>
      <c r="D197" s="13">
        <v>1.1315806691725037</v>
      </c>
      <c r="E197" s="13">
        <f t="shared" si="3"/>
        <v>0</v>
      </c>
    </row>
    <row r="198" spans="1:5">
      <c r="A198" s="3">
        <v>0.15370302583062928</v>
      </c>
      <c r="B198" s="13">
        <v>0.39545494589329838</v>
      </c>
      <c r="C198" s="13">
        <v>0.15370302583062928</v>
      </c>
      <c r="D198" s="13">
        <v>1.060691457712611</v>
      </c>
      <c r="E198" s="13">
        <f t="shared" si="3"/>
        <v>0</v>
      </c>
    </row>
    <row r="199" spans="1:5">
      <c r="A199" s="3">
        <v>0.15644416123329602</v>
      </c>
      <c r="B199" s="13">
        <v>0.3747257284384154</v>
      </c>
      <c r="C199" s="13">
        <v>0.15644416123329602</v>
      </c>
      <c r="D199" s="13">
        <v>0.99320588007017985</v>
      </c>
      <c r="E199" s="13">
        <f t="shared" si="3"/>
        <v>0</v>
      </c>
    </row>
    <row r="200" spans="1:5">
      <c r="A200" s="3">
        <v>0.15918529663596265</v>
      </c>
      <c r="B200" s="13">
        <v>0.35558477114465936</v>
      </c>
      <c r="C200" s="13">
        <v>0.15918529663596265</v>
      </c>
      <c r="D200" s="13">
        <v>0.92911053772329577</v>
      </c>
      <c r="E200" s="13">
        <f t="shared" si="3"/>
        <v>0</v>
      </c>
    </row>
    <row r="201" spans="1:5">
      <c r="A201" s="3">
        <v>0.16192643203862939</v>
      </c>
      <c r="B201" s="13">
        <v>0.3378885973608628</v>
      </c>
      <c r="C201" s="13">
        <v>0.16192643203862939</v>
      </c>
      <c r="D201" s="13">
        <v>0.86838025832873789</v>
      </c>
      <c r="E201" s="13">
        <f t="shared" si="3"/>
        <v>0</v>
      </c>
    </row>
    <row r="202" spans="1:5">
      <c r="A202" s="3">
        <v>0.16466756744129601</v>
      </c>
      <c r="B202" s="13">
        <v>0.32150592376138243</v>
      </c>
      <c r="C202" s="13">
        <v>0.16466756744129601</v>
      </c>
      <c r="D202" s="13">
        <v>0.81097904963191425</v>
      </c>
      <c r="E202" s="13">
        <f t="shared" si="3"/>
        <v>0</v>
      </c>
    </row>
    <row r="203" spans="1:5">
      <c r="A203" s="3">
        <v>0.16740870284396275</v>
      </c>
      <c r="B203" s="13">
        <v>0.3063174643280967</v>
      </c>
      <c r="C203" s="13">
        <v>0.16740870284396275</v>
      </c>
      <c r="D203" s="13">
        <v>0.75686100267013479</v>
      </c>
      <c r="E203" s="13">
        <f t="shared" si="3"/>
        <v>0</v>
      </c>
    </row>
    <row r="204" spans="1:5">
      <c r="A204" s="3">
        <v>0.17014983824662938</v>
      </c>
      <c r="B204" s="13">
        <v>0.292215635996668</v>
      </c>
      <c r="C204" s="13">
        <v>0.17014983824662938</v>
      </c>
      <c r="D204" s="13">
        <v>0.70597114355372892</v>
      </c>
      <c r="E204" s="13">
        <f t="shared" si="3"/>
        <v>0</v>
      </c>
    </row>
    <row r="205" spans="1:5">
      <c r="A205" s="3">
        <v>0.17289097364929612</v>
      </c>
      <c r="B205" s="13">
        <v>0.2791041811839009</v>
      </c>
      <c r="C205" s="13">
        <v>0.17289097364929612</v>
      </c>
      <c r="D205" s="13">
        <v>0.65824623518570913</v>
      </c>
      <c r="E205" s="13">
        <f t="shared" si="3"/>
        <v>0</v>
      </c>
    </row>
    <row r="206" spans="1:5">
      <c r="A206" s="3">
        <v>0.17563210905196275</v>
      </c>
      <c r="B206" s="13">
        <v>0.26689772073266399</v>
      </c>
      <c r="C206" s="13">
        <v>0.17563210905196275</v>
      </c>
      <c r="D206" s="13">
        <v>0.61361553197291308</v>
      </c>
      <c r="E206" s="13">
        <f t="shared" si="3"/>
        <v>0</v>
      </c>
    </row>
    <row r="207" spans="1:5">
      <c r="A207" s="3">
        <v>0.17837324445462949</v>
      </c>
      <c r="B207" s="13">
        <v>0.25552124917168034</v>
      </c>
      <c r="C207" s="13">
        <v>0.17837324445462949</v>
      </c>
      <c r="D207" s="13">
        <v>0.57200149187161331</v>
      </c>
      <c r="E207" s="13">
        <f t="shared" si="3"/>
        <v>0</v>
      </c>
    </row>
    <row r="208" spans="1:5">
      <c r="A208" s="3">
        <v>0.18111437985729611</v>
      </c>
      <c r="B208" s="13">
        <v>0.24490958264735363</v>
      </c>
      <c r="C208" s="13">
        <v>0.18111437985729611</v>
      </c>
      <c r="D208" s="13">
        <v>0.53332045099583747</v>
      </c>
      <c r="E208" s="13">
        <f t="shared" si="3"/>
        <v>0</v>
      </c>
    </row>
    <row r="209" spans="1:5">
      <c r="A209" s="3">
        <v>0.18385551525996285</v>
      </c>
      <c r="B209" s="13">
        <v>0.23500676848842686</v>
      </c>
      <c r="C209" s="13">
        <v>0.18385551525996285</v>
      </c>
      <c r="D209" s="13">
        <v>0.49748326650828822</v>
      </c>
      <c r="E209" s="13">
        <f t="shared" si="3"/>
        <v>0</v>
      </c>
    </row>
    <row r="210" spans="1:5">
      <c r="A210" s="3">
        <v>0.18659665066262948</v>
      </c>
      <c r="B210" s="13">
        <v>0.22576546414387016</v>
      </c>
      <c r="C210" s="13">
        <v>0.18659665066262948</v>
      </c>
      <c r="D210" s="13">
        <v>0.46439593363566251</v>
      </c>
      <c r="E210" s="13">
        <f t="shared" si="3"/>
        <v>0</v>
      </c>
    </row>
    <row r="211" spans="1:5">
      <c r="A211" s="3">
        <v>0.18933778606529622</v>
      </c>
      <c r="B211" s="13">
        <v>0.21714629220920845</v>
      </c>
      <c r="C211" s="13">
        <v>0.18933778606529622</v>
      </c>
      <c r="D211" s="13">
        <v>0.4339601824366352</v>
      </c>
      <c r="E211" s="13">
        <f t="shared" si="3"/>
        <v>0</v>
      </c>
    </row>
    <row r="212" spans="1:5">
      <c r="A212" s="3">
        <v>0.19207892146796285</v>
      </c>
      <c r="B212" s="13">
        <v>0.20911717743440406</v>
      </c>
      <c r="C212" s="13">
        <v>0.19207892146796285</v>
      </c>
      <c r="D212" s="13">
        <v>0.406074059445024</v>
      </c>
      <c r="E212" s="13">
        <f t="shared" si="3"/>
        <v>0</v>
      </c>
    </row>
    <row r="213" spans="1:5">
      <c r="A213" s="3">
        <v>0.19482005687062959</v>
      </c>
      <c r="B213" s="13">
        <v>0.20165267098409798</v>
      </c>
      <c r="C213" s="13">
        <v>0.19482005687062959</v>
      </c>
      <c r="D213" s="13">
        <v>0.38063249856182191</v>
      </c>
      <c r="E213" s="13">
        <f t="shared" si="3"/>
        <v>0</v>
      </c>
    </row>
    <row r="214" spans="1:5">
      <c r="A214" s="3">
        <v>0.19756119227329622</v>
      </c>
      <c r="B214" s="13">
        <v>0.19473326678620284</v>
      </c>
      <c r="C214" s="13">
        <v>0.19756119227329622</v>
      </c>
      <c r="D214" s="13">
        <v>0.357527884632169</v>
      </c>
      <c r="E214" s="13">
        <f t="shared" si="3"/>
        <v>0</v>
      </c>
    </row>
    <row r="215" spans="1:5">
      <c r="A215" s="3">
        <v>0.20030232767596295</v>
      </c>
      <c r="B215" s="13">
        <v>0.18834471453713256</v>
      </c>
      <c r="C215" s="13">
        <v>0.20030232767596295</v>
      </c>
      <c r="D215" s="13">
        <v>0.3366506120724328</v>
      </c>
      <c r="E215" s="13">
        <f t="shared" si="3"/>
        <v>0</v>
      </c>
    </row>
    <row r="216" spans="1:5">
      <c r="A216" s="3">
        <v>0.20304346307862958</v>
      </c>
      <c r="B216" s="13">
        <v>0.18247733380486267</v>
      </c>
      <c r="C216" s="13">
        <v>0.20304346307862958</v>
      </c>
      <c r="D216" s="13">
        <v>0.317889639765086</v>
      </c>
      <c r="E216" s="13">
        <f t="shared" si="3"/>
        <v>0</v>
      </c>
    </row>
    <row r="217" spans="1:5">
      <c r="A217" s="3">
        <v>0.20578459848129632</v>
      </c>
      <c r="B217" s="13">
        <v>0.17712533365375699</v>
      </c>
      <c r="C217" s="13">
        <v>0.20578459848129632</v>
      </c>
      <c r="D217" s="13">
        <v>0.3011330422693399</v>
      </c>
      <c r="E217" s="13">
        <f t="shared" si="3"/>
        <v>0</v>
      </c>
    </row>
    <row r="218" spans="1:5">
      <c r="A218" s="3">
        <v>0.20852573388396295</v>
      </c>
      <c r="B218" s="13">
        <v>0.17228614227396596</v>
      </c>
      <c r="C218" s="13">
        <v>0.20852573388396295</v>
      </c>
      <c r="D218" s="13">
        <v>0.28626855625518438</v>
      </c>
      <c r="E218" s="13">
        <f t="shared" si="3"/>
        <v>0</v>
      </c>
    </row>
    <row r="219" spans="1:5">
      <c r="A219" s="3">
        <v>0.21126686928662969</v>
      </c>
      <c r="B219" s="13">
        <v>0.16795975119862536</v>
      </c>
      <c r="C219" s="13">
        <v>0.21126686928662969</v>
      </c>
      <c r="D219" s="13">
        <v>0.27318412000416026</v>
      </c>
      <c r="E219" s="13">
        <f t="shared" si="3"/>
        <v>0</v>
      </c>
    </row>
    <row r="220" spans="1:5">
      <c r="A220" s="3">
        <v>0.21400800468929632</v>
      </c>
      <c r="B220" s="13">
        <v>0.16414807880001164</v>
      </c>
      <c r="C220" s="13">
        <v>0.21400800468929632</v>
      </c>
      <c r="D220" s="13">
        <v>0.2617684028730754</v>
      </c>
      <c r="E220" s="13">
        <f t="shared" si="3"/>
        <v>0</v>
      </c>
    </row>
    <row r="221" spans="1:5">
      <c r="A221" s="3">
        <v>0.21674914009196306</v>
      </c>
      <c r="B221" s="13">
        <v>0.1608543578390326</v>
      </c>
      <c r="C221" s="13">
        <v>0.21674914009196306</v>
      </c>
      <c r="D221" s="13">
        <v>0.25191132082111833</v>
      </c>
      <c r="E221" s="13">
        <f t="shared" si="3"/>
        <v>0</v>
      </c>
    </row>
    <row r="222" spans="1:5">
      <c r="A222" s="3">
        <v>0.21949027549462968</v>
      </c>
      <c r="B222" s="13">
        <v>0.15808255187206552</v>
      </c>
      <c r="C222" s="13">
        <v>0.21949027549462968</v>
      </c>
      <c r="D222" s="13">
        <v>0.24350453348340875</v>
      </c>
      <c r="E222" s="13">
        <f t="shared" si="3"/>
        <v>0</v>
      </c>
    </row>
    <row r="223" spans="1:5">
      <c r="A223" s="3">
        <v>0.22223141089729642</v>
      </c>
      <c r="B223" s="13">
        <v>0.15583680527041549</v>
      </c>
      <c r="C223" s="13">
        <v>0.22223141089729642</v>
      </c>
      <c r="D223" s="13">
        <v>0.23644191785428459</v>
      </c>
      <c r="E223" s="13">
        <f t="shared" si="3"/>
        <v>0</v>
      </c>
    </row>
    <row r="224" spans="1:5">
      <c r="A224" s="3">
        <v>0.22497254629996305</v>
      </c>
      <c r="B224" s="13">
        <v>0.15412093146086703</v>
      </c>
      <c r="C224" s="13">
        <v>0.22497254629996305</v>
      </c>
      <c r="D224" s="13">
        <v>0.23062001343272812</v>
      </c>
      <c r="E224" s="13">
        <f t="shared" si="3"/>
        <v>0</v>
      </c>
    </row>
    <row r="225" spans="1:5">
      <c r="A225" s="3">
        <v>0.22771368170262979</v>
      </c>
      <c r="B225" s="13">
        <v>0.15293794373682879</v>
      </c>
      <c r="C225" s="13">
        <v>0.22771368170262979</v>
      </c>
      <c r="D225" s="13">
        <v>0.22593843368391259</v>
      </c>
      <c r="E225" s="13">
        <f t="shared" si="3"/>
        <v>0</v>
      </c>
    </row>
    <row r="226" spans="1:5">
      <c r="A226" s="3">
        <v>0.23045481710529653</v>
      </c>
      <c r="B226" s="13">
        <v>0.15228963261027917</v>
      </c>
      <c r="C226" s="13">
        <v>0.23045481710529653</v>
      </c>
      <c r="D226" s="13">
        <v>0.22230023888085751</v>
      </c>
      <c r="E226" s="13">
        <f t="shared" si="3"/>
        <v>0</v>
      </c>
    </row>
    <row r="227" spans="1:5">
      <c r="A227" s="3">
        <v>0.23319595250796316</v>
      </c>
      <c r="B227" s="13">
        <v>0.1521761931731182</v>
      </c>
      <c r="C227" s="13">
        <v>0.23319595250796316</v>
      </c>
      <c r="D227" s="13">
        <v>0.21961226579756235</v>
      </c>
      <c r="E227" s="13">
        <f t="shared" si="3"/>
        <v>0</v>
      </c>
    </row>
    <row r="228" spans="1:5">
      <c r="A228" s="3">
        <v>0.23593708791062989</v>
      </c>
      <c r="B228" s="13">
        <v>0.15259590531655459</v>
      </c>
      <c r="C228" s="13">
        <v>0.23593708791062989</v>
      </c>
      <c r="D228" s="13">
        <v>0.21778541031227719</v>
      </c>
      <c r="E228" s="13">
        <f t="shared" si="3"/>
        <v>0</v>
      </c>
    </row>
    <row r="229" spans="1:5">
      <c r="A229" s="3">
        <v>0.23867822331329652</v>
      </c>
      <c r="B229" s="13">
        <v>0.1535448689285874</v>
      </c>
      <c r="C229" s="13">
        <v>0.23867822331329652</v>
      </c>
      <c r="D229" s="13">
        <v>0.21673485972381584</v>
      </c>
      <c r="E229" s="13">
        <f t="shared" si="3"/>
        <v>0</v>
      </c>
    </row>
    <row r="230" spans="1:5">
      <c r="A230" s="3">
        <v>0.24141935871596326</v>
      </c>
      <c r="B230" s="13">
        <v>0.15501679536750113</v>
      </c>
      <c r="C230" s="13">
        <v>0.24141935871596326</v>
      </c>
      <c r="D230" s="13">
        <v>0.21638027245725933</v>
      </c>
      <c r="E230" s="13">
        <f t="shared" si="3"/>
        <v>0</v>
      </c>
    </row>
    <row r="231" spans="1:5">
      <c r="A231" s="3">
        <v>0.24416049411862989</v>
      </c>
      <c r="B231" s="13">
        <v>0.15700285561323407</v>
      </c>
      <c r="C231" s="13">
        <v>0.24416049411862989</v>
      </c>
      <c r="D231" s="13">
        <v>0.21664590380688753</v>
      </c>
      <c r="E231" s="13">
        <f t="shared" si="3"/>
        <v>0</v>
      </c>
    </row>
    <row r="232" spans="1:5">
      <c r="A232" s="3">
        <v>0.24690162952129663</v>
      </c>
      <c r="B232" s="13">
        <v>0.15949158455214968</v>
      </c>
      <c r="C232" s="13">
        <v>0.24690162952129663</v>
      </c>
      <c r="D232" s="13">
        <v>0.21746067739979444</v>
      </c>
      <c r="E232" s="13">
        <f t="shared" si="3"/>
        <v>0</v>
      </c>
    </row>
    <row r="233" spans="1:5">
      <c r="A233" s="3">
        <v>0.24964276492396326</v>
      </c>
      <c r="B233" s="13">
        <v>0.16246883988071231</v>
      </c>
      <c r="C233" s="13">
        <v>0.24964276492396326</v>
      </c>
      <c r="D233" s="13">
        <v>0.21875820312841443</v>
      </c>
      <c r="E233" s="13">
        <f t="shared" si="3"/>
        <v>0</v>
      </c>
    </row>
    <row r="234" spans="1:5">
      <c r="A234" s="3">
        <v>0.25238390032663</v>
      </c>
      <c r="B234" s="13">
        <v>0.16591781314857315</v>
      </c>
      <c r="C234" s="13">
        <v>0.25238390032663</v>
      </c>
      <c r="D234" s="13">
        <v>0.2204767433587082</v>
      </c>
      <c r="E234" s="13">
        <f t="shared" si="3"/>
        <v>0</v>
      </c>
    </row>
    <row r="235" spans="1:5">
      <c r="A235" s="3">
        <v>0.25512503572929662</v>
      </c>
      <c r="B235" s="13">
        <v>0.16981908953126507</v>
      </c>
      <c r="C235" s="13">
        <v>0.25512503572929662</v>
      </c>
      <c r="D235" s="13">
        <v>0.22255913023872226</v>
      </c>
      <c r="E235" s="13">
        <f t="shared" si="3"/>
        <v>0</v>
      </c>
    </row>
    <row r="236" spans="1:5">
      <c r="A236" s="3">
        <v>0.25786617113196336</v>
      </c>
      <c r="B236" s="13">
        <v>0.1741507520568642</v>
      </c>
      <c r="C236" s="13">
        <v>0.25786617113196336</v>
      </c>
      <c r="D236" s="13">
        <v>0.22495263787743205</v>
      </c>
      <c r="E236" s="13">
        <f t="shared" si="3"/>
        <v>0</v>
      </c>
    </row>
    <row r="237" spans="1:5">
      <c r="A237" s="3">
        <v>0.26060730653462999</v>
      </c>
      <c r="B237" s="13">
        <v>0.17888852523810339</v>
      </c>
      <c r="C237" s="13">
        <v>0.26060730653462999</v>
      </c>
      <c r="D237" s="13">
        <v>0.22760881400692981</v>
      </c>
      <c r="E237" s="13">
        <f t="shared" si="3"/>
        <v>0</v>
      </c>
    </row>
    <row r="238" spans="1:5">
      <c r="A238" s="3">
        <v>0.26334844193729673</v>
      </c>
      <c r="B238" s="13">
        <v>0.18400595240806847</v>
      </c>
      <c r="C238" s="13">
        <v>0.26334844193729673</v>
      </c>
      <c r="D238" s="13">
        <v>0.23048327645699565</v>
      </c>
      <c r="E238" s="13">
        <f t="shared" si="3"/>
        <v>0</v>
      </c>
    </row>
    <row r="239" spans="1:5">
      <c r="A239" s="3">
        <v>0.26608957733996336</v>
      </c>
      <c r="B239" s="13">
        <v>0.18947460054704773</v>
      </c>
      <c r="C239" s="13">
        <v>0.26608957733996336</v>
      </c>
      <c r="D239" s="13">
        <v>0.2335354803394272</v>
      </c>
      <c r="E239" s="13">
        <f t="shared" si="3"/>
        <v>0</v>
      </c>
    </row>
    <row r="240" spans="1:5">
      <c r="A240" s="3">
        <v>0.2688307127426301</v>
      </c>
      <c r="B240" s="13">
        <v>0.19526428603968943</v>
      </c>
      <c r="C240" s="13">
        <v>0.2688307127426301</v>
      </c>
      <c r="D240" s="13">
        <v>0.23672846224501587</v>
      </c>
      <c r="E240" s="13">
        <f t="shared" si="3"/>
        <v>0</v>
      </c>
    </row>
    <row r="241" spans="1:5">
      <c r="A241" s="3">
        <v>0.27157184814529672</v>
      </c>
      <c r="B241" s="13">
        <v>0.20134331462982527</v>
      </c>
      <c r="C241" s="13">
        <v>0.27157184814529672</v>
      </c>
      <c r="D241" s="13">
        <v>0.2400285679894949</v>
      </c>
      <c r="E241" s="13">
        <f t="shared" si="3"/>
        <v>0</v>
      </c>
    </row>
    <row r="242" spans="1:5">
      <c r="A242" s="3">
        <v>0.27431298354796346</v>
      </c>
      <c r="B242" s="13">
        <v>0.20767872885420943</v>
      </c>
      <c r="C242" s="13">
        <v>0.27431298354796346</v>
      </c>
      <c r="D242" s="13">
        <v>0.24340517050247629</v>
      </c>
      <c r="E242" s="13">
        <f t="shared" si="3"/>
        <v>0</v>
      </c>
    </row>
    <row r="243" spans="1:5">
      <c r="A243" s="3">
        <v>0.27705411895063009</v>
      </c>
      <c r="B243" s="13">
        <v>0.21423655643905332</v>
      </c>
      <c r="C243" s="13">
        <v>0.27705411895063009</v>
      </c>
      <c r="D243" s="13">
        <v>0.24683038433806725</v>
      </c>
      <c r="E243" s="13">
        <f t="shared" si="3"/>
        <v>0</v>
      </c>
    </row>
    <row r="244" spans="1:5">
      <c r="A244" s="3">
        <v>0.27979525435329683</v>
      </c>
      <c r="B244" s="13">
        <v>0.22098205353150677</v>
      </c>
      <c r="C244" s="13">
        <v>0.27979525435329683</v>
      </c>
      <c r="D244" s="13">
        <v>0.25027878300539441</v>
      </c>
      <c r="E244" s="13">
        <f t="shared" si="3"/>
        <v>0</v>
      </c>
    </row>
    <row r="245" spans="1:5">
      <c r="A245" s="3">
        <v>0.28253638975596346</v>
      </c>
      <c r="B245" s="13">
        <v>0.22787993720266581</v>
      </c>
      <c r="C245" s="13">
        <v>0.28253638975596346</v>
      </c>
      <c r="D245" s="13">
        <v>0.25372712488526988</v>
      </c>
      <c r="E245" s="13">
        <f t="shared" si="3"/>
        <v>0</v>
      </c>
    </row>
    <row r="246" spans="1:5">
      <c r="A246" s="3">
        <v>0.2852775251586302</v>
      </c>
      <c r="B246" s="13">
        <v>0.23489460238362342</v>
      </c>
      <c r="C246" s="13">
        <v>0.2852775251586302</v>
      </c>
      <c r="D246" s="13">
        <v>0.25715409293363328</v>
      </c>
      <c r="E246" s="13">
        <f t="shared" si="3"/>
        <v>0</v>
      </c>
    </row>
    <row r="247" spans="1:5">
      <c r="A247" s="3">
        <v>0.28801866056129682</v>
      </c>
      <c r="B247" s="13">
        <v>0.24199031926001902</v>
      </c>
      <c r="C247" s="13">
        <v>0.28801866056129682</v>
      </c>
      <c r="D247" s="13">
        <v>0.26054005269509012</v>
      </c>
      <c r="E247" s="13">
        <f t="shared" si="3"/>
        <v>0</v>
      </c>
    </row>
    <row r="248" spans="1:5">
      <c r="A248" s="3">
        <v>0.29075979596396356</v>
      </c>
      <c r="B248" s="13">
        <v>0.24913140812673532</v>
      </c>
      <c r="C248" s="13">
        <v>0.29075979596396356</v>
      </c>
      <c r="D248" s="13">
        <v>0.2638668323857114</v>
      </c>
      <c r="E248" s="13">
        <f t="shared" si="3"/>
        <v>0</v>
      </c>
    </row>
    <row r="249" spans="1:5">
      <c r="A249" s="3">
        <v>0.29350093136663019</v>
      </c>
      <c r="B249" s="13">
        <v>0.2562823897615546</v>
      </c>
      <c r="C249" s="13">
        <v>0.29350093136663019</v>
      </c>
      <c r="D249" s="13">
        <v>0.2671175279798802</v>
      </c>
      <c r="E249" s="13">
        <f t="shared" si="3"/>
        <v>0</v>
      </c>
    </row>
    <row r="250" spans="1:5">
      <c r="A250" s="3">
        <v>0.29624206676929693</v>
      </c>
      <c r="B250" s="13">
        <v>0.26340811047996715</v>
      </c>
      <c r="C250" s="13">
        <v>0.29624206676929693</v>
      </c>
      <c r="D250" s="13">
        <v>0.2702763353790848</v>
      </c>
      <c r="E250" s="13">
        <f t="shared" si="3"/>
        <v>0</v>
      </c>
    </row>
    <row r="251" spans="1:5">
      <c r="A251" s="3">
        <v>0.29898320217196356</v>
      </c>
      <c r="B251" s="13">
        <v>0.27047384214568865</v>
      </c>
      <c r="C251" s="13">
        <v>0.29898320217196356</v>
      </c>
      <c r="D251" s="13">
        <v>0.27332841087843901</v>
      </c>
      <c r="E251" s="13">
        <f t="shared" si="3"/>
        <v>0</v>
      </c>
    </row>
    <row r="252" spans="1:5">
      <c r="A252" s="3">
        <v>0.3017243375746303</v>
      </c>
      <c r="B252" s="13">
        <v>0.27744535849455187</v>
      </c>
      <c r="C252" s="13">
        <v>0.3017243375746303</v>
      </c>
      <c r="D252" s="13">
        <v>0.276259760305541</v>
      </c>
      <c r="E252" s="13">
        <f t="shared" si="3"/>
        <v>0</v>
      </c>
    </row>
    <row r="253" spans="1:5">
      <c r="A253" s="3">
        <v>0.30446547297729692</v>
      </c>
      <c r="B253" s="13">
        <v>0.28428899014507064</v>
      </c>
      <c r="C253" s="13">
        <v>0.30446547297729692</v>
      </c>
      <c r="D253" s="13">
        <v>0.27905715641008877</v>
      </c>
      <c r="E253" s="13">
        <f t="shared" si="3"/>
        <v>0</v>
      </c>
    </row>
    <row r="254" spans="1:5">
      <c r="A254" s="3">
        <v>0.30720660837996366</v>
      </c>
      <c r="B254" s="13">
        <v>0.29097166158077109</v>
      </c>
      <c r="C254" s="13">
        <v>0.30720660837996366</v>
      </c>
      <c r="D254" s="13">
        <v>0.28170808335233549</v>
      </c>
      <c r="E254" s="13">
        <f t="shared" si="3"/>
        <v>0</v>
      </c>
    </row>
    <row r="255" spans="1:5">
      <c r="A255" s="3">
        <v>0.30994774378263029</v>
      </c>
      <c r="B255" s="13">
        <v>0.2974609141635331</v>
      </c>
      <c r="C255" s="13">
        <v>0.30994774378263029</v>
      </c>
      <c r="D255" s="13">
        <v>0.28420070649145507</v>
      </c>
      <c r="E255" s="13">
        <f t="shared" si="3"/>
        <v>0</v>
      </c>
    </row>
    <row r="256" spans="1:5">
      <c r="A256" s="3">
        <v>0.31268887918529703</v>
      </c>
      <c r="B256" s="13">
        <v>0.3037249198446389</v>
      </c>
      <c r="C256" s="13">
        <v>0.31268887918529703</v>
      </c>
      <c r="D256" s="13">
        <v>0.28652386512438688</v>
      </c>
      <c r="E256" s="13">
        <f t="shared" si="3"/>
        <v>0</v>
      </c>
    </row>
    <row r="257" spans="1:5">
      <c r="A257" s="3">
        <v>0.31543001458796366</v>
      </c>
      <c r="B257" s="13">
        <v>0.30973249065687242</v>
      </c>
      <c r="C257" s="13">
        <v>0.31543001458796366</v>
      </c>
      <c r="D257" s="13">
        <v>0.28866708538062658</v>
      </c>
      <c r="E257" s="13">
        <f t="shared" si="3"/>
        <v>0</v>
      </c>
    </row>
    <row r="258" spans="1:5">
      <c r="A258" s="3">
        <v>0.3181711499906304</v>
      </c>
      <c r="B258" s="13">
        <v>0.31545308927949672</v>
      </c>
      <c r="C258" s="13">
        <v>0.3181711499906304</v>
      </c>
      <c r="D258" s="13">
        <v>0.29062061014322665</v>
      </c>
      <c r="E258" s="13">
        <f t="shared" si="3"/>
        <v>0</v>
      </c>
    </row>
    <row r="259" spans="1:5">
      <c r="A259" s="3">
        <v>0.32091228539329714</v>
      </c>
      <c r="B259" s="13">
        <v>0.32085684595803798</v>
      </c>
      <c r="C259" s="13">
        <v>0.32091228539329714</v>
      </c>
      <c r="D259" s="13">
        <v>0.29237544264114756</v>
      </c>
      <c r="E259" s="13">
        <f t="shared" ref="E259:E301" si="4">C259-A259</f>
        <v>0</v>
      </c>
    </row>
    <row r="260" spans="1:5">
      <c r="A260" s="3">
        <v>0.32365342079596376</v>
      </c>
      <c r="B260" s="13">
        <v>0.32591458683002666</v>
      </c>
      <c r="C260" s="13">
        <v>0.32365342079596376</v>
      </c>
      <c r="D260" s="13">
        <v>0.29392340023932473</v>
      </c>
      <c r="E260" s="13">
        <f t="shared" si="4"/>
        <v>0</v>
      </c>
    </row>
    <row r="261" spans="1:5">
      <c r="A261" s="3">
        <v>0.3263945561986305</v>
      </c>
      <c r="B261" s="13">
        <v>0.33059787826176068</v>
      </c>
      <c r="C261" s="13">
        <v>0.3263945561986305</v>
      </c>
      <c r="D261" s="13">
        <v>0.29525717493334958</v>
      </c>
      <c r="E261" s="13">
        <f t="shared" si="4"/>
        <v>0</v>
      </c>
    </row>
    <row r="262" spans="1:5">
      <c r="A262" s="3">
        <v>0.32913569160129713</v>
      </c>
      <c r="B262" s="13">
        <v>0.33487909115326558</v>
      </c>
      <c r="C262" s="13">
        <v>0.32913569160129713</v>
      </c>
      <c r="D262" s="13">
        <v>0.29637039712545293</v>
      </c>
      <c r="E262" s="13">
        <f t="shared" si="4"/>
        <v>0</v>
      </c>
    </row>
    <row r="263" spans="1:5">
      <c r="A263" s="3">
        <v>0.33187682700396387</v>
      </c>
      <c r="B263" s="13">
        <v>0.33873148834012851</v>
      </c>
      <c r="C263" s="13">
        <v>0.33187682700396387</v>
      </c>
      <c r="D263" s="13">
        <v>0.2972576994058429</v>
      </c>
      <c r="E263" s="13">
        <f t="shared" si="4"/>
        <v>0</v>
      </c>
    </row>
    <row r="264" spans="1:5">
      <c r="A264" s="3">
        <v>0.3346179624066305</v>
      </c>
      <c r="B264" s="13">
        <v>0.34212933723971045</v>
      </c>
      <c r="C264" s="13">
        <v>0.3346179624066305</v>
      </c>
      <c r="D264" s="13">
        <v>0.29791477727496191</v>
      </c>
      <c r="E264" s="13">
        <f t="shared" si="4"/>
        <v>0</v>
      </c>
    </row>
    <row r="265" spans="1:5">
      <c r="A265" s="3">
        <v>0.33735909780929724</v>
      </c>
      <c r="B265" s="13">
        <v>0.34504804878969253</v>
      </c>
      <c r="C265" s="13">
        <v>0.33735909780929724</v>
      </c>
      <c r="D265" s="13">
        <v>0.29833844400453052</v>
      </c>
      <c r="E265" s="13">
        <f t="shared" si="4"/>
        <v>0</v>
      </c>
    </row>
    <row r="266" spans="1:5">
      <c r="A266" s="3">
        <v>0.34010023321196386</v>
      </c>
      <c r="B266" s="13">
        <v>0.34746434254770281</v>
      </c>
      <c r="C266" s="13">
        <v>0.34010023321196386</v>
      </c>
      <c r="D266" s="13">
        <v>0.29852667713478787</v>
      </c>
      <c r="E266" s="13">
        <f t="shared" si="4"/>
        <v>0</v>
      </c>
    </row>
    <row r="267" spans="1:5">
      <c r="A267" s="3">
        <v>0.3428413686146306</v>
      </c>
      <c r="B267" s="13">
        <v>0.34935643660438409</v>
      </c>
      <c r="C267" s="13">
        <v>0.3428413686146306</v>
      </c>
      <c r="D267" s="13">
        <v>0.29847865443000038</v>
      </c>
      <c r="E267" s="13">
        <f t="shared" si="4"/>
        <v>0</v>
      </c>
    </row>
    <row r="268" spans="1:5">
      <c r="A268" s="3">
        <v>0.34558250401729723</v>
      </c>
      <c r="B268" s="13">
        <v>0.35070425975291797</v>
      </c>
      <c r="C268" s="13">
        <v>0.34558250401729723</v>
      </c>
      <c r="D268" s="13">
        <v>0.29819477745294254</v>
      </c>
      <c r="E268" s="13">
        <f t="shared" si="4"/>
        <v>0</v>
      </c>
    </row>
    <row r="269" spans="1:5">
      <c r="A269" s="3">
        <v>0.34832363941996397</v>
      </c>
      <c r="B269" s="13">
        <v>0.35148968220017168</v>
      </c>
      <c r="C269" s="13">
        <v>0.34832363941996397</v>
      </c>
      <c r="D269" s="13">
        <v>0.29767668126301433</v>
      </c>
      <c r="E269" s="13">
        <f t="shared" si="4"/>
        <v>0</v>
      </c>
    </row>
    <row r="270" spans="1:5">
      <c r="A270" s="3">
        <v>0.3510647748226306</v>
      </c>
      <c r="B270" s="13">
        <v>0.35169676004146611</v>
      </c>
      <c r="C270" s="13">
        <v>0.3510647748226306</v>
      </c>
      <c r="D270" s="13">
        <v>0.29692722908483071</v>
      </c>
      <c r="E270" s="13">
        <f t="shared" si="4"/>
        <v>0</v>
      </c>
    </row>
    <row r="271" spans="1:5">
      <c r="A271" s="3">
        <v>0.35380591022529734</v>
      </c>
      <c r="B271" s="13">
        <v>0.3513119877924944</v>
      </c>
      <c r="C271" s="13">
        <v>0.35380591022529734</v>
      </c>
      <c r="D271" s="13">
        <v>0.2959504911300625</v>
      </c>
      <c r="E271" s="13">
        <f t="shared" si="4"/>
        <v>0</v>
      </c>
    </row>
    <row r="272" spans="1:5">
      <c r="A272" s="3">
        <v>0.35654704562796397</v>
      </c>
      <c r="B272" s="13">
        <v>0.35032455251379596</v>
      </c>
      <c r="C272" s="13">
        <v>0.35654704562796397</v>
      </c>
      <c r="D272" s="13">
        <v>0.29475170708239545</v>
      </c>
      <c r="E272" s="13">
        <f t="shared" si="4"/>
        <v>0</v>
      </c>
    </row>
    <row r="273" spans="1:5">
      <c r="A273" s="3">
        <v>0.3592881810306307</v>
      </c>
      <c r="B273" s="13">
        <v>0.34872658250500982</v>
      </c>
      <c r="C273" s="13">
        <v>0.3592881810306307</v>
      </c>
      <c r="D273" s="13">
        <v>0.2933372320729476</v>
      </c>
      <c r="E273" s="13">
        <f t="shared" si="4"/>
        <v>0</v>
      </c>
    </row>
    <row r="274" spans="1:5">
      <c r="A274" s="3">
        <v>0.36202931643329733</v>
      </c>
      <c r="B274" s="13">
        <v>0.34651338321072067</v>
      </c>
      <c r="C274" s="13">
        <v>0.36202931643329733</v>
      </c>
      <c r="D274" s="13">
        <v>0.29171446628212544</v>
      </c>
      <c r="E274" s="13">
        <f t="shared" si="4"/>
        <v>0</v>
      </c>
    </row>
    <row r="275" spans="1:5">
      <c r="A275" s="3">
        <v>0.36477045183596407</v>
      </c>
      <c r="B275" s="13">
        <v>0.34368365288184721</v>
      </c>
      <c r="C275" s="13">
        <v>0.36477045183596407</v>
      </c>
      <c r="D275" s="13">
        <v>0.28989176860525095</v>
      </c>
      <c r="E275" s="13">
        <f t="shared" si="4"/>
        <v>0</v>
      </c>
    </row>
    <row r="276" spans="1:5">
      <c r="A276" s="3">
        <v>0.3675115872386307</v>
      </c>
      <c r="B276" s="13">
        <v>0.34023967068279054</v>
      </c>
      <c r="C276" s="13">
        <v>0.3675115872386307</v>
      </c>
      <c r="D276" s="13">
        <v>0.28787835511545634</v>
      </c>
      <c r="E276" s="13">
        <f t="shared" si="4"/>
        <v>0</v>
      </c>
    </row>
    <row r="277" spans="1:5">
      <c r="A277" s="3">
        <v>0.37025272264129744</v>
      </c>
      <c r="B277" s="13">
        <v>0.33618745032280883</v>
      </c>
      <c r="C277" s="13">
        <v>0.37025272264129744</v>
      </c>
      <c r="D277" s="13">
        <v>0.28568418334999873</v>
      </c>
      <c r="E277" s="13">
        <f t="shared" si="4"/>
        <v>0</v>
      </c>
    </row>
    <row r="278" spans="1:5">
      <c r="A278" s="3">
        <v>0.37299385804396407</v>
      </c>
      <c r="B278" s="13">
        <v>0.33153685290971369</v>
      </c>
      <c r="C278" s="13">
        <v>0.37299385804396407</v>
      </c>
      <c r="D278" s="13">
        <v>0.28331982373658415</v>
      </c>
      <c r="E278" s="13">
        <f t="shared" si="4"/>
        <v>0</v>
      </c>
    </row>
    <row r="279" spans="1:5">
      <c r="A279" s="3">
        <v>0.37573499344663081</v>
      </c>
      <c r="B279" s="13">
        <v>0.32630165355638746</v>
      </c>
      <c r="C279" s="13">
        <v>0.37573499344663081</v>
      </c>
      <c r="D279" s="13">
        <v>0.28079631976414471</v>
      </c>
      <c r="E279" s="13">
        <f t="shared" si="4"/>
        <v>0</v>
      </c>
    </row>
    <row r="280" spans="1:5">
      <c r="A280" s="3">
        <v>0.37847612884929743</v>
      </c>
      <c r="B280" s="13">
        <v>0.32049955728974533</v>
      </c>
      <c r="C280" s="13">
        <v>0.37847612884929743</v>
      </c>
      <c r="D280" s="13">
        <v>0.27812503878617922</v>
      </c>
      <c r="E280" s="13">
        <f t="shared" si="4"/>
        <v>0</v>
      </c>
    </row>
    <row r="281" spans="1:5">
      <c r="A281" s="3">
        <v>0.38121726425196417</v>
      </c>
      <c r="B281" s="13">
        <v>0.31415216098533494</v>
      </c>
      <c r="C281" s="13">
        <v>0.38121726425196417</v>
      </c>
      <c r="D281" s="13">
        <v>0.27531751562061513</v>
      </c>
      <c r="E281" s="13">
        <f t="shared" si="4"/>
        <v>0</v>
      </c>
    </row>
    <row r="282" spans="1:5">
      <c r="A282" s="3">
        <v>0.3839583996546308</v>
      </c>
      <c r="B282" s="13">
        <v>0.30728485934140998</v>
      </c>
      <c r="C282" s="13">
        <v>0.3839583996546308</v>
      </c>
      <c r="D282" s="13">
        <v>0.27238529137261647</v>
      </c>
      <c r="E282" s="13">
        <f t="shared" si="4"/>
        <v>0</v>
      </c>
    </row>
    <row r="283" spans="1:5">
      <c r="A283" s="3">
        <v>0.38669953505729754</v>
      </c>
      <c r="B283" s="13">
        <v>0.29992669427286128</v>
      </c>
      <c r="C283" s="13">
        <v>0.38669953505729754</v>
      </c>
      <c r="D283" s="13">
        <v>0.26933975014849415</v>
      </c>
      <c r="E283" s="13">
        <f t="shared" si="4"/>
        <v>0</v>
      </c>
    </row>
    <row r="284" spans="1:5">
      <c r="A284" s="3">
        <v>0.38944067045996417</v>
      </c>
      <c r="B284" s="13">
        <v>0.29211014850474137</v>
      </c>
      <c r="C284" s="13">
        <v>0.38944067045996417</v>
      </c>
      <c r="D284" s="13">
        <v>0.26619195654079447</v>
      </c>
      <c r="E284" s="13">
        <f t="shared" si="4"/>
        <v>0</v>
      </c>
    </row>
    <row r="285" spans="1:5">
      <c r="A285" s="3">
        <v>0.39218180586263091</v>
      </c>
      <c r="B285" s="13">
        <v>0.28387088553324608</v>
      </c>
      <c r="C285" s="13">
        <v>0.39218180586263091</v>
      </c>
      <c r="D285" s="13">
        <v>0.26295249693659478</v>
      </c>
      <c r="E285" s="13">
        <f t="shared" si="4"/>
        <v>0</v>
      </c>
    </row>
    <row r="286" spans="1:5">
      <c r="A286" s="3">
        <v>0.39492294126529753</v>
      </c>
      <c r="B286" s="13">
        <v>0.27524743945630104</v>
      </c>
      <c r="C286" s="13">
        <v>0.39492294126529753</v>
      </c>
      <c r="D286" s="13">
        <v>0.25963132782195447</v>
      </c>
      <c r="E286" s="13">
        <f t="shared" si="4"/>
        <v>0</v>
      </c>
    </row>
    <row r="287" spans="1:5">
      <c r="A287" s="3">
        <v>0.39766407666796427</v>
      </c>
      <c r="B287" s="13">
        <v>0.26628085941568647</v>
      </c>
      <c r="C287" s="13">
        <v>0.39766407666796427</v>
      </c>
      <c r="D287" s="13">
        <v>0.25623763431457947</v>
      </c>
      <c r="E287" s="13">
        <f t="shared" si="4"/>
        <v>0</v>
      </c>
    </row>
    <row r="288" spans="1:5">
      <c r="A288" s="3">
        <v>0.4004052120706309</v>
      </c>
      <c r="B288" s="13">
        <v>0.25701431450157947</v>
      </c>
      <c r="C288" s="13">
        <v>0.4004052120706309</v>
      </c>
      <c r="D288" s="13">
        <v>0.25277970214351475</v>
      </c>
      <c r="E288" s="13">
        <f t="shared" si="4"/>
        <v>0</v>
      </c>
    </row>
    <row r="289" spans="1:5">
      <c r="A289" s="3">
        <v>0.40314634747329764</v>
      </c>
      <c r="B289" s="13">
        <v>0.24749266591676936</v>
      </c>
      <c r="C289" s="13">
        <v>0.40314634747329764</v>
      </c>
      <c r="D289" s="13">
        <v>0.24926480620043143</v>
      </c>
      <c r="E289" s="13">
        <f t="shared" si="4"/>
        <v>0</v>
      </c>
    </row>
    <row r="290" spans="1:5">
      <c r="A290" s="3">
        <v>0.40588748287596427</v>
      </c>
      <c r="B290" s="13">
        <v>0.23776201395610139</v>
      </c>
      <c r="C290" s="13">
        <v>0.40588748287596427</v>
      </c>
      <c r="D290" s="13">
        <v>0.24569911860482874</v>
      </c>
      <c r="E290" s="13">
        <f t="shared" si="4"/>
        <v>0</v>
      </c>
    </row>
    <row r="291" spans="1:5">
      <c r="A291" s="3">
        <v>0.40862861827863101</v>
      </c>
      <c r="B291" s="13">
        <v>0.22786922790795941</v>
      </c>
      <c r="C291" s="13">
        <v>0.40862861827863101</v>
      </c>
      <c r="D291" s="13">
        <v>0.24208763895135219</v>
      </c>
      <c r="E291" s="13">
        <f t="shared" si="4"/>
        <v>0</v>
      </c>
    </row>
    <row r="292" spans="1:5">
      <c r="A292" s="3">
        <v>0.41136975368129775</v>
      </c>
      <c r="B292" s="13">
        <v>0.21786146731704473</v>
      </c>
      <c r="C292" s="13">
        <v>0.41136975368129775</v>
      </c>
      <c r="D292" s="13">
        <v>0.23843414904068908</v>
      </c>
      <c r="E292" s="13">
        <f t="shared" si="4"/>
        <v>0</v>
      </c>
    </row>
    <row r="293" spans="1:5">
      <c r="A293" s="3">
        <v>0.41411088908396437</v>
      </c>
      <c r="B293" s="13">
        <v>0.20778570315685232</v>
      </c>
      <c r="C293" s="13">
        <v>0.41411088908396437</v>
      </c>
      <c r="D293" s="13">
        <v>0.23474119393909856</v>
      </c>
      <c r="E293" s="13">
        <f t="shared" si="4"/>
        <v>0</v>
      </c>
    </row>
    <row r="294" spans="1:5">
      <c r="A294" s="3">
        <v>0.41685202448663111</v>
      </c>
      <c r="B294" s="13">
        <v>0.1976882473487433</v>
      </c>
      <c r="C294" s="13">
        <v>0.41685202448663111</v>
      </c>
      <c r="D294" s="13">
        <v>0.23101009067257885</v>
      </c>
      <c r="E294" s="13">
        <f t="shared" si="4"/>
        <v>0</v>
      </c>
    </row>
    <row r="295" spans="1:5">
      <c r="A295" s="3">
        <v>0.41959315988929774</v>
      </c>
      <c r="B295" s="13">
        <v>0.18761429874192614</v>
      </c>
      <c r="C295" s="13">
        <v>0.41959315988929774</v>
      </c>
      <c r="D295" s="13">
        <v>0.22724096525075219</v>
      </c>
      <c r="E295" s="13">
        <f t="shared" si="4"/>
        <v>0</v>
      </c>
    </row>
    <row r="296" spans="1:5">
      <c r="A296" s="3">
        <v>0.42233429529196448</v>
      </c>
      <c r="B296" s="13">
        <v>0.1776075131507108</v>
      </c>
      <c r="C296" s="13">
        <v>0.42233429529196448</v>
      </c>
      <c r="D296" s="13">
        <v>0.22343281804738152</v>
      </c>
      <c r="E296" s="13">
        <f t="shared" si="4"/>
        <v>0</v>
      </c>
    </row>
    <row r="297" spans="1:5">
      <c r="A297" s="3">
        <v>0.42507543069463111</v>
      </c>
      <c r="B297" s="13">
        <v>0.16770960435334242</v>
      </c>
      <c r="C297" s="13">
        <v>0.42507543069463111</v>
      </c>
      <c r="D297" s="13">
        <v>0.21958361685705768</v>
      </c>
      <c r="E297" s="13">
        <f t="shared" si="4"/>
        <v>0</v>
      </c>
    </row>
    <row r="298" spans="1:5">
      <c r="A298" s="3">
        <v>0.42781656609729785</v>
      </c>
      <c r="B298" s="13">
        <v>0.15795998211618145</v>
      </c>
      <c r="C298" s="13">
        <v>0.42781656609729785</v>
      </c>
      <c r="D298" s="13">
        <v>0.21569041622173668</v>
      </c>
      <c r="E298" s="13">
        <f t="shared" si="4"/>
        <v>0</v>
      </c>
    </row>
    <row r="299" spans="1:5">
      <c r="A299" s="3">
        <v>0.43055770149996447</v>
      </c>
      <c r="B299" s="13">
        <v>0.14839543234721572</v>
      </c>
      <c r="C299" s="13">
        <v>0.43055770149996447</v>
      </c>
      <c r="D299" s="13">
        <v>0.2117495008992093</v>
      </c>
      <c r="E299" s="13">
        <f t="shared" si="4"/>
        <v>0</v>
      </c>
    </row>
    <row r="300" spans="1:5">
      <c r="A300" s="3">
        <v>0.43329883690263121</v>
      </c>
      <c r="B300" s="13">
        <v>0.139049843435196</v>
      </c>
      <c r="C300" s="13">
        <v>0.43329883690263121</v>
      </c>
      <c r="D300" s="13">
        <v>0.20775655065232604</v>
      </c>
      <c r="E300" s="13">
        <f t="shared" si="4"/>
        <v>0</v>
      </c>
    </row>
    <row r="301" spans="1:5">
      <c r="A301" s="3">
        <v>0.43603997230529784</v>
      </c>
      <c r="B301" s="13">
        <v>0.12995398172777081</v>
      </c>
      <c r="C301" s="13">
        <v>0.43603997230529784</v>
      </c>
      <c r="D301" s="13">
        <v>0.20370682289693584</v>
      </c>
      <c r="E301" s="13">
        <f t="shared" si="4"/>
        <v>0</v>
      </c>
    </row>
    <row r="302" spans="1:5">
      <c r="A302" s="3"/>
      <c r="B302" s="3"/>
      <c r="C302" s="3"/>
      <c r="D302" s="3"/>
    </row>
    <row r="303" spans="1:5">
      <c r="A303" s="3"/>
      <c r="B303" s="3"/>
      <c r="C303" s="3"/>
      <c r="D303" s="3"/>
    </row>
    <row r="304" spans="1:5">
      <c r="A304" s="3"/>
      <c r="B304" s="3"/>
      <c r="C304" s="3"/>
      <c r="D304" s="3"/>
    </row>
    <row r="305" spans="1:4">
      <c r="A305" s="3"/>
      <c r="B305" s="3"/>
      <c r="C305" s="3"/>
      <c r="D305" s="3"/>
    </row>
    <row r="306" spans="1:4">
      <c r="A306" s="3"/>
      <c r="B306" s="3"/>
      <c r="C306" s="3"/>
      <c r="D306" s="3"/>
    </row>
    <row r="307" spans="1:4">
      <c r="A307" s="3"/>
      <c r="B307" s="3"/>
      <c r="C307" s="3"/>
      <c r="D307" s="3"/>
    </row>
    <row r="308" spans="1:4">
      <c r="A308" s="3"/>
      <c r="B308" s="3"/>
      <c r="C308" s="3"/>
      <c r="D308" s="3"/>
    </row>
    <row r="309" spans="1:4">
      <c r="A309" s="3"/>
      <c r="B309" s="3"/>
      <c r="C309" s="3"/>
      <c r="D309" s="3"/>
    </row>
    <row r="310" spans="1:4">
      <c r="A310" s="3"/>
      <c r="B310" s="3"/>
      <c r="C310" s="3"/>
      <c r="D310" s="3"/>
    </row>
    <row r="311" spans="1:4">
      <c r="A311" s="3"/>
      <c r="B311" s="3"/>
      <c r="C311" s="3"/>
      <c r="D311" s="3"/>
    </row>
    <row r="312" spans="1:4">
      <c r="A312" s="3"/>
      <c r="B312" s="3"/>
      <c r="C312" s="3"/>
      <c r="D312" s="3"/>
    </row>
    <row r="313" spans="1:4">
      <c r="A313" s="3"/>
      <c r="B313" s="3"/>
      <c r="C313" s="3"/>
      <c r="D313" s="3"/>
    </row>
    <row r="314" spans="1:4">
      <c r="A314" s="3"/>
      <c r="B314" s="3"/>
      <c r="C314" s="3"/>
      <c r="D314" s="3"/>
    </row>
    <row r="315" spans="1:4">
      <c r="A315" s="3"/>
      <c r="B315" s="3"/>
      <c r="C315" s="3"/>
      <c r="D315" s="3"/>
    </row>
    <row r="316" spans="1:4">
      <c r="A316" s="3"/>
      <c r="B316" s="3"/>
      <c r="C316" s="3"/>
      <c r="D316" s="3"/>
    </row>
    <row r="317" spans="1:4">
      <c r="A317" s="3"/>
      <c r="B317" s="3"/>
      <c r="C317" s="3"/>
      <c r="D317" s="3"/>
    </row>
    <row r="318" spans="1:4">
      <c r="A318" s="3"/>
      <c r="B318" s="3"/>
      <c r="C318" s="3"/>
      <c r="D318" s="3"/>
    </row>
    <row r="319" spans="1:4">
      <c r="A319" s="3"/>
      <c r="B319" s="3"/>
      <c r="C319" s="3"/>
      <c r="D319" s="3"/>
    </row>
    <row r="320" spans="1:4">
      <c r="A320" s="3"/>
      <c r="B320" s="3"/>
      <c r="C320" s="3"/>
      <c r="D320" s="3"/>
    </row>
    <row r="321" spans="1:4">
      <c r="A321" s="3"/>
      <c r="B321" s="3"/>
      <c r="C321" s="3"/>
      <c r="D321" s="3"/>
    </row>
    <row r="322" spans="1:4">
      <c r="A322" s="3"/>
      <c r="B322" s="3"/>
      <c r="C322" s="3"/>
      <c r="D322" s="3"/>
    </row>
    <row r="323" spans="1:4">
      <c r="A323" s="3"/>
      <c r="B323" s="3"/>
      <c r="C323" s="3"/>
      <c r="D323" s="3"/>
    </row>
    <row r="324" spans="1:4">
      <c r="A324" s="3"/>
      <c r="B324" s="3"/>
      <c r="C324" s="3"/>
      <c r="D324" s="3"/>
    </row>
    <row r="325" spans="1:4">
      <c r="A325" s="3"/>
      <c r="B325" s="3"/>
      <c r="C325" s="3"/>
      <c r="D325" s="3"/>
    </row>
    <row r="326" spans="1:4">
      <c r="A326" s="3"/>
      <c r="B326" s="3"/>
      <c r="C326" s="3"/>
      <c r="D326" s="3"/>
    </row>
    <row r="327" spans="1:4">
      <c r="A327" s="3"/>
      <c r="B327" s="3"/>
      <c r="C327" s="3"/>
      <c r="D327" s="3"/>
    </row>
    <row r="328" spans="1:4">
      <c r="A328" s="3"/>
      <c r="B328" s="3"/>
      <c r="C328" s="3"/>
      <c r="D328" s="3"/>
    </row>
    <row r="329" spans="1:4">
      <c r="A329" s="3"/>
      <c r="B329" s="3"/>
      <c r="C329" s="3"/>
      <c r="D329" s="3"/>
    </row>
    <row r="330" spans="1:4">
      <c r="A330" s="3"/>
      <c r="B330" s="3"/>
      <c r="C330" s="3"/>
      <c r="D330" s="3"/>
    </row>
    <row r="331" spans="1:4">
      <c r="A331" s="3"/>
      <c r="B331" s="3"/>
      <c r="C331" s="3"/>
      <c r="D331" s="3"/>
    </row>
    <row r="332" spans="1:4">
      <c r="A332" s="3"/>
      <c r="B332" s="3"/>
      <c r="C332" s="3"/>
      <c r="D332" s="3"/>
    </row>
    <row r="333" spans="1:4">
      <c r="A333" s="3"/>
      <c r="B333" s="3"/>
      <c r="C333" s="3"/>
      <c r="D333" s="3"/>
    </row>
    <row r="334" spans="1:4">
      <c r="A334" s="3"/>
      <c r="B334" s="3"/>
      <c r="C334" s="3"/>
      <c r="D334" s="3"/>
    </row>
    <row r="335" spans="1:4">
      <c r="A335" s="3"/>
      <c r="B335" s="3"/>
      <c r="C335" s="3"/>
      <c r="D335" s="3"/>
    </row>
    <row r="336" spans="1:4">
      <c r="A336" s="3"/>
      <c r="B336" s="3"/>
      <c r="C336" s="3"/>
      <c r="D336" s="3"/>
    </row>
    <row r="337" spans="1:4">
      <c r="A337" s="3"/>
      <c r="B337" s="3"/>
      <c r="C337" s="3"/>
      <c r="D337" s="3"/>
    </row>
    <row r="338" spans="1:4">
      <c r="A338" s="3"/>
      <c r="B338" s="3"/>
      <c r="C338" s="3"/>
      <c r="D338" s="3"/>
    </row>
    <row r="339" spans="1:4">
      <c r="A339" s="3"/>
      <c r="B339" s="3"/>
      <c r="C339" s="3"/>
      <c r="D339" s="3"/>
    </row>
    <row r="340" spans="1:4">
      <c r="A340" s="3"/>
      <c r="B340" s="3"/>
      <c r="C340" s="3"/>
      <c r="D340" s="3"/>
    </row>
    <row r="341" spans="1:4">
      <c r="A341" s="3"/>
      <c r="B341" s="3"/>
      <c r="C341" s="3"/>
      <c r="D341" s="3"/>
    </row>
    <row r="342" spans="1:4">
      <c r="A342" s="3"/>
      <c r="B342" s="3"/>
      <c r="C342" s="3"/>
      <c r="D342" s="3"/>
    </row>
    <row r="343" spans="1:4">
      <c r="A343" s="3"/>
      <c r="B343" s="3"/>
      <c r="C343" s="3"/>
      <c r="D343" s="3"/>
    </row>
    <row r="344" spans="1:4">
      <c r="A344" s="3"/>
      <c r="B344" s="3"/>
      <c r="C344" s="3"/>
      <c r="D344" s="3"/>
    </row>
    <row r="345" spans="1:4">
      <c r="A345" s="3"/>
      <c r="B345" s="3"/>
      <c r="C345" s="3"/>
      <c r="D345" s="3"/>
    </row>
    <row r="346" spans="1:4">
      <c r="A346" s="3"/>
      <c r="B346" s="3"/>
      <c r="C346" s="3"/>
      <c r="D346" s="3"/>
    </row>
    <row r="347" spans="1:4">
      <c r="A347" s="3"/>
      <c r="B347" s="3"/>
      <c r="C347" s="3"/>
      <c r="D347" s="3"/>
    </row>
    <row r="348" spans="1:4">
      <c r="A348" s="3"/>
      <c r="B348" s="3"/>
      <c r="C348" s="3"/>
      <c r="D348" s="3"/>
    </row>
    <row r="349" spans="1:4">
      <c r="A349" s="3"/>
      <c r="B349" s="3"/>
      <c r="C349" s="3"/>
      <c r="D349" s="3"/>
    </row>
    <row r="350" spans="1:4">
      <c r="A350" s="3"/>
      <c r="B350" s="3"/>
      <c r="C350" s="3"/>
      <c r="D350" s="3"/>
    </row>
    <row r="351" spans="1:4">
      <c r="A351" s="3"/>
      <c r="B351" s="3"/>
      <c r="C351" s="3"/>
      <c r="D351" s="3"/>
    </row>
    <row r="352" spans="1:4">
      <c r="A352" s="3"/>
      <c r="B352" s="3"/>
      <c r="C352" s="3"/>
      <c r="D352" s="3"/>
    </row>
    <row r="353" spans="1:4">
      <c r="A353" s="3"/>
      <c r="B353" s="3"/>
      <c r="C353" s="3"/>
      <c r="D353" s="3"/>
    </row>
    <row r="354" spans="1:4">
      <c r="A354" s="3"/>
      <c r="B354" s="3"/>
      <c r="C354" s="3"/>
      <c r="D354" s="3"/>
    </row>
    <row r="355" spans="1:4">
      <c r="A355" s="3"/>
      <c r="B355" s="3"/>
      <c r="C355" s="3"/>
      <c r="D355" s="3"/>
    </row>
    <row r="356" spans="1:4">
      <c r="A356" s="3"/>
      <c r="B356" s="3"/>
      <c r="C356" s="3"/>
      <c r="D356" s="3"/>
    </row>
    <row r="357" spans="1:4">
      <c r="A357" s="3"/>
      <c r="B357" s="3"/>
      <c r="C357" s="3"/>
      <c r="D357" s="3"/>
    </row>
    <row r="358" spans="1:4">
      <c r="A358" s="3"/>
      <c r="B358" s="3"/>
      <c r="C358" s="3"/>
      <c r="D358" s="3"/>
    </row>
    <row r="359" spans="1:4">
      <c r="A359" s="3"/>
      <c r="B359" s="3"/>
      <c r="C359" s="3"/>
      <c r="D359" s="3"/>
    </row>
    <row r="360" spans="1:4">
      <c r="A360" s="3"/>
      <c r="B360" s="3"/>
      <c r="C360" s="3"/>
      <c r="D360" s="3"/>
    </row>
    <row r="361" spans="1:4">
      <c r="A361" s="3"/>
      <c r="B361" s="3"/>
      <c r="C361" s="3"/>
      <c r="D361" s="3"/>
    </row>
    <row r="362" spans="1:4">
      <c r="A362" s="3"/>
      <c r="B362" s="3"/>
      <c r="C362" s="3"/>
      <c r="D362" s="3"/>
    </row>
    <row r="363" spans="1:4">
      <c r="A363" s="3"/>
      <c r="B363" s="3"/>
      <c r="C363" s="3"/>
      <c r="D363" s="3"/>
    </row>
    <row r="364" spans="1:4">
      <c r="A364" s="3"/>
      <c r="B364" s="3"/>
      <c r="C364" s="3"/>
      <c r="D364" s="3"/>
    </row>
    <row r="365" spans="1:4">
      <c r="A365" s="3"/>
      <c r="B365" s="3"/>
      <c r="C365" s="3"/>
      <c r="D365" s="3"/>
    </row>
    <row r="366" spans="1:4">
      <c r="A366" s="3"/>
      <c r="B366" s="3"/>
      <c r="C366" s="3"/>
      <c r="D366" s="3"/>
    </row>
    <row r="367" spans="1:4">
      <c r="A367" s="3"/>
      <c r="B367" s="3"/>
      <c r="C367" s="3"/>
      <c r="D367" s="3"/>
    </row>
    <row r="368" spans="1:4">
      <c r="A368" s="3"/>
      <c r="B368" s="3"/>
      <c r="C368" s="3"/>
      <c r="D368" s="3"/>
    </row>
    <row r="369" spans="1:4">
      <c r="A369" s="3"/>
      <c r="B369" s="3"/>
      <c r="C369" s="3"/>
      <c r="D369" s="3"/>
    </row>
    <row r="370" spans="1:4">
      <c r="A370" s="3"/>
      <c r="B370" s="3"/>
      <c r="C370" s="3"/>
      <c r="D370" s="3"/>
    </row>
    <row r="371" spans="1:4">
      <c r="A371" s="3"/>
      <c r="B371" s="3"/>
      <c r="C371" s="3"/>
      <c r="D371" s="3"/>
    </row>
    <row r="372" spans="1:4">
      <c r="A372" s="3"/>
      <c r="B372" s="3"/>
      <c r="C372" s="3"/>
      <c r="D372" s="3"/>
    </row>
    <row r="373" spans="1:4">
      <c r="A373" s="3"/>
      <c r="B373" s="3"/>
      <c r="C373" s="3"/>
      <c r="D373" s="3"/>
    </row>
    <row r="374" spans="1:4">
      <c r="A374" s="3"/>
      <c r="B374" s="3"/>
      <c r="C374" s="3"/>
      <c r="D374" s="3"/>
    </row>
    <row r="375" spans="1:4">
      <c r="A375" s="3"/>
      <c r="B375" s="3"/>
      <c r="C375" s="3"/>
      <c r="D375" s="3"/>
    </row>
    <row r="376" spans="1:4">
      <c r="A376" s="3"/>
      <c r="B376" s="3"/>
      <c r="C376" s="3"/>
      <c r="D376" s="3"/>
    </row>
    <row r="377" spans="1:4">
      <c r="A377" s="3"/>
      <c r="B377" s="3"/>
      <c r="C377" s="3"/>
      <c r="D377" s="3"/>
    </row>
    <row r="378" spans="1:4">
      <c r="A378" s="3"/>
      <c r="B378" s="3"/>
      <c r="C378" s="3"/>
      <c r="D378" s="3"/>
    </row>
    <row r="379" spans="1:4">
      <c r="A379" s="3"/>
      <c r="B379" s="3"/>
      <c r="C379" s="3"/>
      <c r="D379" s="3"/>
    </row>
    <row r="380" spans="1:4">
      <c r="A380" s="3"/>
      <c r="B380" s="3"/>
      <c r="C380" s="3"/>
      <c r="D380" s="3"/>
    </row>
    <row r="381" spans="1:4">
      <c r="A381" s="3"/>
      <c r="B381" s="3"/>
      <c r="C381" s="3"/>
      <c r="D381" s="3"/>
    </row>
    <row r="382" spans="1:4">
      <c r="A382" s="3"/>
      <c r="B382" s="3"/>
      <c r="C382" s="3"/>
      <c r="D382" s="3"/>
    </row>
    <row r="383" spans="1:4">
      <c r="A383" s="3"/>
      <c r="B383" s="3"/>
      <c r="C383" s="3"/>
      <c r="D383" s="3"/>
    </row>
    <row r="384" spans="1:4">
      <c r="A384" s="3"/>
      <c r="B384" s="3"/>
      <c r="C384" s="3"/>
      <c r="D384" s="3"/>
    </row>
    <row r="385" spans="1:4">
      <c r="A385" s="3"/>
      <c r="B385" s="3"/>
      <c r="C385" s="3"/>
      <c r="D385" s="3"/>
    </row>
    <row r="386" spans="1:4">
      <c r="A386" s="3"/>
      <c r="B386" s="3"/>
      <c r="C386" s="3"/>
      <c r="D386" s="3"/>
    </row>
    <row r="387" spans="1:4">
      <c r="A387" s="3"/>
      <c r="B387" s="3"/>
      <c r="C387" s="3"/>
      <c r="D387" s="3"/>
    </row>
    <row r="388" spans="1:4">
      <c r="A388" s="3"/>
      <c r="B388" s="3"/>
      <c r="C388" s="3"/>
      <c r="D388" s="3"/>
    </row>
    <row r="389" spans="1:4">
      <c r="A389" s="3"/>
      <c r="B389" s="3"/>
      <c r="C389" s="3"/>
      <c r="D389" s="3"/>
    </row>
    <row r="390" spans="1:4">
      <c r="A390" s="3"/>
      <c r="B390" s="3"/>
      <c r="C390" s="3"/>
      <c r="D390" s="3"/>
    </row>
    <row r="391" spans="1:4">
      <c r="A391" s="3"/>
      <c r="B391" s="3"/>
      <c r="C391" s="3"/>
      <c r="D391" s="3"/>
    </row>
    <row r="392" spans="1:4">
      <c r="A392" s="3"/>
      <c r="B392" s="3"/>
      <c r="C392" s="3"/>
      <c r="D392" s="3"/>
    </row>
    <row r="393" spans="1:4">
      <c r="A393" s="3"/>
      <c r="B393" s="3"/>
      <c r="C393" s="3"/>
      <c r="D393" s="3"/>
    </row>
    <row r="394" spans="1:4">
      <c r="A394" s="3"/>
      <c r="B394" s="3"/>
      <c r="C394" s="3"/>
      <c r="D394" s="3"/>
    </row>
    <row r="395" spans="1:4">
      <c r="A395" s="3"/>
      <c r="B395" s="3"/>
      <c r="C395" s="3"/>
      <c r="D395" s="3"/>
    </row>
    <row r="396" spans="1:4">
      <c r="A396" s="3"/>
      <c r="B396" s="3"/>
      <c r="C396" s="3"/>
      <c r="D396" s="3"/>
    </row>
    <row r="397" spans="1:4">
      <c r="A397" s="3"/>
      <c r="B397" s="3"/>
      <c r="C397" s="3"/>
      <c r="D397" s="3"/>
    </row>
    <row r="398" spans="1:4">
      <c r="A398" s="3"/>
      <c r="B398" s="3"/>
      <c r="C398" s="3"/>
      <c r="D398" s="3"/>
    </row>
    <row r="399" spans="1:4">
      <c r="A399" s="3"/>
      <c r="B399" s="3"/>
      <c r="C399" s="3"/>
      <c r="D399" s="3"/>
    </row>
    <row r="400" spans="1:4">
      <c r="A400" s="3"/>
      <c r="B400" s="3"/>
      <c r="C400" s="3"/>
      <c r="D400" s="3"/>
    </row>
    <row r="401" spans="1:4">
      <c r="A401" s="3"/>
      <c r="B401" s="3"/>
      <c r="C401" s="3"/>
      <c r="D401" s="3"/>
    </row>
    <row r="402" spans="1:4">
      <c r="A402" s="3"/>
      <c r="B402" s="3"/>
      <c r="C402" s="3"/>
      <c r="D402" s="3"/>
    </row>
    <row r="403" spans="1:4">
      <c r="A403" s="3"/>
      <c r="B403" s="3"/>
      <c r="C403" s="3"/>
      <c r="D403" s="3"/>
    </row>
    <row r="404" spans="1:4">
      <c r="A404" s="3"/>
      <c r="B404" s="3"/>
      <c r="C404" s="3"/>
      <c r="D404" s="3"/>
    </row>
    <row r="405" spans="1:4">
      <c r="A405" s="3"/>
      <c r="B405" s="3"/>
      <c r="C405" s="3"/>
      <c r="D405" s="3"/>
    </row>
    <row r="406" spans="1:4">
      <c r="A406" s="3"/>
      <c r="B406" s="3"/>
      <c r="C406" s="3"/>
      <c r="D406" s="3"/>
    </row>
    <row r="407" spans="1:4">
      <c r="A407" s="3"/>
      <c r="B407" s="3"/>
      <c r="C407" s="3"/>
      <c r="D407" s="3"/>
    </row>
    <row r="408" spans="1:4">
      <c r="A408" s="3"/>
      <c r="B408" s="3"/>
      <c r="C408" s="3"/>
      <c r="D408" s="3"/>
    </row>
    <row r="409" spans="1:4">
      <c r="A409" s="3"/>
      <c r="B409" s="3"/>
      <c r="C409" s="3"/>
      <c r="D409" s="3"/>
    </row>
    <row r="410" spans="1:4">
      <c r="A410" s="3"/>
      <c r="B410" s="3"/>
      <c r="C410" s="3"/>
      <c r="D410" s="3"/>
    </row>
    <row r="411" spans="1:4">
      <c r="A411" s="3"/>
      <c r="B411" s="3"/>
      <c r="C411" s="3"/>
      <c r="D411" s="3"/>
    </row>
    <row r="412" spans="1:4">
      <c r="A412" s="3"/>
      <c r="B412" s="3"/>
      <c r="C412" s="3"/>
      <c r="D412" s="3"/>
    </row>
    <row r="413" spans="1:4">
      <c r="A413" s="3"/>
      <c r="B413" s="3"/>
      <c r="C413" s="3"/>
      <c r="D413" s="3"/>
    </row>
    <row r="414" spans="1:4">
      <c r="A414" s="3"/>
      <c r="B414" s="3"/>
      <c r="C414" s="3"/>
      <c r="D414" s="3"/>
    </row>
    <row r="415" spans="1:4">
      <c r="A415" s="3"/>
      <c r="B415" s="3"/>
      <c r="C415" s="3"/>
      <c r="D415" s="3"/>
    </row>
    <row r="416" spans="1:4">
      <c r="A416" s="3"/>
      <c r="B416" s="3"/>
      <c r="C416" s="3"/>
      <c r="D416" s="3"/>
    </row>
    <row r="417" spans="1:4">
      <c r="A417" s="3"/>
      <c r="B417" s="3"/>
      <c r="C417" s="3"/>
      <c r="D417" s="3"/>
    </row>
    <row r="418" spans="1:4">
      <c r="A418" s="3"/>
      <c r="B418" s="3"/>
      <c r="C418" s="3"/>
      <c r="D418" s="3"/>
    </row>
    <row r="419" spans="1:4">
      <c r="A419" s="3"/>
      <c r="B419" s="3"/>
      <c r="C419" s="3"/>
      <c r="D419" s="3"/>
    </row>
    <row r="420" spans="1:4">
      <c r="A420" s="3"/>
      <c r="B420" s="3"/>
      <c r="C420" s="3"/>
      <c r="D420" s="3"/>
    </row>
    <row r="421" spans="1:4">
      <c r="A421" s="3"/>
      <c r="B421" s="3"/>
      <c r="C421" s="3"/>
      <c r="D421" s="3"/>
    </row>
    <row r="422" spans="1:4">
      <c r="A422" s="3"/>
      <c r="B422" s="3"/>
      <c r="C422" s="3"/>
      <c r="D422" s="3"/>
    </row>
    <row r="423" spans="1:4">
      <c r="A423" s="3"/>
      <c r="B423" s="3"/>
      <c r="C423" s="3"/>
      <c r="D423" s="3"/>
    </row>
    <row r="424" spans="1:4">
      <c r="A424" s="3"/>
      <c r="B424" s="3"/>
      <c r="C424" s="3"/>
      <c r="D424" s="3"/>
    </row>
    <row r="425" spans="1:4">
      <c r="A425" s="3"/>
      <c r="B425" s="3"/>
      <c r="C425" s="3"/>
      <c r="D425" s="3"/>
    </row>
  </sheetData>
  <pageMargins left="0.75" right="0.75" top="1" bottom="1" header="0.5" footer="0.5"/>
  <headerFooter alignWithMargins="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CA51C-CDAE-453E-A983-B8867774DC94}">
  <dimension ref="A1:T39"/>
  <sheetViews>
    <sheetView showGridLines="0" zoomScale="55" zoomScaleNormal="55" workbookViewId="0"/>
  </sheetViews>
  <sheetFormatPr defaultColWidth="8.85546875" defaultRowHeight="12.75"/>
  <cols>
    <col min="1" max="16384" width="8.85546875" style="1"/>
  </cols>
  <sheetData>
    <row r="1" spans="1:20">
      <c r="A1" s="1" t="s">
        <v>592</v>
      </c>
      <c r="B1" s="1" t="s">
        <v>2579</v>
      </c>
      <c r="C1" s="1" t="s">
        <v>2580</v>
      </c>
      <c r="D1" s="1" t="s">
        <v>2581</v>
      </c>
      <c r="E1" s="1" t="s">
        <v>2582</v>
      </c>
      <c r="F1" s="1" t="s">
        <v>2583</v>
      </c>
      <c r="G1" s="2" t="s">
        <v>2584</v>
      </c>
      <c r="H1" s="2" t="s">
        <v>2585</v>
      </c>
    </row>
    <row r="2" spans="1:20">
      <c r="A2" s="3">
        <v>0</v>
      </c>
      <c r="B2" s="4">
        <v>0</v>
      </c>
      <c r="C2" s="4">
        <v>0</v>
      </c>
      <c r="D2" s="4">
        <v>0</v>
      </c>
      <c r="E2" s="4">
        <v>0</v>
      </c>
      <c r="F2" s="4">
        <v>0</v>
      </c>
      <c r="G2" s="5">
        <v>15</v>
      </c>
      <c r="H2" s="2">
        <v>0</v>
      </c>
      <c r="I2" s="1">
        <v>0</v>
      </c>
    </row>
    <row r="3" spans="1:20" ht="12.75" customHeight="1">
      <c r="A3" s="3">
        <v>1</v>
      </c>
      <c r="B3" s="4">
        <v>0.71305686235427856</v>
      </c>
      <c r="C3" s="4">
        <v>1.2557089328765869E-2</v>
      </c>
      <c r="D3" s="4">
        <v>0.56785202026367188</v>
      </c>
      <c r="E3" s="4">
        <v>-1.3525843620300293</v>
      </c>
      <c r="F3" s="4">
        <v>2.7786979675292969</v>
      </c>
      <c r="G3" s="5">
        <f>$G$2-E3</f>
        <v>16.352584362030029</v>
      </c>
      <c r="H3" s="2">
        <f>H4/2</f>
        <v>0.64285797024664193</v>
      </c>
      <c r="I3" s="1">
        <v>0</v>
      </c>
      <c r="K3" s="467"/>
      <c r="L3" s="467"/>
      <c r="M3" s="467"/>
      <c r="N3" s="467"/>
      <c r="O3" s="467"/>
      <c r="P3" s="467"/>
      <c r="Q3" s="467"/>
      <c r="R3" s="467"/>
    </row>
    <row r="4" spans="1:20">
      <c r="A4" s="3">
        <v>2</v>
      </c>
      <c r="B4" s="4">
        <v>5.3813695907592773</v>
      </c>
      <c r="C4" s="4">
        <v>1.2157665565609932E-2</v>
      </c>
      <c r="D4" s="4">
        <v>4.4263181686401367</v>
      </c>
      <c r="E4" s="4">
        <v>3.3814334869384766</v>
      </c>
      <c r="F4" s="4">
        <v>7.3813056945800781</v>
      </c>
      <c r="G4" s="5">
        <f t="shared" ref="G4:G8" si="0">$G$2-E4</f>
        <v>11.618566513061523</v>
      </c>
      <c r="H4" s="2">
        <f>INTERCEPT(A3:A4,E3:E4)</f>
        <v>1.2857159404932839</v>
      </c>
      <c r="I4" s="1">
        <v>0</v>
      </c>
      <c r="K4" s="467"/>
      <c r="L4" s="467"/>
      <c r="M4" s="467"/>
      <c r="N4" s="467"/>
      <c r="O4" s="467"/>
      <c r="P4" s="467"/>
      <c r="Q4" s="467"/>
      <c r="R4" s="467"/>
    </row>
    <row r="5" spans="1:20">
      <c r="A5" s="3">
        <v>3</v>
      </c>
      <c r="B5" s="4">
        <v>5.9983177185058594</v>
      </c>
      <c r="C5" s="4">
        <v>1.3560171239078045E-2</v>
      </c>
      <c r="D5" s="4">
        <v>4.4234819412231445</v>
      </c>
      <c r="E5" s="4">
        <v>3.7676694393157959</v>
      </c>
      <c r="F5" s="4">
        <v>8.2289657592773438</v>
      </c>
      <c r="G5" s="5">
        <f t="shared" si="0"/>
        <v>11.232330560684204</v>
      </c>
      <c r="H5" s="2">
        <f>H4+$H$3</f>
        <v>1.9285739107399258</v>
      </c>
      <c r="I5" s="1">
        <v>0</v>
      </c>
      <c r="K5" s="6"/>
      <c r="L5" s="7"/>
      <c r="M5" s="7"/>
      <c r="N5" s="7"/>
      <c r="O5" s="7"/>
      <c r="P5" s="7"/>
      <c r="Q5" s="7"/>
      <c r="R5" s="7"/>
    </row>
    <row r="6" spans="1:20">
      <c r="A6" s="3">
        <v>4</v>
      </c>
      <c r="B6" s="4">
        <v>9.1747341156005859</v>
      </c>
      <c r="C6" s="4">
        <v>1.4954615384340286E-2</v>
      </c>
      <c r="D6" s="4">
        <v>6.1350522041320801</v>
      </c>
      <c r="E6" s="4">
        <v>6.7147002220153809</v>
      </c>
      <c r="F6" s="4">
        <v>11.634768486022949</v>
      </c>
      <c r="G6" s="5">
        <f t="shared" si="0"/>
        <v>8.2852997779846191</v>
      </c>
      <c r="H6" s="2">
        <f t="shared" ref="H6:H8" si="1">H5+$H$3</f>
        <v>2.5714318809865677</v>
      </c>
      <c r="I6" s="1">
        <v>0</v>
      </c>
    </row>
    <row r="7" spans="1:20">
      <c r="A7" s="3">
        <v>5</v>
      </c>
      <c r="B7" s="4">
        <v>13.352995872497559</v>
      </c>
      <c r="C7" s="4">
        <v>1.9152790307998657E-2</v>
      </c>
      <c r="D7" s="4">
        <v>6.9718279838562012</v>
      </c>
      <c r="E7" s="4">
        <v>10.202362060546875</v>
      </c>
      <c r="F7" s="4">
        <v>16.503629684448242</v>
      </c>
      <c r="G7" s="5">
        <f t="shared" si="0"/>
        <v>4.797637939453125</v>
      </c>
      <c r="H7" s="2">
        <f t="shared" si="1"/>
        <v>3.2142898512332096</v>
      </c>
      <c r="I7" s="1">
        <v>0</v>
      </c>
    </row>
    <row r="8" spans="1:20">
      <c r="A8" s="3">
        <v>6</v>
      </c>
      <c r="B8" s="4">
        <v>16.373910903930664</v>
      </c>
      <c r="C8" s="4">
        <v>1.8845971673727036E-2</v>
      </c>
      <c r="D8" s="4">
        <v>8.6882820129394531</v>
      </c>
      <c r="E8" s="4">
        <v>13.273749351501465</v>
      </c>
      <c r="F8" s="4">
        <v>19.47407341003418</v>
      </c>
      <c r="G8" s="5">
        <f t="shared" si="0"/>
        <v>1.7262506484985352</v>
      </c>
      <c r="H8" s="2">
        <f t="shared" si="1"/>
        <v>3.8571478214798516</v>
      </c>
      <c r="I8" s="1">
        <v>0</v>
      </c>
    </row>
    <row r="14" spans="1:20">
      <c r="T14"/>
    </row>
    <row r="25" spans="11:18">
      <c r="K25" s="7"/>
    </row>
    <row r="26" spans="11:18" ht="12.75" customHeight="1">
      <c r="K26" s="468"/>
      <c r="L26" s="468"/>
      <c r="M26" s="468"/>
      <c r="N26" s="468"/>
      <c r="O26" s="468"/>
      <c r="P26" s="468"/>
      <c r="Q26" s="468"/>
      <c r="R26" s="468"/>
    </row>
    <row r="27" spans="11:18">
      <c r="K27" s="468"/>
      <c r="L27" s="468"/>
      <c r="M27" s="468"/>
      <c r="N27" s="468"/>
      <c r="O27" s="468"/>
      <c r="P27" s="468"/>
      <c r="Q27" s="468"/>
      <c r="R27" s="468"/>
    </row>
    <row r="28" spans="11:18">
      <c r="K28" s="468"/>
      <c r="L28" s="468"/>
      <c r="M28" s="468"/>
      <c r="N28" s="468"/>
      <c r="O28" s="468"/>
      <c r="P28" s="468"/>
      <c r="Q28" s="468"/>
      <c r="R28" s="468"/>
    </row>
    <row r="29" spans="11:18">
      <c r="K29" s="468"/>
      <c r="L29" s="468"/>
      <c r="M29" s="468"/>
      <c r="N29" s="468"/>
      <c r="O29" s="468"/>
      <c r="P29" s="468"/>
      <c r="Q29" s="468"/>
      <c r="R29" s="468"/>
    </row>
    <row r="30" spans="11:18">
      <c r="K30" s="468"/>
      <c r="L30" s="468"/>
      <c r="M30" s="468"/>
      <c r="N30" s="468"/>
      <c r="O30" s="468"/>
      <c r="P30" s="468"/>
      <c r="Q30" s="468"/>
      <c r="R30" s="468"/>
    </row>
    <row r="31" spans="11:18">
      <c r="K31" s="468"/>
      <c r="L31" s="468"/>
      <c r="M31" s="468"/>
      <c r="N31" s="468"/>
      <c r="O31" s="468"/>
      <c r="P31" s="468"/>
      <c r="Q31" s="468"/>
      <c r="R31" s="468"/>
    </row>
    <row r="32" spans="11:18">
      <c r="K32" s="468"/>
      <c r="L32" s="468"/>
      <c r="M32" s="468"/>
      <c r="N32" s="468"/>
      <c r="O32" s="468"/>
      <c r="P32" s="468"/>
      <c r="Q32" s="468"/>
      <c r="R32" s="468"/>
    </row>
    <row r="33" spans="11:18">
      <c r="K33" s="468"/>
      <c r="L33" s="468"/>
      <c r="M33" s="468"/>
      <c r="N33" s="468"/>
      <c r="O33" s="468"/>
      <c r="P33" s="468"/>
      <c r="Q33" s="468"/>
      <c r="R33" s="468"/>
    </row>
    <row r="34" spans="11:18">
      <c r="K34" s="468"/>
      <c r="L34" s="468"/>
      <c r="M34" s="468"/>
      <c r="N34" s="468"/>
      <c r="O34" s="468"/>
      <c r="P34" s="468"/>
      <c r="Q34" s="468"/>
      <c r="R34" s="468"/>
    </row>
    <row r="35" spans="11:18">
      <c r="K35" s="468"/>
      <c r="L35" s="468"/>
      <c r="M35" s="468"/>
      <c r="N35" s="468"/>
      <c r="O35" s="468"/>
      <c r="P35" s="468"/>
      <c r="Q35" s="468"/>
      <c r="R35" s="468"/>
    </row>
    <row r="36" spans="11:18">
      <c r="K36" s="468"/>
      <c r="L36" s="468"/>
      <c r="M36" s="468"/>
      <c r="N36" s="468"/>
      <c r="O36" s="468"/>
      <c r="P36" s="468"/>
      <c r="Q36" s="468"/>
      <c r="R36" s="468"/>
    </row>
    <row r="37" spans="11:18">
      <c r="K37" s="468"/>
      <c r="L37" s="468"/>
      <c r="M37" s="468"/>
      <c r="N37" s="468"/>
      <c r="O37" s="468"/>
      <c r="P37" s="468"/>
      <c r="Q37" s="468"/>
      <c r="R37" s="468"/>
    </row>
    <row r="38" spans="11:18">
      <c r="K38" s="468"/>
      <c r="L38" s="468"/>
      <c r="M38" s="468"/>
      <c r="N38" s="468"/>
      <c r="O38" s="468"/>
      <c r="P38" s="468"/>
      <c r="Q38" s="468"/>
      <c r="R38" s="468"/>
    </row>
    <row r="39" spans="11:18">
      <c r="K39" s="468"/>
      <c r="L39" s="468"/>
      <c r="M39" s="468"/>
      <c r="N39" s="468"/>
      <c r="O39" s="468"/>
      <c r="P39" s="468"/>
      <c r="Q39" s="468"/>
      <c r="R39" s="468"/>
    </row>
  </sheetData>
  <mergeCells count="2">
    <mergeCell ref="K3:R4"/>
    <mergeCell ref="K26:R39"/>
  </mergeCells>
  <pageMargins left="0.75" right="0.75" top="1" bottom="1" header="0.5" footer="0.5"/>
  <pageSetup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9FB60-2322-4330-9DCF-7901A08B55A6}">
  <sheetPr codeName="Sheet31"/>
  <dimension ref="A1:AD89"/>
  <sheetViews>
    <sheetView zoomScale="55" zoomScaleNormal="55" workbookViewId="0"/>
  </sheetViews>
  <sheetFormatPr defaultColWidth="9.140625" defaultRowHeight="12.75"/>
  <cols>
    <col min="1" max="1" width="9.140625" style="8"/>
    <col min="2" max="2" width="13.42578125" style="8" bestFit="1" customWidth="1"/>
    <col min="3" max="3" width="19.42578125" style="8" bestFit="1" customWidth="1"/>
    <col min="4" max="8" width="12" style="8" customWidth="1"/>
    <col min="9" max="9" width="12" style="8" hidden="1" customWidth="1"/>
    <col min="10" max="16384" width="9.140625" style="8"/>
  </cols>
  <sheetData>
    <row r="1" spans="1:30">
      <c r="D1" s="8">
        <v>1</v>
      </c>
      <c r="E1" s="8">
        <f>D1+1</f>
        <v>2</v>
      </c>
      <c r="F1" s="8">
        <f t="shared" ref="F1:I1" si="0">E1+1</f>
        <v>3</v>
      </c>
      <c r="G1" s="8">
        <f t="shared" si="0"/>
        <v>4</v>
      </c>
      <c r="H1" s="8">
        <f t="shared" si="0"/>
        <v>5</v>
      </c>
      <c r="I1" s="8">
        <f t="shared" si="0"/>
        <v>6</v>
      </c>
      <c r="M1" s="119"/>
      <c r="N1" s="119"/>
      <c r="O1" s="119"/>
      <c r="P1" s="119"/>
      <c r="Q1" s="119"/>
      <c r="R1" s="119"/>
      <c r="S1" s="119"/>
      <c r="T1" s="119"/>
      <c r="U1" s="119"/>
      <c r="V1" s="119"/>
      <c r="W1" s="119"/>
      <c r="X1" s="119"/>
      <c r="Y1" s="119"/>
      <c r="Z1" s="119"/>
      <c r="AA1" s="119"/>
      <c r="AB1" s="119"/>
      <c r="AC1" s="119"/>
      <c r="AD1" s="119"/>
    </row>
    <row r="2" spans="1:30" ht="25.5">
      <c r="D2" s="9" t="s">
        <v>2586</v>
      </c>
      <c r="E2" s="9" t="s">
        <v>2587</v>
      </c>
      <c r="F2" s="9" t="s">
        <v>2588</v>
      </c>
      <c r="G2" s="9" t="s">
        <v>2589</v>
      </c>
      <c r="H2" s="9" t="s">
        <v>2590</v>
      </c>
      <c r="I2" s="9" t="s">
        <v>2591</v>
      </c>
      <c r="K2" s="9" t="str">
        <f>D2</f>
        <v>Current</v>
      </c>
      <c r="M2" s="119"/>
      <c r="N2" s="119"/>
      <c r="O2" s="119"/>
      <c r="P2" s="119"/>
      <c r="Q2" s="119"/>
      <c r="R2" s="119"/>
      <c r="S2" s="119"/>
      <c r="T2" s="119"/>
      <c r="U2" s="119"/>
      <c r="V2" s="119"/>
      <c r="W2" s="119"/>
      <c r="X2" s="119"/>
      <c r="Y2" s="119"/>
      <c r="Z2" s="119"/>
      <c r="AA2" s="119"/>
      <c r="AB2" s="119"/>
      <c r="AC2" s="119"/>
      <c r="AD2" s="119"/>
    </row>
    <row r="3" spans="1:30">
      <c r="A3" s="8">
        <v>1</v>
      </c>
      <c r="B3" s="8" t="s">
        <v>534</v>
      </c>
      <c r="D3" s="10">
        <v>8.0933646468115601</v>
      </c>
      <c r="E3" s="10">
        <v>4.7720312879218794</v>
      </c>
      <c r="F3" s="10">
        <v>5.2836912114446193</v>
      </c>
      <c r="G3" s="10">
        <v>7.2550505668034457</v>
      </c>
      <c r="H3" s="10">
        <v>7.3675237552948785</v>
      </c>
      <c r="I3" s="10">
        <v>6.2604909872235268</v>
      </c>
      <c r="M3" s="119"/>
      <c r="N3" s="119"/>
      <c r="O3" s="119"/>
      <c r="P3" s="119"/>
      <c r="Q3" s="119"/>
      <c r="R3" s="119"/>
      <c r="S3" s="119"/>
      <c r="T3" s="119"/>
      <c r="U3" s="119"/>
      <c r="V3" s="119"/>
      <c r="W3" s="119"/>
      <c r="X3" s="119"/>
      <c r="Y3" s="119"/>
      <c r="Z3" s="119"/>
      <c r="AA3" s="119"/>
      <c r="AB3" s="119"/>
      <c r="AC3" s="119"/>
      <c r="AD3" s="119"/>
    </row>
    <row r="4" spans="1:30">
      <c r="A4" s="8">
        <f>A3+1</f>
        <v>2</v>
      </c>
      <c r="B4" s="8" t="s">
        <v>1061</v>
      </c>
      <c r="D4" s="10">
        <v>7.1336090608306009</v>
      </c>
      <c r="E4" s="10">
        <v>5.1663972548871593</v>
      </c>
      <c r="F4" s="10">
        <v>5.0578540721371281</v>
      </c>
      <c r="G4" s="10">
        <v>6.5137508613546009</v>
      </c>
      <c r="H4" s="10">
        <v>6.1856193421394545</v>
      </c>
      <c r="I4" s="10">
        <v>5.354815413633303</v>
      </c>
      <c r="M4" s="119"/>
      <c r="N4" s="119"/>
      <c r="O4" s="119"/>
      <c r="P4" s="119"/>
      <c r="Q4" s="119"/>
      <c r="R4" s="119"/>
      <c r="S4" s="119"/>
      <c r="T4" s="119"/>
      <c r="U4" s="119"/>
      <c r="V4" s="119"/>
      <c r="W4" s="119"/>
      <c r="X4" s="119"/>
      <c r="Y4" s="119"/>
      <c r="Z4" s="119"/>
      <c r="AA4" s="119"/>
      <c r="AB4" s="119"/>
      <c r="AC4" s="119"/>
      <c r="AD4" s="119"/>
    </row>
    <row r="5" spans="1:30">
      <c r="A5" s="8">
        <f t="shared" ref="A5:A8" si="1">A4+1</f>
        <v>3</v>
      </c>
      <c r="B5" s="8" t="s">
        <v>2592</v>
      </c>
      <c r="D5" s="10">
        <v>17.124909425967484</v>
      </c>
      <c r="E5" s="10">
        <v>9.6365416593350588</v>
      </c>
      <c r="F5" s="10">
        <v>12.121761816982882</v>
      </c>
      <c r="G5" s="10">
        <v>15.208156333588839</v>
      </c>
      <c r="H5" s="10">
        <v>14.727366270233173</v>
      </c>
      <c r="I5" s="10">
        <v>12.014474284876652</v>
      </c>
      <c r="M5" s="119"/>
      <c r="N5" s="119"/>
      <c r="O5" s="119"/>
      <c r="P5" s="119"/>
      <c r="Q5" s="119"/>
      <c r="R5" s="119"/>
      <c r="S5" s="119"/>
      <c r="T5" s="119"/>
      <c r="U5" s="119"/>
      <c r="V5" s="119"/>
      <c r="W5" s="119"/>
      <c r="X5" s="119"/>
      <c r="Y5" s="119"/>
      <c r="Z5" s="119"/>
      <c r="AA5" s="119"/>
      <c r="AB5" s="119"/>
      <c r="AC5" s="119"/>
      <c r="AD5" s="119"/>
    </row>
    <row r="6" spans="1:30">
      <c r="A6" s="8">
        <f t="shared" si="1"/>
        <v>4</v>
      </c>
      <c r="B6" s="8" t="s">
        <v>563</v>
      </c>
      <c r="D6" s="10">
        <v>7.6350268104609009</v>
      </c>
      <c r="E6" s="10">
        <v>4.946933701690817</v>
      </c>
      <c r="F6" s="10">
        <v>5.3055296867641992</v>
      </c>
      <c r="G6" s="10">
        <v>6.6659393668218732</v>
      </c>
      <c r="H6" s="10">
        <v>7.1826331698544754</v>
      </c>
      <c r="I6" s="10">
        <v>5.784036299920035</v>
      </c>
      <c r="M6" s="119"/>
      <c r="N6" s="119"/>
      <c r="O6" s="119"/>
      <c r="P6" s="119"/>
      <c r="Q6" s="119"/>
      <c r="R6" s="119"/>
      <c r="S6" s="119"/>
      <c r="T6" s="119"/>
      <c r="U6" s="119"/>
      <c r="V6" s="119"/>
      <c r="W6" s="119"/>
      <c r="X6" s="119"/>
      <c r="Y6" s="119"/>
      <c r="Z6" s="119"/>
      <c r="AA6" s="119"/>
      <c r="AB6" s="119"/>
      <c r="AC6" s="119"/>
      <c r="AD6" s="119"/>
    </row>
    <row r="7" spans="1:30">
      <c r="A7" s="8">
        <f t="shared" si="1"/>
        <v>5</v>
      </c>
      <c r="B7" s="8" t="s">
        <v>520</v>
      </c>
      <c r="D7" s="10">
        <v>6.4459587519986625</v>
      </c>
      <c r="E7" s="10">
        <v>5.5226478767799598</v>
      </c>
      <c r="F7" s="10">
        <v>4.6363635464822348</v>
      </c>
      <c r="G7" s="10">
        <v>5.9251995926568268</v>
      </c>
      <c r="H7" s="10">
        <v>5.5860583251672908</v>
      </c>
      <c r="I7" s="10">
        <v>4.8487395366080852</v>
      </c>
      <c r="M7" s="119"/>
      <c r="N7" s="119"/>
      <c r="O7" s="119"/>
      <c r="P7" s="119"/>
      <c r="Q7" s="119"/>
      <c r="R7" s="119"/>
      <c r="S7" s="119"/>
      <c r="T7" s="119"/>
      <c r="U7" s="119"/>
      <c r="V7" s="119"/>
      <c r="W7" s="119"/>
      <c r="X7" s="119"/>
      <c r="Y7" s="119"/>
      <c r="Z7" s="119"/>
      <c r="AA7" s="119"/>
      <c r="AB7" s="119"/>
      <c r="AC7" s="119"/>
      <c r="AD7" s="119"/>
    </row>
    <row r="8" spans="1:30">
      <c r="A8" s="8">
        <f t="shared" si="1"/>
        <v>6</v>
      </c>
      <c r="B8" s="8" t="s">
        <v>121</v>
      </c>
      <c r="D8" s="10">
        <v>5.6057145103102473</v>
      </c>
      <c r="E8" s="10">
        <v>5.6056849021956872</v>
      </c>
      <c r="F8" s="10">
        <v>4.0524275916031058</v>
      </c>
      <c r="G8" s="10">
        <v>5.2334745800769031</v>
      </c>
      <c r="H8" s="10">
        <v>4.859117944883776</v>
      </c>
      <c r="I8" s="10">
        <v>4.542249508704395</v>
      </c>
      <c r="M8" s="119"/>
      <c r="N8" s="119"/>
      <c r="O8" s="119"/>
      <c r="P8" s="119"/>
      <c r="Q8" s="119"/>
      <c r="R8" s="119"/>
      <c r="S8" s="119"/>
      <c r="T8" s="119"/>
      <c r="U8" s="119"/>
      <c r="V8" s="119"/>
      <c r="W8" s="119"/>
      <c r="X8" s="119"/>
      <c r="Y8" s="119"/>
      <c r="Z8" s="119"/>
      <c r="AA8" s="119"/>
      <c r="AB8" s="119"/>
      <c r="AC8" s="119"/>
      <c r="AD8" s="119"/>
    </row>
    <row r="9" spans="1:30">
      <c r="M9" s="119"/>
      <c r="N9" s="119"/>
      <c r="O9" s="119"/>
      <c r="P9" s="119"/>
      <c r="Q9" s="119"/>
      <c r="R9" s="119"/>
      <c r="S9" s="119"/>
      <c r="T9" s="119"/>
      <c r="U9" s="119"/>
      <c r="V9" s="119"/>
      <c r="W9" s="119"/>
      <c r="X9" s="119"/>
      <c r="Y9" s="119"/>
      <c r="Z9" s="119"/>
      <c r="AA9" s="119"/>
      <c r="AB9" s="119"/>
      <c r="AC9" s="119"/>
      <c r="AD9" s="119"/>
    </row>
    <row r="10" spans="1:30">
      <c r="M10" s="119"/>
      <c r="N10" s="119"/>
      <c r="O10" s="119"/>
      <c r="P10" s="119"/>
      <c r="Q10" s="119"/>
      <c r="R10" s="119"/>
      <c r="S10" s="119"/>
      <c r="T10" s="119"/>
      <c r="U10" s="119"/>
      <c r="V10" s="119"/>
      <c r="W10" s="119"/>
      <c r="X10" s="119"/>
      <c r="Y10" s="119"/>
      <c r="Z10" s="119"/>
      <c r="AA10" s="119"/>
      <c r="AB10" s="119"/>
      <c r="AC10" s="119"/>
      <c r="AD10" s="119"/>
    </row>
    <row r="11" spans="1:30" ht="25.5">
      <c r="B11" s="8" t="s">
        <v>2593</v>
      </c>
      <c r="C11" s="8" t="s">
        <v>2594</v>
      </c>
      <c r="D11" s="9" t="s">
        <v>2586</v>
      </c>
      <c r="E11" s="9" t="s">
        <v>2587</v>
      </c>
      <c r="F11" s="9" t="s">
        <v>2588</v>
      </c>
      <c r="G11" s="9" t="s">
        <v>2589</v>
      </c>
      <c r="H11" s="9" t="s">
        <v>2595</v>
      </c>
      <c r="I11" s="9" t="s">
        <v>2591</v>
      </c>
      <c r="K11" s="9" t="str">
        <f>D11</f>
        <v>Current</v>
      </c>
      <c r="M11" s="119"/>
      <c r="N11" s="119"/>
      <c r="O11" s="119"/>
      <c r="P11" s="119"/>
      <c r="Q11" s="119"/>
      <c r="R11" s="119"/>
      <c r="S11" s="119"/>
      <c r="T11" s="119"/>
      <c r="U11" s="119"/>
      <c r="V11" s="119"/>
      <c r="W11" s="119"/>
      <c r="X11" s="119"/>
      <c r="Y11" s="119"/>
      <c r="Z11" s="119"/>
      <c r="AA11" s="119"/>
      <c r="AB11" s="119"/>
      <c r="AC11" s="119"/>
      <c r="AD11" s="119"/>
    </row>
    <row r="12" spans="1:30" hidden="1">
      <c r="A12" s="8">
        <v>1</v>
      </c>
      <c r="B12" s="8" t="s">
        <v>534</v>
      </c>
      <c r="C12" s="8" t="s">
        <v>2596</v>
      </c>
      <c r="D12" s="10">
        <v>0</v>
      </c>
      <c r="E12" s="10">
        <v>25.707729498743447</v>
      </c>
      <c r="F12" s="10">
        <v>42.590132932505838</v>
      </c>
      <c r="G12" s="10">
        <v>16.91761886005181</v>
      </c>
      <c r="H12" s="10">
        <v>10.720752015807307</v>
      </c>
      <c r="I12" s="10">
        <v>1.3024067004358911E-4</v>
      </c>
      <c r="K12" s="10">
        <v>38.397742098588431</v>
      </c>
      <c r="M12" s="119"/>
      <c r="N12" s="119"/>
      <c r="O12" s="119"/>
      <c r="P12" s="119"/>
      <c r="Q12" s="119"/>
      <c r="R12" s="119"/>
      <c r="S12" s="119"/>
      <c r="T12" s="119"/>
      <c r="U12" s="119"/>
      <c r="V12" s="119"/>
      <c r="W12" s="119"/>
      <c r="X12" s="119"/>
      <c r="Y12" s="119"/>
      <c r="Z12" s="119"/>
      <c r="AA12" s="119"/>
      <c r="AB12" s="119"/>
      <c r="AC12" s="119"/>
      <c r="AD12" s="119"/>
    </row>
    <row r="13" spans="1:30" hidden="1">
      <c r="A13" s="8">
        <f>A12</f>
        <v>1</v>
      </c>
      <c r="B13" s="8" t="s">
        <v>534</v>
      </c>
      <c r="C13" s="8" t="s">
        <v>2597</v>
      </c>
      <c r="D13" s="10">
        <v>8.0933646468115601</v>
      </c>
      <c r="E13" s="10">
        <v>4.7720312879218794</v>
      </c>
      <c r="F13" s="10">
        <v>5.2836912114446193</v>
      </c>
      <c r="G13" s="10">
        <v>7.2550505668034457</v>
      </c>
      <c r="H13" s="10">
        <v>7.3675237552948785</v>
      </c>
      <c r="I13" s="10">
        <v>6.2604909872235268</v>
      </c>
      <c r="M13" s="119"/>
      <c r="N13" s="119"/>
      <c r="O13" s="119"/>
      <c r="P13" s="119"/>
      <c r="Q13" s="119"/>
      <c r="R13" s="119"/>
      <c r="S13" s="119"/>
      <c r="T13" s="119"/>
      <c r="U13" s="119"/>
      <c r="V13" s="119"/>
      <c r="W13" s="119"/>
      <c r="X13" s="119"/>
      <c r="Y13" s="119"/>
      <c r="Z13" s="119"/>
      <c r="AA13" s="119"/>
      <c r="AB13" s="119"/>
      <c r="AC13" s="119"/>
      <c r="AD13" s="119"/>
    </row>
    <row r="14" spans="1:30" hidden="1">
      <c r="A14" s="8">
        <f>A13</f>
        <v>1</v>
      </c>
      <c r="B14" s="8" t="s">
        <v>534</v>
      </c>
      <c r="C14" s="8" t="s">
        <v>2598</v>
      </c>
      <c r="D14" s="10">
        <v>0.10894999999999999</v>
      </c>
      <c r="E14" s="10">
        <v>3.8949999999999978E-2</v>
      </c>
      <c r="F14" s="10">
        <v>0.10894999999999999</v>
      </c>
      <c r="G14" s="10">
        <v>0.10894999999999999</v>
      </c>
      <c r="H14" s="10">
        <v>0.10894999999999999</v>
      </c>
      <c r="I14" s="10">
        <v>0.10894999999999999</v>
      </c>
      <c r="M14" s="119"/>
      <c r="N14" s="119"/>
      <c r="O14" s="119"/>
      <c r="P14" s="119"/>
      <c r="Q14" s="119"/>
      <c r="R14" s="119"/>
      <c r="S14" s="119"/>
      <c r="T14" s="119"/>
      <c r="U14" s="119"/>
      <c r="V14" s="119"/>
      <c r="W14" s="119"/>
      <c r="X14" s="119"/>
      <c r="Y14" s="119"/>
      <c r="Z14" s="119"/>
      <c r="AA14" s="119"/>
      <c r="AB14" s="119"/>
      <c r="AC14" s="119"/>
      <c r="AD14" s="119"/>
    </row>
    <row r="15" spans="1:30" hidden="1">
      <c r="A15" s="8">
        <v>2</v>
      </c>
      <c r="B15" s="8" t="s">
        <v>1061</v>
      </c>
      <c r="C15" s="8" t="str">
        <f t="shared" ref="C15:C23" si="2">C12</f>
        <v>Revenue inc. SOC</v>
      </c>
      <c r="D15" s="10">
        <v>0</v>
      </c>
      <c r="E15" s="10">
        <v>11.178835677404454</v>
      </c>
      <c r="F15" s="10">
        <v>26.67850751682159</v>
      </c>
      <c r="G15" s="10">
        <v>10.835807854012879</v>
      </c>
      <c r="H15" s="10">
        <v>7.2890659075567292</v>
      </c>
      <c r="I15" s="10">
        <v>9.9722119753099112E-5</v>
      </c>
      <c r="K15" s="10">
        <v>24.877381407194836</v>
      </c>
      <c r="M15" s="119"/>
      <c r="N15" s="119"/>
      <c r="O15" s="119"/>
      <c r="P15" s="119"/>
      <c r="Q15" s="119"/>
      <c r="R15" s="119"/>
      <c r="S15" s="119"/>
      <c r="T15" s="119"/>
      <c r="U15" s="119"/>
      <c r="V15" s="119"/>
      <c r="W15" s="119"/>
      <c r="X15" s="119"/>
      <c r="Y15" s="119"/>
      <c r="Z15" s="119"/>
      <c r="AA15" s="119"/>
      <c r="AB15" s="119"/>
      <c r="AC15" s="119"/>
      <c r="AD15" s="119"/>
    </row>
    <row r="16" spans="1:30" hidden="1">
      <c r="A16" s="8">
        <v>2</v>
      </c>
      <c r="B16" s="8" t="s">
        <v>1061</v>
      </c>
      <c r="C16" s="8" t="str">
        <f t="shared" si="2"/>
        <v>Average price</v>
      </c>
      <c r="D16" s="10">
        <v>7.1336090608306009</v>
      </c>
      <c r="E16" s="10">
        <v>5.1663972548871593</v>
      </c>
      <c r="F16" s="10">
        <v>5.0578540721371281</v>
      </c>
      <c r="G16" s="10">
        <v>6.5137508613546009</v>
      </c>
      <c r="H16" s="10">
        <v>6.1856193421394545</v>
      </c>
      <c r="I16" s="10">
        <v>5.354815413633303</v>
      </c>
      <c r="M16" s="119"/>
      <c r="N16" s="119"/>
      <c r="O16" s="119"/>
      <c r="P16" s="119"/>
      <c r="Q16" s="119"/>
      <c r="R16" s="119"/>
      <c r="S16" s="119"/>
      <c r="T16" s="119"/>
      <c r="U16" s="119"/>
      <c r="V16" s="119"/>
      <c r="W16" s="119"/>
      <c r="X16" s="119"/>
      <c r="Y16" s="119"/>
      <c r="Z16" s="119"/>
      <c r="AA16" s="119"/>
      <c r="AB16" s="119"/>
      <c r="AC16" s="119"/>
      <c r="AD16" s="119"/>
    </row>
    <row r="17" spans="1:30" hidden="1">
      <c r="A17" s="8">
        <v>2</v>
      </c>
      <c r="B17" s="8" t="s">
        <v>1061</v>
      </c>
      <c r="C17" s="8" t="str">
        <f t="shared" si="2"/>
        <v>Discount rate for IEC</v>
      </c>
      <c r="D17" s="10">
        <v>0.11914999999999998</v>
      </c>
      <c r="E17" s="10">
        <v>7.914999999999997E-2</v>
      </c>
      <c r="F17" s="10">
        <v>0.11914999999999998</v>
      </c>
      <c r="G17" s="10">
        <v>0.11914999999999998</v>
      </c>
      <c r="H17" s="10">
        <v>0.11914999999999998</v>
      </c>
      <c r="I17" s="10">
        <v>0.11914999999999998</v>
      </c>
      <c r="M17" s="119"/>
      <c r="N17" s="119"/>
      <c r="O17" s="119"/>
      <c r="P17" s="119"/>
      <c r="Q17" s="119"/>
      <c r="R17" s="119"/>
      <c r="S17" s="119"/>
      <c r="T17" s="119"/>
      <c r="U17" s="119"/>
      <c r="V17" s="119"/>
      <c r="W17" s="119"/>
      <c r="X17" s="119"/>
      <c r="Y17" s="119"/>
      <c r="Z17" s="119"/>
      <c r="AA17" s="119"/>
      <c r="AB17" s="119"/>
      <c r="AC17" s="119"/>
      <c r="AD17" s="119"/>
    </row>
    <row r="18" spans="1:30">
      <c r="A18" s="8">
        <v>3</v>
      </c>
      <c r="B18" s="8" t="s">
        <v>2592</v>
      </c>
      <c r="C18" s="8" t="str">
        <f t="shared" si="2"/>
        <v>Revenue inc. SOC</v>
      </c>
      <c r="D18" s="10">
        <v>0</v>
      </c>
      <c r="E18" s="10">
        <v>17.190615195137525</v>
      </c>
      <c r="F18" s="10">
        <v>27.313497462083234</v>
      </c>
      <c r="G18" s="10">
        <v>11.849465039511397</v>
      </c>
      <c r="H18" s="10">
        <v>8.6164028086835636</v>
      </c>
      <c r="I18" s="10">
        <v>1.0787445802441086E-4</v>
      </c>
      <c r="K18" s="10">
        <v>28.0638595538136</v>
      </c>
      <c r="M18" s="119"/>
      <c r="N18" s="119"/>
      <c r="O18" s="119"/>
      <c r="P18" s="119"/>
      <c r="Q18" s="119"/>
      <c r="R18" s="119"/>
      <c r="S18" s="119"/>
      <c r="T18" s="119"/>
      <c r="U18" s="119"/>
      <c r="V18" s="119"/>
      <c r="W18" s="119"/>
      <c r="X18" s="119"/>
      <c r="Y18" s="119"/>
      <c r="Z18" s="119"/>
      <c r="AA18" s="119"/>
      <c r="AB18" s="119"/>
      <c r="AC18" s="119"/>
      <c r="AD18" s="119"/>
    </row>
    <row r="19" spans="1:30">
      <c r="A19" s="8">
        <v>3</v>
      </c>
      <c r="B19" s="8" t="s">
        <v>2592</v>
      </c>
      <c r="C19" s="8" t="str">
        <f t="shared" si="2"/>
        <v>Average price</v>
      </c>
      <c r="D19" s="10">
        <v>17.124909425967484</v>
      </c>
      <c r="E19" s="10">
        <v>9.6365416593350588</v>
      </c>
      <c r="F19" s="10">
        <v>12.121761816982882</v>
      </c>
      <c r="G19" s="10">
        <v>15.208156333588839</v>
      </c>
      <c r="H19" s="10">
        <v>14.727366270233173</v>
      </c>
      <c r="I19" s="10">
        <v>12.014474284876652</v>
      </c>
      <c r="M19" s="119"/>
      <c r="N19" s="119"/>
      <c r="O19" s="119"/>
      <c r="P19" s="119"/>
      <c r="Q19" s="119"/>
      <c r="R19" s="119"/>
      <c r="S19" s="119"/>
      <c r="T19" s="119"/>
      <c r="U19" s="119"/>
      <c r="V19" s="119"/>
      <c r="W19" s="119"/>
      <c r="X19" s="119"/>
      <c r="Y19" s="119"/>
      <c r="Z19" s="119"/>
      <c r="AA19" s="119"/>
      <c r="AB19" s="119"/>
      <c r="AC19" s="119"/>
      <c r="AD19" s="119"/>
    </row>
    <row r="20" spans="1:30">
      <c r="A20" s="8">
        <v>3</v>
      </c>
      <c r="B20" s="8" t="s">
        <v>2592</v>
      </c>
      <c r="C20" s="8" t="str">
        <f t="shared" si="2"/>
        <v>Discount rate for IEC</v>
      </c>
      <c r="D20" s="11">
        <v>0.24524999999999994</v>
      </c>
      <c r="E20" s="11">
        <v>0.14524999999999996</v>
      </c>
      <c r="F20" s="11">
        <v>0.24524999999999994</v>
      </c>
      <c r="G20" s="11">
        <v>0.24524999999999994</v>
      </c>
      <c r="H20" s="11">
        <v>0.24524999999999994</v>
      </c>
      <c r="I20" s="12">
        <v>0.24524999999999994</v>
      </c>
      <c r="M20" s="119"/>
      <c r="N20" s="119"/>
      <c r="O20" s="119"/>
      <c r="P20" s="119"/>
      <c r="Q20" s="119"/>
      <c r="R20" s="119"/>
      <c r="S20" s="119"/>
      <c r="T20" s="119"/>
      <c r="U20" s="119"/>
      <c r="V20" s="119"/>
      <c r="W20" s="119"/>
      <c r="X20" s="119"/>
      <c r="Y20" s="119"/>
      <c r="Z20" s="119"/>
      <c r="AA20" s="119"/>
      <c r="AB20" s="119"/>
      <c r="AC20" s="119"/>
      <c r="AD20" s="119"/>
    </row>
    <row r="21" spans="1:30">
      <c r="A21" s="8">
        <v>5</v>
      </c>
      <c r="B21" s="8" t="s">
        <v>520</v>
      </c>
      <c r="C21" s="8" t="str">
        <f t="shared" si="2"/>
        <v>Revenue inc. SOC</v>
      </c>
      <c r="D21" s="10">
        <v>0</v>
      </c>
      <c r="E21" s="10">
        <v>8.2505633054874039</v>
      </c>
      <c r="F21" s="10">
        <v>33.091162369912993</v>
      </c>
      <c r="G21" s="10">
        <v>14.408165832278073</v>
      </c>
      <c r="H21" s="10">
        <v>10.462697994261362</v>
      </c>
      <c r="I21" s="10">
        <v>1.4903364900392847E-4</v>
      </c>
      <c r="K21" s="10">
        <v>36.854031997568427</v>
      </c>
      <c r="M21" s="119"/>
      <c r="N21" s="119"/>
      <c r="O21" s="119"/>
      <c r="P21" s="119"/>
      <c r="Q21" s="119"/>
      <c r="R21" s="119"/>
      <c r="S21" s="119"/>
      <c r="T21" s="119"/>
      <c r="U21" s="119"/>
      <c r="V21" s="119"/>
      <c r="W21" s="119"/>
      <c r="X21" s="119"/>
      <c r="Y21" s="119"/>
      <c r="Z21" s="119"/>
      <c r="AA21" s="119"/>
      <c r="AB21" s="119"/>
      <c r="AC21" s="119"/>
      <c r="AD21" s="119"/>
    </row>
    <row r="22" spans="1:30">
      <c r="A22" s="8">
        <v>5</v>
      </c>
      <c r="B22" s="8" t="s">
        <v>520</v>
      </c>
      <c r="C22" s="8" t="str">
        <f t="shared" si="2"/>
        <v>Average price</v>
      </c>
      <c r="D22" s="10">
        <v>6.4459587519986625</v>
      </c>
      <c r="E22" s="10">
        <v>5.5226478767799598</v>
      </c>
      <c r="F22" s="10">
        <v>4.6363635464822348</v>
      </c>
      <c r="G22" s="10">
        <v>5.9251995926568268</v>
      </c>
      <c r="H22" s="10">
        <v>5.5860583251672908</v>
      </c>
      <c r="I22" s="10">
        <v>4.8487395366080852</v>
      </c>
      <c r="M22" s="119"/>
      <c r="N22" s="119"/>
      <c r="O22" s="119"/>
      <c r="P22" s="119"/>
      <c r="Q22" s="119"/>
      <c r="R22" s="119"/>
      <c r="S22" s="119"/>
      <c r="T22" s="119"/>
      <c r="U22" s="119"/>
      <c r="V22" s="119"/>
      <c r="W22" s="119"/>
      <c r="X22" s="119"/>
      <c r="Y22" s="119"/>
      <c r="Z22" s="119"/>
      <c r="AA22" s="119"/>
      <c r="AB22" s="119"/>
      <c r="AC22" s="119"/>
      <c r="AD22" s="119"/>
    </row>
    <row r="23" spans="1:30">
      <c r="A23" s="8">
        <v>5</v>
      </c>
      <c r="B23" s="8" t="s">
        <v>520</v>
      </c>
      <c r="C23" s="8" t="str">
        <f t="shared" si="2"/>
        <v>Discount rate for IEC</v>
      </c>
      <c r="D23" s="10">
        <v>0.11564999999999998</v>
      </c>
      <c r="E23" s="10">
        <v>9.5649999999999985E-2</v>
      </c>
      <c r="F23" s="10">
        <v>0.11564999999999998</v>
      </c>
      <c r="G23" s="10">
        <v>0.11564999999999998</v>
      </c>
      <c r="H23" s="10">
        <v>0.11564999999999998</v>
      </c>
      <c r="I23" s="10">
        <v>0.11564999999999998</v>
      </c>
      <c r="M23" s="119"/>
      <c r="N23" s="119"/>
      <c r="O23" s="119"/>
      <c r="P23" s="119"/>
      <c r="Q23" s="119"/>
      <c r="R23" s="119"/>
      <c r="S23" s="119"/>
      <c r="T23" s="119"/>
      <c r="U23" s="119"/>
      <c r="V23" s="119"/>
      <c r="W23" s="119"/>
      <c r="X23" s="119"/>
      <c r="Y23" s="119"/>
      <c r="Z23" s="119"/>
      <c r="AA23" s="119"/>
      <c r="AB23" s="119"/>
      <c r="AC23" s="119"/>
      <c r="AD23" s="119"/>
    </row>
    <row r="24" spans="1:30">
      <c r="M24" s="119"/>
      <c r="N24" s="119"/>
      <c r="O24" s="119"/>
      <c r="P24" s="119"/>
      <c r="Q24" s="119"/>
      <c r="R24" s="119"/>
      <c r="S24" s="119"/>
      <c r="T24" s="119"/>
      <c r="U24" s="119"/>
      <c r="V24" s="119"/>
      <c r="W24" s="119"/>
      <c r="X24" s="119"/>
      <c r="Y24" s="119"/>
      <c r="Z24" s="119"/>
      <c r="AA24" s="119"/>
      <c r="AB24" s="119"/>
      <c r="AC24" s="119"/>
      <c r="AD24" s="119"/>
    </row>
    <row r="25" spans="1:30">
      <c r="M25" s="119"/>
      <c r="N25" s="119"/>
      <c r="O25" s="119"/>
      <c r="P25" s="119"/>
      <c r="Q25" s="119"/>
      <c r="R25" s="119"/>
      <c r="S25" s="119"/>
      <c r="T25" s="119"/>
      <c r="U25" s="119"/>
      <c r="V25" s="119"/>
      <c r="W25" s="119"/>
      <c r="X25" s="119"/>
      <c r="Y25" s="119"/>
      <c r="Z25" s="119"/>
      <c r="AA25" s="119"/>
      <c r="AB25" s="119"/>
      <c r="AC25" s="119"/>
      <c r="AD25" s="119"/>
    </row>
    <row r="26" spans="1:30">
      <c r="M26" s="119"/>
      <c r="N26" s="119"/>
      <c r="O26" s="119"/>
      <c r="P26" s="119"/>
      <c r="Q26" s="119"/>
      <c r="R26" s="119"/>
      <c r="S26" s="119"/>
      <c r="T26" s="119"/>
      <c r="U26" s="119"/>
      <c r="V26" s="119"/>
      <c r="W26" s="119"/>
      <c r="X26" s="119"/>
      <c r="Y26" s="119"/>
      <c r="Z26" s="119"/>
      <c r="AA26" s="119"/>
      <c r="AB26" s="119"/>
      <c r="AC26" s="119"/>
      <c r="AD26" s="119"/>
    </row>
    <row r="27" spans="1:30">
      <c r="M27" s="119"/>
      <c r="N27" s="119"/>
      <c r="O27" s="119"/>
      <c r="P27" s="119"/>
      <c r="Q27" s="119"/>
      <c r="R27" s="119"/>
      <c r="S27" s="119"/>
      <c r="T27" s="119"/>
      <c r="U27" s="119"/>
      <c r="V27" s="119"/>
      <c r="W27" s="119"/>
      <c r="X27" s="119"/>
      <c r="Y27" s="119"/>
      <c r="Z27" s="119"/>
      <c r="AA27" s="119"/>
      <c r="AB27" s="119"/>
      <c r="AC27" s="119"/>
      <c r="AD27" s="119"/>
    </row>
    <row r="28" spans="1:30">
      <c r="M28" s="119"/>
      <c r="N28" s="119"/>
      <c r="O28" s="119"/>
      <c r="P28" s="119"/>
      <c r="Q28" s="119"/>
      <c r="R28" s="119"/>
      <c r="S28" s="119"/>
      <c r="T28" s="119"/>
      <c r="U28" s="119"/>
      <c r="V28" s="119"/>
      <c r="W28" s="119"/>
      <c r="X28" s="119"/>
      <c r="Y28" s="119"/>
      <c r="Z28" s="119"/>
      <c r="AA28" s="119"/>
      <c r="AB28" s="119"/>
      <c r="AC28" s="119"/>
      <c r="AD28" s="119"/>
    </row>
    <row r="29" spans="1:30">
      <c r="M29" s="119"/>
      <c r="N29" s="119"/>
      <c r="O29" s="119"/>
      <c r="P29" s="119"/>
      <c r="Q29" s="119"/>
      <c r="R29" s="119"/>
      <c r="S29" s="119"/>
      <c r="T29" s="119"/>
      <c r="U29" s="119"/>
      <c r="V29" s="119"/>
      <c r="W29" s="119"/>
      <c r="X29" s="119"/>
      <c r="Y29" s="119"/>
      <c r="Z29" s="119"/>
      <c r="AA29" s="119"/>
      <c r="AB29" s="119"/>
      <c r="AC29" s="119"/>
      <c r="AD29" s="119"/>
    </row>
    <row r="30" spans="1:30">
      <c r="M30" s="119"/>
      <c r="N30" s="119"/>
      <c r="O30" s="119"/>
      <c r="P30" s="119"/>
      <c r="Q30" s="119"/>
      <c r="R30" s="119"/>
      <c r="S30" s="119"/>
      <c r="T30" s="119"/>
      <c r="U30" s="119"/>
      <c r="V30" s="119"/>
      <c r="W30" s="119"/>
      <c r="X30" s="119"/>
      <c r="Y30" s="119"/>
      <c r="Z30" s="119"/>
      <c r="AA30" s="119"/>
      <c r="AB30" s="119"/>
      <c r="AC30" s="119"/>
      <c r="AD30" s="119"/>
    </row>
    <row r="31" spans="1:30">
      <c r="M31" s="119"/>
      <c r="N31" s="119"/>
      <c r="O31" s="119"/>
      <c r="P31" s="119"/>
      <c r="Q31" s="119"/>
      <c r="R31" s="119"/>
      <c r="S31" s="119"/>
      <c r="T31" s="119"/>
      <c r="U31" s="119"/>
      <c r="V31" s="119"/>
      <c r="W31" s="119"/>
      <c r="X31" s="119"/>
      <c r="Y31" s="119"/>
      <c r="Z31" s="119"/>
      <c r="AA31" s="119"/>
      <c r="AB31" s="119"/>
      <c r="AC31" s="119"/>
      <c r="AD31" s="119"/>
    </row>
    <row r="32" spans="1:30">
      <c r="M32" s="119"/>
      <c r="N32" s="119"/>
      <c r="O32" s="119"/>
      <c r="P32" s="119"/>
      <c r="Q32" s="119"/>
      <c r="R32" s="119"/>
      <c r="S32" s="119"/>
      <c r="T32" s="119"/>
      <c r="U32" s="119"/>
      <c r="V32" s="119"/>
      <c r="W32" s="119"/>
      <c r="X32" s="119"/>
      <c r="Y32" s="119"/>
      <c r="Z32" s="119"/>
      <c r="AA32" s="119"/>
      <c r="AB32" s="119"/>
      <c r="AC32" s="119"/>
      <c r="AD32" s="119"/>
    </row>
    <row r="33" spans="13:30">
      <c r="M33" s="119"/>
      <c r="N33" s="119"/>
      <c r="O33" s="119"/>
      <c r="P33" s="119"/>
      <c r="Q33" s="119"/>
      <c r="R33" s="119"/>
      <c r="S33" s="119"/>
      <c r="T33" s="119"/>
      <c r="U33" s="119"/>
      <c r="V33" s="119"/>
      <c r="W33" s="119"/>
      <c r="X33" s="119"/>
      <c r="Y33" s="119"/>
      <c r="Z33" s="119"/>
      <c r="AA33" s="119"/>
      <c r="AB33" s="119"/>
      <c r="AC33" s="119"/>
      <c r="AD33" s="119"/>
    </row>
    <row r="34" spans="13:30">
      <c r="M34" s="119"/>
      <c r="N34" s="119"/>
      <c r="O34" s="119"/>
      <c r="P34" s="119"/>
      <c r="Q34" s="119"/>
      <c r="R34" s="119"/>
      <c r="S34" s="119"/>
      <c r="T34" s="119"/>
      <c r="U34" s="119"/>
      <c r="V34" s="119"/>
      <c r="W34" s="119"/>
      <c r="X34" s="119"/>
      <c r="Y34" s="119"/>
      <c r="Z34" s="119"/>
      <c r="AA34" s="119"/>
      <c r="AB34" s="119"/>
      <c r="AC34" s="119"/>
      <c r="AD34" s="119"/>
    </row>
    <row r="35" spans="13:30">
      <c r="M35" s="119"/>
      <c r="N35" s="119"/>
      <c r="O35" s="119"/>
      <c r="P35" s="119"/>
      <c r="Q35" s="119"/>
      <c r="R35" s="119"/>
      <c r="S35" s="119"/>
      <c r="T35" s="119"/>
      <c r="U35" s="119"/>
      <c r="V35" s="119"/>
      <c r="W35" s="119"/>
      <c r="X35" s="119"/>
      <c r="Y35" s="119"/>
      <c r="Z35" s="119"/>
      <c r="AA35" s="119"/>
      <c r="AB35" s="119"/>
      <c r="AC35" s="119"/>
      <c r="AD35" s="119"/>
    </row>
    <row r="36" spans="13:30">
      <c r="M36" s="119"/>
      <c r="N36" s="119"/>
      <c r="O36" s="119"/>
      <c r="P36" s="119"/>
      <c r="Q36" s="119"/>
      <c r="R36" s="119"/>
      <c r="S36" s="119"/>
      <c r="T36" s="119"/>
      <c r="U36" s="119"/>
      <c r="V36" s="119"/>
      <c r="W36" s="119"/>
      <c r="X36" s="119"/>
      <c r="Y36" s="119"/>
      <c r="Z36" s="119"/>
      <c r="AA36" s="119"/>
      <c r="AB36" s="119"/>
      <c r="AC36" s="119"/>
      <c r="AD36" s="119"/>
    </row>
    <row r="37" spans="13:30">
      <c r="M37" s="119"/>
      <c r="N37" s="119"/>
      <c r="O37" s="119"/>
      <c r="P37" s="119"/>
      <c r="Q37" s="119"/>
      <c r="R37" s="119"/>
      <c r="S37" s="119"/>
      <c r="T37" s="119"/>
      <c r="U37" s="119"/>
      <c r="V37" s="119"/>
      <c r="W37" s="119"/>
      <c r="X37" s="119"/>
      <c r="Y37" s="119"/>
      <c r="Z37" s="119"/>
      <c r="AA37" s="119"/>
      <c r="AB37" s="119"/>
      <c r="AC37" s="119"/>
      <c r="AD37" s="119"/>
    </row>
    <row r="38" spans="13:30">
      <c r="M38" s="119"/>
      <c r="N38" s="119"/>
      <c r="O38" s="119"/>
      <c r="P38" s="119"/>
      <c r="Q38" s="119"/>
      <c r="R38" s="119"/>
      <c r="S38" s="119"/>
      <c r="T38" s="119"/>
      <c r="U38" s="119"/>
      <c r="V38" s="119"/>
      <c r="W38" s="119"/>
      <c r="X38" s="119"/>
      <c r="Y38" s="119"/>
      <c r="Z38" s="119"/>
      <c r="AA38" s="119"/>
      <c r="AB38" s="119"/>
      <c r="AC38" s="119"/>
      <c r="AD38" s="119"/>
    </row>
    <row r="39" spans="13:30">
      <c r="M39" s="119"/>
      <c r="N39" s="119"/>
      <c r="O39" s="119"/>
      <c r="P39" s="119"/>
      <c r="Q39" s="119"/>
      <c r="R39" s="119"/>
      <c r="S39" s="119"/>
      <c r="T39" s="119"/>
      <c r="U39" s="119"/>
      <c r="V39" s="119"/>
      <c r="W39" s="119"/>
      <c r="X39" s="119"/>
      <c r="Y39" s="119"/>
      <c r="Z39" s="119"/>
      <c r="AA39" s="119"/>
      <c r="AB39" s="119"/>
      <c r="AC39" s="119"/>
      <c r="AD39" s="119"/>
    </row>
    <row r="40" spans="13:30">
      <c r="M40" s="119"/>
      <c r="N40" s="119"/>
      <c r="O40" s="119"/>
      <c r="P40" s="119"/>
      <c r="Q40" s="119"/>
      <c r="R40" s="119"/>
      <c r="S40" s="119"/>
      <c r="T40" s="119"/>
      <c r="U40" s="119"/>
      <c r="V40" s="119"/>
      <c r="W40" s="119"/>
      <c r="X40" s="119"/>
      <c r="Y40" s="119"/>
      <c r="Z40" s="119"/>
      <c r="AA40" s="119"/>
      <c r="AB40" s="119"/>
      <c r="AC40" s="119"/>
      <c r="AD40" s="119"/>
    </row>
    <row r="41" spans="13:30">
      <c r="M41" s="119"/>
      <c r="N41" s="119"/>
      <c r="O41" s="119"/>
      <c r="P41" s="119"/>
      <c r="Q41" s="119"/>
      <c r="R41" s="119"/>
      <c r="S41" s="119"/>
      <c r="T41" s="119"/>
      <c r="U41" s="119"/>
      <c r="V41" s="119"/>
      <c r="W41" s="119"/>
      <c r="X41" s="119"/>
      <c r="Y41" s="119"/>
      <c r="Z41" s="119"/>
      <c r="AA41" s="119"/>
      <c r="AB41" s="119"/>
      <c r="AC41" s="119"/>
      <c r="AD41" s="119"/>
    </row>
    <row r="42" spans="13:30">
      <c r="M42" s="119"/>
      <c r="N42" s="119"/>
      <c r="O42" s="119"/>
      <c r="P42" s="119"/>
      <c r="Q42" s="119"/>
      <c r="R42" s="119"/>
      <c r="S42" s="119"/>
      <c r="T42" s="119"/>
      <c r="U42" s="119"/>
      <c r="V42" s="119"/>
      <c r="W42" s="119"/>
      <c r="X42" s="119"/>
      <c r="Y42" s="119"/>
      <c r="Z42" s="119"/>
      <c r="AA42" s="119"/>
      <c r="AB42" s="119"/>
      <c r="AC42" s="119"/>
      <c r="AD42" s="119"/>
    </row>
    <row r="43" spans="13:30">
      <c r="M43" s="119"/>
      <c r="N43" s="119"/>
      <c r="O43" s="119"/>
      <c r="P43" s="119"/>
      <c r="Q43" s="119"/>
      <c r="R43" s="119"/>
      <c r="S43" s="119"/>
      <c r="T43" s="119"/>
      <c r="U43" s="119"/>
      <c r="V43" s="119"/>
      <c r="W43" s="119"/>
      <c r="X43" s="119"/>
      <c r="Y43" s="119"/>
      <c r="Z43" s="119"/>
      <c r="AA43" s="119"/>
      <c r="AB43" s="119"/>
      <c r="AC43" s="119"/>
      <c r="AD43" s="119"/>
    </row>
    <row r="44" spans="13:30">
      <c r="M44" s="119"/>
      <c r="N44" s="119"/>
      <c r="O44" s="119"/>
      <c r="P44" s="119"/>
      <c r="Q44" s="119"/>
      <c r="R44" s="119"/>
      <c r="S44" s="119"/>
      <c r="T44" s="119"/>
      <c r="U44" s="119"/>
      <c r="V44" s="119"/>
      <c r="W44" s="119"/>
      <c r="X44" s="119"/>
      <c r="Y44" s="119"/>
      <c r="Z44" s="119"/>
      <c r="AA44" s="119"/>
      <c r="AB44" s="119"/>
      <c r="AC44" s="119"/>
      <c r="AD44" s="119"/>
    </row>
    <row r="45" spans="13:30">
      <c r="M45" s="119"/>
      <c r="N45" s="119"/>
      <c r="O45" s="119"/>
      <c r="P45" s="119"/>
      <c r="Q45" s="119"/>
      <c r="R45" s="119"/>
      <c r="S45" s="119"/>
      <c r="T45" s="119"/>
      <c r="U45" s="119"/>
      <c r="V45" s="119"/>
      <c r="W45" s="119"/>
      <c r="X45" s="119"/>
      <c r="Y45" s="119"/>
      <c r="Z45" s="119"/>
      <c r="AA45" s="119"/>
      <c r="AB45" s="119"/>
      <c r="AC45" s="119"/>
      <c r="AD45" s="119"/>
    </row>
    <row r="46" spans="13:30">
      <c r="M46" s="119"/>
      <c r="N46" s="119"/>
      <c r="O46" s="119"/>
      <c r="P46" s="119"/>
      <c r="Q46" s="119"/>
      <c r="R46" s="119"/>
      <c r="S46" s="119"/>
      <c r="T46" s="119"/>
      <c r="U46" s="119"/>
      <c r="V46" s="119"/>
      <c r="W46" s="119"/>
      <c r="X46" s="119"/>
      <c r="Y46" s="119"/>
      <c r="Z46" s="119"/>
      <c r="AA46" s="119"/>
      <c r="AB46" s="119"/>
      <c r="AC46" s="119"/>
      <c r="AD46" s="119"/>
    </row>
    <row r="47" spans="13:30">
      <c r="M47" s="119"/>
      <c r="N47" s="119"/>
      <c r="O47" s="119"/>
      <c r="P47" s="119"/>
      <c r="Q47" s="119"/>
      <c r="R47" s="119"/>
      <c r="S47" s="119"/>
      <c r="T47" s="119"/>
      <c r="U47" s="119"/>
      <c r="V47" s="119"/>
      <c r="W47" s="119"/>
      <c r="X47" s="119"/>
      <c r="Y47" s="119"/>
      <c r="Z47" s="119"/>
      <c r="AA47" s="119"/>
      <c r="AB47" s="119"/>
      <c r="AC47" s="119"/>
      <c r="AD47" s="119"/>
    </row>
    <row r="48" spans="13:30">
      <c r="M48" s="119"/>
      <c r="N48" s="119"/>
      <c r="O48" s="119"/>
      <c r="P48" s="119"/>
      <c r="Q48" s="119"/>
      <c r="R48" s="119"/>
      <c r="S48" s="119"/>
      <c r="T48" s="119"/>
      <c r="U48" s="119"/>
      <c r="V48" s="119"/>
      <c r="W48" s="119"/>
      <c r="X48" s="119"/>
      <c r="Y48" s="119"/>
      <c r="Z48" s="119"/>
      <c r="AA48" s="119"/>
      <c r="AB48" s="119"/>
      <c r="AC48" s="119"/>
      <c r="AD48" s="119"/>
    </row>
    <row r="49" spans="13:30">
      <c r="M49" s="119"/>
      <c r="N49" s="119"/>
      <c r="O49" s="119"/>
      <c r="P49" s="119"/>
      <c r="Q49" s="119"/>
      <c r="R49" s="119"/>
      <c r="S49" s="119"/>
      <c r="T49" s="119"/>
      <c r="U49" s="119"/>
      <c r="V49" s="119"/>
      <c r="W49" s="119"/>
      <c r="X49" s="119"/>
      <c r="Y49" s="119"/>
      <c r="Z49" s="119"/>
      <c r="AA49" s="119"/>
      <c r="AB49" s="119"/>
      <c r="AC49" s="119"/>
      <c r="AD49" s="119"/>
    </row>
    <row r="50" spans="13:30">
      <c r="M50" s="119"/>
      <c r="N50" s="119"/>
      <c r="O50" s="119"/>
      <c r="P50" s="119"/>
      <c r="Q50" s="119"/>
      <c r="R50" s="119"/>
      <c r="S50" s="119"/>
      <c r="T50" s="119"/>
      <c r="U50" s="119"/>
      <c r="V50" s="119"/>
      <c r="W50" s="119"/>
      <c r="X50" s="119"/>
      <c r="Y50" s="119"/>
      <c r="Z50" s="119"/>
      <c r="AA50" s="119"/>
      <c r="AB50" s="119"/>
      <c r="AC50" s="119"/>
      <c r="AD50" s="119"/>
    </row>
    <row r="51" spans="13:30">
      <c r="M51" s="119"/>
      <c r="N51" s="119"/>
      <c r="O51" s="119"/>
      <c r="P51" s="119"/>
      <c r="Q51" s="119"/>
      <c r="R51" s="119"/>
      <c r="S51" s="119"/>
      <c r="T51" s="119"/>
      <c r="U51" s="119"/>
      <c r="V51" s="119"/>
      <c r="W51" s="119"/>
      <c r="X51" s="119"/>
      <c r="Y51" s="119"/>
      <c r="Z51" s="119"/>
      <c r="AA51" s="119"/>
      <c r="AB51" s="119"/>
      <c r="AC51" s="119"/>
      <c r="AD51" s="119"/>
    </row>
    <row r="52" spans="13:30">
      <c r="M52" s="119"/>
      <c r="N52" s="119"/>
      <c r="O52" s="119"/>
      <c r="P52" s="119"/>
      <c r="Q52" s="119"/>
      <c r="R52" s="119"/>
      <c r="S52" s="119"/>
      <c r="T52" s="119"/>
      <c r="U52" s="119"/>
      <c r="V52" s="119"/>
      <c r="W52" s="119"/>
      <c r="X52" s="119"/>
      <c r="Y52" s="119"/>
      <c r="Z52" s="119"/>
      <c r="AA52" s="119"/>
      <c r="AB52" s="119"/>
      <c r="AC52" s="119"/>
      <c r="AD52" s="119"/>
    </row>
    <row r="53" spans="13:30">
      <c r="M53" s="119"/>
      <c r="N53" s="119"/>
      <c r="O53" s="119"/>
      <c r="P53" s="119"/>
      <c r="Q53" s="119"/>
      <c r="R53" s="119"/>
      <c r="S53" s="119"/>
      <c r="T53" s="119"/>
      <c r="U53" s="119"/>
      <c r="V53" s="119"/>
      <c r="W53" s="119"/>
      <c r="X53" s="119"/>
      <c r="Y53" s="119"/>
      <c r="Z53" s="119"/>
      <c r="AA53" s="119"/>
      <c r="AB53" s="119"/>
      <c r="AC53" s="119"/>
      <c r="AD53" s="119"/>
    </row>
    <row r="54" spans="13:30">
      <c r="M54" s="119"/>
      <c r="N54" s="119"/>
      <c r="O54" s="119"/>
      <c r="P54" s="119"/>
      <c r="Q54" s="119"/>
      <c r="R54" s="119"/>
      <c r="S54" s="119"/>
      <c r="T54" s="119"/>
      <c r="U54" s="119"/>
      <c r="V54" s="119"/>
      <c r="W54" s="119"/>
      <c r="X54" s="119"/>
      <c r="Y54" s="119"/>
      <c r="Z54" s="119"/>
      <c r="AA54" s="119"/>
      <c r="AB54" s="119"/>
      <c r="AC54" s="119"/>
      <c r="AD54" s="119"/>
    </row>
    <row r="55" spans="13:30">
      <c r="M55" s="119"/>
      <c r="N55" s="119"/>
      <c r="O55" s="119"/>
      <c r="P55" s="119"/>
      <c r="Q55" s="119"/>
      <c r="R55" s="119"/>
      <c r="S55" s="119"/>
      <c r="T55" s="119"/>
      <c r="U55" s="119"/>
      <c r="V55" s="119"/>
      <c r="W55" s="119"/>
      <c r="X55" s="119"/>
      <c r="Y55" s="119"/>
      <c r="Z55" s="119"/>
      <c r="AA55" s="119"/>
      <c r="AB55" s="119"/>
      <c r="AC55" s="119"/>
      <c r="AD55" s="119"/>
    </row>
    <row r="56" spans="13:30">
      <c r="M56" s="119"/>
      <c r="N56" s="119"/>
      <c r="O56" s="119"/>
      <c r="P56" s="119"/>
      <c r="Q56" s="119"/>
      <c r="R56" s="119"/>
      <c r="S56" s="119"/>
      <c r="T56" s="119"/>
      <c r="U56" s="119"/>
      <c r="V56" s="119"/>
      <c r="W56" s="119"/>
      <c r="X56" s="119"/>
      <c r="Y56" s="119"/>
      <c r="Z56" s="119"/>
      <c r="AA56" s="119"/>
      <c r="AB56" s="119"/>
      <c r="AC56" s="119"/>
      <c r="AD56" s="119"/>
    </row>
    <row r="57" spans="13:30">
      <c r="M57" s="119"/>
      <c r="N57" s="119"/>
      <c r="O57" s="119"/>
      <c r="P57" s="119"/>
      <c r="Q57" s="119"/>
      <c r="R57" s="119"/>
      <c r="S57" s="119"/>
      <c r="T57" s="119"/>
      <c r="U57" s="119"/>
      <c r="V57" s="119"/>
      <c r="W57" s="119"/>
      <c r="X57" s="119"/>
      <c r="Y57" s="119"/>
      <c r="Z57" s="119"/>
      <c r="AA57" s="119"/>
      <c r="AB57" s="119"/>
      <c r="AC57" s="119"/>
      <c r="AD57" s="119"/>
    </row>
    <row r="58" spans="13:30">
      <c r="M58" s="119"/>
      <c r="N58" s="119"/>
      <c r="O58" s="119"/>
      <c r="P58" s="119"/>
      <c r="Q58" s="119"/>
      <c r="R58" s="119"/>
      <c r="S58" s="119"/>
      <c r="T58" s="119"/>
      <c r="U58" s="119"/>
      <c r="V58" s="119"/>
      <c r="W58" s="119"/>
      <c r="X58" s="119"/>
      <c r="Y58" s="119"/>
      <c r="Z58" s="119"/>
      <c r="AA58" s="119"/>
      <c r="AB58" s="119"/>
      <c r="AC58" s="119"/>
      <c r="AD58" s="119"/>
    </row>
    <row r="59" spans="13:30">
      <c r="M59" s="119"/>
      <c r="N59" s="119"/>
      <c r="O59" s="119"/>
      <c r="P59" s="119"/>
      <c r="Q59" s="119"/>
      <c r="R59" s="119"/>
      <c r="S59" s="119"/>
      <c r="T59" s="119"/>
      <c r="U59" s="119"/>
      <c r="V59" s="119"/>
      <c r="W59" s="119"/>
      <c r="X59" s="119"/>
      <c r="Y59" s="119"/>
      <c r="Z59" s="119"/>
      <c r="AA59" s="119"/>
      <c r="AB59" s="119"/>
      <c r="AC59" s="119"/>
      <c r="AD59" s="119"/>
    </row>
    <row r="60" spans="13:30">
      <c r="M60" s="119"/>
      <c r="N60" s="119"/>
      <c r="O60" s="119"/>
      <c r="P60" s="119"/>
      <c r="Q60" s="119"/>
      <c r="R60" s="119"/>
      <c r="S60" s="119"/>
      <c r="T60" s="119"/>
      <c r="U60" s="119"/>
      <c r="V60" s="119"/>
      <c r="W60" s="119"/>
      <c r="X60" s="119"/>
      <c r="Y60" s="119"/>
      <c r="Z60" s="119"/>
      <c r="AA60" s="119"/>
      <c r="AB60" s="119"/>
      <c r="AC60" s="119"/>
      <c r="AD60" s="119"/>
    </row>
    <row r="61" spans="13:30">
      <c r="M61" s="119"/>
      <c r="N61" s="119"/>
      <c r="O61" s="119"/>
      <c r="P61" s="119"/>
      <c r="Q61" s="119"/>
      <c r="R61" s="119"/>
      <c r="S61" s="119"/>
      <c r="T61" s="119"/>
      <c r="U61" s="119"/>
      <c r="V61" s="119"/>
      <c r="W61" s="119"/>
      <c r="X61" s="119"/>
      <c r="Y61" s="119"/>
      <c r="Z61" s="119"/>
      <c r="AA61" s="119"/>
      <c r="AB61" s="119"/>
      <c r="AC61" s="119"/>
      <c r="AD61" s="119"/>
    </row>
    <row r="62" spans="13:30">
      <c r="M62" s="119"/>
      <c r="N62" s="119"/>
      <c r="O62" s="119"/>
      <c r="P62" s="119"/>
      <c r="Q62" s="119"/>
      <c r="R62" s="119"/>
      <c r="S62" s="119"/>
      <c r="T62" s="119"/>
      <c r="U62" s="119"/>
      <c r="V62" s="119"/>
      <c r="W62" s="119"/>
      <c r="X62" s="119"/>
      <c r="Y62" s="119"/>
      <c r="Z62" s="119"/>
      <c r="AA62" s="119"/>
      <c r="AB62" s="119"/>
      <c r="AC62" s="119"/>
      <c r="AD62" s="119"/>
    </row>
    <row r="63" spans="13:30">
      <c r="M63" s="119"/>
      <c r="N63" s="119"/>
      <c r="O63" s="119"/>
      <c r="P63" s="119"/>
      <c r="Q63" s="119"/>
      <c r="R63" s="119"/>
      <c r="S63" s="119"/>
      <c r="T63" s="119"/>
      <c r="U63" s="119"/>
      <c r="V63" s="119"/>
      <c r="W63" s="119"/>
      <c r="X63" s="119"/>
      <c r="Y63" s="119"/>
      <c r="Z63" s="119"/>
      <c r="AA63" s="119"/>
      <c r="AB63" s="119"/>
      <c r="AC63" s="119"/>
      <c r="AD63" s="119"/>
    </row>
    <row r="64" spans="13:30">
      <c r="M64" s="119"/>
      <c r="N64" s="119"/>
      <c r="O64" s="119"/>
      <c r="P64" s="119"/>
      <c r="Q64" s="119"/>
      <c r="R64" s="119"/>
      <c r="S64" s="119"/>
      <c r="T64" s="119"/>
      <c r="U64" s="119"/>
      <c r="V64" s="119"/>
      <c r="W64" s="119"/>
      <c r="X64" s="119"/>
      <c r="Y64" s="119"/>
      <c r="Z64" s="119"/>
      <c r="AA64" s="119"/>
      <c r="AB64" s="119"/>
      <c r="AC64" s="119"/>
      <c r="AD64" s="119"/>
    </row>
    <row r="65" spans="13:30">
      <c r="M65" s="119"/>
      <c r="N65" s="119"/>
      <c r="O65" s="119"/>
      <c r="P65" s="119"/>
      <c r="Q65" s="119"/>
      <c r="R65" s="119"/>
      <c r="S65" s="119"/>
      <c r="T65" s="119"/>
      <c r="U65" s="119"/>
      <c r="V65" s="119"/>
      <c r="W65" s="119"/>
      <c r="X65" s="119"/>
      <c r="Y65" s="119"/>
      <c r="Z65" s="119"/>
      <c r="AA65" s="119"/>
      <c r="AB65" s="119"/>
      <c r="AC65" s="119"/>
      <c r="AD65" s="119"/>
    </row>
    <row r="66" spans="13:30">
      <c r="M66" s="119"/>
      <c r="N66" s="119"/>
      <c r="O66" s="119"/>
      <c r="P66" s="119"/>
      <c r="Q66" s="119"/>
      <c r="R66" s="119"/>
      <c r="S66" s="119"/>
      <c r="T66" s="119"/>
      <c r="U66" s="119"/>
      <c r="V66" s="119"/>
      <c r="W66" s="119"/>
      <c r="X66" s="119"/>
      <c r="Y66" s="119"/>
      <c r="Z66" s="119"/>
      <c r="AA66" s="119"/>
      <c r="AB66" s="119"/>
      <c r="AC66" s="119"/>
      <c r="AD66" s="119"/>
    </row>
    <row r="67" spans="13:30">
      <c r="M67" s="119"/>
      <c r="N67" s="119"/>
      <c r="O67" s="119"/>
      <c r="P67" s="119"/>
      <c r="Q67" s="119"/>
      <c r="R67" s="119"/>
      <c r="S67" s="119"/>
      <c r="T67" s="119"/>
      <c r="U67" s="119"/>
      <c r="V67" s="119"/>
      <c r="W67" s="119"/>
      <c r="X67" s="119"/>
      <c r="Y67" s="119"/>
      <c r="Z67" s="119"/>
      <c r="AA67" s="119"/>
      <c r="AB67" s="119"/>
      <c r="AC67" s="119"/>
      <c r="AD67" s="119"/>
    </row>
    <row r="68" spans="13:30">
      <c r="M68" s="119"/>
      <c r="N68" s="119"/>
      <c r="O68" s="119"/>
      <c r="P68" s="119"/>
      <c r="Q68" s="119"/>
      <c r="R68" s="119"/>
      <c r="S68" s="119"/>
      <c r="T68" s="119"/>
      <c r="U68" s="119"/>
      <c r="V68" s="119"/>
      <c r="W68" s="119"/>
      <c r="X68" s="119"/>
      <c r="Y68" s="119"/>
      <c r="Z68" s="119"/>
      <c r="AA68" s="119"/>
      <c r="AB68" s="119"/>
      <c r="AC68" s="119"/>
      <c r="AD68" s="119"/>
    </row>
    <row r="69" spans="13:30">
      <c r="M69" s="119"/>
      <c r="N69" s="119"/>
      <c r="O69" s="119"/>
      <c r="P69" s="119"/>
      <c r="Q69" s="119"/>
      <c r="R69" s="119"/>
      <c r="S69" s="119"/>
      <c r="T69" s="119"/>
      <c r="U69" s="119"/>
      <c r="V69" s="119"/>
      <c r="W69" s="119"/>
      <c r="X69" s="119"/>
      <c r="Y69" s="119"/>
      <c r="Z69" s="119"/>
      <c r="AA69" s="119"/>
      <c r="AB69" s="119"/>
      <c r="AC69" s="119"/>
      <c r="AD69" s="119"/>
    </row>
    <row r="70" spans="13:30">
      <c r="M70" s="119"/>
      <c r="N70" s="119"/>
      <c r="O70" s="119"/>
      <c r="P70" s="119"/>
      <c r="Q70" s="119"/>
      <c r="R70" s="119"/>
      <c r="S70" s="119"/>
      <c r="T70" s="119"/>
      <c r="U70" s="119"/>
      <c r="V70" s="119"/>
      <c r="W70" s="119"/>
      <c r="X70" s="119"/>
      <c r="Y70" s="119"/>
      <c r="Z70" s="119"/>
      <c r="AA70" s="119"/>
      <c r="AB70" s="119"/>
      <c r="AC70" s="119"/>
      <c r="AD70" s="119"/>
    </row>
    <row r="71" spans="13:30">
      <c r="M71" s="119"/>
      <c r="N71" s="119"/>
      <c r="O71" s="119"/>
      <c r="P71" s="119"/>
      <c r="Q71" s="119"/>
      <c r="R71" s="119"/>
      <c r="S71" s="119"/>
      <c r="T71" s="119"/>
      <c r="U71" s="119"/>
      <c r="V71" s="119"/>
      <c r="W71" s="119"/>
      <c r="X71" s="119"/>
      <c r="Y71" s="119"/>
      <c r="Z71" s="119"/>
      <c r="AA71" s="119"/>
      <c r="AB71" s="119"/>
      <c r="AC71" s="119"/>
      <c r="AD71" s="119"/>
    </row>
    <row r="72" spans="13:30">
      <c r="M72" s="119"/>
      <c r="N72" s="119"/>
      <c r="O72" s="119"/>
      <c r="P72" s="119"/>
      <c r="Q72" s="119"/>
      <c r="R72" s="119"/>
      <c r="S72" s="119"/>
      <c r="T72" s="119"/>
      <c r="U72" s="119"/>
      <c r="V72" s="119"/>
      <c r="W72" s="119"/>
      <c r="X72" s="119"/>
      <c r="Y72" s="119"/>
      <c r="Z72" s="119"/>
      <c r="AA72" s="119"/>
      <c r="AB72" s="119"/>
      <c r="AC72" s="119"/>
      <c r="AD72" s="119"/>
    </row>
    <row r="73" spans="13:30">
      <c r="M73" s="119"/>
      <c r="N73" s="119"/>
      <c r="O73" s="119"/>
      <c r="P73" s="119"/>
      <c r="Q73" s="119"/>
      <c r="R73" s="119"/>
      <c r="S73" s="119"/>
      <c r="T73" s="119"/>
      <c r="U73" s="119"/>
      <c r="V73" s="119"/>
      <c r="W73" s="119"/>
      <c r="X73" s="119"/>
      <c r="Y73" s="119"/>
      <c r="Z73" s="119"/>
      <c r="AA73" s="119"/>
      <c r="AB73" s="119"/>
      <c r="AC73" s="119"/>
      <c r="AD73" s="119"/>
    </row>
    <row r="74" spans="13:30">
      <c r="M74" s="119"/>
      <c r="N74" s="119"/>
      <c r="O74" s="119"/>
      <c r="P74" s="119"/>
      <c r="Q74" s="119"/>
      <c r="R74" s="119"/>
      <c r="S74" s="119"/>
      <c r="T74" s="119"/>
      <c r="U74" s="119"/>
      <c r="V74" s="119"/>
      <c r="W74" s="119"/>
      <c r="X74" s="119"/>
      <c r="Y74" s="119"/>
      <c r="Z74" s="119"/>
      <c r="AA74" s="119"/>
      <c r="AB74" s="119"/>
      <c r="AC74" s="119"/>
      <c r="AD74" s="119"/>
    </row>
    <row r="75" spans="13:30">
      <c r="M75" s="119"/>
      <c r="N75" s="119"/>
      <c r="O75" s="119"/>
      <c r="P75" s="119"/>
      <c r="Q75" s="119"/>
      <c r="R75" s="119"/>
      <c r="S75" s="119"/>
      <c r="T75" s="119"/>
      <c r="U75" s="119"/>
      <c r="V75" s="119"/>
      <c r="W75" s="119"/>
      <c r="X75" s="119"/>
      <c r="Y75" s="119"/>
      <c r="Z75" s="119"/>
      <c r="AA75" s="119"/>
      <c r="AB75" s="119"/>
      <c r="AC75" s="119"/>
      <c r="AD75" s="119"/>
    </row>
    <row r="76" spans="13:30">
      <c r="M76" s="119"/>
      <c r="N76" s="119"/>
      <c r="O76" s="119"/>
      <c r="P76" s="119"/>
      <c r="Q76" s="119"/>
      <c r="R76" s="119"/>
      <c r="S76" s="119"/>
      <c r="T76" s="119"/>
      <c r="U76" s="119"/>
      <c r="V76" s="119"/>
      <c r="W76" s="119"/>
      <c r="X76" s="119"/>
      <c r="Y76" s="119"/>
      <c r="Z76" s="119"/>
      <c r="AA76" s="119"/>
      <c r="AB76" s="119"/>
      <c r="AC76" s="119"/>
      <c r="AD76" s="119"/>
    </row>
    <row r="77" spans="13:30">
      <c r="M77" s="119"/>
      <c r="N77" s="119"/>
      <c r="O77" s="119"/>
      <c r="P77" s="119"/>
      <c r="Q77" s="119"/>
      <c r="R77" s="119"/>
      <c r="S77" s="119"/>
      <c r="T77" s="119"/>
      <c r="U77" s="119"/>
      <c r="V77" s="119"/>
      <c r="W77" s="119"/>
      <c r="X77" s="119"/>
      <c r="Y77" s="119"/>
      <c r="Z77" s="119"/>
      <c r="AA77" s="119"/>
      <c r="AB77" s="119"/>
      <c r="AC77" s="119"/>
      <c r="AD77" s="119"/>
    </row>
    <row r="78" spans="13:30">
      <c r="M78" s="119"/>
      <c r="N78" s="119"/>
      <c r="O78" s="119"/>
      <c r="P78" s="119"/>
      <c r="Q78" s="119"/>
      <c r="R78" s="119"/>
      <c r="S78" s="119"/>
      <c r="T78" s="119"/>
      <c r="U78" s="119"/>
      <c r="V78" s="119"/>
      <c r="W78" s="119"/>
      <c r="X78" s="119"/>
      <c r="Y78" s="119"/>
      <c r="Z78" s="119"/>
      <c r="AA78" s="119"/>
      <c r="AB78" s="119"/>
      <c r="AC78" s="119"/>
      <c r="AD78" s="119"/>
    </row>
    <row r="79" spans="13:30">
      <c r="M79" s="119"/>
      <c r="N79" s="119"/>
      <c r="O79" s="119"/>
      <c r="P79" s="119"/>
      <c r="Q79" s="119"/>
      <c r="R79" s="119"/>
      <c r="S79" s="119"/>
      <c r="T79" s="119"/>
      <c r="U79" s="119"/>
      <c r="V79" s="119"/>
      <c r="W79" s="119"/>
      <c r="X79" s="119"/>
      <c r="Y79" s="119"/>
      <c r="Z79" s="119"/>
      <c r="AA79" s="119"/>
      <c r="AB79" s="119"/>
      <c r="AC79" s="119"/>
      <c r="AD79" s="119"/>
    </row>
    <row r="80" spans="13:30">
      <c r="M80" s="119"/>
      <c r="N80" s="119"/>
      <c r="O80" s="119"/>
      <c r="P80" s="119"/>
      <c r="Q80" s="119"/>
      <c r="R80" s="119"/>
      <c r="S80" s="119"/>
      <c r="T80" s="119"/>
      <c r="U80" s="119"/>
      <c r="V80" s="119"/>
      <c r="W80" s="119"/>
      <c r="X80" s="119"/>
      <c r="Y80" s="119"/>
      <c r="Z80" s="119"/>
      <c r="AA80" s="119"/>
      <c r="AB80" s="119"/>
      <c r="AC80" s="119"/>
      <c r="AD80" s="119"/>
    </row>
    <row r="81" spans="13:30">
      <c r="M81" s="119"/>
      <c r="N81" s="119"/>
      <c r="O81" s="119"/>
      <c r="P81" s="119"/>
      <c r="Q81" s="119"/>
      <c r="R81" s="119"/>
      <c r="S81" s="119"/>
      <c r="T81" s="119"/>
      <c r="U81" s="119"/>
      <c r="V81" s="119"/>
      <c r="W81" s="119"/>
      <c r="X81" s="119"/>
      <c r="Y81" s="119"/>
      <c r="Z81" s="119"/>
      <c r="AA81" s="119"/>
      <c r="AB81" s="119"/>
      <c r="AC81" s="119"/>
      <c r="AD81" s="119"/>
    </row>
    <row r="82" spans="13:30">
      <c r="M82" s="119"/>
      <c r="N82" s="119"/>
      <c r="O82" s="119"/>
      <c r="P82" s="119"/>
      <c r="Q82" s="119"/>
      <c r="R82" s="119"/>
      <c r="S82" s="119"/>
      <c r="T82" s="119"/>
      <c r="U82" s="119"/>
      <c r="V82" s="119"/>
      <c r="W82" s="119"/>
      <c r="X82" s="119"/>
      <c r="Y82" s="119"/>
      <c r="Z82" s="119"/>
      <c r="AA82" s="119"/>
      <c r="AB82" s="119"/>
      <c r="AC82" s="119"/>
      <c r="AD82" s="119"/>
    </row>
    <row r="83" spans="13:30">
      <c r="N83" s="119"/>
      <c r="O83" s="119"/>
      <c r="P83" s="119"/>
      <c r="Q83" s="119"/>
      <c r="R83" s="119"/>
      <c r="S83" s="119"/>
      <c r="T83" s="119"/>
      <c r="U83" s="119"/>
      <c r="V83" s="119"/>
      <c r="W83" s="119"/>
      <c r="X83" s="119"/>
      <c r="Y83" s="119"/>
      <c r="Z83" s="119"/>
      <c r="AA83" s="119"/>
      <c r="AB83" s="119"/>
      <c r="AC83" s="119"/>
      <c r="AD83" s="119"/>
    </row>
    <row r="84" spans="13:30">
      <c r="N84" s="119"/>
      <c r="O84" s="119"/>
      <c r="P84" s="119"/>
      <c r="Q84" s="119"/>
      <c r="R84" s="119"/>
      <c r="S84" s="119"/>
      <c r="T84" s="119"/>
      <c r="U84" s="119"/>
      <c r="V84" s="119"/>
      <c r="W84" s="119"/>
      <c r="X84" s="119"/>
      <c r="Y84" s="119"/>
      <c r="Z84" s="119"/>
      <c r="AA84" s="119"/>
      <c r="AB84" s="119"/>
      <c r="AC84" s="119"/>
      <c r="AD84" s="119"/>
    </row>
    <row r="85" spans="13:30">
      <c r="N85" s="119"/>
      <c r="O85" s="119"/>
      <c r="P85" s="119"/>
      <c r="Q85" s="119"/>
      <c r="R85" s="119"/>
      <c r="S85" s="119"/>
      <c r="T85" s="119"/>
      <c r="U85" s="119"/>
      <c r="V85" s="119"/>
      <c r="W85" s="119"/>
      <c r="X85" s="119"/>
      <c r="Y85" s="119"/>
      <c r="Z85" s="119"/>
      <c r="AA85" s="119"/>
      <c r="AB85" s="119"/>
      <c r="AC85" s="119"/>
      <c r="AD85" s="119"/>
    </row>
    <row r="86" spans="13:30">
      <c r="N86" s="119"/>
      <c r="O86" s="119"/>
      <c r="P86" s="119"/>
      <c r="Q86" s="119"/>
      <c r="R86" s="119"/>
      <c r="S86" s="119"/>
      <c r="T86" s="119"/>
      <c r="U86" s="119"/>
      <c r="V86" s="119"/>
      <c r="W86" s="119"/>
      <c r="X86" s="119"/>
      <c r="Y86" s="119"/>
      <c r="Z86" s="119"/>
      <c r="AA86" s="119"/>
      <c r="AB86" s="119"/>
      <c r="AC86" s="119"/>
      <c r="AD86" s="119"/>
    </row>
    <row r="87" spans="13:30">
      <c r="N87" s="119"/>
      <c r="O87" s="119"/>
      <c r="P87" s="119"/>
      <c r="Q87" s="119"/>
      <c r="R87" s="119"/>
      <c r="S87" s="119"/>
      <c r="T87" s="119"/>
      <c r="U87" s="119"/>
      <c r="V87" s="119"/>
      <c r="W87" s="119"/>
      <c r="X87" s="119"/>
      <c r="Y87" s="119"/>
      <c r="Z87" s="119"/>
      <c r="AA87" s="119"/>
      <c r="AB87" s="119"/>
      <c r="AC87" s="119"/>
      <c r="AD87" s="119"/>
    </row>
    <row r="88" spans="13:30">
      <c r="N88" s="119"/>
      <c r="O88" s="119"/>
      <c r="P88" s="119"/>
      <c r="Q88" s="119"/>
      <c r="R88" s="119"/>
      <c r="S88" s="119"/>
      <c r="T88" s="119"/>
      <c r="U88" s="119"/>
      <c r="V88" s="119"/>
      <c r="W88" s="119"/>
      <c r="X88" s="119"/>
      <c r="Y88" s="119"/>
      <c r="Z88" s="119"/>
      <c r="AA88" s="119"/>
      <c r="AB88" s="119"/>
      <c r="AC88" s="119"/>
      <c r="AD88" s="119"/>
    </row>
    <row r="89" spans="13:30">
      <c r="N89" s="119"/>
      <c r="O89" s="119"/>
      <c r="P89" s="119"/>
      <c r="Q89" s="119"/>
      <c r="R89" s="119"/>
      <c r="S89" s="119"/>
      <c r="T89" s="119"/>
      <c r="U89" s="119"/>
      <c r="V89" s="119"/>
      <c r="W89" s="119"/>
      <c r="X89" s="119"/>
      <c r="Y89" s="119"/>
      <c r="Z89" s="119"/>
      <c r="AA89" s="119"/>
      <c r="AB89" s="119"/>
      <c r="AC89" s="119"/>
      <c r="AD89" s="119"/>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FA289-D83B-4305-8F86-6D2B0091A70D}">
  <sheetPr codeName="Sheet4">
    <pageSetUpPr fitToPage="1"/>
  </sheetPr>
  <dimension ref="B1:W85"/>
  <sheetViews>
    <sheetView showGridLines="0" zoomScaleNormal="100" workbookViewId="0">
      <pane xSplit="3" ySplit="4" topLeftCell="E6" activePane="bottomRight" state="frozen"/>
      <selection pane="bottomRight" activeCell="W13" sqref="W13"/>
      <selection pane="bottomLeft" activeCell="Y27" sqref="Y27"/>
      <selection pane="topRight" activeCell="Y27" sqref="Y27"/>
    </sheetView>
  </sheetViews>
  <sheetFormatPr defaultColWidth="9.140625" defaultRowHeight="12" outlineLevelCol="1"/>
  <cols>
    <col min="1" max="1" width="6.7109375" style="310" customWidth="1"/>
    <col min="2" max="2" width="17.5703125" style="310" customWidth="1"/>
    <col min="3" max="3" width="18.140625" style="310" hidden="1" customWidth="1" outlineLevel="1"/>
    <col min="4" max="4" width="8.7109375" style="311" customWidth="1" collapsed="1"/>
    <col min="5" max="14" width="8.7109375" style="311" customWidth="1"/>
    <col min="15" max="18" width="8.140625" style="311" customWidth="1"/>
    <col min="19" max="19" width="9.140625" style="310"/>
    <col min="20" max="20" width="0" style="310" hidden="1" customWidth="1"/>
    <col min="21" max="16384" width="9.140625" style="310"/>
  </cols>
  <sheetData>
    <row r="1" spans="2:23" ht="15">
      <c r="T1" s="144"/>
      <c r="U1" s="144"/>
      <c r="V1" s="144"/>
      <c r="W1" s="144"/>
    </row>
    <row r="2" spans="2:23" ht="14.45" customHeight="1">
      <c r="B2" s="469" t="s">
        <v>2599</v>
      </c>
      <c r="C2" s="469"/>
      <c r="D2" s="469"/>
      <c r="E2" s="469"/>
      <c r="F2" s="469"/>
      <c r="G2" s="469"/>
      <c r="H2" s="469"/>
      <c r="I2" s="469"/>
      <c r="J2" s="469"/>
      <c r="K2" s="469"/>
      <c r="L2" s="469"/>
      <c r="M2" s="469"/>
      <c r="N2" s="469"/>
      <c r="O2" s="312"/>
      <c r="P2" s="312"/>
      <c r="Q2" s="312"/>
      <c r="R2" s="312"/>
      <c r="T2" s="144"/>
      <c r="U2" s="144"/>
      <c r="V2" s="144"/>
      <c r="W2" s="144"/>
    </row>
    <row r="3" spans="2:23" ht="15.75">
      <c r="B3" s="313" t="s">
        <v>646</v>
      </c>
      <c r="C3" s="314"/>
      <c r="D3" s="314"/>
      <c r="E3" s="314"/>
      <c r="F3" s="314"/>
      <c r="G3" s="314"/>
      <c r="H3" s="314"/>
      <c r="I3" s="314"/>
      <c r="J3" s="314"/>
      <c r="K3" s="314"/>
      <c r="L3" s="314"/>
      <c r="M3" s="314"/>
      <c r="N3" s="314"/>
      <c r="O3" s="314"/>
      <c r="P3" s="314"/>
      <c r="Q3" s="315"/>
      <c r="R3" s="315"/>
      <c r="T3" s="144"/>
      <c r="U3" s="144"/>
      <c r="V3" s="144"/>
      <c r="W3" s="144"/>
    </row>
    <row r="4" spans="2:23"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c r="T4" s="144"/>
      <c r="U4" s="144"/>
      <c r="V4" s="144"/>
      <c r="W4" s="144"/>
    </row>
    <row r="5" spans="2:23" ht="14.1" hidden="1" customHeight="1">
      <c r="B5" s="318" t="s">
        <v>2600</v>
      </c>
      <c r="C5" s="319" t="s">
        <v>2600</v>
      </c>
      <c r="D5" s="320">
        <v>-3.1470653978762582</v>
      </c>
      <c r="E5" s="320">
        <v>-3.3021520720517663</v>
      </c>
      <c r="F5" s="320">
        <v>-2.9902028089362083</v>
      </c>
      <c r="G5" s="320">
        <v>-2.8504826441036086</v>
      </c>
      <c r="H5" s="320">
        <v>-3.5754518921619924</v>
      </c>
      <c r="I5" s="320">
        <v>-9.5430019701869711</v>
      </c>
      <c r="J5" s="320">
        <v>-6.2601249811591524</v>
      </c>
      <c r="K5" s="320">
        <v>-3.8741259129510772</v>
      </c>
      <c r="L5" s="320">
        <v>-5.4926329809285521</v>
      </c>
      <c r="M5" s="320">
        <v>-4.8647694005653612</v>
      </c>
      <c r="N5" s="320">
        <v>-4.6761446445820507</v>
      </c>
      <c r="O5" s="320">
        <v>-4.4788525619144082</v>
      </c>
      <c r="P5" s="320">
        <v>-4.3569844783658906</v>
      </c>
      <c r="Q5" s="320">
        <v>-4.3757464550941556</v>
      </c>
      <c r="R5" s="320">
        <v>-4.2567973874662783</v>
      </c>
      <c r="T5" s="144"/>
      <c r="U5" s="144"/>
      <c r="V5" s="144"/>
      <c r="W5" s="144"/>
    </row>
    <row r="6" spans="2:23" ht="14.1" customHeight="1">
      <c r="B6" s="318" t="s">
        <v>2601</v>
      </c>
      <c r="C6" s="319" t="s">
        <v>2602</v>
      </c>
      <c r="D6" s="320">
        <v>-2.5831113575696096</v>
      </c>
      <c r="E6" s="320">
        <v>-2.6522212892726826</v>
      </c>
      <c r="F6" s="320">
        <v>-2.4434665458222793</v>
      </c>
      <c r="G6" s="320">
        <v>-2.4338917870120262</v>
      </c>
      <c r="H6" s="320">
        <v>-3.0199518958347471</v>
      </c>
      <c r="I6" s="320">
        <v>-10.225034934008406</v>
      </c>
      <c r="J6" s="320">
        <v>-7.1694145907337186</v>
      </c>
      <c r="K6" s="320">
        <v>-3.1496893689149692</v>
      </c>
      <c r="L6" s="320">
        <v>-5.5731856763975101</v>
      </c>
      <c r="M6" s="320">
        <v>-4.4026675729496523</v>
      </c>
      <c r="N6" s="320">
        <v>-4.2442857899500286</v>
      </c>
      <c r="O6" s="320">
        <v>-3.9278502354341702</v>
      </c>
      <c r="P6" s="320">
        <v>-3.7688178274775304</v>
      </c>
      <c r="Q6" s="320">
        <v>-3.8214984906045664</v>
      </c>
      <c r="R6" s="320">
        <v>-3.6291296837902673</v>
      </c>
      <c r="T6" s="144"/>
      <c r="U6" s="144"/>
      <c r="V6" s="144"/>
      <c r="W6" s="144"/>
    </row>
    <row r="7" spans="2:23" ht="14.1" customHeight="1">
      <c r="B7" s="321" t="s">
        <v>2603</v>
      </c>
      <c r="C7" s="319" t="s">
        <v>2603</v>
      </c>
      <c r="D7" s="320">
        <v>-1.9443847977561837</v>
      </c>
      <c r="E7" s="320">
        <v>-1.4682118998925462</v>
      </c>
      <c r="F7" s="320">
        <v>-0.92036247172444496</v>
      </c>
      <c r="G7" s="320">
        <v>-0.42970252343089282</v>
      </c>
      <c r="H7" s="320">
        <v>-0.6453093796534275</v>
      </c>
      <c r="I7" s="320">
        <v>-7.0343669621477565</v>
      </c>
      <c r="J7" s="320">
        <v>-5.2154014378042977</v>
      </c>
      <c r="K7" s="320">
        <v>-3.6876016174167949</v>
      </c>
      <c r="L7" s="320">
        <v>-3.5431584924361958</v>
      </c>
      <c r="M7" s="320">
        <v>-2.928417670980151</v>
      </c>
      <c r="N7" s="320">
        <v>-2.6426062665765033</v>
      </c>
      <c r="O7" s="320">
        <v>-2.4559967979644748</v>
      </c>
      <c r="P7" s="320">
        <v>-2.4003523358134102</v>
      </c>
      <c r="Q7" s="320">
        <v>-2.3437541195735481</v>
      </c>
      <c r="R7" s="320">
        <v>-2.3095591481602957</v>
      </c>
      <c r="T7" s="144"/>
      <c r="U7" s="144"/>
      <c r="V7" s="144"/>
      <c r="W7" s="144"/>
    </row>
    <row r="8" spans="2:23" ht="14.1" customHeight="1">
      <c r="B8" s="321" t="s">
        <v>2604</v>
      </c>
      <c r="C8" s="321" t="s">
        <v>2605</v>
      </c>
      <c r="D8" s="320">
        <v>-3.008008635782021</v>
      </c>
      <c r="E8" s="320">
        <v>-3.3222474307083139</v>
      </c>
      <c r="F8" s="320">
        <v>-3.3323979552901855</v>
      </c>
      <c r="G8" s="320">
        <v>-3.3642853002778508</v>
      </c>
      <c r="H8" s="320">
        <v>-3.8439560355527393</v>
      </c>
      <c r="I8" s="320">
        <v>-11.622518959454258</v>
      </c>
      <c r="J8" s="320">
        <v>-8.7166647134114008</v>
      </c>
      <c r="K8" s="320">
        <v>-4.051636873922793</v>
      </c>
      <c r="L8" s="320">
        <v>-7.0187744171762692</v>
      </c>
      <c r="M8" s="320">
        <v>-5.4766046447215819</v>
      </c>
      <c r="N8" s="320">
        <v>-5.3270483789753618</v>
      </c>
      <c r="O8" s="320">
        <v>-4.9258451437522863</v>
      </c>
      <c r="P8" s="320">
        <v>-4.7231387141557173</v>
      </c>
      <c r="Q8" s="320">
        <v>-4.8124258856460882</v>
      </c>
      <c r="R8" s="320">
        <v>-4.5507240461966996</v>
      </c>
      <c r="T8" s="144"/>
      <c r="U8" s="144"/>
      <c r="V8" s="144"/>
      <c r="W8" s="144"/>
    </row>
    <row r="9" spans="2:23" ht="14.25" customHeight="1">
      <c r="B9" s="321" t="s">
        <v>2606</v>
      </c>
      <c r="C9" s="322" t="s">
        <v>2607</v>
      </c>
      <c r="D9" s="320">
        <v>-2.862911708477867</v>
      </c>
      <c r="E9" s="320">
        <v>-3.0998838671131992</v>
      </c>
      <c r="F9" s="320">
        <v>-3.0534004827267509</v>
      </c>
      <c r="G9" s="320">
        <v>-3.0518501028010707</v>
      </c>
      <c r="H9" s="320">
        <v>-3.6998153623568841</v>
      </c>
      <c r="I9" s="320">
        <v>-11.162310368825375</v>
      </c>
      <c r="J9" s="320">
        <v>-8.2973567910612402</v>
      </c>
      <c r="K9" s="320">
        <v>-3.9004128858428495</v>
      </c>
      <c r="L9" s="320">
        <v>-6.6036617627662642</v>
      </c>
      <c r="M9" s="320">
        <v>-5.170221136981044</v>
      </c>
      <c r="N9" s="320">
        <v>-5.0071616557344267</v>
      </c>
      <c r="O9" s="320">
        <v>-4.6210626511640163</v>
      </c>
      <c r="P9" s="320">
        <v>-4.4195539028280724</v>
      </c>
      <c r="Q9" s="320">
        <v>-4.4918716756063111</v>
      </c>
      <c r="R9" s="320">
        <v>-4.239966068016531</v>
      </c>
      <c r="T9" s="144"/>
      <c r="U9" s="144"/>
      <c r="V9" s="144"/>
      <c r="W9" s="144"/>
    </row>
    <row r="10" spans="2:23" ht="3" customHeight="1">
      <c r="B10" s="321"/>
      <c r="C10" s="322"/>
      <c r="D10" s="320"/>
      <c r="E10" s="320"/>
      <c r="F10" s="320"/>
      <c r="G10" s="320"/>
      <c r="H10" s="320"/>
      <c r="I10" s="320"/>
      <c r="J10" s="320"/>
      <c r="K10" s="320"/>
      <c r="L10" s="320"/>
      <c r="M10" s="320"/>
      <c r="N10" s="320"/>
      <c r="O10" s="320"/>
      <c r="P10" s="320"/>
      <c r="Q10" s="320"/>
      <c r="R10" s="320"/>
      <c r="T10" s="144"/>
      <c r="U10" s="144"/>
      <c r="V10" s="144"/>
      <c r="W10" s="144"/>
    </row>
    <row r="11" spans="2:23" ht="13.5" customHeight="1">
      <c r="B11" s="323" t="s">
        <v>2608</v>
      </c>
      <c r="C11" s="323" t="s">
        <v>2608</v>
      </c>
      <c r="D11" s="324">
        <v>1.6537969159001173</v>
      </c>
      <c r="E11" s="324">
        <v>4.0681243295399847</v>
      </c>
      <c r="F11" s="324">
        <v>3.3379636198301048</v>
      </c>
      <c r="G11" s="324">
        <v>2.6706966685869666</v>
      </c>
      <c r="H11" s="324">
        <v>2.3059092984721947</v>
      </c>
      <c r="I11" s="324">
        <v>-1.0657018367580766</v>
      </c>
      <c r="J11" s="324">
        <v>-1.1664737674187196</v>
      </c>
      <c r="K11" s="324">
        <v>4.842524232115907</v>
      </c>
      <c r="L11" s="324">
        <v>2.2351223419969886</v>
      </c>
      <c r="M11" s="324">
        <v>2.2819869683783276</v>
      </c>
      <c r="N11" s="324">
        <v>2.6437350338040968</v>
      </c>
      <c r="O11" s="324">
        <v>2.654689940937458</v>
      </c>
      <c r="P11" s="324">
        <v>2.5776880190317244</v>
      </c>
      <c r="Q11" s="324">
        <v>2.5085532430128636</v>
      </c>
      <c r="R11" s="324">
        <v>2.6366351937021206</v>
      </c>
      <c r="T11" s="144"/>
      <c r="U11" s="144"/>
      <c r="V11" s="144"/>
      <c r="W11" s="144"/>
    </row>
    <row r="12" spans="2:23" ht="13.5" customHeight="1">
      <c r="B12" s="323" t="s">
        <v>1060</v>
      </c>
      <c r="C12" s="323" t="s">
        <v>1060</v>
      </c>
      <c r="D12" s="324">
        <v>-2.7850951124810326</v>
      </c>
      <c r="E12" s="324">
        <v>-2.421970689972802</v>
      </c>
      <c r="F12" s="324">
        <v>-1.7161576702182175</v>
      </c>
      <c r="G12" s="324">
        <v>-1.257095379508897</v>
      </c>
      <c r="H12" s="324">
        <v>-4.4039992044873326</v>
      </c>
      <c r="I12" s="324">
        <v>-8.7181895759385739</v>
      </c>
      <c r="J12" s="324">
        <v>-6.4567472962365198</v>
      </c>
      <c r="K12" s="324">
        <v>-2.2546290870744317</v>
      </c>
      <c r="L12" s="324">
        <v>-0.94475465253595847</v>
      </c>
      <c r="M12" s="324">
        <v>-1.3381944774900951</v>
      </c>
      <c r="N12" s="324">
        <v>-1.4030899116436566</v>
      </c>
      <c r="O12" s="324">
        <v>-1.1119130703330771</v>
      </c>
      <c r="P12" s="324">
        <v>-0.81151772665031263</v>
      </c>
      <c r="Q12" s="324">
        <v>-0.52138179139416108</v>
      </c>
      <c r="R12" s="324">
        <v>-0.32209206974443522</v>
      </c>
      <c r="T12" s="144"/>
      <c r="U12" s="144"/>
      <c r="V12" s="144"/>
      <c r="W12" s="144"/>
    </row>
    <row r="13" spans="2:23" ht="13.5" customHeight="1">
      <c r="B13" s="323" t="s">
        <v>959</v>
      </c>
      <c r="C13" s="323" t="s">
        <v>959</v>
      </c>
      <c r="D13" s="324">
        <v>-1.0464569716396444</v>
      </c>
      <c r="E13" s="324">
        <v>-1.5345912848694667</v>
      </c>
      <c r="F13" s="324">
        <v>-0.81611870051586255</v>
      </c>
      <c r="G13" s="324">
        <v>0.17014769294017598</v>
      </c>
      <c r="H13" s="324">
        <v>0.56754201833601969</v>
      </c>
      <c r="I13" s="324">
        <v>-7.9911159954771511</v>
      </c>
      <c r="J13" s="324">
        <v>-5.7947721714760219</v>
      </c>
      <c r="K13" s="324">
        <v>-3.5381517652402756</v>
      </c>
      <c r="L13" s="324">
        <v>-2.4454544216100129</v>
      </c>
      <c r="M13" s="324">
        <v>-2.640590623322066</v>
      </c>
      <c r="N13" s="324">
        <v>-2.3387550295732273</v>
      </c>
      <c r="O13" s="324">
        <v>-2.0018512016371721</v>
      </c>
      <c r="P13" s="324">
        <v>-2.0399755839303819</v>
      </c>
      <c r="Q13" s="324">
        <v>-1.9415973689444948</v>
      </c>
      <c r="R13" s="324">
        <v>-1.9070154173949887</v>
      </c>
      <c r="T13" s="144"/>
      <c r="U13" s="144"/>
      <c r="V13" s="144"/>
      <c r="W13" s="144"/>
    </row>
    <row r="14" spans="2:23" ht="13.5" customHeight="1">
      <c r="B14" s="323" t="s">
        <v>939</v>
      </c>
      <c r="C14" s="323" t="s">
        <v>939</v>
      </c>
      <c r="D14" s="324">
        <v>-2.4136433230462058</v>
      </c>
      <c r="E14" s="324">
        <v>-2.3631375193275748</v>
      </c>
      <c r="F14" s="324">
        <v>-0.68385574654533199</v>
      </c>
      <c r="G14" s="324">
        <v>-0.86988181745067394</v>
      </c>
      <c r="H14" s="324">
        <v>-1.9913260744219472</v>
      </c>
      <c r="I14" s="324">
        <v>-8.8662783126568101</v>
      </c>
      <c r="J14" s="324">
        <v>-5.370976315634044</v>
      </c>
      <c r="K14" s="324">
        <v>-3.5390446624371665</v>
      </c>
      <c r="L14" s="324">
        <v>-4.6313289644134761</v>
      </c>
      <c r="M14" s="324">
        <v>-4.395954292038418</v>
      </c>
      <c r="N14" s="324">
        <v>-4.6591427177926663</v>
      </c>
      <c r="O14" s="324">
        <v>-4.9779600155558077</v>
      </c>
      <c r="P14" s="324">
        <v>-5.3754021407839385</v>
      </c>
      <c r="Q14" s="324">
        <v>-5.4463308569672044</v>
      </c>
      <c r="R14" s="324">
        <v>-5.5775272114641066</v>
      </c>
      <c r="T14" s="144"/>
      <c r="U14" s="144"/>
      <c r="V14" s="144"/>
      <c r="W14" s="144"/>
    </row>
    <row r="15" spans="2:23" ht="13.5" customHeight="1">
      <c r="B15" s="323" t="s">
        <v>1057</v>
      </c>
      <c r="C15" s="323" t="s">
        <v>1057</v>
      </c>
      <c r="D15" s="324">
        <v>-6.1845591002194993E-2</v>
      </c>
      <c r="E15" s="324">
        <v>-0.45316422574776544</v>
      </c>
      <c r="F15" s="324">
        <v>-0.11244295517090443</v>
      </c>
      <c r="G15" s="324">
        <v>0.35989130799422991</v>
      </c>
      <c r="H15" s="324">
        <v>-1.7289349803786477E-2</v>
      </c>
      <c r="I15" s="324">
        <v>-10.949067496139429</v>
      </c>
      <c r="J15" s="324">
        <v>-2.9190071363219041</v>
      </c>
      <c r="K15" s="324">
        <v>0.10859175861420566</v>
      </c>
      <c r="L15" s="324">
        <v>-0.59468590338257898</v>
      </c>
      <c r="M15" s="324">
        <v>-1.1331362897354547</v>
      </c>
      <c r="N15" s="324">
        <v>-0.90104450185236473</v>
      </c>
      <c r="O15" s="324">
        <v>-0.73480850667221531</v>
      </c>
      <c r="P15" s="324">
        <v>-0.66257591705850216</v>
      </c>
      <c r="Q15" s="324">
        <v>-0.59238676108890831</v>
      </c>
      <c r="R15" s="324">
        <v>-0.41288705823754712</v>
      </c>
      <c r="T15" s="144"/>
      <c r="U15" s="144"/>
      <c r="V15" s="144"/>
      <c r="W15" s="144"/>
    </row>
    <row r="16" spans="2:23" ht="13.5" customHeight="1">
      <c r="B16" s="323" t="s">
        <v>581</v>
      </c>
      <c r="C16" s="323" t="s">
        <v>581</v>
      </c>
      <c r="D16" s="324">
        <v>-3.488011868141458</v>
      </c>
      <c r="E16" s="324">
        <v>-1.0339376053962901</v>
      </c>
      <c r="F16" s="324">
        <v>0.82779188328698672</v>
      </c>
      <c r="G16" s="324">
        <v>0.13945447560507107</v>
      </c>
      <c r="H16" s="324">
        <v>2.2197129744299557</v>
      </c>
      <c r="I16" s="324">
        <v>-7.2922310323690507</v>
      </c>
      <c r="J16" s="324">
        <v>-2.5006420243455634</v>
      </c>
      <c r="K16" s="324">
        <v>0.11118628114245376</v>
      </c>
      <c r="L16" s="324">
        <v>0.21067272974240381</v>
      </c>
      <c r="M16" s="324">
        <v>-1.5127897278073168</v>
      </c>
      <c r="N16" s="324">
        <v>-1.3400076741754661</v>
      </c>
      <c r="O16" s="324">
        <v>-1.1347937310767269</v>
      </c>
      <c r="P16" s="324">
        <v>-1.0413271483803828</v>
      </c>
      <c r="Q16" s="324">
        <v>-0.97356144927727117</v>
      </c>
      <c r="R16" s="324">
        <v>-1.03454710460868</v>
      </c>
      <c r="T16" s="144"/>
      <c r="U16" s="144"/>
      <c r="V16" s="144"/>
      <c r="W16" s="144"/>
    </row>
    <row r="17" spans="2:23" ht="13.5" customHeight="1">
      <c r="B17" s="323" t="s">
        <v>2609</v>
      </c>
      <c r="C17" s="323" t="s">
        <v>979</v>
      </c>
      <c r="D17" s="324">
        <v>6.7989300044583145E-2</v>
      </c>
      <c r="E17" s="324">
        <v>0.25613245256027267</v>
      </c>
      <c r="F17" s="324">
        <v>1.8939170162068488</v>
      </c>
      <c r="G17" s="324">
        <v>-3.6179763876521909</v>
      </c>
      <c r="H17" s="324">
        <v>1.255085707382527</v>
      </c>
      <c r="I17" s="324">
        <v>-5.7360311861889741</v>
      </c>
      <c r="J17" s="324">
        <v>-1.9340008665094115</v>
      </c>
      <c r="K17" s="324">
        <v>2.4379707097907639</v>
      </c>
      <c r="L17" s="324">
        <v>2.9448434155210017</v>
      </c>
      <c r="M17" s="324">
        <v>2.5003842940222007</v>
      </c>
      <c r="N17" s="324">
        <v>2.4429066340762629</v>
      </c>
      <c r="O17" s="324">
        <v>2.317699598138184</v>
      </c>
      <c r="P17" s="324">
        <v>1.3915672119749585</v>
      </c>
      <c r="Q17" s="324">
        <v>0.9961266720229992</v>
      </c>
      <c r="R17" s="324">
        <v>0.8082244463637851</v>
      </c>
      <c r="T17" s="144"/>
      <c r="U17" s="144"/>
      <c r="V17" s="144"/>
      <c r="W17" s="144"/>
    </row>
    <row r="18" spans="2:23" ht="13.5" customHeight="1">
      <c r="B18" s="323" t="s">
        <v>967</v>
      </c>
      <c r="C18" s="323" t="s">
        <v>967</v>
      </c>
      <c r="D18" s="324">
        <v>-0.64381765122764023</v>
      </c>
      <c r="E18" s="324">
        <v>0.71177619253209334</v>
      </c>
      <c r="F18" s="324">
        <v>1.5014059599553333</v>
      </c>
      <c r="G18" s="324">
        <v>0.89251770684382481</v>
      </c>
      <c r="H18" s="324">
        <v>0.28850912147427143</v>
      </c>
      <c r="I18" s="324">
        <v>-5.7664817990688944</v>
      </c>
      <c r="J18" s="324">
        <v>-5.0849957527906433</v>
      </c>
      <c r="K18" s="324">
        <v>-3.2111431376056432</v>
      </c>
      <c r="L18" s="324">
        <v>-3.5769817849341488</v>
      </c>
      <c r="M18" s="324">
        <v>-2.2162516056929435</v>
      </c>
      <c r="N18" s="324">
        <v>-1.7546746936656203</v>
      </c>
      <c r="O18" s="324">
        <v>-1.553041250971043</v>
      </c>
      <c r="P18" s="324">
        <v>-1.2799895339539926</v>
      </c>
      <c r="Q18" s="324">
        <v>-0.8707962607876516</v>
      </c>
      <c r="R18" s="324">
        <v>-1.8792989303911001</v>
      </c>
      <c r="T18" s="144"/>
      <c r="U18" s="144"/>
      <c r="V18" s="144"/>
      <c r="W18" s="144"/>
    </row>
    <row r="19" spans="2:23" ht="13.5" customHeight="1">
      <c r="B19" s="323" t="s">
        <v>943</v>
      </c>
      <c r="C19" s="323" t="s">
        <v>943</v>
      </c>
      <c r="D19" s="324">
        <v>-1.3295808787854384</v>
      </c>
      <c r="E19" s="324">
        <v>-0.10598683277279868</v>
      </c>
      <c r="F19" s="324">
        <v>1.7862614913176711</v>
      </c>
      <c r="G19" s="324">
        <v>0.76043518105546715</v>
      </c>
      <c r="H19" s="324">
        <v>4.1315819650317724</v>
      </c>
      <c r="I19" s="324">
        <v>0.37997993892056225</v>
      </c>
      <c r="J19" s="324">
        <v>4.0568022096718233</v>
      </c>
      <c r="K19" s="324">
        <v>3.3424752546577183</v>
      </c>
      <c r="L19" s="324">
        <v>2.7451745184632865</v>
      </c>
      <c r="M19" s="324">
        <v>1.4567049108099934</v>
      </c>
      <c r="N19" s="324">
        <v>0.77355200098465493</v>
      </c>
      <c r="O19" s="324">
        <v>0.16553667539995831</v>
      </c>
      <c r="P19" s="324">
        <v>-5.0042668279748577E-2</v>
      </c>
      <c r="Q19" s="324">
        <v>-0.20151089301158548</v>
      </c>
      <c r="R19" s="324">
        <v>-0.39056633639001792</v>
      </c>
      <c r="T19" s="144"/>
      <c r="U19" s="144"/>
      <c r="V19" s="144"/>
      <c r="W19" s="144"/>
    </row>
    <row r="20" spans="2:23" ht="13.5" customHeight="1">
      <c r="B20" s="323" t="s">
        <v>969</v>
      </c>
      <c r="C20" s="323" t="s">
        <v>969</v>
      </c>
      <c r="D20" s="324">
        <v>-0.38741382661451951</v>
      </c>
      <c r="E20" s="324">
        <v>-0.95488980545248048</v>
      </c>
      <c r="F20" s="324">
        <v>-1.0262839945069215</v>
      </c>
      <c r="G20" s="324">
        <v>-1.1333784638925319</v>
      </c>
      <c r="H20" s="324">
        <v>0.11955213083458134</v>
      </c>
      <c r="I20" s="324">
        <v>-5.4316807990086762</v>
      </c>
      <c r="J20" s="324">
        <v>-2.4600990985585982</v>
      </c>
      <c r="K20" s="324">
        <v>-0.9683059186685008</v>
      </c>
      <c r="L20" s="324">
        <v>-3.0358664970763569</v>
      </c>
      <c r="M20" s="324">
        <v>-3.4731402856279763</v>
      </c>
      <c r="N20" s="324">
        <v>-3.2496760305237764</v>
      </c>
      <c r="O20" s="324">
        <v>-2.9538597253580456</v>
      </c>
      <c r="P20" s="324">
        <v>-2.658083977340425</v>
      </c>
      <c r="Q20" s="324">
        <v>-2.6948157522653542</v>
      </c>
      <c r="R20" s="324">
        <v>-2.6604353281090223</v>
      </c>
      <c r="T20" s="144"/>
      <c r="U20" s="144"/>
      <c r="V20" s="144"/>
      <c r="W20" s="144"/>
    </row>
    <row r="21" spans="2:23" ht="13.5" customHeight="1">
      <c r="B21" s="323" t="s">
        <v>963</v>
      </c>
      <c r="C21" s="323" t="s">
        <v>963</v>
      </c>
      <c r="D21" s="324">
        <v>-2.4254322681363387</v>
      </c>
      <c r="E21" s="324">
        <v>-1.6982502597486187</v>
      </c>
      <c r="F21" s="324">
        <v>-0.65222866889673492</v>
      </c>
      <c r="G21" s="324">
        <v>-0.85324378271410328</v>
      </c>
      <c r="H21" s="324">
        <v>-0.94514254267108033</v>
      </c>
      <c r="I21" s="324">
        <v>-5.5688587536443759</v>
      </c>
      <c r="J21" s="324">
        <v>-2.8189129671592252</v>
      </c>
      <c r="K21" s="324">
        <v>-0.78375117207783707</v>
      </c>
      <c r="L21" s="324">
        <v>-2.8246173603448828</v>
      </c>
      <c r="M21" s="324">
        <v>-3.4855005611531729</v>
      </c>
      <c r="N21" s="324">
        <v>-3.4499463290036183</v>
      </c>
      <c r="O21" s="324">
        <v>-3.0746118124285258</v>
      </c>
      <c r="P21" s="324">
        <v>-2.7938500645460738</v>
      </c>
      <c r="Q21" s="324">
        <v>-2.3329751420213771</v>
      </c>
      <c r="R21" s="324">
        <v>-2.3431997463046086</v>
      </c>
      <c r="T21" s="144"/>
      <c r="U21" s="144"/>
      <c r="V21" s="144"/>
      <c r="W21" s="144"/>
    </row>
    <row r="22" spans="2:23" ht="13.5" customHeight="1">
      <c r="B22" s="323" t="s">
        <v>949</v>
      </c>
      <c r="C22" s="323" t="s">
        <v>949</v>
      </c>
      <c r="D22" s="324">
        <v>-3.6251746699465799</v>
      </c>
      <c r="E22" s="324">
        <v>-3.6372563983547948</v>
      </c>
      <c r="F22" s="324">
        <v>-2.9584170931926197</v>
      </c>
      <c r="G22" s="324">
        <v>-2.2889545408000487</v>
      </c>
      <c r="H22" s="324">
        <v>-3.0646507783158676</v>
      </c>
      <c r="I22" s="324">
        <v>-8.9840851278263489</v>
      </c>
      <c r="J22" s="324">
        <v>-6.4806605962649417</v>
      </c>
      <c r="K22" s="324">
        <v>-4.8059879694802312</v>
      </c>
      <c r="L22" s="324">
        <v>-5.4939174485391176</v>
      </c>
      <c r="M22" s="324">
        <v>-4.8905466241463085</v>
      </c>
      <c r="N22" s="324">
        <v>-4.8971353145940331</v>
      </c>
      <c r="O22" s="324">
        <v>-4.436742904680262</v>
      </c>
      <c r="P22" s="324">
        <v>-4.2860631108349194</v>
      </c>
      <c r="Q22" s="324">
        <v>-4.1467675352436304</v>
      </c>
      <c r="R22" s="324">
        <v>-3.9184671958278683</v>
      </c>
      <c r="T22" s="144"/>
      <c r="U22" s="144"/>
      <c r="V22" s="144"/>
      <c r="W22" s="144"/>
    </row>
    <row r="23" spans="2:23" ht="13.5" customHeight="1">
      <c r="B23" s="323" t="s">
        <v>941</v>
      </c>
      <c r="C23" s="323" t="s">
        <v>941</v>
      </c>
      <c r="D23" s="324">
        <v>0.96055092558935684</v>
      </c>
      <c r="E23" s="324">
        <v>1.1603514167044158</v>
      </c>
      <c r="F23" s="324">
        <v>1.3360839383440051</v>
      </c>
      <c r="G23" s="324">
        <v>1.9499026876049268</v>
      </c>
      <c r="H23" s="324">
        <v>1.5262614022008514</v>
      </c>
      <c r="I23" s="324">
        <v>-4.3392983579778655</v>
      </c>
      <c r="J23" s="324">
        <v>-3.5865319493013033</v>
      </c>
      <c r="K23" s="324">
        <v>-2.4997356073679136</v>
      </c>
      <c r="L23" s="324">
        <v>-2.119864310048627</v>
      </c>
      <c r="M23" s="324">
        <v>-1.5245499817841586</v>
      </c>
      <c r="N23" s="324">
        <v>-1.2557303571033771</v>
      </c>
      <c r="O23" s="324">
        <v>-0.90272943757769664</v>
      </c>
      <c r="P23" s="324">
        <v>-0.7127109108944919</v>
      </c>
      <c r="Q23" s="324">
        <v>-0.53135795281946852</v>
      </c>
      <c r="R23" s="324">
        <v>-0.51958977657310446</v>
      </c>
      <c r="T23" s="144"/>
      <c r="U23" s="144"/>
      <c r="V23" s="144"/>
      <c r="W23" s="144"/>
    </row>
    <row r="24" spans="2:23" ht="13.5" customHeight="1">
      <c r="B24" s="323" t="s">
        <v>945</v>
      </c>
      <c r="C24" s="323" t="s">
        <v>945</v>
      </c>
      <c r="D24" s="324">
        <v>-2.9954260643458115</v>
      </c>
      <c r="E24" s="324">
        <v>0.30239546931072464</v>
      </c>
      <c r="F24" s="324">
        <v>1.1184137367116729</v>
      </c>
      <c r="G24" s="324">
        <v>0.79918599982067051</v>
      </c>
      <c r="H24" s="324">
        <v>-5.9449984019407966E-2</v>
      </c>
      <c r="I24" s="324">
        <v>-10.512939071858012</v>
      </c>
      <c r="J24" s="324">
        <v>-7.5002589525973491</v>
      </c>
      <c r="K24" s="324">
        <v>-2.400511531775178</v>
      </c>
      <c r="L24" s="324">
        <v>-1.6498487556293069</v>
      </c>
      <c r="M24" s="324">
        <v>-0.93164878340943302</v>
      </c>
      <c r="N24" s="324">
        <v>-0.87689953437067347</v>
      </c>
      <c r="O24" s="324">
        <v>-1.0046444628133679</v>
      </c>
      <c r="P24" s="324">
        <v>-1.2693435400582718</v>
      </c>
      <c r="Q24" s="324">
        <v>-1.3908470002761255</v>
      </c>
      <c r="R24" s="324">
        <v>-1.4074507903367708</v>
      </c>
      <c r="T24" s="144"/>
      <c r="U24" s="144"/>
      <c r="V24" s="144"/>
      <c r="W24" s="144"/>
    </row>
    <row r="25" spans="2:23" ht="13.5" customHeight="1">
      <c r="B25" s="323" t="s">
        <v>2610</v>
      </c>
      <c r="C25" s="323" t="s">
        <v>2610</v>
      </c>
      <c r="D25" s="324">
        <v>0.59504488445526449</v>
      </c>
      <c r="E25" s="324">
        <v>4.3874061396195163</v>
      </c>
      <c r="F25" s="324">
        <v>5.4926382739150235</v>
      </c>
      <c r="G25" s="324">
        <v>2.3499238690768443</v>
      </c>
      <c r="H25" s="324">
        <v>-0.5826122648813008</v>
      </c>
      <c r="I25" s="324">
        <v>-9.2293358004865578</v>
      </c>
      <c r="J25" s="324">
        <v>8.1134601043586357E-3</v>
      </c>
      <c r="K25" s="324">
        <v>-6.5533590914037054</v>
      </c>
      <c r="L25" s="324">
        <v>-5.681365915408974</v>
      </c>
      <c r="M25" s="324">
        <v>-4.4610692818015085</v>
      </c>
      <c r="N25" s="324">
        <v>-2.4648540737443834</v>
      </c>
      <c r="O25" s="324">
        <v>-1.3163888304835381</v>
      </c>
      <c r="P25" s="324">
        <v>0.37202900280057488</v>
      </c>
      <c r="Q25" s="324">
        <v>1.9549609289330669</v>
      </c>
      <c r="R25" s="324">
        <v>1.9549609289331538</v>
      </c>
      <c r="T25" s="144"/>
      <c r="U25" s="144"/>
      <c r="V25" s="144"/>
      <c r="W25" s="144"/>
    </row>
    <row r="26" spans="2:23" ht="13.5" customHeight="1">
      <c r="B26" s="323" t="s">
        <v>2611</v>
      </c>
      <c r="C26" s="323" t="s">
        <v>2611</v>
      </c>
      <c r="D26" s="324">
        <v>-0.39539597584955821</v>
      </c>
      <c r="E26" s="324">
        <v>12.549322148869294</v>
      </c>
      <c r="F26" s="324">
        <v>0.97794856014041098</v>
      </c>
      <c r="G26" s="324">
        <v>0.95504448576258694</v>
      </c>
      <c r="H26" s="324">
        <v>-1.5928753180661577</v>
      </c>
      <c r="I26" s="324">
        <v>-8.8953306162914636</v>
      </c>
      <c r="J26" s="324">
        <v>-8.4694248518716027</v>
      </c>
      <c r="K26" s="324">
        <v>-4.0004058946409797</v>
      </c>
      <c r="L26" s="324">
        <v>-2.0268310666406482</v>
      </c>
      <c r="M26" s="324">
        <v>-2.0840883087170123</v>
      </c>
      <c r="N26" s="324">
        <v>-1.8721872061450047</v>
      </c>
      <c r="O26" s="324">
        <v>-1.4708084969731716</v>
      </c>
      <c r="P26" s="324">
        <v>-1.5819131338398893</v>
      </c>
      <c r="Q26" s="324">
        <v>-1.5921602802430153</v>
      </c>
      <c r="R26" s="324">
        <v>-1.5953420965006917</v>
      </c>
      <c r="T26" s="144"/>
      <c r="U26" s="144"/>
      <c r="V26" s="144"/>
      <c r="W26" s="144"/>
    </row>
    <row r="27" spans="2:23" ht="13.5" customHeight="1">
      <c r="B27" s="323" t="s">
        <v>2612</v>
      </c>
      <c r="C27" s="323" t="s">
        <v>951</v>
      </c>
      <c r="D27" s="324">
        <v>-2.0333805174056097</v>
      </c>
      <c r="E27" s="324">
        <v>-0.76796737417740291</v>
      </c>
      <c r="F27" s="324">
        <v>-0.28858167883187225</v>
      </c>
      <c r="G27" s="324">
        <v>0.13358131693954026</v>
      </c>
      <c r="H27" s="324">
        <v>0.47460832816529491</v>
      </c>
      <c r="I27" s="324">
        <v>-4.9842771485676218</v>
      </c>
      <c r="J27" s="324">
        <v>-1.5204690487709356</v>
      </c>
      <c r="K27" s="324">
        <v>1.6797753030919527</v>
      </c>
      <c r="L27" s="324">
        <v>1.5168345080533869</v>
      </c>
      <c r="M27" s="324">
        <v>1.4448544432685264</v>
      </c>
      <c r="N27" s="324">
        <v>1.2578048017047507</v>
      </c>
      <c r="O27" s="324">
        <v>1.1268554916808031</v>
      </c>
      <c r="P27" s="324">
        <v>0.82648168872550654</v>
      </c>
      <c r="Q27" s="324">
        <v>0.57875314844584591</v>
      </c>
      <c r="R27" s="324">
        <v>0.45188551741541083</v>
      </c>
      <c r="T27" s="144"/>
      <c r="U27" s="144"/>
      <c r="V27" s="144"/>
      <c r="W27" s="144"/>
    </row>
    <row r="28" spans="2:23" ht="13.5" customHeight="1">
      <c r="B28" s="323" t="s">
        <v>1059</v>
      </c>
      <c r="C28" s="323" t="s">
        <v>1059</v>
      </c>
      <c r="D28" s="324">
        <v>-1.1635719786233305</v>
      </c>
      <c r="E28" s="324">
        <v>-1.7000169138391554</v>
      </c>
      <c r="F28" s="324">
        <v>-1.1799013275479366</v>
      </c>
      <c r="G28" s="324">
        <v>-3.6030793062196707</v>
      </c>
      <c r="H28" s="324">
        <v>-3.9025727366039082</v>
      </c>
      <c r="I28" s="324">
        <v>-10.79744904708709</v>
      </c>
      <c r="J28" s="324">
        <v>-3.6669891634841258</v>
      </c>
      <c r="K28" s="324">
        <v>0.61805883213828006</v>
      </c>
      <c r="L28" s="324">
        <v>-4.9871553646221507</v>
      </c>
      <c r="M28" s="324">
        <v>-8.1620324742300649</v>
      </c>
      <c r="N28" s="324">
        <v>-5.3859444970284898</v>
      </c>
      <c r="O28" s="324">
        <v>-4.232083326117805</v>
      </c>
      <c r="P28" s="324">
        <v>-4.2569042918340534</v>
      </c>
      <c r="Q28" s="324">
        <v>-4.1936616017999393</v>
      </c>
      <c r="R28" s="324">
        <v>-4.2346170394755047</v>
      </c>
      <c r="T28" s="144"/>
      <c r="U28" s="144"/>
      <c r="V28" s="144"/>
      <c r="W28" s="144"/>
    </row>
    <row r="29" spans="2:23" ht="13.5" customHeight="1">
      <c r="B29" s="323" t="s">
        <v>953</v>
      </c>
      <c r="C29" s="323" t="s">
        <v>953</v>
      </c>
      <c r="D29" s="324">
        <v>-2.5522017935729795</v>
      </c>
      <c r="E29" s="324">
        <v>-2.4038986028316058</v>
      </c>
      <c r="F29" s="324">
        <v>-2.4191045339927086</v>
      </c>
      <c r="G29" s="324">
        <v>-2.1651346314845226</v>
      </c>
      <c r="H29" s="324">
        <v>-1.5030203450980131</v>
      </c>
      <c r="I29" s="324">
        <v>-9.3812453348101421</v>
      </c>
      <c r="J29" s="324">
        <v>-8.7362563778310545</v>
      </c>
      <c r="K29" s="324">
        <v>-8.55686080313993</v>
      </c>
      <c r="L29" s="324">
        <v>-7.1677687056105448</v>
      </c>
      <c r="M29" s="324">
        <v>-4.6184275355080366</v>
      </c>
      <c r="N29" s="324">
        <v>-3.2067661810088826</v>
      </c>
      <c r="O29" s="324">
        <v>-2.9901164544157619</v>
      </c>
      <c r="P29" s="324">
        <v>-2.8591282460145711</v>
      </c>
      <c r="Q29" s="324">
        <v>-2.9609415481920793</v>
      </c>
      <c r="R29" s="324">
        <v>-2.9742720443352924</v>
      </c>
      <c r="T29" s="144"/>
      <c r="U29" s="144"/>
      <c r="V29" s="144"/>
      <c r="W29" s="144"/>
    </row>
    <row r="30" spans="2:23" ht="13.5" customHeight="1">
      <c r="B30" s="323" t="s">
        <v>1054</v>
      </c>
      <c r="C30" s="323" t="s">
        <v>1054</v>
      </c>
      <c r="D30" s="324">
        <v>-3.6777896647116419</v>
      </c>
      <c r="E30" s="324">
        <v>-3.599609526409322</v>
      </c>
      <c r="F30" s="324">
        <v>-3.098813357368738</v>
      </c>
      <c r="G30" s="324">
        <v>-2.4714078523601222</v>
      </c>
      <c r="H30" s="324">
        <v>-3.0446438669687224</v>
      </c>
      <c r="I30" s="324">
        <v>-9.0526968652940063</v>
      </c>
      <c r="J30" s="324">
        <v>-6.1042066237955854</v>
      </c>
      <c r="K30" s="324">
        <v>-4.353514851598864</v>
      </c>
      <c r="L30" s="324">
        <v>-5.7589593691556678</v>
      </c>
      <c r="M30" s="324">
        <v>-6.5359026670306495</v>
      </c>
      <c r="N30" s="324">
        <v>-3.1797728903201401</v>
      </c>
      <c r="O30" s="324">
        <v>-2.8935263925617347</v>
      </c>
      <c r="P30" s="324">
        <v>-3.0940652379500611</v>
      </c>
      <c r="Q30" s="324">
        <v>-3.3943125871934674</v>
      </c>
      <c r="R30" s="324">
        <v>-3.7520256720882563</v>
      </c>
      <c r="T30" s="144"/>
      <c r="U30" s="144"/>
      <c r="V30" s="144"/>
      <c r="W30" s="144"/>
    </row>
    <row r="31" spans="2:23" ht="13.5" customHeight="1">
      <c r="B31" s="323" t="s">
        <v>1053</v>
      </c>
      <c r="C31" s="323" t="s">
        <v>1053</v>
      </c>
      <c r="D31" s="324">
        <v>0.52164617516165657</v>
      </c>
      <c r="E31" s="324">
        <v>1.6459292147035731</v>
      </c>
      <c r="F31" s="324">
        <v>2.1881047767002224</v>
      </c>
      <c r="G31" s="324">
        <v>2.5630170510621526</v>
      </c>
      <c r="H31" s="324">
        <v>0.37178526556016167</v>
      </c>
      <c r="I31" s="324">
        <v>-2.233081501497661</v>
      </c>
      <c r="J31" s="324">
        <v>-1.9901946857475379E-2</v>
      </c>
      <c r="K31" s="324">
        <v>-1.6035442004365026</v>
      </c>
      <c r="L31" s="324">
        <v>-1.0161650423147393</v>
      </c>
      <c r="M31" s="324">
        <v>-0.59682299877366063</v>
      </c>
      <c r="N31" s="324">
        <v>0.12955545780226549</v>
      </c>
      <c r="O31" s="324">
        <v>0.17384046874758163</v>
      </c>
      <c r="P31" s="324">
        <v>0.22814563218176215</v>
      </c>
      <c r="Q31" s="324">
        <v>0.22779182549031302</v>
      </c>
      <c r="R31" s="324">
        <v>0.21868391604701634</v>
      </c>
      <c r="T31" s="144"/>
      <c r="U31" s="144"/>
      <c r="V31" s="144"/>
      <c r="W31" s="144"/>
    </row>
    <row r="32" spans="2:23" ht="13.5" customHeight="1">
      <c r="B32" s="323" t="s">
        <v>971</v>
      </c>
      <c r="C32" s="323" t="s">
        <v>971</v>
      </c>
      <c r="D32" s="324">
        <v>-1.5200177698353377</v>
      </c>
      <c r="E32" s="324">
        <v>-0.49698278480727054</v>
      </c>
      <c r="F32" s="324">
        <v>-0.82239620841998096</v>
      </c>
      <c r="G32" s="324">
        <v>-0.73890237456621355</v>
      </c>
      <c r="H32" s="324">
        <v>-0.38063049501215213</v>
      </c>
      <c r="I32" s="324">
        <v>-3.7346210404496571</v>
      </c>
      <c r="J32" s="324">
        <v>-5.5316829718005316</v>
      </c>
      <c r="K32" s="324">
        <v>-3.7093933941630346</v>
      </c>
      <c r="L32" s="324">
        <v>-2.6506880880210812</v>
      </c>
      <c r="M32" s="324">
        <v>-2.9716782198606113</v>
      </c>
      <c r="N32" s="324">
        <v>-2.4916530728696751</v>
      </c>
      <c r="O32" s="324">
        <v>-1.8958564861265479</v>
      </c>
      <c r="P32" s="324">
        <v>-1.2009183064521598</v>
      </c>
      <c r="Q32" s="324">
        <v>-1.2274577470529875</v>
      </c>
      <c r="R32" s="324">
        <v>-1.1683583781394473</v>
      </c>
      <c r="T32" s="144"/>
      <c r="U32" s="144"/>
      <c r="V32" s="144"/>
      <c r="W32" s="144"/>
    </row>
    <row r="33" spans="2:23" ht="13.5" customHeight="1">
      <c r="B33" s="323" t="s">
        <v>973</v>
      </c>
      <c r="C33" s="323" t="s">
        <v>973</v>
      </c>
      <c r="D33" s="324">
        <v>-0.20778832410630002</v>
      </c>
      <c r="E33" s="324">
        <v>0.25919351423772086</v>
      </c>
      <c r="F33" s="324">
        <v>0.45415519717822023</v>
      </c>
      <c r="G33" s="324">
        <v>0.59716280437671565</v>
      </c>
      <c r="H33" s="324">
        <v>0.26409766834234905</v>
      </c>
      <c r="I33" s="324">
        <v>-7.2149010293550209</v>
      </c>
      <c r="J33" s="324">
        <v>-0.98197342201996951</v>
      </c>
      <c r="K33" s="324">
        <v>-0.65253133641533467</v>
      </c>
      <c r="L33" s="324">
        <v>-0.81681970510833735</v>
      </c>
      <c r="M33" s="324">
        <v>-2.5961785568808033</v>
      </c>
      <c r="N33" s="324">
        <v>-1.6952185017999302</v>
      </c>
      <c r="O33" s="324">
        <v>-1.3306013352206547</v>
      </c>
      <c r="P33" s="324">
        <v>-1.2863491959980471</v>
      </c>
      <c r="Q33" s="324">
        <v>-1.2107307354586812</v>
      </c>
      <c r="R33" s="324">
        <v>-1.0701861472348921</v>
      </c>
      <c r="T33" s="144"/>
      <c r="U33" s="144"/>
      <c r="V33" s="144"/>
      <c r="W33" s="144"/>
    </row>
    <row r="34" spans="2:23" ht="13.5" customHeight="1">
      <c r="B34" s="323" t="s">
        <v>955</v>
      </c>
      <c r="C34" s="323" t="s">
        <v>955</v>
      </c>
      <c r="D34" s="324">
        <v>1.3035969894260515</v>
      </c>
      <c r="E34" s="324">
        <v>1.889941129481338</v>
      </c>
      <c r="F34" s="324">
        <v>1.3667120518215952</v>
      </c>
      <c r="G34" s="324">
        <v>2.976820156616967</v>
      </c>
      <c r="H34" s="324">
        <v>2.2214747363109968</v>
      </c>
      <c r="I34" s="324">
        <v>-3.4439738207156059</v>
      </c>
      <c r="J34" s="324">
        <v>0.57530990450657116</v>
      </c>
      <c r="K34" s="324">
        <v>-0.28686040062428253</v>
      </c>
      <c r="L34" s="324">
        <v>-1.3932467024525355</v>
      </c>
      <c r="M34" s="324">
        <v>-2.0578633564048263</v>
      </c>
      <c r="N34" s="324">
        <v>-1.4578173452745085</v>
      </c>
      <c r="O34" s="324">
        <v>-1.3190964300834358</v>
      </c>
      <c r="P34" s="324">
        <v>-1.3626259353140802</v>
      </c>
      <c r="Q34" s="324">
        <v>-1.4614539537227891</v>
      </c>
      <c r="R34" s="324">
        <v>-1.5451516854128566</v>
      </c>
      <c r="T34" s="144"/>
      <c r="U34" s="144"/>
      <c r="V34" s="144"/>
      <c r="W34" s="144"/>
    </row>
    <row r="35" spans="2:23" ht="13.5" customHeight="1">
      <c r="B35" s="323" t="s">
        <v>981</v>
      </c>
      <c r="C35" s="323" t="s">
        <v>981</v>
      </c>
      <c r="D35" s="324">
        <v>-0.85928270400961915</v>
      </c>
      <c r="E35" s="324">
        <v>1.1308085565779</v>
      </c>
      <c r="F35" s="324">
        <v>3.2940711661791044</v>
      </c>
      <c r="G35" s="324">
        <v>1.9518516678595503</v>
      </c>
      <c r="H35" s="324">
        <v>0.51341262504028085</v>
      </c>
      <c r="I35" s="324">
        <v>-9.6214160768125438</v>
      </c>
      <c r="J35" s="324">
        <v>-7.444776795372074</v>
      </c>
      <c r="K35" s="324">
        <v>-5.6337898896388694</v>
      </c>
      <c r="L35" s="324">
        <v>-4.7746801428504408</v>
      </c>
      <c r="M35" s="324">
        <v>-4.368635899385322</v>
      </c>
      <c r="N35" s="324">
        <v>-3.9660689433252996</v>
      </c>
      <c r="O35" s="324">
        <v>-3.5745756872918975</v>
      </c>
      <c r="P35" s="324">
        <v>-2.9058307255238591</v>
      </c>
      <c r="Q35" s="324">
        <v>-2.778890758893751</v>
      </c>
      <c r="R35" s="324">
        <v>-2.7570818202426262</v>
      </c>
      <c r="T35" s="144"/>
      <c r="U35" s="144"/>
      <c r="V35" s="144"/>
      <c r="W35" s="144"/>
    </row>
    <row r="36" spans="2:23" ht="13.5" customHeight="1">
      <c r="B36" s="323" t="s">
        <v>1058</v>
      </c>
      <c r="C36" s="323" t="s">
        <v>957</v>
      </c>
      <c r="D36" s="324">
        <v>-1.943600653905462</v>
      </c>
      <c r="E36" s="324">
        <v>0.12691699007675725</v>
      </c>
      <c r="F36" s="324">
        <v>1.3711379591571315</v>
      </c>
      <c r="G36" s="324">
        <v>1.502350814677766</v>
      </c>
      <c r="H36" s="324">
        <v>1.799140279562883</v>
      </c>
      <c r="I36" s="324">
        <v>-3.7146121301143711</v>
      </c>
      <c r="J36" s="324">
        <v>-2.2359626321091399</v>
      </c>
      <c r="K36" s="324">
        <v>-9.3683265018272413E-2</v>
      </c>
      <c r="L36" s="324">
        <v>-1.1063116425641533</v>
      </c>
      <c r="M36" s="324">
        <v>-1.9515721867742764</v>
      </c>
      <c r="N36" s="324">
        <v>-2.1607420337478018</v>
      </c>
      <c r="O36" s="324">
        <v>-2.6695355646389163</v>
      </c>
      <c r="P36" s="324">
        <v>-2.8378864953009333</v>
      </c>
      <c r="Q36" s="324">
        <v>-3.2676363082560522</v>
      </c>
      <c r="R36" s="324">
        <v>-3.3285038292606304</v>
      </c>
      <c r="T36" s="144"/>
      <c r="U36" s="144"/>
      <c r="V36" s="144"/>
      <c r="W36" s="144"/>
    </row>
    <row r="37" spans="2:23" ht="13.5" customHeight="1">
      <c r="B37" s="323" t="s">
        <v>2613</v>
      </c>
      <c r="C37" s="323" t="s">
        <v>2613</v>
      </c>
      <c r="D37" s="324">
        <v>0.36517512122860873</v>
      </c>
      <c r="E37" s="324">
        <v>0.9783301465901848</v>
      </c>
      <c r="F37" s="324">
        <v>1.3579794383061912</v>
      </c>
      <c r="G37" s="324">
        <v>1.2708530319961384</v>
      </c>
      <c r="H37" s="324">
        <v>-2.4990302924137584</v>
      </c>
      <c r="I37" s="324">
        <v>-4.328651676709093</v>
      </c>
      <c r="J37" s="324">
        <v>-3.2369686303505634</v>
      </c>
      <c r="K37" s="324">
        <v>-3.5138705505884023</v>
      </c>
      <c r="L37" s="324">
        <v>-3.5289646835566337</v>
      </c>
      <c r="M37" s="324">
        <v>-3.5263189235766941</v>
      </c>
      <c r="N37" s="324">
        <v>-2.5500538724978123</v>
      </c>
      <c r="O37" s="324">
        <v>-1.7312841646303521</v>
      </c>
      <c r="P37" s="324">
        <v>-1.0819628688254923</v>
      </c>
      <c r="Q37" s="324">
        <v>-0.39206665771788685</v>
      </c>
      <c r="R37" s="324">
        <v>-7.1256428914113476E-2</v>
      </c>
      <c r="T37" s="144"/>
      <c r="U37" s="144"/>
      <c r="V37" s="144"/>
      <c r="W37" s="144"/>
    </row>
    <row r="38" spans="2:23" ht="13.5" customHeight="1">
      <c r="B38" s="323" t="s">
        <v>2614</v>
      </c>
      <c r="C38" s="323" t="s">
        <v>2614</v>
      </c>
      <c r="D38" s="324">
        <v>5.9874774094677532</v>
      </c>
      <c r="E38" s="324">
        <v>4.0362511974352016</v>
      </c>
      <c r="F38" s="324">
        <v>4.9574434023130181</v>
      </c>
      <c r="G38" s="324">
        <v>7.8137236728169581</v>
      </c>
      <c r="H38" s="324">
        <v>6.5224958131031521</v>
      </c>
      <c r="I38" s="324">
        <v>-2.5594996497259195</v>
      </c>
      <c r="J38" s="324">
        <v>10.332475317593023</v>
      </c>
      <c r="K38" s="324">
        <v>25.408697781836665</v>
      </c>
      <c r="L38" s="324">
        <v>14.181242660366552</v>
      </c>
      <c r="M38" s="324">
        <v>14.85922875588567</v>
      </c>
      <c r="N38" s="324">
        <v>13.256045351290609</v>
      </c>
      <c r="O38" s="324">
        <v>12.330756969362728</v>
      </c>
      <c r="P38" s="324">
        <v>11.506270532890433</v>
      </c>
      <c r="Q38" s="324">
        <v>10.887536583915189</v>
      </c>
      <c r="R38" s="324">
        <v>10.413463304017762</v>
      </c>
      <c r="T38" s="144"/>
      <c r="U38" s="144"/>
      <c r="V38" s="144"/>
      <c r="W38" s="144"/>
    </row>
    <row r="39" spans="2:23" ht="13.5" customHeight="1">
      <c r="B39" s="323" t="s">
        <v>961</v>
      </c>
      <c r="C39" s="323" t="s">
        <v>961</v>
      </c>
      <c r="D39" s="324">
        <v>-4.3462834137948683</v>
      </c>
      <c r="E39" s="324">
        <v>-1.9350119952941125</v>
      </c>
      <c r="F39" s="324">
        <v>-2.9560019005129448</v>
      </c>
      <c r="G39" s="324">
        <v>-0.34900348077483545</v>
      </c>
      <c r="H39" s="324">
        <v>8.2551719022813788E-2</v>
      </c>
      <c r="I39" s="324">
        <v>-5.8273958215410122</v>
      </c>
      <c r="J39" s="324">
        <v>-2.8768132678371492</v>
      </c>
      <c r="K39" s="324">
        <v>-0.32150990608683883</v>
      </c>
      <c r="L39" s="324">
        <v>0.95761201873020962</v>
      </c>
      <c r="M39" s="324">
        <v>0.2409193601864387</v>
      </c>
      <c r="N39" s="324">
        <v>0.22338658853408572</v>
      </c>
      <c r="O39" s="324">
        <v>0.22536697161384039</v>
      </c>
      <c r="P39" s="324">
        <v>0.22235413167518295</v>
      </c>
      <c r="Q39" s="324">
        <v>0.23535726433547882</v>
      </c>
      <c r="R39" s="324">
        <v>0.21661884112429744</v>
      </c>
      <c r="T39" s="144"/>
      <c r="U39" s="144"/>
      <c r="V39" s="144"/>
      <c r="W39" s="144"/>
    </row>
    <row r="40" spans="2:23" ht="13.5" customHeight="1">
      <c r="B40" s="323" t="s">
        <v>2615</v>
      </c>
      <c r="C40" s="323" t="s">
        <v>2615</v>
      </c>
      <c r="D40" s="324">
        <v>2.8615941469367634</v>
      </c>
      <c r="E40" s="324">
        <v>3.2595277257340682</v>
      </c>
      <c r="F40" s="324">
        <v>5.2496664796453878</v>
      </c>
      <c r="G40" s="324">
        <v>3.6797451694856513</v>
      </c>
      <c r="H40" s="324">
        <v>3.7645316082555156</v>
      </c>
      <c r="I40" s="324">
        <v>-6.7308790766929096</v>
      </c>
      <c r="J40" s="324">
        <v>1.1349340109838368</v>
      </c>
      <c r="K40" s="324">
        <v>1.2055028105547392</v>
      </c>
      <c r="L40" s="324">
        <v>3.5836057895210369</v>
      </c>
      <c r="M40" s="324">
        <v>5.1222840850753766</v>
      </c>
      <c r="N40" s="324">
        <v>3.6245831828270361</v>
      </c>
      <c r="O40" s="324">
        <v>3.2831133903942891</v>
      </c>
      <c r="P40" s="324">
        <v>3.0925239578556458</v>
      </c>
      <c r="Q40" s="324">
        <v>2.8203733868277632</v>
      </c>
      <c r="R40" s="324">
        <v>2.6724532671264041</v>
      </c>
      <c r="T40" s="144"/>
      <c r="U40" s="144"/>
      <c r="V40" s="144"/>
      <c r="W40" s="144"/>
    </row>
    <row r="41" spans="2:23" ht="13.5" customHeight="1">
      <c r="B41" s="323" t="s">
        <v>975</v>
      </c>
      <c r="C41" s="323" t="s">
        <v>975</v>
      </c>
      <c r="D41" s="324">
        <v>-2.6650525422459626</v>
      </c>
      <c r="E41" s="324">
        <v>-2.5744106948607768</v>
      </c>
      <c r="F41" s="324">
        <v>-0.97968699620526301</v>
      </c>
      <c r="G41" s="324">
        <v>-1.0108528994843926</v>
      </c>
      <c r="H41" s="324">
        <v>-1.2191079713268178</v>
      </c>
      <c r="I41" s="324">
        <v>-5.3575403450194772</v>
      </c>
      <c r="J41" s="324">
        <v>-5.4342047384836976</v>
      </c>
      <c r="K41" s="324">
        <v>-2.440414725770121</v>
      </c>
      <c r="L41" s="324">
        <v>-6.4372695294431796</v>
      </c>
      <c r="M41" s="324">
        <v>-5.9578470953203224</v>
      </c>
      <c r="N41" s="324">
        <v>-6.1311554954214627</v>
      </c>
      <c r="O41" s="324">
        <v>-5.5881001976894416</v>
      </c>
      <c r="P41" s="324">
        <v>-5.6982975071846065</v>
      </c>
      <c r="Q41" s="324">
        <v>-5.6537173895602395</v>
      </c>
      <c r="R41" s="324">
        <v>-5.5847922571167379</v>
      </c>
      <c r="T41" s="144"/>
      <c r="U41" s="144"/>
      <c r="V41" s="144"/>
      <c r="W41" s="144"/>
    </row>
    <row r="42" spans="2:23" ht="13.5" customHeight="1">
      <c r="B42" s="323" t="s">
        <v>977</v>
      </c>
      <c r="C42" s="323" t="s">
        <v>977</v>
      </c>
      <c r="D42" s="324">
        <v>-2.8474358149411234</v>
      </c>
      <c r="E42" s="324">
        <v>-1.9192396230753825</v>
      </c>
      <c r="F42" s="324">
        <v>-5.3009325456333571E-2</v>
      </c>
      <c r="G42" s="324">
        <v>0.74352116452285821</v>
      </c>
      <c r="H42" s="324">
        <v>0.71527960742985108</v>
      </c>
      <c r="I42" s="324">
        <v>-7.6482254186957563</v>
      </c>
      <c r="J42" s="324">
        <v>-4.6099080505062293</v>
      </c>
      <c r="K42" s="324">
        <v>-2.962070767105323</v>
      </c>
      <c r="L42" s="324">
        <v>-3.3972594758275529</v>
      </c>
      <c r="M42" s="324">
        <v>-2.977283122795237</v>
      </c>
      <c r="N42" s="324">
        <v>-2.6836018977630749</v>
      </c>
      <c r="O42" s="324">
        <v>-2.505787303248908</v>
      </c>
      <c r="P42" s="324">
        <v>-2.4546303152923912</v>
      </c>
      <c r="Q42" s="324">
        <v>-2.2354102068512969</v>
      </c>
      <c r="R42" s="324">
        <v>-2.1837666957793203</v>
      </c>
      <c r="T42" s="144"/>
      <c r="U42" s="144"/>
      <c r="V42" s="144"/>
      <c r="W42" s="144"/>
    </row>
    <row r="43" spans="2:23" ht="13.5" customHeight="1">
      <c r="B43" s="323" t="s">
        <v>2616</v>
      </c>
      <c r="C43" s="323" t="s">
        <v>947</v>
      </c>
      <c r="D43" s="324">
        <v>-5.3089161221862327</v>
      </c>
      <c r="E43" s="324">
        <v>-4.2975718310870228</v>
      </c>
      <c r="F43" s="324">
        <v>-3.1164085430265329</v>
      </c>
      <c r="G43" s="324">
        <v>-2.5936592242114731</v>
      </c>
      <c r="H43" s="324">
        <v>-3.0602651277024004</v>
      </c>
      <c r="I43" s="324">
        <v>-10.115995388781155</v>
      </c>
      <c r="J43" s="324">
        <v>-6.7301540550933083</v>
      </c>
      <c r="K43" s="324">
        <v>-4.7338895420821956</v>
      </c>
      <c r="L43" s="324">
        <v>-3.6363225935758461</v>
      </c>
      <c r="M43" s="324">
        <v>-3.132708151248794</v>
      </c>
      <c r="N43" s="324">
        <v>-3.033151963171961</v>
      </c>
      <c r="O43" s="324">
        <v>-3.1673584639523398</v>
      </c>
      <c r="P43" s="324">
        <v>-3.2746567871638113</v>
      </c>
      <c r="Q43" s="324">
        <v>-3.0448485597986448</v>
      </c>
      <c r="R43" s="324">
        <v>-3.0209990333402068</v>
      </c>
      <c r="T43" s="144"/>
      <c r="U43" s="144"/>
      <c r="V43" s="144"/>
      <c r="W43" s="144"/>
    </row>
    <row r="44" spans="2:23" ht="13.5" customHeight="1">
      <c r="B44" s="323" t="s">
        <v>965</v>
      </c>
      <c r="C44" s="323" t="s">
        <v>965</v>
      </c>
      <c r="D44" s="324">
        <v>-1.643011217072295E-2</v>
      </c>
      <c r="E44" s="324">
        <v>0.97845292592509536</v>
      </c>
      <c r="F44" s="324">
        <v>1.3841448411643094</v>
      </c>
      <c r="G44" s="324">
        <v>0.75268634589439865</v>
      </c>
      <c r="H44" s="324">
        <v>0.53770393370272096</v>
      </c>
      <c r="I44" s="324">
        <v>-2.8040475233093409</v>
      </c>
      <c r="J44" s="324">
        <v>1.4544638004373599E-2</v>
      </c>
      <c r="K44" s="324">
        <v>1.2590759302003807</v>
      </c>
      <c r="L44" s="324">
        <v>-7.4024630986458659E-2</v>
      </c>
      <c r="M44" s="324">
        <v>-0.66132360368690801</v>
      </c>
      <c r="N44" s="324">
        <v>-0.16753255844625634</v>
      </c>
      <c r="O44" s="324">
        <v>0.29295324003362011</v>
      </c>
      <c r="P44" s="324">
        <v>0.32023667182891574</v>
      </c>
      <c r="Q44" s="324">
        <v>0.33857955472685858</v>
      </c>
      <c r="R44" s="324">
        <v>0.33239847002055001</v>
      </c>
      <c r="T44" s="144"/>
      <c r="U44" s="144"/>
      <c r="V44" s="144"/>
      <c r="W44" s="144"/>
    </row>
    <row r="45" spans="2:23" ht="13.5" customHeight="1">
      <c r="B45" s="323" t="s">
        <v>1056</v>
      </c>
      <c r="C45" s="323" t="s">
        <v>1056</v>
      </c>
      <c r="D45" s="324">
        <v>0.54568720390759495</v>
      </c>
      <c r="E45" s="324">
        <v>0.23831157904904798</v>
      </c>
      <c r="F45" s="324">
        <v>1.1300890286869683</v>
      </c>
      <c r="G45" s="324">
        <v>1.2900878277635719</v>
      </c>
      <c r="H45" s="324">
        <v>1.3411472321268363</v>
      </c>
      <c r="I45" s="324">
        <v>-3.0152600761814412</v>
      </c>
      <c r="J45" s="324">
        <v>-0.29027559367609312</v>
      </c>
      <c r="K45" s="324">
        <v>1.2055137551871549</v>
      </c>
      <c r="L45" s="324">
        <v>0.53322509933665552</v>
      </c>
      <c r="M45" s="324">
        <v>0.50428725450359901</v>
      </c>
      <c r="N45" s="324">
        <v>0.22934953144819603</v>
      </c>
      <c r="O45" s="324">
        <v>0.21887444221489827</v>
      </c>
      <c r="P45" s="324">
        <v>0.2188744422148621</v>
      </c>
      <c r="Q45" s="324">
        <v>0.21887444221489163</v>
      </c>
      <c r="R45" s="324">
        <v>0.21887444221491428</v>
      </c>
      <c r="T45" s="144"/>
      <c r="U45" s="144"/>
      <c r="V45" s="144"/>
      <c r="W45" s="144"/>
    </row>
    <row r="46" spans="2:23" ht="14.25" customHeight="1">
      <c r="B46" s="323" t="s">
        <v>758</v>
      </c>
      <c r="C46" s="323" t="s">
        <v>758</v>
      </c>
      <c r="D46" s="324">
        <v>-4.6216156844083152</v>
      </c>
      <c r="E46" s="324">
        <v>-3.3384965694187465</v>
      </c>
      <c r="F46" s="324">
        <v>-2.5045114435562947</v>
      </c>
      <c r="G46" s="324">
        <v>-2.2733777384607379</v>
      </c>
      <c r="H46" s="324">
        <v>-2.4814216796386268</v>
      </c>
      <c r="I46" s="324">
        <v>-13.139693806171019</v>
      </c>
      <c r="J46" s="324">
        <v>-7.8642201079734981</v>
      </c>
      <c r="K46" s="324">
        <v>-4.7413368257780082</v>
      </c>
      <c r="L46" s="324">
        <v>-6.0304746439928412</v>
      </c>
      <c r="M46" s="324">
        <v>-4.580541674346728</v>
      </c>
      <c r="N46" s="324">
        <v>-3.716195201986578</v>
      </c>
      <c r="O46" s="324">
        <v>-3.6996185542489837</v>
      </c>
      <c r="P46" s="324">
        <v>-3.5995948467591439</v>
      </c>
      <c r="Q46" s="324">
        <v>-3.4892767968322107</v>
      </c>
      <c r="R46" s="324">
        <v>-3.3829106647381084</v>
      </c>
      <c r="T46" s="144"/>
      <c r="U46" s="144"/>
      <c r="V46" s="144"/>
      <c r="W46" s="144"/>
    </row>
    <row r="47" spans="2:23" ht="14.25" customHeight="1">
      <c r="B47" s="325" t="s">
        <v>2617</v>
      </c>
      <c r="C47" s="325" t="s">
        <v>121</v>
      </c>
      <c r="D47" s="326">
        <v>-3.5295107952992621</v>
      </c>
      <c r="E47" s="326">
        <v>-4.3563645645549824</v>
      </c>
      <c r="F47" s="326">
        <v>-4.7941933806170676</v>
      </c>
      <c r="G47" s="326">
        <v>-5.334866343685591</v>
      </c>
      <c r="H47" s="326">
        <v>-5.812911799418254</v>
      </c>
      <c r="I47" s="326">
        <v>-13.945478868401029</v>
      </c>
      <c r="J47" s="326">
        <v>-11.090414744395304</v>
      </c>
      <c r="K47" s="326">
        <v>-4.0707812663872502</v>
      </c>
      <c r="L47" s="326">
        <v>-8.7910076752662185</v>
      </c>
      <c r="M47" s="326">
        <v>-6.5360900033617151</v>
      </c>
      <c r="N47" s="326">
        <v>-7.0537288819161308</v>
      </c>
      <c r="O47" s="326">
        <v>-6.5547828915433204</v>
      </c>
      <c r="P47" s="326">
        <v>-6.249182625305445</v>
      </c>
      <c r="Q47" s="326">
        <v>-6.4055715979169952</v>
      </c>
      <c r="R47" s="326">
        <v>-5.9540527995436454</v>
      </c>
      <c r="T47" s="144"/>
      <c r="U47" s="144"/>
      <c r="V47" s="144"/>
      <c r="W47" s="144"/>
    </row>
    <row r="48" spans="2:23" ht="15">
      <c r="B48" s="323"/>
      <c r="C48" s="323"/>
      <c r="D48" s="324"/>
      <c r="E48" s="324"/>
      <c r="F48" s="324"/>
      <c r="G48" s="324"/>
      <c r="H48" s="324"/>
      <c r="I48" s="324"/>
      <c r="J48" s="324"/>
      <c r="K48" s="324"/>
      <c r="L48" s="324"/>
      <c r="M48" s="324"/>
      <c r="N48" s="324"/>
      <c r="O48" s="324"/>
      <c r="P48" s="324"/>
      <c r="Q48" s="324"/>
      <c r="R48" s="324"/>
      <c r="T48" s="144"/>
      <c r="U48" s="144"/>
      <c r="V48" s="144"/>
      <c r="W48" s="144"/>
    </row>
    <row r="49" spans="2:23" ht="15">
      <c r="B49" s="470" t="s">
        <v>2618</v>
      </c>
      <c r="C49" s="470"/>
      <c r="D49" s="470"/>
      <c r="E49" s="470"/>
      <c r="F49" s="470"/>
      <c r="G49" s="470"/>
      <c r="H49" s="470"/>
      <c r="I49" s="470"/>
      <c r="J49" s="470"/>
      <c r="K49" s="470"/>
      <c r="L49" s="470"/>
      <c r="M49" s="470"/>
      <c r="N49" s="470"/>
      <c r="O49" s="470"/>
      <c r="P49" s="470"/>
      <c r="Q49" s="470"/>
      <c r="R49" s="470"/>
      <c r="T49" s="144"/>
      <c r="U49" s="144"/>
      <c r="V49" s="144"/>
      <c r="W49" s="144"/>
    </row>
    <row r="50" spans="2:23" ht="14.25" customHeight="1">
      <c r="B50" s="470" t="s">
        <v>2619</v>
      </c>
      <c r="C50" s="470"/>
      <c r="D50" s="470"/>
      <c r="E50" s="470"/>
      <c r="F50" s="470"/>
      <c r="G50" s="470"/>
      <c r="H50" s="470"/>
      <c r="I50" s="470"/>
      <c r="J50" s="470"/>
      <c r="K50" s="470"/>
      <c r="L50" s="470"/>
      <c r="M50" s="470"/>
      <c r="N50" s="470"/>
      <c r="O50" s="470"/>
      <c r="P50" s="470"/>
      <c r="Q50" s="328"/>
      <c r="R50" s="328"/>
      <c r="T50" s="144"/>
      <c r="U50" s="144"/>
      <c r="V50" s="144"/>
      <c r="W50" s="144"/>
    </row>
    <row r="51" spans="2:23" ht="18" customHeight="1">
      <c r="B51" s="471" t="s">
        <v>2620</v>
      </c>
      <c r="C51" s="471"/>
      <c r="D51" s="471"/>
      <c r="E51" s="471"/>
      <c r="F51" s="471"/>
      <c r="G51" s="471"/>
      <c r="H51" s="471"/>
      <c r="I51" s="471"/>
      <c r="J51" s="471"/>
      <c r="K51" s="471"/>
      <c r="L51" s="471"/>
      <c r="M51" s="471"/>
      <c r="N51" s="471"/>
      <c r="O51" s="471"/>
      <c r="P51" s="471"/>
      <c r="Q51" s="471"/>
      <c r="R51" s="471"/>
      <c r="T51" s="144"/>
      <c r="U51" s="144"/>
      <c r="V51" s="144"/>
      <c r="W51" s="144"/>
    </row>
    <row r="52" spans="2:23" ht="47.25" customHeight="1">
      <c r="B52" s="471" t="s">
        <v>2621</v>
      </c>
      <c r="C52" s="471"/>
      <c r="D52" s="471"/>
      <c r="E52" s="471"/>
      <c r="F52" s="471"/>
      <c r="G52" s="471"/>
      <c r="H52" s="471"/>
      <c r="I52" s="471"/>
      <c r="J52" s="471"/>
      <c r="K52" s="471"/>
      <c r="L52" s="471"/>
      <c r="M52" s="471"/>
      <c r="N52" s="471"/>
      <c r="O52" s="471"/>
      <c r="P52" s="471"/>
      <c r="Q52" s="471"/>
      <c r="R52" s="471"/>
      <c r="T52" s="144"/>
      <c r="U52" s="144"/>
      <c r="V52" s="144"/>
      <c r="W52" s="144"/>
    </row>
    <row r="53" spans="2:23" ht="12.6" customHeight="1">
      <c r="D53" s="310"/>
      <c r="E53" s="310"/>
      <c r="F53" s="310"/>
      <c r="G53" s="310"/>
      <c r="H53" s="310"/>
      <c r="I53" s="310"/>
      <c r="J53" s="310"/>
      <c r="K53" s="310"/>
      <c r="L53" s="310"/>
      <c r="M53" s="310"/>
      <c r="N53" s="310"/>
      <c r="O53" s="310"/>
      <c r="P53" s="310"/>
      <c r="Q53" s="310"/>
      <c r="R53" s="310"/>
      <c r="T53" s="144"/>
      <c r="U53" s="144"/>
      <c r="V53" s="144"/>
      <c r="W53" s="144"/>
    </row>
    <row r="54" spans="2:23" ht="60.6" customHeight="1">
      <c r="D54" s="310"/>
      <c r="E54" s="310"/>
      <c r="F54" s="310"/>
      <c r="G54" s="310"/>
      <c r="H54" s="310"/>
      <c r="I54" s="310"/>
      <c r="J54" s="310"/>
      <c r="K54" s="310"/>
      <c r="L54" s="310"/>
      <c r="M54" s="310"/>
      <c r="N54" s="310"/>
      <c r="O54" s="310"/>
      <c r="P54" s="310"/>
      <c r="Q54" s="310"/>
      <c r="R54" s="310"/>
      <c r="T54" s="144"/>
      <c r="U54" s="144"/>
      <c r="V54" s="144"/>
      <c r="W54" s="144"/>
    </row>
    <row r="55" spans="2:23">
      <c r="D55" s="310"/>
      <c r="E55" s="310"/>
      <c r="F55" s="310"/>
      <c r="G55" s="310"/>
      <c r="H55" s="310"/>
      <c r="I55" s="310"/>
      <c r="J55" s="310"/>
      <c r="K55" s="310"/>
      <c r="L55" s="310"/>
      <c r="M55" s="310"/>
      <c r="N55" s="310"/>
      <c r="O55" s="310"/>
      <c r="P55" s="310"/>
      <c r="Q55" s="310"/>
      <c r="R55" s="310"/>
    </row>
    <row r="56" spans="2:23">
      <c r="D56" s="310"/>
      <c r="E56" s="310"/>
      <c r="F56" s="310"/>
      <c r="G56" s="310"/>
      <c r="H56" s="310"/>
      <c r="I56" s="310"/>
      <c r="J56" s="310"/>
      <c r="K56" s="310"/>
      <c r="L56" s="310"/>
      <c r="M56" s="310"/>
      <c r="N56" s="310"/>
      <c r="O56" s="310"/>
      <c r="P56" s="310"/>
      <c r="Q56" s="310"/>
      <c r="R56" s="310"/>
    </row>
    <row r="57" spans="2:23">
      <c r="B57" s="323"/>
      <c r="C57" s="323"/>
      <c r="D57" s="330"/>
      <c r="E57" s="330"/>
      <c r="F57" s="330"/>
      <c r="G57" s="330"/>
      <c r="H57" s="330"/>
      <c r="I57" s="330"/>
      <c r="J57" s="330"/>
      <c r="K57" s="330"/>
      <c r="L57" s="330"/>
      <c r="M57" s="330"/>
      <c r="N57" s="330"/>
      <c r="O57" s="330"/>
      <c r="P57" s="330"/>
      <c r="Q57" s="330"/>
      <c r="R57" s="330"/>
    </row>
    <row r="58" spans="2:23">
      <c r="B58" s="323"/>
      <c r="C58" s="323"/>
      <c r="D58" s="330"/>
      <c r="E58" s="330"/>
      <c r="F58" s="330"/>
      <c r="G58" s="330"/>
      <c r="H58" s="330"/>
      <c r="I58" s="330"/>
      <c r="J58" s="330"/>
      <c r="K58" s="330"/>
      <c r="L58" s="330"/>
      <c r="M58" s="330"/>
      <c r="N58" s="330"/>
      <c r="O58" s="330"/>
      <c r="P58" s="330"/>
      <c r="Q58" s="330"/>
      <c r="R58" s="330"/>
    </row>
    <row r="59" spans="2:23">
      <c r="B59" s="323"/>
      <c r="C59" s="323"/>
      <c r="D59" s="330"/>
      <c r="E59" s="330"/>
      <c r="F59" s="330"/>
      <c r="G59" s="330"/>
      <c r="H59" s="330"/>
      <c r="I59" s="330"/>
      <c r="J59" s="330"/>
      <c r="K59" s="330"/>
      <c r="L59" s="330"/>
      <c r="M59" s="330"/>
      <c r="N59" s="330"/>
      <c r="O59" s="330"/>
      <c r="P59" s="330"/>
      <c r="Q59" s="330"/>
      <c r="R59" s="330"/>
    </row>
    <row r="60" spans="2:23">
      <c r="B60" s="323"/>
      <c r="C60" s="323"/>
      <c r="D60" s="330"/>
      <c r="E60" s="330"/>
      <c r="F60" s="330"/>
      <c r="G60" s="330"/>
      <c r="H60" s="330"/>
      <c r="I60" s="330"/>
      <c r="J60" s="330"/>
      <c r="K60" s="330"/>
      <c r="L60" s="330"/>
      <c r="M60" s="330"/>
      <c r="N60" s="330"/>
      <c r="O60" s="330"/>
      <c r="P60" s="330"/>
      <c r="Q60" s="330"/>
      <c r="R60" s="330"/>
    </row>
    <row r="61" spans="2:23">
      <c r="B61" s="323"/>
      <c r="C61" s="323"/>
      <c r="D61" s="330"/>
      <c r="E61" s="330"/>
      <c r="F61" s="330"/>
      <c r="G61" s="330"/>
      <c r="H61" s="330"/>
      <c r="I61" s="330"/>
      <c r="J61" s="330"/>
      <c r="K61" s="330"/>
      <c r="L61" s="330"/>
      <c r="M61" s="330"/>
      <c r="N61" s="330"/>
      <c r="O61" s="330"/>
      <c r="P61" s="330"/>
      <c r="Q61" s="330"/>
      <c r="R61" s="330"/>
    </row>
    <row r="62" spans="2:23">
      <c r="B62" s="323"/>
      <c r="C62" s="323"/>
      <c r="D62" s="330"/>
      <c r="E62" s="330"/>
      <c r="F62" s="330"/>
      <c r="G62" s="330"/>
      <c r="H62" s="330"/>
      <c r="I62" s="330"/>
      <c r="J62" s="330"/>
      <c r="K62" s="330"/>
      <c r="L62" s="330"/>
      <c r="M62" s="330"/>
      <c r="N62" s="330"/>
      <c r="O62" s="330"/>
      <c r="P62" s="330"/>
      <c r="Q62" s="330"/>
      <c r="R62" s="330"/>
    </row>
    <row r="63" spans="2:23">
      <c r="B63" s="323"/>
      <c r="C63" s="323"/>
      <c r="D63" s="330"/>
      <c r="E63" s="330"/>
      <c r="F63" s="330"/>
      <c r="G63" s="330"/>
      <c r="H63" s="330"/>
      <c r="I63" s="330"/>
      <c r="J63" s="330"/>
      <c r="K63" s="330"/>
      <c r="L63" s="330"/>
      <c r="M63" s="330"/>
      <c r="N63" s="330"/>
      <c r="O63" s="330"/>
      <c r="P63" s="330"/>
      <c r="Q63" s="330"/>
      <c r="R63" s="330"/>
    </row>
    <row r="64" spans="2:23">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row r="77" spans="2:18">
      <c r="B77" s="323"/>
      <c r="C77" s="323"/>
      <c r="D77" s="330"/>
      <c r="E77" s="330"/>
      <c r="F77" s="330"/>
      <c r="G77" s="330"/>
      <c r="H77" s="330"/>
      <c r="I77" s="330"/>
      <c r="J77" s="330"/>
      <c r="K77" s="330"/>
      <c r="L77" s="330"/>
      <c r="M77" s="330"/>
      <c r="N77" s="330"/>
      <c r="O77" s="330"/>
      <c r="P77" s="330"/>
      <c r="Q77" s="330"/>
      <c r="R77" s="330"/>
    </row>
    <row r="78" spans="2:18">
      <c r="B78" s="323"/>
      <c r="C78" s="323"/>
      <c r="D78" s="330"/>
      <c r="E78" s="330"/>
      <c r="F78" s="330"/>
      <c r="G78" s="330"/>
      <c r="H78" s="330"/>
      <c r="I78" s="330"/>
      <c r="J78" s="330"/>
      <c r="K78" s="330"/>
      <c r="L78" s="330"/>
      <c r="M78" s="330"/>
      <c r="N78" s="330"/>
      <c r="O78" s="330"/>
      <c r="P78" s="330"/>
      <c r="Q78" s="330"/>
      <c r="R78" s="330"/>
    </row>
    <row r="79" spans="2:18">
      <c r="B79" s="323"/>
      <c r="C79" s="323"/>
      <c r="D79" s="330"/>
      <c r="E79" s="330"/>
      <c r="F79" s="330"/>
      <c r="G79" s="330"/>
      <c r="H79" s="330"/>
      <c r="I79" s="330"/>
      <c r="J79" s="330"/>
      <c r="K79" s="330"/>
      <c r="L79" s="330"/>
      <c r="M79" s="330"/>
      <c r="N79" s="330"/>
      <c r="O79" s="330"/>
      <c r="P79" s="330"/>
      <c r="Q79" s="330"/>
      <c r="R79" s="330"/>
    </row>
    <row r="80" spans="2:18">
      <c r="B80" s="323"/>
      <c r="C80" s="323"/>
      <c r="D80" s="330"/>
      <c r="E80" s="330"/>
      <c r="F80" s="330"/>
      <c r="G80" s="330"/>
      <c r="H80" s="330"/>
      <c r="I80" s="330"/>
      <c r="J80" s="330"/>
      <c r="K80" s="330"/>
      <c r="L80" s="330"/>
      <c r="M80" s="330"/>
      <c r="N80" s="330"/>
      <c r="O80" s="330"/>
      <c r="P80" s="330"/>
      <c r="Q80" s="330"/>
      <c r="R80" s="330"/>
    </row>
    <row r="81" spans="2:18">
      <c r="B81" s="323"/>
      <c r="C81" s="323"/>
      <c r="D81" s="330"/>
      <c r="E81" s="330"/>
      <c r="F81" s="330"/>
      <c r="G81" s="330"/>
      <c r="H81" s="330"/>
      <c r="I81" s="330"/>
      <c r="J81" s="330"/>
      <c r="K81" s="330"/>
      <c r="L81" s="330"/>
      <c r="M81" s="330"/>
      <c r="N81" s="330"/>
      <c r="O81" s="330"/>
      <c r="P81" s="330"/>
      <c r="Q81" s="330"/>
      <c r="R81" s="330"/>
    </row>
    <row r="82" spans="2:18">
      <c r="B82" s="323"/>
      <c r="C82" s="323"/>
      <c r="D82" s="330"/>
      <c r="E82" s="330"/>
      <c r="F82" s="330"/>
      <c r="G82" s="330"/>
      <c r="H82" s="330"/>
      <c r="I82" s="330"/>
      <c r="J82" s="330"/>
      <c r="K82" s="330"/>
      <c r="L82" s="330"/>
      <c r="M82" s="330"/>
      <c r="N82" s="330"/>
      <c r="O82" s="330"/>
      <c r="P82" s="330"/>
      <c r="Q82" s="330"/>
      <c r="R82" s="330"/>
    </row>
    <row r="83" spans="2:18">
      <c r="B83" s="323"/>
      <c r="C83" s="323"/>
      <c r="D83" s="330"/>
      <c r="E83" s="330"/>
      <c r="F83" s="330"/>
      <c r="G83" s="330"/>
      <c r="H83" s="330"/>
      <c r="I83" s="330"/>
      <c r="J83" s="330"/>
      <c r="K83" s="330"/>
      <c r="L83" s="330"/>
      <c r="M83" s="330"/>
      <c r="N83" s="330"/>
      <c r="O83" s="330"/>
      <c r="P83" s="330"/>
      <c r="Q83" s="330"/>
      <c r="R83" s="330"/>
    </row>
    <row r="84" spans="2:18">
      <c r="B84" s="323"/>
      <c r="C84" s="323"/>
      <c r="D84" s="330"/>
      <c r="E84" s="330"/>
      <c r="F84" s="330"/>
      <c r="G84" s="330"/>
      <c r="H84" s="330"/>
      <c r="I84" s="330"/>
      <c r="J84" s="330"/>
      <c r="K84" s="330"/>
      <c r="L84" s="330"/>
      <c r="M84" s="330"/>
      <c r="N84" s="330"/>
      <c r="O84" s="330"/>
      <c r="P84" s="330"/>
      <c r="Q84" s="330"/>
      <c r="R84" s="330"/>
    </row>
    <row r="85" spans="2:18">
      <c r="B85" s="323"/>
      <c r="C85" s="323"/>
      <c r="D85" s="330"/>
      <c r="E85" s="330"/>
      <c r="F85" s="330"/>
      <c r="G85" s="330"/>
      <c r="H85" s="330"/>
      <c r="I85" s="330"/>
      <c r="J85" s="330"/>
      <c r="K85" s="330"/>
      <c r="L85" s="330"/>
      <c r="M85" s="330"/>
      <c r="N85" s="330"/>
      <c r="O85" s="330"/>
      <c r="P85" s="330"/>
      <c r="Q85" s="330"/>
      <c r="R85" s="330"/>
    </row>
  </sheetData>
  <mergeCells count="5">
    <mergeCell ref="B2:N2"/>
    <mergeCell ref="B49:R49"/>
    <mergeCell ref="B50:P50"/>
    <mergeCell ref="B51:R51"/>
    <mergeCell ref="B52:R52"/>
  </mergeCells>
  <conditionalFormatting sqref="B11:R47">
    <cfRule type="expression" dxfId="173" priority="1">
      <formula>MOD(ROW(),2)=0</formula>
    </cfRule>
  </conditionalFormatting>
  <pageMargins left="0.7" right="0.7" top="0.75" bottom="0.75" header="0.3" footer="0.3"/>
  <pageSetup scale="1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8431-DF55-40ED-8A98-DB86DB33567B}">
  <sheetPr codeName="Sheet5">
    <pageSetUpPr fitToPage="1"/>
  </sheetPr>
  <dimension ref="B2:T79"/>
  <sheetViews>
    <sheetView showGridLines="0" zoomScaleNormal="100" workbookViewId="0">
      <pane xSplit="3" ySplit="4" topLeftCell="D5" activePane="bottomRight" state="frozen"/>
      <selection pane="bottomRight" activeCell="B50" sqref="B50:R50"/>
      <selection pane="bottomLeft" activeCell="W13" sqref="W13"/>
      <selection pane="topRight" activeCell="W13" sqref="W13"/>
    </sheetView>
  </sheetViews>
  <sheetFormatPr defaultColWidth="9.140625" defaultRowHeight="12" outlineLevelCol="1"/>
  <cols>
    <col min="1" max="1" width="6.7109375" style="310" customWidth="1"/>
    <col min="2" max="2" width="17.5703125" style="310" customWidth="1"/>
    <col min="3" max="3" width="20.5703125" style="310" hidden="1" customWidth="1" outlineLevel="1"/>
    <col min="4" max="4" width="9.7109375" style="311" customWidth="1" collapsed="1"/>
    <col min="5" max="18" width="9.7109375" style="311" customWidth="1"/>
    <col min="19" max="19" width="9.140625" style="310"/>
    <col min="20" max="22" width="0" style="310" hidden="1" customWidth="1"/>
    <col min="23" max="16384" width="9.140625" style="310"/>
  </cols>
  <sheetData>
    <row r="2" spans="2:20" ht="15.75" customHeight="1">
      <c r="B2" s="469" t="s">
        <v>2622</v>
      </c>
      <c r="C2" s="469"/>
      <c r="D2" s="469"/>
      <c r="E2" s="469"/>
      <c r="F2" s="469"/>
      <c r="G2" s="469"/>
      <c r="H2" s="469"/>
      <c r="I2" s="469"/>
      <c r="J2" s="469"/>
      <c r="K2" s="469"/>
      <c r="L2" s="469"/>
      <c r="M2" s="469"/>
      <c r="N2" s="469"/>
      <c r="O2" s="312"/>
      <c r="P2" s="312"/>
      <c r="Q2" s="312"/>
      <c r="R2" s="312"/>
    </row>
    <row r="3" spans="2:20" ht="15.75">
      <c r="B3" s="313" t="s">
        <v>646</v>
      </c>
      <c r="C3" s="314"/>
      <c r="D3" s="314"/>
      <c r="E3" s="314"/>
      <c r="F3" s="314"/>
      <c r="G3" s="314"/>
      <c r="H3" s="314"/>
      <c r="I3" s="314"/>
      <c r="J3" s="314"/>
      <c r="K3" s="314"/>
      <c r="L3" s="314"/>
      <c r="M3" s="314"/>
      <c r="N3" s="314"/>
      <c r="O3" s="314"/>
      <c r="P3" s="314"/>
      <c r="Q3" s="331"/>
      <c r="R3" s="331"/>
    </row>
    <row r="4" spans="2:20"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20">
      <c r="B5" s="318" t="s">
        <v>2601</v>
      </c>
      <c r="C5" s="319" t="s">
        <v>2602</v>
      </c>
      <c r="D5" s="320">
        <v>-1.0876905523096481</v>
      </c>
      <c r="E5" s="320">
        <v>-1.1395167897460863</v>
      </c>
      <c r="F5" s="320">
        <v>-0.99415591409101867</v>
      </c>
      <c r="G5" s="320">
        <v>-0.94460277860257413</v>
      </c>
      <c r="H5" s="320">
        <v>-1.5933407979327086</v>
      </c>
      <c r="I5" s="320">
        <v>-8.9838537861669288</v>
      </c>
      <c r="J5" s="320">
        <v>-5.8336966011945144</v>
      </c>
      <c r="K5" s="320">
        <v>-1.3245619430009923</v>
      </c>
      <c r="L5" s="320">
        <v>-3.7661254413110354</v>
      </c>
      <c r="M5" s="320">
        <v>-2.4082291726731819</v>
      </c>
      <c r="N5" s="320">
        <v>-2.1451068062677812</v>
      </c>
      <c r="O5" s="320">
        <v>-1.7643030080720801</v>
      </c>
      <c r="P5" s="320">
        <v>-1.5829589871858167</v>
      </c>
      <c r="Q5" s="320">
        <v>-1.6040862785935073</v>
      </c>
      <c r="R5" s="320">
        <v>-1.3453618858368097</v>
      </c>
      <c r="T5" s="347"/>
    </row>
    <row r="6" spans="2:20">
      <c r="B6" s="321" t="s">
        <v>2603</v>
      </c>
      <c r="C6" s="319" t="s">
        <v>2603</v>
      </c>
      <c r="D6" s="320">
        <v>0.10722698928552273</v>
      </c>
      <c r="E6" s="320">
        <v>0.42250828904007365</v>
      </c>
      <c r="F6" s="320">
        <v>0.82987159475684313</v>
      </c>
      <c r="G6" s="320">
        <v>1.211411516816806</v>
      </c>
      <c r="H6" s="320">
        <v>0.79689047827204917</v>
      </c>
      <c r="I6" s="320">
        <v>-5.6997454409361801</v>
      </c>
      <c r="J6" s="320">
        <v>-3.9145680784357975</v>
      </c>
      <c r="K6" s="320">
        <v>-2.157369083581925</v>
      </c>
      <c r="L6" s="320">
        <v>-2.0401313019062144</v>
      </c>
      <c r="M6" s="320">
        <v>-1.1950264824882757</v>
      </c>
      <c r="N6" s="320">
        <v>-0.78980576274321879</v>
      </c>
      <c r="O6" s="320">
        <v>-0.52252319948403358</v>
      </c>
      <c r="P6" s="320">
        <v>-0.37435783904500569</v>
      </c>
      <c r="Q6" s="320">
        <v>-0.26824821097774676</v>
      </c>
      <c r="R6" s="320">
        <v>-0.22961347066003776</v>
      </c>
    </row>
    <row r="7" spans="2:20">
      <c r="B7" s="321" t="s">
        <v>2604</v>
      </c>
      <c r="C7" s="321" t="s">
        <v>2605</v>
      </c>
      <c r="D7" s="320">
        <v>-1.3093314948355637</v>
      </c>
      <c r="E7" s="320">
        <v>-1.5778917982667582</v>
      </c>
      <c r="F7" s="320">
        <v>-1.6157996332056355</v>
      </c>
      <c r="G7" s="320">
        <v>-1.5802997942795864</v>
      </c>
      <c r="H7" s="320">
        <v>-2.1067739645681298</v>
      </c>
      <c r="I7" s="320">
        <v>-10.041576040762619</v>
      </c>
      <c r="J7" s="320">
        <v>-6.9722781583009192</v>
      </c>
      <c r="K7" s="320">
        <v>-1.7799668751371256</v>
      </c>
      <c r="L7" s="320">
        <v>-4.6942317898742827</v>
      </c>
      <c r="M7" s="320">
        <v>-2.9599181506829506</v>
      </c>
      <c r="N7" s="320">
        <v>-2.718772556922342</v>
      </c>
      <c r="O7" s="320">
        <v>-2.2703121756052407</v>
      </c>
      <c r="P7" s="320">
        <v>-2.0567731238116438</v>
      </c>
      <c r="Q7" s="320">
        <v>-2.1139504200939667</v>
      </c>
      <c r="R7" s="320">
        <v>-1.776241109446981</v>
      </c>
      <c r="T7" s="347"/>
    </row>
    <row r="8" spans="2:20">
      <c r="B8" s="321" t="s">
        <v>2606</v>
      </c>
      <c r="C8" s="322" t="s">
        <v>2607</v>
      </c>
      <c r="D8" s="320">
        <v>-1.2691950968420209</v>
      </c>
      <c r="E8" s="320">
        <v>-1.4619858116778635</v>
      </c>
      <c r="F8" s="320">
        <v>-1.4493778614326953</v>
      </c>
      <c r="G8" s="320">
        <v>-1.3890464960041149</v>
      </c>
      <c r="H8" s="320">
        <v>-2.0789476271520893</v>
      </c>
      <c r="I8" s="320">
        <v>-9.6838060207714953</v>
      </c>
      <c r="J8" s="320">
        <v>-6.6688460455767116</v>
      </c>
      <c r="K8" s="320">
        <v>-1.7673765330445423</v>
      </c>
      <c r="L8" s="320">
        <v>-4.4040754096536707</v>
      </c>
      <c r="M8" s="320">
        <v>-2.7825025858941839</v>
      </c>
      <c r="N8" s="320">
        <v>-2.5291350024938595</v>
      </c>
      <c r="O8" s="320">
        <v>-2.0953881700404988</v>
      </c>
      <c r="P8" s="320">
        <v>-1.8827435473944103</v>
      </c>
      <c r="Q8" s="320">
        <v>-1.9254007013585996</v>
      </c>
      <c r="R8" s="320">
        <v>-1.6046621892288269</v>
      </c>
      <c r="T8" s="347"/>
    </row>
    <row r="9" spans="2:20" ht="14.25" customHeight="1">
      <c r="B9" s="323" t="s">
        <v>2608</v>
      </c>
      <c r="C9" s="323" t="s">
        <v>2608</v>
      </c>
      <c r="D9" s="324" t="s">
        <v>2623</v>
      </c>
      <c r="E9" s="324" t="s">
        <v>2623</v>
      </c>
      <c r="F9" s="324" t="s">
        <v>2623</v>
      </c>
      <c r="G9" s="324" t="s">
        <v>2623</v>
      </c>
      <c r="H9" s="324" t="s">
        <v>2623</v>
      </c>
      <c r="I9" s="324" t="s">
        <v>2623</v>
      </c>
      <c r="J9" s="324" t="s">
        <v>2623</v>
      </c>
      <c r="K9" s="324" t="s">
        <v>2623</v>
      </c>
      <c r="L9" s="324" t="s">
        <v>2623</v>
      </c>
      <c r="M9" s="324" t="s">
        <v>2623</v>
      </c>
      <c r="N9" s="324" t="s">
        <v>2623</v>
      </c>
      <c r="O9" s="324" t="s">
        <v>2623</v>
      </c>
      <c r="P9" s="324" t="s">
        <v>2623</v>
      </c>
      <c r="Q9" s="324" t="s">
        <v>2623</v>
      </c>
      <c r="R9" s="324" t="s">
        <v>2623</v>
      </c>
    </row>
    <row r="10" spans="2:20" ht="14.25" customHeight="1">
      <c r="B10" s="323" t="s">
        <v>1060</v>
      </c>
      <c r="C10" s="323" t="s">
        <v>1060</v>
      </c>
      <c r="D10" s="324">
        <v>-1.8691158620782151</v>
      </c>
      <c r="E10" s="324">
        <v>-1.5201802933357034</v>
      </c>
      <c r="F10" s="324">
        <v>-0.84709808801900666</v>
      </c>
      <c r="G10" s="324">
        <v>-0.41216069100442682</v>
      </c>
      <c r="H10" s="324">
        <v>-3.5817607180052868</v>
      </c>
      <c r="I10" s="324">
        <v>-7.8191083343829533</v>
      </c>
      <c r="J10" s="324">
        <v>-5.6141580501612802</v>
      </c>
      <c r="K10" s="324">
        <v>-1.3560208460296108</v>
      </c>
      <c r="L10" s="324">
        <v>0.20994384348612041</v>
      </c>
      <c r="M10" s="324">
        <v>-1.6589307385429779E-2</v>
      </c>
      <c r="N10" s="324">
        <v>1.3401650640262119E-2</v>
      </c>
      <c r="O10" s="324">
        <v>0.37021922556414488</v>
      </c>
      <c r="P10" s="324">
        <v>0.66145046573509103</v>
      </c>
      <c r="Q10" s="324">
        <v>0.91010740892660258</v>
      </c>
      <c r="R10" s="324">
        <v>1.0596372391306623</v>
      </c>
    </row>
    <row r="11" spans="2:20" ht="13.5" customHeight="1">
      <c r="B11" s="323" t="s">
        <v>959</v>
      </c>
      <c r="C11" s="323" t="s">
        <v>959</v>
      </c>
      <c r="D11" s="324">
        <v>0.73442338983028299</v>
      </c>
      <c r="E11" s="324">
        <v>0.12326340981297509</v>
      </c>
      <c r="F11" s="324">
        <v>0.64991696625043938</v>
      </c>
      <c r="G11" s="324">
        <v>1.4167783218145282</v>
      </c>
      <c r="H11" s="324">
        <v>1.6770244948988635</v>
      </c>
      <c r="I11" s="324">
        <v>-6.9422706894874215</v>
      </c>
      <c r="J11" s="324">
        <v>-4.9359249587152405</v>
      </c>
      <c r="K11" s="324">
        <v>-2.8167016699226495</v>
      </c>
      <c r="L11" s="324">
        <v>-1.6375021009007131</v>
      </c>
      <c r="M11" s="324">
        <v>-1.6496111728539149</v>
      </c>
      <c r="N11" s="324">
        <v>-1.1740700401764048</v>
      </c>
      <c r="O11" s="324">
        <v>-0.83473733558585073</v>
      </c>
      <c r="P11" s="324">
        <v>-0.79176550474394713</v>
      </c>
      <c r="Q11" s="324">
        <v>-0.68307931458723592</v>
      </c>
      <c r="R11" s="324">
        <v>-0.64299223965685248</v>
      </c>
    </row>
    <row r="12" spans="2:20" ht="13.5" customHeight="1">
      <c r="B12" s="323" t="s">
        <v>939</v>
      </c>
      <c r="C12" s="323" t="s">
        <v>939</v>
      </c>
      <c r="D12" s="324">
        <v>0.15845856271388187</v>
      </c>
      <c r="E12" s="324">
        <v>4.7199972098538661E-3</v>
      </c>
      <c r="F12" s="324">
        <v>1.3792382878328278</v>
      </c>
      <c r="G12" s="324">
        <v>0.96815353080419342</v>
      </c>
      <c r="H12" s="324">
        <v>-0.27012008122404296</v>
      </c>
      <c r="I12" s="324">
        <v>-7.184230859385174</v>
      </c>
      <c r="J12" s="324">
        <v>-3.9585375937629204</v>
      </c>
      <c r="K12" s="324">
        <v>-2.2684799971121481</v>
      </c>
      <c r="L12" s="324">
        <v>-3.1379966177797898</v>
      </c>
      <c r="M12" s="324">
        <v>-2.6869381298545307</v>
      </c>
      <c r="N12" s="324">
        <v>-2.7734126477969787</v>
      </c>
      <c r="O12" s="324">
        <v>-3.0120174993692101</v>
      </c>
      <c r="P12" s="324">
        <v>-3.2118359636877676</v>
      </c>
      <c r="Q12" s="324">
        <v>-3.2114287241448269</v>
      </c>
      <c r="R12" s="324">
        <v>-3.2266968091822612</v>
      </c>
    </row>
    <row r="13" spans="2:20" ht="13.5" customHeight="1">
      <c r="B13" s="323" t="s">
        <v>1057</v>
      </c>
      <c r="C13" s="323" t="s">
        <v>1057</v>
      </c>
      <c r="D13" s="324">
        <v>0.58826159629951347</v>
      </c>
      <c r="E13" s="324">
        <v>0.13073089331954274</v>
      </c>
      <c r="F13" s="324">
        <v>8.9365755397565486E-2</v>
      </c>
      <c r="G13" s="324">
        <v>0.46245541055833245</v>
      </c>
      <c r="H13" s="324">
        <v>0.10360642869889532</v>
      </c>
      <c r="I13" s="324">
        <v>-10.45477042161613</v>
      </c>
      <c r="J13" s="324">
        <v>-3.5529451679556381</v>
      </c>
      <c r="K13" s="324">
        <v>-0.25361774065870946</v>
      </c>
      <c r="L13" s="324">
        <v>-9.1487476288716896E-2</v>
      </c>
      <c r="M13" s="324">
        <v>-0.51512701242525361</v>
      </c>
      <c r="N13" s="324">
        <v>-0.48380672518957096</v>
      </c>
      <c r="O13" s="324">
        <v>-0.29117441441866754</v>
      </c>
      <c r="P13" s="324">
        <v>-0.16276652785511381</v>
      </c>
      <c r="Q13" s="324">
        <v>-7.8602208645471919E-2</v>
      </c>
      <c r="R13" s="324">
        <v>3.7298719448385004E-2</v>
      </c>
    </row>
    <row r="14" spans="2:20" ht="13.5" customHeight="1">
      <c r="B14" s="323" t="s">
        <v>581</v>
      </c>
      <c r="C14" s="323" t="s">
        <v>581</v>
      </c>
      <c r="D14" s="324">
        <v>-0.38964155594825139</v>
      </c>
      <c r="E14" s="324">
        <v>1.7999578414839796</v>
      </c>
      <c r="F14" s="324">
        <v>3.2335872324990933</v>
      </c>
      <c r="G14" s="324">
        <v>2.1966961198616981</v>
      </c>
      <c r="H14" s="324">
        <v>4.2398193341589572</v>
      </c>
      <c r="I14" s="324">
        <v>-5.4979930002175079</v>
      </c>
      <c r="J14" s="324">
        <v>-1.1047954938451268</v>
      </c>
      <c r="K14" s="324">
        <v>1.3246757066800012</v>
      </c>
      <c r="L14" s="324">
        <v>1.4610426840008826</v>
      </c>
      <c r="M14" s="324">
        <v>-0.25336962485382419</v>
      </c>
      <c r="N14" s="324">
        <v>-3.2071478271712049E-4</v>
      </c>
      <c r="O14" s="324">
        <v>0.24153486467387689</v>
      </c>
      <c r="P14" s="324">
        <v>0.31809295457310077</v>
      </c>
      <c r="Q14" s="324">
        <v>0.38585865367622341</v>
      </c>
      <c r="R14" s="324">
        <v>0.32487299834481242</v>
      </c>
    </row>
    <row r="15" spans="2:20" ht="13.5" customHeight="1">
      <c r="B15" s="323" t="s">
        <v>2609</v>
      </c>
      <c r="C15" s="323" t="s">
        <v>979</v>
      </c>
      <c r="D15" s="324">
        <v>2.9675657601426662</v>
      </c>
      <c r="E15" s="324">
        <v>2.7127950519628059</v>
      </c>
      <c r="F15" s="324">
        <v>4.2284515862231942</v>
      </c>
      <c r="G15" s="324">
        <v>-1.3882288893707526</v>
      </c>
      <c r="H15" s="324">
        <v>3.3493400984567061</v>
      </c>
      <c r="I15" s="324">
        <v>-3.7026807988517976</v>
      </c>
      <c r="J15" s="324">
        <v>-0.27038302925271585</v>
      </c>
      <c r="K15" s="324">
        <v>3.8211194792851693</v>
      </c>
      <c r="L15" s="324">
        <v>4.334427750015962</v>
      </c>
      <c r="M15" s="324">
        <v>3.891144524974314</v>
      </c>
      <c r="N15" s="324">
        <v>3.819873767352818</v>
      </c>
      <c r="O15" s="324">
        <v>3.6788640635946028</v>
      </c>
      <c r="P15" s="324">
        <v>2.8793229565997298</v>
      </c>
      <c r="Q15" s="324">
        <v>2.5710279398100546</v>
      </c>
      <c r="R15" s="324">
        <v>2.3103792543838217</v>
      </c>
    </row>
    <row r="16" spans="2:20" ht="13.5" customHeight="1">
      <c r="B16" s="323" t="s">
        <v>967</v>
      </c>
      <c r="C16" s="323" t="s">
        <v>967</v>
      </c>
      <c r="D16" s="324">
        <v>0.27085353888914593</v>
      </c>
      <c r="E16" s="324">
        <v>1.4960996465822631</v>
      </c>
      <c r="F16" s="324">
        <v>2.1445805433769607</v>
      </c>
      <c r="G16" s="324">
        <v>1.4798103261260294</v>
      </c>
      <c r="H16" s="324">
        <v>0.78886326128404083</v>
      </c>
      <c r="I16" s="324">
        <v>-5.1692280313764032</v>
      </c>
      <c r="J16" s="324">
        <v>-4.4815466160897612</v>
      </c>
      <c r="K16" s="324">
        <v>-2.6558988097676326</v>
      </c>
      <c r="L16" s="324">
        <v>-2.7470632115078946</v>
      </c>
      <c r="M16" s="324">
        <v>-1.1605720643653001</v>
      </c>
      <c r="N16" s="324">
        <v>-0.69899515233798448</v>
      </c>
      <c r="O16" s="324">
        <v>-0.49736170964339699</v>
      </c>
      <c r="P16" s="324">
        <v>-0.22430999262634779</v>
      </c>
      <c r="Q16" s="324">
        <v>0.1848832805399877</v>
      </c>
      <c r="R16" s="324">
        <v>-0.82361938906346521</v>
      </c>
    </row>
    <row r="17" spans="2:18" ht="13.5" customHeight="1">
      <c r="B17" s="323" t="s">
        <v>943</v>
      </c>
      <c r="C17" s="323" t="s">
        <v>943</v>
      </c>
      <c r="D17" s="324">
        <v>-0.59179239779292037</v>
      </c>
      <c r="E17" s="324">
        <v>0.40710519786185562</v>
      </c>
      <c r="F17" s="324">
        <v>1.6916405223989492</v>
      </c>
      <c r="G17" s="324">
        <v>0.39302094913494123</v>
      </c>
      <c r="H17" s="324">
        <v>3.8509187760038603</v>
      </c>
      <c r="I17" s="324">
        <v>5.6141723598309629E-2</v>
      </c>
      <c r="J17" s="324">
        <v>3.6728148811752508</v>
      </c>
      <c r="K17" s="324">
        <v>3.0642114616102871</v>
      </c>
      <c r="L17" s="324">
        <v>2.2951745184632864</v>
      </c>
      <c r="M17" s="324">
        <v>0.95670491080998932</v>
      </c>
      <c r="N17" s="324">
        <v>0.30355200098465751</v>
      </c>
      <c r="O17" s="324">
        <v>-0.28446332460004181</v>
      </c>
      <c r="P17" s="324">
        <v>-0.49004266827974818</v>
      </c>
      <c r="Q17" s="324">
        <v>-0.68151089301158096</v>
      </c>
      <c r="R17" s="324">
        <v>-0.87056633639002079</v>
      </c>
    </row>
    <row r="18" spans="2:18" ht="13.5" customHeight="1">
      <c r="B18" s="323" t="s">
        <v>969</v>
      </c>
      <c r="C18" s="323" t="s">
        <v>969</v>
      </c>
      <c r="D18" s="324">
        <v>-0.44218478947350565</v>
      </c>
      <c r="E18" s="324">
        <v>-1.0229423530547777</v>
      </c>
      <c r="F18" s="324">
        <v>-1.0573325590772367</v>
      </c>
      <c r="G18" s="324">
        <v>-1.158058234231844</v>
      </c>
      <c r="H18" s="324">
        <v>0.10023262120666795</v>
      </c>
      <c r="I18" s="324">
        <v>-5.4291288476590767</v>
      </c>
      <c r="J18" s="324">
        <v>-2.4780656851990939</v>
      </c>
      <c r="K18" s="324">
        <v>-0.9419251931485646</v>
      </c>
      <c r="L18" s="324">
        <v>-2.7643209177561223</v>
      </c>
      <c r="M18" s="324">
        <v>-2.9204138462759404</v>
      </c>
      <c r="N18" s="324">
        <v>-2.6450784748472072</v>
      </c>
      <c r="O18" s="324">
        <v>-2.3095011029515127</v>
      </c>
      <c r="P18" s="324">
        <v>-1.9923809581554559</v>
      </c>
      <c r="Q18" s="324">
        <v>-2.0808433667654933</v>
      </c>
      <c r="R18" s="324">
        <v>-1.9994112662502086</v>
      </c>
    </row>
    <row r="19" spans="2:18" ht="13.5" customHeight="1">
      <c r="B19" s="323" t="s">
        <v>963</v>
      </c>
      <c r="C19" s="323" t="s">
        <v>963</v>
      </c>
      <c r="D19" s="324">
        <v>-2.2849303403741987</v>
      </c>
      <c r="E19" s="324">
        <v>-1.4159747699040999</v>
      </c>
      <c r="F19" s="324">
        <v>-0.39328151444315312</v>
      </c>
      <c r="G19" s="324">
        <v>-0.68876305351620393</v>
      </c>
      <c r="H19" s="324">
        <v>-0.79213534674682529</v>
      </c>
      <c r="I19" s="324">
        <v>-5.4541711827523338</v>
      </c>
      <c r="J19" s="324">
        <v>-2.8540197236140812</v>
      </c>
      <c r="K19" s="324">
        <v>-0.8498731727726786</v>
      </c>
      <c r="L19" s="324">
        <v>-2.7210755272421863</v>
      </c>
      <c r="M19" s="324">
        <v>-3.2180284563140629</v>
      </c>
      <c r="N19" s="324">
        <v>-3.1271728246183224</v>
      </c>
      <c r="O19" s="324">
        <v>-2.7881117154816324</v>
      </c>
      <c r="P19" s="324">
        <v>-2.4328448011588932</v>
      </c>
      <c r="Q19" s="324">
        <v>-2.0445926203861489</v>
      </c>
      <c r="R19" s="324">
        <v>-2.0400274788342236</v>
      </c>
    </row>
    <row r="20" spans="2:18" ht="13.5" customHeight="1">
      <c r="B20" s="323" t="s">
        <v>949</v>
      </c>
      <c r="C20" s="323" t="s">
        <v>949</v>
      </c>
      <c r="D20" s="324">
        <v>-1.7500200142647124</v>
      </c>
      <c r="E20" s="324">
        <v>-1.8922363032752361</v>
      </c>
      <c r="F20" s="324">
        <v>-1.3245883542090906</v>
      </c>
      <c r="G20" s="324">
        <v>-0.67997965561801987</v>
      </c>
      <c r="H20" s="324">
        <v>-1.7070234058831613</v>
      </c>
      <c r="I20" s="324">
        <v>-7.8104884219391231</v>
      </c>
      <c r="J20" s="324">
        <v>-5.1917937557010037</v>
      </c>
      <c r="K20" s="324">
        <v>-2.9807034101634011</v>
      </c>
      <c r="L20" s="324">
        <v>-3.8093903697488734</v>
      </c>
      <c r="M20" s="324">
        <v>-2.9193570590356068</v>
      </c>
      <c r="N20" s="324">
        <v>-2.7308528102970731</v>
      </c>
      <c r="O20" s="324">
        <v>-2.0598715124429181</v>
      </c>
      <c r="P20" s="324">
        <v>-1.6221419769859426</v>
      </c>
      <c r="Q20" s="324">
        <v>-1.3297948049338844</v>
      </c>
      <c r="R20" s="324">
        <v>-1.0847007536801856</v>
      </c>
    </row>
    <row r="21" spans="2:18" ht="13.5" customHeight="1">
      <c r="B21" s="323" t="s">
        <v>941</v>
      </c>
      <c r="C21" s="323" t="s">
        <v>941</v>
      </c>
      <c r="D21" s="324">
        <v>2.0430708021333825</v>
      </c>
      <c r="E21" s="324">
        <v>2.0940811678161508</v>
      </c>
      <c r="F21" s="324">
        <v>2.170784412150002</v>
      </c>
      <c r="G21" s="324">
        <v>2.672183511863198</v>
      </c>
      <c r="H21" s="324">
        <v>2.1117350918652544</v>
      </c>
      <c r="I21" s="324">
        <v>-3.8873171777791473</v>
      </c>
      <c r="J21" s="324">
        <v>-3.1321155573956996</v>
      </c>
      <c r="K21" s="324">
        <v>-1.9611444685698964</v>
      </c>
      <c r="L21" s="324">
        <v>-1.4211460502911075</v>
      </c>
      <c r="M21" s="324">
        <v>-0.72539921613858804</v>
      </c>
      <c r="N21" s="324">
        <v>-0.36514546937233894</v>
      </c>
      <c r="O21" s="324">
        <v>1.1398588237809388E-2</v>
      </c>
      <c r="P21" s="324">
        <v>0.24034472683920785</v>
      </c>
      <c r="Q21" s="324">
        <v>0.43914822589185909</v>
      </c>
      <c r="R21" s="324">
        <v>0.43161640691180447</v>
      </c>
    </row>
    <row r="22" spans="2:18" ht="13.5" customHeight="1">
      <c r="B22" s="323" t="s">
        <v>945</v>
      </c>
      <c r="C22" s="323" t="s">
        <v>945</v>
      </c>
      <c r="D22" s="324">
        <v>0.56585940038181337</v>
      </c>
      <c r="E22" s="324">
        <v>3.5185482124964578</v>
      </c>
      <c r="F22" s="324">
        <v>4.2647636655428878</v>
      </c>
      <c r="G22" s="324">
        <v>4.1841703251935174</v>
      </c>
      <c r="H22" s="324">
        <v>2.9419560899145556</v>
      </c>
      <c r="I22" s="324">
        <v>-7.5132244992446164</v>
      </c>
      <c r="J22" s="324">
        <v>-5.0077024623637199</v>
      </c>
      <c r="K22" s="324">
        <v>9.3433886973406308E-2</v>
      </c>
      <c r="L22" s="324">
        <v>1.1191710051612604</v>
      </c>
      <c r="M22" s="324">
        <v>2.1330218254118067</v>
      </c>
      <c r="N22" s="324">
        <v>2.1311089075272451</v>
      </c>
      <c r="O22" s="324">
        <v>2.1270856758567067</v>
      </c>
      <c r="P22" s="324">
        <v>2.1312506790387591</v>
      </c>
      <c r="Q22" s="324">
        <v>2.1296430848822969</v>
      </c>
      <c r="R22" s="324">
        <v>2.1339697865790512</v>
      </c>
    </row>
    <row r="23" spans="2:18" ht="13.5" customHeight="1">
      <c r="B23" s="323" t="s">
        <v>2610</v>
      </c>
      <c r="C23" s="323" t="s">
        <v>2610</v>
      </c>
      <c r="D23" s="324">
        <v>0.59067305778729395</v>
      </c>
      <c r="E23" s="324">
        <v>3.5717719817808407</v>
      </c>
      <c r="F23" s="324">
        <v>4.7048898908266841</v>
      </c>
      <c r="G23" s="324">
        <v>0.95742171757293104</v>
      </c>
      <c r="H23" s="324">
        <v>-2.2458490912644411</v>
      </c>
      <c r="I23" s="324">
        <v>-11.143494741575823</v>
      </c>
      <c r="J23" s="324">
        <v>-2.7264357851813417</v>
      </c>
      <c r="K23" s="324">
        <v>-9.7722138341004889</v>
      </c>
      <c r="L23" s="324">
        <v>-7.9813734997067272</v>
      </c>
      <c r="M23" s="324">
        <v>-6.8921788304040845</v>
      </c>
      <c r="N23" s="324">
        <v>-3.7681932801263516</v>
      </c>
      <c r="O23" s="324">
        <v>-1.9883114635775627</v>
      </c>
      <c r="P23" s="324">
        <v>-0.21723585998851461</v>
      </c>
      <c r="Q23" s="324">
        <v>1.5468549018001929</v>
      </c>
      <c r="R23" s="324">
        <v>1.6017517485364978</v>
      </c>
    </row>
    <row r="24" spans="2:18" ht="13.5" customHeight="1">
      <c r="B24" s="323" t="s">
        <v>2611</v>
      </c>
      <c r="C24" s="323" t="s">
        <v>2611</v>
      </c>
      <c r="D24" s="324">
        <v>3.2097308001218599</v>
      </c>
      <c r="E24" s="324">
        <v>15.461319333645429</v>
      </c>
      <c r="F24" s="324">
        <v>3.9497584936026642</v>
      </c>
      <c r="G24" s="324">
        <v>3.0758184789610334</v>
      </c>
      <c r="H24" s="324">
        <v>0.46796206338191071</v>
      </c>
      <c r="I24" s="324">
        <v>-6.7797454975238685</v>
      </c>
      <c r="J24" s="324">
        <v>-6.2339535836373337</v>
      </c>
      <c r="K24" s="324">
        <v>-0.8674452666787027</v>
      </c>
      <c r="L24" s="324">
        <v>0.39048888816182303</v>
      </c>
      <c r="M24" s="324">
        <v>-0.38195123145132431</v>
      </c>
      <c r="N24" s="324">
        <v>-0.51301791603982616</v>
      </c>
      <c r="O24" s="324">
        <v>-0.15646355791999769</v>
      </c>
      <c r="P24" s="324">
        <v>-2.3396632665279669E-2</v>
      </c>
      <c r="Q24" s="324">
        <v>0.13922155837546152</v>
      </c>
      <c r="R24" s="324">
        <v>0.26060363081002402</v>
      </c>
    </row>
    <row r="25" spans="2:18" ht="13.5" customHeight="1">
      <c r="B25" s="323" t="s">
        <v>2612</v>
      </c>
      <c r="C25" s="323" t="s">
        <v>951</v>
      </c>
      <c r="D25" s="324">
        <v>0.34116740731745265</v>
      </c>
      <c r="E25" s="324">
        <v>1.4613031791639632</v>
      </c>
      <c r="F25" s="324">
        <v>1.6420180283992509</v>
      </c>
      <c r="G25" s="324">
        <v>1.7025051841400436</v>
      </c>
      <c r="H25" s="324">
        <v>1.7399405652197095</v>
      </c>
      <c r="I25" s="324">
        <v>-3.975616255829447</v>
      </c>
      <c r="J25" s="324">
        <v>-0.76904646715967473</v>
      </c>
      <c r="K25" s="324">
        <v>2.294966046590635</v>
      </c>
      <c r="L25" s="324">
        <v>2.1357441900368279</v>
      </c>
      <c r="M25" s="324">
        <v>2.0606691566086517</v>
      </c>
      <c r="N25" s="324">
        <v>1.8552536771663064</v>
      </c>
      <c r="O25" s="324">
        <v>1.7309244649981792</v>
      </c>
      <c r="P25" s="324">
        <v>1.3457313650561111</v>
      </c>
      <c r="Q25" s="324">
        <v>1.0764605220907841</v>
      </c>
      <c r="R25" s="324">
        <v>0.9245981523233826</v>
      </c>
    </row>
    <row r="26" spans="2:18" ht="13.5" customHeight="1">
      <c r="B26" s="323" t="s">
        <v>1059</v>
      </c>
      <c r="C26" s="323" t="s">
        <v>1059</v>
      </c>
      <c r="D26" s="324">
        <v>0.57874986385509153</v>
      </c>
      <c r="E26" s="324">
        <v>0.16272468129781989</v>
      </c>
      <c r="F26" s="324">
        <v>0.74799242252155884</v>
      </c>
      <c r="G26" s="324">
        <v>-1.4271248147470785</v>
      </c>
      <c r="H26" s="324">
        <v>-2.0328514202640853</v>
      </c>
      <c r="I26" s="324">
        <v>-8.9951049984281362</v>
      </c>
      <c r="J26" s="324">
        <v>-1.0239806289032023</v>
      </c>
      <c r="K26" s="324">
        <v>3.7845524155789851</v>
      </c>
      <c r="L26" s="324">
        <v>-2.0011758615030582</v>
      </c>
      <c r="M26" s="324">
        <v>-5.3055726241540082</v>
      </c>
      <c r="N26" s="324">
        <v>-2.4886802441228801</v>
      </c>
      <c r="O26" s="324">
        <v>-1.3227614233165246</v>
      </c>
      <c r="P26" s="324">
        <v>-1.3260381306592546</v>
      </c>
      <c r="Q26" s="324">
        <v>-1.2942439839779085</v>
      </c>
      <c r="R26" s="324">
        <v>-1.3422410220950527</v>
      </c>
    </row>
    <row r="27" spans="2:18" ht="13.5" customHeight="1">
      <c r="B27" s="323" t="s">
        <v>953</v>
      </c>
      <c r="C27" s="323" t="s">
        <v>953</v>
      </c>
      <c r="D27" s="324">
        <v>1.3819392214962953</v>
      </c>
      <c r="E27" s="324">
        <v>1.3364296341462696</v>
      </c>
      <c r="F27" s="324">
        <v>1.175750449299289</v>
      </c>
      <c r="G27" s="324">
        <v>1.2985275413502722</v>
      </c>
      <c r="H27" s="324">
        <v>1.661760310444611</v>
      </c>
      <c r="I27" s="324">
        <v>-6.115371650092702</v>
      </c>
      <c r="J27" s="324">
        <v>-5.4318592969237116</v>
      </c>
      <c r="K27" s="324">
        <v>-4.5186428278122683</v>
      </c>
      <c r="L27" s="324">
        <v>-3.551588034201969</v>
      </c>
      <c r="M27" s="324">
        <v>-0.60280663416311042</v>
      </c>
      <c r="N27" s="324">
        <v>0.89295497276611779</v>
      </c>
      <c r="O27" s="324">
        <v>1.2012468673850436</v>
      </c>
      <c r="P27" s="324">
        <v>1.3971694007732272</v>
      </c>
      <c r="Q27" s="324">
        <v>1.3363026501939572</v>
      </c>
      <c r="R27" s="324">
        <v>1.3331380970651237</v>
      </c>
    </row>
    <row r="28" spans="2:18" ht="13.5" customHeight="1">
      <c r="B28" s="323" t="s">
        <v>1054</v>
      </c>
      <c r="C28" s="323" t="s">
        <v>1054</v>
      </c>
      <c r="D28" s="324">
        <v>-2.6314586259117481</v>
      </c>
      <c r="E28" s="324">
        <v>-2.5315753449067042</v>
      </c>
      <c r="F28" s="324">
        <v>-2.1636926770968752</v>
      </c>
      <c r="G28" s="324">
        <v>-1.6780802906634047</v>
      </c>
      <c r="H28" s="324">
        <v>-2.364087168757592</v>
      </c>
      <c r="I28" s="324">
        <v>-8.4129881687606822</v>
      </c>
      <c r="J28" s="324">
        <v>-5.5182009058014945</v>
      </c>
      <c r="K28" s="324">
        <v>-3.9475367557992533</v>
      </c>
      <c r="L28" s="324">
        <v>-5.6379673557871284</v>
      </c>
      <c r="M28" s="324">
        <v>-6.434506182340467</v>
      </c>
      <c r="N28" s="324">
        <v>-3.0233895916132205</v>
      </c>
      <c r="O28" s="324">
        <v>-2.6760076164755424</v>
      </c>
      <c r="P28" s="324">
        <v>-2.7984559394565585</v>
      </c>
      <c r="Q28" s="324">
        <v>-2.8138452333404178</v>
      </c>
      <c r="R28" s="324">
        <v>-2.8798556626674845</v>
      </c>
    </row>
    <row r="29" spans="2:18" ht="13.5" customHeight="1">
      <c r="B29" s="323" t="s">
        <v>1053</v>
      </c>
      <c r="C29" s="323" t="s">
        <v>1053</v>
      </c>
      <c r="D29" s="324">
        <v>0.19034307303541018</v>
      </c>
      <c r="E29" s="324">
        <v>1.3586629558384644</v>
      </c>
      <c r="F29" s="324">
        <v>1.8436136876548117</v>
      </c>
      <c r="G29" s="324">
        <v>2.1481627179240927</v>
      </c>
      <c r="H29" s="324">
        <v>-0.14391983012744103</v>
      </c>
      <c r="I29" s="324">
        <v>-2.7127851182521718</v>
      </c>
      <c r="J29" s="324">
        <v>-0.4260912082990157</v>
      </c>
      <c r="K29" s="324">
        <v>-1.8588412802229861</v>
      </c>
      <c r="L29" s="324">
        <v>-1.1682423277222789</v>
      </c>
      <c r="M29" s="324">
        <v>-0.69027085232049012</v>
      </c>
      <c r="N29" s="324">
        <v>0.10557265362488732</v>
      </c>
      <c r="O29" s="324">
        <v>0.20118154909306607</v>
      </c>
      <c r="P29" s="324">
        <v>0.3028074592271906</v>
      </c>
      <c r="Q29" s="324">
        <v>0.34584237814821778</v>
      </c>
      <c r="R29" s="324">
        <v>0.3473401184323619</v>
      </c>
    </row>
    <row r="30" spans="2:18" ht="13.5" customHeight="1">
      <c r="B30" s="323" t="s">
        <v>971</v>
      </c>
      <c r="C30" s="323" t="s">
        <v>971</v>
      </c>
      <c r="D30" s="324">
        <v>0.25292525156071055</v>
      </c>
      <c r="E30" s="324">
        <v>0.71943870315827896</v>
      </c>
      <c r="F30" s="324">
        <v>0.27830005406431146</v>
      </c>
      <c r="G30" s="324">
        <v>0.20671095161120231</v>
      </c>
      <c r="H30" s="324">
        <v>0.47999579795203473</v>
      </c>
      <c r="I30" s="324">
        <v>-2.8615144054076715</v>
      </c>
      <c r="J30" s="324">
        <v>-4.762273131671896</v>
      </c>
      <c r="K30" s="324">
        <v>-3.1974008454173544</v>
      </c>
      <c r="L30" s="324">
        <v>-2.0715607315978803</v>
      </c>
      <c r="M30" s="324">
        <v>-2.067981820228753</v>
      </c>
      <c r="N30" s="324">
        <v>-1.4515985226155044</v>
      </c>
      <c r="O30" s="324">
        <v>-0.82137716297201024</v>
      </c>
      <c r="P30" s="324">
        <v>-0.36360783936832108</v>
      </c>
      <c r="Q30" s="324">
        <v>-0.42352398354889531</v>
      </c>
      <c r="R30" s="324">
        <v>-0.39676430776821919</v>
      </c>
    </row>
    <row r="31" spans="2:18" ht="13.5" customHeight="1">
      <c r="B31" s="323" t="s">
        <v>973</v>
      </c>
      <c r="C31" s="323" t="s">
        <v>973</v>
      </c>
      <c r="D31" s="324">
        <v>1.4730023254619582</v>
      </c>
      <c r="E31" s="324">
        <v>1.7684763190982782</v>
      </c>
      <c r="F31" s="324">
        <v>1.7420991247175692</v>
      </c>
      <c r="G31" s="324">
        <v>1.6499731320679369</v>
      </c>
      <c r="H31" s="324">
        <v>1.2463285726307396</v>
      </c>
      <c r="I31" s="324">
        <v>-6.4681348120388256</v>
      </c>
      <c r="J31" s="324">
        <v>-0.49028732496292765</v>
      </c>
      <c r="K31" s="324">
        <v>-0.31699941399621706</v>
      </c>
      <c r="L31" s="324">
        <v>-9.7636911445561317E-2</v>
      </c>
      <c r="M31" s="324">
        <v>-1.7927818717473829</v>
      </c>
      <c r="N31" s="324">
        <v>-0.76304311246970369</v>
      </c>
      <c r="O31" s="324">
        <v>-0.35277392353051179</v>
      </c>
      <c r="P31" s="324">
        <v>-7.118675383641207E-2</v>
      </c>
      <c r="Q31" s="324">
        <v>0.11902554596138915</v>
      </c>
      <c r="R31" s="324">
        <v>0.22856331213259609</v>
      </c>
    </row>
    <row r="32" spans="2:18" ht="13.5" customHeight="1">
      <c r="B32" s="323" t="s">
        <v>955</v>
      </c>
      <c r="C32" s="323" t="s">
        <v>955</v>
      </c>
      <c r="D32" s="324">
        <v>1.0623816779794062</v>
      </c>
      <c r="E32" s="324">
        <v>1.6472714786658862</v>
      </c>
      <c r="F32" s="324">
        <v>1.1449436811486571</v>
      </c>
      <c r="G32" s="324">
        <v>2.7687404775686448</v>
      </c>
      <c r="H32" s="324">
        <v>2.0151686248127949</v>
      </c>
      <c r="I32" s="324">
        <v>-3.6747395942303909</v>
      </c>
      <c r="J32" s="324">
        <v>0.30389298102569062</v>
      </c>
      <c r="K32" s="324">
        <v>-0.57114112138683593</v>
      </c>
      <c r="L32" s="324">
        <v>-1.6763473249721841</v>
      </c>
      <c r="M32" s="324">
        <v>-2.434988025363416</v>
      </c>
      <c r="N32" s="324">
        <v>-1.8922392514754729</v>
      </c>
      <c r="O32" s="324">
        <v>-1.8647267444080722</v>
      </c>
      <c r="P32" s="324">
        <v>-1.9819887997834091</v>
      </c>
      <c r="Q32" s="324">
        <v>-2.2201041023659811</v>
      </c>
      <c r="R32" s="324">
        <v>-2.341923944568947</v>
      </c>
    </row>
    <row r="33" spans="2:20" ht="13.5" customHeight="1">
      <c r="B33" s="323" t="s">
        <v>981</v>
      </c>
      <c r="C33" s="323" t="s">
        <v>981</v>
      </c>
      <c r="D33" s="324">
        <v>1.4564791816507632</v>
      </c>
      <c r="E33" s="324">
        <v>3.2254606479570977</v>
      </c>
      <c r="F33" s="324">
        <v>5.0575553484799727</v>
      </c>
      <c r="G33" s="324">
        <v>3.4398894083604872</v>
      </c>
      <c r="H33" s="324">
        <v>1.7976436598821823</v>
      </c>
      <c r="I33" s="324">
        <v>-8.3414067295236887</v>
      </c>
      <c r="J33" s="324">
        <v>-6.3484211663200858</v>
      </c>
      <c r="K33" s="324">
        <v>-4.6924347110524334</v>
      </c>
      <c r="L33" s="324">
        <v>-3.6819435533932769</v>
      </c>
      <c r="M33" s="324">
        <v>-2.9822216646140665</v>
      </c>
      <c r="N33" s="324">
        <v>-2.3928763731939884</v>
      </c>
      <c r="O33" s="324">
        <v>-1.8817409618036924</v>
      </c>
      <c r="P33" s="324">
        <v>-1.0702987799190571</v>
      </c>
      <c r="Q33" s="324">
        <v>-0.89987540167166569</v>
      </c>
      <c r="R33" s="324">
        <v>-0.87861708131825744</v>
      </c>
    </row>
    <row r="34" spans="2:20" ht="13.5" customHeight="1">
      <c r="B34" s="323" t="s">
        <v>1058</v>
      </c>
      <c r="C34" s="323" t="s">
        <v>957</v>
      </c>
      <c r="D34" s="324">
        <v>-0.95622079744002964</v>
      </c>
      <c r="E34" s="324">
        <v>1.0300181975528597</v>
      </c>
      <c r="F34" s="324">
        <v>2.1643414717413627</v>
      </c>
      <c r="G34" s="324">
        <v>2.2050757958467004</v>
      </c>
      <c r="H34" s="324">
        <v>2.3661375921678114</v>
      </c>
      <c r="I34" s="324">
        <v>-3.1997539326830124</v>
      </c>
      <c r="J34" s="324">
        <v>-1.8921716037570053</v>
      </c>
      <c r="K34" s="324">
        <v>0.30410547608938093</v>
      </c>
      <c r="L34" s="324">
        <v>-0.52241208994416188</v>
      </c>
      <c r="M34" s="324">
        <v>-1.3125865052334802</v>
      </c>
      <c r="N34" s="324">
        <v>-1.4380853701358991</v>
      </c>
      <c r="O34" s="324">
        <v>-1.8415331043385603</v>
      </c>
      <c r="P34" s="324">
        <v>-1.8839229216072833</v>
      </c>
      <c r="Q34" s="324">
        <v>-2.1813791212653775</v>
      </c>
      <c r="R34" s="324">
        <v>-2.2416685570489765</v>
      </c>
    </row>
    <row r="35" spans="2:20" ht="13.5" customHeight="1">
      <c r="B35" s="323" t="s">
        <v>2613</v>
      </c>
      <c r="C35" s="323" t="s">
        <v>2613</v>
      </c>
      <c r="D35" s="324">
        <v>1.0055719488317971</v>
      </c>
      <c r="E35" s="324">
        <v>1.6196153413564278</v>
      </c>
      <c r="F35" s="324">
        <v>1.9762266324553597</v>
      </c>
      <c r="G35" s="324">
        <v>1.8864431323022803</v>
      </c>
      <c r="H35" s="324">
        <v>-1.8777918194216789</v>
      </c>
      <c r="I35" s="324">
        <v>-3.6512902637412239</v>
      </c>
      <c r="J35" s="324">
        <v>-2.4850615151301882</v>
      </c>
      <c r="K35" s="324">
        <v>-2.7021194828380306</v>
      </c>
      <c r="L35" s="324">
        <v>-2.3164452406841236</v>
      </c>
      <c r="M35" s="324">
        <v>-1.837156565250013</v>
      </c>
      <c r="N35" s="324">
        <v>-0.74508862968746159</v>
      </c>
      <c r="O35" s="324">
        <v>0.1974477288316645</v>
      </c>
      <c r="P35" s="324">
        <v>0.99524688072423384</v>
      </c>
      <c r="Q35" s="324">
        <v>1.7356536854128117</v>
      </c>
      <c r="R35" s="324">
        <v>2.0084235183598445</v>
      </c>
    </row>
    <row r="36" spans="2:20" ht="13.5" customHeight="1">
      <c r="B36" s="323" t="s">
        <v>2614</v>
      </c>
      <c r="C36" s="323" t="s">
        <v>2614</v>
      </c>
      <c r="D36" s="324">
        <v>3.4364444506918606</v>
      </c>
      <c r="E36" s="324">
        <v>1.5351239636268526</v>
      </c>
      <c r="F36" s="324">
        <v>2.5683517578745656</v>
      </c>
      <c r="G36" s="324">
        <v>5.6744168100299195</v>
      </c>
      <c r="H36" s="324">
        <v>4.4529010246498686</v>
      </c>
      <c r="I36" s="324">
        <v>-4.5708095303438467</v>
      </c>
      <c r="J36" s="324">
        <v>9.106160367998557</v>
      </c>
      <c r="K36" s="324">
        <v>24.156304510483267</v>
      </c>
      <c r="L36" s="324">
        <v>9.6535594388499124</v>
      </c>
      <c r="M36" s="324">
        <v>11.215497344338866</v>
      </c>
      <c r="N36" s="324">
        <v>10.214115539056666</v>
      </c>
      <c r="O36" s="324">
        <v>9.7057355331568385</v>
      </c>
      <c r="P36" s="324">
        <v>9.2742840747041555</v>
      </c>
      <c r="Q36" s="324">
        <v>8.7751456090334941</v>
      </c>
      <c r="R36" s="324">
        <v>8.4293923080922415</v>
      </c>
    </row>
    <row r="37" spans="2:20" ht="13.5" customHeight="1">
      <c r="B37" s="323" t="s">
        <v>961</v>
      </c>
      <c r="C37" s="323" t="s">
        <v>961</v>
      </c>
      <c r="D37" s="324">
        <v>-6.9341041726484198E-2</v>
      </c>
      <c r="E37" s="324">
        <v>1.9488030980782864</v>
      </c>
      <c r="F37" s="324">
        <v>0.65223624131206837</v>
      </c>
      <c r="G37" s="324">
        <v>2.8738382390067074</v>
      </c>
      <c r="H37" s="324">
        <v>2.9033398064230527</v>
      </c>
      <c r="I37" s="324">
        <v>-3.0751575038562446</v>
      </c>
      <c r="J37" s="324">
        <v>-0.59406743613728652</v>
      </c>
      <c r="K37" s="324">
        <v>1.4921616615272124</v>
      </c>
      <c r="L37" s="324">
        <v>2.9405400460175874</v>
      </c>
      <c r="M37" s="324">
        <v>2.4803382343469842</v>
      </c>
      <c r="N37" s="324">
        <v>2.5127457259169335</v>
      </c>
      <c r="O37" s="324">
        <v>2.4655163115948522</v>
      </c>
      <c r="P37" s="324">
        <v>2.4062569793100281</v>
      </c>
      <c r="Q37" s="324">
        <v>2.3767900339217629</v>
      </c>
      <c r="R37" s="324">
        <v>2.3616942726017363</v>
      </c>
    </row>
    <row r="38" spans="2:20">
      <c r="B38" s="323" t="s">
        <v>2615</v>
      </c>
      <c r="C38" s="323" t="s">
        <v>2615</v>
      </c>
      <c r="D38" s="324" t="s">
        <v>2623</v>
      </c>
      <c r="E38" s="324" t="s">
        <v>2623</v>
      </c>
      <c r="F38" s="324" t="s">
        <v>2623</v>
      </c>
      <c r="G38" s="324" t="s">
        <v>2623</v>
      </c>
      <c r="H38" s="324" t="s">
        <v>2623</v>
      </c>
      <c r="I38" s="324" t="s">
        <v>2623</v>
      </c>
      <c r="J38" s="324" t="s">
        <v>2623</v>
      </c>
      <c r="K38" s="324" t="s">
        <v>2623</v>
      </c>
      <c r="L38" s="324" t="s">
        <v>2623</v>
      </c>
      <c r="M38" s="324" t="s">
        <v>2623</v>
      </c>
      <c r="N38" s="324" t="s">
        <v>2623</v>
      </c>
      <c r="O38" s="324" t="s">
        <v>2623</v>
      </c>
      <c r="P38" s="324" t="s">
        <v>2623</v>
      </c>
      <c r="Q38" s="324" t="s">
        <v>2623</v>
      </c>
      <c r="R38" s="324" t="s">
        <v>2623</v>
      </c>
    </row>
    <row r="39" spans="2:20">
      <c r="B39" s="323" t="s">
        <v>975</v>
      </c>
      <c r="C39" s="323" t="s">
        <v>975</v>
      </c>
      <c r="D39" s="324">
        <v>-1.1770211916231934</v>
      </c>
      <c r="E39" s="324">
        <v>-1.1587986001388046</v>
      </c>
      <c r="F39" s="324">
        <v>0.23361312579795179</v>
      </c>
      <c r="G39" s="324">
        <v>0.1435333230968483</v>
      </c>
      <c r="H39" s="324">
        <v>-0.15757754181152753</v>
      </c>
      <c r="I39" s="324">
        <v>-4.3491288900303928</v>
      </c>
      <c r="J39" s="324">
        <v>-4.5396920075367291</v>
      </c>
      <c r="K39" s="324">
        <v>-1.6518713148410518</v>
      </c>
      <c r="L39" s="324">
        <v>-5.6223472313841425</v>
      </c>
      <c r="M39" s="324">
        <v>-4.9974973486354841</v>
      </c>
      <c r="N39" s="324">
        <v>-4.8999340084552232</v>
      </c>
      <c r="O39" s="324">
        <v>-4.1618672968350374</v>
      </c>
      <c r="P39" s="324">
        <v>-4.3490328614451421</v>
      </c>
      <c r="Q39" s="324">
        <v>-4.3779370243724252</v>
      </c>
      <c r="R39" s="324">
        <v>-4.2380913499157842</v>
      </c>
    </row>
    <row r="40" spans="2:20">
      <c r="B40" s="323" t="s">
        <v>977</v>
      </c>
      <c r="C40" s="323" t="s">
        <v>977</v>
      </c>
      <c r="D40" s="324">
        <v>2.5738369474293801E-4</v>
      </c>
      <c r="E40" s="324">
        <v>0.71730406422850868</v>
      </c>
      <c r="F40" s="324">
        <v>2.1226979886680941</v>
      </c>
      <c r="G40" s="324">
        <v>2.5376937547273863</v>
      </c>
      <c r="H40" s="324">
        <v>2.2003853247266498</v>
      </c>
      <c r="I40" s="324">
        <v>-6.2489239003590189</v>
      </c>
      <c r="J40" s="324">
        <v>-3.4893752139972873</v>
      </c>
      <c r="K40" s="324">
        <v>-2.0563556097885964</v>
      </c>
      <c r="L40" s="324">
        <v>-2.4529936335773947</v>
      </c>
      <c r="M40" s="324">
        <v>-1.9090485187386781</v>
      </c>
      <c r="N40" s="324">
        <v>-1.5698374219116746</v>
      </c>
      <c r="O40" s="324">
        <v>-1.3898835758429584</v>
      </c>
      <c r="P40" s="324">
        <v>-1.2673949661901711</v>
      </c>
      <c r="Q40" s="324">
        <v>-0.95648972089086082</v>
      </c>
      <c r="R40" s="324">
        <v>-0.83831525473866442</v>
      </c>
    </row>
    <row r="41" spans="2:20" ht="13.5">
      <c r="B41" s="323" t="s">
        <v>2616</v>
      </c>
      <c r="C41" s="323" t="s">
        <v>947</v>
      </c>
      <c r="D41" s="324">
        <v>-2.6976361943136582</v>
      </c>
      <c r="E41" s="324">
        <v>-1.8990147341217856</v>
      </c>
      <c r="F41" s="324">
        <v>-0.87131782412266068</v>
      </c>
      <c r="G41" s="324">
        <v>-0.4022896369093058</v>
      </c>
      <c r="H41" s="324">
        <v>-1.0076169417741927</v>
      </c>
      <c r="I41" s="324">
        <v>-8.071867096808786</v>
      </c>
      <c r="J41" s="324">
        <v>-4.7736625514403297</v>
      </c>
      <c r="K41" s="324">
        <v>-2.5911018979082381</v>
      </c>
      <c r="L41" s="324">
        <v>-1.7621036891309807</v>
      </c>
      <c r="M41" s="324">
        <v>-0.75595633729582712</v>
      </c>
      <c r="N41" s="324">
        <v>-0.42668233904196151</v>
      </c>
      <c r="O41" s="324">
        <v>-0.43832310211392755</v>
      </c>
      <c r="P41" s="324">
        <v>-0.5519299514065843</v>
      </c>
      <c r="Q41" s="324">
        <v>-0.32366692047807433</v>
      </c>
      <c r="R41" s="324">
        <v>-0.28537417884737654</v>
      </c>
    </row>
    <row r="42" spans="2:20">
      <c r="B42" s="323" t="s">
        <v>965</v>
      </c>
      <c r="C42" s="323" t="s">
        <v>965</v>
      </c>
      <c r="D42" s="324">
        <v>5.5158233715998468E-3</v>
      </c>
      <c r="E42" s="324">
        <v>0.94653922022291581</v>
      </c>
      <c r="F42" s="324">
        <v>1.335302590606807</v>
      </c>
      <c r="G42" s="324">
        <v>0.72217875171954715</v>
      </c>
      <c r="H42" s="324">
        <v>0.46559948384224636</v>
      </c>
      <c r="I42" s="324">
        <v>-2.927099091045855</v>
      </c>
      <c r="J42" s="324">
        <v>-7.828223086313861E-2</v>
      </c>
      <c r="K42" s="324">
        <v>1.4624124799352749</v>
      </c>
      <c r="L42" s="324">
        <v>0.35341758547269275</v>
      </c>
      <c r="M42" s="324">
        <v>-0.25282629620963237</v>
      </c>
      <c r="N42" s="324">
        <v>0.11117079150408508</v>
      </c>
      <c r="O42" s="324">
        <v>0.55507468192777898</v>
      </c>
      <c r="P42" s="324">
        <v>0.47250971727323432</v>
      </c>
      <c r="Q42" s="324">
        <v>0.55313595374371727</v>
      </c>
      <c r="R42" s="324">
        <v>0.54171903359305118</v>
      </c>
    </row>
    <row r="43" spans="2:20">
      <c r="B43" s="323" t="s">
        <v>1056</v>
      </c>
      <c r="C43" s="323" t="s">
        <v>1056</v>
      </c>
      <c r="D43" s="324">
        <v>0.77804525283896298</v>
      </c>
      <c r="E43" s="324">
        <v>0.41482119508128368</v>
      </c>
      <c r="F43" s="324">
        <v>1.2745731249347418</v>
      </c>
      <c r="G43" s="324">
        <v>1.3792627647444693</v>
      </c>
      <c r="H43" s="324">
        <v>1.3938869874231121</v>
      </c>
      <c r="I43" s="324">
        <v>-2.948894652807978</v>
      </c>
      <c r="J43" s="324">
        <v>-0.15215781019140268</v>
      </c>
      <c r="K43" s="324">
        <v>1.3105872069735425</v>
      </c>
      <c r="L43" s="324">
        <v>0.64476032814844464</v>
      </c>
      <c r="M43" s="324">
        <v>0.60066787023207535</v>
      </c>
      <c r="N43" s="324">
        <v>0.31468860624520334</v>
      </c>
      <c r="O43" s="324">
        <v>0.29218324420634945</v>
      </c>
      <c r="P43" s="324">
        <v>0.2823712369846349</v>
      </c>
      <c r="Q43" s="324">
        <v>0.27091354015323671</v>
      </c>
      <c r="R43" s="324">
        <v>0.26167341649268622</v>
      </c>
    </row>
    <row r="44" spans="2:20">
      <c r="B44" s="323" t="s">
        <v>758</v>
      </c>
      <c r="C44" s="323" t="s">
        <v>758</v>
      </c>
      <c r="D44" s="324">
        <v>-3.0809031903241983</v>
      </c>
      <c r="E44" s="324">
        <v>-1.6881020462984115</v>
      </c>
      <c r="F44" s="324">
        <v>-0.66708859908513018</v>
      </c>
      <c r="G44" s="324">
        <v>-0.55944699261814312</v>
      </c>
      <c r="H44" s="324">
        <v>-1.0343248485510455</v>
      </c>
      <c r="I44" s="324">
        <v>-12.008289739807479</v>
      </c>
      <c r="J44" s="324">
        <v>-5.6491916435464802</v>
      </c>
      <c r="K44" s="324">
        <v>-1.0117794189181801</v>
      </c>
      <c r="L44" s="324">
        <v>-3.5644285037699253</v>
      </c>
      <c r="M44" s="324">
        <v>-2.3116038630442128</v>
      </c>
      <c r="N44" s="324">
        <v>-1.3234791987677761</v>
      </c>
      <c r="O44" s="324">
        <v>-1.1515667717934661</v>
      </c>
      <c r="P44" s="324">
        <v>-0.96142753865753905</v>
      </c>
      <c r="Q44" s="324">
        <v>-0.78583420258491155</v>
      </c>
      <c r="R44" s="324">
        <v>-0.58142997680709441</v>
      </c>
    </row>
    <row r="45" spans="2:20" ht="13.5">
      <c r="B45" s="325" t="s">
        <v>2617</v>
      </c>
      <c r="C45" s="325" t="s">
        <v>121</v>
      </c>
      <c r="D45" s="326">
        <v>-1.6927247881934955</v>
      </c>
      <c r="E45" s="326">
        <v>-2.3740035841722107</v>
      </c>
      <c r="F45" s="326">
        <v>-2.7812166978548958</v>
      </c>
      <c r="G45" s="326">
        <v>-3.1010927539845157</v>
      </c>
      <c r="H45" s="326">
        <v>-3.5321912143262053</v>
      </c>
      <c r="I45" s="326">
        <v>-11.89368719347838</v>
      </c>
      <c r="J45" s="326">
        <v>-8.8105518128511218</v>
      </c>
      <c r="K45" s="326">
        <v>-1.2637536367556061</v>
      </c>
      <c r="L45" s="326">
        <v>-5.7726247263293056</v>
      </c>
      <c r="M45" s="326">
        <v>-3.284396695006675</v>
      </c>
      <c r="N45" s="326">
        <v>-3.6883485678710728</v>
      </c>
      <c r="O45" s="326">
        <v>-3.1693811052205789</v>
      </c>
      <c r="P45" s="326">
        <v>-2.9170847929456034</v>
      </c>
      <c r="Q45" s="326">
        <v>-3.0930944261535687</v>
      </c>
      <c r="R45" s="326">
        <v>-2.5692719336707306</v>
      </c>
      <c r="T45" s="347"/>
    </row>
    <row r="46" spans="2:20" ht="6" customHeight="1">
      <c r="B46" s="333"/>
      <c r="C46" s="333"/>
      <c r="D46" s="324"/>
      <c r="E46" s="324"/>
      <c r="F46" s="324"/>
      <c r="G46" s="324"/>
      <c r="H46" s="324"/>
      <c r="I46" s="324"/>
      <c r="J46" s="324"/>
      <c r="K46" s="324"/>
      <c r="L46" s="324"/>
      <c r="M46" s="324"/>
      <c r="N46" s="324"/>
      <c r="O46" s="324"/>
      <c r="P46" s="324"/>
      <c r="Q46" s="324"/>
      <c r="R46" s="324"/>
    </row>
    <row r="47" spans="2:20" ht="10.5" customHeight="1">
      <c r="B47" s="470" t="s">
        <v>2618</v>
      </c>
      <c r="C47" s="470"/>
      <c r="D47" s="470"/>
      <c r="E47" s="470"/>
      <c r="F47" s="470"/>
      <c r="G47" s="470"/>
      <c r="H47" s="470"/>
      <c r="I47" s="470"/>
      <c r="J47" s="470"/>
      <c r="K47" s="470"/>
      <c r="L47" s="470"/>
      <c r="M47" s="470"/>
      <c r="N47" s="470"/>
      <c r="O47" s="470"/>
      <c r="P47" s="470"/>
      <c r="Q47" s="470"/>
      <c r="R47" s="470"/>
    </row>
    <row r="48" spans="2:20" ht="27" customHeight="1">
      <c r="B48" s="472" t="s">
        <v>2624</v>
      </c>
      <c r="C48" s="472"/>
      <c r="D48" s="472"/>
      <c r="E48" s="472"/>
      <c r="F48" s="472"/>
      <c r="G48" s="472"/>
      <c r="H48" s="472"/>
      <c r="I48" s="472"/>
      <c r="J48" s="472"/>
      <c r="K48" s="472"/>
      <c r="L48" s="472"/>
      <c r="M48" s="472"/>
      <c r="N48" s="472"/>
      <c r="O48" s="472"/>
      <c r="P48" s="472"/>
      <c r="Q48" s="472"/>
      <c r="R48" s="330"/>
    </row>
    <row r="49" spans="2:18" ht="15" customHeight="1">
      <c r="B49" s="335" t="s">
        <v>2620</v>
      </c>
      <c r="C49" s="336"/>
      <c r="D49" s="336"/>
      <c r="E49" s="336"/>
      <c r="F49" s="336"/>
      <c r="G49" s="336"/>
      <c r="H49" s="336"/>
      <c r="I49" s="336"/>
      <c r="J49" s="336"/>
      <c r="K49" s="336"/>
      <c r="L49" s="336"/>
      <c r="M49" s="336"/>
      <c r="N49" s="336"/>
      <c r="O49" s="336"/>
      <c r="P49" s="336"/>
      <c r="Q49" s="336"/>
      <c r="R49" s="336"/>
    </row>
    <row r="50" spans="2:18" ht="50.45" customHeight="1">
      <c r="B50" s="471" t="s">
        <v>2621</v>
      </c>
      <c r="C50" s="471"/>
      <c r="D50" s="471"/>
      <c r="E50" s="471"/>
      <c r="F50" s="471"/>
      <c r="G50" s="471"/>
      <c r="H50" s="471"/>
      <c r="I50" s="471"/>
      <c r="J50" s="471"/>
      <c r="K50" s="471"/>
      <c r="L50" s="471"/>
      <c r="M50" s="471"/>
      <c r="N50" s="471"/>
      <c r="O50" s="471"/>
      <c r="P50" s="471"/>
      <c r="Q50" s="471"/>
      <c r="R50" s="471"/>
    </row>
    <row r="51" spans="2:18" ht="12" customHeight="1">
      <c r="B51" s="336"/>
      <c r="C51" s="336"/>
      <c r="D51" s="336"/>
      <c r="E51" s="336"/>
      <c r="F51" s="336"/>
      <c r="G51" s="336"/>
      <c r="H51" s="336"/>
      <c r="I51" s="336"/>
      <c r="J51" s="336"/>
      <c r="K51" s="336"/>
      <c r="L51" s="336"/>
      <c r="M51" s="336"/>
      <c r="N51" s="336"/>
      <c r="O51" s="336"/>
      <c r="P51" s="336"/>
      <c r="Q51" s="336"/>
      <c r="R51" s="336"/>
    </row>
    <row r="52" spans="2:18" ht="12" customHeight="1">
      <c r="B52" s="336"/>
      <c r="C52" s="336"/>
      <c r="D52" s="336"/>
      <c r="E52" s="336"/>
      <c r="F52" s="336"/>
      <c r="G52" s="336"/>
      <c r="H52" s="336"/>
      <c r="I52" s="336"/>
      <c r="J52" s="336"/>
      <c r="K52" s="336"/>
      <c r="L52" s="336"/>
      <c r="M52" s="336"/>
      <c r="N52" s="336"/>
      <c r="O52" s="336"/>
      <c r="P52" s="336"/>
      <c r="Q52" s="336"/>
      <c r="R52" s="336"/>
    </row>
    <row r="53" spans="2:18">
      <c r="B53" s="323"/>
      <c r="C53" s="323"/>
      <c r="D53" s="330"/>
      <c r="E53" s="330"/>
      <c r="F53" s="330"/>
      <c r="G53" s="330"/>
      <c r="H53" s="330"/>
      <c r="I53" s="330"/>
      <c r="J53" s="330"/>
      <c r="K53" s="330"/>
      <c r="L53" s="330"/>
      <c r="M53" s="330"/>
      <c r="N53" s="330"/>
      <c r="O53" s="330"/>
      <c r="P53" s="330"/>
      <c r="Q53" s="330"/>
      <c r="R53" s="330"/>
    </row>
    <row r="54" spans="2:18">
      <c r="B54" s="323"/>
      <c r="C54" s="323"/>
      <c r="D54" s="330"/>
      <c r="E54" s="330"/>
      <c r="F54" s="330"/>
      <c r="G54" s="330"/>
      <c r="H54" s="330"/>
      <c r="I54" s="330"/>
      <c r="J54" s="330"/>
      <c r="K54" s="330"/>
      <c r="L54" s="330"/>
      <c r="M54" s="330"/>
      <c r="N54" s="330"/>
      <c r="O54" s="330"/>
      <c r="P54" s="330"/>
      <c r="Q54" s="330"/>
      <c r="R54" s="330"/>
    </row>
    <row r="55" spans="2:18">
      <c r="B55" s="323"/>
      <c r="C55" s="323"/>
      <c r="D55" s="330"/>
      <c r="E55" s="330"/>
      <c r="F55" s="330"/>
      <c r="G55" s="330"/>
      <c r="H55" s="330"/>
      <c r="I55" s="330"/>
      <c r="J55" s="330"/>
      <c r="K55" s="330"/>
      <c r="L55" s="330"/>
      <c r="M55" s="330"/>
      <c r="N55" s="330"/>
      <c r="O55" s="330"/>
      <c r="P55" s="330"/>
      <c r="Q55" s="330"/>
      <c r="R55" s="330"/>
    </row>
    <row r="56" spans="2:18">
      <c r="B56" s="323"/>
      <c r="C56" s="323"/>
      <c r="D56" s="330"/>
      <c r="E56" s="330"/>
      <c r="F56" s="330"/>
      <c r="G56" s="330"/>
      <c r="H56" s="330"/>
      <c r="I56" s="330"/>
      <c r="J56" s="330"/>
      <c r="K56" s="330"/>
      <c r="L56" s="330"/>
      <c r="M56" s="330"/>
      <c r="N56" s="330"/>
      <c r="O56" s="330"/>
      <c r="P56" s="330"/>
      <c r="Q56" s="330"/>
      <c r="R56" s="330"/>
    </row>
    <row r="57" spans="2:18">
      <c r="B57" s="323"/>
      <c r="C57" s="323"/>
      <c r="D57" s="330"/>
      <c r="E57" s="330"/>
      <c r="F57" s="330"/>
      <c r="G57" s="330"/>
      <c r="H57" s="330"/>
      <c r="I57" s="330"/>
      <c r="J57" s="330"/>
      <c r="K57" s="330"/>
      <c r="L57" s="330"/>
      <c r="M57" s="330"/>
      <c r="N57" s="330"/>
      <c r="O57" s="330"/>
      <c r="P57" s="330"/>
      <c r="Q57" s="33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row r="77" spans="2:18">
      <c r="B77" s="323"/>
      <c r="C77" s="323"/>
      <c r="D77" s="330"/>
      <c r="E77" s="330"/>
      <c r="F77" s="330"/>
      <c r="G77" s="330"/>
      <c r="H77" s="330"/>
      <c r="I77" s="330"/>
      <c r="J77" s="330"/>
      <c r="K77" s="330"/>
      <c r="L77" s="330"/>
      <c r="M77" s="330"/>
      <c r="N77" s="330"/>
      <c r="O77" s="330"/>
      <c r="P77" s="330"/>
      <c r="Q77" s="330"/>
      <c r="R77" s="330"/>
    </row>
    <row r="78" spans="2:18">
      <c r="B78" s="323"/>
      <c r="C78" s="323"/>
      <c r="D78" s="330"/>
      <c r="E78" s="330"/>
      <c r="F78" s="330"/>
      <c r="G78" s="330"/>
      <c r="H78" s="330"/>
      <c r="I78" s="330"/>
      <c r="J78" s="330"/>
      <c r="K78" s="330"/>
      <c r="L78" s="330"/>
      <c r="M78" s="330"/>
      <c r="N78" s="330"/>
      <c r="O78" s="330"/>
      <c r="P78" s="330"/>
      <c r="Q78" s="330"/>
      <c r="R78" s="330"/>
    </row>
    <row r="79" spans="2:18">
      <c r="B79" s="323"/>
      <c r="C79" s="323"/>
      <c r="D79" s="330"/>
      <c r="E79" s="330"/>
      <c r="F79" s="330"/>
      <c r="G79" s="330"/>
      <c r="H79" s="330"/>
      <c r="I79" s="330"/>
      <c r="J79" s="330"/>
      <c r="K79" s="330"/>
      <c r="L79" s="330"/>
      <c r="M79" s="330"/>
      <c r="N79" s="330"/>
      <c r="O79" s="330"/>
      <c r="P79" s="330"/>
      <c r="Q79" s="330"/>
      <c r="R79" s="330"/>
    </row>
  </sheetData>
  <mergeCells count="4">
    <mergeCell ref="B2:N2"/>
    <mergeCell ref="B47:R47"/>
    <mergeCell ref="B48:Q48"/>
    <mergeCell ref="B50:R50"/>
  </mergeCells>
  <conditionalFormatting sqref="C45 B11:C44 B9:R10 D11:R45">
    <cfRule type="expression" dxfId="172" priority="2">
      <formula>MOD(ROW(),2)=0</formula>
    </cfRule>
  </conditionalFormatting>
  <conditionalFormatting sqref="B45">
    <cfRule type="expression" dxfId="171" priority="1">
      <formula>MOD(ROW(),2)=0</formula>
    </cfRule>
  </conditionalFormatting>
  <pageMargins left="0.7" right="0.7" top="0.75" bottom="0.75" header="0.3" footer="0.3"/>
  <pageSetup scale="1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A075B-FDC6-4533-8112-B3D8D4EC5BA5}">
  <sheetPr codeName="Sheet6">
    <pageSetUpPr fitToPage="1"/>
  </sheetPr>
  <dimension ref="B2:R80"/>
  <sheetViews>
    <sheetView zoomScaleNormal="100" workbookViewId="0">
      <pane xSplit="3" ySplit="4" topLeftCell="D18" activePane="bottomRight" state="frozen"/>
      <selection pane="bottomRight" activeCell="W13" sqref="W13"/>
      <selection pane="bottomLeft" activeCell="W13" sqref="W13"/>
      <selection pane="topRight" activeCell="W13" sqref="W13"/>
    </sheetView>
  </sheetViews>
  <sheetFormatPr defaultColWidth="9.140625" defaultRowHeight="12" outlineLevelCol="1"/>
  <cols>
    <col min="1" max="1" width="6.7109375" style="310" customWidth="1"/>
    <col min="2" max="2" width="17.5703125" style="310" customWidth="1"/>
    <col min="3" max="3" width="20.5703125" style="310" hidden="1" customWidth="1" outlineLevel="1"/>
    <col min="4" max="4" width="8.85546875" style="311" customWidth="1" collapsed="1"/>
    <col min="5" max="18" width="8.85546875" style="311" customWidth="1"/>
    <col min="19" max="16384" width="9.140625" style="310"/>
  </cols>
  <sheetData>
    <row r="2" spans="2:18" ht="15.75" customHeight="1">
      <c r="B2" s="469" t="s">
        <v>2625</v>
      </c>
      <c r="C2" s="469"/>
      <c r="D2" s="469"/>
      <c r="E2" s="469"/>
      <c r="F2" s="469"/>
      <c r="G2" s="469"/>
      <c r="H2" s="469"/>
      <c r="I2" s="469"/>
      <c r="J2" s="469"/>
      <c r="K2" s="469"/>
      <c r="L2" s="469"/>
      <c r="M2" s="469"/>
      <c r="N2" s="469"/>
      <c r="O2" s="469"/>
      <c r="P2" s="469"/>
      <c r="Q2" s="469"/>
      <c r="R2" s="469"/>
    </row>
    <row r="3" spans="2:18" ht="15.75">
      <c r="B3" s="337" t="s">
        <v>2626</v>
      </c>
      <c r="C3" s="314"/>
      <c r="D3" s="314"/>
      <c r="E3" s="314"/>
      <c r="F3" s="314"/>
      <c r="G3" s="314"/>
      <c r="H3" s="314"/>
      <c r="I3" s="314"/>
      <c r="J3" s="314"/>
      <c r="K3" s="314"/>
      <c r="L3" s="314"/>
      <c r="M3" s="314"/>
      <c r="N3" s="314"/>
      <c r="O3" s="314"/>
      <c r="P3" s="314"/>
      <c r="Q3" s="314"/>
      <c r="R3" s="338"/>
    </row>
    <row r="4" spans="2:18"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18">
      <c r="B5" s="318" t="s">
        <v>2601</v>
      </c>
      <c r="C5" s="319" t="s">
        <v>2602</v>
      </c>
      <c r="D5" s="320">
        <v>-1.9706629715949047</v>
      </c>
      <c r="E5" s="320">
        <v>-2.2306704907731794</v>
      </c>
      <c r="F5" s="320">
        <v>-2.3740486558013143</v>
      </c>
      <c r="G5" s="320">
        <v>-2.5646633122615166</v>
      </c>
      <c r="H5" s="320">
        <v>-3.3111234615252565</v>
      </c>
      <c r="I5" s="320">
        <v>-7.8393777231369048</v>
      </c>
      <c r="J5" s="320">
        <v>-6.8406555523588803</v>
      </c>
      <c r="K5" s="320">
        <v>-4.8648640601560142</v>
      </c>
      <c r="L5" s="320">
        <v>-5.6803708287400179</v>
      </c>
      <c r="M5" s="320">
        <v>-4.5803326110825804</v>
      </c>
      <c r="N5" s="320">
        <v>-4.3857634655664484</v>
      </c>
      <c r="O5" s="320">
        <v>-4.0523336205261646</v>
      </c>
      <c r="P5" s="320">
        <v>-3.9084967469050174</v>
      </c>
      <c r="Q5" s="320">
        <v>-3.983028691838244</v>
      </c>
      <c r="R5" s="320">
        <v>-3.8103450141904398</v>
      </c>
    </row>
    <row r="6" spans="2:18">
      <c r="B6" s="321" t="s">
        <v>2603</v>
      </c>
      <c r="C6" s="319" t="s">
        <v>2603</v>
      </c>
      <c r="D6" s="320">
        <v>-0.62775011406298464</v>
      </c>
      <c r="E6" s="320">
        <v>-0.53958958462102646</v>
      </c>
      <c r="F6" s="320">
        <v>-0.62460522088827664</v>
      </c>
      <c r="G6" s="320">
        <v>-0.38337826594220425</v>
      </c>
      <c r="H6" s="320">
        <v>-0.75973659006597538</v>
      </c>
      <c r="I6" s="320">
        <v>-4.3891190097741752</v>
      </c>
      <c r="J6" s="320">
        <v>-4.1589697680436561</v>
      </c>
      <c r="K6" s="320">
        <v>-3.8537660490206953</v>
      </c>
      <c r="L6" s="320">
        <v>-3.4370836788846177</v>
      </c>
      <c r="M6" s="320">
        <v>-2.6153085946672108</v>
      </c>
      <c r="N6" s="320">
        <v>-2.4443226268646017</v>
      </c>
      <c r="O6" s="320">
        <v>-2.284360435046739</v>
      </c>
      <c r="P6" s="320">
        <v>-2.2516636243046091</v>
      </c>
      <c r="Q6" s="320">
        <v>-2.2334018247286771</v>
      </c>
      <c r="R6" s="320">
        <v>-2.2172672626417911</v>
      </c>
    </row>
    <row r="7" spans="2:18">
      <c r="B7" s="321" t="s">
        <v>2604</v>
      </c>
      <c r="C7" s="321" t="s">
        <v>2605</v>
      </c>
      <c r="D7" s="320">
        <v>-2.2320880104341736</v>
      </c>
      <c r="E7" s="320">
        <v>-2.7330473309003405</v>
      </c>
      <c r="F7" s="320">
        <v>-3.0598905514646062</v>
      </c>
      <c r="G7" s="320">
        <v>-3.2843020134732082</v>
      </c>
      <c r="H7" s="320">
        <v>-3.9808492083008677</v>
      </c>
      <c r="I7" s="320">
        <v>-8.9564026649134494</v>
      </c>
      <c r="J7" s="320">
        <v>-8.1359403839357007</v>
      </c>
      <c r="K7" s="320">
        <v>-5.7410481219982232</v>
      </c>
      <c r="L7" s="320">
        <v>-6.8563118313865896</v>
      </c>
      <c r="M7" s="320">
        <v>-5.4036624600276824</v>
      </c>
      <c r="N7" s="320">
        <v>-5.209075767105694</v>
      </c>
      <c r="O7" s="320">
        <v>-4.8004414436016978</v>
      </c>
      <c r="P7" s="320">
        <v>-4.6232158149622951</v>
      </c>
      <c r="Q7" s="320">
        <v>-4.746638412354466</v>
      </c>
      <c r="R7" s="320">
        <v>-4.5148781215860723</v>
      </c>
    </row>
    <row r="8" spans="2:18">
      <c r="B8" s="321" t="s">
        <v>2606</v>
      </c>
      <c r="C8" s="322" t="s">
        <v>2607</v>
      </c>
      <c r="D8" s="320">
        <v>-2.1282955833479815</v>
      </c>
      <c r="E8" s="320">
        <v>-2.5406490910729809</v>
      </c>
      <c r="F8" s="320">
        <v>-2.7882195182472618</v>
      </c>
      <c r="G8" s="320">
        <v>-2.9642224689132091</v>
      </c>
      <c r="H8" s="320">
        <v>-3.8091893594574193</v>
      </c>
      <c r="I8" s="320">
        <v>-8.6314675032193033</v>
      </c>
      <c r="J8" s="320">
        <v>-7.7371476514692494</v>
      </c>
      <c r="K8" s="320">
        <v>-5.4748064113220085</v>
      </c>
      <c r="L8" s="320">
        <v>-6.4566098273456367</v>
      </c>
      <c r="M8" s="320">
        <v>-5.1054097311344959</v>
      </c>
      <c r="N8" s="320">
        <v>-4.9003774271095875</v>
      </c>
      <c r="O8" s="320">
        <v>-4.5062190083917208</v>
      </c>
      <c r="P8" s="320">
        <v>-4.3277102339101718</v>
      </c>
      <c r="Q8" s="320">
        <v>-4.430975049421459</v>
      </c>
      <c r="R8" s="320">
        <v>-4.2058688355253793</v>
      </c>
    </row>
    <row r="9" spans="2:18" ht="13.5" customHeight="1">
      <c r="B9" s="323" t="s">
        <v>2608</v>
      </c>
      <c r="C9" s="323" t="s">
        <v>2608</v>
      </c>
      <c r="D9" s="324" t="s">
        <v>2623</v>
      </c>
      <c r="E9" s="324" t="s">
        <v>2623</v>
      </c>
      <c r="F9" s="324" t="s">
        <v>2623</v>
      </c>
      <c r="G9" s="324" t="s">
        <v>2623</v>
      </c>
      <c r="H9" s="324" t="s">
        <v>2623</v>
      </c>
      <c r="I9" s="324" t="s">
        <v>2623</v>
      </c>
      <c r="J9" s="324" t="s">
        <v>2623</v>
      </c>
      <c r="K9" s="324" t="s">
        <v>2623</v>
      </c>
      <c r="L9" s="324" t="s">
        <v>2623</v>
      </c>
      <c r="M9" s="324" t="s">
        <v>2623</v>
      </c>
      <c r="N9" s="324" t="s">
        <v>2623</v>
      </c>
      <c r="O9" s="324" t="s">
        <v>2623</v>
      </c>
      <c r="P9" s="324" t="s">
        <v>2623</v>
      </c>
      <c r="Q9" s="324" t="s">
        <v>2623</v>
      </c>
      <c r="R9" s="324" t="s">
        <v>2623</v>
      </c>
    </row>
    <row r="10" spans="2:18" ht="16.5" customHeight="1">
      <c r="B10" s="323" t="s">
        <v>2627</v>
      </c>
      <c r="C10" s="323" t="s">
        <v>1060</v>
      </c>
      <c r="D10" s="324">
        <v>-2.5530587185395115</v>
      </c>
      <c r="E10" s="324">
        <v>-2.2013577958950306</v>
      </c>
      <c r="F10" s="324">
        <v>-1.4504108836207092</v>
      </c>
      <c r="G10" s="324">
        <v>-0.97361026091925962</v>
      </c>
      <c r="H10" s="324">
        <v>-4.1066718991988678</v>
      </c>
      <c r="I10" s="324">
        <v>-7.8463716447874328</v>
      </c>
      <c r="J10" s="324">
        <v>-5.9716983606049689</v>
      </c>
      <c r="K10" s="324">
        <v>-2.3171144811918505</v>
      </c>
      <c r="L10" s="324">
        <v>-1.1488707708034074</v>
      </c>
      <c r="M10" s="324">
        <v>-1.4796867881605835</v>
      </c>
      <c r="N10" s="324">
        <v>-1.4688718549203843</v>
      </c>
      <c r="O10" s="324">
        <v>-1.1342440224999135</v>
      </c>
      <c r="P10" s="324">
        <v>-0.81733569945465023</v>
      </c>
      <c r="Q10" s="324">
        <v>-0.5065708527833378</v>
      </c>
      <c r="R10" s="324">
        <v>-0.2830615769212384</v>
      </c>
    </row>
    <row r="11" spans="2:18" ht="13.5" customHeight="1">
      <c r="B11" s="323" t="s">
        <v>959</v>
      </c>
      <c r="C11" s="323" t="s">
        <v>959</v>
      </c>
      <c r="D11" s="324">
        <v>-0.58468602843765738</v>
      </c>
      <c r="E11" s="324">
        <v>-1.2840891406428965</v>
      </c>
      <c r="F11" s="324">
        <v>-0.91605224529690832</v>
      </c>
      <c r="G11" s="324">
        <v>-0.30631834235833455</v>
      </c>
      <c r="H11" s="324">
        <v>0.22322923893232696</v>
      </c>
      <c r="I11" s="324">
        <v>-6.8136445121607743</v>
      </c>
      <c r="J11" s="324">
        <v>-4.5153850268450055</v>
      </c>
      <c r="K11" s="324">
        <v>-4.3180793093933945</v>
      </c>
      <c r="L11" s="324">
        <v>-2.3090159840613174</v>
      </c>
      <c r="M11" s="324">
        <v>-2.1191804810470489</v>
      </c>
      <c r="N11" s="324">
        <v>-2.0701598768920633</v>
      </c>
      <c r="O11" s="324">
        <v>-1.922508698161328</v>
      </c>
      <c r="P11" s="324">
        <v>-2.0151448076105734</v>
      </c>
      <c r="Q11" s="324">
        <v>-1.920630712731624</v>
      </c>
      <c r="R11" s="324">
        <v>-1.8869939104198941</v>
      </c>
    </row>
    <row r="12" spans="2:18" ht="13.5" customHeight="1">
      <c r="B12" s="323" t="s">
        <v>939</v>
      </c>
      <c r="C12" s="323" t="s">
        <v>939</v>
      </c>
      <c r="D12" s="324">
        <v>-2.3872963685840545</v>
      </c>
      <c r="E12" s="324">
        <v>-2.333977511581518</v>
      </c>
      <c r="F12" s="324">
        <v>-0.79792144816849997</v>
      </c>
      <c r="G12" s="324">
        <v>-1.2047752379424852</v>
      </c>
      <c r="H12" s="324">
        <v>-2.7349245043382027</v>
      </c>
      <c r="I12" s="324">
        <v>-6.2081221269791209</v>
      </c>
      <c r="J12" s="324">
        <v>-5.3224846353115485</v>
      </c>
      <c r="K12" s="324">
        <v>-4.0368365885618278</v>
      </c>
      <c r="L12" s="324">
        <v>-4.9927471917255062</v>
      </c>
      <c r="M12" s="324">
        <v>-4.578134647494557</v>
      </c>
      <c r="N12" s="324">
        <v>-4.7710626296252316</v>
      </c>
      <c r="O12" s="324">
        <v>-5.0327240094723837</v>
      </c>
      <c r="P12" s="324">
        <v>-5.3802767236247462</v>
      </c>
      <c r="Q12" s="324">
        <v>-5.4598246246602695</v>
      </c>
      <c r="R12" s="324">
        <v>-5.5769867225638405</v>
      </c>
    </row>
    <row r="13" spans="2:18" ht="13.5" customHeight="1">
      <c r="B13" s="323" t="s">
        <v>1057</v>
      </c>
      <c r="C13" s="323" t="s">
        <v>1057</v>
      </c>
      <c r="D13" s="324">
        <v>-3.0402076921448706E-3</v>
      </c>
      <c r="E13" s="324">
        <v>-6.6693277291129671E-2</v>
      </c>
      <c r="F13" s="324">
        <v>-0.26338677875373945</v>
      </c>
      <c r="G13" s="324">
        <v>0.13471741787349367</v>
      </c>
      <c r="H13" s="324">
        <v>-0.16253621757739886</v>
      </c>
      <c r="I13" s="324">
        <v>-9.2544874780049025</v>
      </c>
      <c r="J13" s="324">
        <v>-2.2732923269043366</v>
      </c>
      <c r="K13" s="324">
        <v>-0.20417512519290015</v>
      </c>
      <c r="L13" s="324">
        <v>-0.5795483585686646</v>
      </c>
      <c r="M13" s="324">
        <v>-0.89261756389224167</v>
      </c>
      <c r="N13" s="324">
        <v>-0.85294849304286802</v>
      </c>
      <c r="O13" s="324">
        <v>-0.7432166040859054</v>
      </c>
      <c r="P13" s="324">
        <v>-0.6762655199222094</v>
      </c>
      <c r="Q13" s="324">
        <v>-0.61775720104380361</v>
      </c>
      <c r="R13" s="324">
        <v>-0.45029505274478437</v>
      </c>
    </row>
    <row r="14" spans="2:18" ht="13.5" customHeight="1">
      <c r="B14" s="323" t="s">
        <v>581</v>
      </c>
      <c r="C14" s="323" t="s">
        <v>581</v>
      </c>
      <c r="D14" s="324">
        <v>-3.1192656803437595</v>
      </c>
      <c r="E14" s="324">
        <v>-0.83107223956511689</v>
      </c>
      <c r="F14" s="324">
        <v>0.88861969301523347</v>
      </c>
      <c r="G14" s="324">
        <v>0.19983328350898313</v>
      </c>
      <c r="H14" s="324">
        <v>2.1187241085556785</v>
      </c>
      <c r="I14" s="324">
        <v>-5.4074208053376465</v>
      </c>
      <c r="J14" s="324">
        <v>-3.489865384694212</v>
      </c>
      <c r="K14" s="324">
        <v>-0.78537019534070163</v>
      </c>
      <c r="L14" s="324">
        <v>-0.46255582693334452</v>
      </c>
      <c r="M14" s="324">
        <v>-1.9491030423618241</v>
      </c>
      <c r="N14" s="324">
        <v>-1.5407384074934944</v>
      </c>
      <c r="O14" s="324">
        <v>-1.1778498010954062</v>
      </c>
      <c r="P14" s="324">
        <v>-1.0271218993202638</v>
      </c>
      <c r="Q14" s="324">
        <v>-0.96043749595210814</v>
      </c>
      <c r="R14" s="324">
        <v>-1.0471247901858467</v>
      </c>
    </row>
    <row r="15" spans="2:18" ht="13.5" customHeight="1">
      <c r="B15" s="323" t="s">
        <v>979</v>
      </c>
      <c r="C15" s="323" t="s">
        <v>979</v>
      </c>
      <c r="D15" s="324">
        <v>2.2659624886416085</v>
      </c>
      <c r="E15" s="324">
        <v>1.3834273244228403</v>
      </c>
      <c r="F15" s="324">
        <v>1.9067651805697836</v>
      </c>
      <c r="G15" s="324">
        <v>2.8138280275394072</v>
      </c>
      <c r="H15" s="324">
        <v>1.0014921160008894</v>
      </c>
      <c r="I15" s="324">
        <v>-3.3920920965621533</v>
      </c>
      <c r="J15" s="324">
        <v>-1.8435065564117767</v>
      </c>
      <c r="K15" s="324">
        <v>1.3632624414630441</v>
      </c>
      <c r="L15" s="324">
        <v>1.9539817325644784</v>
      </c>
      <c r="M15" s="324">
        <v>1.7333670670415289</v>
      </c>
      <c r="N15" s="324">
        <v>1.7447508432181915</v>
      </c>
      <c r="O15" s="324">
        <v>1.7300691225666354</v>
      </c>
      <c r="P15" s="324">
        <v>1.0453438970536246</v>
      </c>
      <c r="Q15" s="324">
        <v>0.74752768127293368</v>
      </c>
      <c r="R15" s="324">
        <v>0.62014441059260794</v>
      </c>
    </row>
    <row r="16" spans="2:18" ht="13.5" customHeight="1">
      <c r="B16" s="323" t="s">
        <v>967</v>
      </c>
      <c r="C16" s="323" t="s">
        <v>967</v>
      </c>
      <c r="D16" s="324">
        <v>-0.3996782498556507</v>
      </c>
      <c r="E16" s="324">
        <v>0.74521749484114963</v>
      </c>
      <c r="F16" s="324">
        <v>0.81874573601273104</v>
      </c>
      <c r="G16" s="324">
        <v>0.13112432946910124</v>
      </c>
      <c r="H16" s="324">
        <v>-0.78687789950175402</v>
      </c>
      <c r="I16" s="324">
        <v>-5.5014512194728029</v>
      </c>
      <c r="J16" s="324">
        <v>-5.4260534117795762</v>
      </c>
      <c r="K16" s="324">
        <v>-3.3657432996309447</v>
      </c>
      <c r="L16" s="324">
        <v>-3.0780528196017296</v>
      </c>
      <c r="M16" s="324">
        <v>-1.8323274304997357</v>
      </c>
      <c r="N16" s="324">
        <v>-1.691922705688985</v>
      </c>
      <c r="O16" s="324">
        <v>-1.5278382545303173</v>
      </c>
      <c r="P16" s="324">
        <v>-1.2799885259749093</v>
      </c>
      <c r="Q16" s="324">
        <v>-0.87079696276247209</v>
      </c>
      <c r="R16" s="324">
        <v>-1.8793029535842065</v>
      </c>
    </row>
    <row r="17" spans="2:18" ht="13.5" customHeight="1">
      <c r="B17" s="323" t="s">
        <v>943</v>
      </c>
      <c r="C17" s="323" t="s">
        <v>943</v>
      </c>
      <c r="D17" s="324">
        <v>-0.56929215955287882</v>
      </c>
      <c r="E17" s="324">
        <v>-0.42865988422616269</v>
      </c>
      <c r="F17" s="324">
        <v>0.76309933423262366</v>
      </c>
      <c r="G17" s="324">
        <v>-0.29272928816788474</v>
      </c>
      <c r="H17" s="324">
        <v>3.4677481554762877</v>
      </c>
      <c r="I17" s="324">
        <v>3.0495558241606728</v>
      </c>
      <c r="J17" s="324">
        <v>3.4244476785937299</v>
      </c>
      <c r="K17" s="324">
        <v>2.3279546983817783</v>
      </c>
      <c r="L17" s="324">
        <v>1.9511377262233773</v>
      </c>
      <c r="M17" s="324">
        <v>0.59499575320673281</v>
      </c>
      <c r="N17" s="324">
        <v>0.23048936895098318</v>
      </c>
      <c r="O17" s="324">
        <v>0.16553667539977102</v>
      </c>
      <c r="P17" s="324">
        <v>-5.004266827956641E-2</v>
      </c>
      <c r="Q17" s="324">
        <v>-0.20151089301164324</v>
      </c>
      <c r="R17" s="324">
        <v>-0.390566336389924</v>
      </c>
    </row>
    <row r="18" spans="2:18" ht="13.5" customHeight="1">
      <c r="B18" s="323" t="s">
        <v>969</v>
      </c>
      <c r="C18" s="323" t="s">
        <v>969</v>
      </c>
      <c r="D18" s="324">
        <v>-0.22467318223139501</v>
      </c>
      <c r="E18" s="324">
        <v>-0.74561197801872614</v>
      </c>
      <c r="F18" s="324">
        <v>-1.4209552250760411</v>
      </c>
      <c r="G18" s="324">
        <v>-1.4828262620766497</v>
      </c>
      <c r="H18" s="324">
        <v>-0.40608067313110369</v>
      </c>
      <c r="I18" s="324">
        <v>-4.7630556555069807</v>
      </c>
      <c r="J18" s="324">
        <v>-3.3412848538145212</v>
      </c>
      <c r="K18" s="324">
        <v>-1.0671820053461245</v>
      </c>
      <c r="L18" s="324">
        <v>-1.8795843750097816</v>
      </c>
      <c r="M18" s="324">
        <v>-2.1702039522567151</v>
      </c>
      <c r="N18" s="324">
        <v>-2.7208887797639663</v>
      </c>
      <c r="O18" s="324">
        <v>-2.7440090222358906</v>
      </c>
      <c r="P18" s="324">
        <v>-2.5876747555101041</v>
      </c>
      <c r="Q18" s="324">
        <v>-2.6772073619735295</v>
      </c>
      <c r="R18" s="324">
        <v>-2.6604353281089899</v>
      </c>
    </row>
    <row r="19" spans="2:18" ht="13.5" customHeight="1">
      <c r="B19" s="323" t="s">
        <v>963</v>
      </c>
      <c r="C19" s="323" t="s">
        <v>963</v>
      </c>
      <c r="D19" s="324">
        <v>0.13532917928373195</v>
      </c>
      <c r="E19" s="324">
        <v>-0.36673603798114618</v>
      </c>
      <c r="F19" s="324">
        <v>-0.93656591824254398</v>
      </c>
      <c r="G19" s="324">
        <v>-1.0457732361293179</v>
      </c>
      <c r="H19" s="324">
        <v>-1.3065857287469249</v>
      </c>
      <c r="I19" s="324">
        <v>-3.5695227393679438</v>
      </c>
      <c r="J19" s="324">
        <v>-2.4603376837144522</v>
      </c>
      <c r="K19" s="324">
        <v>-1.0104326148136755</v>
      </c>
      <c r="L19" s="324">
        <v>-1.5013967582860326</v>
      </c>
      <c r="M19" s="324">
        <v>-1.7503466234979417</v>
      </c>
      <c r="N19" s="324">
        <v>-2.2076824212848303</v>
      </c>
      <c r="O19" s="324">
        <v>-2.2815786499961943</v>
      </c>
      <c r="P19" s="324">
        <v>-2.321348699941105</v>
      </c>
      <c r="Q19" s="324">
        <v>-2.0728013171106454</v>
      </c>
      <c r="R19" s="324">
        <v>-2.2673052206376036</v>
      </c>
    </row>
    <row r="20" spans="2:18" ht="13.5" customHeight="1">
      <c r="B20" s="323" t="s">
        <v>949</v>
      </c>
      <c r="C20" s="323" t="s">
        <v>949</v>
      </c>
      <c r="D20" s="324">
        <v>-2.1387525174027067</v>
      </c>
      <c r="E20" s="324">
        <v>-2.0024083411495766</v>
      </c>
      <c r="F20" s="324">
        <v>-1.9916336990602195</v>
      </c>
      <c r="G20" s="324">
        <v>-1.7732732868126619</v>
      </c>
      <c r="H20" s="324">
        <v>-3.0646507783158632</v>
      </c>
      <c r="I20" s="324">
        <v>-6.0136355607399326</v>
      </c>
      <c r="J20" s="324">
        <v>-5.1423169230662138</v>
      </c>
      <c r="K20" s="324">
        <v>-4.2291285530805771</v>
      </c>
      <c r="L20" s="324">
        <v>-4.9211483041595523</v>
      </c>
      <c r="M20" s="324">
        <v>-4.3625720464748721</v>
      </c>
      <c r="N20" s="324">
        <v>-4.4293229743258493</v>
      </c>
      <c r="O20" s="324">
        <v>-4.0933696632727754</v>
      </c>
      <c r="P20" s="324">
        <v>-4.0102013045191161</v>
      </c>
      <c r="Q20" s="324">
        <v>-3.9466087176558076</v>
      </c>
      <c r="R20" s="324">
        <v>-3.7725590263445739</v>
      </c>
    </row>
    <row r="21" spans="2:18" ht="13.5" customHeight="1">
      <c r="B21" s="323" t="s">
        <v>941</v>
      </c>
      <c r="C21" s="323" t="s">
        <v>941</v>
      </c>
      <c r="D21" s="324">
        <v>1.1600964319543816</v>
      </c>
      <c r="E21" s="324">
        <v>1.0964334269392715</v>
      </c>
      <c r="F21" s="324">
        <v>0.81391488548347413</v>
      </c>
      <c r="G21" s="324">
        <v>1.5311943611265124</v>
      </c>
      <c r="H21" s="324">
        <v>1.316845790786386</v>
      </c>
      <c r="I21" s="324">
        <v>-2.8970876834276136</v>
      </c>
      <c r="J21" s="324">
        <v>-3.0144778656377884</v>
      </c>
      <c r="K21" s="324">
        <v>-2.9019685088010791</v>
      </c>
      <c r="L21" s="324">
        <v>-1.8713555282656256</v>
      </c>
      <c r="M21" s="324">
        <v>-0.87743420694684426</v>
      </c>
      <c r="N21" s="324">
        <v>-0.79806665776891772</v>
      </c>
      <c r="O21" s="324">
        <v>-0.6988098611993574</v>
      </c>
      <c r="P21" s="324">
        <v>-0.64253963173883755</v>
      </c>
      <c r="Q21" s="324">
        <v>-0.54237077255337063</v>
      </c>
      <c r="R21" s="324">
        <v>-0.52375909879052529</v>
      </c>
    </row>
    <row r="22" spans="2:18" ht="13.5" customHeight="1">
      <c r="B22" s="323" t="s">
        <v>945</v>
      </c>
      <c r="C22" s="323" t="s">
        <v>945</v>
      </c>
      <c r="D22" s="324">
        <v>4.1056794198296034</v>
      </c>
      <c r="E22" s="324">
        <v>6.6920288328731852</v>
      </c>
      <c r="F22" s="324">
        <v>6.4114926628254816</v>
      </c>
      <c r="G22" s="324">
        <v>4.8935738102214046</v>
      </c>
      <c r="H22" s="324">
        <v>2.8426375672320034</v>
      </c>
      <c r="I22" s="324">
        <v>-2.4125087754883268</v>
      </c>
      <c r="J22" s="324">
        <v>-3.9489381541328279</v>
      </c>
      <c r="K22" s="324">
        <v>-1.7612854442245209</v>
      </c>
      <c r="L22" s="324">
        <v>-1.6490488105365286</v>
      </c>
      <c r="M22" s="324">
        <v>-1.2049866466577741</v>
      </c>
      <c r="N22" s="324">
        <v>-1.2297669443134334</v>
      </c>
      <c r="O22" s="324">
        <v>-1.2940200294026862</v>
      </c>
      <c r="P22" s="324">
        <v>-1.373103788448556</v>
      </c>
      <c r="Q22" s="324">
        <v>-1.3833089890435033</v>
      </c>
      <c r="R22" s="324">
        <v>-1.3992713427910195</v>
      </c>
    </row>
    <row r="23" spans="2:18" ht="13.5" customHeight="1">
      <c r="B23" s="323" t="s">
        <v>2610</v>
      </c>
      <c r="C23" s="323" t="s">
        <v>2610</v>
      </c>
      <c r="D23" s="324">
        <v>0.67731752696223158</v>
      </c>
      <c r="E23" s="324">
        <v>4.693101592691673</v>
      </c>
      <c r="F23" s="324">
        <v>5.4660375570858086</v>
      </c>
      <c r="G23" s="324">
        <v>2.3288535878695087</v>
      </c>
      <c r="H23" s="324">
        <v>0.33732848845573438</v>
      </c>
      <c r="I23" s="324">
        <v>-5.4816588241553648</v>
      </c>
      <c r="J23" s="324">
        <v>0.97579975538361641</v>
      </c>
      <c r="K23" s="324">
        <v>-4.6048380857941451</v>
      </c>
      <c r="L23" s="324">
        <v>-4.372834404227369</v>
      </c>
      <c r="M23" s="324">
        <v>-3.3775524107387636</v>
      </c>
      <c r="N23" s="324">
        <v>-1.6342206438325475</v>
      </c>
      <c r="O23" s="324">
        <v>-0.63721486065359167</v>
      </c>
      <c r="P23" s="324">
        <v>0.81054811927182624</v>
      </c>
      <c r="Q23" s="324">
        <v>2.1704357056234151</v>
      </c>
      <c r="R23" s="324">
        <v>1.9569054553344629</v>
      </c>
    </row>
    <row r="24" spans="2:18" ht="13.5" customHeight="1">
      <c r="B24" s="323" t="s">
        <v>2611</v>
      </c>
      <c r="C24" s="323" t="s">
        <v>2611</v>
      </c>
      <c r="D24" s="324">
        <v>7.1118957517879805E-2</v>
      </c>
      <c r="E24" s="324">
        <v>11.811210521095118</v>
      </c>
      <c r="F24" s="324">
        <v>2.6937232290729377E-2</v>
      </c>
      <c r="G24" s="324">
        <v>-0.98837375832089069</v>
      </c>
      <c r="H24" s="324">
        <v>-3.2763759841603757</v>
      </c>
      <c r="I24" s="324">
        <v>-5.3164978595607986</v>
      </c>
      <c r="J24" s="324">
        <v>-6.2844556218613432</v>
      </c>
      <c r="K24" s="324">
        <v>-4.7500923086400322</v>
      </c>
      <c r="L24" s="324">
        <v>-3.0258728678634155</v>
      </c>
      <c r="M24" s="324">
        <v>-2.2587222734572348</v>
      </c>
      <c r="N24" s="324">
        <v>-1.7791819289640556</v>
      </c>
      <c r="O24" s="324">
        <v>-1.3674806902088337</v>
      </c>
      <c r="P24" s="324">
        <v>-1.5154329336603656</v>
      </c>
      <c r="Q24" s="324">
        <v>-1.5705595874866622</v>
      </c>
      <c r="R24" s="324">
        <v>-1.5891023291538433</v>
      </c>
    </row>
    <row r="25" spans="2:18" ht="13.5" customHeight="1">
      <c r="B25" s="323" t="s">
        <v>2628</v>
      </c>
      <c r="C25" s="323" t="s">
        <v>951</v>
      </c>
      <c r="D25" s="324">
        <v>-1.4199932693005339</v>
      </c>
      <c r="E25" s="324">
        <v>-1.4855444464441725</v>
      </c>
      <c r="F25" s="324">
        <v>-0.92730422415622138</v>
      </c>
      <c r="G25" s="324">
        <v>-0.25405197500563576</v>
      </c>
      <c r="H25" s="324">
        <v>0.32066177813602659</v>
      </c>
      <c r="I25" s="324">
        <v>-4.2627572335539634</v>
      </c>
      <c r="J25" s="324">
        <v>-2.2746231181872987</v>
      </c>
      <c r="K25" s="324">
        <v>1.5141032745291347</v>
      </c>
      <c r="L25" s="324">
        <v>1.4010583313316549</v>
      </c>
      <c r="M25" s="324">
        <v>1.3041508494272089</v>
      </c>
      <c r="N25" s="324">
        <v>1.2581706295730419</v>
      </c>
      <c r="O25" s="324">
        <v>1.1273805569683739</v>
      </c>
      <c r="P25" s="324">
        <v>0.82715140894741335</v>
      </c>
      <c r="Q25" s="324">
        <v>0.57955368474342051</v>
      </c>
      <c r="R25" s="324">
        <v>0.45280415681412794</v>
      </c>
    </row>
    <row r="26" spans="2:18" ht="13.5" customHeight="1">
      <c r="B26" s="323" t="s">
        <v>1059</v>
      </c>
      <c r="C26" s="323" t="s">
        <v>1059</v>
      </c>
      <c r="D26" s="324">
        <v>-0.78640061335913913</v>
      </c>
      <c r="E26" s="324">
        <v>-1.5561732709305567</v>
      </c>
      <c r="F26" s="324">
        <v>-1.2810445407324922</v>
      </c>
      <c r="G26" s="324">
        <v>-3.853207243961291</v>
      </c>
      <c r="H26" s="324">
        <v>-4.2602529052781302</v>
      </c>
      <c r="I26" s="324">
        <v>-9.489612663418475</v>
      </c>
      <c r="J26" s="324">
        <v>-3.5070322498720676</v>
      </c>
      <c r="K26" s="324">
        <v>-0.21576889433369903</v>
      </c>
      <c r="L26" s="324">
        <v>-5.3018443843906908</v>
      </c>
      <c r="M26" s="324">
        <v>-7.7067259422435699</v>
      </c>
      <c r="N26" s="324">
        <v>-5.7096855685308681</v>
      </c>
      <c r="O26" s="324">
        <v>-4.3515336946390226</v>
      </c>
      <c r="P26" s="324">
        <v>-4.2967787311827497</v>
      </c>
      <c r="Q26" s="324">
        <v>-4.2136580091752114</v>
      </c>
      <c r="R26" s="324">
        <v>-4.2265766446108231</v>
      </c>
    </row>
    <row r="27" spans="2:18" ht="13.5" customHeight="1">
      <c r="B27" s="323" t="s">
        <v>953</v>
      </c>
      <c r="C27" s="323" t="s">
        <v>953</v>
      </c>
      <c r="D27" s="324">
        <v>-5.5656651599119464E-2</v>
      </c>
      <c r="E27" s="324">
        <v>-0.58086747011951656</v>
      </c>
      <c r="F27" s="324">
        <v>-1.2947096718628306</v>
      </c>
      <c r="G27" s="324">
        <v>-1.4101322145117774</v>
      </c>
      <c r="H27" s="324">
        <v>-0.86723900987648772</v>
      </c>
      <c r="I27" s="324">
        <v>-6.0035069570227853</v>
      </c>
      <c r="J27" s="324">
        <v>-6.8042217525386235</v>
      </c>
      <c r="K27" s="324">
        <v>-8.6262258800767135</v>
      </c>
      <c r="L27" s="324">
        <v>-7.4804715402849276</v>
      </c>
      <c r="M27" s="324">
        <v>-4.7959920458534997</v>
      </c>
      <c r="N27" s="324">
        <v>-3.6230095071932049</v>
      </c>
      <c r="O27" s="324">
        <v>-2.7556886662960056</v>
      </c>
      <c r="P27" s="324">
        <v>-2.340437310664143</v>
      </c>
      <c r="Q27" s="324">
        <v>-2.4375473183067067</v>
      </c>
      <c r="R27" s="324">
        <v>-2.4995016271418593</v>
      </c>
    </row>
    <row r="28" spans="2:18" ht="13.5" customHeight="1">
      <c r="B28" s="323" t="s">
        <v>1054</v>
      </c>
      <c r="C28" s="323" t="s">
        <v>1054</v>
      </c>
      <c r="D28" s="324">
        <v>-4.4933402453567339</v>
      </c>
      <c r="E28" s="324">
        <v>-4.4505457970452431</v>
      </c>
      <c r="F28" s="324">
        <v>-3.6545741911056777</v>
      </c>
      <c r="G28" s="324">
        <v>-3.0484667262962719</v>
      </c>
      <c r="H28" s="324">
        <v>-3.3334046862667868</v>
      </c>
      <c r="I28" s="324">
        <v>-8.1208167409583218</v>
      </c>
      <c r="J28" s="324">
        <v>-5.4161507527403705</v>
      </c>
      <c r="K28" s="324">
        <v>-4.3308130549230563</v>
      </c>
      <c r="L28" s="324">
        <v>-5.8278458884714475</v>
      </c>
      <c r="M28" s="324">
        <v>-6.5834221659204788</v>
      </c>
      <c r="N28" s="324">
        <v>-3.2038331943370939</v>
      </c>
      <c r="O28" s="324">
        <v>-2.9030210658514259</v>
      </c>
      <c r="P28" s="324">
        <v>-3.1029885059384186</v>
      </c>
      <c r="Q28" s="324">
        <v>-3.4031284525971262</v>
      </c>
      <c r="R28" s="324">
        <v>-3.8953188500283682</v>
      </c>
    </row>
    <row r="29" spans="2:18" ht="13.5" customHeight="1">
      <c r="B29" s="323" t="s">
        <v>1053</v>
      </c>
      <c r="C29" s="323" t="s">
        <v>1053</v>
      </c>
      <c r="D29" s="324">
        <v>0.72810434126229551</v>
      </c>
      <c r="E29" s="324">
        <v>1.8148067681201994</v>
      </c>
      <c r="F29" s="324">
        <v>2.2974079645578329</v>
      </c>
      <c r="G29" s="324">
        <v>2.6322985446818277</v>
      </c>
      <c r="H29" s="324">
        <v>0.5411274792980566</v>
      </c>
      <c r="I29" s="324">
        <v>-1.5233690021781126</v>
      </c>
      <c r="J29" s="324">
        <v>8.4667766354689283E-2</v>
      </c>
      <c r="K29" s="324">
        <v>-1.6844942772392468</v>
      </c>
      <c r="L29" s="324">
        <v>-0.90327587046652469</v>
      </c>
      <c r="M29" s="324">
        <v>-0.5301841857036822</v>
      </c>
      <c r="N29" s="324">
        <v>0.13482028571663485</v>
      </c>
      <c r="O29" s="324">
        <v>0.16155622236263317</v>
      </c>
      <c r="P29" s="324">
        <v>0.21825100787095539</v>
      </c>
      <c r="Q29" s="324">
        <v>0.21681347639988569</v>
      </c>
      <c r="R29" s="324">
        <v>0.21157076270816225</v>
      </c>
    </row>
    <row r="30" spans="2:18" ht="13.5" customHeight="1">
      <c r="B30" s="323" t="s">
        <v>971</v>
      </c>
      <c r="C30" s="323" t="s">
        <v>971</v>
      </c>
      <c r="D30" s="324">
        <v>-1.8006130404557765</v>
      </c>
      <c r="E30" s="324">
        <v>-1.1050140934240353</v>
      </c>
      <c r="F30" s="324">
        <v>-1.8821984231808542</v>
      </c>
      <c r="G30" s="324">
        <v>-2.1828155479132754</v>
      </c>
      <c r="H30" s="324">
        <v>-1.0538919794049479</v>
      </c>
      <c r="I30" s="324">
        <v>-2.2195910156437866</v>
      </c>
      <c r="J30" s="324">
        <v>-5.8063632627566495</v>
      </c>
      <c r="K30" s="324">
        <v>-4.3172170677973991</v>
      </c>
      <c r="L30" s="324">
        <v>-2.3105930605622835</v>
      </c>
      <c r="M30" s="324">
        <v>-2.5060283297185184</v>
      </c>
      <c r="N30" s="324">
        <v>-2.170083944695429</v>
      </c>
      <c r="O30" s="324">
        <v>-1.6921635605006318</v>
      </c>
      <c r="P30" s="324">
        <v>-1.1199067448244413</v>
      </c>
      <c r="Q30" s="324">
        <v>-1.2008106702100867</v>
      </c>
      <c r="R30" s="324">
        <v>-1.1552124697363828</v>
      </c>
    </row>
    <row r="31" spans="2:18" ht="13.5" customHeight="1">
      <c r="B31" s="323" t="s">
        <v>973</v>
      </c>
      <c r="C31" s="323" t="s">
        <v>973</v>
      </c>
      <c r="D31" s="324">
        <v>9.578391223567119E-2</v>
      </c>
      <c r="E31" s="324">
        <v>0.59852883972211124</v>
      </c>
      <c r="F31" s="324">
        <v>0.5067275252300828</v>
      </c>
      <c r="G31" s="324">
        <v>0.51203771915886542</v>
      </c>
      <c r="H31" s="324">
        <v>0.12585930393505709</v>
      </c>
      <c r="I31" s="324">
        <v>-5.9381510876048944</v>
      </c>
      <c r="J31" s="324">
        <v>-1.8879507443876837</v>
      </c>
      <c r="K31" s="324">
        <v>-1.277278599498112</v>
      </c>
      <c r="L31" s="324">
        <v>-0.77198506053633476</v>
      </c>
      <c r="M31" s="324">
        <v>-2.5163644497202351</v>
      </c>
      <c r="N31" s="324">
        <v>-1.7089347100952397</v>
      </c>
      <c r="O31" s="324">
        <v>-1.3392132082151631</v>
      </c>
      <c r="P31" s="324">
        <v>-1.2761039156605105</v>
      </c>
      <c r="Q31" s="324">
        <v>-1.2179715652913341</v>
      </c>
      <c r="R31" s="324">
        <v>-1.0826284439700777</v>
      </c>
    </row>
    <row r="32" spans="2:18" ht="13.5" customHeight="1">
      <c r="B32" s="323" t="s">
        <v>955</v>
      </c>
      <c r="C32" s="323" t="s">
        <v>955</v>
      </c>
      <c r="D32" s="324">
        <v>1.6915434538478835</v>
      </c>
      <c r="E32" s="324">
        <v>1.1413699448903838</v>
      </c>
      <c r="F32" s="324">
        <v>1.0345850600415187</v>
      </c>
      <c r="G32" s="324">
        <v>3.0062111432107903</v>
      </c>
      <c r="H32" s="324">
        <v>1.9279754218456193</v>
      </c>
      <c r="I32" s="324">
        <v>-2.6415362506660411</v>
      </c>
      <c r="J32" s="324">
        <v>-0.64973738933409042</v>
      </c>
      <c r="K32" s="324">
        <v>-1.2056550782994062</v>
      </c>
      <c r="L32" s="324">
        <v>-1.3655791568342499</v>
      </c>
      <c r="M32" s="324">
        <v>-1.3772574273276115</v>
      </c>
      <c r="N32" s="324">
        <v>-1.0928340962445329</v>
      </c>
      <c r="O32" s="324">
        <v>-1.163918184176804</v>
      </c>
      <c r="P32" s="324">
        <v>-1.3508317729288211</v>
      </c>
      <c r="Q32" s="324">
        <v>-1.4753268568182769</v>
      </c>
      <c r="R32" s="324">
        <v>-1.5624935361931995</v>
      </c>
    </row>
    <row r="33" spans="2:18" ht="13.5" customHeight="1">
      <c r="B33" s="323" t="s">
        <v>981</v>
      </c>
      <c r="C33" s="323" t="s">
        <v>981</v>
      </c>
      <c r="D33" s="324">
        <v>-1.5052454072975265</v>
      </c>
      <c r="E33" s="324">
        <v>2.0090685162410575</v>
      </c>
      <c r="F33" s="324">
        <v>2.5488454356351604</v>
      </c>
      <c r="G33" s="324">
        <v>0.56514433098420813</v>
      </c>
      <c r="H33" s="324">
        <v>-1.8420894657552047</v>
      </c>
      <c r="I33" s="324">
        <v>-5.5881572104098343</v>
      </c>
      <c r="J33" s="324">
        <v>-6.6416387677104405</v>
      </c>
      <c r="K33" s="324">
        <v>-5.9306617914584354</v>
      </c>
      <c r="L33" s="324">
        <v>-5.3245584066425486</v>
      </c>
      <c r="M33" s="324">
        <v>-4.849860320157882</v>
      </c>
      <c r="N33" s="324">
        <v>-4.1604837955237404</v>
      </c>
      <c r="O33" s="324">
        <v>-3.6095115325190426</v>
      </c>
      <c r="P33" s="324">
        <v>-2.9639813240064261</v>
      </c>
      <c r="Q33" s="324">
        <v>-2.7639020631103577</v>
      </c>
      <c r="R33" s="324">
        <v>-2.7356266000935126</v>
      </c>
    </row>
    <row r="34" spans="2:18" ht="13.5" customHeight="1">
      <c r="B34" s="323" t="s">
        <v>1058</v>
      </c>
      <c r="C34" s="323" t="s">
        <v>957</v>
      </c>
      <c r="D34" s="324">
        <v>-1.7644549533526737</v>
      </c>
      <c r="E34" s="324">
        <v>0.17424971881882095</v>
      </c>
      <c r="F34" s="324">
        <v>0.7499836383753532</v>
      </c>
      <c r="G34" s="324">
        <v>0.50192932939264534</v>
      </c>
      <c r="H34" s="324">
        <v>0.598570536276682</v>
      </c>
      <c r="I34" s="324">
        <v>-1.1506161181628407</v>
      </c>
      <c r="J34" s="324">
        <v>-2.0957289988384886</v>
      </c>
      <c r="K34" s="324">
        <v>-1.3400169271202294</v>
      </c>
      <c r="L34" s="324">
        <v>-1.3835164761299761</v>
      </c>
      <c r="M34" s="324">
        <v>-1.7027338980271625</v>
      </c>
      <c r="N34" s="324">
        <v>-1.7677761353619796</v>
      </c>
      <c r="O34" s="324">
        <v>-2.5152420792196768</v>
      </c>
      <c r="P34" s="324">
        <v>-2.8885955244972479</v>
      </c>
      <c r="Q34" s="324">
        <v>-3.267636308256066</v>
      </c>
      <c r="R34" s="324">
        <v>-3.3285038292605726</v>
      </c>
    </row>
    <row r="35" spans="2:18" ht="13.5" customHeight="1">
      <c r="B35" s="323" t="s">
        <v>2613</v>
      </c>
      <c r="C35" s="323" t="s">
        <v>2613</v>
      </c>
      <c r="D35" s="324">
        <v>-0.36134848419869414</v>
      </c>
      <c r="E35" s="324">
        <v>7.9681774075933062E-2</v>
      </c>
      <c r="F35" s="324">
        <v>0.32700386066272291</v>
      </c>
      <c r="G35" s="324">
        <v>0.19637442684315676</v>
      </c>
      <c r="H35" s="324">
        <v>-2.7781792264112672</v>
      </c>
      <c r="I35" s="324">
        <v>-4.6976886694765572</v>
      </c>
      <c r="J35" s="324">
        <v>-4.5000913029521774</v>
      </c>
      <c r="K35" s="324">
        <v>-5.0505026046712969</v>
      </c>
      <c r="L35" s="324">
        <v>-4.9198065518171168</v>
      </c>
      <c r="M35" s="324">
        <v>-4.1694476357632775</v>
      </c>
      <c r="N35" s="324">
        <v>-2.8454778280014463</v>
      </c>
      <c r="O35" s="324">
        <v>-1.8782772316828931</v>
      </c>
      <c r="P35" s="324">
        <v>-1.2390394039723358</v>
      </c>
      <c r="Q35" s="324">
        <v>-0.48977933196957502</v>
      </c>
      <c r="R35" s="324">
        <v>-0.33227509561568347</v>
      </c>
    </row>
    <row r="36" spans="2:18" ht="13.5" customHeight="1">
      <c r="B36" s="323" t="s">
        <v>2629</v>
      </c>
      <c r="C36" s="323" t="s">
        <v>2614</v>
      </c>
      <c r="D36" s="324">
        <v>-7.0198828008885963</v>
      </c>
      <c r="E36" s="324">
        <v>-7.7873937908033719</v>
      </c>
      <c r="F36" s="324">
        <v>-8.0545293568281942</v>
      </c>
      <c r="G36" s="324">
        <v>-7.5431607178870097</v>
      </c>
      <c r="H36" s="324">
        <v>-7.895133622439829</v>
      </c>
      <c r="I36" s="324">
        <v>-12.115403847280714</v>
      </c>
      <c r="J36" s="324">
        <v>-10.946126997005761</v>
      </c>
      <c r="K36" s="324">
        <v>-9.4818312386411332</v>
      </c>
      <c r="L36" s="324">
        <v>-9.5980687762664232</v>
      </c>
      <c r="M36" s="324">
        <v>-10.130886691752224</v>
      </c>
      <c r="N36" s="324">
        <v>-10.308818313290805</v>
      </c>
      <c r="O36" s="324">
        <v>-10.208818313290799</v>
      </c>
      <c r="P36" s="324">
        <v>-10.108818313290815</v>
      </c>
      <c r="Q36" s="324">
        <v>-10.108818313290795</v>
      </c>
      <c r="R36" s="324">
        <v>-10.108818313290806</v>
      </c>
    </row>
    <row r="37" spans="2:18" ht="13.5" customHeight="1">
      <c r="B37" s="323" t="s">
        <v>961</v>
      </c>
      <c r="C37" s="323" t="s">
        <v>961</v>
      </c>
      <c r="D37" s="324">
        <v>-1.0609953886116885</v>
      </c>
      <c r="E37" s="324">
        <v>0.19702547891600489</v>
      </c>
      <c r="F37" s="324">
        <v>-2.3100338041249104</v>
      </c>
      <c r="G37" s="324">
        <v>-0.53657951749157229</v>
      </c>
      <c r="H37" s="324">
        <v>-0.70129965129413119</v>
      </c>
      <c r="I37" s="324">
        <v>-2.7444705862899883</v>
      </c>
      <c r="J37" s="324">
        <v>-1.4589980960468067</v>
      </c>
      <c r="K37" s="324">
        <v>-1.4003914686111079</v>
      </c>
      <c r="L37" s="324">
        <v>8.66927891469534E-2</v>
      </c>
      <c r="M37" s="324">
        <v>-4.768437687452886E-2</v>
      </c>
      <c r="N37" s="324">
        <v>4.4354687819885094E-2</v>
      </c>
      <c r="O37" s="324">
        <v>0.13650888146998541</v>
      </c>
      <c r="P37" s="324">
        <v>0.18952956849306313</v>
      </c>
      <c r="Q37" s="324">
        <v>0.21874474506285868</v>
      </c>
      <c r="R37" s="324">
        <v>0.21616756422266564</v>
      </c>
    </row>
    <row r="38" spans="2:18">
      <c r="B38" s="323" t="s">
        <v>2615</v>
      </c>
      <c r="C38" s="323" t="s">
        <v>2615</v>
      </c>
      <c r="D38" s="324">
        <v>-0.69712223018068009</v>
      </c>
      <c r="E38" s="324">
        <v>0.74331903113538034</v>
      </c>
      <c r="F38" s="324">
        <v>1.7613345804749894</v>
      </c>
      <c r="G38" s="324">
        <v>0.67334976432577665</v>
      </c>
      <c r="H38" s="324">
        <v>1.7058827271936501</v>
      </c>
      <c r="I38" s="324">
        <v>-7.9150374150468936</v>
      </c>
      <c r="J38" s="324">
        <v>-1.1529088921769217</v>
      </c>
      <c r="K38" s="324">
        <v>-0.66889485155999329</v>
      </c>
      <c r="L38" s="324">
        <v>0.95134868322668686</v>
      </c>
      <c r="M38" s="324">
        <v>0.87772531004624188</v>
      </c>
      <c r="N38" s="324">
        <v>1.2472080483823236</v>
      </c>
      <c r="O38" s="324">
        <v>0.89988816703667984</v>
      </c>
      <c r="P38" s="324">
        <v>0.75486204965989812</v>
      </c>
      <c r="Q38" s="324">
        <v>0.48425753094723434</v>
      </c>
      <c r="R38" s="324">
        <v>0.33514384339760772</v>
      </c>
    </row>
    <row r="39" spans="2:18">
      <c r="B39" s="323" t="s">
        <v>975</v>
      </c>
      <c r="C39" s="323" t="s">
        <v>975</v>
      </c>
      <c r="D39" s="324">
        <v>-3.2581095829550231</v>
      </c>
      <c r="E39" s="324">
        <v>-3.0776294406760814</v>
      </c>
      <c r="F39" s="324">
        <v>-1.5184183002765628</v>
      </c>
      <c r="G39" s="324">
        <v>-1.6417688375339152</v>
      </c>
      <c r="H39" s="324">
        <v>-1.701117324453254</v>
      </c>
      <c r="I39" s="324">
        <v>-3.9299281076908983</v>
      </c>
      <c r="J39" s="324">
        <v>-4.9547460533640013</v>
      </c>
      <c r="K39" s="324">
        <v>-2.2576027674541606</v>
      </c>
      <c r="L39" s="324">
        <v>-6.2315050190842598</v>
      </c>
      <c r="M39" s="324">
        <v>-5.7689967200753243</v>
      </c>
      <c r="N39" s="324">
        <v>-6.1024442248600419</v>
      </c>
      <c r="O39" s="324">
        <v>-5.6038533001867519</v>
      </c>
      <c r="P39" s="324">
        <v>-5.7139790540396369</v>
      </c>
      <c r="Q39" s="324">
        <v>-5.6693838101440077</v>
      </c>
      <c r="R39" s="324">
        <v>-5.6004358778835739</v>
      </c>
    </row>
    <row r="40" spans="2:18">
      <c r="B40" s="323" t="s">
        <v>977</v>
      </c>
      <c r="C40" s="323" t="s">
        <v>977</v>
      </c>
      <c r="D40" s="324">
        <v>-1.1279004890068653</v>
      </c>
      <c r="E40" s="324">
        <v>-1.0730861426446141</v>
      </c>
      <c r="F40" s="324">
        <v>-0.36488427605852308</v>
      </c>
      <c r="G40" s="324">
        <v>-0.51017919591079608</v>
      </c>
      <c r="H40" s="324">
        <v>-0.97238582245468119</v>
      </c>
      <c r="I40" s="324">
        <v>-6.4983504626330939</v>
      </c>
      <c r="J40" s="324">
        <v>-5.7491062469002365</v>
      </c>
      <c r="K40" s="324">
        <v>-3.8572022986654289</v>
      </c>
      <c r="L40" s="324">
        <v>-3.7346551718735603</v>
      </c>
      <c r="M40" s="324">
        <v>-3.040045906268718</v>
      </c>
      <c r="N40" s="324">
        <v>-2.6729858737595213</v>
      </c>
      <c r="O40" s="324">
        <v>-2.4952204050696905</v>
      </c>
      <c r="P40" s="324">
        <v>-2.4440743865849139</v>
      </c>
      <c r="Q40" s="324">
        <v>-2.2248929702822573</v>
      </c>
      <c r="R40" s="324">
        <v>-2.1732462966158694</v>
      </c>
    </row>
    <row r="41" spans="2:18" ht="13.5">
      <c r="B41" s="323" t="s">
        <v>2630</v>
      </c>
      <c r="C41" s="323" t="s">
        <v>947</v>
      </c>
      <c r="D41" s="324">
        <v>-2.13269977324329</v>
      </c>
      <c r="E41" s="324">
        <v>-2.4936167162410152</v>
      </c>
      <c r="F41" s="324">
        <v>-2.3844485051417261</v>
      </c>
      <c r="G41" s="324">
        <v>-2.1884361303307007</v>
      </c>
      <c r="H41" s="324">
        <v>-3.050911735547674</v>
      </c>
      <c r="I41" s="324">
        <v>-4.4919609483898286</v>
      </c>
      <c r="J41" s="324">
        <v>-3.9588108147633716</v>
      </c>
      <c r="K41" s="324">
        <v>-4.4580699750588781</v>
      </c>
      <c r="L41" s="324">
        <v>-3.7041057359260074</v>
      </c>
      <c r="M41" s="324">
        <v>-3.2016704726440763</v>
      </c>
      <c r="N41" s="324">
        <v>-3.189663993050452</v>
      </c>
      <c r="O41" s="324">
        <v>-3.2499058330463875</v>
      </c>
      <c r="P41" s="324">
        <v>-3.2876539587284426</v>
      </c>
      <c r="Q41" s="324">
        <v>-3.0677599068619177</v>
      </c>
      <c r="R41" s="324">
        <v>-3.0423149325608181</v>
      </c>
    </row>
    <row r="42" spans="2:18" ht="13.5">
      <c r="B42" s="323" t="s">
        <v>2631</v>
      </c>
      <c r="C42" s="323" t="s">
        <v>965</v>
      </c>
      <c r="D42" s="324">
        <v>-0.69789657951109141</v>
      </c>
      <c r="E42" s="324">
        <v>0.71682423733801748</v>
      </c>
      <c r="F42" s="324">
        <v>0.92533956178979593</v>
      </c>
      <c r="G42" s="324">
        <v>0.34338149515226823</v>
      </c>
      <c r="H42" s="324">
        <v>-8.6684703441016239E-2</v>
      </c>
      <c r="I42" s="324">
        <v>-1.5030602907421813</v>
      </c>
      <c r="J42" s="324">
        <v>-0.46851771115542551</v>
      </c>
      <c r="K42" s="324">
        <v>0.60166474069145404</v>
      </c>
      <c r="L42" s="324">
        <v>-1.1011195112155649E-2</v>
      </c>
      <c r="M42" s="324">
        <v>-5.0401121724982137E-2</v>
      </c>
      <c r="N42" s="324">
        <v>0.17939029876777091</v>
      </c>
      <c r="O42" s="324">
        <v>0.49042939887402393</v>
      </c>
      <c r="P42" s="324">
        <v>0.39374493940214667</v>
      </c>
      <c r="Q42" s="324">
        <v>0.35574944304567058</v>
      </c>
      <c r="R42" s="324">
        <v>0.34295580684462229</v>
      </c>
    </row>
    <row r="43" spans="2:18" ht="13.5">
      <c r="B43" s="323" t="s">
        <v>2632</v>
      </c>
      <c r="C43" s="323" t="s">
        <v>1056</v>
      </c>
      <c r="D43" s="324">
        <v>0.5331620153214377</v>
      </c>
      <c r="E43" s="324">
        <v>0.22912769985472081</v>
      </c>
      <c r="F43" s="324">
        <v>1.1314794756194528</v>
      </c>
      <c r="G43" s="324">
        <v>1.057048126103999</v>
      </c>
      <c r="H43" s="324">
        <v>1.2084653550599913</v>
      </c>
      <c r="I43" s="324">
        <v>-2.3469166905468311</v>
      </c>
      <c r="J43" s="324">
        <v>-0.15244801125882543</v>
      </c>
      <c r="K43" s="324">
        <v>1.0409866067091864</v>
      </c>
      <c r="L43" s="324">
        <v>0.50736276812071668</v>
      </c>
      <c r="M43" s="324">
        <v>0.60280611892952174</v>
      </c>
      <c r="N43" s="324">
        <v>0.25336386127427546</v>
      </c>
      <c r="O43" s="324">
        <v>0.2281511211425799</v>
      </c>
      <c r="P43" s="324">
        <v>0.21894132996969035</v>
      </c>
      <c r="Q43" s="324">
        <v>0.20643800164283771</v>
      </c>
      <c r="R43" s="324">
        <v>0.20535385435008083</v>
      </c>
    </row>
    <row r="44" spans="2:18" ht="13.5">
      <c r="B44" s="323" t="s">
        <v>2633</v>
      </c>
      <c r="C44" s="323" t="s">
        <v>758</v>
      </c>
      <c r="D44" s="324">
        <v>-3.3904487054867642</v>
      </c>
      <c r="E44" s="324">
        <v>-2.3007640445638855</v>
      </c>
      <c r="F44" s="324">
        <v>-2.069537025608251</v>
      </c>
      <c r="G44" s="324">
        <v>-2.0359667244187727</v>
      </c>
      <c r="H44" s="324">
        <v>-2.3731118431764555</v>
      </c>
      <c r="I44" s="324">
        <v>-10.982674161113314</v>
      </c>
      <c r="J44" s="324">
        <v>-7.3325356194443696</v>
      </c>
      <c r="K44" s="324">
        <v>-5.7175994916969426</v>
      </c>
      <c r="L44" s="324">
        <v>-6.1442190134230712</v>
      </c>
      <c r="M44" s="324">
        <v>-3.8892575917590335</v>
      </c>
      <c r="N44" s="324">
        <v>-2.8925841135668171</v>
      </c>
      <c r="O44" s="324">
        <v>-3.0342389721142351</v>
      </c>
      <c r="P44" s="324">
        <v>-3.1806617819609335</v>
      </c>
      <c r="Q44" s="324">
        <v>-3.3140164036280852</v>
      </c>
      <c r="R44" s="324">
        <v>-3.3494616638900752</v>
      </c>
    </row>
    <row r="45" spans="2:18" ht="13.5">
      <c r="B45" s="325" t="s">
        <v>2634</v>
      </c>
      <c r="C45" s="325" t="s">
        <v>121</v>
      </c>
      <c r="D45" s="326">
        <v>-2.5414195198054039</v>
      </c>
      <c r="E45" s="326">
        <v>-3.5676139532982711</v>
      </c>
      <c r="F45" s="326">
        <v>-4.3119619977479413</v>
      </c>
      <c r="G45" s="326">
        <v>-5.1193640250428984</v>
      </c>
      <c r="H45" s="326">
        <v>-6.0364026632353927</v>
      </c>
      <c r="I45" s="326">
        <v>-10.630020153266926</v>
      </c>
      <c r="J45" s="326">
        <v>-10.827796092944993</v>
      </c>
      <c r="K45" s="326">
        <v>-6.8344854039340941</v>
      </c>
      <c r="L45" s="326">
        <v>-8.5877889015317947</v>
      </c>
      <c r="M45" s="326">
        <v>-6.6749233425141972</v>
      </c>
      <c r="N45" s="326">
        <v>-7.0604283351719657</v>
      </c>
      <c r="O45" s="326">
        <v>-6.5185465639213627</v>
      </c>
      <c r="P45" s="326">
        <v>-6.2163417783240602</v>
      </c>
      <c r="Q45" s="326">
        <v>-6.3758577798291176</v>
      </c>
      <c r="R45" s="326">
        <v>-5.9270651558046827</v>
      </c>
    </row>
    <row r="46" spans="2:18" ht="6" customHeight="1">
      <c r="B46" s="323"/>
      <c r="C46" s="323"/>
      <c r="D46" s="324"/>
      <c r="E46" s="324"/>
      <c r="F46" s="324"/>
      <c r="G46" s="324"/>
      <c r="H46" s="324"/>
      <c r="I46" s="324"/>
      <c r="J46" s="324"/>
      <c r="K46" s="324"/>
      <c r="L46" s="324"/>
      <c r="M46" s="324"/>
      <c r="N46" s="324"/>
      <c r="O46" s="324"/>
      <c r="P46" s="324"/>
      <c r="Q46" s="324"/>
      <c r="R46" s="324"/>
    </row>
    <row r="47" spans="2:18" ht="10.5" customHeight="1">
      <c r="B47" s="470" t="s">
        <v>2618</v>
      </c>
      <c r="C47" s="470"/>
      <c r="D47" s="470"/>
      <c r="E47" s="470"/>
      <c r="F47" s="470"/>
      <c r="G47" s="470"/>
      <c r="H47" s="470"/>
      <c r="I47" s="470"/>
      <c r="J47" s="470"/>
      <c r="K47" s="470"/>
      <c r="L47" s="470"/>
      <c r="M47" s="470"/>
      <c r="N47" s="470"/>
      <c r="O47" s="470"/>
      <c r="P47" s="470"/>
      <c r="Q47" s="470"/>
      <c r="R47" s="470"/>
    </row>
    <row r="48" spans="2:18" ht="12" customHeight="1">
      <c r="B48" s="472" t="s">
        <v>2619</v>
      </c>
      <c r="C48" s="472"/>
      <c r="D48" s="472"/>
      <c r="E48" s="472"/>
      <c r="F48" s="472"/>
      <c r="G48" s="472"/>
      <c r="H48" s="472"/>
      <c r="I48" s="472"/>
      <c r="J48" s="472"/>
      <c r="K48" s="472"/>
      <c r="L48" s="472"/>
      <c r="M48" s="472"/>
      <c r="N48" s="472"/>
      <c r="O48" s="472"/>
      <c r="P48" s="472"/>
      <c r="Q48" s="472"/>
      <c r="R48" s="339"/>
    </row>
    <row r="49" spans="2:18" ht="12" customHeight="1">
      <c r="B49" s="323" t="s">
        <v>2635</v>
      </c>
      <c r="C49" s="334"/>
      <c r="D49" s="334"/>
      <c r="E49" s="334"/>
      <c r="F49" s="334"/>
      <c r="G49" s="334"/>
      <c r="H49" s="334"/>
      <c r="I49" s="334"/>
      <c r="J49" s="334"/>
      <c r="K49" s="334"/>
      <c r="L49" s="334"/>
      <c r="M49" s="334"/>
      <c r="N49" s="334"/>
      <c r="O49" s="334"/>
      <c r="P49" s="334"/>
      <c r="Q49" s="334"/>
      <c r="R49" s="339"/>
    </row>
    <row r="50" spans="2:18" ht="13.9" customHeight="1">
      <c r="B50" s="340" t="s">
        <v>2636</v>
      </c>
      <c r="C50" s="340"/>
      <c r="D50" s="339"/>
      <c r="E50" s="339"/>
      <c r="F50" s="339"/>
      <c r="G50" s="339"/>
      <c r="H50" s="339"/>
      <c r="I50" s="339"/>
      <c r="J50" s="339"/>
      <c r="K50" s="339"/>
      <c r="L50" s="339"/>
      <c r="M50" s="339"/>
      <c r="N50" s="339"/>
      <c r="O50" s="339"/>
      <c r="P50" s="339"/>
      <c r="Q50" s="339"/>
      <c r="R50" s="339"/>
    </row>
    <row r="51" spans="2:18" ht="38.25" customHeight="1">
      <c r="B51" s="471" t="s">
        <v>2637</v>
      </c>
      <c r="C51" s="471"/>
      <c r="D51" s="471"/>
      <c r="E51" s="471"/>
      <c r="F51" s="471"/>
      <c r="G51" s="471"/>
      <c r="H51" s="471"/>
      <c r="I51" s="471"/>
      <c r="J51" s="471"/>
      <c r="K51" s="471"/>
      <c r="L51" s="471"/>
      <c r="M51" s="471"/>
      <c r="N51" s="471"/>
      <c r="O51" s="471"/>
      <c r="P51" s="471"/>
      <c r="Q51" s="471"/>
      <c r="R51" s="471"/>
    </row>
    <row r="52" spans="2:18" ht="14.25" customHeight="1">
      <c r="C52" s="323"/>
      <c r="D52" s="330"/>
      <c r="E52" s="330"/>
      <c r="F52" s="330"/>
      <c r="G52" s="330"/>
      <c r="H52" s="330"/>
      <c r="I52" s="330"/>
      <c r="J52" s="330"/>
      <c r="K52" s="330"/>
      <c r="L52" s="330"/>
      <c r="M52" s="330"/>
      <c r="N52" s="330"/>
      <c r="O52" s="330"/>
      <c r="P52" s="330"/>
      <c r="Q52" s="330"/>
      <c r="R52" s="330"/>
    </row>
    <row r="53" spans="2:18">
      <c r="B53" s="323"/>
      <c r="C53" s="323"/>
      <c r="D53" s="330"/>
      <c r="E53" s="330"/>
      <c r="F53" s="330"/>
      <c r="G53" s="330"/>
      <c r="H53" s="330"/>
      <c r="I53" s="330"/>
      <c r="J53" s="330"/>
      <c r="K53" s="330"/>
      <c r="L53" s="330"/>
      <c r="M53" s="330"/>
      <c r="N53" s="330"/>
      <c r="O53" s="330"/>
      <c r="P53" s="330"/>
      <c r="Q53" s="330"/>
      <c r="R53" s="330"/>
    </row>
    <row r="54" spans="2:18">
      <c r="B54" s="323"/>
      <c r="C54" s="323"/>
      <c r="D54" s="330"/>
      <c r="E54" s="330"/>
      <c r="F54" s="330"/>
      <c r="G54" s="330"/>
      <c r="H54" s="330"/>
      <c r="I54" s="330"/>
      <c r="J54" s="330"/>
      <c r="K54" s="330"/>
      <c r="L54" s="330"/>
      <c r="M54" s="330"/>
      <c r="N54" s="330"/>
      <c r="O54" s="330"/>
      <c r="P54" s="330"/>
      <c r="Q54" s="330"/>
      <c r="R54" s="330"/>
    </row>
    <row r="55" spans="2:18">
      <c r="B55" s="323"/>
      <c r="C55" s="323"/>
      <c r="D55" s="330"/>
      <c r="E55" s="330"/>
      <c r="F55" s="330"/>
      <c r="G55" s="330"/>
      <c r="H55" s="330"/>
      <c r="I55" s="330"/>
      <c r="J55" s="330"/>
      <c r="K55" s="330"/>
      <c r="L55" s="330"/>
      <c r="M55" s="330"/>
      <c r="N55" s="330"/>
      <c r="O55" s="330"/>
      <c r="P55" s="330"/>
      <c r="Q55" s="330"/>
      <c r="R55" s="330"/>
    </row>
    <row r="56" spans="2:18">
      <c r="B56" s="323"/>
      <c r="C56" s="323"/>
      <c r="D56" s="330"/>
      <c r="E56" s="330"/>
      <c r="F56" s="330"/>
      <c r="G56" s="330"/>
      <c r="H56" s="330"/>
      <c r="I56" s="330"/>
      <c r="J56" s="330"/>
      <c r="K56" s="330"/>
      <c r="L56" s="330"/>
      <c r="M56" s="330"/>
      <c r="N56" s="330"/>
      <c r="O56" s="330"/>
      <c r="P56" s="330"/>
      <c r="Q56" s="330"/>
      <c r="R56" s="330"/>
    </row>
    <row r="57" spans="2:18">
      <c r="B57" s="323"/>
      <c r="C57" s="323"/>
      <c r="D57" s="330"/>
      <c r="E57" s="330"/>
      <c r="F57" s="330"/>
      <c r="G57" s="330"/>
      <c r="H57" s="330"/>
      <c r="I57" s="330"/>
      <c r="J57" s="330"/>
      <c r="K57" s="330"/>
      <c r="L57" s="330"/>
      <c r="M57" s="330"/>
      <c r="N57" s="330"/>
      <c r="O57" s="330"/>
      <c r="P57" s="330"/>
      <c r="Q57" s="33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row r="77" spans="2:18">
      <c r="B77" s="323"/>
      <c r="C77" s="323"/>
      <c r="D77" s="330"/>
      <c r="E77" s="330"/>
      <c r="F77" s="330"/>
      <c r="G77" s="330"/>
      <c r="H77" s="330"/>
      <c r="I77" s="330"/>
      <c r="J77" s="330"/>
      <c r="K77" s="330"/>
      <c r="L77" s="330"/>
      <c r="M77" s="330"/>
      <c r="N77" s="330"/>
      <c r="O77" s="330"/>
      <c r="P77" s="330"/>
      <c r="Q77" s="330"/>
      <c r="R77" s="330"/>
    </row>
    <row r="78" spans="2:18">
      <c r="B78" s="323"/>
      <c r="C78" s="323"/>
      <c r="D78" s="330"/>
      <c r="E78" s="330"/>
      <c r="F78" s="330"/>
      <c r="G78" s="330"/>
      <c r="H78" s="330"/>
      <c r="I78" s="330"/>
      <c r="J78" s="330"/>
      <c r="K78" s="330"/>
      <c r="L78" s="330"/>
      <c r="M78" s="330"/>
      <c r="N78" s="330"/>
      <c r="O78" s="330"/>
      <c r="P78" s="330"/>
      <c r="Q78" s="330"/>
      <c r="R78" s="330"/>
    </row>
    <row r="79" spans="2:18">
      <c r="B79" s="323"/>
      <c r="C79" s="323"/>
      <c r="D79" s="330"/>
      <c r="E79" s="330"/>
      <c r="F79" s="330"/>
      <c r="G79" s="330"/>
      <c r="H79" s="330"/>
      <c r="I79" s="330"/>
      <c r="J79" s="330"/>
      <c r="K79" s="330"/>
      <c r="L79" s="330"/>
      <c r="M79" s="330"/>
      <c r="N79" s="330"/>
      <c r="O79" s="330"/>
      <c r="P79" s="330"/>
      <c r="Q79" s="330"/>
      <c r="R79" s="330"/>
    </row>
    <row r="80" spans="2:18">
      <c r="B80" s="323"/>
      <c r="C80" s="323"/>
      <c r="D80" s="330"/>
      <c r="E80" s="330"/>
      <c r="F80" s="330"/>
      <c r="G80" s="330"/>
      <c r="H80" s="330"/>
      <c r="I80" s="330"/>
      <c r="J80" s="330"/>
      <c r="K80" s="330"/>
      <c r="L80" s="330"/>
      <c r="M80" s="330"/>
      <c r="N80" s="330"/>
      <c r="O80" s="330"/>
      <c r="P80" s="330"/>
      <c r="Q80" s="330"/>
      <c r="R80" s="330"/>
    </row>
  </sheetData>
  <mergeCells count="4">
    <mergeCell ref="B2:R2"/>
    <mergeCell ref="B47:R47"/>
    <mergeCell ref="B48:Q48"/>
    <mergeCell ref="B51:R51"/>
  </mergeCells>
  <conditionalFormatting sqref="B9:R45">
    <cfRule type="expression" dxfId="170" priority="1">
      <formula>MOD(ROW(),2)=0</formula>
    </cfRule>
  </conditionalFormatting>
  <pageMargins left="0.7" right="0.7" top="0.75" bottom="0.75" header="0.3" footer="0.3"/>
  <pageSetup scale="1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F55C9-C17A-4DB0-BEC2-F40779100A0B}">
  <sheetPr codeName="Sheet7">
    <pageSetUpPr fitToPage="1"/>
  </sheetPr>
  <dimension ref="B2:T80"/>
  <sheetViews>
    <sheetView showGridLines="0" zoomScaleNormal="100" workbookViewId="0">
      <pane xSplit="3" ySplit="4" topLeftCell="D22" activePane="bottomRight" state="frozen"/>
      <selection pane="bottomRight" activeCell="W13" sqref="W13"/>
      <selection pane="bottomLeft" activeCell="W13" sqref="W13"/>
      <selection pane="topRight" activeCell="W13" sqref="W13"/>
    </sheetView>
  </sheetViews>
  <sheetFormatPr defaultColWidth="9.140625" defaultRowHeight="12" outlineLevelCol="1"/>
  <cols>
    <col min="1" max="1" width="6.7109375" style="310" customWidth="1"/>
    <col min="2" max="2" width="17.5703125" style="310" customWidth="1"/>
    <col min="3" max="3" width="20.5703125" style="310" hidden="1" customWidth="1" outlineLevel="1"/>
    <col min="4" max="4" width="8.85546875" style="311" customWidth="1" collapsed="1"/>
    <col min="5" max="18" width="8.85546875" style="311" customWidth="1"/>
    <col min="19" max="19" width="0.85546875" style="310" customWidth="1"/>
    <col min="20" max="16384" width="9.140625" style="310"/>
  </cols>
  <sheetData>
    <row r="2" spans="2:20" ht="15.6" customHeight="1">
      <c r="B2" s="469" t="s">
        <v>2638</v>
      </c>
      <c r="C2" s="469"/>
      <c r="D2" s="469"/>
      <c r="E2" s="469"/>
      <c r="F2" s="469"/>
      <c r="G2" s="469"/>
      <c r="H2" s="469"/>
      <c r="I2" s="469"/>
      <c r="J2" s="469"/>
      <c r="K2" s="469"/>
      <c r="L2" s="469"/>
      <c r="M2" s="469"/>
      <c r="N2" s="469"/>
      <c r="O2" s="469"/>
      <c r="P2" s="469"/>
      <c r="Q2" s="469"/>
      <c r="R2" s="469"/>
    </row>
    <row r="3" spans="2:20" ht="15.75">
      <c r="B3" s="313" t="s">
        <v>2626</v>
      </c>
      <c r="C3" s="314"/>
      <c r="D3" s="314"/>
      <c r="E3" s="314"/>
      <c r="F3" s="314"/>
      <c r="G3" s="314"/>
      <c r="H3" s="314"/>
      <c r="I3" s="314"/>
      <c r="J3" s="314"/>
      <c r="K3" s="314"/>
      <c r="L3" s="314"/>
      <c r="M3" s="314"/>
      <c r="N3" s="314"/>
      <c r="O3" s="314"/>
      <c r="P3" s="314"/>
      <c r="Q3" s="314"/>
      <c r="R3" s="341"/>
    </row>
    <row r="4" spans="2:20"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20">
      <c r="B5" s="318" t="s">
        <v>2601</v>
      </c>
      <c r="C5" s="319" t="s">
        <v>2602</v>
      </c>
      <c r="D5" s="320">
        <v>-0.47196016145900938</v>
      </c>
      <c r="E5" s="320">
        <v>-0.71964057488639588</v>
      </c>
      <c r="F5" s="320">
        <v>-0.91089712689357949</v>
      </c>
      <c r="G5" s="320">
        <v>-1.0572171593268971</v>
      </c>
      <c r="H5" s="320">
        <v>-1.8752892046091243</v>
      </c>
      <c r="I5" s="320">
        <v>-6.5893678220100389</v>
      </c>
      <c r="J5" s="320">
        <v>-5.4770746188630692</v>
      </c>
      <c r="K5" s="320">
        <v>-3.0528567016770678</v>
      </c>
      <c r="L5" s="320">
        <v>-3.8626205956742981</v>
      </c>
      <c r="M5" s="320">
        <v>-2.5606308473868884</v>
      </c>
      <c r="N5" s="320">
        <v>-2.2671769064120486</v>
      </c>
      <c r="O5" s="320">
        <v>-1.8659812282732835</v>
      </c>
      <c r="P5" s="320">
        <v>-1.6969076175731623</v>
      </c>
      <c r="Q5" s="320">
        <v>-1.7381104633778934</v>
      </c>
      <c r="R5" s="320">
        <v>-1.498471648755741</v>
      </c>
      <c r="T5" s="347"/>
    </row>
    <row r="6" spans="2:20">
      <c r="B6" s="321" t="s">
        <v>2603</v>
      </c>
      <c r="C6" s="319" t="s">
        <v>2603</v>
      </c>
      <c r="D6" s="320">
        <v>1.3745734282691451</v>
      </c>
      <c r="E6" s="320">
        <v>1.3187104251412169</v>
      </c>
      <c r="F6" s="320">
        <v>1.1155920410938871</v>
      </c>
      <c r="G6" s="320">
        <v>1.2560292962802451</v>
      </c>
      <c r="H6" s="320">
        <v>0.6842738190418528</v>
      </c>
      <c r="I6" s="320">
        <v>-3.116330578634213</v>
      </c>
      <c r="J6" s="320">
        <v>-2.8808486084906084</v>
      </c>
      <c r="K6" s="320">
        <v>-2.3190687113681703</v>
      </c>
      <c r="L6" s="320">
        <v>-1.9372922556169336</v>
      </c>
      <c r="M6" s="320">
        <v>-0.89168876161601507</v>
      </c>
      <c r="N6" s="320">
        <v>-0.59920764081298306</v>
      </c>
      <c r="O6" s="320">
        <v>-0.35650843327328041</v>
      </c>
      <c r="P6" s="320">
        <v>-0.23065543693919782</v>
      </c>
      <c r="Q6" s="320">
        <v>-0.16157721627448052</v>
      </c>
      <c r="R6" s="320">
        <v>-0.14044105289958761</v>
      </c>
    </row>
    <row r="7" spans="2:20">
      <c r="B7" s="321" t="s">
        <v>2604</v>
      </c>
      <c r="C7" s="321" t="s">
        <v>2605</v>
      </c>
      <c r="D7" s="320">
        <v>-0.56788314785451677</v>
      </c>
      <c r="E7" s="320">
        <v>-1.0183645549718972</v>
      </c>
      <c r="F7" s="320">
        <v>-1.3561996948078694</v>
      </c>
      <c r="G7" s="320">
        <v>-1.4979193362640473</v>
      </c>
      <c r="H7" s="320">
        <v>-2.2374794775367843</v>
      </c>
      <c r="I7" s="320">
        <v>-7.4228786714848045</v>
      </c>
      <c r="J7" s="320">
        <v>-6.3904609054898698</v>
      </c>
      <c r="K7" s="320">
        <v>-3.4544286748438426</v>
      </c>
      <c r="L7" s="320">
        <v>-4.5268227400234737</v>
      </c>
      <c r="M7" s="320">
        <v>-2.8888554044461725</v>
      </c>
      <c r="N7" s="320">
        <v>-2.6068742383833987</v>
      </c>
      <c r="O7" s="320">
        <v>-2.1506171933442459</v>
      </c>
      <c r="P7" s="320">
        <v>-1.9616689744438378</v>
      </c>
      <c r="Q7" s="320">
        <v>-2.051607518279063</v>
      </c>
      <c r="R7" s="320">
        <v>-1.7436667370094086</v>
      </c>
      <c r="T7" s="347"/>
    </row>
    <row r="8" spans="2:20">
      <c r="B8" s="321" t="s">
        <v>2606</v>
      </c>
      <c r="C8" s="322" t="s">
        <v>2607</v>
      </c>
      <c r="D8" s="320">
        <v>-0.56574701259149596</v>
      </c>
      <c r="E8" s="320">
        <v>-0.9296070857439912</v>
      </c>
      <c r="F8" s="320">
        <v>-1.1960974579658497</v>
      </c>
      <c r="G8" s="320">
        <v>-1.2996775865445409</v>
      </c>
      <c r="H8" s="320">
        <v>-2.1837598261236972</v>
      </c>
      <c r="I8" s="320">
        <v>-7.1973232239266496</v>
      </c>
      <c r="J8" s="320">
        <v>-6.1079909920815849</v>
      </c>
      <c r="K8" s="320">
        <v>-3.3273241748012352</v>
      </c>
      <c r="L8" s="320">
        <v>-4.2518991383700495</v>
      </c>
      <c r="M8" s="320">
        <v>-2.719063204654661</v>
      </c>
      <c r="N8" s="320">
        <v>-2.4274442103802651</v>
      </c>
      <c r="O8" s="320">
        <v>-1.9854673151890765</v>
      </c>
      <c r="P8" s="320">
        <v>-1.7950398851371807</v>
      </c>
      <c r="Q8" s="320">
        <v>-1.8674775594269855</v>
      </c>
      <c r="R8" s="320">
        <v>-1.5734285356575766</v>
      </c>
      <c r="T8" s="347"/>
    </row>
    <row r="9" spans="2:20" ht="12.75" customHeight="1">
      <c r="B9" s="323" t="s">
        <v>2608</v>
      </c>
      <c r="C9" s="323" t="s">
        <v>2608</v>
      </c>
      <c r="D9" s="324" t="s">
        <v>2623</v>
      </c>
      <c r="E9" s="324" t="s">
        <v>2623</v>
      </c>
      <c r="F9" s="324" t="s">
        <v>2623</v>
      </c>
      <c r="G9" s="324" t="s">
        <v>2623</v>
      </c>
      <c r="H9" s="324" t="s">
        <v>2623</v>
      </c>
      <c r="I9" s="324" t="s">
        <v>2623</v>
      </c>
      <c r="J9" s="324" t="s">
        <v>2623</v>
      </c>
      <c r="K9" s="324" t="s">
        <v>2623</v>
      </c>
      <c r="L9" s="324" t="s">
        <v>2623</v>
      </c>
      <c r="M9" s="324" t="s">
        <v>2623</v>
      </c>
      <c r="N9" s="324" t="s">
        <v>2623</v>
      </c>
      <c r="O9" s="324" t="s">
        <v>2623</v>
      </c>
      <c r="P9" s="324" t="s">
        <v>2623</v>
      </c>
      <c r="Q9" s="324" t="s">
        <v>2623</v>
      </c>
      <c r="R9" s="324" t="s">
        <v>2623</v>
      </c>
    </row>
    <row r="10" spans="2:20" ht="14.25" customHeight="1">
      <c r="B10" s="323" t="s">
        <v>2627</v>
      </c>
      <c r="C10" s="323" t="s">
        <v>1060</v>
      </c>
      <c r="D10" s="324">
        <v>-1.6477272528534828</v>
      </c>
      <c r="E10" s="324">
        <v>-1.3071709398449405</v>
      </c>
      <c r="F10" s="324">
        <v>-0.58774830224060426</v>
      </c>
      <c r="G10" s="324">
        <v>-0.13035333107831026</v>
      </c>
      <c r="H10" s="324">
        <v>-3.2899726182558875</v>
      </c>
      <c r="I10" s="324">
        <v>-6.978337743765187</v>
      </c>
      <c r="J10" s="324">
        <v>-5.1299593859549999</v>
      </c>
      <c r="K10" s="324">
        <v>-1.4042869991049736</v>
      </c>
      <c r="L10" s="324">
        <v>2.2410753137314547E-2</v>
      </c>
      <c r="M10" s="324">
        <v>-0.15006372325843786</v>
      </c>
      <c r="N10" s="324">
        <v>-4.7325239435219872E-2</v>
      </c>
      <c r="O10" s="324">
        <v>0.34953693532964963</v>
      </c>
      <c r="P10" s="324">
        <v>0.65730375446508471</v>
      </c>
      <c r="Q10" s="324">
        <v>0.92558590158576715</v>
      </c>
      <c r="R10" s="324">
        <v>1.0987437825139534</v>
      </c>
    </row>
    <row r="11" spans="2:20" ht="13.5" customHeight="1">
      <c r="B11" s="323" t="s">
        <v>959</v>
      </c>
      <c r="C11" s="323" t="s">
        <v>959</v>
      </c>
      <c r="D11" s="324">
        <v>1.1797624244815479</v>
      </c>
      <c r="E11" s="324">
        <v>0.36554749695677624</v>
      </c>
      <c r="F11" s="324">
        <v>0.55292435996032674</v>
      </c>
      <c r="G11" s="324">
        <v>0.95247650830161745</v>
      </c>
      <c r="H11" s="324">
        <v>1.3405355790165745</v>
      </c>
      <c r="I11" s="324">
        <v>-5.7864689948151398</v>
      </c>
      <c r="J11" s="324">
        <v>-3.6765907870169272</v>
      </c>
      <c r="K11" s="324">
        <v>-3.5859193055204672</v>
      </c>
      <c r="L11" s="324">
        <v>-1.503206432883174</v>
      </c>
      <c r="M11" s="324">
        <v>-1.1382068560356438</v>
      </c>
      <c r="N11" s="324">
        <v>-0.91156831033676711</v>
      </c>
      <c r="O11" s="324">
        <v>-0.75721048651846923</v>
      </c>
      <c r="P11" s="324">
        <v>-0.76754197842615257</v>
      </c>
      <c r="Q11" s="324">
        <v>-0.66263064204087951</v>
      </c>
      <c r="R11" s="324">
        <v>-0.62346786748061112</v>
      </c>
    </row>
    <row r="12" spans="2:20" ht="13.5" customHeight="1">
      <c r="B12" s="323" t="s">
        <v>939</v>
      </c>
      <c r="C12" s="323" t="s">
        <v>939</v>
      </c>
      <c r="D12" s="324">
        <v>0.18337943338792798</v>
      </c>
      <c r="E12" s="324">
        <v>3.2410673673597498E-2</v>
      </c>
      <c r="F12" s="324">
        <v>1.2702961226855454</v>
      </c>
      <c r="G12" s="324">
        <v>0.64664571700670392</v>
      </c>
      <c r="H12" s="324">
        <v>-0.98540242551776758</v>
      </c>
      <c r="I12" s="324">
        <v>-4.6059421650856356</v>
      </c>
      <c r="J12" s="324">
        <v>-3.9114002964943571</v>
      </c>
      <c r="K12" s="324">
        <v>-2.7526185026831524</v>
      </c>
      <c r="L12" s="324">
        <v>-3.4880261509548802</v>
      </c>
      <c r="M12" s="324">
        <v>-2.8627360932791528</v>
      </c>
      <c r="N12" s="324">
        <v>-2.8812262680507184</v>
      </c>
      <c r="O12" s="324">
        <v>-3.0647894068313484</v>
      </c>
      <c r="P12" s="324">
        <v>-3.2166990191961169</v>
      </c>
      <c r="Q12" s="324">
        <v>-3.2245050509358513</v>
      </c>
      <c r="R12" s="324">
        <v>-3.2263841269229885</v>
      </c>
    </row>
    <row r="13" spans="2:20" ht="13.5" customHeight="1">
      <c r="B13" s="323" t="s">
        <v>1057</v>
      </c>
      <c r="C13" s="323" t="s">
        <v>1057</v>
      </c>
      <c r="D13" s="324">
        <v>0.64611165989827535</v>
      </c>
      <c r="E13" s="324">
        <v>0.51166282932858109</v>
      </c>
      <c r="F13" s="324">
        <v>-6.0824116150965939E-2</v>
      </c>
      <c r="G13" s="324">
        <v>0.2378491093425765</v>
      </c>
      <c r="H13" s="324">
        <v>-4.1207476736461135E-2</v>
      </c>
      <c r="I13" s="324">
        <v>-8.7767816277449473</v>
      </c>
      <c r="J13" s="324">
        <v>-2.8981299553760933</v>
      </c>
      <c r="K13" s="324">
        <v>-0.5691481513581883</v>
      </c>
      <c r="L13" s="324">
        <v>-7.6529895696950151E-2</v>
      </c>
      <c r="M13" s="324">
        <v>-0.27814545312695738</v>
      </c>
      <c r="N13" s="324">
        <v>-0.43619071085512745</v>
      </c>
      <c r="O13" s="324">
        <v>-0.29949306667933939</v>
      </c>
      <c r="P13" s="324">
        <v>-0.17629181067363456</v>
      </c>
      <c r="Q13" s="324">
        <v>-0.10365884758636917</v>
      </c>
      <c r="R13" s="324">
        <v>2.9689041662894511E-4</v>
      </c>
    </row>
    <row r="14" spans="2:20" ht="13.5" customHeight="1">
      <c r="B14" s="323" t="s">
        <v>581</v>
      </c>
      <c r="C14" s="323" t="s">
        <v>581</v>
      </c>
      <c r="D14" s="324">
        <v>-3.0722285940438E-3</v>
      </c>
      <c r="E14" s="324">
        <v>1.9883879898075267</v>
      </c>
      <c r="F14" s="324">
        <v>3.2903876996283365</v>
      </c>
      <c r="G14" s="324">
        <v>2.2527459980028453</v>
      </c>
      <c r="H14" s="324">
        <v>4.1450930596538393</v>
      </c>
      <c r="I14" s="324">
        <v>-3.6900985351207707</v>
      </c>
      <c r="J14" s="324">
        <v>-2.0571870965889474</v>
      </c>
      <c r="K14" s="324">
        <v>0.45758746179606036</v>
      </c>
      <c r="L14" s="324">
        <v>0.81030115395472202</v>
      </c>
      <c r="M14" s="324">
        <v>-0.6751877458712926</v>
      </c>
      <c r="N14" s="324">
        <v>-0.1938026153049951</v>
      </c>
      <c r="O14" s="324">
        <v>0.2000949982358875</v>
      </c>
      <c r="P14" s="324">
        <v>0.33177027883546734</v>
      </c>
      <c r="Q14" s="324">
        <v>0.3984939606505829</v>
      </c>
      <c r="R14" s="324">
        <v>0.31276287700491689</v>
      </c>
    </row>
    <row r="15" spans="2:20" ht="13.5" customHeight="1">
      <c r="B15" s="323" t="s">
        <v>979</v>
      </c>
      <c r="C15" s="323" t="s">
        <v>979</v>
      </c>
      <c r="D15" s="324">
        <v>4.2855045474310804</v>
      </c>
      <c r="E15" s="324">
        <v>3.1656815438969539</v>
      </c>
      <c r="F15" s="324">
        <v>3.6487343593112205</v>
      </c>
      <c r="G15" s="324">
        <v>4.5005704946348333</v>
      </c>
      <c r="H15" s="324">
        <v>2.5865282654196697</v>
      </c>
      <c r="I15" s="324">
        <v>-1.8997138080882965</v>
      </c>
      <c r="J15" s="324">
        <v>-0.56470858682990621</v>
      </c>
      <c r="K15" s="324">
        <v>2.4320419111861438</v>
      </c>
      <c r="L15" s="324">
        <v>3.0189666764081271</v>
      </c>
      <c r="M15" s="324">
        <v>2.794497225907226</v>
      </c>
      <c r="N15" s="324">
        <v>2.7932043289779456</v>
      </c>
      <c r="O15" s="324">
        <v>2.7633953052850866</v>
      </c>
      <c r="P15" s="324">
        <v>2.1740202264959136</v>
      </c>
      <c r="Q15" s="324">
        <v>1.9422229386410257</v>
      </c>
      <c r="R15" s="324">
        <v>1.75903930626975</v>
      </c>
    </row>
    <row r="16" spans="2:20" ht="13.5" customHeight="1">
      <c r="B16" s="323" t="s">
        <v>967</v>
      </c>
      <c r="C16" s="323" t="s">
        <v>967</v>
      </c>
      <c r="D16" s="324">
        <v>0.50897077385908085</v>
      </c>
      <c r="E16" s="324">
        <v>1.528820757509652</v>
      </c>
      <c r="F16" s="324">
        <v>1.4743797869622834</v>
      </c>
      <c r="G16" s="324">
        <v>0.73063709098238794</v>
      </c>
      <c r="H16" s="324">
        <v>-0.27186196527105061</v>
      </c>
      <c r="I16" s="324">
        <v>-4.9077672706294626</v>
      </c>
      <c r="J16" s="324">
        <v>-4.8177553161438391</v>
      </c>
      <c r="K16" s="324">
        <v>-2.8083811896071276</v>
      </c>
      <c r="L16" s="324">
        <v>-2.2579705376337476</v>
      </c>
      <c r="M16" s="324">
        <v>-0.78663654569171382</v>
      </c>
      <c r="N16" s="324">
        <v>-0.63791966137901801</v>
      </c>
      <c r="O16" s="324">
        <v>-0.47283867705155369</v>
      </c>
      <c r="P16" s="324">
        <v>-0.22430901226890063</v>
      </c>
      <c r="Q16" s="324">
        <v>0.18488259825277806</v>
      </c>
      <c r="R16" s="324">
        <v>-0.82362330184480759</v>
      </c>
    </row>
    <row r="17" spans="2:18" ht="13.5" customHeight="1">
      <c r="B17" s="323" t="s">
        <v>943</v>
      </c>
      <c r="C17" s="323" t="s">
        <v>943</v>
      </c>
      <c r="D17" s="324">
        <v>0.16109290342361124</v>
      </c>
      <c r="E17" s="324">
        <v>8.6867156874577856E-2</v>
      </c>
      <c r="F17" s="324">
        <v>0.66717008700762692</v>
      </c>
      <c r="G17" s="324">
        <v>-0.66537254190659645</v>
      </c>
      <c r="H17" s="324">
        <v>3.184567213556829</v>
      </c>
      <c r="I17" s="324">
        <v>2.7372444180430007</v>
      </c>
      <c r="J17" s="324">
        <v>3.0371790510829499</v>
      </c>
      <c r="K17" s="324">
        <v>2.0457945353809071</v>
      </c>
      <c r="L17" s="324">
        <v>1.4962429788739537</v>
      </c>
      <c r="M17" s="324">
        <v>8.9093635688896555E-2</v>
      </c>
      <c r="N17" s="324">
        <v>-0.24300706169361627</v>
      </c>
      <c r="O17" s="324">
        <v>-0.28625173054647468</v>
      </c>
      <c r="P17" s="324">
        <v>-0.49043743672968382</v>
      </c>
      <c r="Q17" s="324">
        <v>-0.68140483367089466</v>
      </c>
      <c r="R17" s="324">
        <v>-0.87054051640605079</v>
      </c>
    </row>
    <row r="18" spans="2:18" ht="13.5" customHeight="1">
      <c r="B18" s="323" t="s">
        <v>969</v>
      </c>
      <c r="C18" s="323" t="s">
        <v>969</v>
      </c>
      <c r="D18" s="324">
        <v>-0.27917290553112445</v>
      </c>
      <c r="E18" s="324">
        <v>-0.81323341122632198</v>
      </c>
      <c r="F18" s="324">
        <v>-1.452382705196108</v>
      </c>
      <c r="G18" s="324">
        <v>-1.5077723008517296</v>
      </c>
      <c r="H18" s="324">
        <v>-0.42570496561427135</v>
      </c>
      <c r="I18" s="324">
        <v>-4.7605547431843735</v>
      </c>
      <c r="J18" s="324">
        <v>-3.3597185717076692</v>
      </c>
      <c r="K18" s="324">
        <v>-1.0407221376496283</v>
      </c>
      <c r="L18" s="324">
        <v>-1.6170936142050636</v>
      </c>
      <c r="M18" s="324">
        <v>-1.6384079401023444</v>
      </c>
      <c r="N18" s="324">
        <v>-2.1256020264448172</v>
      </c>
      <c r="O18" s="324">
        <v>-2.1035165515637986</v>
      </c>
      <c r="P18" s="324">
        <v>-1.9233031423635021</v>
      </c>
      <c r="Q18" s="324">
        <v>-2.0635419626664198</v>
      </c>
      <c r="R18" s="324">
        <v>-1.999411266250176</v>
      </c>
    </row>
    <row r="19" spans="2:18" ht="13.5" customHeight="1">
      <c r="B19" s="323" t="s">
        <v>963</v>
      </c>
      <c r="C19" s="323" t="s">
        <v>963</v>
      </c>
      <c r="D19" s="324">
        <v>0.27049666233232705</v>
      </c>
      <c r="E19" s="324">
        <v>-8.9658353780747782E-2</v>
      </c>
      <c r="F19" s="324">
        <v>-0.67680264241078236</v>
      </c>
      <c r="G19" s="324">
        <v>-0.88065993271649878</v>
      </c>
      <c r="H19" s="324">
        <v>-1.1528463720973674</v>
      </c>
      <c r="I19" s="324">
        <v>-3.4577826263250664</v>
      </c>
      <c r="J19" s="324">
        <v>-2.4952195390004914</v>
      </c>
      <c r="K19" s="324">
        <v>-1.0763247215816703</v>
      </c>
      <c r="L19" s="324">
        <v>-1.4002185002449172</v>
      </c>
      <c r="M19" s="324">
        <v>-1.4904591557354243</v>
      </c>
      <c r="N19" s="324">
        <v>-1.8914283319747409</v>
      </c>
      <c r="O19" s="324">
        <v>-1.998549184402219</v>
      </c>
      <c r="P19" s="324">
        <v>-1.9626246033742603</v>
      </c>
      <c r="Q19" s="324">
        <v>-1.7850766337518211</v>
      </c>
      <c r="R19" s="324">
        <v>-1.9641329531672154</v>
      </c>
    </row>
    <row r="20" spans="2:18" ht="13.5" customHeight="1">
      <c r="B20" s="323" t="s">
        <v>949</v>
      </c>
      <c r="C20" s="323" t="s">
        <v>949</v>
      </c>
      <c r="D20" s="324">
        <v>-0.30877093667564565</v>
      </c>
      <c r="E20" s="324">
        <v>-0.30387859069008999</v>
      </c>
      <c r="F20" s="324">
        <v>-0.38307338757896375</v>
      </c>
      <c r="G20" s="324">
        <v>-0.17769398337133907</v>
      </c>
      <c r="H20" s="324">
        <v>-1.7070234058831568</v>
      </c>
      <c r="I20" s="324">
        <v>-4.8928408937061363</v>
      </c>
      <c r="J20" s="324">
        <v>-3.880177932057812</v>
      </c>
      <c r="K20" s="324">
        <v>-2.4201234912969234</v>
      </c>
      <c r="L20" s="324">
        <v>-3.251987203689477</v>
      </c>
      <c r="M20" s="324">
        <v>-2.4079204309265254</v>
      </c>
      <c r="N20" s="324">
        <v>-2.279162931937917</v>
      </c>
      <c r="O20" s="324">
        <v>-1.7295641975116769</v>
      </c>
      <c r="P20" s="324">
        <v>-1.3580898423885113</v>
      </c>
      <c r="Q20" s="324">
        <v>-1.1387148757165582</v>
      </c>
      <c r="R20" s="324">
        <v>-0.94547423283697896</v>
      </c>
    </row>
    <row r="21" spans="2:18" ht="13.5" customHeight="1">
      <c r="B21" s="323" t="s">
        <v>941</v>
      </c>
      <c r="C21" s="323" t="s">
        <v>941</v>
      </c>
      <c r="D21" s="324">
        <v>2.2386038701358157</v>
      </c>
      <c r="E21" s="324">
        <v>2.0312703532294472</v>
      </c>
      <c r="F21" s="324">
        <v>1.6567327536285155</v>
      </c>
      <c r="G21" s="324">
        <v>2.2591833839728244</v>
      </c>
      <c r="H21" s="324">
        <v>1.904408624270238</v>
      </c>
      <c r="I21" s="324">
        <v>-2.4592800115064808</v>
      </c>
      <c r="J21" s="324">
        <v>-2.5649251762393113</v>
      </c>
      <c r="K21" s="324">
        <v>-2.359311338410135</v>
      </c>
      <c r="L21" s="324">
        <v>-1.1759423388727632</v>
      </c>
      <c r="M21" s="324">
        <v>-8.836643438922788E-2</v>
      </c>
      <c r="N21" s="324">
        <v>8.4558337897933489E-2</v>
      </c>
      <c r="O21" s="324">
        <v>0.21167036171554479</v>
      </c>
      <c r="P21" s="324">
        <v>0.30920580523358909</v>
      </c>
      <c r="Q21" s="324">
        <v>0.42834521253385704</v>
      </c>
      <c r="R21" s="324">
        <v>0.42752496363505477</v>
      </c>
    </row>
    <row r="22" spans="2:18" ht="13.5" customHeight="1">
      <c r="B22" s="323" t="s">
        <v>945</v>
      </c>
      <c r="C22" s="323" t="s">
        <v>945</v>
      </c>
      <c r="D22" s="324">
        <v>7.1428356242402247</v>
      </c>
      <c r="E22" s="324">
        <v>9.4754629240769042</v>
      </c>
      <c r="F22" s="324">
        <v>9.2003681301699043</v>
      </c>
      <c r="G22" s="324">
        <v>7.9862793431796293</v>
      </c>
      <c r="H22" s="324">
        <v>5.6575256442028161</v>
      </c>
      <c r="I22" s="324">
        <v>0.16436525958771125</v>
      </c>
      <c r="J22" s="324">
        <v>-1.6185708961870553</v>
      </c>
      <c r="K22" s="324">
        <v>0.70094625756625817</v>
      </c>
      <c r="L22" s="324">
        <v>1.119290586730278</v>
      </c>
      <c r="M22" s="324">
        <v>1.8779779089311828</v>
      </c>
      <c r="N22" s="324">
        <v>1.8017467727328917</v>
      </c>
      <c r="O22" s="324">
        <v>1.8579074691465927</v>
      </c>
      <c r="P22" s="324">
        <v>2.0353554503331663</v>
      </c>
      <c r="Q22" s="324">
        <v>2.1369400398780876</v>
      </c>
      <c r="R22" s="324">
        <v>2.141862149768929</v>
      </c>
    </row>
    <row r="23" spans="2:18" ht="13.5" customHeight="1">
      <c r="B23" s="323" t="s">
        <v>2610</v>
      </c>
      <c r="C23" s="323" t="s">
        <v>2610</v>
      </c>
      <c r="D23" s="324">
        <v>0.67295476038987645</v>
      </c>
      <c r="E23" s="324">
        <v>3.8840019985803322</v>
      </c>
      <c r="F23" s="324">
        <v>4.6776897651510794</v>
      </c>
      <c r="G23" s="324">
        <v>0.93555763623549282</v>
      </c>
      <c r="H23" s="324">
        <v>-1.2840060337216552</v>
      </c>
      <c r="I23" s="324">
        <v>-7.2560841625451147</v>
      </c>
      <c r="J23" s="324">
        <v>-1.6963596246336772</v>
      </c>
      <c r="K23" s="324">
        <v>-7.6925269206197715</v>
      </c>
      <c r="L23" s="324">
        <v>-6.6058381795786634</v>
      </c>
      <c r="M23" s="324">
        <v>-5.7563069713339976</v>
      </c>
      <c r="N23" s="324">
        <v>-2.9164378365082535</v>
      </c>
      <c r="O23" s="324">
        <v>-1.3010232125394743</v>
      </c>
      <c r="P23" s="324">
        <v>0.22600051246594782</v>
      </c>
      <c r="Q23" s="324">
        <v>1.7640658096008521</v>
      </c>
      <c r="R23" s="324">
        <v>1.6038545425351818</v>
      </c>
    </row>
    <row r="24" spans="2:18" ht="13.5" customHeight="1">
      <c r="B24" s="342" t="s">
        <v>2611</v>
      </c>
      <c r="C24" s="323" t="s">
        <v>2611</v>
      </c>
      <c r="D24" s="324">
        <v>3.6440695623108708</v>
      </c>
      <c r="E24" s="324">
        <v>14.760081192048743</v>
      </c>
      <c r="F24" s="324">
        <v>3.0515440982544497</v>
      </c>
      <c r="G24" s="324">
        <v>1.210527161037892</v>
      </c>
      <c r="H24" s="324">
        <v>-1.1487575020118646</v>
      </c>
      <c r="I24" s="324">
        <v>-3.3270786281281501</v>
      </c>
      <c r="J24" s="324">
        <v>-4.1330751579796958</v>
      </c>
      <c r="K24" s="324">
        <v>-1.5744751709665821</v>
      </c>
      <c r="L24" s="324">
        <v>-0.56365329959465549</v>
      </c>
      <c r="M24" s="324">
        <v>-0.55105659795148632</v>
      </c>
      <c r="N24" s="324">
        <v>-0.42243074289510224</v>
      </c>
      <c r="O24" s="324">
        <v>-5.5793455196706448E-2</v>
      </c>
      <c r="P24" s="324">
        <v>4.1044457425531485E-2</v>
      </c>
      <c r="Q24" s="324">
        <v>0.16008612604488837</v>
      </c>
      <c r="R24" s="324">
        <v>0.26661544652271041</v>
      </c>
    </row>
    <row r="25" spans="2:18" ht="13.5" customHeight="1">
      <c r="B25" s="323" t="s">
        <v>2628</v>
      </c>
      <c r="C25" s="323" t="s">
        <v>951</v>
      </c>
      <c r="D25" s="324">
        <v>0.9664273950461395</v>
      </c>
      <c r="E25" s="324">
        <v>0.78608224741067767</v>
      </c>
      <c r="F25" s="324">
        <v>1.0383750337584008</v>
      </c>
      <c r="G25" s="324">
        <v>1.3327155402049695</v>
      </c>
      <c r="H25" s="324">
        <v>1.591905113475903</v>
      </c>
      <c r="I25" s="324">
        <v>-3.2742581801108934</v>
      </c>
      <c r="J25" s="324">
        <v>-1.5060081370602936</v>
      </c>
      <c r="K25" s="324">
        <v>2.132815500745143</v>
      </c>
      <c r="L25" s="324">
        <v>2.0222348231210496</v>
      </c>
      <c r="M25" s="324">
        <v>1.9199655627673344</v>
      </c>
      <c r="N25" s="324">
        <v>1.8556195050345985</v>
      </c>
      <c r="O25" s="324">
        <v>1.7314495302857522</v>
      </c>
      <c r="P25" s="324">
        <v>1.3464010852780166</v>
      </c>
      <c r="Q25" s="324">
        <v>1.0772610583883577</v>
      </c>
      <c r="R25" s="324">
        <v>0.92551679172209833</v>
      </c>
    </row>
    <row r="26" spans="2:18" ht="13.5" customHeight="1">
      <c r="B26" s="323" t="s">
        <v>1059</v>
      </c>
      <c r="C26" s="323" t="s">
        <v>1059</v>
      </c>
      <c r="D26" s="324">
        <v>0.93841850351922762</v>
      </c>
      <c r="E26" s="324">
        <v>0.29948969953675009</v>
      </c>
      <c r="F26" s="324">
        <v>0.65192541073028654</v>
      </c>
      <c r="G26" s="324">
        <v>-1.6633804559211127</v>
      </c>
      <c r="H26" s="324">
        <v>-2.3732714186742236</v>
      </c>
      <c r="I26" s="324">
        <v>-7.7397640724874481</v>
      </c>
      <c r="J26" s="324">
        <v>-0.87455362977154827</v>
      </c>
      <c r="K26" s="324">
        <v>3.0228844899020708</v>
      </c>
      <c r="L26" s="324">
        <v>-2.291784401407734</v>
      </c>
      <c r="M26" s="324">
        <v>-4.8799472682444893</v>
      </c>
      <c r="N26" s="324">
        <v>-2.7893506699262858</v>
      </c>
      <c r="O26" s="324">
        <v>-1.4334575634441582</v>
      </c>
      <c r="P26" s="324">
        <v>-1.3629787700468123</v>
      </c>
      <c r="Q26" s="324">
        <v>-1.3127899573272646</v>
      </c>
      <c r="R26" s="324">
        <v>-1.3347789867619366</v>
      </c>
    </row>
    <row r="27" spans="2:18" ht="13.5" customHeight="1">
      <c r="B27" s="323" t="s">
        <v>953</v>
      </c>
      <c r="C27" s="323" t="s">
        <v>953</v>
      </c>
      <c r="D27" s="324">
        <v>3.6852881429171989</v>
      </c>
      <c r="E27" s="324">
        <v>3.0241644586372107</v>
      </c>
      <c r="F27" s="324">
        <v>2.220653684550888</v>
      </c>
      <c r="G27" s="324">
        <v>2.0019954361554966</v>
      </c>
      <c r="H27" s="324">
        <v>2.2579902407953258</v>
      </c>
      <c r="I27" s="324">
        <v>-2.9299576952073898</v>
      </c>
      <c r="J27" s="324">
        <v>-3.6010250351636826</v>
      </c>
      <c r="K27" s="324">
        <v>-4.5839413486648874</v>
      </c>
      <c r="L27" s="324">
        <v>-3.852716829248644</v>
      </c>
      <c r="M27" s="324">
        <v>-0.76916567899391663</v>
      </c>
      <c r="N27" s="324">
        <v>0.48629388072060709</v>
      </c>
      <c r="O27" s="324">
        <v>1.4208647031475288</v>
      </c>
      <c r="P27" s="324">
        <v>1.8823146193745897</v>
      </c>
      <c r="Q27" s="324">
        <v>1.8254802511473815</v>
      </c>
      <c r="R27" s="324">
        <v>1.7767363135169634</v>
      </c>
    </row>
    <row r="28" spans="2:18" ht="13.5" customHeight="1">
      <c r="B28" s="323" t="s">
        <v>1054</v>
      </c>
      <c r="C28" s="323" t="s">
        <v>1054</v>
      </c>
      <c r="D28" s="324">
        <v>-3.4487478606801152</v>
      </c>
      <c r="E28" s="324">
        <v>-3.3813130567105985</v>
      </c>
      <c r="F28" s="324">
        <v>-2.7095688952886188</v>
      </c>
      <c r="G28" s="324">
        <v>-2.2398200916459885</v>
      </c>
      <c r="H28" s="324">
        <v>-2.6481861718611333</v>
      </c>
      <c r="I28" s="324">
        <v>-7.4999734704251599</v>
      </c>
      <c r="J28" s="324">
        <v>-4.8396866603354978</v>
      </c>
      <c r="K28" s="324">
        <v>-3.9285375415714521</v>
      </c>
      <c r="L28" s="324">
        <v>-5.7066671731020504</v>
      </c>
      <c r="M28" s="324">
        <v>-6.4819119964499929</v>
      </c>
      <c r="N28" s="324">
        <v>-3.047352329837044</v>
      </c>
      <c r="O28" s="324">
        <v>-2.6854463106340329</v>
      </c>
      <c r="P28" s="324">
        <v>-2.8073081466060179</v>
      </c>
      <c r="Q28" s="324">
        <v>-2.8225243670496605</v>
      </c>
      <c r="R28" s="324">
        <v>-3.022947182711559</v>
      </c>
    </row>
    <row r="29" spans="2:18" ht="13.5" customHeight="1">
      <c r="B29" s="323" t="s">
        <v>1053</v>
      </c>
      <c r="C29" s="323" t="s">
        <v>1053</v>
      </c>
      <c r="D29" s="324">
        <v>0.39962664893586769</v>
      </c>
      <c r="E29" s="324">
        <v>1.5299237123525198</v>
      </c>
      <c r="F29" s="324">
        <v>1.9547000759115734</v>
      </c>
      <c r="G29" s="324">
        <v>2.2187555228009215</v>
      </c>
      <c r="H29" s="324">
        <v>2.9039278001632474E-2</v>
      </c>
      <c r="I29" s="324">
        <v>-1.99039183767084</v>
      </c>
      <c r="J29" s="324">
        <v>-0.31999420662747052</v>
      </c>
      <c r="K29" s="324">
        <v>-1.9404568024454425</v>
      </c>
      <c r="L29" s="324">
        <v>-1.0547137382623164</v>
      </c>
      <c r="M29" s="324">
        <v>-0.62339670901565547</v>
      </c>
      <c r="N29" s="324">
        <v>0.11084227110048364</v>
      </c>
      <c r="O29" s="324">
        <v>0.18891005240658959</v>
      </c>
      <c r="P29" s="324">
        <v>0.29294090849074145</v>
      </c>
      <c r="Q29" s="324">
        <v>0.33491321574416538</v>
      </c>
      <c r="R29" s="324">
        <v>0.34026168327382156</v>
      </c>
    </row>
    <row r="30" spans="2:18" ht="13.5" customHeight="1">
      <c r="B30" s="323" t="s">
        <v>971</v>
      </c>
      <c r="C30" s="323" t="s">
        <v>971</v>
      </c>
      <c r="D30" s="324">
        <v>-1.5166767271499508E-2</v>
      </c>
      <c r="E30" s="324">
        <v>0.13032933160383572</v>
      </c>
      <c r="F30" s="324">
        <v>-0.75221719411723054</v>
      </c>
      <c r="G30" s="324">
        <v>-1.2031586671348466</v>
      </c>
      <c r="H30" s="324">
        <v>-0.17842230630920741</v>
      </c>
      <c r="I30" s="324">
        <v>-1.3793026607746068</v>
      </c>
      <c r="J30" s="324">
        <v>-5.0321249788986124</v>
      </c>
      <c r="K30" s="324">
        <v>-3.79785985579371</v>
      </c>
      <c r="L30" s="324">
        <v>-1.7363493427544625</v>
      </c>
      <c r="M30" s="324">
        <v>-1.6127131947072164</v>
      </c>
      <c r="N30" s="324">
        <v>-1.1383516015826327</v>
      </c>
      <c r="O30" s="324">
        <v>-0.62319705671122405</v>
      </c>
      <c r="P30" s="324">
        <v>-0.28433012132514418</v>
      </c>
      <c r="Q30" s="324">
        <v>-0.39742337597667404</v>
      </c>
      <c r="R30" s="324">
        <v>-0.38387745055727152</v>
      </c>
    </row>
    <row r="31" spans="2:18" ht="13.5" customHeight="1">
      <c r="B31" s="323" t="s">
        <v>973</v>
      </c>
      <c r="C31" s="323" t="s">
        <v>973</v>
      </c>
      <c r="D31" s="324">
        <v>1.757545809042051</v>
      </c>
      <c r="E31" s="324">
        <v>2.0925829753608491</v>
      </c>
      <c r="F31" s="324">
        <v>1.7913393475441539</v>
      </c>
      <c r="G31" s="324">
        <v>1.565629055684659</v>
      </c>
      <c r="H31" s="324">
        <v>1.1182883394563132</v>
      </c>
      <c r="I31" s="324">
        <v>-5.2014289455483427</v>
      </c>
      <c r="J31" s="324">
        <v>-1.3863877762585588</v>
      </c>
      <c r="K31" s="324">
        <v>-0.93596488312283899</v>
      </c>
      <c r="L31" s="324">
        <v>-5.3703626741838852E-2</v>
      </c>
      <c r="M31" s="324">
        <v>-1.7146347867142919</v>
      </c>
      <c r="N31" s="324">
        <v>-0.77652060631420539</v>
      </c>
      <c r="O31" s="324">
        <v>-0.36134064406366168</v>
      </c>
      <c r="P31" s="324">
        <v>-6.0788109762690785E-2</v>
      </c>
      <c r="Q31" s="324">
        <v>0.1115799837685939</v>
      </c>
      <c r="R31" s="324">
        <v>0.21512143935167793</v>
      </c>
    </row>
    <row r="32" spans="2:18" ht="13.5" customHeight="1">
      <c r="B32" s="323" t="s">
        <v>955</v>
      </c>
      <c r="C32" s="323" t="s">
        <v>955</v>
      </c>
      <c r="D32" s="324">
        <v>1.4527199673778759</v>
      </c>
      <c r="E32" s="324">
        <v>0.89452022181969393</v>
      </c>
      <c r="F32" s="324">
        <v>0.8108755182736137</v>
      </c>
      <c r="G32" s="324">
        <v>2.7982114029624876</v>
      </c>
      <c r="H32" s="324">
        <v>1.7200664087840207</v>
      </c>
      <c r="I32" s="324">
        <v>-2.8683819899820149</v>
      </c>
      <c r="J32" s="324">
        <v>-0.92931072274769022</v>
      </c>
      <c r="K32" s="324">
        <v>-1.495814026764863</v>
      </c>
      <c r="L32" s="324">
        <v>-1.6458736530688169</v>
      </c>
      <c r="M32" s="324">
        <v>-1.7481443543741679</v>
      </c>
      <c r="N32" s="324">
        <v>-1.5238871702924297</v>
      </c>
      <c r="O32" s="324">
        <v>-1.7080100888932499</v>
      </c>
      <c r="P32" s="324">
        <v>-1.9702179125922716</v>
      </c>
      <c r="Q32" s="324">
        <v>-2.2343898393778767</v>
      </c>
      <c r="R32" s="324">
        <v>-2.3597501907959044</v>
      </c>
    </row>
    <row r="33" spans="2:20" ht="13.5" customHeight="1">
      <c r="B33" s="323" t="s">
        <v>981</v>
      </c>
      <c r="C33" s="323" t="s">
        <v>981</v>
      </c>
      <c r="D33" s="324">
        <v>0.84269692805010143</v>
      </c>
      <c r="E33" s="324">
        <v>4.0608872595855399</v>
      </c>
      <c r="F33" s="324">
        <v>4.3432554028792341</v>
      </c>
      <c r="G33" s="324">
        <v>2.0996023689603587</v>
      </c>
      <c r="H33" s="324">
        <v>-0.49315752689204717</v>
      </c>
      <c r="I33" s="324">
        <v>-4.4092419841851447</v>
      </c>
      <c r="J33" s="324">
        <v>-5.5622993138182597</v>
      </c>
      <c r="K33" s="324">
        <v>-4.9838157998002046</v>
      </c>
      <c r="L33" s="324">
        <v>-4.2198681938075451</v>
      </c>
      <c r="M33" s="324">
        <v>-3.4500541684951065</v>
      </c>
      <c r="N33" s="324">
        <v>-2.581069642786642</v>
      </c>
      <c r="O33" s="324">
        <v>-1.9154604860692153</v>
      </c>
      <c r="P33" s="324">
        <v>-1.1262245663251391</v>
      </c>
      <c r="Q33" s="324">
        <v>-0.88547615602351371</v>
      </c>
      <c r="R33" s="324">
        <v>-0.85800586399399448</v>
      </c>
    </row>
    <row r="34" spans="2:20" ht="13.5" customHeight="1">
      <c r="B34" s="323" t="s">
        <v>1058</v>
      </c>
      <c r="C34" s="323" t="s">
        <v>957</v>
      </c>
      <c r="D34" s="324">
        <v>-0.77972429518916331</v>
      </c>
      <c r="E34" s="324">
        <v>1.0766915227669827</v>
      </c>
      <c r="F34" s="324">
        <v>1.5508548024222921</v>
      </c>
      <c r="G34" s="324">
        <v>1.2144636100175172</v>
      </c>
      <c r="H34" s="324">
        <v>1.1740909354990863</v>
      </c>
      <c r="I34" s="324">
        <v>-0.65715311666308673</v>
      </c>
      <c r="J34" s="324">
        <v>-1.7527081099519961</v>
      </c>
      <c r="K34" s="324">
        <v>-0.93420765266208483</v>
      </c>
      <c r="L34" s="324">
        <v>-0.79700110708400618</v>
      </c>
      <c r="M34" s="324">
        <v>-1.0663041592125329</v>
      </c>
      <c r="N34" s="324">
        <v>-1.049679265894109</v>
      </c>
      <c r="O34" s="324">
        <v>-1.6892667930974614</v>
      </c>
      <c r="P34" s="324">
        <v>-1.9338687799446437</v>
      </c>
      <c r="Q34" s="324">
        <v>-2.1813791212653917</v>
      </c>
      <c r="R34" s="324">
        <v>-2.2416685570489143</v>
      </c>
    </row>
    <row r="35" spans="2:20" ht="13.5" customHeight="1">
      <c r="B35" s="323" t="s">
        <v>2613</v>
      </c>
      <c r="C35" s="323" t="s">
        <v>2613</v>
      </c>
      <c r="D35" s="324">
        <v>0.27311759962811899</v>
      </c>
      <c r="E35" s="324">
        <v>0.7210571614305713</v>
      </c>
      <c r="F35" s="324">
        <v>0.9474439996147539</v>
      </c>
      <c r="G35" s="324">
        <v>0.81685589065130426</v>
      </c>
      <c r="H35" s="324">
        <v>-2.1522858231899376</v>
      </c>
      <c r="I35" s="324">
        <v>-4.0357310809958786</v>
      </c>
      <c r="J35" s="324">
        <v>-3.7353463196778596</v>
      </c>
      <c r="K35" s="324">
        <v>-4.2211907514901243</v>
      </c>
      <c r="L35" s="324">
        <v>-3.6990162673590934</v>
      </c>
      <c r="M35" s="324">
        <v>-2.4888296320475201</v>
      </c>
      <c r="N35" s="324">
        <v>-1.0560066833735811</v>
      </c>
      <c r="O35" s="324">
        <v>3.8168239551493836E-2</v>
      </c>
      <c r="P35" s="324">
        <v>0.8291886396138981</v>
      </c>
      <c r="Q35" s="324">
        <v>1.6340779685718838</v>
      </c>
      <c r="R35" s="324">
        <v>1.7474445996839485</v>
      </c>
    </row>
    <row r="36" spans="2:20" ht="13.5" customHeight="1">
      <c r="B36" s="323" t="s">
        <v>2629</v>
      </c>
      <c r="C36" s="323" t="s">
        <v>2614</v>
      </c>
      <c r="D36" s="324">
        <v>-10.064527990584764</v>
      </c>
      <c r="E36" s="324">
        <v>-10.65461823127225</v>
      </c>
      <c r="F36" s="324">
        <v>-10.876253565447028</v>
      </c>
      <c r="G36" s="324">
        <v>-10.148438649502307</v>
      </c>
      <c r="H36" s="324">
        <v>-10.327135505678385</v>
      </c>
      <c r="I36" s="324">
        <v>-14.369943123304388</v>
      </c>
      <c r="J36" s="324">
        <v>-12.567540489876826</v>
      </c>
      <c r="K36" s="324">
        <v>-11.483667008375049</v>
      </c>
      <c r="L36" s="324">
        <v>-15.584555082285224</v>
      </c>
      <c r="M36" s="324">
        <v>-15.153329567108534</v>
      </c>
      <c r="N36" s="324">
        <v>-14.606792283151599</v>
      </c>
      <c r="O36" s="324">
        <v>-13.892317408181254</v>
      </c>
      <c r="P36" s="324">
        <v>-13.211281648713067</v>
      </c>
      <c r="Q36" s="324">
        <v>-13.019855179740405</v>
      </c>
      <c r="R36" s="324">
        <v>-12.815494496077786</v>
      </c>
    </row>
    <row r="37" spans="2:20" ht="13.5" customHeight="1">
      <c r="B37" s="323" t="s">
        <v>961</v>
      </c>
      <c r="C37" s="323" t="s">
        <v>961</v>
      </c>
      <c r="D37" s="324">
        <v>2.9960693060356394</v>
      </c>
      <c r="E37" s="324">
        <v>3.9419106175238041</v>
      </c>
      <c r="F37" s="324">
        <v>1.2590028729542604</v>
      </c>
      <c r="G37" s="324">
        <v>2.696810013875619</v>
      </c>
      <c r="H37" s="324">
        <v>2.1588822883229399</v>
      </c>
      <c r="I37" s="324">
        <v>-0.12316606491667788</v>
      </c>
      <c r="J37" s="324">
        <v>0.77191498114957702</v>
      </c>
      <c r="K37" s="324">
        <v>0.44576761131469639</v>
      </c>
      <c r="L37" s="324">
        <v>2.0996587774146307</v>
      </c>
      <c r="M37" s="324">
        <v>2.2029465925682956</v>
      </c>
      <c r="N37" s="324">
        <v>2.3408323478442514</v>
      </c>
      <c r="O37" s="324">
        <v>2.380126812492799</v>
      </c>
      <c r="P37" s="324">
        <v>2.3746920402219205</v>
      </c>
      <c r="Q37" s="324">
        <v>2.3608034926451373</v>
      </c>
      <c r="R37" s="324">
        <v>2.3612600254436056</v>
      </c>
    </row>
    <row r="38" spans="2:20">
      <c r="B38" s="323" t="s">
        <v>2615</v>
      </c>
      <c r="C38" s="323" t="s">
        <v>2615</v>
      </c>
      <c r="D38" s="324" t="s">
        <v>2623</v>
      </c>
      <c r="E38" s="324" t="s">
        <v>2623</v>
      </c>
      <c r="F38" s="324" t="s">
        <v>2623</v>
      </c>
      <c r="G38" s="324" t="s">
        <v>2623</v>
      </c>
      <c r="H38" s="324" t="s">
        <v>2623</v>
      </c>
      <c r="I38" s="324" t="s">
        <v>2623</v>
      </c>
      <c r="J38" s="324" t="s">
        <v>2623</v>
      </c>
      <c r="K38" s="324" t="s">
        <v>2623</v>
      </c>
      <c r="L38" s="324" t="s">
        <v>2623</v>
      </c>
      <c r="M38" s="324" t="s">
        <v>2623</v>
      </c>
      <c r="N38" s="324" t="s">
        <v>2623</v>
      </c>
      <c r="O38" s="324" t="s">
        <v>2623</v>
      </c>
      <c r="P38" s="324" t="s">
        <v>2623</v>
      </c>
      <c r="Q38" s="324" t="s">
        <v>2623</v>
      </c>
      <c r="R38" s="324" t="s">
        <v>2623</v>
      </c>
    </row>
    <row r="39" spans="2:20">
      <c r="B39" s="323" t="s">
        <v>975</v>
      </c>
      <c r="C39" s="323" t="s">
        <v>975</v>
      </c>
      <c r="D39" s="324">
        <v>-1.7507099285090741</v>
      </c>
      <c r="E39" s="324">
        <v>-1.6452739035960433</v>
      </c>
      <c r="F39" s="324">
        <v>-0.28856812732666148</v>
      </c>
      <c r="G39" s="324">
        <v>-0.46987755611007748</v>
      </c>
      <c r="H39" s="324">
        <v>-0.62772054712383285</v>
      </c>
      <c r="I39" s="324">
        <v>-2.9524709878255395</v>
      </c>
      <c r="J39" s="324">
        <v>-4.0691534260258964</v>
      </c>
      <c r="K39" s="324">
        <v>-1.4723671105035834</v>
      </c>
      <c r="L39" s="324">
        <v>-5.4200823966079978</v>
      </c>
      <c r="M39" s="324">
        <v>-4.8125088184385847</v>
      </c>
      <c r="N39" s="324">
        <v>-4.8719883680704568</v>
      </c>
      <c r="O39" s="324">
        <v>-4.1771194231586044</v>
      </c>
      <c r="P39" s="324">
        <v>-4.3642404678664644</v>
      </c>
      <c r="Q39" s="324">
        <v>-4.3931553164874702</v>
      </c>
      <c r="R39" s="324">
        <v>-4.253261930783407</v>
      </c>
    </row>
    <row r="40" spans="2:20">
      <c r="B40" s="323" t="s">
        <v>977</v>
      </c>
      <c r="C40" s="323" t="s">
        <v>977</v>
      </c>
      <c r="D40" s="324">
        <v>1.6192662247323901</v>
      </c>
      <c r="E40" s="324">
        <v>1.5151303912404561</v>
      </c>
      <c r="F40" s="324">
        <v>1.8262200857614337</v>
      </c>
      <c r="G40" s="324">
        <v>1.3357392368415579</v>
      </c>
      <c r="H40" s="324">
        <v>0.57050129735247845</v>
      </c>
      <c r="I40" s="324">
        <v>-5.1303806999370183</v>
      </c>
      <c r="J40" s="324">
        <v>-4.6027652479239745</v>
      </c>
      <c r="K40" s="324">
        <v>-2.934250680253367</v>
      </c>
      <c r="L40" s="324">
        <v>-2.7836639708815092</v>
      </c>
      <c r="M40" s="324">
        <v>-1.9703896199097748</v>
      </c>
      <c r="N40" s="324">
        <v>-1.5594772809808466</v>
      </c>
      <c r="O40" s="324">
        <v>-1.3795730522212242</v>
      </c>
      <c r="P40" s="324">
        <v>-1.2571118002038715</v>
      </c>
      <c r="Q40" s="324">
        <v>-0.9462663113479306</v>
      </c>
      <c r="R40" s="324">
        <v>-0.82810396783045626</v>
      </c>
    </row>
    <row r="41" spans="2:20" ht="13.5">
      <c r="B41" s="323" t="s">
        <v>2630</v>
      </c>
      <c r="C41" s="323" t="s">
        <v>947</v>
      </c>
      <c r="D41" s="324">
        <v>0.35367667569382222</v>
      </c>
      <c r="E41" s="324">
        <v>-0.16163435238914409</v>
      </c>
      <c r="F41" s="324">
        <v>-0.163487355278472</v>
      </c>
      <c r="G41" s="324">
        <v>2.2766417971846397E-3</v>
      </c>
      <c r="H41" s="324">
        <v>-0.98919689136510203</v>
      </c>
      <c r="I41" s="324">
        <v>-2.6216562013743037</v>
      </c>
      <c r="J41" s="324">
        <v>-2.084026224821403</v>
      </c>
      <c r="K41" s="324">
        <v>-2.3244915473146639</v>
      </c>
      <c r="L41" s="324">
        <v>-1.8278830436790134</v>
      </c>
      <c r="M41" s="324">
        <v>-0.82231275873845011</v>
      </c>
      <c r="N41" s="324">
        <v>-0.57670689222245497</v>
      </c>
      <c r="O41" s="324">
        <v>-0.51729159491086552</v>
      </c>
      <c r="P41" s="324">
        <v>-0.56436529645346623</v>
      </c>
      <c r="Q41" s="324">
        <v>-0.34558497010922357</v>
      </c>
      <c r="R41" s="324">
        <v>-0.30576066910381611</v>
      </c>
    </row>
    <row r="42" spans="2:20" ht="13.5">
      <c r="B42" s="323" t="s">
        <v>2631</v>
      </c>
      <c r="C42" s="323" t="s">
        <v>965</v>
      </c>
      <c r="D42" s="324">
        <v>-0.67579628124994884</v>
      </c>
      <c r="E42" s="324">
        <v>0.68486479045329351</v>
      </c>
      <c r="F42" s="324">
        <v>0.87591700342038237</v>
      </c>
      <c r="G42" s="324">
        <v>0.31246246345271045</v>
      </c>
      <c r="H42" s="324">
        <v>-0.15993001948689334</v>
      </c>
      <c r="I42" s="324">
        <v>-1.622371826219237</v>
      </c>
      <c r="J42" s="324">
        <v>-0.56246601692879095</v>
      </c>
      <c r="K42" s="324">
        <v>0.80845179467325334</v>
      </c>
      <c r="L42" s="324">
        <v>0.41575890011772482</v>
      </c>
      <c r="M42" s="324">
        <v>0.35195865340359056</v>
      </c>
      <c r="N42" s="324">
        <v>0.45561713125130954</v>
      </c>
      <c r="O42" s="324">
        <v>0.75124722491863638</v>
      </c>
      <c r="P42" s="324">
        <v>0.54573589325039729</v>
      </c>
      <c r="Q42" s="324">
        <v>0.57021295811213413</v>
      </c>
      <c r="R42" s="324">
        <v>0.55222066077982435</v>
      </c>
    </row>
    <row r="43" spans="2:20" ht="13.5">
      <c r="B43" s="323" t="s">
        <v>2632</v>
      </c>
      <c r="C43" s="323" t="s">
        <v>1056</v>
      </c>
      <c r="D43" s="324">
        <v>0.76580473495889789</v>
      </c>
      <c r="E43" s="324">
        <v>0.40614261114664185</v>
      </c>
      <c r="F43" s="324">
        <v>1.2746776703924114</v>
      </c>
      <c r="G43" s="324">
        <v>1.1462932171847078</v>
      </c>
      <c r="H43" s="324">
        <v>1.2607412677615037</v>
      </c>
      <c r="I43" s="324">
        <v>-2.2836916687431685</v>
      </c>
      <c r="J43" s="324">
        <v>-1.5149871226821326E-2</v>
      </c>
      <c r="K43" s="324">
        <v>1.1461790409141981</v>
      </c>
      <c r="L43" s="324">
        <v>0.61680868771988329</v>
      </c>
      <c r="M43" s="324">
        <v>0.69713565026528435</v>
      </c>
      <c r="N43" s="324">
        <v>0.33670942724845476</v>
      </c>
      <c r="O43" s="324">
        <v>0.29993166369765134</v>
      </c>
      <c r="P43" s="324">
        <v>0.28091253228068569</v>
      </c>
      <c r="Q43" s="324">
        <v>0.25736832948216304</v>
      </c>
      <c r="R43" s="324">
        <v>0.24710074126921849</v>
      </c>
    </row>
    <row r="44" spans="2:20" ht="13.5">
      <c r="B44" s="323" t="s">
        <v>2633</v>
      </c>
      <c r="C44" s="323" t="s">
        <v>758</v>
      </c>
      <c r="D44" s="324">
        <v>-1.8844345003278486</v>
      </c>
      <c r="E44" s="324">
        <v>-0.68912478277953315</v>
      </c>
      <c r="F44" s="324">
        <v>-0.24978557094738016</v>
      </c>
      <c r="G44" s="324">
        <v>-0.34174081072761042</v>
      </c>
      <c r="H44" s="324">
        <v>-0.94245324808274533</v>
      </c>
      <c r="I44" s="324">
        <v>-9.885668050280092</v>
      </c>
      <c r="J44" s="324">
        <v>-5.1384081986352541</v>
      </c>
      <c r="K44" s="324">
        <v>-2.0066119217805518</v>
      </c>
      <c r="L44" s="324">
        <v>-3.7214790601051497</v>
      </c>
      <c r="M44" s="324">
        <v>-1.6567696983882805</v>
      </c>
      <c r="N44" s="324">
        <v>-0.54918336100987564</v>
      </c>
      <c r="O44" s="324">
        <v>-0.52624669937220592</v>
      </c>
      <c r="P44" s="324">
        <v>-0.57579026021150481</v>
      </c>
      <c r="Q44" s="324">
        <v>-0.63439711674402954</v>
      </c>
      <c r="R44" s="324">
        <v>-0.5723547800912141</v>
      </c>
    </row>
    <row r="45" spans="2:20" ht="13.5">
      <c r="B45" s="325" t="s">
        <v>2634</v>
      </c>
      <c r="C45" s="325" t="s">
        <v>121</v>
      </c>
      <c r="D45" s="326">
        <v>-0.7513389093678472</v>
      </c>
      <c r="E45" s="326">
        <v>-1.6278073624039799</v>
      </c>
      <c r="F45" s="326">
        <v>-2.3256549918231184</v>
      </c>
      <c r="G45" s="326">
        <v>-2.8850637147159746</v>
      </c>
      <c r="H45" s="326">
        <v>-3.7402262798326618</v>
      </c>
      <c r="I45" s="326">
        <v>-8.6294628227070227</v>
      </c>
      <c r="J45" s="326">
        <v>-8.5139394296750446</v>
      </c>
      <c r="K45" s="326">
        <v>-3.992171901314868</v>
      </c>
      <c r="L45" s="326">
        <v>-5.5476995709498667</v>
      </c>
      <c r="M45" s="326">
        <v>-3.4110206563644412</v>
      </c>
      <c r="N45" s="326">
        <v>-3.692661283577312</v>
      </c>
      <c r="O45" s="326">
        <v>-3.1337557762842354</v>
      </c>
      <c r="P45" s="326">
        <v>-2.884847354509231</v>
      </c>
      <c r="Q45" s="326">
        <v>-3.0639211148825778</v>
      </c>
      <c r="R45" s="326">
        <v>-2.5427765432624794</v>
      </c>
      <c r="T45" s="347"/>
    </row>
    <row r="46" spans="2:20" ht="6" customHeight="1">
      <c r="B46" s="323"/>
      <c r="C46" s="323"/>
      <c r="D46" s="324"/>
      <c r="E46" s="324"/>
      <c r="F46" s="324"/>
      <c r="G46" s="324"/>
      <c r="H46" s="324"/>
      <c r="I46" s="324"/>
      <c r="J46" s="324"/>
      <c r="K46" s="324"/>
      <c r="L46" s="324"/>
      <c r="M46" s="324"/>
      <c r="N46" s="324"/>
      <c r="O46" s="324"/>
      <c r="P46" s="324"/>
      <c r="Q46" s="324"/>
      <c r="R46" s="324"/>
    </row>
    <row r="47" spans="2:20" ht="10.5" customHeight="1">
      <c r="B47" s="470" t="s">
        <v>2618</v>
      </c>
      <c r="C47" s="470"/>
      <c r="D47" s="470"/>
      <c r="E47" s="470"/>
      <c r="F47" s="470"/>
      <c r="G47" s="470"/>
      <c r="H47" s="470"/>
      <c r="I47" s="470"/>
      <c r="J47" s="470"/>
      <c r="K47" s="470"/>
      <c r="L47" s="470"/>
      <c r="M47" s="470"/>
      <c r="N47" s="470"/>
      <c r="O47" s="470"/>
      <c r="P47" s="470"/>
      <c r="Q47" s="470"/>
      <c r="R47" s="470"/>
    </row>
    <row r="48" spans="2:20" ht="25.9" customHeight="1">
      <c r="B48" s="472" t="s">
        <v>2639</v>
      </c>
      <c r="C48" s="472"/>
      <c r="D48" s="472"/>
      <c r="E48" s="472"/>
      <c r="F48" s="472"/>
      <c r="G48" s="472"/>
      <c r="H48" s="472"/>
      <c r="I48" s="472"/>
      <c r="J48" s="472"/>
      <c r="K48" s="472"/>
      <c r="L48" s="472"/>
      <c r="M48" s="472"/>
      <c r="N48" s="472"/>
      <c r="O48" s="472"/>
      <c r="P48" s="472"/>
      <c r="Q48" s="472"/>
      <c r="R48" s="472"/>
    </row>
    <row r="49" spans="2:18" ht="2.25" hidden="1" customHeight="1">
      <c r="B49" s="471"/>
      <c r="C49" s="471"/>
      <c r="D49" s="471"/>
      <c r="E49" s="471"/>
      <c r="F49" s="471"/>
      <c r="G49" s="471"/>
      <c r="H49" s="471"/>
      <c r="I49" s="471"/>
      <c r="J49" s="471"/>
      <c r="K49" s="471"/>
      <c r="L49" s="471"/>
      <c r="M49" s="471"/>
      <c r="N49" s="471"/>
      <c r="O49" s="471"/>
      <c r="P49" s="471"/>
      <c r="Q49" s="471"/>
      <c r="R49" s="471"/>
    </row>
    <row r="50" spans="2:18" hidden="1">
      <c r="B50" s="471"/>
      <c r="C50" s="471"/>
      <c r="D50" s="471"/>
      <c r="E50" s="471"/>
      <c r="F50" s="471"/>
      <c r="G50" s="471"/>
      <c r="H50" s="471"/>
      <c r="I50" s="471"/>
      <c r="J50" s="471"/>
      <c r="K50" s="471"/>
      <c r="L50" s="471"/>
      <c r="M50" s="471"/>
      <c r="N50" s="471"/>
      <c r="O50" s="471"/>
      <c r="P50" s="471"/>
      <c r="Q50" s="471"/>
      <c r="R50" s="471"/>
    </row>
    <row r="51" spans="2:18" ht="13.5">
      <c r="B51" s="323" t="s">
        <v>2640</v>
      </c>
      <c r="C51" s="329"/>
      <c r="D51" s="329"/>
      <c r="E51" s="329"/>
      <c r="F51" s="329"/>
      <c r="G51" s="329"/>
      <c r="H51" s="329"/>
      <c r="I51" s="329"/>
      <c r="J51" s="329"/>
      <c r="K51" s="329"/>
      <c r="L51" s="329"/>
      <c r="M51" s="329"/>
      <c r="N51" s="329"/>
      <c r="O51" s="329"/>
      <c r="P51" s="329"/>
      <c r="Q51" s="329"/>
      <c r="R51" s="329"/>
    </row>
    <row r="52" spans="2:18" ht="12" customHeight="1">
      <c r="B52" s="470" t="s">
        <v>2641</v>
      </c>
      <c r="C52" s="470"/>
      <c r="D52" s="470"/>
      <c r="E52" s="470"/>
      <c r="F52" s="470"/>
      <c r="G52" s="470"/>
      <c r="H52" s="470"/>
      <c r="I52" s="470"/>
      <c r="J52" s="470"/>
      <c r="K52" s="470"/>
      <c r="L52" s="470"/>
      <c r="M52" s="470"/>
      <c r="N52" s="470"/>
      <c r="O52" s="470"/>
      <c r="P52" s="470"/>
      <c r="Q52" s="470"/>
      <c r="R52" s="470"/>
    </row>
    <row r="53" spans="2:18" ht="41.25" customHeight="1">
      <c r="B53" s="471" t="s">
        <v>2642</v>
      </c>
      <c r="C53" s="471"/>
      <c r="D53" s="471"/>
      <c r="E53" s="471"/>
      <c r="F53" s="471"/>
      <c r="G53" s="471"/>
      <c r="H53" s="471"/>
      <c r="I53" s="471"/>
      <c r="J53" s="471"/>
      <c r="K53" s="471"/>
      <c r="L53" s="471"/>
      <c r="M53" s="471"/>
      <c r="N53" s="471"/>
      <c r="O53" s="471"/>
      <c r="P53" s="471"/>
      <c r="Q53" s="471"/>
      <c r="R53" s="471"/>
    </row>
    <row r="54" spans="2:18">
      <c r="C54" s="323"/>
      <c r="D54" s="330"/>
      <c r="E54" s="330"/>
      <c r="F54" s="330"/>
      <c r="G54" s="330"/>
      <c r="H54" s="330"/>
      <c r="I54" s="330"/>
      <c r="J54" s="330"/>
      <c r="K54" s="330"/>
      <c r="L54" s="330"/>
      <c r="M54" s="330"/>
      <c r="N54" s="330"/>
      <c r="O54" s="330"/>
      <c r="P54" s="330"/>
      <c r="Q54" s="330"/>
      <c r="R54" s="330"/>
    </row>
    <row r="55" spans="2:18">
      <c r="B55" s="323"/>
      <c r="C55" s="323"/>
      <c r="D55" s="330"/>
      <c r="E55" s="330"/>
      <c r="F55" s="330"/>
      <c r="G55" s="330"/>
      <c r="H55" s="330"/>
      <c r="I55" s="330"/>
      <c r="J55" s="330"/>
      <c r="K55" s="330"/>
      <c r="L55" s="330"/>
      <c r="M55" s="330"/>
      <c r="N55" s="330"/>
      <c r="O55" s="330"/>
      <c r="P55" s="330"/>
      <c r="Q55" s="330"/>
      <c r="R55" s="330"/>
    </row>
    <row r="56" spans="2:18">
      <c r="B56" s="323"/>
      <c r="C56" s="323"/>
      <c r="D56" s="330"/>
      <c r="E56" s="330"/>
      <c r="F56" s="330"/>
      <c r="G56" s="330"/>
      <c r="H56" s="330"/>
      <c r="I56" s="330"/>
      <c r="J56" s="330"/>
      <c r="K56" s="330"/>
      <c r="L56" s="330"/>
      <c r="M56" s="330"/>
      <c r="N56" s="330"/>
      <c r="O56" s="330"/>
      <c r="P56" s="330"/>
      <c r="Q56" s="330"/>
      <c r="R56" s="330"/>
    </row>
    <row r="57" spans="2:18">
      <c r="B57" s="323"/>
      <c r="C57" s="323"/>
      <c r="D57" s="330"/>
      <c r="E57" s="330"/>
      <c r="F57" s="330"/>
      <c r="G57" s="330"/>
      <c r="H57" s="330"/>
      <c r="I57" s="330"/>
      <c r="J57" s="330"/>
      <c r="K57" s="330"/>
      <c r="L57" s="330"/>
      <c r="M57" s="330"/>
      <c r="N57" s="330"/>
      <c r="O57" s="330"/>
      <c r="P57" s="330"/>
      <c r="Q57" s="33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row r="77" spans="2:18">
      <c r="B77" s="323"/>
      <c r="C77" s="323"/>
      <c r="D77" s="330"/>
      <c r="E77" s="330"/>
      <c r="F77" s="330"/>
      <c r="G77" s="330"/>
      <c r="H77" s="330"/>
      <c r="I77" s="330"/>
      <c r="J77" s="330"/>
      <c r="K77" s="330"/>
      <c r="L77" s="330"/>
      <c r="M77" s="330"/>
      <c r="N77" s="330"/>
      <c r="O77" s="330"/>
      <c r="P77" s="330"/>
      <c r="Q77" s="330"/>
      <c r="R77" s="330"/>
    </row>
    <row r="78" spans="2:18">
      <c r="B78" s="323"/>
      <c r="C78" s="323"/>
      <c r="D78" s="330"/>
      <c r="E78" s="330"/>
      <c r="F78" s="330"/>
      <c r="G78" s="330"/>
      <c r="H78" s="330"/>
      <c r="I78" s="330"/>
      <c r="J78" s="330"/>
      <c r="K78" s="330"/>
      <c r="L78" s="330"/>
      <c r="M78" s="330"/>
      <c r="N78" s="330"/>
      <c r="O78" s="330"/>
      <c r="P78" s="330"/>
      <c r="Q78" s="330"/>
      <c r="R78" s="330"/>
    </row>
    <row r="79" spans="2:18">
      <c r="B79" s="323"/>
      <c r="C79" s="323"/>
      <c r="D79" s="330"/>
      <c r="E79" s="330"/>
      <c r="F79" s="330"/>
      <c r="G79" s="330"/>
      <c r="H79" s="330"/>
      <c r="I79" s="330"/>
      <c r="J79" s="330"/>
      <c r="K79" s="330"/>
      <c r="L79" s="330"/>
      <c r="M79" s="330"/>
      <c r="N79" s="330"/>
      <c r="O79" s="330"/>
      <c r="P79" s="330"/>
      <c r="Q79" s="330"/>
      <c r="R79" s="330"/>
    </row>
    <row r="80" spans="2:18">
      <c r="B80" s="323"/>
      <c r="C80" s="323"/>
      <c r="D80" s="330"/>
      <c r="E80" s="330"/>
      <c r="F80" s="330"/>
      <c r="G80" s="330"/>
      <c r="H80" s="330"/>
      <c r="I80" s="330"/>
      <c r="J80" s="330"/>
      <c r="K80" s="330"/>
      <c r="L80" s="330"/>
      <c r="M80" s="330"/>
      <c r="N80" s="330"/>
      <c r="O80" s="330"/>
      <c r="P80" s="330"/>
      <c r="Q80" s="330"/>
      <c r="R80" s="330"/>
    </row>
  </sheetData>
  <mergeCells count="6">
    <mergeCell ref="B53:R53"/>
    <mergeCell ref="B2:R2"/>
    <mergeCell ref="B47:R47"/>
    <mergeCell ref="B48:R48"/>
    <mergeCell ref="B49:R50"/>
    <mergeCell ref="B52:R52"/>
  </mergeCells>
  <conditionalFormatting sqref="B26:C35 C41:C45 B37:C40 C36 C11:C25 B11:B14 B9:R10 D11:R45">
    <cfRule type="expression" dxfId="169" priority="11">
      <formula>MOD(ROW(),2)=0</formula>
    </cfRule>
  </conditionalFormatting>
  <conditionalFormatting sqref="B16:B22 B24">
    <cfRule type="expression" dxfId="168" priority="10">
      <formula>MOD(ROW(),2)=0</formula>
    </cfRule>
  </conditionalFormatting>
  <conditionalFormatting sqref="B15">
    <cfRule type="expression" dxfId="167" priority="9">
      <formula>MOD(ROW(),2)=0</formula>
    </cfRule>
  </conditionalFormatting>
  <conditionalFormatting sqref="B23">
    <cfRule type="expression" dxfId="166" priority="8">
      <formula>MOD(ROW(),2)=0</formula>
    </cfRule>
  </conditionalFormatting>
  <conditionalFormatting sqref="B25">
    <cfRule type="expression" dxfId="165" priority="7">
      <formula>MOD(ROW(),2)=0</formula>
    </cfRule>
  </conditionalFormatting>
  <conditionalFormatting sqref="B36">
    <cfRule type="expression" dxfId="164" priority="6">
      <formula>MOD(ROW(),2)=0</formula>
    </cfRule>
  </conditionalFormatting>
  <conditionalFormatting sqref="B41">
    <cfRule type="expression" dxfId="163" priority="5">
      <formula>MOD(ROW(),2)=0</formula>
    </cfRule>
  </conditionalFormatting>
  <conditionalFormatting sqref="B42">
    <cfRule type="expression" dxfId="162" priority="4">
      <formula>MOD(ROW(),2)=0</formula>
    </cfRule>
  </conditionalFormatting>
  <conditionalFormatting sqref="B43">
    <cfRule type="expression" dxfId="161" priority="3">
      <formula>MOD(ROW(),2)=0</formula>
    </cfRule>
  </conditionalFormatting>
  <conditionalFormatting sqref="B44">
    <cfRule type="expression" dxfId="160" priority="2">
      <formula>MOD(ROW(),2)=0</formula>
    </cfRule>
  </conditionalFormatting>
  <conditionalFormatting sqref="B45">
    <cfRule type="expression" dxfId="159" priority="1">
      <formula>MOD(ROW(),2)=0</formula>
    </cfRule>
  </conditionalFormatting>
  <pageMargins left="0.7" right="0.7" top="0.75" bottom="0.75" header="0.3" footer="0.3"/>
  <pageSetup scale="1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84A29-A26C-45DB-B2DB-D4460C7E6DF1}">
  <sheetPr codeName="Sheet8">
    <pageSetUpPr fitToPage="1"/>
  </sheetPr>
  <dimension ref="B2:R79"/>
  <sheetViews>
    <sheetView zoomScaleNormal="100" workbookViewId="0">
      <selection activeCell="W13" sqref="W13"/>
    </sheetView>
  </sheetViews>
  <sheetFormatPr defaultColWidth="9.140625" defaultRowHeight="12" outlineLevelCol="1"/>
  <cols>
    <col min="1" max="1" width="6.7109375" style="310" customWidth="1"/>
    <col min="2" max="2" width="17.5703125" style="310" customWidth="1"/>
    <col min="3" max="3" width="20.5703125" style="310" hidden="1" customWidth="1" outlineLevel="1"/>
    <col min="4" max="4" width="8.7109375" style="311" customWidth="1" collapsed="1"/>
    <col min="5" max="14" width="8.7109375" style="311" customWidth="1"/>
    <col min="15" max="18" width="8.140625" style="311" customWidth="1"/>
    <col min="19" max="16384" width="9.140625" style="310"/>
  </cols>
  <sheetData>
    <row r="2" spans="2:18" ht="15.75" customHeight="1">
      <c r="B2" s="473" t="s">
        <v>2643</v>
      </c>
      <c r="C2" s="473"/>
      <c r="D2" s="473"/>
      <c r="E2" s="473"/>
      <c r="F2" s="473"/>
      <c r="G2" s="473"/>
      <c r="H2" s="473"/>
      <c r="I2" s="473"/>
      <c r="J2" s="473"/>
      <c r="K2" s="473"/>
      <c r="L2" s="473"/>
      <c r="M2" s="473"/>
      <c r="N2" s="473"/>
      <c r="O2" s="343"/>
      <c r="P2" s="343"/>
      <c r="Q2" s="343"/>
      <c r="R2" s="343"/>
    </row>
    <row r="3" spans="2:18" ht="15.75">
      <c r="B3" s="313" t="s">
        <v>646</v>
      </c>
      <c r="C3" s="314"/>
      <c r="D3" s="314"/>
      <c r="E3" s="314"/>
      <c r="F3" s="314"/>
      <c r="G3" s="314"/>
      <c r="H3" s="314"/>
      <c r="I3" s="314"/>
      <c r="J3" s="314"/>
      <c r="K3" s="314"/>
      <c r="L3" s="314"/>
      <c r="M3" s="314"/>
      <c r="N3" s="314"/>
      <c r="O3" s="314"/>
      <c r="P3" s="314"/>
      <c r="Q3" s="314"/>
      <c r="R3" s="341"/>
    </row>
    <row r="4" spans="2:18"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18">
      <c r="B5" s="318" t="s">
        <v>2601</v>
      </c>
      <c r="C5" s="319" t="s">
        <v>2602</v>
      </c>
      <c r="D5" s="320">
        <v>36.091796862267465</v>
      </c>
      <c r="E5" s="320">
        <v>35.912448614397526</v>
      </c>
      <c r="F5" s="320">
        <v>35.762666367452404</v>
      </c>
      <c r="G5" s="320">
        <v>35.864128909000009</v>
      </c>
      <c r="H5" s="320">
        <v>35.619921616920941</v>
      </c>
      <c r="I5" s="320">
        <v>36.021881339877694</v>
      </c>
      <c r="J5" s="320">
        <v>37.00910544740303</v>
      </c>
      <c r="K5" s="320">
        <v>37.366567688065821</v>
      </c>
      <c r="L5" s="320">
        <v>35.496693002523116</v>
      </c>
      <c r="M5" s="320">
        <v>35.938046944156824</v>
      </c>
      <c r="N5" s="320">
        <v>35.958002506324725</v>
      </c>
      <c r="O5" s="320">
        <v>36.215455145839385</v>
      </c>
      <c r="P5" s="320">
        <v>36.257114087847775</v>
      </c>
      <c r="Q5" s="320">
        <v>36.228692580742958</v>
      </c>
      <c r="R5" s="320">
        <v>36.289210906980188</v>
      </c>
    </row>
    <row r="6" spans="2:18">
      <c r="B6" s="321" t="s">
        <v>2603</v>
      </c>
      <c r="C6" s="319" t="s">
        <v>2603</v>
      </c>
      <c r="D6" s="320">
        <v>46.449750279407866</v>
      </c>
      <c r="E6" s="320">
        <v>46.272258383771721</v>
      </c>
      <c r="F6" s="320">
        <v>46.20008604445605</v>
      </c>
      <c r="G6" s="320">
        <v>46.443047567496251</v>
      </c>
      <c r="H6" s="320">
        <v>46.288730028761513</v>
      </c>
      <c r="I6" s="320">
        <v>46.390717980764315</v>
      </c>
      <c r="J6" s="320">
        <v>47.004270095098335</v>
      </c>
      <c r="K6" s="320">
        <v>46.845151724952515</v>
      </c>
      <c r="L6" s="320">
        <v>46.382753623078088</v>
      </c>
      <c r="M6" s="320">
        <v>46.278477389846309</v>
      </c>
      <c r="N6" s="320">
        <v>46.403351112954248</v>
      </c>
      <c r="O6" s="320">
        <v>46.3893833461727</v>
      </c>
      <c r="P6" s="320">
        <v>46.287364028145163</v>
      </c>
      <c r="Q6" s="320">
        <v>46.303691855340631</v>
      </c>
      <c r="R6" s="320">
        <v>46.34833141301678</v>
      </c>
    </row>
    <row r="7" spans="2:18">
      <c r="B7" s="321" t="s">
        <v>2604</v>
      </c>
      <c r="C7" s="321" t="s">
        <v>2605</v>
      </c>
      <c r="D7" s="320">
        <v>36.193930286485759</v>
      </c>
      <c r="E7" s="320">
        <v>35.89482811287057</v>
      </c>
      <c r="F7" s="320">
        <v>35.678877227945712</v>
      </c>
      <c r="G7" s="320">
        <v>35.711953043071269</v>
      </c>
      <c r="H7" s="320">
        <v>35.46970315057419</v>
      </c>
      <c r="I7" s="320">
        <v>35.983602103527197</v>
      </c>
      <c r="J7" s="320">
        <v>36.982445463240012</v>
      </c>
      <c r="K7" s="320">
        <v>37.415023908712691</v>
      </c>
      <c r="L7" s="320">
        <v>35.130128097235939</v>
      </c>
      <c r="M7" s="320">
        <v>35.710349031440131</v>
      </c>
      <c r="N7" s="320">
        <v>35.787141551982991</v>
      </c>
      <c r="O7" s="320">
        <v>36.13824052214116</v>
      </c>
      <c r="P7" s="320">
        <v>36.23709981633133</v>
      </c>
      <c r="Q7" s="320">
        <v>36.199124569621226</v>
      </c>
      <c r="R7" s="320">
        <v>36.278992438993583</v>
      </c>
    </row>
    <row r="8" spans="2:18">
      <c r="B8" s="321" t="s">
        <v>2606</v>
      </c>
      <c r="C8" s="322" t="s">
        <v>2607</v>
      </c>
      <c r="D8" s="320">
        <v>35.514962265422461</v>
      </c>
      <c r="E8" s="320">
        <v>35.286996989524759</v>
      </c>
      <c r="F8" s="320">
        <v>35.095854973250461</v>
      </c>
      <c r="G8" s="320">
        <v>35.186415038477158</v>
      </c>
      <c r="H8" s="320">
        <v>34.954002523044736</v>
      </c>
      <c r="I8" s="320">
        <v>35.461101233650631</v>
      </c>
      <c r="J8" s="320">
        <v>36.485608474908645</v>
      </c>
      <c r="K8" s="320">
        <v>36.9748628342061</v>
      </c>
      <c r="L8" s="320">
        <v>34.783308753147139</v>
      </c>
      <c r="M8" s="320">
        <v>35.295197963022694</v>
      </c>
      <c r="N8" s="320">
        <v>35.336163326186508</v>
      </c>
      <c r="O8" s="320">
        <v>35.655474562867319</v>
      </c>
      <c r="P8" s="320">
        <v>35.749295881419975</v>
      </c>
      <c r="Q8" s="320">
        <v>35.716775114242772</v>
      </c>
      <c r="R8" s="320">
        <v>35.792542442995199</v>
      </c>
    </row>
    <row r="9" spans="2:18" ht="14.25" customHeight="1">
      <c r="B9" s="323" t="s">
        <v>2608</v>
      </c>
      <c r="C9" s="323" t="s">
        <v>2608</v>
      </c>
      <c r="D9" s="324">
        <v>34.982365421493647</v>
      </c>
      <c r="E9" s="324">
        <v>38.635734528022134</v>
      </c>
      <c r="F9" s="324">
        <v>38.190287478537215</v>
      </c>
      <c r="G9" s="324">
        <v>38.600745436598942</v>
      </c>
      <c r="H9" s="324">
        <v>38.150281318611135</v>
      </c>
      <c r="I9" s="324">
        <v>41.269975664239517</v>
      </c>
      <c r="J9" s="324">
        <v>37.877424486920532</v>
      </c>
      <c r="K9" s="324">
        <v>39.731144375466542</v>
      </c>
      <c r="L9" s="324">
        <v>38.758380121442833</v>
      </c>
      <c r="M9" s="324">
        <v>38.469669367249395</v>
      </c>
      <c r="N9" s="324">
        <v>39.434318276227856</v>
      </c>
      <c r="O9" s="324">
        <v>39.464937345178328</v>
      </c>
      <c r="P9" s="324">
        <v>39.488092426424281</v>
      </c>
      <c r="Q9" s="324">
        <v>39.561245730075143</v>
      </c>
      <c r="R9" s="324">
        <v>39.629259450260591</v>
      </c>
    </row>
    <row r="10" spans="2:18" ht="16.5" customHeight="1">
      <c r="B10" s="323" t="s">
        <v>1060</v>
      </c>
      <c r="C10" s="323" t="s">
        <v>1060</v>
      </c>
      <c r="D10" s="324">
        <v>34.459047954638145</v>
      </c>
      <c r="E10" s="324">
        <v>34.834718356406583</v>
      </c>
      <c r="F10" s="324">
        <v>35.021013156931517</v>
      </c>
      <c r="G10" s="324">
        <v>35.566810573202808</v>
      </c>
      <c r="H10" s="324">
        <v>34.456594213897731</v>
      </c>
      <c r="I10" s="324">
        <v>35.651575921376171</v>
      </c>
      <c r="J10" s="324">
        <v>35.356619249245071</v>
      </c>
      <c r="K10" s="324">
        <v>35.302854373394574</v>
      </c>
      <c r="L10" s="324">
        <v>36.188970052076087</v>
      </c>
      <c r="M10" s="324">
        <v>35.227936299482735</v>
      </c>
      <c r="N10" s="324">
        <v>33.864853007496066</v>
      </c>
      <c r="O10" s="324">
        <v>33.693319907862943</v>
      </c>
      <c r="P10" s="324">
        <v>33.781571377823084</v>
      </c>
      <c r="Q10" s="324">
        <v>33.889086852469639</v>
      </c>
      <c r="R10" s="324">
        <v>33.968538305623788</v>
      </c>
    </row>
    <row r="11" spans="2:18" ht="13.5" customHeight="1">
      <c r="B11" s="323" t="s">
        <v>959</v>
      </c>
      <c r="C11" s="323" t="s">
        <v>959</v>
      </c>
      <c r="D11" s="324">
        <v>49.98091029319199</v>
      </c>
      <c r="E11" s="324">
        <v>48.536724601299184</v>
      </c>
      <c r="F11" s="324">
        <v>48.482773459358548</v>
      </c>
      <c r="G11" s="324">
        <v>48.927791809935059</v>
      </c>
      <c r="H11" s="324">
        <v>49.241839572873481</v>
      </c>
      <c r="I11" s="324">
        <v>48.814734793247162</v>
      </c>
      <c r="J11" s="324">
        <v>50.385119892935194</v>
      </c>
      <c r="K11" s="324">
        <v>49.639240473772389</v>
      </c>
      <c r="L11" s="324">
        <v>49.127598721442666</v>
      </c>
      <c r="M11" s="324">
        <v>49.469436055245801</v>
      </c>
      <c r="N11" s="324">
        <v>49.269966703189361</v>
      </c>
      <c r="O11" s="324">
        <v>49.24203698867025</v>
      </c>
      <c r="P11" s="324">
        <v>49.187768948809094</v>
      </c>
      <c r="Q11" s="324">
        <v>49.217768948809137</v>
      </c>
      <c r="R11" s="324">
        <v>49.247768948809167</v>
      </c>
    </row>
    <row r="12" spans="2:18" ht="13.5" customHeight="1">
      <c r="B12" s="323" t="s">
        <v>939</v>
      </c>
      <c r="C12" s="323" t="s">
        <v>939</v>
      </c>
      <c r="D12" s="324">
        <v>51.305945255842303</v>
      </c>
      <c r="E12" s="324">
        <v>50.754525268260927</v>
      </c>
      <c r="F12" s="324">
        <v>51.346432985057852</v>
      </c>
      <c r="G12" s="324">
        <v>51.395214878350451</v>
      </c>
      <c r="H12" s="324">
        <v>49.918023882542677</v>
      </c>
      <c r="I12" s="324">
        <v>49.886901299625826</v>
      </c>
      <c r="J12" s="324">
        <v>49.474061386411513</v>
      </c>
      <c r="K12" s="324">
        <v>49.616818128491367</v>
      </c>
      <c r="L12" s="324">
        <v>50.12955338389844</v>
      </c>
      <c r="M12" s="324">
        <v>50.673028317578016</v>
      </c>
      <c r="N12" s="324">
        <v>50.642915988403146</v>
      </c>
      <c r="O12" s="324">
        <v>50.481278180587495</v>
      </c>
      <c r="P12" s="324">
        <v>50.472105664571764</v>
      </c>
      <c r="Q12" s="324">
        <v>50.634016556413052</v>
      </c>
      <c r="R12" s="324">
        <v>50.616367718671121</v>
      </c>
    </row>
    <row r="13" spans="2:18" ht="13.5" customHeight="1">
      <c r="B13" s="323" t="s">
        <v>1057</v>
      </c>
      <c r="C13" s="323" t="s">
        <v>1057</v>
      </c>
      <c r="D13" s="324">
        <v>39.956572437967267</v>
      </c>
      <c r="E13" s="324">
        <v>40.300068870693423</v>
      </c>
      <c r="F13" s="324">
        <v>40.34296269201608</v>
      </c>
      <c r="G13" s="324">
        <v>41.022241604884428</v>
      </c>
      <c r="H13" s="324">
        <v>40.572355280578051</v>
      </c>
      <c r="I13" s="324">
        <v>41.413277118449813</v>
      </c>
      <c r="J13" s="324">
        <v>42.519058464763141</v>
      </c>
      <c r="K13" s="324">
        <v>41.142982466429864</v>
      </c>
      <c r="L13" s="324">
        <v>41.84736856680005</v>
      </c>
      <c r="M13" s="324">
        <v>41.068925756647921</v>
      </c>
      <c r="N13" s="324">
        <v>41.077337849187039</v>
      </c>
      <c r="O13" s="324">
        <v>41.11668249106831</v>
      </c>
      <c r="P13" s="324">
        <v>41.112083480728096</v>
      </c>
      <c r="Q13" s="324">
        <v>41.070006453898046</v>
      </c>
      <c r="R13" s="324">
        <v>41.139420523194367</v>
      </c>
    </row>
    <row r="14" spans="2:18" ht="13.5" customHeight="1">
      <c r="B14" s="323" t="s">
        <v>581</v>
      </c>
      <c r="C14" s="323" t="s">
        <v>581</v>
      </c>
      <c r="D14" s="324">
        <v>44.14665008617493</v>
      </c>
      <c r="E14" s="324">
        <v>44.949620573355823</v>
      </c>
      <c r="F14" s="324">
        <v>44.943174948615642</v>
      </c>
      <c r="G14" s="324">
        <v>45.254706108336535</v>
      </c>
      <c r="H14" s="324">
        <v>46.385590442194214</v>
      </c>
      <c r="I14" s="324">
        <v>46.714650109742351</v>
      </c>
      <c r="J14" s="324">
        <v>46.05317673646185</v>
      </c>
      <c r="K14" s="324">
        <v>45.022354913668856</v>
      </c>
      <c r="L14" s="324">
        <v>46.419868846245919</v>
      </c>
      <c r="M14" s="324">
        <v>45.682161609471301</v>
      </c>
      <c r="N14" s="324">
        <v>46.102139820608485</v>
      </c>
      <c r="O14" s="324">
        <v>45.465109817395117</v>
      </c>
      <c r="P14" s="324">
        <v>43.35057481739797</v>
      </c>
      <c r="Q14" s="324">
        <v>43.433911185430361</v>
      </c>
      <c r="R14" s="324">
        <v>43.583221462416937</v>
      </c>
    </row>
    <row r="15" spans="2:18" ht="13.5" customHeight="1">
      <c r="B15" s="323" t="s">
        <v>979</v>
      </c>
      <c r="C15" s="323" t="s">
        <v>979</v>
      </c>
      <c r="D15" s="324">
        <v>39.531876950512704</v>
      </c>
      <c r="E15" s="324">
        <v>37.542601085538777</v>
      </c>
      <c r="F15" s="324">
        <v>38.304188574466828</v>
      </c>
      <c r="G15" s="324">
        <v>38.994053083953482</v>
      </c>
      <c r="H15" s="324">
        <v>39.382251043028425</v>
      </c>
      <c r="I15" s="324">
        <v>38.489226548103609</v>
      </c>
      <c r="J15" s="324">
        <v>39.951700123557828</v>
      </c>
      <c r="K15" s="324">
        <v>41.244977895540224</v>
      </c>
      <c r="L15" s="324">
        <v>42.891276367656793</v>
      </c>
      <c r="M15" s="324">
        <v>43.43462267302386</v>
      </c>
      <c r="N15" s="324">
        <v>43.411827195321315</v>
      </c>
      <c r="O15" s="324">
        <v>43.291160318145586</v>
      </c>
      <c r="P15" s="324">
        <v>42.654233635124818</v>
      </c>
      <c r="Q15" s="324">
        <v>42.654233410288334</v>
      </c>
      <c r="R15" s="324">
        <v>42.654233184587234</v>
      </c>
    </row>
    <row r="16" spans="2:18" ht="13.5" customHeight="1">
      <c r="B16" s="323" t="s">
        <v>967</v>
      </c>
      <c r="C16" s="323" t="s">
        <v>967</v>
      </c>
      <c r="D16" s="324">
        <v>41.29031184045931</v>
      </c>
      <c r="E16" s="324">
        <v>40.46279732650833</v>
      </c>
      <c r="F16" s="324">
        <v>40.481491634386622</v>
      </c>
      <c r="G16" s="324">
        <v>41.487140163832777</v>
      </c>
      <c r="H16" s="324">
        <v>41.342412619325778</v>
      </c>
      <c r="I16" s="324">
        <v>41.452298081792129</v>
      </c>
      <c r="J16" s="324">
        <v>41.422413249787148</v>
      </c>
      <c r="K16" s="324">
        <v>41.379103552190429</v>
      </c>
      <c r="L16" s="324">
        <v>42.497823822194633</v>
      </c>
      <c r="M16" s="324">
        <v>41.659997546006828</v>
      </c>
      <c r="N16" s="324">
        <v>41.346022660612867</v>
      </c>
      <c r="O16" s="324">
        <v>41.252167724275232</v>
      </c>
      <c r="P16" s="324">
        <v>41.005372596637201</v>
      </c>
      <c r="Q16" s="324">
        <v>40.693394580308492</v>
      </c>
      <c r="R16" s="324">
        <v>40.521855612659657</v>
      </c>
    </row>
    <row r="17" spans="2:18" ht="13.5" customHeight="1">
      <c r="B17" s="323" t="s">
        <v>943</v>
      </c>
      <c r="C17" s="323" t="s">
        <v>943</v>
      </c>
      <c r="D17" s="324">
        <v>53.198065564174435</v>
      </c>
      <c r="E17" s="324">
        <v>52.372629588354549</v>
      </c>
      <c r="F17" s="324">
        <v>52.335792718517439</v>
      </c>
      <c r="G17" s="324">
        <v>51.308760648200533</v>
      </c>
      <c r="H17" s="324">
        <v>53.799360004846484</v>
      </c>
      <c r="I17" s="324">
        <v>53.856673583487868</v>
      </c>
      <c r="J17" s="324">
        <v>53.861613225097571</v>
      </c>
      <c r="K17" s="324">
        <v>48.318291423639415</v>
      </c>
      <c r="L17" s="324">
        <v>49.543110173460128</v>
      </c>
      <c r="M17" s="324">
        <v>49.193033537741286</v>
      </c>
      <c r="N17" s="324">
        <v>49.224060642582415</v>
      </c>
      <c r="O17" s="324">
        <v>49.141321696340121</v>
      </c>
      <c r="P17" s="324">
        <v>49.281321696339944</v>
      </c>
      <c r="Q17" s="324">
        <v>49.341321696340138</v>
      </c>
      <c r="R17" s="324">
        <v>49.341321696339953</v>
      </c>
    </row>
    <row r="18" spans="2:18" ht="13.5" customHeight="1">
      <c r="B18" s="323" t="s">
        <v>969</v>
      </c>
      <c r="C18" s="323" t="s">
        <v>969</v>
      </c>
      <c r="D18" s="324">
        <v>39.137348707332571</v>
      </c>
      <c r="E18" s="324">
        <v>38.442477296658531</v>
      </c>
      <c r="F18" s="324">
        <v>38.209870968039702</v>
      </c>
      <c r="G18" s="324">
        <v>38.137920467126349</v>
      </c>
      <c r="H18" s="324">
        <v>39.25121888217317</v>
      </c>
      <c r="I18" s="324">
        <v>39.438915216520314</v>
      </c>
      <c r="J18" s="324">
        <v>39.428676821851987</v>
      </c>
      <c r="K18" s="324">
        <v>38.807996636596343</v>
      </c>
      <c r="L18" s="324">
        <v>40.104270045698733</v>
      </c>
      <c r="M18" s="324">
        <v>40.792221915085818</v>
      </c>
      <c r="N18" s="324">
        <v>40.509043619362252</v>
      </c>
      <c r="O18" s="324">
        <v>41.050880408023225</v>
      </c>
      <c r="P18" s="324">
        <v>40.559665685773695</v>
      </c>
      <c r="Q18" s="324">
        <v>40.52293391084865</v>
      </c>
      <c r="R18" s="324">
        <v>40.557314335005088</v>
      </c>
    </row>
    <row r="19" spans="2:18" ht="13.5" customHeight="1">
      <c r="B19" s="323" t="s">
        <v>963</v>
      </c>
      <c r="C19" s="323" t="s">
        <v>963</v>
      </c>
      <c r="D19" s="324">
        <v>54.064384890129382</v>
      </c>
      <c r="E19" s="324">
        <v>53.948638733346208</v>
      </c>
      <c r="F19" s="324">
        <v>52.980322667597576</v>
      </c>
      <c r="G19" s="324">
        <v>52.527177870488565</v>
      </c>
      <c r="H19" s="324">
        <v>52.393082573856198</v>
      </c>
      <c r="I19" s="324">
        <v>51.616968719280109</v>
      </c>
      <c r="J19" s="324">
        <v>52.99963297481888</v>
      </c>
      <c r="K19" s="324">
        <v>52.729867345070922</v>
      </c>
      <c r="L19" s="324">
        <v>52.519828027009396</v>
      </c>
      <c r="M19" s="324">
        <v>51.733255499657758</v>
      </c>
      <c r="N19" s="324">
        <v>51.609052616268805</v>
      </c>
      <c r="O19" s="324">
        <v>51.544297112907422</v>
      </c>
      <c r="P19" s="324">
        <v>51.468169115085857</v>
      </c>
      <c r="Q19" s="324">
        <v>51.38190479328685</v>
      </c>
      <c r="R19" s="324">
        <v>51.382124862585066</v>
      </c>
    </row>
    <row r="20" spans="2:18" ht="13.5" customHeight="1">
      <c r="B20" s="323" t="s">
        <v>949</v>
      </c>
      <c r="C20" s="323" t="s">
        <v>949</v>
      </c>
      <c r="D20" s="324">
        <v>53.172397417795956</v>
      </c>
      <c r="E20" s="324">
        <v>53.048592986349483</v>
      </c>
      <c r="F20" s="324">
        <v>53.545033566337374</v>
      </c>
      <c r="G20" s="324">
        <v>53.355595932139131</v>
      </c>
      <c r="H20" s="324">
        <v>52.287155378061115</v>
      </c>
      <c r="I20" s="324">
        <v>52.362682023546135</v>
      </c>
      <c r="J20" s="324">
        <v>52.636944102161976</v>
      </c>
      <c r="K20" s="324">
        <v>53.524244870730662</v>
      </c>
      <c r="L20" s="324">
        <v>51.849737790303593</v>
      </c>
      <c r="M20" s="324">
        <v>52.036475907240387</v>
      </c>
      <c r="N20" s="324">
        <v>51.868762841575602</v>
      </c>
      <c r="O20" s="324">
        <v>51.826971311754832</v>
      </c>
      <c r="P20" s="324">
        <v>51.806155928525598</v>
      </c>
      <c r="Q20" s="324">
        <v>51.808748017117388</v>
      </c>
      <c r="R20" s="324">
        <v>51.811589072563095</v>
      </c>
    </row>
    <row r="21" spans="2:18" ht="13.5" customHeight="1">
      <c r="B21" s="323" t="s">
        <v>941</v>
      </c>
      <c r="C21" s="323" t="s">
        <v>941</v>
      </c>
      <c r="D21" s="324">
        <v>45.101646299955725</v>
      </c>
      <c r="E21" s="324">
        <v>45.51407772255434</v>
      </c>
      <c r="F21" s="324">
        <v>45.51123911899019</v>
      </c>
      <c r="G21" s="324">
        <v>46.270899879659481</v>
      </c>
      <c r="H21" s="324">
        <v>46.528808817222249</v>
      </c>
      <c r="I21" s="324">
        <v>46.122489151607212</v>
      </c>
      <c r="J21" s="324">
        <v>47.349984104825218</v>
      </c>
      <c r="K21" s="324">
        <v>46.977618196403739</v>
      </c>
      <c r="L21" s="324">
        <v>46.147371128517214</v>
      </c>
      <c r="M21" s="324">
        <v>46.253202984208635</v>
      </c>
      <c r="N21" s="324">
        <v>46.508883391128293</v>
      </c>
      <c r="O21" s="324">
        <v>46.693925817551595</v>
      </c>
      <c r="P21" s="324">
        <v>46.912016730482236</v>
      </c>
      <c r="Q21" s="324">
        <v>47.090335174945196</v>
      </c>
      <c r="R21" s="324">
        <v>47.261686860245689</v>
      </c>
    </row>
    <row r="22" spans="2:18" ht="13.5" customHeight="1">
      <c r="B22" s="323" t="s">
        <v>945</v>
      </c>
      <c r="C22" s="323" t="s">
        <v>945</v>
      </c>
      <c r="D22" s="324">
        <v>48.562983609922156</v>
      </c>
      <c r="E22" s="324">
        <v>50.581623916439632</v>
      </c>
      <c r="F22" s="324">
        <v>49.78479780490369</v>
      </c>
      <c r="G22" s="324">
        <v>49.655347556802077</v>
      </c>
      <c r="H22" s="324">
        <v>48.013770579784605</v>
      </c>
      <c r="I22" s="324">
        <v>49.682545357805346</v>
      </c>
      <c r="J22" s="324">
        <v>50.173443143926953</v>
      </c>
      <c r="K22" s="324">
        <v>50.508081486629585</v>
      </c>
      <c r="L22" s="324">
        <v>47.124261109693208</v>
      </c>
      <c r="M22" s="324">
        <v>46.808627502451358</v>
      </c>
      <c r="N22" s="324">
        <v>46.959957215006824</v>
      </c>
      <c r="O22" s="324">
        <v>46.087624948899261</v>
      </c>
      <c r="P22" s="324">
        <v>44.888889636898448</v>
      </c>
      <c r="Q22" s="324">
        <v>43.881873888898369</v>
      </c>
      <c r="R22" s="324">
        <v>43.689105660944954</v>
      </c>
    </row>
    <row r="23" spans="2:18" ht="13.5" customHeight="1">
      <c r="B23" s="323" t="s">
        <v>2610</v>
      </c>
      <c r="C23" s="323" t="s">
        <v>2610</v>
      </c>
      <c r="D23" s="324">
        <v>18.629696240379872</v>
      </c>
      <c r="E23" s="324">
        <v>22.638602344473661</v>
      </c>
      <c r="F23" s="324">
        <v>22.853337646288878</v>
      </c>
      <c r="G23" s="324">
        <v>20.742413871990607</v>
      </c>
      <c r="H23" s="324">
        <v>20.367549103460021</v>
      </c>
      <c r="I23" s="324">
        <v>20.677327342616081</v>
      </c>
      <c r="J23" s="324">
        <v>23.717155223038976</v>
      </c>
      <c r="K23" s="324">
        <v>21.648892632292188</v>
      </c>
      <c r="L23" s="324">
        <v>18.179577621006512</v>
      </c>
      <c r="M23" s="324">
        <v>19.63263119869163</v>
      </c>
      <c r="N23" s="324">
        <v>20.679557433826055</v>
      </c>
      <c r="O23" s="324">
        <v>21.460902391530482</v>
      </c>
      <c r="P23" s="324">
        <v>21.738605967210258</v>
      </c>
      <c r="Q23" s="324">
        <v>22.184679623398225</v>
      </c>
      <c r="R23" s="324">
        <v>22.184679623398324</v>
      </c>
    </row>
    <row r="24" spans="2:18" ht="13.5" customHeight="1">
      <c r="B24" s="323" t="s">
        <v>2611</v>
      </c>
      <c r="C24" s="323" t="s">
        <v>2611</v>
      </c>
      <c r="D24" s="324">
        <v>43.078255255213669</v>
      </c>
      <c r="E24" s="324">
        <v>58.986583101650602</v>
      </c>
      <c r="F24" s="324">
        <v>45.387229703413261</v>
      </c>
      <c r="G24" s="324">
        <v>44.803372366788842</v>
      </c>
      <c r="H24" s="324">
        <v>41.984567595254617</v>
      </c>
      <c r="I24" s="324">
        <v>42.20505085747957</v>
      </c>
      <c r="J24" s="324">
        <v>41.062159440520162</v>
      </c>
      <c r="K24" s="324">
        <v>42.487407865650937</v>
      </c>
      <c r="L24" s="324">
        <v>43.09458178848071</v>
      </c>
      <c r="M24" s="324">
        <v>42.96566431814621</v>
      </c>
      <c r="N24" s="324">
        <v>41.883164921227547</v>
      </c>
      <c r="O24" s="324">
        <v>41.238993679360256</v>
      </c>
      <c r="P24" s="324">
        <v>40.90970097868091</v>
      </c>
      <c r="Q24" s="324">
        <v>40.899453832277807</v>
      </c>
      <c r="R24" s="324">
        <v>40.896272016020077</v>
      </c>
    </row>
    <row r="25" spans="2:18" ht="13.5" customHeight="1">
      <c r="B25" s="323" t="s">
        <v>951</v>
      </c>
      <c r="C25" s="323" t="s">
        <v>951</v>
      </c>
      <c r="D25" s="324">
        <v>26.966532198385622</v>
      </c>
      <c r="E25" s="324">
        <v>27.369617202706458</v>
      </c>
      <c r="F25" s="324">
        <v>25.804628696039583</v>
      </c>
      <c r="G25" s="324">
        <v>25.421037683124592</v>
      </c>
      <c r="H25" s="324">
        <v>24.770637310337669</v>
      </c>
      <c r="I25" s="324">
        <v>22.189660226515656</v>
      </c>
      <c r="J25" s="324">
        <v>22.873983458889118</v>
      </c>
      <c r="K25" s="324">
        <v>22.928032203396526</v>
      </c>
      <c r="L25" s="324">
        <v>24.744038435778407</v>
      </c>
      <c r="M25" s="324">
        <v>25.144919209358157</v>
      </c>
      <c r="N25" s="324">
        <v>25.137179377247225</v>
      </c>
      <c r="O25" s="324">
        <v>25.119860755782526</v>
      </c>
      <c r="P25" s="324">
        <v>24.923020689303879</v>
      </c>
      <c r="Q25" s="324">
        <v>24.77371574047913</v>
      </c>
      <c r="R25" s="324">
        <v>24.79832489824544</v>
      </c>
    </row>
    <row r="26" spans="2:18" ht="13.5" customHeight="1">
      <c r="B26" s="323" t="s">
        <v>1059</v>
      </c>
      <c r="C26" s="323" t="s">
        <v>1059</v>
      </c>
      <c r="D26" s="324">
        <v>36.382232204871926</v>
      </c>
      <c r="E26" s="324">
        <v>36.152468469365097</v>
      </c>
      <c r="F26" s="324">
        <v>37.233343824306459</v>
      </c>
      <c r="G26" s="324">
        <v>35.631016282781452</v>
      </c>
      <c r="H26" s="324">
        <v>34.843408651185264</v>
      </c>
      <c r="I26" s="324">
        <v>34.104933458870043</v>
      </c>
      <c r="J26" s="324">
        <v>36.482196153142375</v>
      </c>
      <c r="K26" s="324">
        <v>37.207823721694673</v>
      </c>
      <c r="L26" s="324">
        <v>34.034283086671977</v>
      </c>
      <c r="M26" s="324">
        <v>35.655800913629385</v>
      </c>
      <c r="N26" s="324">
        <v>35.270196900126571</v>
      </c>
      <c r="O26" s="324">
        <v>35.465255812440738</v>
      </c>
      <c r="P26" s="324">
        <v>35.577660617522042</v>
      </c>
      <c r="Q26" s="324">
        <v>35.779156741489288</v>
      </c>
      <c r="R26" s="324">
        <v>35.975397678682526</v>
      </c>
    </row>
    <row r="27" spans="2:18" ht="13.5" customHeight="1">
      <c r="B27" s="323" t="s">
        <v>953</v>
      </c>
      <c r="C27" s="323" t="s">
        <v>953</v>
      </c>
      <c r="D27" s="324">
        <v>47.764920515538961</v>
      </c>
      <c r="E27" s="324">
        <v>46.674493907548531</v>
      </c>
      <c r="F27" s="324">
        <v>46.344249919238415</v>
      </c>
      <c r="G27" s="324">
        <v>46.228754690522869</v>
      </c>
      <c r="H27" s="324">
        <v>46.968550896697131</v>
      </c>
      <c r="I27" s="324">
        <v>47.399593075052373</v>
      </c>
      <c r="J27" s="324">
        <v>47.540747863810807</v>
      </c>
      <c r="K27" s="324">
        <v>47.701653619285466</v>
      </c>
      <c r="L27" s="324">
        <v>47.789536376396207</v>
      </c>
      <c r="M27" s="324">
        <v>46.309748412845366</v>
      </c>
      <c r="N27" s="324">
        <v>47.110108550547658</v>
      </c>
      <c r="O27" s="324">
        <v>47.061591908200946</v>
      </c>
      <c r="P27" s="324">
        <v>46.986954421219586</v>
      </c>
      <c r="Q27" s="324">
        <v>46.980315366721229</v>
      </c>
      <c r="R27" s="324">
        <v>47.026839169884866</v>
      </c>
    </row>
    <row r="28" spans="2:18" ht="13.5" customHeight="1">
      <c r="B28" s="323" t="s">
        <v>1054</v>
      </c>
      <c r="C28" s="323" t="s">
        <v>1054</v>
      </c>
      <c r="D28" s="324">
        <v>33.61743642204447</v>
      </c>
      <c r="E28" s="324">
        <v>33.629666587430556</v>
      </c>
      <c r="F28" s="324">
        <v>33.587266057102774</v>
      </c>
      <c r="G28" s="324">
        <v>34.267298875860284</v>
      </c>
      <c r="H28" s="324">
        <v>34.249053029793828</v>
      </c>
      <c r="I28" s="324">
        <v>35.450869401391088</v>
      </c>
      <c r="J28" s="324">
        <v>36.380474993819803</v>
      </c>
      <c r="K28" s="324">
        <v>37.596148005216989</v>
      </c>
      <c r="L28" s="324">
        <v>36.482266808279263</v>
      </c>
      <c r="M28" s="324">
        <v>35.775776634325851</v>
      </c>
      <c r="N28" s="324">
        <v>36.512355522917666</v>
      </c>
      <c r="O28" s="324">
        <v>36.471326878910261</v>
      </c>
      <c r="P28" s="324">
        <v>36.479319838446003</v>
      </c>
      <c r="Q28" s="324">
        <v>36.478185069874321</v>
      </c>
      <c r="R28" s="324">
        <v>36.477152968946278</v>
      </c>
    </row>
    <row r="29" spans="2:18" ht="13.5" customHeight="1">
      <c r="B29" s="323" t="s">
        <v>1053</v>
      </c>
      <c r="C29" s="323" t="s">
        <v>1053</v>
      </c>
      <c r="D29" s="324">
        <v>20.259762786995868</v>
      </c>
      <c r="E29" s="324">
        <v>21.133519717257716</v>
      </c>
      <c r="F29" s="324">
        <v>21.825973354443555</v>
      </c>
      <c r="G29" s="324">
        <v>22.945932883733715</v>
      </c>
      <c r="H29" s="324">
        <v>22.92275699948766</v>
      </c>
      <c r="I29" s="324">
        <v>22.862265534300224</v>
      </c>
      <c r="J29" s="324">
        <v>25.718651369088096</v>
      </c>
      <c r="K29" s="324">
        <v>27.076143346905983</v>
      </c>
      <c r="L29" s="324">
        <v>23.877304368163458</v>
      </c>
      <c r="M29" s="324">
        <v>23.887502330029889</v>
      </c>
      <c r="N29" s="324">
        <v>24.444347106923857</v>
      </c>
      <c r="O29" s="324">
        <v>24.434223062422582</v>
      </c>
      <c r="P29" s="324">
        <v>24.42871118392026</v>
      </c>
      <c r="Q29" s="324">
        <v>24.428357377228878</v>
      </c>
      <c r="R29" s="324">
        <v>24.430001044649448</v>
      </c>
    </row>
    <row r="30" spans="2:18" ht="13.5" customHeight="1">
      <c r="B30" s="323" t="s">
        <v>971</v>
      </c>
      <c r="C30" s="323" t="s">
        <v>971</v>
      </c>
      <c r="D30" s="324">
        <v>35.872551537578985</v>
      </c>
      <c r="E30" s="324">
        <v>35.628252791577388</v>
      </c>
      <c r="F30" s="324">
        <v>35.655620536671172</v>
      </c>
      <c r="G30" s="324">
        <v>37.312752835401149</v>
      </c>
      <c r="H30" s="324">
        <v>37.312714518785825</v>
      </c>
      <c r="I30" s="324">
        <v>37.653837723662633</v>
      </c>
      <c r="J30" s="324">
        <v>37.630228228623899</v>
      </c>
      <c r="K30" s="324">
        <v>37.238349589418036</v>
      </c>
      <c r="L30" s="324">
        <v>37.148573250972113</v>
      </c>
      <c r="M30" s="324">
        <v>37.825372965670951</v>
      </c>
      <c r="N30" s="324">
        <v>37.556847011038847</v>
      </c>
      <c r="O30" s="324">
        <v>37.623165525173199</v>
      </c>
      <c r="P30" s="324">
        <v>37.60557181652522</v>
      </c>
      <c r="Q30" s="324">
        <v>37.51324459517177</v>
      </c>
      <c r="R30" s="324">
        <v>37.525770494420172</v>
      </c>
    </row>
    <row r="31" spans="2:18" ht="13.5" customHeight="1">
      <c r="B31" s="323" t="s">
        <v>973</v>
      </c>
      <c r="C31" s="323" t="s">
        <v>973</v>
      </c>
      <c r="D31" s="324">
        <v>34.191086748465651</v>
      </c>
      <c r="E31" s="324">
        <v>33.557331728253494</v>
      </c>
      <c r="F31" s="324">
        <v>32.855999663357458</v>
      </c>
      <c r="G31" s="324">
        <v>33.748926128588266</v>
      </c>
      <c r="H31" s="324">
        <v>34.002625862045015</v>
      </c>
      <c r="I31" s="324">
        <v>34.650894071866936</v>
      </c>
      <c r="J31" s="324">
        <v>36.07415524744836</v>
      </c>
      <c r="K31" s="324">
        <v>35.489050965094734</v>
      </c>
      <c r="L31" s="324">
        <v>37.124595546423024</v>
      </c>
      <c r="M31" s="324">
        <v>35.933933068890141</v>
      </c>
      <c r="N31" s="324">
        <v>35.956294835160598</v>
      </c>
      <c r="O31" s="324">
        <v>35.885562046947669</v>
      </c>
      <c r="P31" s="324">
        <v>35.795056308970686</v>
      </c>
      <c r="Q31" s="324">
        <v>35.898184727839599</v>
      </c>
      <c r="R31" s="324">
        <v>35.773810118032458</v>
      </c>
    </row>
    <row r="32" spans="2:18" ht="13.5" customHeight="1">
      <c r="B32" s="323" t="s">
        <v>955</v>
      </c>
      <c r="C32" s="323" t="s">
        <v>955</v>
      </c>
      <c r="D32" s="324">
        <v>41.669298610149141</v>
      </c>
      <c r="E32" s="324">
        <v>41.934703361259317</v>
      </c>
      <c r="F32" s="324">
        <v>42.644166632283977</v>
      </c>
      <c r="G32" s="324">
        <v>45.276208725042082</v>
      </c>
      <c r="H32" s="324">
        <v>45.326958346347595</v>
      </c>
      <c r="I32" s="324">
        <v>43.516628618985401</v>
      </c>
      <c r="J32" s="324">
        <v>43.435828692251349</v>
      </c>
      <c r="K32" s="324">
        <v>43.599169343084519</v>
      </c>
      <c r="L32" s="324">
        <v>46.399026241965615</v>
      </c>
      <c r="M32" s="324">
        <v>47.040019300762282</v>
      </c>
      <c r="N32" s="324">
        <v>47.822414680543311</v>
      </c>
      <c r="O32" s="324">
        <v>47.863437007042592</v>
      </c>
      <c r="P32" s="324">
        <v>48.151348124497936</v>
      </c>
      <c r="Q32" s="324">
        <v>48.364036696148979</v>
      </c>
      <c r="R32" s="324">
        <v>48.686965346579846</v>
      </c>
    </row>
    <row r="33" spans="2:18" ht="13.5" customHeight="1">
      <c r="B33" s="323" t="s">
        <v>981</v>
      </c>
      <c r="C33" s="323" t="s">
        <v>981</v>
      </c>
      <c r="D33" s="324">
        <v>37.65938993929003</v>
      </c>
      <c r="E33" s="324">
        <v>37.503569351672922</v>
      </c>
      <c r="F33" s="324">
        <v>37.746939098304146</v>
      </c>
      <c r="G33" s="324">
        <v>37.926946469893032</v>
      </c>
      <c r="H33" s="324">
        <v>36.185797453963012</v>
      </c>
      <c r="I33" s="324">
        <v>35.676234780228242</v>
      </c>
      <c r="J33" s="324">
        <v>35.48668237892204</v>
      </c>
      <c r="K33" s="324">
        <v>33.753979319442081</v>
      </c>
      <c r="L33" s="324">
        <v>35.071760463751126</v>
      </c>
      <c r="M33" s="324">
        <v>34.070991762891012</v>
      </c>
      <c r="N33" s="324">
        <v>33.703189573665412</v>
      </c>
      <c r="O33" s="324">
        <v>33.407259780918729</v>
      </c>
      <c r="P33" s="324">
        <v>33.327065130341282</v>
      </c>
      <c r="Q33" s="324">
        <v>33.326965377984074</v>
      </c>
      <c r="R33" s="324">
        <v>33.326868323520216</v>
      </c>
    </row>
    <row r="34" spans="2:18" ht="13.5" customHeight="1">
      <c r="B34" s="323" t="s">
        <v>1058</v>
      </c>
      <c r="C34" s="323" t="s">
        <v>957</v>
      </c>
      <c r="D34" s="324">
        <v>42.905879352123456</v>
      </c>
      <c r="E34" s="324">
        <v>43.773796935639389</v>
      </c>
      <c r="F34" s="324">
        <v>43.830217870177449</v>
      </c>
      <c r="G34" s="324">
        <v>43.782001506485251</v>
      </c>
      <c r="H34" s="324">
        <v>43.923350818825298</v>
      </c>
      <c r="I34" s="324">
        <v>44.116731322109651</v>
      </c>
      <c r="J34" s="324">
        <v>43.835710847968095</v>
      </c>
      <c r="K34" s="324">
        <v>43.401328466254725</v>
      </c>
      <c r="L34" s="324">
        <v>42.957485732261688</v>
      </c>
      <c r="M34" s="324">
        <v>43.006128531875163</v>
      </c>
      <c r="N34" s="324">
        <v>43.153074432059121</v>
      </c>
      <c r="O34" s="324">
        <v>43.272193405646483</v>
      </c>
      <c r="P34" s="324">
        <v>43.356804001994014</v>
      </c>
      <c r="Q34" s="324">
        <v>43.315014080827261</v>
      </c>
      <c r="R34" s="324">
        <v>43.368914775104713</v>
      </c>
    </row>
    <row r="35" spans="2:18" ht="13.5" customHeight="1">
      <c r="B35" s="323" t="s">
        <v>2613</v>
      </c>
      <c r="C35" s="323" t="s">
        <v>2613</v>
      </c>
      <c r="D35" s="324">
        <v>37.588613049400905</v>
      </c>
      <c r="E35" s="324">
        <v>37.428673190117344</v>
      </c>
      <c r="F35" s="324">
        <v>36.978059381054621</v>
      </c>
      <c r="G35" s="324">
        <v>37.375113232872906</v>
      </c>
      <c r="H35" s="324">
        <v>36.335568874263338</v>
      </c>
      <c r="I35" s="324">
        <v>37.740098497191319</v>
      </c>
      <c r="J35" s="324">
        <v>38.606350689678855</v>
      </c>
      <c r="K35" s="324">
        <v>38.446850232287424</v>
      </c>
      <c r="L35" s="324">
        <v>37.611190509241304</v>
      </c>
      <c r="M35" s="324">
        <v>37.740799409259211</v>
      </c>
      <c r="N35" s="324">
        <v>38.2385073831733</v>
      </c>
      <c r="O35" s="324">
        <v>38.638551445022472</v>
      </c>
      <c r="P35" s="324">
        <v>38.865452386362193</v>
      </c>
      <c r="Q35" s="324">
        <v>39.08622339010315</v>
      </c>
      <c r="R35" s="324">
        <v>38.291076332673143</v>
      </c>
    </row>
    <row r="36" spans="2:18" ht="13.5" customHeight="1">
      <c r="B36" s="323" t="s">
        <v>2614</v>
      </c>
      <c r="C36" s="323" t="s">
        <v>2614</v>
      </c>
      <c r="D36" s="324">
        <v>54.190665529778926</v>
      </c>
      <c r="E36" s="324">
        <v>54.440851915976552</v>
      </c>
      <c r="F36" s="324">
        <v>54.180398807861565</v>
      </c>
      <c r="G36" s="324">
        <v>55.507847023650257</v>
      </c>
      <c r="H36" s="324">
        <v>56.725474125755923</v>
      </c>
      <c r="I36" s="324">
        <v>54.150523966691466</v>
      </c>
      <c r="J36" s="324">
        <v>56.618400390385602</v>
      </c>
      <c r="K36" s="324">
        <v>63.053408689372873</v>
      </c>
      <c r="L36" s="324">
        <v>59.146234706571221</v>
      </c>
      <c r="M36" s="324">
        <v>58.236227496709304</v>
      </c>
      <c r="N36" s="324">
        <v>55.554403953036022</v>
      </c>
      <c r="O36" s="324">
        <v>54.974136225396343</v>
      </c>
      <c r="P36" s="324">
        <v>54.615913710986284</v>
      </c>
      <c r="Q36" s="324">
        <v>54.552679063594375</v>
      </c>
      <c r="R36" s="324">
        <v>54.48850390185406</v>
      </c>
    </row>
    <row r="37" spans="2:18" ht="13.5" customHeight="1">
      <c r="B37" s="323" t="s">
        <v>961</v>
      </c>
      <c r="C37" s="323" t="s">
        <v>961</v>
      </c>
      <c r="D37" s="324">
        <v>43.798841710013505</v>
      </c>
      <c r="E37" s="324">
        <v>42.901702934959445</v>
      </c>
      <c r="F37" s="324">
        <v>42.412059173113562</v>
      </c>
      <c r="G37" s="324">
        <v>42.891362980190486</v>
      </c>
      <c r="H37" s="324">
        <v>42.524313736648963</v>
      </c>
      <c r="I37" s="324">
        <v>43.407359605503522</v>
      </c>
      <c r="J37" s="324">
        <v>44.58228131669361</v>
      </c>
      <c r="K37" s="324">
        <v>43.778994796173485</v>
      </c>
      <c r="L37" s="324">
        <v>43.392496024336403</v>
      </c>
      <c r="M37" s="324">
        <v>43.392500618184656</v>
      </c>
      <c r="N37" s="324">
        <v>43.297502644581421</v>
      </c>
      <c r="O37" s="324">
        <v>43.12724493017393</v>
      </c>
      <c r="P37" s="324">
        <v>42.652744216307184</v>
      </c>
      <c r="Q37" s="324">
        <v>42.583802585953443</v>
      </c>
      <c r="R37" s="324">
        <v>42.555963463894926</v>
      </c>
    </row>
    <row r="38" spans="2:18">
      <c r="B38" s="323" t="s">
        <v>2615</v>
      </c>
      <c r="C38" s="323" t="s">
        <v>2615</v>
      </c>
      <c r="D38" s="324">
        <v>17.299161394480731</v>
      </c>
      <c r="E38" s="324">
        <v>18.558509189262917</v>
      </c>
      <c r="F38" s="324">
        <v>18.870174730535126</v>
      </c>
      <c r="G38" s="324">
        <v>17.55324544772359</v>
      </c>
      <c r="H38" s="324">
        <v>17.777232224140576</v>
      </c>
      <c r="I38" s="324">
        <v>17.404486487420446</v>
      </c>
      <c r="J38" s="324">
        <v>16.815210507299451</v>
      </c>
      <c r="K38" s="324">
        <v>16.592164071254174</v>
      </c>
      <c r="L38" s="324">
        <v>18.639958334188204</v>
      </c>
      <c r="M38" s="324">
        <v>18.474770265137757</v>
      </c>
      <c r="N38" s="324">
        <v>19.150430643162505</v>
      </c>
      <c r="O38" s="324">
        <v>19.508960850729686</v>
      </c>
      <c r="P38" s="324">
        <v>19.768371418191148</v>
      </c>
      <c r="Q38" s="324">
        <v>19.796220847163209</v>
      </c>
      <c r="R38" s="324">
        <v>19.848300727461858</v>
      </c>
    </row>
    <row r="39" spans="2:18">
      <c r="B39" s="323" t="s">
        <v>975</v>
      </c>
      <c r="C39" s="323" t="s">
        <v>975</v>
      </c>
      <c r="D39" s="324">
        <v>42.898434964930232</v>
      </c>
      <c r="E39" s="324">
        <v>39.971353051490674</v>
      </c>
      <c r="F39" s="324">
        <v>38.515222056480518</v>
      </c>
      <c r="G39" s="324">
        <v>38.658753418652211</v>
      </c>
      <c r="H39" s="324">
        <v>39.313690502034845</v>
      </c>
      <c r="I39" s="324">
        <v>39.393112452377892</v>
      </c>
      <c r="J39" s="324">
        <v>40.17048407222731</v>
      </c>
      <c r="K39" s="324">
        <v>39.841509152338546</v>
      </c>
      <c r="L39" s="324">
        <v>41.476339510778246</v>
      </c>
      <c r="M39" s="324">
        <v>41.004785472574603</v>
      </c>
      <c r="N39" s="324">
        <v>40.039873692107996</v>
      </c>
      <c r="O39" s="324">
        <v>39.259527792033424</v>
      </c>
      <c r="P39" s="324">
        <v>38.94561817822855</v>
      </c>
      <c r="Q39" s="324">
        <v>38.947135197621961</v>
      </c>
      <c r="R39" s="324">
        <v>38.951151356725674</v>
      </c>
    </row>
    <row r="40" spans="2:18">
      <c r="B40" s="323" t="s">
        <v>977</v>
      </c>
      <c r="C40" s="323" t="s">
        <v>977</v>
      </c>
      <c r="D40" s="324">
        <v>45.863200566244124</v>
      </c>
      <c r="E40" s="324">
        <v>44.243641066090383</v>
      </c>
      <c r="F40" s="324">
        <v>44.017037383199295</v>
      </c>
      <c r="G40" s="324">
        <v>44.212807048519601</v>
      </c>
      <c r="H40" s="324">
        <v>44.091893360558551</v>
      </c>
      <c r="I40" s="324">
        <v>43.706119047973317</v>
      </c>
      <c r="J40" s="324">
        <v>44.851536094049777</v>
      </c>
      <c r="K40" s="324">
        <v>44.073929920158214</v>
      </c>
      <c r="L40" s="324">
        <v>43.974374265250695</v>
      </c>
      <c r="M40" s="324">
        <v>44.181900782760245</v>
      </c>
      <c r="N40" s="324">
        <v>43.524028344605028</v>
      </c>
      <c r="O40" s="324">
        <v>43.488016376102898</v>
      </c>
      <c r="P40" s="324">
        <v>43.491427306183716</v>
      </c>
      <c r="Q40" s="324">
        <v>43.542234831927559</v>
      </c>
      <c r="R40" s="324">
        <v>43.607643947798088</v>
      </c>
    </row>
    <row r="41" spans="2:18">
      <c r="B41" s="323" t="s">
        <v>947</v>
      </c>
      <c r="C41" s="323" t="s">
        <v>947</v>
      </c>
      <c r="D41" s="324">
        <v>38.739365471592407</v>
      </c>
      <c r="E41" s="324">
        <v>38.164695536691731</v>
      </c>
      <c r="F41" s="324">
        <v>38.196994043829982</v>
      </c>
      <c r="G41" s="324">
        <v>39.218878622828754</v>
      </c>
      <c r="H41" s="324">
        <v>39.223677312079438</v>
      </c>
      <c r="I41" s="324">
        <v>41.784434455456157</v>
      </c>
      <c r="J41" s="324">
        <v>43.296435379492593</v>
      </c>
      <c r="K41" s="324">
        <v>42.63998865102419</v>
      </c>
      <c r="L41" s="324">
        <v>42.798119419463447</v>
      </c>
      <c r="M41" s="324">
        <v>43.024138500257742</v>
      </c>
      <c r="N41" s="324">
        <v>42.929356580570911</v>
      </c>
      <c r="O41" s="324">
        <v>42.816474116884095</v>
      </c>
      <c r="P41" s="324">
        <v>41.989142492970444</v>
      </c>
      <c r="Q41" s="324">
        <v>41.989142492970451</v>
      </c>
      <c r="R41" s="324">
        <v>42.027435234601164</v>
      </c>
    </row>
    <row r="42" spans="2:18">
      <c r="B42" s="323" t="s">
        <v>965</v>
      </c>
      <c r="C42" s="323" t="s">
        <v>965</v>
      </c>
      <c r="D42" s="324">
        <v>48.390647041288872</v>
      </c>
      <c r="E42" s="324">
        <v>49.753920187649868</v>
      </c>
      <c r="F42" s="324">
        <v>49.64675312544999</v>
      </c>
      <c r="G42" s="324">
        <v>49.562041013970529</v>
      </c>
      <c r="H42" s="324">
        <v>48.669434268209145</v>
      </c>
      <c r="I42" s="324">
        <v>48.253223454899022</v>
      </c>
      <c r="J42" s="324">
        <v>48.14663400988379</v>
      </c>
      <c r="K42" s="324">
        <v>48.066330191255005</v>
      </c>
      <c r="L42" s="324">
        <v>47.140779629594327</v>
      </c>
      <c r="M42" s="324">
        <v>47.383920622377588</v>
      </c>
      <c r="N42" s="324">
        <v>47.92032882264516</v>
      </c>
      <c r="O42" s="324">
        <v>48.903237237518063</v>
      </c>
      <c r="P42" s="324">
        <v>48.926055854628473</v>
      </c>
      <c r="Q42" s="324">
        <v>48.941112691849703</v>
      </c>
      <c r="R42" s="324">
        <v>48.931258888137364</v>
      </c>
    </row>
    <row r="43" spans="2:18">
      <c r="B43" s="323" t="s">
        <v>1056</v>
      </c>
      <c r="C43" s="323" t="s">
        <v>1056</v>
      </c>
      <c r="D43" s="324">
        <v>33.019282101021481</v>
      </c>
      <c r="E43" s="324">
        <v>32.683288299106231</v>
      </c>
      <c r="F43" s="324">
        <v>33.574246847946014</v>
      </c>
      <c r="G43" s="324">
        <v>33.034185481482439</v>
      </c>
      <c r="H43" s="324">
        <v>33.30888874853877</v>
      </c>
      <c r="I43" s="324">
        <v>33.994530657336007</v>
      </c>
      <c r="J43" s="324">
        <v>34.22937428779678</v>
      </c>
      <c r="K43" s="324">
        <v>33.140920213820088</v>
      </c>
      <c r="L43" s="324">
        <v>32.535533130639813</v>
      </c>
      <c r="M43" s="324">
        <v>32.535533130639784</v>
      </c>
      <c r="N43" s="324">
        <v>32.372855464986628</v>
      </c>
      <c r="O43" s="324">
        <v>32.372855464986614</v>
      </c>
      <c r="P43" s="324">
        <v>32.372855464986564</v>
      </c>
      <c r="Q43" s="324">
        <v>32.372855464986586</v>
      </c>
      <c r="R43" s="324">
        <v>32.372855464986579</v>
      </c>
    </row>
    <row r="44" spans="2:18">
      <c r="B44" s="323" t="s">
        <v>758</v>
      </c>
      <c r="C44" s="323" t="s">
        <v>758</v>
      </c>
      <c r="D44" s="324">
        <v>35.805246259883504</v>
      </c>
      <c r="E44" s="324">
        <v>36.295725392828544</v>
      </c>
      <c r="F44" s="324">
        <v>36.652417643946023</v>
      </c>
      <c r="G44" s="324">
        <v>36.598965573636441</v>
      </c>
      <c r="H44" s="324">
        <v>36.252938219390927</v>
      </c>
      <c r="I44" s="324">
        <v>36.797672181754585</v>
      </c>
      <c r="J44" s="324">
        <v>38.018868874500399</v>
      </c>
      <c r="K44" s="324">
        <v>39.680468447286707</v>
      </c>
      <c r="L44" s="324">
        <v>38.634648513331356</v>
      </c>
      <c r="M44" s="324">
        <v>39.474192110130637</v>
      </c>
      <c r="N44" s="324">
        <v>39.870730755437464</v>
      </c>
      <c r="O44" s="324">
        <v>39.64031135440581</v>
      </c>
      <c r="P44" s="324">
        <v>39.577848380883943</v>
      </c>
      <c r="Q44" s="324">
        <v>39.647224260094262</v>
      </c>
      <c r="R44" s="324">
        <v>39.681738497167771</v>
      </c>
    </row>
    <row r="45" spans="2:18">
      <c r="B45" s="325" t="s">
        <v>121</v>
      </c>
      <c r="C45" s="325" t="s">
        <v>121</v>
      </c>
      <c r="D45" s="326">
        <v>31.501437551243512</v>
      </c>
      <c r="E45" s="326">
        <v>30.976702880632175</v>
      </c>
      <c r="F45" s="326">
        <v>30.399880685903092</v>
      </c>
      <c r="G45" s="326">
        <v>30.01447726565819</v>
      </c>
      <c r="H45" s="326">
        <v>30.036577546070426</v>
      </c>
      <c r="I45" s="326">
        <v>30.691098899423974</v>
      </c>
      <c r="J45" s="326">
        <v>31.692753045789086</v>
      </c>
      <c r="K45" s="326">
        <v>32.715259030224402</v>
      </c>
      <c r="L45" s="326">
        <v>29.276408030384726</v>
      </c>
      <c r="M45" s="326">
        <v>30.511814447037782</v>
      </c>
      <c r="N45" s="326">
        <v>30.40067036811805</v>
      </c>
      <c r="O45" s="326">
        <v>31.025190083235749</v>
      </c>
      <c r="P45" s="326">
        <v>31.212289163241596</v>
      </c>
      <c r="Q45" s="326">
        <v>31.15266413070281</v>
      </c>
      <c r="R45" s="326">
        <v>31.295638610611178</v>
      </c>
    </row>
    <row r="46" spans="2:18" ht="6" customHeight="1">
      <c r="B46" s="323"/>
      <c r="C46" s="323"/>
      <c r="D46" s="324"/>
      <c r="E46" s="324"/>
      <c r="F46" s="324"/>
      <c r="G46" s="324"/>
      <c r="H46" s="324"/>
      <c r="I46" s="324"/>
      <c r="J46" s="324"/>
      <c r="K46" s="324"/>
      <c r="L46" s="324"/>
      <c r="M46" s="324"/>
      <c r="N46" s="324"/>
      <c r="O46" s="324"/>
      <c r="P46" s="324"/>
      <c r="Q46" s="324"/>
      <c r="R46" s="324"/>
    </row>
    <row r="47" spans="2:18" ht="10.5" customHeight="1">
      <c r="B47" s="470" t="s">
        <v>2618</v>
      </c>
      <c r="C47" s="470"/>
      <c r="D47" s="470"/>
      <c r="E47" s="470"/>
      <c r="F47" s="470"/>
      <c r="G47" s="470"/>
      <c r="H47" s="470"/>
      <c r="I47" s="470"/>
      <c r="J47" s="470"/>
      <c r="K47" s="470"/>
      <c r="L47" s="470"/>
      <c r="M47" s="470"/>
      <c r="N47" s="470"/>
      <c r="O47" s="470"/>
      <c r="P47" s="470"/>
      <c r="Q47" s="328"/>
      <c r="R47" s="328"/>
    </row>
    <row r="48" spans="2:18" ht="15.6" customHeight="1">
      <c r="B48" s="470" t="s">
        <v>2644</v>
      </c>
      <c r="C48" s="470"/>
      <c r="D48" s="470"/>
      <c r="E48" s="470"/>
      <c r="F48" s="470"/>
      <c r="G48" s="470"/>
      <c r="H48" s="470"/>
      <c r="I48" s="470"/>
      <c r="J48" s="470"/>
      <c r="K48" s="470"/>
      <c r="L48" s="470"/>
      <c r="M48" s="470"/>
      <c r="N48" s="470"/>
      <c r="O48" s="470"/>
      <c r="P48" s="470"/>
      <c r="Q48" s="328"/>
      <c r="R48" s="328"/>
    </row>
    <row r="49" spans="2:18">
      <c r="B49" s="323"/>
      <c r="C49" s="323"/>
      <c r="D49" s="330"/>
      <c r="E49" s="330"/>
      <c r="F49" s="330"/>
      <c r="G49" s="330"/>
      <c r="H49" s="330"/>
      <c r="I49" s="330"/>
      <c r="J49" s="330"/>
      <c r="K49" s="330"/>
      <c r="L49" s="330"/>
      <c r="M49" s="330"/>
      <c r="N49" s="330"/>
      <c r="O49" s="330"/>
      <c r="P49" s="330"/>
      <c r="Q49" s="330"/>
      <c r="R49" s="330"/>
    </row>
    <row r="50" spans="2:18">
      <c r="B50" s="323"/>
      <c r="C50" s="323"/>
      <c r="D50" s="330"/>
      <c r="E50" s="330"/>
      <c r="F50" s="330"/>
      <c r="G50" s="330"/>
      <c r="H50" s="330"/>
      <c r="I50" s="330"/>
      <c r="J50" s="330"/>
      <c r="K50" s="330"/>
      <c r="L50" s="330"/>
      <c r="M50" s="330"/>
      <c r="N50" s="330"/>
      <c r="O50" s="330"/>
      <c r="P50" s="330"/>
      <c r="Q50" s="330"/>
      <c r="R50" s="330"/>
    </row>
    <row r="51" spans="2:18">
      <c r="B51" s="323"/>
      <c r="C51" s="323"/>
      <c r="D51" s="330"/>
      <c r="E51" s="330"/>
      <c r="F51" s="330"/>
      <c r="G51" s="330"/>
      <c r="H51" s="330"/>
      <c r="I51" s="330"/>
      <c r="J51" s="330"/>
      <c r="K51" s="330"/>
      <c r="L51" s="330"/>
      <c r="M51" s="330"/>
      <c r="N51" s="330"/>
      <c r="O51" s="330"/>
      <c r="P51" s="330"/>
      <c r="Q51" s="330"/>
      <c r="R51" s="330"/>
    </row>
    <row r="52" spans="2:18">
      <c r="B52" s="323"/>
      <c r="C52" s="323"/>
      <c r="D52" s="330"/>
      <c r="E52" s="330"/>
      <c r="F52" s="330"/>
      <c r="G52" s="330"/>
      <c r="H52" s="330"/>
      <c r="I52" s="330"/>
      <c r="J52" s="330"/>
      <c r="K52" s="330"/>
      <c r="L52" s="330"/>
      <c r="M52" s="330"/>
      <c r="N52" s="330"/>
      <c r="O52" s="330"/>
      <c r="P52" s="330"/>
      <c r="Q52" s="330"/>
      <c r="R52" s="330"/>
    </row>
    <row r="53" spans="2:18">
      <c r="B53" s="323"/>
      <c r="C53" s="323"/>
      <c r="D53" s="330"/>
      <c r="E53" s="330"/>
      <c r="F53" s="330"/>
      <c r="G53" s="330"/>
      <c r="H53" s="330"/>
      <c r="I53" s="330"/>
      <c r="J53" s="330"/>
      <c r="K53" s="330"/>
      <c r="L53" s="330"/>
      <c r="M53" s="330"/>
      <c r="N53" s="330"/>
      <c r="O53" s="330"/>
      <c r="P53" s="330"/>
      <c r="Q53" s="330"/>
      <c r="R53" s="330"/>
    </row>
    <row r="54" spans="2:18">
      <c r="B54" s="323"/>
      <c r="C54" s="323"/>
      <c r="D54" s="330"/>
      <c r="E54" s="330"/>
      <c r="F54" s="330"/>
      <c r="G54" s="330"/>
      <c r="H54" s="330"/>
      <c r="I54" s="330"/>
      <c r="J54" s="330"/>
      <c r="K54" s="330"/>
      <c r="L54" s="330"/>
      <c r="M54" s="330"/>
      <c r="N54" s="330"/>
      <c r="O54" s="330"/>
      <c r="P54" s="330"/>
      <c r="Q54" s="330"/>
      <c r="R54" s="330"/>
    </row>
    <row r="55" spans="2:18">
      <c r="B55" s="323"/>
      <c r="C55" s="323"/>
      <c r="D55" s="330"/>
      <c r="E55" s="330"/>
      <c r="F55" s="330"/>
      <c r="G55" s="330"/>
      <c r="H55" s="330"/>
      <c r="I55" s="330"/>
      <c r="J55" s="330"/>
      <c r="K55" s="330"/>
      <c r="L55" s="330"/>
      <c r="M55" s="330"/>
      <c r="N55" s="330"/>
      <c r="O55" s="330"/>
      <c r="P55" s="330"/>
      <c r="Q55" s="330"/>
      <c r="R55" s="330"/>
    </row>
    <row r="56" spans="2:18">
      <c r="B56" s="323"/>
      <c r="C56" s="323"/>
      <c r="D56" s="330"/>
      <c r="E56" s="330"/>
      <c r="F56" s="330"/>
      <c r="G56" s="330"/>
      <c r="H56" s="330"/>
      <c r="I56" s="330"/>
      <c r="J56" s="330"/>
      <c r="K56" s="330"/>
      <c r="L56" s="330"/>
      <c r="M56" s="330"/>
      <c r="N56" s="330"/>
      <c r="O56" s="330"/>
      <c r="P56" s="330"/>
      <c r="Q56" s="330"/>
      <c r="R56" s="330"/>
    </row>
    <row r="57" spans="2:18">
      <c r="B57" s="323"/>
      <c r="C57" s="323"/>
      <c r="D57" s="330"/>
      <c r="E57" s="330"/>
      <c r="F57" s="330"/>
      <c r="G57" s="330"/>
      <c r="H57" s="330"/>
      <c r="I57" s="330"/>
      <c r="J57" s="330"/>
      <c r="K57" s="330"/>
      <c r="L57" s="330"/>
      <c r="M57" s="330"/>
      <c r="N57" s="330"/>
      <c r="O57" s="330"/>
      <c r="P57" s="330"/>
      <c r="Q57" s="33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row r="77" spans="2:18">
      <c r="B77" s="323"/>
      <c r="C77" s="323"/>
      <c r="D77" s="330"/>
      <c r="E77" s="330"/>
      <c r="F77" s="330"/>
      <c r="G77" s="330"/>
      <c r="H77" s="330"/>
      <c r="I77" s="330"/>
      <c r="J77" s="330"/>
      <c r="K77" s="330"/>
      <c r="L77" s="330"/>
      <c r="M77" s="330"/>
      <c r="N77" s="330"/>
      <c r="O77" s="330"/>
      <c r="P77" s="330"/>
      <c r="Q77" s="330"/>
      <c r="R77" s="330"/>
    </row>
    <row r="78" spans="2:18">
      <c r="B78" s="323"/>
      <c r="C78" s="323"/>
      <c r="D78" s="330"/>
      <c r="E78" s="330"/>
      <c r="F78" s="330"/>
      <c r="G78" s="330"/>
      <c r="H78" s="330"/>
      <c r="I78" s="330"/>
      <c r="J78" s="330"/>
      <c r="K78" s="330"/>
      <c r="L78" s="330"/>
      <c r="M78" s="330"/>
      <c r="N78" s="330"/>
      <c r="O78" s="330"/>
      <c r="P78" s="330"/>
      <c r="Q78" s="330"/>
      <c r="R78" s="330"/>
    </row>
    <row r="79" spans="2:18">
      <c r="B79" s="323"/>
      <c r="C79" s="323"/>
      <c r="D79" s="330"/>
      <c r="E79" s="330"/>
      <c r="F79" s="330"/>
      <c r="G79" s="330"/>
      <c r="H79" s="330"/>
      <c r="I79" s="330"/>
      <c r="J79" s="330"/>
      <c r="K79" s="330"/>
      <c r="L79" s="330"/>
      <c r="M79" s="330"/>
      <c r="N79" s="330"/>
      <c r="O79" s="330"/>
      <c r="P79" s="330"/>
      <c r="Q79" s="330"/>
      <c r="R79" s="330"/>
    </row>
  </sheetData>
  <mergeCells count="3">
    <mergeCell ref="B2:N2"/>
    <mergeCell ref="B47:P47"/>
    <mergeCell ref="B48:P48"/>
  </mergeCells>
  <conditionalFormatting sqref="B9:R45">
    <cfRule type="expression" dxfId="158" priority="1">
      <formula>MOD(ROW(),2)=0</formula>
    </cfRule>
  </conditionalFormatting>
  <pageMargins left="0.7" right="0.7" top="0.75" bottom="0.75" header="0.3" footer="0.3"/>
  <pageSetup scale="1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B132F-4D6D-4915-82C2-1AB3F222AC04}">
  <dimension ref="A3:T107"/>
  <sheetViews>
    <sheetView showGridLines="0" topLeftCell="L1" zoomScale="55" zoomScaleNormal="55" zoomScaleSheetLayoutView="40" workbookViewId="0">
      <selection activeCell="T47" sqref="T47"/>
    </sheetView>
  </sheetViews>
  <sheetFormatPr defaultRowHeight="12.75"/>
  <cols>
    <col min="1" max="16384" width="9.140625" style="124"/>
  </cols>
  <sheetData>
    <row r="3" s="124" customFormat="1" hidden="1"/>
    <row r="4" s="124" customFormat="1" hidden="1"/>
    <row r="5" s="124" customFormat="1" hidden="1"/>
    <row r="6" s="124" customFormat="1" hidden="1"/>
    <row r="7" s="124" customFormat="1" hidden="1"/>
    <row r="8" s="124" customFormat="1" hidden="1"/>
    <row r="9" s="124" customFormat="1" hidden="1"/>
    <row r="10" s="124" customFormat="1" hidden="1"/>
    <row r="11" s="124" customFormat="1" hidden="1"/>
    <row r="12" s="124" customFormat="1" hidden="1"/>
    <row r="13" s="124" customFormat="1" hidden="1"/>
    <row r="14" s="124" customFormat="1" hidden="1"/>
    <row r="15" s="124" customFormat="1" hidden="1"/>
    <row r="16" s="124" customFormat="1" hidden="1"/>
    <row r="17" s="124" customFormat="1" hidden="1"/>
    <row r="18" s="124" customFormat="1" hidden="1"/>
    <row r="19" s="124" customFormat="1" hidden="1"/>
    <row r="20" s="124" customFormat="1" hidden="1"/>
    <row r="21" s="124" customFormat="1" hidden="1"/>
    <row r="22" s="124" customFormat="1" hidden="1"/>
    <row r="23" s="124" customFormat="1" hidden="1"/>
    <row r="24" s="124" customFormat="1" hidden="1"/>
    <row r="25" s="124" customFormat="1" hidden="1"/>
    <row r="26" s="124" customFormat="1" hidden="1"/>
    <row r="27" s="124" customFormat="1" hidden="1"/>
    <row r="28" s="124" customFormat="1" hidden="1"/>
    <row r="29" s="124" customFormat="1" hidden="1"/>
    <row r="30" s="124" customFormat="1" hidden="1"/>
    <row r="31" s="124" customFormat="1" hidden="1"/>
    <row r="32" s="124" customFormat="1" hidden="1"/>
    <row r="33" spans="20:20" hidden="1"/>
    <row r="34" spans="20:20" hidden="1"/>
    <row r="35" spans="20:20" hidden="1"/>
    <row r="36" spans="20:20" hidden="1"/>
    <row r="37" spans="20:20" hidden="1"/>
    <row r="38" spans="20:20" hidden="1"/>
    <row r="39" spans="20:20" hidden="1"/>
    <row r="40" spans="20:20" hidden="1"/>
    <row r="41" spans="20:20" hidden="1"/>
    <row r="42" spans="20:20" hidden="1"/>
    <row r="46" spans="20:20" ht="23.25">
      <c r="T46" s="123" t="s">
        <v>10</v>
      </c>
    </row>
    <row r="49" spans="1:7">
      <c r="C49" s="124" t="s">
        <v>177</v>
      </c>
      <c r="D49" s="124" t="s">
        <v>177</v>
      </c>
      <c r="E49" s="124" t="s">
        <v>177</v>
      </c>
      <c r="F49" s="124" t="s">
        <v>177</v>
      </c>
      <c r="G49" s="124" t="s">
        <v>177</v>
      </c>
    </row>
    <row r="50" spans="1:7">
      <c r="C50" s="124" t="s">
        <v>133</v>
      </c>
      <c r="D50" s="124" t="s">
        <v>150</v>
      </c>
      <c r="E50" s="124" t="s">
        <v>148</v>
      </c>
      <c r="F50" s="124" t="s">
        <v>151</v>
      </c>
      <c r="G50" s="124" t="s">
        <v>153</v>
      </c>
    </row>
    <row r="52" spans="1:7">
      <c r="C52" s="124" t="s">
        <v>121</v>
      </c>
      <c r="D52" s="124" t="s">
        <v>127</v>
      </c>
      <c r="E52" s="124" t="s">
        <v>124</v>
      </c>
      <c r="F52" s="124" t="s">
        <v>128</v>
      </c>
      <c r="G52" s="124" t="s">
        <v>130</v>
      </c>
    </row>
    <row r="53" spans="1:7">
      <c r="A53" s="124">
        <v>1990</v>
      </c>
      <c r="B53" s="124">
        <v>1990</v>
      </c>
      <c r="D53" s="124">
        <v>1.3263480000000001</v>
      </c>
      <c r="E53" s="124">
        <v>12.14533</v>
      </c>
      <c r="F53" s="124">
        <v>25.170860000000001</v>
      </c>
      <c r="G53" s="124">
        <v>17.483029999999999</v>
      </c>
    </row>
    <row r="54" spans="1:7">
      <c r="A54" s="124">
        <v>1991</v>
      </c>
      <c r="B54" s="124">
        <v>1991</v>
      </c>
      <c r="D54" s="124">
        <v>2.2731340000000002</v>
      </c>
      <c r="E54" s="124">
        <v>11.251139999999999</v>
      </c>
      <c r="F54" s="124">
        <v>17.14105</v>
      </c>
      <c r="G54" s="124">
        <v>18.973690000000001</v>
      </c>
    </row>
    <row r="55" spans="1:7">
      <c r="A55" s="124">
        <v>1992</v>
      </c>
      <c r="B55" s="124">
        <v>1992</v>
      </c>
      <c r="D55" s="124">
        <v>3.8685649999999998</v>
      </c>
      <c r="E55" s="124">
        <v>11.422280000000001</v>
      </c>
      <c r="F55" s="124">
        <v>16.333069999999999</v>
      </c>
      <c r="G55" s="124">
        <v>19.005099999999999</v>
      </c>
    </row>
    <row r="56" spans="1:7">
      <c r="A56" s="124">
        <v>1993</v>
      </c>
      <c r="B56" s="124">
        <v>1993</v>
      </c>
      <c r="D56" s="124">
        <v>2.1580409999999999</v>
      </c>
      <c r="E56" s="124">
        <v>11.50752</v>
      </c>
      <c r="F56" s="124">
        <v>14.08273</v>
      </c>
      <c r="G56" s="124">
        <v>20.84582</v>
      </c>
    </row>
    <row r="57" spans="1:7">
      <c r="A57" s="124">
        <v>1994</v>
      </c>
      <c r="B57" s="124">
        <v>1994</v>
      </c>
      <c r="D57" s="124">
        <v>3.200399</v>
      </c>
      <c r="E57" s="124">
        <v>11.34173</v>
      </c>
      <c r="F57" s="124">
        <v>13.9861</v>
      </c>
      <c r="G57" s="124">
        <v>21.934059999999999</v>
      </c>
    </row>
    <row r="58" spans="1:7">
      <c r="A58" s="124">
        <v>95</v>
      </c>
      <c r="B58" s="124">
        <v>1995</v>
      </c>
      <c r="D58" s="124">
        <v>5.0142579999999999</v>
      </c>
      <c r="E58" s="124">
        <v>11.244440000000001</v>
      </c>
      <c r="F58" s="124">
        <v>16.101649999999999</v>
      </c>
      <c r="G58" s="124">
        <v>14.451840000000001</v>
      </c>
    </row>
    <row r="59" spans="1:7">
      <c r="A59" s="124">
        <v>1996</v>
      </c>
      <c r="B59" s="124">
        <v>1996</v>
      </c>
      <c r="D59" s="124">
        <v>5.2915840000000003</v>
      </c>
      <c r="E59" s="124">
        <v>11.148669999999999</v>
      </c>
      <c r="F59" s="124">
        <v>15.79176</v>
      </c>
      <c r="G59" s="124">
        <v>14.930440000000001</v>
      </c>
    </row>
    <row r="60" spans="1:7">
      <c r="A60" s="124">
        <v>1997</v>
      </c>
      <c r="B60" s="124">
        <v>1997</v>
      </c>
      <c r="D60" s="124">
        <v>6.841526</v>
      </c>
      <c r="E60" s="124">
        <v>10.40591</v>
      </c>
      <c r="F60" s="124">
        <v>15.91146</v>
      </c>
      <c r="G60" s="124">
        <v>14.00128</v>
      </c>
    </row>
    <row r="61" spans="1:7">
      <c r="A61" s="124">
        <v>1998</v>
      </c>
      <c r="B61" s="124">
        <v>1998</v>
      </c>
      <c r="D61" s="124">
        <v>7.3815330000000001</v>
      </c>
      <c r="E61" s="124">
        <v>10.133330000000001</v>
      </c>
      <c r="F61" s="124">
        <v>17.10699</v>
      </c>
      <c r="G61" s="124">
        <v>17.700279999999999</v>
      </c>
    </row>
    <row r="62" spans="1:7">
      <c r="A62" s="124">
        <v>1999</v>
      </c>
      <c r="B62" s="124">
        <v>1999</v>
      </c>
      <c r="D62" s="124">
        <v>5.204612</v>
      </c>
      <c r="E62" s="124">
        <v>9.3172139999999999</v>
      </c>
      <c r="F62" s="124">
        <v>18.114920000000001</v>
      </c>
      <c r="G62" s="124">
        <v>18.79504</v>
      </c>
    </row>
    <row r="63" spans="1:7">
      <c r="A63" s="124">
        <v>2000</v>
      </c>
      <c r="B63" s="124">
        <v>2000</v>
      </c>
      <c r="D63" s="124">
        <v>5.4564199999999996</v>
      </c>
      <c r="E63" s="124">
        <v>9.0319240000000001</v>
      </c>
      <c r="F63" s="124">
        <v>18.563790000000001</v>
      </c>
      <c r="G63" s="124">
        <v>16.399339999999999</v>
      </c>
    </row>
    <row r="64" spans="1:7">
      <c r="A64" s="124">
        <v>2001</v>
      </c>
      <c r="B64" s="124">
        <v>2001</v>
      </c>
      <c r="C64" s="124">
        <v>10.093780000000001</v>
      </c>
      <c r="D64" s="124">
        <v>4.8759189999999997</v>
      </c>
      <c r="E64" s="124">
        <v>8.5723129999999994</v>
      </c>
      <c r="F64" s="124">
        <v>18.843430000000001</v>
      </c>
      <c r="G64" s="124">
        <v>12.607570000000001</v>
      </c>
    </row>
    <row r="65" spans="1:7">
      <c r="A65" s="124">
        <v>2002</v>
      </c>
      <c r="B65" s="124">
        <v>2002</v>
      </c>
      <c r="C65" s="124">
        <v>9.6792049999999996</v>
      </c>
      <c r="D65" s="124">
        <v>3.5895199999999998</v>
      </c>
      <c r="E65" s="124">
        <v>8.0465699999999991</v>
      </c>
      <c r="F65" s="124">
        <v>18.801359999999999</v>
      </c>
      <c r="G65" s="124">
        <v>11.478590000000001</v>
      </c>
    </row>
    <row r="66" spans="1:7">
      <c r="A66" s="124">
        <v>2003</v>
      </c>
      <c r="B66" s="124">
        <v>2003</v>
      </c>
      <c r="C66" s="124">
        <v>9.0828019999999992</v>
      </c>
      <c r="D66" s="124">
        <v>4.4386780000000003</v>
      </c>
      <c r="E66" s="124">
        <v>7.3943709999999996</v>
      </c>
      <c r="F66" s="124">
        <v>16.866250000000001</v>
      </c>
      <c r="G66" s="124">
        <v>14.435309999999999</v>
      </c>
    </row>
    <row r="67" spans="1:7">
      <c r="A67" s="124">
        <v>2004</v>
      </c>
      <c r="B67" s="124">
        <v>2004</v>
      </c>
      <c r="C67" s="124">
        <v>8.6958500000000001</v>
      </c>
      <c r="D67" s="124">
        <v>2.8754979999999999</v>
      </c>
      <c r="E67" s="124">
        <v>6.9287409999999996</v>
      </c>
      <c r="F67" s="124">
        <v>14.46879</v>
      </c>
      <c r="G67" s="124">
        <v>8.8933140000000002</v>
      </c>
    </row>
    <row r="68" spans="1:7">
      <c r="A68" s="124" t="s">
        <v>178</v>
      </c>
      <c r="B68" s="124">
        <v>2005</v>
      </c>
      <c r="C68" s="124">
        <v>8.7638149999999992</v>
      </c>
      <c r="D68" s="124">
        <v>2.575129</v>
      </c>
      <c r="E68" s="124">
        <v>6.5500230000000004</v>
      </c>
      <c r="F68" s="124">
        <v>12.847799999999999</v>
      </c>
      <c r="G68" s="124">
        <v>8.8151089999999996</v>
      </c>
    </row>
    <row r="69" spans="1:7">
      <c r="A69" s="124">
        <v>2006</v>
      </c>
      <c r="B69" s="124">
        <v>2006</v>
      </c>
      <c r="C69" s="124">
        <v>8.7671240000000008</v>
      </c>
      <c r="D69" s="124">
        <v>2.5831170000000001</v>
      </c>
      <c r="E69" s="124">
        <v>6.2927920000000004</v>
      </c>
      <c r="F69" s="124">
        <v>11.352209999999999</v>
      </c>
      <c r="G69" s="124">
        <v>6.7613700000000003</v>
      </c>
    </row>
    <row r="70" spans="1:7">
      <c r="A70" s="124">
        <v>2007</v>
      </c>
      <c r="B70" s="124">
        <v>2007</v>
      </c>
      <c r="C70" s="124">
        <v>9.2664059999999999</v>
      </c>
      <c r="D70" s="124">
        <v>2.1375299999999999</v>
      </c>
      <c r="E70" s="124">
        <v>6.2878069999999999</v>
      </c>
      <c r="F70" s="124">
        <v>10.43599</v>
      </c>
      <c r="G70" s="124">
        <v>6.7737559999999997</v>
      </c>
    </row>
    <row r="71" spans="1:7">
      <c r="A71" s="124">
        <v>2008</v>
      </c>
      <c r="B71" s="124">
        <v>2008</v>
      </c>
      <c r="C71" s="124">
        <v>9.0928380000000004</v>
      </c>
      <c r="D71" s="124">
        <v>1.8236019999999999</v>
      </c>
      <c r="E71" s="124">
        <v>6.423387</v>
      </c>
      <c r="F71" s="124">
        <v>9.6866040000000009</v>
      </c>
      <c r="G71" s="124">
        <v>6.9644069999999996</v>
      </c>
    </row>
    <row r="72" spans="1:7">
      <c r="A72" s="124">
        <v>2009</v>
      </c>
      <c r="B72" s="124">
        <v>2009</v>
      </c>
      <c r="C72" s="124">
        <v>9.1210880000000003</v>
      </c>
      <c r="D72" s="124">
        <v>1.7945359999999999</v>
      </c>
      <c r="E72" s="124">
        <v>6.3383799999999999</v>
      </c>
      <c r="F72" s="124">
        <v>10.900639999999999</v>
      </c>
      <c r="G72" s="124">
        <v>8.1284449999999993</v>
      </c>
    </row>
    <row r="73" spans="1:7">
      <c r="A73" s="124">
        <v>10</v>
      </c>
      <c r="B73" s="124">
        <v>2010</v>
      </c>
      <c r="C73" s="124">
        <v>9.3085389999999997</v>
      </c>
      <c r="D73" s="124">
        <v>1.8253809999999999</v>
      </c>
      <c r="E73" s="124">
        <v>6.4828840000000003</v>
      </c>
      <c r="F73" s="124">
        <v>10.45753</v>
      </c>
      <c r="G73" s="124">
        <v>7.0830840000000004</v>
      </c>
    </row>
    <row r="74" spans="1:7">
      <c r="A74" s="124">
        <v>11</v>
      </c>
      <c r="B74" s="124">
        <v>2011</v>
      </c>
      <c r="C74" s="124">
        <v>9.9017870000000006</v>
      </c>
      <c r="D74" s="124">
        <v>1.8225370000000001</v>
      </c>
      <c r="E74" s="124">
        <v>6.7240880000000001</v>
      </c>
      <c r="F74" s="124">
        <v>10.04088</v>
      </c>
      <c r="G74" s="124">
        <v>6.9340859999999997</v>
      </c>
    </row>
    <row r="75" spans="1:7">
      <c r="A75" s="124">
        <v>12</v>
      </c>
      <c r="B75" s="124">
        <v>2012</v>
      </c>
      <c r="C75" s="124">
        <v>9.3661519999999996</v>
      </c>
      <c r="D75" s="124">
        <v>1.7552829999999999</v>
      </c>
      <c r="E75" s="124">
        <v>6.4879680000000004</v>
      </c>
      <c r="F75" s="124">
        <v>9.8087079999999993</v>
      </c>
      <c r="G75" s="124">
        <v>7.6530490000000002</v>
      </c>
    </row>
    <row r="76" spans="1:7">
      <c r="A76" s="124">
        <v>13</v>
      </c>
      <c r="B76" s="124">
        <v>2013</v>
      </c>
      <c r="C76" s="124">
        <v>7.957338</v>
      </c>
      <c r="D76" s="124">
        <v>1.84826</v>
      </c>
      <c r="E76" s="124">
        <v>6.0338289999999999</v>
      </c>
      <c r="F76" s="124">
        <v>9.9179089999999999</v>
      </c>
      <c r="G76" s="124">
        <v>8.6195819999999994</v>
      </c>
    </row>
    <row r="77" spans="1:7">
      <c r="A77" s="124">
        <v>14</v>
      </c>
      <c r="B77" s="124">
        <v>2014</v>
      </c>
      <c r="C77" s="124">
        <v>7.9038219999999999</v>
      </c>
      <c r="D77" s="124">
        <v>1.966693</v>
      </c>
      <c r="E77" s="124">
        <v>5.6970020000000003</v>
      </c>
      <c r="F77" s="124">
        <v>10.41718</v>
      </c>
      <c r="G77" s="124">
        <v>9.2455429999999996</v>
      </c>
    </row>
    <row r="78" spans="1:7">
      <c r="A78" s="124">
        <v>15</v>
      </c>
      <c r="B78" s="124">
        <v>2015</v>
      </c>
      <c r="C78" s="124">
        <v>7.4306099999999997</v>
      </c>
      <c r="D78" s="124">
        <v>1.767517</v>
      </c>
      <c r="E78" s="124">
        <v>5.1999680000000001</v>
      </c>
      <c r="F78" s="124">
        <v>12.26366</v>
      </c>
      <c r="G78" s="124">
        <v>12.5273</v>
      </c>
    </row>
    <row r="79" spans="1:7">
      <c r="A79" s="124">
        <v>16</v>
      </c>
      <c r="B79" s="124">
        <v>2016</v>
      </c>
      <c r="C79" s="124">
        <v>8.0376809999999992</v>
      </c>
      <c r="D79" s="124">
        <v>2.3520189999999999</v>
      </c>
      <c r="E79" s="124">
        <v>4.9314289999999996</v>
      </c>
      <c r="F79" s="124">
        <v>12.32654</v>
      </c>
      <c r="G79" s="124">
        <v>15.22991</v>
      </c>
    </row>
    <row r="80" spans="1:7">
      <c r="A80" s="124">
        <v>17</v>
      </c>
      <c r="B80" s="124">
        <v>2017</v>
      </c>
      <c r="C80" s="124">
        <v>8.2951599999999992</v>
      </c>
      <c r="D80" s="124">
        <v>2.5886939999999998</v>
      </c>
      <c r="E80" s="124">
        <v>4.6547479999999997</v>
      </c>
      <c r="F80" s="124">
        <v>12.380470000000001</v>
      </c>
      <c r="G80" s="124">
        <v>13.327199999999999</v>
      </c>
    </row>
    <row r="81" spans="1:12">
      <c r="A81" s="124">
        <v>18</v>
      </c>
      <c r="B81" s="124">
        <v>2018</v>
      </c>
      <c r="C81" s="124">
        <v>9.2258030000000009</v>
      </c>
      <c r="D81" s="124">
        <v>2.7880660000000002</v>
      </c>
      <c r="E81" s="124">
        <v>4.3900170000000003</v>
      </c>
      <c r="F81" s="124">
        <v>12.445169999999999</v>
      </c>
      <c r="G81" s="124">
        <v>13.5465</v>
      </c>
    </row>
    <row r="82" spans="1:12">
      <c r="A82" s="124">
        <v>19</v>
      </c>
      <c r="B82" s="124">
        <v>2019</v>
      </c>
      <c r="C82" s="124">
        <v>9.3899369999999998</v>
      </c>
      <c r="D82" s="124">
        <v>3.0379640000000001</v>
      </c>
      <c r="E82" s="124">
        <v>4.0663660000000004</v>
      </c>
      <c r="F82" s="124">
        <v>12.792070000000001</v>
      </c>
      <c r="G82" s="124">
        <v>14.5276</v>
      </c>
    </row>
    <row r="83" spans="1:12">
      <c r="A83" s="124">
        <v>20</v>
      </c>
      <c r="B83" s="124">
        <v>2020</v>
      </c>
      <c r="C83" s="124">
        <v>8.2706619999999997</v>
      </c>
      <c r="D83" s="124">
        <v>3.7249620000000001</v>
      </c>
      <c r="E83" s="124">
        <v>3.8024070000000001</v>
      </c>
      <c r="F83" s="124">
        <v>14.752560000000001</v>
      </c>
      <c r="G83" s="124">
        <v>17.827110000000001</v>
      </c>
    </row>
    <row r="84" spans="1:12">
      <c r="A84" s="124">
        <v>21</v>
      </c>
      <c r="B84" s="124">
        <v>2021</v>
      </c>
      <c r="C84" s="124">
        <v>8.4958629999999999</v>
      </c>
      <c r="D84" s="124">
        <v>3.4240200000000001</v>
      </c>
      <c r="E84" s="124">
        <v>3.792027</v>
      </c>
      <c r="F84" s="124">
        <v>13.271369999999999</v>
      </c>
      <c r="G84" s="124">
        <v>18.195219999999999</v>
      </c>
    </row>
    <row r="85" spans="1:12">
      <c r="A85" s="124">
        <v>22</v>
      </c>
      <c r="B85" s="124">
        <v>2022</v>
      </c>
      <c r="C85" s="124">
        <v>9.7731490000000001</v>
      </c>
      <c r="D85" s="124">
        <v>3.6348099999999999</v>
      </c>
      <c r="E85" s="124">
        <v>4.4275700000000002</v>
      </c>
      <c r="F85" s="124">
        <v>13.030250000000001</v>
      </c>
      <c r="G85" s="124">
        <v>17.99906</v>
      </c>
    </row>
    <row r="86" spans="1:12">
      <c r="A86" s="124">
        <v>23</v>
      </c>
      <c r="B86" s="124">
        <v>2023</v>
      </c>
      <c r="C86" s="124">
        <v>11.7133</v>
      </c>
      <c r="D86" s="124">
        <v>3.52982</v>
      </c>
      <c r="E86" s="124">
        <v>4.2798439999999998</v>
      </c>
      <c r="F86" s="124">
        <v>14.37402</v>
      </c>
      <c r="G86" s="124">
        <v>18.003959999999999</v>
      </c>
      <c r="H86" s="124">
        <v>11.7133</v>
      </c>
      <c r="I86" s="124">
        <v>3.52982</v>
      </c>
      <c r="J86" s="124">
        <v>4.2798439999999998</v>
      </c>
      <c r="K86" s="124">
        <v>14.37402</v>
      </c>
      <c r="L86" s="124">
        <v>18.003959999999999</v>
      </c>
    </row>
    <row r="87" spans="1:12">
      <c r="A87" s="124">
        <v>24</v>
      </c>
      <c r="B87" s="124">
        <v>2024</v>
      </c>
      <c r="H87" s="124">
        <v>12.67563</v>
      </c>
      <c r="I87" s="124">
        <v>4.1956280000000001</v>
      </c>
      <c r="J87" s="124">
        <v>4.506424</v>
      </c>
      <c r="K87" s="124">
        <v>15.24578</v>
      </c>
      <c r="L87" s="124">
        <v>15.4839</v>
      </c>
    </row>
    <row r="88" spans="1:12">
      <c r="A88" s="124">
        <v>25</v>
      </c>
      <c r="B88" s="124">
        <v>2025</v>
      </c>
      <c r="H88" s="124">
        <v>13.095929999999999</v>
      </c>
      <c r="I88" s="124">
        <v>4.883858</v>
      </c>
      <c r="J88" s="124">
        <v>4.583704</v>
      </c>
      <c r="K88" s="124">
        <v>15.116720000000001</v>
      </c>
      <c r="L88" s="124">
        <v>16.263909999999999</v>
      </c>
    </row>
    <row r="89" spans="1:12">
      <c r="A89" s="124">
        <v>26</v>
      </c>
      <c r="B89" s="124">
        <v>2026</v>
      </c>
      <c r="H89" s="124">
        <v>12.83239</v>
      </c>
      <c r="I89" s="124">
        <v>5.5906019999999996</v>
      </c>
      <c r="J89" s="124">
        <v>4.708539</v>
      </c>
      <c r="K89" s="124">
        <v>14.92521</v>
      </c>
      <c r="L89" s="124">
        <v>16.151160000000001</v>
      </c>
    </row>
    <row r="90" spans="1:12">
      <c r="A90" s="124">
        <v>27</v>
      </c>
      <c r="B90" s="124">
        <v>2027</v>
      </c>
      <c r="H90" s="124">
        <v>12.52061</v>
      </c>
      <c r="I90" s="124">
        <v>6.3526160000000003</v>
      </c>
      <c r="J90" s="124">
        <v>4.8623500000000002</v>
      </c>
      <c r="K90" s="124">
        <v>14.547190000000001</v>
      </c>
      <c r="L90" s="124">
        <v>15.95928</v>
      </c>
    </row>
    <row r="91" spans="1:12">
      <c r="A91" s="124">
        <v>28</v>
      </c>
      <c r="B91" s="124">
        <v>2028</v>
      </c>
      <c r="H91" s="124">
        <v>12.417389999999999</v>
      </c>
      <c r="I91" s="124">
        <v>7.1737450000000003</v>
      </c>
      <c r="J91" s="124">
        <v>5.0187239999999997</v>
      </c>
      <c r="K91" s="124">
        <v>14.35697</v>
      </c>
      <c r="L91" s="124">
        <v>15.81873</v>
      </c>
    </row>
    <row r="92" spans="1:12">
      <c r="A92" s="124">
        <v>29</v>
      </c>
      <c r="B92" s="124">
        <v>2029</v>
      </c>
      <c r="H92" s="124">
        <v>12.52745</v>
      </c>
      <c r="I92" s="124">
        <v>7.7991140000000003</v>
      </c>
      <c r="J92" s="124">
        <v>5.1360210000000004</v>
      </c>
      <c r="K92" s="124">
        <v>14.14472</v>
      </c>
      <c r="L92" s="124">
        <v>15.58803</v>
      </c>
    </row>
    <row r="107" spans="20:20" ht="20.25">
      <c r="T107" s="130" t="s">
        <v>179</v>
      </c>
    </row>
  </sheetData>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30B33-4CAB-45E8-BDA8-E75C66CF9E82}">
  <sheetPr codeName="Sheet9">
    <pageSetUpPr fitToPage="1"/>
  </sheetPr>
  <dimension ref="B2:R79"/>
  <sheetViews>
    <sheetView zoomScaleNormal="100" workbookViewId="0">
      <pane xSplit="3" ySplit="4" topLeftCell="D5" activePane="bottomRight" state="frozen"/>
      <selection pane="bottomRight" activeCell="W13" sqref="W13"/>
      <selection pane="bottomLeft" activeCell="W13" sqref="W13"/>
      <selection pane="topRight" activeCell="W13" sqref="W13"/>
    </sheetView>
  </sheetViews>
  <sheetFormatPr defaultColWidth="9.140625" defaultRowHeight="12" outlineLevelCol="1"/>
  <cols>
    <col min="1" max="1" width="6.7109375" style="310" customWidth="1"/>
    <col min="2" max="2" width="17.5703125" style="310" customWidth="1"/>
    <col min="3" max="3" width="20.5703125" style="310" hidden="1" customWidth="1" outlineLevel="1"/>
    <col min="4" max="4" width="8.85546875" style="311" customWidth="1" collapsed="1"/>
    <col min="5" max="14" width="8.85546875" style="311" customWidth="1"/>
    <col min="15" max="18" width="8.140625" style="311" customWidth="1"/>
    <col min="19" max="16384" width="9.140625" style="310"/>
  </cols>
  <sheetData>
    <row r="2" spans="2:18" ht="13.9" customHeight="1">
      <c r="B2" s="473" t="s">
        <v>2645</v>
      </c>
      <c r="C2" s="473"/>
      <c r="D2" s="473"/>
      <c r="E2" s="473"/>
      <c r="F2" s="473"/>
      <c r="G2" s="473"/>
      <c r="H2" s="473"/>
      <c r="I2" s="473"/>
      <c r="J2" s="473"/>
      <c r="K2" s="473"/>
      <c r="L2" s="473"/>
      <c r="M2" s="473"/>
      <c r="N2" s="473"/>
      <c r="O2" s="343"/>
      <c r="P2" s="343"/>
      <c r="Q2" s="343"/>
      <c r="R2" s="343"/>
    </row>
    <row r="3" spans="2:18" ht="15.75">
      <c r="B3" s="344" t="s">
        <v>646</v>
      </c>
      <c r="C3" s="314"/>
      <c r="D3" s="314"/>
      <c r="E3" s="314"/>
      <c r="F3" s="314"/>
      <c r="G3" s="314"/>
      <c r="H3" s="314"/>
      <c r="I3" s="314"/>
      <c r="J3" s="314"/>
      <c r="K3" s="314"/>
      <c r="L3" s="314"/>
      <c r="M3" s="314"/>
      <c r="N3" s="314"/>
      <c r="O3" s="314"/>
      <c r="P3" s="314"/>
      <c r="Q3" s="314"/>
      <c r="R3" s="338"/>
    </row>
    <row r="4" spans="2:18"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18">
      <c r="B5" s="318" t="s">
        <v>2601</v>
      </c>
      <c r="C5" s="319" t="s">
        <v>2602</v>
      </c>
      <c r="D5" s="320">
        <v>38.674908219837086</v>
      </c>
      <c r="E5" s="320">
        <v>38.5646699036702</v>
      </c>
      <c r="F5" s="320">
        <v>38.206132913274679</v>
      </c>
      <c r="G5" s="320">
        <v>38.298020696012046</v>
      </c>
      <c r="H5" s="320">
        <v>38.639873512755692</v>
      </c>
      <c r="I5" s="320">
        <v>46.246916273886114</v>
      </c>
      <c r="J5" s="320">
        <v>44.178520038136753</v>
      </c>
      <c r="K5" s="320">
        <v>40.516257056980784</v>
      </c>
      <c r="L5" s="320">
        <v>41.069878678920624</v>
      </c>
      <c r="M5" s="320">
        <v>40.34071451710647</v>
      </c>
      <c r="N5" s="320">
        <v>40.202288296274752</v>
      </c>
      <c r="O5" s="320">
        <v>40.143305381273542</v>
      </c>
      <c r="P5" s="320">
        <v>40.025931915325295</v>
      </c>
      <c r="Q5" s="320">
        <v>40.050191071347541</v>
      </c>
      <c r="R5" s="320">
        <v>39.918340590770455</v>
      </c>
    </row>
    <row r="6" spans="2:18">
      <c r="B6" s="321" t="s">
        <v>2603</v>
      </c>
      <c r="C6" s="319" t="s">
        <v>2603</v>
      </c>
      <c r="D6" s="320">
        <v>48.394135077164044</v>
      </c>
      <c r="E6" s="320">
        <v>47.740470283664266</v>
      </c>
      <c r="F6" s="320">
        <v>47.120448516180495</v>
      </c>
      <c r="G6" s="320">
        <v>46.872750090927148</v>
      </c>
      <c r="H6" s="320">
        <v>46.934039408414947</v>
      </c>
      <c r="I6" s="320">
        <v>53.425084942912072</v>
      </c>
      <c r="J6" s="320">
        <v>52.219671532902638</v>
      </c>
      <c r="K6" s="320">
        <v>50.532753342369304</v>
      </c>
      <c r="L6" s="320">
        <v>49.925912115514279</v>
      </c>
      <c r="M6" s="320">
        <v>49.206895060826461</v>
      </c>
      <c r="N6" s="320">
        <v>49.045957379530748</v>
      </c>
      <c r="O6" s="320">
        <v>48.845380144137174</v>
      </c>
      <c r="P6" s="320">
        <v>48.687716363958572</v>
      </c>
      <c r="Q6" s="320">
        <v>48.647445974914177</v>
      </c>
      <c r="R6" s="320">
        <v>48.657890561177076</v>
      </c>
    </row>
    <row r="7" spans="2:18">
      <c r="B7" s="321" t="s">
        <v>2604</v>
      </c>
      <c r="C7" s="321" t="s">
        <v>2605</v>
      </c>
      <c r="D7" s="320">
        <v>39.201938922267779</v>
      </c>
      <c r="E7" s="320">
        <v>39.217075543578886</v>
      </c>
      <c r="F7" s="320">
        <v>39.011275183235895</v>
      </c>
      <c r="G7" s="320">
        <v>39.076238343349132</v>
      </c>
      <c r="H7" s="320">
        <v>39.313659186126927</v>
      </c>
      <c r="I7" s="320">
        <v>47.606121062981458</v>
      </c>
      <c r="J7" s="320">
        <v>45.699110176651423</v>
      </c>
      <c r="K7" s="320">
        <v>41.466660782635479</v>
      </c>
      <c r="L7" s="320">
        <v>42.148902514412207</v>
      </c>
      <c r="M7" s="320">
        <v>41.186953676161707</v>
      </c>
      <c r="N7" s="320">
        <v>41.114189930958347</v>
      </c>
      <c r="O7" s="320">
        <v>41.064085665893451</v>
      </c>
      <c r="P7" s="320">
        <v>40.960238530487054</v>
      </c>
      <c r="Q7" s="320">
        <v>41.011550455267312</v>
      </c>
      <c r="R7" s="320">
        <v>40.829716485190289</v>
      </c>
    </row>
    <row r="8" spans="2:18">
      <c r="B8" s="321" t="s">
        <v>2606</v>
      </c>
      <c r="C8" s="322" t="s">
        <v>2607</v>
      </c>
      <c r="D8" s="320">
        <v>38.377873973900329</v>
      </c>
      <c r="E8" s="320">
        <v>38.386880856637951</v>
      </c>
      <c r="F8" s="320">
        <v>38.149255455977212</v>
      </c>
      <c r="G8" s="320">
        <v>38.238265141278227</v>
      </c>
      <c r="H8" s="320">
        <v>38.653817885401615</v>
      </c>
      <c r="I8" s="320">
        <v>46.623411602475997</v>
      </c>
      <c r="J8" s="320">
        <v>44.782965265969885</v>
      </c>
      <c r="K8" s="320">
        <v>40.875275720048954</v>
      </c>
      <c r="L8" s="320">
        <v>41.386970515913404</v>
      </c>
      <c r="M8" s="320">
        <v>40.465419100003736</v>
      </c>
      <c r="N8" s="320">
        <v>40.343324981920937</v>
      </c>
      <c r="O8" s="320">
        <v>40.276537214031343</v>
      </c>
      <c r="P8" s="320">
        <v>40.168849784248053</v>
      </c>
      <c r="Q8" s="320">
        <v>40.208646789849077</v>
      </c>
      <c r="R8" s="320">
        <v>40.032508511011727</v>
      </c>
    </row>
    <row r="9" spans="2:18" ht="15" customHeight="1">
      <c r="B9" s="323" t="s">
        <v>2608</v>
      </c>
      <c r="C9" s="323" t="s">
        <v>2608</v>
      </c>
      <c r="D9" s="324">
        <v>33.32856850559353</v>
      </c>
      <c r="E9" s="324">
        <v>34.56761019848215</v>
      </c>
      <c r="F9" s="324">
        <v>34.852323858707109</v>
      </c>
      <c r="G9" s="324">
        <v>35.930048768011972</v>
      </c>
      <c r="H9" s="324">
        <v>35.844372020138941</v>
      </c>
      <c r="I9" s="324">
        <v>42.335677500997591</v>
      </c>
      <c r="J9" s="324">
        <v>39.043898254339247</v>
      </c>
      <c r="K9" s="324">
        <v>34.888620143350643</v>
      </c>
      <c r="L9" s="324">
        <v>36.523257779445842</v>
      </c>
      <c r="M9" s="324">
        <v>36.187682398871068</v>
      </c>
      <c r="N9" s="324">
        <v>36.790583242423757</v>
      </c>
      <c r="O9" s="324">
        <v>36.810247404240869</v>
      </c>
      <c r="P9" s="324">
        <v>36.910404407392555</v>
      </c>
      <c r="Q9" s="324">
        <v>37.052692487062281</v>
      </c>
      <c r="R9" s="324">
        <v>36.992624256558464</v>
      </c>
    </row>
    <row r="10" spans="2:18" ht="13.5" customHeight="1">
      <c r="B10" s="323" t="s">
        <v>1060</v>
      </c>
      <c r="C10" s="323" t="s">
        <v>1060</v>
      </c>
      <c r="D10" s="324">
        <v>37.244143067119175</v>
      </c>
      <c r="E10" s="324">
        <v>37.256689046379385</v>
      </c>
      <c r="F10" s="324">
        <v>36.737170827149725</v>
      </c>
      <c r="G10" s="324">
        <v>36.823905952711705</v>
      </c>
      <c r="H10" s="324">
        <v>38.860593418385058</v>
      </c>
      <c r="I10" s="324">
        <v>44.369765497314745</v>
      </c>
      <c r="J10" s="324">
        <v>41.813366545481593</v>
      </c>
      <c r="K10" s="324">
        <v>37.557483460469001</v>
      </c>
      <c r="L10" s="324">
        <v>37.133724704612042</v>
      </c>
      <c r="M10" s="324">
        <v>36.566130776972834</v>
      </c>
      <c r="N10" s="324">
        <v>35.26794291913972</v>
      </c>
      <c r="O10" s="324">
        <v>34.805232978196024</v>
      </c>
      <c r="P10" s="324">
        <v>34.593089104473393</v>
      </c>
      <c r="Q10" s="324">
        <v>34.410468643863808</v>
      </c>
      <c r="R10" s="324">
        <v>34.290630375368231</v>
      </c>
    </row>
    <row r="11" spans="2:18" ht="13.5" customHeight="1">
      <c r="B11" s="323" t="s">
        <v>959</v>
      </c>
      <c r="C11" s="323" t="s">
        <v>959</v>
      </c>
      <c r="D11" s="324">
        <v>51.027367264831639</v>
      </c>
      <c r="E11" s="324">
        <v>50.071315886168655</v>
      </c>
      <c r="F11" s="324">
        <v>49.298892159874406</v>
      </c>
      <c r="G11" s="324">
        <v>48.757644116994889</v>
      </c>
      <c r="H11" s="324">
        <v>48.674297554537468</v>
      </c>
      <c r="I11" s="324">
        <v>56.805850788724314</v>
      </c>
      <c r="J11" s="324">
        <v>56.17989206441122</v>
      </c>
      <c r="K11" s="324">
        <v>53.177392239012669</v>
      </c>
      <c r="L11" s="324">
        <v>51.573053143052682</v>
      </c>
      <c r="M11" s="324">
        <v>52.11002667856787</v>
      </c>
      <c r="N11" s="324">
        <v>51.608721732762589</v>
      </c>
      <c r="O11" s="324">
        <v>51.24388819030743</v>
      </c>
      <c r="P11" s="324">
        <v>51.227744532739472</v>
      </c>
      <c r="Q11" s="324">
        <v>51.15936631775363</v>
      </c>
      <c r="R11" s="324">
        <v>51.154784366204154</v>
      </c>
    </row>
    <row r="12" spans="2:18" ht="13.5" customHeight="1">
      <c r="B12" s="323" t="s">
        <v>939</v>
      </c>
      <c r="C12" s="323" t="s">
        <v>939</v>
      </c>
      <c r="D12" s="324">
        <v>53.719588578888512</v>
      </c>
      <c r="E12" s="324">
        <v>53.117662787588507</v>
      </c>
      <c r="F12" s="324">
        <v>52.030288731603193</v>
      </c>
      <c r="G12" s="324">
        <v>52.26509669580112</v>
      </c>
      <c r="H12" s="324">
        <v>51.909349956964626</v>
      </c>
      <c r="I12" s="324">
        <v>58.753179612282636</v>
      </c>
      <c r="J12" s="324">
        <v>54.845037702045559</v>
      </c>
      <c r="K12" s="324">
        <v>53.155862790928531</v>
      </c>
      <c r="L12" s="324">
        <v>54.76088234831191</v>
      </c>
      <c r="M12" s="324">
        <v>55.068982609616434</v>
      </c>
      <c r="N12" s="324">
        <v>55.302058706195808</v>
      </c>
      <c r="O12" s="324">
        <v>55.459238196143311</v>
      </c>
      <c r="P12" s="324">
        <v>55.847507805355704</v>
      </c>
      <c r="Q12" s="324">
        <v>56.08034741338026</v>
      </c>
      <c r="R12" s="324">
        <v>56.193894930135222</v>
      </c>
    </row>
    <row r="13" spans="2:18" ht="13.5" customHeight="1">
      <c r="B13" s="323" t="s">
        <v>1057</v>
      </c>
      <c r="C13" s="323" t="s">
        <v>1057</v>
      </c>
      <c r="D13" s="324">
        <v>40.018418028969464</v>
      </c>
      <c r="E13" s="324">
        <v>40.753233096441186</v>
      </c>
      <c r="F13" s="324">
        <v>40.455405647186986</v>
      </c>
      <c r="G13" s="324">
        <v>40.662350296890196</v>
      </c>
      <c r="H13" s="324">
        <v>40.589644630381841</v>
      </c>
      <c r="I13" s="324">
        <v>52.36234461458924</v>
      </c>
      <c r="J13" s="324">
        <v>45.43806560108505</v>
      </c>
      <c r="K13" s="324">
        <v>41.034390707815653</v>
      </c>
      <c r="L13" s="324">
        <v>42.442054470182626</v>
      </c>
      <c r="M13" s="324">
        <v>42.202062046383375</v>
      </c>
      <c r="N13" s="324">
        <v>41.978382351039407</v>
      </c>
      <c r="O13" s="324">
        <v>41.851490997740534</v>
      </c>
      <c r="P13" s="324">
        <v>41.774659397786593</v>
      </c>
      <c r="Q13" s="324">
        <v>41.662393214986956</v>
      </c>
      <c r="R13" s="324">
        <v>41.552307581431911</v>
      </c>
    </row>
    <row r="14" spans="2:18" ht="13.5" customHeight="1">
      <c r="B14" s="323" t="s">
        <v>581</v>
      </c>
      <c r="C14" s="323" t="s">
        <v>581</v>
      </c>
      <c r="D14" s="324">
        <v>47.634661954316385</v>
      </c>
      <c r="E14" s="324">
        <v>45.983558178752112</v>
      </c>
      <c r="F14" s="324">
        <v>44.115383065328658</v>
      </c>
      <c r="G14" s="324">
        <v>45.115251632731464</v>
      </c>
      <c r="H14" s="324">
        <v>44.165877467764261</v>
      </c>
      <c r="I14" s="324">
        <v>54.006881142111411</v>
      </c>
      <c r="J14" s="324">
        <v>48.55381876080741</v>
      </c>
      <c r="K14" s="324">
        <v>44.911168632526397</v>
      </c>
      <c r="L14" s="324">
        <v>46.209196116503506</v>
      </c>
      <c r="M14" s="324">
        <v>47.194951337278617</v>
      </c>
      <c r="N14" s="324">
        <v>47.442147494783946</v>
      </c>
      <c r="O14" s="324">
        <v>46.599903548471843</v>
      </c>
      <c r="P14" s="324">
        <v>44.391901965778352</v>
      </c>
      <c r="Q14" s="324">
        <v>44.407472634707631</v>
      </c>
      <c r="R14" s="324">
        <v>44.617768567025621</v>
      </c>
    </row>
    <row r="15" spans="2:18" ht="13.5" customHeight="1">
      <c r="B15" s="323" t="s">
        <v>979</v>
      </c>
      <c r="C15" s="323" t="s">
        <v>979</v>
      </c>
      <c r="D15" s="324">
        <v>39.463887650468124</v>
      </c>
      <c r="E15" s="324">
        <v>37.286468632978497</v>
      </c>
      <c r="F15" s="324">
        <v>36.410271558259979</v>
      </c>
      <c r="G15" s="324">
        <v>42.612029471605666</v>
      </c>
      <c r="H15" s="324">
        <v>38.127165335645898</v>
      </c>
      <c r="I15" s="324">
        <v>44.225257734292583</v>
      </c>
      <c r="J15" s="324">
        <v>41.885700990067235</v>
      </c>
      <c r="K15" s="324">
        <v>38.807007185749463</v>
      </c>
      <c r="L15" s="324">
        <v>39.946432952135794</v>
      </c>
      <c r="M15" s="324">
        <v>40.934238379001656</v>
      </c>
      <c r="N15" s="324">
        <v>40.968920561245056</v>
      </c>
      <c r="O15" s="324">
        <v>40.973460720007395</v>
      </c>
      <c r="P15" s="324">
        <v>41.262666423149859</v>
      </c>
      <c r="Q15" s="324">
        <v>41.658106738265332</v>
      </c>
      <c r="R15" s="324">
        <v>41.846008738223446</v>
      </c>
    </row>
    <row r="16" spans="2:18" ht="13.5" customHeight="1">
      <c r="B16" s="323" t="s">
        <v>967</v>
      </c>
      <c r="C16" s="323" t="s">
        <v>967</v>
      </c>
      <c r="D16" s="324">
        <v>41.934129491686953</v>
      </c>
      <c r="E16" s="324">
        <v>39.751021133976238</v>
      </c>
      <c r="F16" s="324">
        <v>38.980085674431294</v>
      </c>
      <c r="G16" s="324">
        <v>40.594622456988958</v>
      </c>
      <c r="H16" s="324">
        <v>41.053903497851508</v>
      </c>
      <c r="I16" s="324">
        <v>47.218779880861028</v>
      </c>
      <c r="J16" s="324">
        <v>46.507409002577795</v>
      </c>
      <c r="K16" s="324">
        <v>44.590246689796075</v>
      </c>
      <c r="L16" s="324">
        <v>46.074805607128781</v>
      </c>
      <c r="M16" s="324">
        <v>43.876249151699767</v>
      </c>
      <c r="N16" s="324">
        <v>43.100697354278488</v>
      </c>
      <c r="O16" s="324">
        <v>42.805208975246273</v>
      </c>
      <c r="P16" s="324">
        <v>42.285362130591196</v>
      </c>
      <c r="Q16" s="324">
        <v>41.564190841096142</v>
      </c>
      <c r="R16" s="324">
        <v>42.401154543050758</v>
      </c>
    </row>
    <row r="17" spans="2:18" ht="13.5" customHeight="1">
      <c r="B17" s="323" t="s">
        <v>943</v>
      </c>
      <c r="C17" s="323" t="s">
        <v>943</v>
      </c>
      <c r="D17" s="324">
        <v>54.527646442959878</v>
      </c>
      <c r="E17" s="324">
        <v>52.478616421127342</v>
      </c>
      <c r="F17" s="324">
        <v>50.549531227199765</v>
      </c>
      <c r="G17" s="324">
        <v>50.548325467145069</v>
      </c>
      <c r="H17" s="324">
        <v>49.667778039814706</v>
      </c>
      <c r="I17" s="324">
        <v>53.476693644567305</v>
      </c>
      <c r="J17" s="324">
        <v>49.804811015425756</v>
      </c>
      <c r="K17" s="324">
        <v>44.975816168981694</v>
      </c>
      <c r="L17" s="324">
        <v>46.797935654996849</v>
      </c>
      <c r="M17" s="324">
        <v>47.736328626931297</v>
      </c>
      <c r="N17" s="324">
        <v>48.450508641597757</v>
      </c>
      <c r="O17" s="324">
        <v>48.975785020940158</v>
      </c>
      <c r="P17" s="324">
        <v>49.331364364619688</v>
      </c>
      <c r="Q17" s="324">
        <v>49.542832589351725</v>
      </c>
      <c r="R17" s="324">
        <v>49.731888032729969</v>
      </c>
    </row>
    <row r="18" spans="2:18" ht="13.5" customHeight="1">
      <c r="B18" s="323" t="s">
        <v>969</v>
      </c>
      <c r="C18" s="323" t="s">
        <v>969</v>
      </c>
      <c r="D18" s="324">
        <v>39.52476253394709</v>
      </c>
      <c r="E18" s="324">
        <v>39.397367102111005</v>
      </c>
      <c r="F18" s="324">
        <v>39.236154962546621</v>
      </c>
      <c r="G18" s="324">
        <v>39.271298931018883</v>
      </c>
      <c r="H18" s="324">
        <v>39.131666751338592</v>
      </c>
      <c r="I18" s="324">
        <v>44.870596015528989</v>
      </c>
      <c r="J18" s="324">
        <v>41.888775920410588</v>
      </c>
      <c r="K18" s="324">
        <v>39.776302555264841</v>
      </c>
      <c r="L18" s="324">
        <v>43.140136542775096</v>
      </c>
      <c r="M18" s="324">
        <v>44.265362200713795</v>
      </c>
      <c r="N18" s="324">
        <v>43.758719649886025</v>
      </c>
      <c r="O18" s="324">
        <v>44.004740133381276</v>
      </c>
      <c r="P18" s="324">
        <v>43.21774966311412</v>
      </c>
      <c r="Q18" s="324">
        <v>43.217749663114006</v>
      </c>
      <c r="R18" s="324">
        <v>43.217749663114112</v>
      </c>
    </row>
    <row r="19" spans="2:18" ht="13.5" customHeight="1">
      <c r="B19" s="323" t="s">
        <v>963</v>
      </c>
      <c r="C19" s="323" t="s">
        <v>963</v>
      </c>
      <c r="D19" s="324">
        <v>56.489817158265723</v>
      </c>
      <c r="E19" s="324">
        <v>55.646888993094819</v>
      </c>
      <c r="F19" s="324">
        <v>53.632551336494316</v>
      </c>
      <c r="G19" s="324">
        <v>53.38042165320266</v>
      </c>
      <c r="H19" s="324">
        <v>53.338225116527283</v>
      </c>
      <c r="I19" s="324">
        <v>57.185827472924487</v>
      </c>
      <c r="J19" s="324">
        <v>55.818545941978101</v>
      </c>
      <c r="K19" s="324">
        <v>53.513618517148764</v>
      </c>
      <c r="L19" s="324">
        <v>55.344445387354277</v>
      </c>
      <c r="M19" s="324">
        <v>55.218756060810939</v>
      </c>
      <c r="N19" s="324">
        <v>55.058998945272421</v>
      </c>
      <c r="O19" s="324">
        <v>54.618908925335944</v>
      </c>
      <c r="P19" s="324">
        <v>54.262019179631928</v>
      </c>
      <c r="Q19" s="324">
        <v>53.714879935308225</v>
      </c>
      <c r="R19" s="324">
        <v>53.725324608889672</v>
      </c>
    </row>
    <row r="20" spans="2:18" ht="13.5" customHeight="1">
      <c r="B20" s="323" t="s">
        <v>949</v>
      </c>
      <c r="C20" s="323" t="s">
        <v>949</v>
      </c>
      <c r="D20" s="324">
        <v>56.79757208774253</v>
      </c>
      <c r="E20" s="324">
        <v>56.685849384704291</v>
      </c>
      <c r="F20" s="324">
        <v>56.503450659529996</v>
      </c>
      <c r="G20" s="324">
        <v>55.64455047293918</v>
      </c>
      <c r="H20" s="324">
        <v>55.351806156376981</v>
      </c>
      <c r="I20" s="324">
        <v>61.346767151372497</v>
      </c>
      <c r="J20" s="324">
        <v>59.117604698426916</v>
      </c>
      <c r="K20" s="324">
        <v>58.330232840210897</v>
      </c>
      <c r="L20" s="324">
        <v>57.343655238842707</v>
      </c>
      <c r="M20" s="324">
        <v>56.927022531386697</v>
      </c>
      <c r="N20" s="324">
        <v>56.765898156169634</v>
      </c>
      <c r="O20" s="324">
        <v>56.263714216435105</v>
      </c>
      <c r="P20" s="324">
        <v>56.092219039360522</v>
      </c>
      <c r="Q20" s="324">
        <v>55.955515552361021</v>
      </c>
      <c r="R20" s="324">
        <v>55.73005626839096</v>
      </c>
    </row>
    <row r="21" spans="2:18" ht="13.5" customHeight="1">
      <c r="B21" s="323" t="s">
        <v>941</v>
      </c>
      <c r="C21" s="323" t="s">
        <v>941</v>
      </c>
      <c r="D21" s="324">
        <v>44.141095374366365</v>
      </c>
      <c r="E21" s="324">
        <v>44.353726305849925</v>
      </c>
      <c r="F21" s="324">
        <v>44.175155180646186</v>
      </c>
      <c r="G21" s="324">
        <v>44.320997192054556</v>
      </c>
      <c r="H21" s="324">
        <v>45.002547415021397</v>
      </c>
      <c r="I21" s="324">
        <v>50.461787509585079</v>
      </c>
      <c r="J21" s="324">
        <v>50.936516054126521</v>
      </c>
      <c r="K21" s="324">
        <v>49.477353803771656</v>
      </c>
      <c r="L21" s="324">
        <v>48.267235438565841</v>
      </c>
      <c r="M21" s="324">
        <v>47.777752965992789</v>
      </c>
      <c r="N21" s="324">
        <v>47.764613748231675</v>
      </c>
      <c r="O21" s="324">
        <v>47.596655255129292</v>
      </c>
      <c r="P21" s="324">
        <v>47.62472764137673</v>
      </c>
      <c r="Q21" s="324">
        <v>47.621693127764665</v>
      </c>
      <c r="R21" s="324">
        <v>47.781276636818795</v>
      </c>
    </row>
    <row r="22" spans="2:18" ht="13.5" customHeight="1">
      <c r="B22" s="323" t="s">
        <v>945</v>
      </c>
      <c r="C22" s="323" t="s">
        <v>945</v>
      </c>
      <c r="D22" s="324">
        <v>51.558409674267971</v>
      </c>
      <c r="E22" s="324">
        <v>50.279228447128908</v>
      </c>
      <c r="F22" s="324">
        <v>48.666384068192023</v>
      </c>
      <c r="G22" s="324">
        <v>48.856161556981405</v>
      </c>
      <c r="H22" s="324">
        <v>48.073220563804014</v>
      </c>
      <c r="I22" s="324">
        <v>60.19548442966336</v>
      </c>
      <c r="J22" s="324">
        <v>57.673702096524302</v>
      </c>
      <c r="K22" s="324">
        <v>52.908593018404773</v>
      </c>
      <c r="L22" s="324">
        <v>48.774109865322515</v>
      </c>
      <c r="M22" s="324">
        <v>47.740276285860787</v>
      </c>
      <c r="N22" s="324">
        <v>47.836856749377496</v>
      </c>
      <c r="O22" s="324">
        <v>47.092269411712635</v>
      </c>
      <c r="P22" s="324">
        <v>46.15823317695672</v>
      </c>
      <c r="Q22" s="324">
        <v>45.272720889174501</v>
      </c>
      <c r="R22" s="324">
        <v>45.096556451281728</v>
      </c>
    </row>
    <row r="23" spans="2:18" ht="13.5" customHeight="1">
      <c r="B23" s="323" t="s">
        <v>2610</v>
      </c>
      <c r="C23" s="323" t="s">
        <v>2610</v>
      </c>
      <c r="D23" s="324">
        <v>18.034651355924606</v>
      </c>
      <c r="E23" s="324">
        <v>18.251196204854143</v>
      </c>
      <c r="F23" s="324">
        <v>17.360699372373851</v>
      </c>
      <c r="G23" s="324">
        <v>18.39249000291376</v>
      </c>
      <c r="H23" s="324">
        <v>20.950161368341323</v>
      </c>
      <c r="I23" s="324">
        <v>29.906663143102641</v>
      </c>
      <c r="J23" s="324">
        <v>23.709041762934614</v>
      </c>
      <c r="K23" s="324">
        <v>28.202251723695891</v>
      </c>
      <c r="L23" s="324">
        <v>23.860943536415487</v>
      </c>
      <c r="M23" s="324">
        <v>24.093700480493137</v>
      </c>
      <c r="N23" s="324">
        <v>23.144411507570442</v>
      </c>
      <c r="O23" s="324">
        <v>22.777291222014021</v>
      </c>
      <c r="P23" s="324">
        <v>21.366576964409685</v>
      </c>
      <c r="Q23" s="324">
        <v>20.229718694465159</v>
      </c>
      <c r="R23" s="324">
        <v>20.229718694465166</v>
      </c>
    </row>
    <row r="24" spans="2:18" ht="13.5" customHeight="1">
      <c r="B24" s="323" t="s">
        <v>2611</v>
      </c>
      <c r="C24" s="323" t="s">
        <v>2611</v>
      </c>
      <c r="D24" s="324">
        <v>43.473651231063229</v>
      </c>
      <c r="E24" s="324">
        <v>46.437260952781308</v>
      </c>
      <c r="F24" s="324">
        <v>44.40928114327285</v>
      </c>
      <c r="G24" s="324">
        <v>43.84832788102625</v>
      </c>
      <c r="H24" s="324">
        <v>43.577442913320773</v>
      </c>
      <c r="I24" s="324">
        <v>51.10038147377103</v>
      </c>
      <c r="J24" s="324">
        <v>49.53158429239177</v>
      </c>
      <c r="K24" s="324">
        <v>46.487813760291914</v>
      </c>
      <c r="L24" s="324">
        <v>45.121412855121356</v>
      </c>
      <c r="M24" s="324">
        <v>45.049752626863224</v>
      </c>
      <c r="N24" s="324">
        <v>43.755352127372547</v>
      </c>
      <c r="O24" s="324">
        <v>42.709802176333426</v>
      </c>
      <c r="P24" s="324">
        <v>42.491614112520807</v>
      </c>
      <c r="Q24" s="324">
        <v>42.491614112520821</v>
      </c>
      <c r="R24" s="324">
        <v>42.491614112520772</v>
      </c>
    </row>
    <row r="25" spans="2:18" ht="13.5" customHeight="1">
      <c r="B25" s="323" t="s">
        <v>951</v>
      </c>
      <c r="C25" s="323" t="s">
        <v>951</v>
      </c>
      <c r="D25" s="324">
        <v>28.999912715791233</v>
      </c>
      <c r="E25" s="324">
        <v>28.13758457688386</v>
      </c>
      <c r="F25" s="324">
        <v>26.09321037487145</v>
      </c>
      <c r="G25" s="324">
        <v>25.287456366185051</v>
      </c>
      <c r="H25" s="324">
        <v>24.29602898217237</v>
      </c>
      <c r="I25" s="324">
        <v>27.17393737508328</v>
      </c>
      <c r="J25" s="324">
        <v>24.394452507660056</v>
      </c>
      <c r="K25" s="324">
        <v>21.248256900304575</v>
      </c>
      <c r="L25" s="324">
        <v>23.227203927725022</v>
      </c>
      <c r="M25" s="324">
        <v>23.700064766089632</v>
      </c>
      <c r="N25" s="324">
        <v>23.879374575542474</v>
      </c>
      <c r="O25" s="324">
        <v>23.993005264101722</v>
      </c>
      <c r="P25" s="324">
        <v>24.096539000578375</v>
      </c>
      <c r="Q25" s="324">
        <v>24.194962592033285</v>
      </c>
      <c r="R25" s="324">
        <v>24.346439380830027</v>
      </c>
    </row>
    <row r="26" spans="2:18" ht="13.5" customHeight="1">
      <c r="B26" s="323" t="s">
        <v>1059</v>
      </c>
      <c r="C26" s="323" t="s">
        <v>1059</v>
      </c>
      <c r="D26" s="324">
        <v>37.545804183495264</v>
      </c>
      <c r="E26" s="324">
        <v>37.852485383204247</v>
      </c>
      <c r="F26" s="324">
        <v>38.41324515185439</v>
      </c>
      <c r="G26" s="324">
        <v>39.234095589001122</v>
      </c>
      <c r="H26" s="324">
        <v>38.745981387789172</v>
      </c>
      <c r="I26" s="324">
        <v>44.902382505957128</v>
      </c>
      <c r="J26" s="324">
        <v>40.1491853166265</v>
      </c>
      <c r="K26" s="324">
        <v>36.589764889556392</v>
      </c>
      <c r="L26" s="324">
        <v>39.021438451294124</v>
      </c>
      <c r="M26" s="324">
        <v>43.817833387859451</v>
      </c>
      <c r="N26" s="324">
        <v>40.656141397155061</v>
      </c>
      <c r="O26" s="324">
        <v>39.697339138558547</v>
      </c>
      <c r="P26" s="324">
        <v>39.834564909356089</v>
      </c>
      <c r="Q26" s="324">
        <v>39.972818343289227</v>
      </c>
      <c r="R26" s="324">
        <v>40.210014718158035</v>
      </c>
    </row>
    <row r="27" spans="2:18" ht="13.5" customHeight="1">
      <c r="B27" s="323" t="s">
        <v>953</v>
      </c>
      <c r="C27" s="323" t="s">
        <v>953</v>
      </c>
      <c r="D27" s="324">
        <v>50.317122309111937</v>
      </c>
      <c r="E27" s="324">
        <v>49.078392510380134</v>
      </c>
      <c r="F27" s="324">
        <v>48.76335445323113</v>
      </c>
      <c r="G27" s="324">
        <v>48.393889322007396</v>
      </c>
      <c r="H27" s="324">
        <v>48.471571241795139</v>
      </c>
      <c r="I27" s="324">
        <v>56.780838409862511</v>
      </c>
      <c r="J27" s="324">
        <v>56.277004241641862</v>
      </c>
      <c r="K27" s="324">
        <v>56.258514422425399</v>
      </c>
      <c r="L27" s="324">
        <v>54.957305082006755</v>
      </c>
      <c r="M27" s="324">
        <v>50.928175948353406</v>
      </c>
      <c r="N27" s="324">
        <v>50.316874731556538</v>
      </c>
      <c r="O27" s="324">
        <v>50.051708362616708</v>
      </c>
      <c r="P27" s="324">
        <v>49.846082667234157</v>
      </c>
      <c r="Q27" s="324">
        <v>49.941256914913303</v>
      </c>
      <c r="R27" s="324">
        <v>50.001111214220153</v>
      </c>
    </row>
    <row r="28" spans="2:18" ht="13.5" customHeight="1">
      <c r="B28" s="323" t="s">
        <v>1054</v>
      </c>
      <c r="C28" s="323" t="s">
        <v>1054</v>
      </c>
      <c r="D28" s="324">
        <v>37.295226086756109</v>
      </c>
      <c r="E28" s="324">
        <v>37.229276113839873</v>
      </c>
      <c r="F28" s="324">
        <v>36.686079414471507</v>
      </c>
      <c r="G28" s="324">
        <v>36.738706728220407</v>
      </c>
      <c r="H28" s="324">
        <v>37.293696896762548</v>
      </c>
      <c r="I28" s="324">
        <v>44.503566266685091</v>
      </c>
      <c r="J28" s="324">
        <v>42.484681617615387</v>
      </c>
      <c r="K28" s="324">
        <v>41.949662856815848</v>
      </c>
      <c r="L28" s="324">
        <v>42.241226177434932</v>
      </c>
      <c r="M28" s="324">
        <v>42.311679301356506</v>
      </c>
      <c r="N28" s="324">
        <v>39.69212841323781</v>
      </c>
      <c r="O28" s="324">
        <v>39.364853271471993</v>
      </c>
      <c r="P28" s="324">
        <v>39.573385076396065</v>
      </c>
      <c r="Q28" s="324">
        <v>39.87249765706779</v>
      </c>
      <c r="R28" s="324">
        <v>40.229178641034537</v>
      </c>
    </row>
    <row r="29" spans="2:18" ht="13.5" customHeight="1">
      <c r="B29" s="323" t="s">
        <v>1053</v>
      </c>
      <c r="C29" s="323" t="s">
        <v>1053</v>
      </c>
      <c r="D29" s="324">
        <v>19.738116611834208</v>
      </c>
      <c r="E29" s="324">
        <v>19.487590502554141</v>
      </c>
      <c r="F29" s="324">
        <v>19.637868577743333</v>
      </c>
      <c r="G29" s="324">
        <v>20.382915832671564</v>
      </c>
      <c r="H29" s="324">
        <v>22.550971733927497</v>
      </c>
      <c r="I29" s="324">
        <v>25.095347035797889</v>
      </c>
      <c r="J29" s="324">
        <v>25.738553315945566</v>
      </c>
      <c r="K29" s="324">
        <v>28.679687547342485</v>
      </c>
      <c r="L29" s="324">
        <v>24.893469410478197</v>
      </c>
      <c r="M29" s="324">
        <v>24.48432532880355</v>
      </c>
      <c r="N29" s="324">
        <v>24.314791649121588</v>
      </c>
      <c r="O29" s="324">
        <v>24.260382593675001</v>
      </c>
      <c r="P29" s="324">
        <v>24.200565551738499</v>
      </c>
      <c r="Q29" s="324">
        <v>24.200565551738567</v>
      </c>
      <c r="R29" s="324">
        <v>24.211317128602431</v>
      </c>
    </row>
    <row r="30" spans="2:18" ht="13.5" customHeight="1">
      <c r="B30" s="323" t="s">
        <v>971</v>
      </c>
      <c r="C30" s="323" t="s">
        <v>971</v>
      </c>
      <c r="D30" s="324">
        <v>37.39256930741432</v>
      </c>
      <c r="E30" s="324">
        <v>36.125235576384654</v>
      </c>
      <c r="F30" s="324">
        <v>36.478016745091153</v>
      </c>
      <c r="G30" s="324">
        <v>38.051655209967365</v>
      </c>
      <c r="H30" s="324">
        <v>37.693345013797973</v>
      </c>
      <c r="I30" s="324">
        <v>41.388458764112293</v>
      </c>
      <c r="J30" s="324">
        <v>43.161911200424427</v>
      </c>
      <c r="K30" s="324">
        <v>40.947742983581065</v>
      </c>
      <c r="L30" s="324">
        <v>39.799261338993198</v>
      </c>
      <c r="M30" s="324">
        <v>40.797051185531558</v>
      </c>
      <c r="N30" s="324">
        <v>40.048500083908522</v>
      </c>
      <c r="O30" s="324">
        <v>39.519022011299747</v>
      </c>
      <c r="P30" s="324">
        <v>38.80649012297738</v>
      </c>
      <c r="Q30" s="324">
        <v>38.740702342224758</v>
      </c>
      <c r="R30" s="324">
        <v>38.694128872559624</v>
      </c>
    </row>
    <row r="31" spans="2:18" ht="13.5" customHeight="1">
      <c r="B31" s="323" t="s">
        <v>973</v>
      </c>
      <c r="C31" s="323" t="s">
        <v>973</v>
      </c>
      <c r="D31" s="324">
        <v>34.398875072571947</v>
      </c>
      <c r="E31" s="324">
        <v>33.298138214015779</v>
      </c>
      <c r="F31" s="324">
        <v>32.401844466179242</v>
      </c>
      <c r="G31" s="324">
        <v>33.151763324211551</v>
      </c>
      <c r="H31" s="324">
        <v>33.73852819370267</v>
      </c>
      <c r="I31" s="324">
        <v>41.865795101221956</v>
      </c>
      <c r="J31" s="324">
        <v>37.056128669468329</v>
      </c>
      <c r="K31" s="324">
        <v>36.14158230151007</v>
      </c>
      <c r="L31" s="324">
        <v>37.94141525153136</v>
      </c>
      <c r="M31" s="324">
        <v>38.53011162577095</v>
      </c>
      <c r="N31" s="324">
        <v>37.651513336960527</v>
      </c>
      <c r="O31" s="324">
        <v>37.216163382168318</v>
      </c>
      <c r="P31" s="324">
        <v>37.081405504968735</v>
      </c>
      <c r="Q31" s="324">
        <v>37.108915463298281</v>
      </c>
      <c r="R31" s="324">
        <v>36.84399626526735</v>
      </c>
    </row>
    <row r="32" spans="2:18" ht="13.5" customHeight="1">
      <c r="B32" s="323" t="s">
        <v>955</v>
      </c>
      <c r="C32" s="323" t="s">
        <v>955</v>
      </c>
      <c r="D32" s="324">
        <v>40.365701620723094</v>
      </c>
      <c r="E32" s="324">
        <v>40.04476223177798</v>
      </c>
      <c r="F32" s="324">
        <v>41.277454580462383</v>
      </c>
      <c r="G32" s="324">
        <v>42.299388568425115</v>
      </c>
      <c r="H32" s="324">
        <v>43.1054836100366</v>
      </c>
      <c r="I32" s="324">
        <v>46.960602439701013</v>
      </c>
      <c r="J32" s="324">
        <v>42.86051878774478</v>
      </c>
      <c r="K32" s="324">
        <v>43.886029743708804</v>
      </c>
      <c r="L32" s="324">
        <v>47.792272944418144</v>
      </c>
      <c r="M32" s="324">
        <v>49.097882657167105</v>
      </c>
      <c r="N32" s="324">
        <v>49.280232025817824</v>
      </c>
      <c r="O32" s="324">
        <v>49.182533437126033</v>
      </c>
      <c r="P32" s="324">
        <v>49.513974059812014</v>
      </c>
      <c r="Q32" s="324">
        <v>49.825490649871767</v>
      </c>
      <c r="R32" s="324">
        <v>50.232117031992708</v>
      </c>
    </row>
    <row r="33" spans="2:18" ht="13.5" customHeight="1">
      <c r="B33" s="323" t="s">
        <v>981</v>
      </c>
      <c r="C33" s="323" t="s">
        <v>981</v>
      </c>
      <c r="D33" s="324">
        <v>38.518672643299645</v>
      </c>
      <c r="E33" s="324">
        <v>36.372760795095019</v>
      </c>
      <c r="F33" s="324">
        <v>34.452867932125045</v>
      </c>
      <c r="G33" s="324">
        <v>35.975094802033482</v>
      </c>
      <c r="H33" s="324">
        <v>35.672384828922731</v>
      </c>
      <c r="I33" s="324">
        <v>45.297650857040786</v>
      </c>
      <c r="J33" s="324">
        <v>42.931459174294119</v>
      </c>
      <c r="K33" s="324">
        <v>39.38776920908095</v>
      </c>
      <c r="L33" s="324">
        <v>39.846440606601568</v>
      </c>
      <c r="M33" s="324">
        <v>38.439627662276337</v>
      </c>
      <c r="N33" s="324">
        <v>37.669258516990709</v>
      </c>
      <c r="O33" s="324">
        <v>36.981835468210626</v>
      </c>
      <c r="P33" s="324">
        <v>36.232895855865138</v>
      </c>
      <c r="Q33" s="324">
        <v>36.105856136877826</v>
      </c>
      <c r="R33" s="324">
        <v>36.083950143762841</v>
      </c>
    </row>
    <row r="34" spans="2:18" ht="13.5" customHeight="1">
      <c r="B34" s="323" t="s">
        <v>1058</v>
      </c>
      <c r="C34" s="323" t="s">
        <v>957</v>
      </c>
      <c r="D34" s="324">
        <v>44.849480006028912</v>
      </c>
      <c r="E34" s="324">
        <v>43.646879945562631</v>
      </c>
      <c r="F34" s="324">
        <v>42.459079911020311</v>
      </c>
      <c r="G34" s="324">
        <v>42.279650691807483</v>
      </c>
      <c r="H34" s="324">
        <v>42.124210539262414</v>
      </c>
      <c r="I34" s="324">
        <v>47.831343452224026</v>
      </c>
      <c r="J34" s="324">
        <v>46.071673480077237</v>
      </c>
      <c r="K34" s="324">
        <v>43.495011731272996</v>
      </c>
      <c r="L34" s="324">
        <v>44.063797374825846</v>
      </c>
      <c r="M34" s="324">
        <v>44.957700718649434</v>
      </c>
      <c r="N34" s="324">
        <v>45.31381646580693</v>
      </c>
      <c r="O34" s="324">
        <v>45.941728970285396</v>
      </c>
      <c r="P34" s="324">
        <v>46.194690497294943</v>
      </c>
      <c r="Q34" s="324">
        <v>46.582650389083312</v>
      </c>
      <c r="R34" s="324">
        <v>46.697418604365339</v>
      </c>
    </row>
    <row r="35" spans="2:18" ht="13.5" customHeight="1">
      <c r="B35" s="323" t="s">
        <v>2613</v>
      </c>
      <c r="C35" s="323" t="s">
        <v>2613</v>
      </c>
      <c r="D35" s="324">
        <v>37.223437928172295</v>
      </c>
      <c r="E35" s="324">
        <v>36.450343043527162</v>
      </c>
      <c r="F35" s="324">
        <v>35.620079942748426</v>
      </c>
      <c r="G35" s="324">
        <v>36.104260200876773</v>
      </c>
      <c r="H35" s="324">
        <v>38.834599166677094</v>
      </c>
      <c r="I35" s="324">
        <v>42.068750173900412</v>
      </c>
      <c r="J35" s="324">
        <v>41.843319320029416</v>
      </c>
      <c r="K35" s="324">
        <v>41.960720782875825</v>
      </c>
      <c r="L35" s="324">
        <v>41.140155192797941</v>
      </c>
      <c r="M35" s="324">
        <v>41.267118332835913</v>
      </c>
      <c r="N35" s="324">
        <v>40.788561255671105</v>
      </c>
      <c r="O35" s="324">
        <v>40.369835609652824</v>
      </c>
      <c r="P35" s="324">
        <v>39.947415255187686</v>
      </c>
      <c r="Q35" s="324">
        <v>39.478290047821041</v>
      </c>
      <c r="R35" s="324">
        <v>38.362332761587261</v>
      </c>
    </row>
    <row r="36" spans="2:18" ht="13.5" customHeight="1">
      <c r="B36" s="323" t="s">
        <v>2614</v>
      </c>
      <c r="C36" s="323" t="s">
        <v>2614</v>
      </c>
      <c r="D36" s="324">
        <v>48.203188120311175</v>
      </c>
      <c r="E36" s="324">
        <v>50.404600718541346</v>
      </c>
      <c r="F36" s="324">
        <v>49.222955405548547</v>
      </c>
      <c r="G36" s="324">
        <v>47.694123350833294</v>
      </c>
      <c r="H36" s="324">
        <v>50.202978312652768</v>
      </c>
      <c r="I36" s="324">
        <v>56.710023616417381</v>
      </c>
      <c r="J36" s="324">
        <v>46.28592507279258</v>
      </c>
      <c r="K36" s="324">
        <v>37.644710907536208</v>
      </c>
      <c r="L36" s="324">
        <v>44.964992046204664</v>
      </c>
      <c r="M36" s="324">
        <v>43.37699874082363</v>
      </c>
      <c r="N36" s="324">
        <v>42.29835860174542</v>
      </c>
      <c r="O36" s="324">
        <v>42.643379256033612</v>
      </c>
      <c r="P36" s="324">
        <v>43.109643178095851</v>
      </c>
      <c r="Q36" s="324">
        <v>43.66514247967919</v>
      </c>
      <c r="R36" s="324">
        <v>44.075040597836299</v>
      </c>
    </row>
    <row r="37" spans="2:18" ht="13.5" customHeight="1">
      <c r="B37" s="323" t="s">
        <v>961</v>
      </c>
      <c r="C37" s="323" t="s">
        <v>961</v>
      </c>
      <c r="D37" s="324">
        <v>48.145125123808377</v>
      </c>
      <c r="E37" s="324">
        <v>44.836714930253557</v>
      </c>
      <c r="F37" s="324">
        <v>45.368061073626507</v>
      </c>
      <c r="G37" s="324">
        <v>43.240366460965319</v>
      </c>
      <c r="H37" s="324">
        <v>42.441762017626147</v>
      </c>
      <c r="I37" s="324">
        <v>49.234755427044533</v>
      </c>
      <c r="J37" s="324">
        <v>47.459094584530767</v>
      </c>
      <c r="K37" s="324">
        <v>44.100504702260331</v>
      </c>
      <c r="L37" s="324">
        <v>42.434884005606193</v>
      </c>
      <c r="M37" s="324">
        <v>43.151581257998217</v>
      </c>
      <c r="N37" s="324">
        <v>43.074116056047338</v>
      </c>
      <c r="O37" s="324">
        <v>42.901877958560092</v>
      </c>
      <c r="P37" s="324">
        <v>42.430390084632002</v>
      </c>
      <c r="Q37" s="324">
        <v>42.348445321617959</v>
      </c>
      <c r="R37" s="324">
        <v>42.339344622770632</v>
      </c>
    </row>
    <row r="38" spans="2:18">
      <c r="B38" s="323" t="s">
        <v>2615</v>
      </c>
      <c r="C38" s="323" t="s">
        <v>2615</v>
      </c>
      <c r="D38" s="324">
        <v>14.437567247543967</v>
      </c>
      <c r="E38" s="324">
        <v>15.298981463528849</v>
      </c>
      <c r="F38" s="324">
        <v>13.62050825088974</v>
      </c>
      <c r="G38" s="324">
        <v>13.873500278237938</v>
      </c>
      <c r="H38" s="324">
        <v>14.012700615885059</v>
      </c>
      <c r="I38" s="324">
        <v>24.135365564113354</v>
      </c>
      <c r="J38" s="324">
        <v>15.680276496315615</v>
      </c>
      <c r="K38" s="324">
        <v>15.386661260699439</v>
      </c>
      <c r="L38" s="324">
        <v>15.056352544667167</v>
      </c>
      <c r="M38" s="324">
        <v>13.352486180062378</v>
      </c>
      <c r="N38" s="324">
        <v>15.525847460335468</v>
      </c>
      <c r="O38" s="324">
        <v>16.225847460335395</v>
      </c>
      <c r="P38" s="324">
        <v>16.675847460335504</v>
      </c>
      <c r="Q38" s="324">
        <v>16.975847460335444</v>
      </c>
      <c r="R38" s="324">
        <v>17.175847460335454</v>
      </c>
    </row>
    <row r="39" spans="2:18">
      <c r="B39" s="323" t="s">
        <v>975</v>
      </c>
      <c r="C39" s="323" t="s">
        <v>975</v>
      </c>
      <c r="D39" s="324">
        <v>45.563487507176198</v>
      </c>
      <c r="E39" s="324">
        <v>42.545763746351447</v>
      </c>
      <c r="F39" s="324">
        <v>39.494909052685784</v>
      </c>
      <c r="G39" s="324">
        <v>39.669606318136601</v>
      </c>
      <c r="H39" s="324">
        <v>40.532798473361666</v>
      </c>
      <c r="I39" s="324">
        <v>44.750652797397372</v>
      </c>
      <c r="J39" s="324">
        <v>45.604688810711011</v>
      </c>
      <c r="K39" s="324">
        <v>42.281923878108664</v>
      </c>
      <c r="L39" s="324">
        <v>47.913609040221424</v>
      </c>
      <c r="M39" s="324">
        <v>46.962632567894929</v>
      </c>
      <c r="N39" s="324">
        <v>46.171029187529463</v>
      </c>
      <c r="O39" s="324">
        <v>44.847627989722866</v>
      </c>
      <c r="P39" s="324">
        <v>44.643915685413155</v>
      </c>
      <c r="Q39" s="324">
        <v>44.600852587182203</v>
      </c>
      <c r="R39" s="324">
        <v>44.535943613842413</v>
      </c>
    </row>
    <row r="40" spans="2:18">
      <c r="B40" s="323" t="s">
        <v>977</v>
      </c>
      <c r="C40" s="323" t="s">
        <v>977</v>
      </c>
      <c r="D40" s="324">
        <v>48.710636381185253</v>
      </c>
      <c r="E40" s="324">
        <v>46.16288068916576</v>
      </c>
      <c r="F40" s="324">
        <v>44.070046708655632</v>
      </c>
      <c r="G40" s="324">
        <v>43.469285883996747</v>
      </c>
      <c r="H40" s="324">
        <v>43.376613753128709</v>
      </c>
      <c r="I40" s="324">
        <v>51.354344466669076</v>
      </c>
      <c r="J40" s="324">
        <v>49.461444144556005</v>
      </c>
      <c r="K40" s="324">
        <v>47.036000687263538</v>
      </c>
      <c r="L40" s="324">
        <v>47.371633741078242</v>
      </c>
      <c r="M40" s="324">
        <v>47.159183905555487</v>
      </c>
      <c r="N40" s="324">
        <v>46.207630242368097</v>
      </c>
      <c r="O40" s="324">
        <v>45.993803679351814</v>
      </c>
      <c r="P40" s="324">
        <v>45.946057621476108</v>
      </c>
      <c r="Q40" s="324">
        <v>45.777645038778857</v>
      </c>
      <c r="R40" s="324">
        <v>45.791410643577414</v>
      </c>
    </row>
    <row r="41" spans="2:18">
      <c r="B41" s="323" t="s">
        <v>947</v>
      </c>
      <c r="C41" s="323" t="s">
        <v>947</v>
      </c>
      <c r="D41" s="324">
        <v>44.04828159377864</v>
      </c>
      <c r="E41" s="324">
        <v>42.462267367778757</v>
      </c>
      <c r="F41" s="324">
        <v>41.313402586856512</v>
      </c>
      <c r="G41" s="324">
        <v>41.812537847040225</v>
      </c>
      <c r="H41" s="324">
        <v>42.283942439781839</v>
      </c>
      <c r="I41" s="324">
        <v>51.900429844237316</v>
      </c>
      <c r="J41" s="324">
        <v>50.026589434585901</v>
      </c>
      <c r="K41" s="324">
        <v>47.373878193106393</v>
      </c>
      <c r="L41" s="324">
        <v>46.434442013039295</v>
      </c>
      <c r="M41" s="324">
        <v>46.156846651506541</v>
      </c>
      <c r="N41" s="324">
        <v>45.962508543742878</v>
      </c>
      <c r="O41" s="324">
        <v>45.983832580836435</v>
      </c>
      <c r="P41" s="324">
        <v>45.263799280134258</v>
      </c>
      <c r="Q41" s="324">
        <v>45.033991052769096</v>
      </c>
      <c r="R41" s="324">
        <v>45.048434267941374</v>
      </c>
    </row>
    <row r="42" spans="2:18">
      <c r="B42" s="323" t="s">
        <v>965</v>
      </c>
      <c r="C42" s="323" t="s">
        <v>965</v>
      </c>
      <c r="D42" s="324">
        <v>48.407077153459596</v>
      </c>
      <c r="E42" s="324">
        <v>48.775467261724778</v>
      </c>
      <c r="F42" s="324">
        <v>48.262608284285676</v>
      </c>
      <c r="G42" s="324">
        <v>48.809354668076132</v>
      </c>
      <c r="H42" s="324">
        <v>48.131730334506422</v>
      </c>
      <c r="I42" s="324">
        <v>51.057270978208358</v>
      </c>
      <c r="J42" s="324">
        <v>48.132089371879417</v>
      </c>
      <c r="K42" s="324">
        <v>46.807254261054617</v>
      </c>
      <c r="L42" s="324">
        <v>47.214804260580785</v>
      </c>
      <c r="M42" s="324">
        <v>48.045244226064497</v>
      </c>
      <c r="N42" s="324">
        <v>48.087861381091415</v>
      </c>
      <c r="O42" s="324">
        <v>48.610283997484437</v>
      </c>
      <c r="P42" s="324">
        <v>48.60581918279955</v>
      </c>
      <c r="Q42" s="324">
        <v>48.602533137122848</v>
      </c>
      <c r="R42" s="324">
        <v>48.598860418116814</v>
      </c>
    </row>
    <row r="43" spans="2:18">
      <c r="B43" s="323" t="s">
        <v>1056</v>
      </c>
      <c r="C43" s="323" t="s">
        <v>1056</v>
      </c>
      <c r="D43" s="324">
        <v>32.473594897113884</v>
      </c>
      <c r="E43" s="324">
        <v>32.444976720057184</v>
      </c>
      <c r="F43" s="324">
        <v>32.444157819259047</v>
      </c>
      <c r="G43" s="324">
        <v>31.744097653718867</v>
      </c>
      <c r="H43" s="324">
        <v>31.967741516411941</v>
      </c>
      <c r="I43" s="324">
        <v>37.009790733517448</v>
      </c>
      <c r="J43" s="324">
        <v>34.519649881472873</v>
      </c>
      <c r="K43" s="324">
        <v>31.935406458632933</v>
      </c>
      <c r="L43" s="324">
        <v>32.002308031303158</v>
      </c>
      <c r="M43" s="324">
        <v>32.03124587613619</v>
      </c>
      <c r="N43" s="324">
        <v>32.143505933538428</v>
      </c>
      <c r="O43" s="324">
        <v>32.15398102277171</v>
      </c>
      <c r="P43" s="324">
        <v>32.153981022771703</v>
      </c>
      <c r="Q43" s="324">
        <v>32.153981022771696</v>
      </c>
      <c r="R43" s="324">
        <v>32.15398102277166</v>
      </c>
    </row>
    <row r="44" spans="2:18">
      <c r="B44" s="323" t="s">
        <v>758</v>
      </c>
      <c r="C44" s="323" t="s">
        <v>758</v>
      </c>
      <c r="D44" s="324">
        <v>40.426861944291822</v>
      </c>
      <c r="E44" s="324">
        <v>39.634221962247288</v>
      </c>
      <c r="F44" s="324">
        <v>39.15692908750232</v>
      </c>
      <c r="G44" s="324">
        <v>38.872343312097172</v>
      </c>
      <c r="H44" s="324">
        <v>38.734359899029549</v>
      </c>
      <c r="I44" s="324">
        <v>49.93736598792561</v>
      </c>
      <c r="J44" s="324">
        <v>45.883088982473893</v>
      </c>
      <c r="K44" s="324">
        <v>44.42180527306472</v>
      </c>
      <c r="L44" s="324">
        <v>44.665123157324196</v>
      </c>
      <c r="M44" s="324">
        <v>44.054733784477371</v>
      </c>
      <c r="N44" s="324">
        <v>43.586925957424036</v>
      </c>
      <c r="O44" s="324">
        <v>43.339929908654796</v>
      </c>
      <c r="P44" s="324">
        <v>43.177443227643089</v>
      </c>
      <c r="Q44" s="324">
        <v>43.136501056926477</v>
      </c>
      <c r="R44" s="324">
        <v>43.064649161905876</v>
      </c>
    </row>
    <row r="45" spans="2:18" ht="13.5">
      <c r="B45" s="325" t="s">
        <v>2646</v>
      </c>
      <c r="C45" s="325" t="s">
        <v>121</v>
      </c>
      <c r="D45" s="326">
        <v>35.030948346542772</v>
      </c>
      <c r="E45" s="326">
        <v>35.333067445187162</v>
      </c>
      <c r="F45" s="326">
        <v>35.194074066520159</v>
      </c>
      <c r="G45" s="326">
        <v>35.349343609343784</v>
      </c>
      <c r="H45" s="326">
        <v>35.849489345488678</v>
      </c>
      <c r="I45" s="326">
        <v>44.636577767825003</v>
      </c>
      <c r="J45" s="326">
        <v>42.783167790184393</v>
      </c>
      <c r="K45" s="326">
        <v>36.786040296611652</v>
      </c>
      <c r="L45" s="326">
        <v>38.067415705650944</v>
      </c>
      <c r="M45" s="326">
        <v>37.047904450399493</v>
      </c>
      <c r="N45" s="326">
        <v>37.454399250034179</v>
      </c>
      <c r="O45" s="326">
        <v>37.579972974779068</v>
      </c>
      <c r="P45" s="326">
        <v>37.461471788547044</v>
      </c>
      <c r="Q45" s="326">
        <v>37.558235728619806</v>
      </c>
      <c r="R45" s="326">
        <v>37.249691410154824</v>
      </c>
    </row>
    <row r="46" spans="2:18" ht="6" customHeight="1">
      <c r="B46" s="323"/>
      <c r="C46" s="323"/>
      <c r="D46" s="324"/>
      <c r="E46" s="324"/>
      <c r="F46" s="324"/>
      <c r="G46" s="324"/>
      <c r="H46" s="324"/>
      <c r="I46" s="324"/>
      <c r="J46" s="324"/>
      <c r="K46" s="324"/>
      <c r="L46" s="324"/>
      <c r="M46" s="324"/>
      <c r="N46" s="324"/>
      <c r="O46" s="324"/>
      <c r="P46" s="324"/>
      <c r="Q46" s="324"/>
      <c r="R46" s="324"/>
    </row>
    <row r="47" spans="2:18" ht="10.5" customHeight="1">
      <c r="B47" s="470" t="s">
        <v>2618</v>
      </c>
      <c r="C47" s="470"/>
      <c r="D47" s="470"/>
      <c r="E47" s="470"/>
      <c r="F47" s="470"/>
      <c r="G47" s="470"/>
      <c r="H47" s="470"/>
      <c r="I47" s="470"/>
      <c r="J47" s="470"/>
      <c r="K47" s="470"/>
      <c r="L47" s="470"/>
      <c r="M47" s="470"/>
      <c r="N47" s="470"/>
      <c r="O47" s="470"/>
      <c r="P47" s="470"/>
      <c r="Q47" s="328"/>
      <c r="R47" s="328"/>
    </row>
    <row r="48" spans="2:18">
      <c r="B48" s="470" t="s">
        <v>2644</v>
      </c>
      <c r="C48" s="470"/>
      <c r="D48" s="470"/>
      <c r="E48" s="470"/>
      <c r="F48" s="470"/>
      <c r="G48" s="470"/>
      <c r="H48" s="470"/>
      <c r="I48" s="470"/>
      <c r="J48" s="470"/>
      <c r="K48" s="470"/>
      <c r="L48" s="470"/>
      <c r="M48" s="470"/>
      <c r="N48" s="470"/>
      <c r="O48" s="470"/>
      <c r="P48" s="470"/>
      <c r="Q48" s="328"/>
      <c r="R48" s="328"/>
    </row>
    <row r="49" spans="2:18" ht="48" customHeight="1">
      <c r="B49" s="471" t="s">
        <v>2647</v>
      </c>
      <c r="C49" s="471"/>
      <c r="D49" s="471"/>
      <c r="E49" s="471"/>
      <c r="F49" s="471"/>
      <c r="G49" s="471"/>
      <c r="H49" s="471"/>
      <c r="I49" s="471"/>
      <c r="J49" s="471"/>
      <c r="K49" s="471"/>
      <c r="L49" s="471"/>
      <c r="M49" s="471"/>
      <c r="N49" s="471"/>
      <c r="O49" s="471"/>
      <c r="P49" s="471"/>
      <c r="Q49" s="471"/>
      <c r="R49" s="471"/>
    </row>
    <row r="50" spans="2:18">
      <c r="B50" s="323"/>
      <c r="C50" s="323"/>
      <c r="D50" s="330"/>
      <c r="E50" s="330"/>
      <c r="F50" s="330"/>
      <c r="G50" s="330"/>
      <c r="H50" s="330"/>
      <c r="I50" s="330"/>
      <c r="J50" s="330"/>
      <c r="K50" s="330"/>
      <c r="L50" s="330"/>
      <c r="M50" s="330"/>
      <c r="N50" s="330"/>
      <c r="O50" s="330"/>
      <c r="P50" s="330"/>
      <c r="Q50" s="330"/>
      <c r="R50" s="330"/>
    </row>
    <row r="51" spans="2:18">
      <c r="B51" s="323"/>
      <c r="C51" s="323"/>
      <c r="D51" s="330"/>
      <c r="E51" s="330"/>
      <c r="F51" s="330"/>
      <c r="G51" s="330"/>
      <c r="H51" s="330"/>
      <c r="I51" s="330"/>
      <c r="J51" s="330"/>
      <c r="K51" s="330"/>
      <c r="L51" s="330"/>
      <c r="M51" s="330"/>
      <c r="N51" s="330"/>
      <c r="O51" s="330"/>
      <c r="P51" s="330"/>
      <c r="Q51" s="330"/>
      <c r="R51" s="330"/>
    </row>
    <row r="52" spans="2:18">
      <c r="B52" s="323"/>
      <c r="C52" s="323"/>
      <c r="D52" s="330"/>
      <c r="E52" s="330"/>
      <c r="F52" s="330"/>
      <c r="G52" s="330"/>
      <c r="H52" s="330"/>
      <c r="I52" s="330"/>
      <c r="J52" s="330"/>
      <c r="K52" s="330"/>
      <c r="L52" s="330"/>
      <c r="M52" s="330"/>
      <c r="N52" s="330"/>
      <c r="O52" s="330"/>
      <c r="P52" s="330"/>
      <c r="Q52" s="330"/>
      <c r="R52" s="330"/>
    </row>
    <row r="53" spans="2:18">
      <c r="B53" s="323"/>
      <c r="C53" s="323"/>
      <c r="D53" s="330"/>
      <c r="E53" s="330"/>
      <c r="F53" s="330"/>
      <c r="G53" s="330"/>
      <c r="H53" s="330"/>
      <c r="I53" s="330"/>
      <c r="J53" s="330"/>
      <c r="K53" s="330"/>
      <c r="L53" s="330"/>
      <c r="M53" s="330"/>
      <c r="N53" s="330"/>
      <c r="O53" s="330"/>
      <c r="P53" s="330"/>
      <c r="Q53" s="330"/>
      <c r="R53" s="330"/>
    </row>
    <row r="54" spans="2:18">
      <c r="B54" s="323"/>
      <c r="C54" s="323"/>
      <c r="D54" s="330"/>
      <c r="E54" s="330"/>
      <c r="F54" s="330"/>
      <c r="G54" s="330"/>
      <c r="H54" s="330"/>
      <c r="I54" s="330"/>
      <c r="J54" s="330"/>
      <c r="K54" s="330"/>
      <c r="L54" s="330"/>
      <c r="M54" s="330"/>
      <c r="N54" s="330"/>
      <c r="O54" s="330"/>
      <c r="P54" s="330"/>
      <c r="Q54" s="330"/>
      <c r="R54" s="330"/>
    </row>
    <row r="55" spans="2:18">
      <c r="B55" s="323"/>
      <c r="C55" s="323"/>
      <c r="D55" s="330"/>
      <c r="E55" s="330"/>
      <c r="F55" s="330"/>
      <c r="G55" s="330"/>
      <c r="H55" s="330"/>
      <c r="I55" s="330"/>
      <c r="J55" s="330"/>
      <c r="K55" s="330"/>
      <c r="L55" s="330"/>
      <c r="M55" s="330"/>
      <c r="N55" s="330"/>
      <c r="O55" s="330"/>
      <c r="P55" s="330"/>
      <c r="Q55" s="330"/>
      <c r="R55" s="330"/>
    </row>
    <row r="56" spans="2:18">
      <c r="B56" s="323"/>
      <c r="C56" s="323"/>
      <c r="D56" s="330"/>
      <c r="E56" s="330"/>
      <c r="F56" s="330"/>
      <c r="G56" s="330"/>
      <c r="H56" s="330"/>
      <c r="I56" s="330"/>
      <c r="J56" s="330"/>
      <c r="K56" s="330"/>
      <c r="L56" s="330"/>
      <c r="M56" s="330"/>
      <c r="N56" s="330"/>
      <c r="O56" s="330"/>
      <c r="P56" s="330"/>
      <c r="Q56" s="330"/>
      <c r="R56" s="330"/>
    </row>
    <row r="57" spans="2:18">
      <c r="B57" s="323"/>
      <c r="C57" s="323"/>
      <c r="D57" s="330"/>
      <c r="E57" s="330"/>
      <c r="F57" s="330"/>
      <c r="G57" s="330"/>
      <c r="H57" s="330"/>
      <c r="I57" s="330"/>
      <c r="J57" s="330"/>
      <c r="K57" s="330"/>
      <c r="L57" s="330"/>
      <c r="M57" s="330"/>
      <c r="N57" s="330"/>
      <c r="O57" s="330"/>
      <c r="P57" s="330"/>
      <c r="Q57" s="33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row r="77" spans="2:18">
      <c r="B77" s="323"/>
      <c r="C77" s="323"/>
      <c r="D77" s="330"/>
      <c r="E77" s="330"/>
      <c r="F77" s="330"/>
      <c r="G77" s="330"/>
      <c r="H77" s="330"/>
      <c r="I77" s="330"/>
      <c r="J77" s="330"/>
      <c r="K77" s="330"/>
      <c r="L77" s="330"/>
      <c r="M77" s="330"/>
      <c r="N77" s="330"/>
      <c r="O77" s="330"/>
      <c r="P77" s="330"/>
      <c r="Q77" s="330"/>
      <c r="R77" s="330"/>
    </row>
    <row r="78" spans="2:18">
      <c r="B78" s="323"/>
      <c r="C78" s="323"/>
      <c r="D78" s="330"/>
      <c r="E78" s="330"/>
      <c r="F78" s="330"/>
      <c r="G78" s="330"/>
      <c r="H78" s="330"/>
      <c r="I78" s="330"/>
      <c r="J78" s="330"/>
      <c r="K78" s="330"/>
      <c r="L78" s="330"/>
      <c r="M78" s="330"/>
      <c r="N78" s="330"/>
      <c r="O78" s="330"/>
      <c r="P78" s="330"/>
      <c r="Q78" s="330"/>
      <c r="R78" s="330"/>
    </row>
    <row r="79" spans="2:18">
      <c r="B79" s="323"/>
      <c r="C79" s="323"/>
      <c r="D79" s="330"/>
      <c r="E79" s="330"/>
      <c r="F79" s="330"/>
      <c r="G79" s="330"/>
      <c r="H79" s="330"/>
      <c r="I79" s="330"/>
      <c r="J79" s="330"/>
      <c r="K79" s="330"/>
      <c r="L79" s="330"/>
      <c r="M79" s="330"/>
      <c r="N79" s="330"/>
      <c r="O79" s="330"/>
      <c r="P79" s="330"/>
      <c r="Q79" s="330"/>
      <c r="R79" s="330"/>
    </row>
  </sheetData>
  <mergeCells count="4">
    <mergeCell ref="B2:N2"/>
    <mergeCell ref="B47:P47"/>
    <mergeCell ref="B48:P48"/>
    <mergeCell ref="B49:R49"/>
  </mergeCells>
  <conditionalFormatting sqref="C45 B11:C44 B9:R10 D11:R45">
    <cfRule type="expression" dxfId="157" priority="2">
      <formula>MOD(ROW(),2)=0</formula>
    </cfRule>
  </conditionalFormatting>
  <conditionalFormatting sqref="B45">
    <cfRule type="expression" dxfId="156" priority="1">
      <formula>MOD(ROW(),2)=0</formula>
    </cfRule>
  </conditionalFormatting>
  <pageMargins left="0.7" right="0.7" top="0.75" bottom="0.75" header="0.3" footer="0.3"/>
  <pageSetup scale="1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B6851-7081-42BA-9AC4-9B447B40C51E}">
  <sheetPr codeName="Sheet10">
    <pageSetUpPr fitToPage="1"/>
  </sheetPr>
  <dimension ref="B2:S82"/>
  <sheetViews>
    <sheetView zoomScaleNormal="100" workbookViewId="0">
      <pane xSplit="3" ySplit="4" topLeftCell="D15" activePane="bottomRight" state="frozen"/>
      <selection pane="bottomRight" activeCell="W13" sqref="W13"/>
      <selection pane="bottomLeft" activeCell="W13" sqref="W13"/>
      <selection pane="topRight" activeCell="W13" sqref="W13"/>
    </sheetView>
  </sheetViews>
  <sheetFormatPr defaultColWidth="9.140625" defaultRowHeight="12" outlineLevelCol="1"/>
  <cols>
    <col min="1" max="1" width="6.7109375" style="310" customWidth="1"/>
    <col min="2" max="2" width="17.5703125" style="310" customWidth="1"/>
    <col min="3" max="3" width="20.5703125" style="310" hidden="1" customWidth="1" outlineLevel="1"/>
    <col min="4" max="4" width="9.140625" style="311" customWidth="1" collapsed="1"/>
    <col min="5" max="14" width="9.140625" style="311" customWidth="1"/>
    <col min="15" max="18" width="8.140625" style="311" customWidth="1"/>
    <col min="19" max="16384" width="9.140625" style="310"/>
  </cols>
  <sheetData>
    <row r="2" spans="2:18" ht="13.9" customHeight="1">
      <c r="B2" s="473" t="s">
        <v>2648</v>
      </c>
      <c r="C2" s="473"/>
      <c r="D2" s="473"/>
      <c r="E2" s="473"/>
      <c r="F2" s="473"/>
      <c r="G2" s="473"/>
      <c r="H2" s="473"/>
      <c r="I2" s="473"/>
      <c r="J2" s="473"/>
      <c r="K2" s="473"/>
      <c r="L2" s="473"/>
      <c r="M2" s="473"/>
      <c r="N2" s="473"/>
      <c r="O2" s="343"/>
      <c r="P2" s="343"/>
      <c r="Q2" s="343"/>
      <c r="R2" s="343"/>
    </row>
    <row r="3" spans="2:18" ht="15.75">
      <c r="B3" s="344" t="s">
        <v>646</v>
      </c>
      <c r="C3" s="314"/>
      <c r="D3" s="314"/>
      <c r="E3" s="314"/>
      <c r="F3" s="314"/>
      <c r="G3" s="314"/>
      <c r="H3" s="314"/>
      <c r="I3" s="314"/>
      <c r="J3" s="314"/>
      <c r="K3" s="314"/>
      <c r="L3" s="314"/>
      <c r="M3" s="314"/>
      <c r="N3" s="314"/>
      <c r="O3" s="314"/>
      <c r="P3" s="314"/>
      <c r="Q3" s="314"/>
      <c r="R3" s="338"/>
    </row>
    <row r="4" spans="2:18"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18" hidden="1">
      <c r="B5" s="318" t="s">
        <v>2600</v>
      </c>
      <c r="C5" s="319" t="s">
        <v>2600</v>
      </c>
      <c r="D5" s="320">
        <v>79.779306657098431</v>
      </c>
      <c r="E5" s="320">
        <v>83.713300680997435</v>
      </c>
      <c r="F5" s="320">
        <v>82.511566668074337</v>
      </c>
      <c r="G5" s="320">
        <v>82.652475577290005</v>
      </c>
      <c r="H5" s="320">
        <v>84.157924790222594</v>
      </c>
      <c r="I5" s="320">
        <v>99.379689707801177</v>
      </c>
      <c r="J5" s="320">
        <v>94.717305075428669</v>
      </c>
      <c r="K5" s="320">
        <v>91.301759171240832</v>
      </c>
      <c r="L5" s="320">
        <v>93.189807800810513</v>
      </c>
      <c r="M5" s="320">
        <v>93.765971527483202</v>
      </c>
      <c r="N5" s="320">
        <v>95.120158456425727</v>
      </c>
      <c r="O5" s="320">
        <v>96.251537273241041</v>
      </c>
      <c r="P5" s="320">
        <v>97.11649037869401</v>
      </c>
      <c r="Q5" s="320">
        <v>98.084823415978462</v>
      </c>
      <c r="R5" s="320">
        <v>98.752717220808606</v>
      </c>
    </row>
    <row r="6" spans="2:18" ht="13.5">
      <c r="B6" s="318" t="s">
        <v>2649</v>
      </c>
      <c r="C6" s="319" t="s">
        <v>2602</v>
      </c>
      <c r="D6" s="320">
        <v>103.21015155886867</v>
      </c>
      <c r="E6" s="320">
        <v>105.61660067509298</v>
      </c>
      <c r="F6" s="320">
        <v>103.23293241188424</v>
      </c>
      <c r="G6" s="320">
        <v>102.77993546412443</v>
      </c>
      <c r="H6" s="320">
        <v>103.88037245994623</v>
      </c>
      <c r="I6" s="320">
        <v>122.39239849430072</v>
      </c>
      <c r="J6" s="320">
        <v>116.18630792462865</v>
      </c>
      <c r="K6" s="320">
        <v>111.20110775184553</v>
      </c>
      <c r="L6" s="320">
        <v>110.96796188295275</v>
      </c>
      <c r="M6" s="320">
        <v>111.20427973922172</v>
      </c>
      <c r="N6" s="320">
        <v>112.44743374234308</v>
      </c>
      <c r="O6" s="320">
        <v>113.3503494048243</v>
      </c>
      <c r="P6" s="320">
        <v>113.98132882285452</v>
      </c>
      <c r="Q6" s="320">
        <v>114.74610628442457</v>
      </c>
      <c r="R6" s="320">
        <v>115.1332393726542</v>
      </c>
    </row>
    <row r="7" spans="2:18">
      <c r="B7" s="321" t="s">
        <v>2603</v>
      </c>
      <c r="C7" s="319" t="s">
        <v>2603</v>
      </c>
      <c r="D7" s="320">
        <v>91.263119887794701</v>
      </c>
      <c r="E7" s="320">
        <v>90.410608919116399</v>
      </c>
      <c r="F7" s="320">
        <v>88.05741977334327</v>
      </c>
      <c r="G7" s="320">
        <v>86.073122906617854</v>
      </c>
      <c r="H7" s="320">
        <v>84.052256502165477</v>
      </c>
      <c r="I7" s="320">
        <v>97.163400019725259</v>
      </c>
      <c r="J7" s="320">
        <v>94.731674230870013</v>
      </c>
      <c r="K7" s="320">
        <v>90.789942639243932</v>
      </c>
      <c r="L7" s="320">
        <v>88.599764619515867</v>
      </c>
      <c r="M7" s="320">
        <v>88.673967153343568</v>
      </c>
      <c r="N7" s="320">
        <v>88.281339939184207</v>
      </c>
      <c r="O7" s="320">
        <v>88.165821333114451</v>
      </c>
      <c r="P7" s="320">
        <v>87.944613885077402</v>
      </c>
      <c r="Q7" s="320">
        <v>87.894703352975142</v>
      </c>
      <c r="R7" s="320">
        <v>87.696694919869444</v>
      </c>
    </row>
    <row r="8" spans="2:18">
      <c r="B8" s="321" t="s">
        <v>2604</v>
      </c>
      <c r="C8" s="321" t="s">
        <v>2605</v>
      </c>
      <c r="D8" s="320">
        <v>116.26742648939256</v>
      </c>
      <c r="E8" s="320">
        <v>119.3586148615467</v>
      </c>
      <c r="F8" s="320">
        <v>117.21066388458782</v>
      </c>
      <c r="G8" s="320">
        <v>117.04973223491214</v>
      </c>
      <c r="H8" s="320">
        <v>118.0154621514794</v>
      </c>
      <c r="I8" s="320">
        <v>139.57602136602685</v>
      </c>
      <c r="J8" s="320">
        <v>132.75691859666233</v>
      </c>
      <c r="K8" s="320">
        <v>126.6948005625716</v>
      </c>
      <c r="L8" s="320">
        <v>126.14938338409827</v>
      </c>
      <c r="M8" s="320">
        <v>126.53479397849718</v>
      </c>
      <c r="N8" s="320">
        <v>128.40140469325692</v>
      </c>
      <c r="O8" s="320">
        <v>129.69051267589575</v>
      </c>
      <c r="P8" s="320">
        <v>130.64555525866714</v>
      </c>
      <c r="Q8" s="320">
        <v>131.80271159735113</v>
      </c>
      <c r="R8" s="320">
        <v>132.45803993952887</v>
      </c>
    </row>
    <row r="9" spans="2:18" ht="12" customHeight="1">
      <c r="B9" s="321" t="s">
        <v>2606</v>
      </c>
      <c r="C9" s="322" t="s">
        <v>2607</v>
      </c>
      <c r="D9" s="320">
        <v>110.7390157548933</v>
      </c>
      <c r="E9" s="320">
        <v>113.74637393003681</v>
      </c>
      <c r="F9" s="320">
        <v>111.46868635317753</v>
      </c>
      <c r="G9" s="320">
        <v>111.38052763626445</v>
      </c>
      <c r="H9" s="320">
        <v>112.78571211665177</v>
      </c>
      <c r="I9" s="320">
        <v>133.35901851318994</v>
      </c>
      <c r="J9" s="320">
        <v>126.83396506111214</v>
      </c>
      <c r="K9" s="320">
        <v>121.3556365730674</v>
      </c>
      <c r="L9" s="320">
        <v>121.06983524374171</v>
      </c>
      <c r="M9" s="320">
        <v>121.54195402698966</v>
      </c>
      <c r="N9" s="320">
        <v>123.27068736893759</v>
      </c>
      <c r="O9" s="320">
        <v>124.46362393730007</v>
      </c>
      <c r="P9" s="320">
        <v>125.32076091519966</v>
      </c>
      <c r="Q9" s="320">
        <v>126.33587914314488</v>
      </c>
      <c r="R9" s="320">
        <v>126.8645830007007</v>
      </c>
    </row>
    <row r="10" spans="2:18" ht="2.25" customHeight="1">
      <c r="B10" s="321"/>
      <c r="C10" s="322"/>
      <c r="D10" s="320"/>
      <c r="E10" s="320"/>
      <c r="F10" s="320"/>
      <c r="G10" s="320"/>
      <c r="H10" s="320"/>
      <c r="I10" s="320"/>
      <c r="J10" s="320"/>
      <c r="K10" s="320"/>
      <c r="L10" s="320"/>
      <c r="M10" s="320"/>
      <c r="N10" s="320"/>
      <c r="O10" s="320"/>
      <c r="P10" s="320"/>
      <c r="Q10" s="320"/>
      <c r="R10" s="320"/>
    </row>
    <row r="11" spans="2:18" ht="13.5" customHeight="1">
      <c r="B11" s="323" t="s">
        <v>2608</v>
      </c>
      <c r="C11" s="323" t="s">
        <v>2608</v>
      </c>
      <c r="D11" s="324">
        <v>40.955494311018846</v>
      </c>
      <c r="E11" s="324">
        <v>39.772857546830934</v>
      </c>
      <c r="F11" s="324">
        <v>37.853571105822816</v>
      </c>
      <c r="G11" s="324">
        <v>36.344288822758848</v>
      </c>
      <c r="H11" s="324">
        <v>35.365204618190333</v>
      </c>
      <c r="I11" s="324">
        <v>46.352757112548346</v>
      </c>
      <c r="J11" s="324">
        <v>48.614179446952477</v>
      </c>
      <c r="K11" s="324">
        <v>38.914741753911613</v>
      </c>
      <c r="L11" s="324">
        <v>36.420205479048349</v>
      </c>
      <c r="M11" s="324">
        <v>34.727006122228445</v>
      </c>
      <c r="N11" s="324">
        <v>33.398346553055362</v>
      </c>
      <c r="O11" s="324">
        <v>32.337689063908911</v>
      </c>
      <c r="P11" s="324">
        <v>31.321895995738323</v>
      </c>
      <c r="Q11" s="324">
        <v>30.835614281748292</v>
      </c>
      <c r="R11" s="324">
        <v>30.344040187881482</v>
      </c>
    </row>
    <row r="12" spans="2:18" ht="13.5" customHeight="1">
      <c r="B12" s="323" t="s">
        <v>2650</v>
      </c>
      <c r="C12" s="323" t="s">
        <v>1060</v>
      </c>
      <c r="D12" s="324">
        <v>37.708168096366499</v>
      </c>
      <c r="E12" s="324">
        <v>40.582157010351324</v>
      </c>
      <c r="F12" s="324">
        <v>41.151320240733469</v>
      </c>
      <c r="G12" s="324">
        <v>41.701588911622686</v>
      </c>
      <c r="H12" s="324">
        <v>46.6559663199574</v>
      </c>
      <c r="I12" s="324">
        <v>57.004021939322392</v>
      </c>
      <c r="J12" s="324">
        <v>55.483938404665047</v>
      </c>
      <c r="K12" s="324">
        <v>50.107791600143024</v>
      </c>
      <c r="L12" s="324">
        <v>49.381173097068263</v>
      </c>
      <c r="M12" s="324">
        <v>49.634138536659869</v>
      </c>
      <c r="N12" s="324">
        <v>49.259616048977705</v>
      </c>
      <c r="O12" s="324">
        <v>48.779118898344358</v>
      </c>
      <c r="P12" s="324">
        <v>47.514555730004453</v>
      </c>
      <c r="Q12" s="324">
        <v>45.678543613169175</v>
      </c>
      <c r="R12" s="324">
        <v>43.770998164690425</v>
      </c>
    </row>
    <row r="13" spans="2:18" ht="13.5" customHeight="1">
      <c r="B13" s="323" t="s">
        <v>959</v>
      </c>
      <c r="C13" s="323" t="s">
        <v>959</v>
      </c>
      <c r="D13" s="324">
        <v>84.401089495926584</v>
      </c>
      <c r="E13" s="324">
        <v>82.548609091519211</v>
      </c>
      <c r="F13" s="324">
        <v>78.603450600468165</v>
      </c>
      <c r="G13" s="324">
        <v>74.07381052486943</v>
      </c>
      <c r="H13" s="324">
        <v>70.638903754629013</v>
      </c>
      <c r="I13" s="324">
        <v>82.958884564367636</v>
      </c>
      <c r="J13" s="324">
        <v>82.50527217138422</v>
      </c>
      <c r="K13" s="324">
        <v>78.433898116342121</v>
      </c>
      <c r="L13" s="324">
        <v>75.53292203084996</v>
      </c>
      <c r="M13" s="324">
        <v>75.438015607550128</v>
      </c>
      <c r="N13" s="324">
        <v>75.429895513300195</v>
      </c>
      <c r="O13" s="324">
        <v>75.540482236205392</v>
      </c>
      <c r="P13" s="324">
        <v>75.827257690621025</v>
      </c>
      <c r="Q13" s="324">
        <v>76.000094804276813</v>
      </c>
      <c r="R13" s="324">
        <v>75.953882687692627</v>
      </c>
    </row>
    <row r="14" spans="2:18" ht="13.5" customHeight="1">
      <c r="B14" s="323" t="s">
        <v>939</v>
      </c>
      <c r="C14" s="323" t="s">
        <v>939</v>
      </c>
      <c r="D14" s="324">
        <v>105.23035646577171</v>
      </c>
      <c r="E14" s="324">
        <v>105.00714974946813</v>
      </c>
      <c r="F14" s="324">
        <v>102.02179530389843</v>
      </c>
      <c r="G14" s="324">
        <v>99.855885543124572</v>
      </c>
      <c r="H14" s="324">
        <v>97.612790279855261</v>
      </c>
      <c r="I14" s="324">
        <v>111.82077838644986</v>
      </c>
      <c r="J14" s="324">
        <v>107.97865847656173</v>
      </c>
      <c r="K14" s="324">
        <v>104.33502693824508</v>
      </c>
      <c r="L14" s="324">
        <v>104.45980415255458</v>
      </c>
      <c r="M14" s="324">
        <v>105.35465533839353</v>
      </c>
      <c r="N14" s="324">
        <v>107.08686908266607</v>
      </c>
      <c r="O14" s="324">
        <v>109.15780645937838</v>
      </c>
      <c r="P14" s="324">
        <v>111.53141991252471</v>
      </c>
      <c r="Q14" s="324">
        <v>113.53788934052903</v>
      </c>
      <c r="R14" s="324">
        <v>115.58422564843147</v>
      </c>
    </row>
    <row r="15" spans="2:18" ht="13.5" customHeight="1">
      <c r="B15" s="323" t="s">
        <v>2651</v>
      </c>
      <c r="C15" s="323" t="s">
        <v>1057</v>
      </c>
      <c r="D15" s="324">
        <v>92.028851897644799</v>
      </c>
      <c r="E15" s="324">
        <v>92.396823555258251</v>
      </c>
      <c r="F15" s="324">
        <v>90.942245803943763</v>
      </c>
      <c r="G15" s="324">
        <v>90.776119069184929</v>
      </c>
      <c r="H15" s="324">
        <v>90.21016501387686</v>
      </c>
      <c r="I15" s="324">
        <v>118.20036414779014</v>
      </c>
      <c r="J15" s="324">
        <v>113.48329024843045</v>
      </c>
      <c r="K15" s="324">
        <v>107.36799525395364</v>
      </c>
      <c r="L15" s="324">
        <v>107.12934245323511</v>
      </c>
      <c r="M15" s="324">
        <v>104.72253987767625</v>
      </c>
      <c r="N15" s="324">
        <v>102.11394010981536</v>
      </c>
      <c r="O15" s="324">
        <v>100.22640895649253</v>
      </c>
      <c r="P15" s="324">
        <v>98.621924447226277</v>
      </c>
      <c r="Q15" s="324">
        <v>97.095025471293056</v>
      </c>
      <c r="R15" s="324">
        <v>95.360762163092033</v>
      </c>
    </row>
    <row r="16" spans="2:18" ht="13.5" customHeight="1">
      <c r="B16" s="323" t="s">
        <v>581</v>
      </c>
      <c r="C16" s="323" t="s">
        <v>581</v>
      </c>
      <c r="D16" s="324">
        <v>83.011977223640287</v>
      </c>
      <c r="E16" s="324">
        <v>79.471964586846539</v>
      </c>
      <c r="F16" s="324">
        <v>76.34022488211825</v>
      </c>
      <c r="G16" s="324">
        <v>73.066653860929705</v>
      </c>
      <c r="H16" s="324">
        <v>70.879835360967434</v>
      </c>
      <c r="I16" s="324">
        <v>86.769620153046091</v>
      </c>
      <c r="J16" s="324">
        <v>78.117927031793045</v>
      </c>
      <c r="K16" s="324">
        <v>68.162337853340006</v>
      </c>
      <c r="L16" s="324">
        <v>63.517065089282987</v>
      </c>
      <c r="M16" s="324">
        <v>59.505047122925539</v>
      </c>
      <c r="N16" s="324">
        <v>58.373364919108994</v>
      </c>
      <c r="O16" s="324">
        <v>57.115456610410817</v>
      </c>
      <c r="P16" s="324">
        <v>56.020325563305796</v>
      </c>
      <c r="Q16" s="324">
        <v>54.930729246089882</v>
      </c>
      <c r="R16" s="324">
        <v>53.971913217721493</v>
      </c>
    </row>
    <row r="17" spans="2:18" ht="13.5" customHeight="1">
      <c r="B17" s="323" t="s">
        <v>979</v>
      </c>
      <c r="C17" s="323" t="s">
        <v>979</v>
      </c>
      <c r="D17" s="324">
        <v>106.79948729380295</v>
      </c>
      <c r="E17" s="324">
        <v>102.60708124710733</v>
      </c>
      <c r="F17" s="324">
        <v>92.62371753214785</v>
      </c>
      <c r="G17" s="324">
        <v>101.1414018851124</v>
      </c>
      <c r="H17" s="324">
        <v>93.04805912579765</v>
      </c>
      <c r="I17" s="324">
        <v>114.92889385920033</v>
      </c>
      <c r="J17" s="324">
        <v>99.250629823970215</v>
      </c>
      <c r="K17" s="324">
        <v>85.594660368935678</v>
      </c>
      <c r="L17" s="324">
        <v>77.414465791357358</v>
      </c>
      <c r="M17" s="324">
        <v>70.704353244574904</v>
      </c>
      <c r="N17" s="324">
        <v>65.090224988709124</v>
      </c>
      <c r="O17" s="324">
        <v>59.979467675306744</v>
      </c>
      <c r="P17" s="324">
        <v>56.012813250858187</v>
      </c>
      <c r="Q17" s="324">
        <v>52.793039930893258</v>
      </c>
      <c r="R17" s="324">
        <v>49.97227507720099</v>
      </c>
    </row>
    <row r="18" spans="2:18" ht="13.5" customHeight="1">
      <c r="B18" s="323" t="s">
        <v>967</v>
      </c>
      <c r="C18" s="323" t="s">
        <v>967</v>
      </c>
      <c r="D18" s="324">
        <v>39.695069246232414</v>
      </c>
      <c r="E18" s="324">
        <v>36.580851734035903</v>
      </c>
      <c r="F18" s="324">
        <v>34.23527655372223</v>
      </c>
      <c r="G18" s="324">
        <v>32.058374043872938</v>
      </c>
      <c r="H18" s="324">
        <v>30.048581558691723</v>
      </c>
      <c r="I18" s="324">
        <v>37.655853403959377</v>
      </c>
      <c r="J18" s="324">
        <v>42.017513661215602</v>
      </c>
      <c r="K18" s="324">
        <v>44.168689483112814</v>
      </c>
      <c r="L18" s="324">
        <v>44.183493284302102</v>
      </c>
      <c r="M18" s="324">
        <v>45.148943481964452</v>
      </c>
      <c r="N18" s="324">
        <v>45.249199206118469</v>
      </c>
      <c r="O18" s="324">
        <v>45.129600756812941</v>
      </c>
      <c r="P18" s="324">
        <v>44.673041181678066</v>
      </c>
      <c r="Q18" s="324">
        <v>43.722270066370399</v>
      </c>
      <c r="R18" s="324">
        <v>43.85302841840241</v>
      </c>
    </row>
    <row r="19" spans="2:18" ht="13.5" customHeight="1">
      <c r="B19" s="323" t="s">
        <v>943</v>
      </c>
      <c r="C19" s="323" t="s">
        <v>943</v>
      </c>
      <c r="D19" s="324">
        <v>39.773693794208867</v>
      </c>
      <c r="E19" s="324">
        <v>37.193028400580886</v>
      </c>
      <c r="F19" s="324">
        <v>35.893358747993581</v>
      </c>
      <c r="G19" s="324">
        <v>33.999906803975477</v>
      </c>
      <c r="H19" s="324">
        <v>33.684688797488484</v>
      </c>
      <c r="I19" s="324">
        <v>42.274545523483873</v>
      </c>
      <c r="J19" s="324">
        <v>36.018356429160924</v>
      </c>
      <c r="K19" s="324">
        <v>29.830126950986774</v>
      </c>
      <c r="L19" s="324">
        <v>30.377379393093317</v>
      </c>
      <c r="M19" s="324">
        <v>29.189014342138179</v>
      </c>
      <c r="N19" s="324">
        <v>28.621837025911599</v>
      </c>
      <c r="O19" s="324">
        <v>28.646093980439996</v>
      </c>
      <c r="P19" s="324">
        <v>28.846053248562441</v>
      </c>
      <c r="Q19" s="324">
        <v>29.135330481964111</v>
      </c>
      <c r="R19" s="324">
        <v>29.563437661991276</v>
      </c>
    </row>
    <row r="20" spans="2:18" ht="13.5" customHeight="1">
      <c r="B20" s="323" t="s">
        <v>969</v>
      </c>
      <c r="C20" s="323" t="s">
        <v>969</v>
      </c>
      <c r="D20" s="324">
        <v>10.069132587898913</v>
      </c>
      <c r="E20" s="324">
        <v>9.9968272798752977</v>
      </c>
      <c r="F20" s="324">
        <v>9.1219843557192082</v>
      </c>
      <c r="G20" s="324">
        <v>8.203709909351975</v>
      </c>
      <c r="H20" s="324">
        <v>8.4912822501647529</v>
      </c>
      <c r="I20" s="324">
        <v>18.572372793427924</v>
      </c>
      <c r="J20" s="324">
        <v>17.753233424139456</v>
      </c>
      <c r="K20" s="324">
        <v>18.487057060676225</v>
      </c>
      <c r="L20" s="324">
        <v>20.74108587063391</v>
      </c>
      <c r="M20" s="324">
        <v>23.018511876127079</v>
      </c>
      <c r="N20" s="324">
        <v>25.538170362872481</v>
      </c>
      <c r="O20" s="324">
        <v>27.635647777962259</v>
      </c>
      <c r="P20" s="324">
        <v>29.320956521476699</v>
      </c>
      <c r="Q20" s="324">
        <v>30.914828323114374</v>
      </c>
      <c r="R20" s="324">
        <v>32.370917514771527</v>
      </c>
    </row>
    <row r="21" spans="2:18" ht="13.5" customHeight="1">
      <c r="B21" s="323" t="s">
        <v>963</v>
      </c>
      <c r="C21" s="323" t="s">
        <v>963</v>
      </c>
      <c r="D21" s="324">
        <v>68.331570833702955</v>
      </c>
      <c r="E21" s="324">
        <v>68.023193945707021</v>
      </c>
      <c r="F21" s="324">
        <v>66.043318857107565</v>
      </c>
      <c r="G21" s="324">
        <v>64.842968451749314</v>
      </c>
      <c r="H21" s="324">
        <v>64.877006815208588</v>
      </c>
      <c r="I21" s="324">
        <v>74.738357323966341</v>
      </c>
      <c r="J21" s="324">
        <v>72.584691462205583</v>
      </c>
      <c r="K21" s="324">
        <v>73.547722155660537</v>
      </c>
      <c r="L21" s="324">
        <v>76.709638886245685</v>
      </c>
      <c r="M21" s="324">
        <v>79.962690239727834</v>
      </c>
      <c r="N21" s="324">
        <v>82.57235326429273</v>
      </c>
      <c r="O21" s="324">
        <v>84.679578872903932</v>
      </c>
      <c r="P21" s="324">
        <v>85.816310223457279</v>
      </c>
      <c r="Q21" s="324">
        <v>86.472463610494302</v>
      </c>
      <c r="R21" s="324">
        <v>87.155132044878556</v>
      </c>
    </row>
    <row r="22" spans="2:18" ht="13.5" customHeight="1">
      <c r="B22" s="323" t="s">
        <v>949</v>
      </c>
      <c r="C22" s="323" t="s">
        <v>949</v>
      </c>
      <c r="D22" s="324">
        <v>95.581760090828368</v>
      </c>
      <c r="E22" s="324">
        <v>97.957638077299919</v>
      </c>
      <c r="F22" s="324">
        <v>98.130715005210604</v>
      </c>
      <c r="G22" s="324">
        <v>97.782513140490479</v>
      </c>
      <c r="H22" s="324">
        <v>97.426398948160823</v>
      </c>
      <c r="I22" s="324">
        <v>114.65024212281132</v>
      </c>
      <c r="J22" s="324">
        <v>112.96788234729311</v>
      </c>
      <c r="K22" s="324">
        <v>111.78831743288266</v>
      </c>
      <c r="L22" s="324">
        <v>110.63465448967216</v>
      </c>
      <c r="M22" s="324">
        <v>111.62737891545751</v>
      </c>
      <c r="N22" s="324">
        <v>112.80493315967048</v>
      </c>
      <c r="O22" s="324">
        <v>113.41082824043673</v>
      </c>
      <c r="P22" s="324">
        <v>114.08263968460612</v>
      </c>
      <c r="Q22" s="324">
        <v>114.63361881906458</v>
      </c>
      <c r="R22" s="324">
        <v>115.15548428983861</v>
      </c>
    </row>
    <row r="23" spans="2:18" ht="13.5" customHeight="1">
      <c r="B23" s="323" t="s">
        <v>941</v>
      </c>
      <c r="C23" s="323" t="s">
        <v>941</v>
      </c>
      <c r="D23" s="324">
        <v>71.946513426167641</v>
      </c>
      <c r="E23" s="324">
        <v>68.955320058441856</v>
      </c>
      <c r="F23" s="324">
        <v>65.204183449846354</v>
      </c>
      <c r="G23" s="324">
        <v>61.913711390750123</v>
      </c>
      <c r="H23" s="324">
        <v>59.580410522407178</v>
      </c>
      <c r="I23" s="324">
        <v>68.773051916573877</v>
      </c>
      <c r="J23" s="324">
        <v>68.986108999433299</v>
      </c>
      <c r="K23" s="324">
        <v>66.076877639089872</v>
      </c>
      <c r="L23" s="324">
        <v>64.27772763008474</v>
      </c>
      <c r="M23" s="324">
        <v>63.745031064633018</v>
      </c>
      <c r="N23" s="324">
        <v>62.301147348055018</v>
      </c>
      <c r="O23" s="324">
        <v>61.000104768143018</v>
      </c>
      <c r="P23" s="324">
        <v>59.848163683623909</v>
      </c>
      <c r="Q23" s="324">
        <v>58.71686768351865</v>
      </c>
      <c r="R23" s="324">
        <v>57.700169787607017</v>
      </c>
    </row>
    <row r="24" spans="2:18" ht="13.5" customHeight="1">
      <c r="B24" s="323" t="s">
        <v>945</v>
      </c>
      <c r="C24" s="323" t="s">
        <v>945</v>
      </c>
      <c r="D24" s="324">
        <v>179.08042818949318</v>
      </c>
      <c r="E24" s="324">
        <v>183.69755329275702</v>
      </c>
      <c r="F24" s="324">
        <v>183.20543380766733</v>
      </c>
      <c r="G24" s="324">
        <v>190.67436406158018</v>
      </c>
      <c r="H24" s="324">
        <v>185.53626152148055</v>
      </c>
      <c r="I24" s="324">
        <v>213.15236905583527</v>
      </c>
      <c r="J24" s="324">
        <v>201.13315720814447</v>
      </c>
      <c r="K24" s="324">
        <v>179.49188004443462</v>
      </c>
      <c r="L24" s="324">
        <v>168.82591447183509</v>
      </c>
      <c r="M24" s="324">
        <v>158.79128353790182</v>
      </c>
      <c r="N24" s="324">
        <v>152.04895119399688</v>
      </c>
      <c r="O24" s="324">
        <v>148.10508291378113</v>
      </c>
      <c r="P24" s="324">
        <v>144.53820875922852</v>
      </c>
      <c r="Q24" s="324">
        <v>141.52145166058881</v>
      </c>
      <c r="R24" s="324">
        <v>138.84083027447153</v>
      </c>
    </row>
    <row r="25" spans="2:18" ht="13.5" customHeight="1">
      <c r="B25" s="323" t="s">
        <v>2652</v>
      </c>
      <c r="C25" s="323" t="s">
        <v>2610</v>
      </c>
      <c r="D25" s="324">
        <v>6.2098046475535303E-2</v>
      </c>
      <c r="E25" s="324">
        <v>5.9250462036811009E-2</v>
      </c>
      <c r="F25" s="324">
        <v>5.5304925041284099E-2</v>
      </c>
      <c r="G25" s="324">
        <v>5.1875602243602222E-2</v>
      </c>
      <c r="H25" s="324">
        <v>0.26725807569649263</v>
      </c>
      <c r="I25" s="324">
        <v>0.99738412740397919</v>
      </c>
      <c r="J25" s="324">
        <v>1.9379628726905658</v>
      </c>
      <c r="K25" s="324">
        <v>4.2822194097100716</v>
      </c>
      <c r="L25" s="324">
        <v>6.4573924449898961</v>
      </c>
      <c r="M25" s="324">
        <v>8.9545764007116482</v>
      </c>
      <c r="N25" s="324">
        <v>11.161360964703768</v>
      </c>
      <c r="O25" s="324">
        <v>12.865055891553276</v>
      </c>
      <c r="P25" s="324">
        <v>13.018341699834346</v>
      </c>
      <c r="Q25" s="324">
        <v>14.470123209450367</v>
      </c>
      <c r="R25" s="324">
        <v>16.088789231757335</v>
      </c>
    </row>
    <row r="26" spans="2:18" ht="13.5" customHeight="1">
      <c r="B26" s="323" t="s">
        <v>2611</v>
      </c>
      <c r="C26" s="323" t="s">
        <v>2611</v>
      </c>
      <c r="D26" s="324">
        <v>97.322974077048769</v>
      </c>
      <c r="E26" s="324">
        <v>82.47148948908783</v>
      </c>
      <c r="F26" s="324">
        <v>71.742256408975308</v>
      </c>
      <c r="G26" s="324">
        <v>63.246715254551958</v>
      </c>
      <c r="H26" s="324">
        <v>66.527874161461952</v>
      </c>
      <c r="I26" s="324">
        <v>77.511551069485307</v>
      </c>
      <c r="J26" s="324">
        <v>74.835311990715624</v>
      </c>
      <c r="K26" s="324">
        <v>67.368878131421781</v>
      </c>
      <c r="L26" s="324">
        <v>64.785492855214827</v>
      </c>
      <c r="M26" s="324">
        <v>58.684534226483478</v>
      </c>
      <c r="N26" s="324">
        <v>56.207553893858005</v>
      </c>
      <c r="O26" s="324">
        <v>53.537524535953118</v>
      </c>
      <c r="P26" s="324">
        <v>50.924781455156911</v>
      </c>
      <c r="Q26" s="324">
        <v>48.599830208687017</v>
      </c>
      <c r="R26" s="324">
        <v>46.465801147749815</v>
      </c>
    </row>
    <row r="27" spans="2:18" ht="13.5" customHeight="1">
      <c r="B27" s="323" t="s">
        <v>951</v>
      </c>
      <c r="C27" s="323" t="s">
        <v>951</v>
      </c>
      <c r="D27" s="324">
        <v>76.534551264292787</v>
      </c>
      <c r="E27" s="324">
        <v>74.385021781444067</v>
      </c>
      <c r="F27" s="324">
        <v>67.417905798096669</v>
      </c>
      <c r="G27" s="324">
        <v>62.865523865368111</v>
      </c>
      <c r="H27" s="324">
        <v>57.072766916322678</v>
      </c>
      <c r="I27" s="324">
        <v>58.063904063957359</v>
      </c>
      <c r="J27" s="324">
        <v>54.398415002188585</v>
      </c>
      <c r="K27" s="324">
        <v>44.394349394211133</v>
      </c>
      <c r="L27" s="324">
        <v>43.324397644943126</v>
      </c>
      <c r="M27" s="324">
        <v>41.170729216327814</v>
      </c>
      <c r="N27" s="324">
        <v>38.596438816744161</v>
      </c>
      <c r="O27" s="324">
        <v>36.440381069831112</v>
      </c>
      <c r="P27" s="324">
        <v>34.715495661325221</v>
      </c>
      <c r="Q27" s="324">
        <v>33.326478938130442</v>
      </c>
      <c r="R27" s="324">
        <v>32.091621167782229</v>
      </c>
    </row>
    <row r="28" spans="2:18" ht="13.5" customHeight="1">
      <c r="B28" s="323" t="s">
        <v>1059</v>
      </c>
      <c r="C28" s="323" t="s">
        <v>1059</v>
      </c>
      <c r="D28" s="324">
        <v>63.185108759023592</v>
      </c>
      <c r="E28" s="324">
        <v>61.752992895903112</v>
      </c>
      <c r="F28" s="324">
        <v>59.846920047532251</v>
      </c>
      <c r="G28" s="324">
        <v>60.131358477090956</v>
      </c>
      <c r="H28" s="324">
        <v>59.238845070659821</v>
      </c>
      <c r="I28" s="324">
        <v>70.939729522261359</v>
      </c>
      <c r="J28" s="324">
        <v>67.82016107620143</v>
      </c>
      <c r="K28" s="324">
        <v>60.490779598209777</v>
      </c>
      <c r="L28" s="324">
        <v>61.941849001790793</v>
      </c>
      <c r="M28" s="324">
        <v>67.342045898266164</v>
      </c>
      <c r="N28" s="324">
        <v>67.315226035040709</v>
      </c>
      <c r="O28" s="324">
        <v>67.756578428688115</v>
      </c>
      <c r="P28" s="324">
        <v>68.087390764543997</v>
      </c>
      <c r="Q28" s="324">
        <v>68.274029785411727</v>
      </c>
      <c r="R28" s="324">
        <v>68.483466012121738</v>
      </c>
    </row>
    <row r="29" spans="2:18" ht="13.5" customHeight="1">
      <c r="B29" s="323" t="s">
        <v>953</v>
      </c>
      <c r="C29" s="323" t="s">
        <v>953</v>
      </c>
      <c r="D29" s="324">
        <v>135.28276412008299</v>
      </c>
      <c r="E29" s="324">
        <v>134.78726986349113</v>
      </c>
      <c r="F29" s="324">
        <v>134.16684277778387</v>
      </c>
      <c r="G29" s="324">
        <v>134.45027100171561</v>
      </c>
      <c r="H29" s="324">
        <v>134.15658818166486</v>
      </c>
      <c r="I29" s="324">
        <v>154.91674893453083</v>
      </c>
      <c r="J29" s="324">
        <v>147.09084182978984</v>
      </c>
      <c r="K29" s="324">
        <v>140.48718034934987</v>
      </c>
      <c r="L29" s="324">
        <v>137.28016564870524</v>
      </c>
      <c r="M29" s="324">
        <v>139.22785107787362</v>
      </c>
      <c r="N29" s="324">
        <v>140.38070877455851</v>
      </c>
      <c r="O29" s="324">
        <v>142.58490537090006</v>
      </c>
      <c r="P29" s="324">
        <v>143.0610120955827</v>
      </c>
      <c r="Q29" s="324">
        <v>144.70617346364378</v>
      </c>
      <c r="R29" s="324">
        <v>144.88920118814329</v>
      </c>
    </row>
    <row r="30" spans="2:18" ht="13.5" customHeight="1">
      <c r="B30" s="323" t="s">
        <v>1054</v>
      </c>
      <c r="C30" s="323" t="s">
        <v>1054</v>
      </c>
      <c r="D30" s="324">
        <v>228.27837133971855</v>
      </c>
      <c r="E30" s="324">
        <v>232.42123018285906</v>
      </c>
      <c r="F30" s="324">
        <v>231.32076597483513</v>
      </c>
      <c r="G30" s="324">
        <v>232.38030067004999</v>
      </c>
      <c r="H30" s="324">
        <v>236.37803097232907</v>
      </c>
      <c r="I30" s="324">
        <v>258.29720630401687</v>
      </c>
      <c r="J30" s="324">
        <v>253.91862481482033</v>
      </c>
      <c r="K30" s="324">
        <v>257.19414660732878</v>
      </c>
      <c r="L30" s="324">
        <v>252.3630817203165</v>
      </c>
      <c r="M30" s="324">
        <v>254.55644460763079</v>
      </c>
      <c r="N30" s="324">
        <v>252.60932326770993</v>
      </c>
      <c r="O30" s="324">
        <v>251.32052413942398</v>
      </c>
      <c r="P30" s="324">
        <v>251.0340525173572</v>
      </c>
      <c r="Q30" s="324">
        <v>251.02810531035337</v>
      </c>
      <c r="R30" s="324">
        <v>251.7416993094154</v>
      </c>
    </row>
    <row r="31" spans="2:18" ht="13.5" customHeight="1">
      <c r="B31" s="323" t="s">
        <v>1053</v>
      </c>
      <c r="C31" s="323" t="s">
        <v>1053</v>
      </c>
      <c r="D31" s="324">
        <v>40.783575401122931</v>
      </c>
      <c r="E31" s="324">
        <v>41.217164998946451</v>
      </c>
      <c r="F31" s="324">
        <v>40.050156392810102</v>
      </c>
      <c r="G31" s="324">
        <v>40.022282248914046</v>
      </c>
      <c r="H31" s="324">
        <v>42.125271109660808</v>
      </c>
      <c r="I31" s="324">
        <v>48.698263119328054</v>
      </c>
      <c r="J31" s="324">
        <v>51.254724008309779</v>
      </c>
      <c r="K31" s="324">
        <v>53.80333410445931</v>
      </c>
      <c r="L31" s="324">
        <v>55.182770187039523</v>
      </c>
      <c r="M31" s="324">
        <v>56.632531040483514</v>
      </c>
      <c r="N31" s="324">
        <v>57.267724407559548</v>
      </c>
      <c r="O31" s="324">
        <v>57.866728191554998</v>
      </c>
      <c r="P31" s="324">
        <v>58.410416988586135</v>
      </c>
      <c r="Q31" s="324">
        <v>58.912576278887471</v>
      </c>
      <c r="R31" s="324">
        <v>59.402353367140392</v>
      </c>
    </row>
    <row r="32" spans="2:18" ht="13.5" customHeight="1">
      <c r="B32" s="323" t="s">
        <v>971</v>
      </c>
      <c r="C32" s="323" t="s">
        <v>971</v>
      </c>
      <c r="D32" s="324">
        <v>37.054994168286768</v>
      </c>
      <c r="E32" s="324">
        <v>40.380233857960214</v>
      </c>
      <c r="F32" s="324">
        <v>38.98062296863791</v>
      </c>
      <c r="G32" s="324">
        <v>36.990341169748454</v>
      </c>
      <c r="H32" s="324">
        <v>36.663225694751844</v>
      </c>
      <c r="I32" s="324">
        <v>42.215964638114215</v>
      </c>
      <c r="J32" s="324">
        <v>44.04339037993843</v>
      </c>
      <c r="K32" s="324">
        <v>41.543590087503809</v>
      </c>
      <c r="L32" s="324">
        <v>43.461002622872044</v>
      </c>
      <c r="M32" s="324">
        <v>43.16336725912015</v>
      </c>
      <c r="N32" s="324">
        <v>42.931686645167908</v>
      </c>
      <c r="O32" s="324">
        <v>42.593354852546803</v>
      </c>
      <c r="P32" s="324">
        <v>41.80352811764044</v>
      </c>
      <c r="Q32" s="324">
        <v>41.037648485589081</v>
      </c>
      <c r="R32" s="324">
        <v>40.167327952915571</v>
      </c>
    </row>
    <row r="33" spans="2:18" ht="13.5" customHeight="1">
      <c r="B33" s="323" t="s">
        <v>973</v>
      </c>
      <c r="C33" s="323" t="s">
        <v>973</v>
      </c>
      <c r="D33" s="324">
        <v>42.68122127480386</v>
      </c>
      <c r="E33" s="324">
        <v>39.895744551626336</v>
      </c>
      <c r="F33" s="324">
        <v>39.338355485580962</v>
      </c>
      <c r="G33" s="324">
        <v>33.662801103085812</v>
      </c>
      <c r="H33" s="324">
        <v>35.792403301037027</v>
      </c>
      <c r="I33" s="324">
        <v>46.238326288931454</v>
      </c>
      <c r="J33" s="324">
        <v>43.44240857789373</v>
      </c>
      <c r="K33" s="324">
        <v>37.811282892928091</v>
      </c>
      <c r="L33" s="324">
        <v>35.633212124503707</v>
      </c>
      <c r="M33" s="324">
        <v>36.172109010985366</v>
      </c>
      <c r="N33" s="324">
        <v>35.684174131317121</v>
      </c>
      <c r="O33" s="324">
        <v>34.958104718591635</v>
      </c>
      <c r="P33" s="324">
        <v>34.239640187990503</v>
      </c>
      <c r="Q33" s="324">
        <v>33.51188445069198</v>
      </c>
      <c r="R33" s="324">
        <v>32.700023777960595</v>
      </c>
    </row>
    <row r="34" spans="2:18" ht="13.5" customHeight="1">
      <c r="B34" s="323" t="s">
        <v>955</v>
      </c>
      <c r="C34" s="323" t="s">
        <v>955</v>
      </c>
      <c r="D34" s="324">
        <v>21.115020547628944</v>
      </c>
      <c r="E34" s="324">
        <v>19.588457891300365</v>
      </c>
      <c r="F34" s="324">
        <v>21.790891336936642</v>
      </c>
      <c r="G34" s="324">
        <v>20.903774375760964</v>
      </c>
      <c r="H34" s="324">
        <v>22.361948695770565</v>
      </c>
      <c r="I34" s="324">
        <v>24.604373856051133</v>
      </c>
      <c r="J34" s="324">
        <v>24.503807299512168</v>
      </c>
      <c r="K34" s="324">
        <v>24.733454578286835</v>
      </c>
      <c r="L34" s="324">
        <v>25.664830405360249</v>
      </c>
      <c r="M34" s="324">
        <v>27.968760088601947</v>
      </c>
      <c r="N34" s="324">
        <v>28.70247843245135</v>
      </c>
      <c r="O34" s="324">
        <v>29.458859481355184</v>
      </c>
      <c r="P34" s="324">
        <v>30.106253955486658</v>
      </c>
      <c r="Q34" s="324">
        <v>30.729880681694922</v>
      </c>
      <c r="R34" s="324">
        <v>31.302248313096705</v>
      </c>
    </row>
    <row r="35" spans="2:18" ht="13.5" customHeight="1">
      <c r="B35" s="323" t="s">
        <v>981</v>
      </c>
      <c r="C35" s="323" t="s">
        <v>981</v>
      </c>
      <c r="D35" s="324">
        <v>56.249506087502787</v>
      </c>
      <c r="E35" s="324">
        <v>54.735118530935488</v>
      </c>
      <c r="F35" s="324">
        <v>47.797542297859266</v>
      </c>
      <c r="G35" s="324">
        <v>43.407617158631417</v>
      </c>
      <c r="H35" s="324">
        <v>40.011211141081944</v>
      </c>
      <c r="I35" s="324">
        <v>52.239211202665771</v>
      </c>
      <c r="J35" s="324">
        <v>53.929602874540038</v>
      </c>
      <c r="K35" s="324">
        <v>51.631123003456516</v>
      </c>
      <c r="L35" s="324">
        <v>51.771172535329399</v>
      </c>
      <c r="M35" s="324">
        <v>53.569691054649105</v>
      </c>
      <c r="N35" s="324">
        <v>54.982595365417765</v>
      </c>
      <c r="O35" s="324">
        <v>56.274260847013039</v>
      </c>
      <c r="P35" s="324">
        <v>56.224774440095928</v>
      </c>
      <c r="Q35" s="324">
        <v>56.089420008296877</v>
      </c>
      <c r="R35" s="324">
        <v>55.946907656112423</v>
      </c>
    </row>
    <row r="36" spans="2:18" ht="13.5" customHeight="1">
      <c r="B36" s="323" t="s">
        <v>1058</v>
      </c>
      <c r="C36" s="323" t="s">
        <v>957</v>
      </c>
      <c r="D36" s="324">
        <v>64.646931629778209</v>
      </c>
      <c r="E36" s="324">
        <v>61.900197222508488</v>
      </c>
      <c r="F36" s="324">
        <v>56.950115559794398</v>
      </c>
      <c r="G36" s="324">
        <v>52.434989218165164</v>
      </c>
      <c r="H36" s="324">
        <v>48.549237136479086</v>
      </c>
      <c r="I36" s="324">
        <v>54.669503973484993</v>
      </c>
      <c r="J36" s="324">
        <v>51.577383994936753</v>
      </c>
      <c r="K36" s="324">
        <v>50.082468397546705</v>
      </c>
      <c r="L36" s="324">
        <v>47.173239116611946</v>
      </c>
      <c r="M36" s="324">
        <v>47.723400382971889</v>
      </c>
      <c r="N36" s="324">
        <v>48.200802797900025</v>
      </c>
      <c r="O36" s="324">
        <v>48.908286183840794</v>
      </c>
      <c r="P36" s="324">
        <v>49.763703226128598</v>
      </c>
      <c r="Q36" s="324">
        <v>51.096938133363324</v>
      </c>
      <c r="R36" s="324">
        <v>52.584603098416338</v>
      </c>
    </row>
    <row r="37" spans="2:18" ht="13.5" customHeight="1">
      <c r="B37" s="323" t="s">
        <v>2613</v>
      </c>
      <c r="C37" s="323" t="s">
        <v>2613</v>
      </c>
      <c r="D37" s="324">
        <v>34.191829132197768</v>
      </c>
      <c r="E37" s="324">
        <v>33.373448805908595</v>
      </c>
      <c r="F37" s="324">
        <v>31.127402209771166</v>
      </c>
      <c r="G37" s="324">
        <v>28.100101165720027</v>
      </c>
      <c r="H37" s="324">
        <v>31.849420052301646</v>
      </c>
      <c r="I37" s="324">
        <v>43.299810487199387</v>
      </c>
      <c r="J37" s="324">
        <v>47.531210502667648</v>
      </c>
      <c r="K37" s="324">
        <v>47.184293638920039</v>
      </c>
      <c r="L37" s="324">
        <v>45.906286932476434</v>
      </c>
      <c r="M37" s="324">
        <v>47.375752880109253</v>
      </c>
      <c r="N37" s="324">
        <v>48.700304811371772</v>
      </c>
      <c r="O37" s="324">
        <v>48.833447805854533</v>
      </c>
      <c r="P37" s="324">
        <v>48.755138844970766</v>
      </c>
      <c r="Q37" s="324">
        <v>47.502960041595024</v>
      </c>
      <c r="R37" s="324">
        <v>45.418809512117008</v>
      </c>
    </row>
    <row r="38" spans="2:18">
      <c r="B38" s="323" t="s">
        <v>2614</v>
      </c>
      <c r="C38" s="323" t="s">
        <v>2614</v>
      </c>
      <c r="D38" s="324">
        <v>34.334254578725911</v>
      </c>
      <c r="E38" s="324">
        <v>37.906987565929143</v>
      </c>
      <c r="F38" s="324">
        <v>38.313817442968983</v>
      </c>
      <c r="G38" s="324">
        <v>39.406315364486566</v>
      </c>
      <c r="H38" s="324">
        <v>40.55646250030582</v>
      </c>
      <c r="I38" s="324">
        <v>46.10909773730166</v>
      </c>
      <c r="J38" s="324">
        <v>41.674772718337252</v>
      </c>
      <c r="K38" s="324">
        <v>36.270510219437298</v>
      </c>
      <c r="L38" s="324">
        <v>41.787211291464523</v>
      </c>
      <c r="M38" s="324">
        <v>37.970173057385026</v>
      </c>
      <c r="N38" s="324">
        <v>35.45086948168759</v>
      </c>
      <c r="O38" s="324">
        <v>34.260098707123092</v>
      </c>
      <c r="P38" s="324">
        <v>32.901675947593596</v>
      </c>
      <c r="Q38" s="324">
        <v>31.532156422370939</v>
      </c>
      <c r="R38" s="324">
        <v>30.034804022339291</v>
      </c>
    </row>
    <row r="39" spans="2:18">
      <c r="B39" s="323" t="s">
        <v>961</v>
      </c>
      <c r="C39" s="323" t="s">
        <v>961</v>
      </c>
      <c r="D39" s="324">
        <v>131.17912318071239</v>
      </c>
      <c r="E39" s="324">
        <v>131.50574455010408</v>
      </c>
      <c r="F39" s="324">
        <v>126.1434846445801</v>
      </c>
      <c r="G39" s="324">
        <v>121.48133238329267</v>
      </c>
      <c r="H39" s="324">
        <v>116.60779000507056</v>
      </c>
      <c r="I39" s="324">
        <v>134.89740867319739</v>
      </c>
      <c r="J39" s="324">
        <v>124.54755377492499</v>
      </c>
      <c r="K39" s="324">
        <v>112.41820922510396</v>
      </c>
      <c r="L39" s="324">
        <v>99</v>
      </c>
      <c r="M39" s="324">
        <v>94.667610250906918</v>
      </c>
      <c r="N39" s="324">
        <v>90.750084015011197</v>
      </c>
      <c r="O39" s="324">
        <v>87.019812909566127</v>
      </c>
      <c r="P39" s="324">
        <v>83.493490486221035</v>
      </c>
      <c r="Q39" s="324">
        <v>80.116898664764292</v>
      </c>
      <c r="R39" s="324">
        <v>76.879246648236148</v>
      </c>
    </row>
    <row r="40" spans="2:18">
      <c r="B40" s="323" t="s">
        <v>2615</v>
      </c>
      <c r="C40" s="323" t="s">
        <v>2615</v>
      </c>
      <c r="D40" s="324">
        <v>102.23872774340062</v>
      </c>
      <c r="E40" s="324">
        <v>106.45791968025293</v>
      </c>
      <c r="F40" s="324">
        <v>107.7717137123835</v>
      </c>
      <c r="G40" s="324">
        <v>109.35374030450795</v>
      </c>
      <c r="H40" s="324">
        <v>127.76743320351346</v>
      </c>
      <c r="I40" s="324">
        <v>148.13653447816745</v>
      </c>
      <c r="J40" s="324">
        <v>142.90736196960938</v>
      </c>
      <c r="K40" s="324">
        <v>158.2466545648542</v>
      </c>
      <c r="L40" s="324">
        <v>162.14241808551313</v>
      </c>
      <c r="M40" s="324">
        <v>162.49156074749209</v>
      </c>
      <c r="N40" s="324">
        <v>163.13424422146787</v>
      </c>
      <c r="O40" s="324">
        <v>163.78147647397205</v>
      </c>
      <c r="P40" s="324">
        <v>164.47151192405065</v>
      </c>
      <c r="Q40" s="324">
        <v>165.19925713138213</v>
      </c>
      <c r="R40" s="324">
        <v>165.63559827187092</v>
      </c>
    </row>
    <row r="41" spans="2:18">
      <c r="B41" s="323" t="s">
        <v>975</v>
      </c>
      <c r="C41" s="323" t="s">
        <v>975</v>
      </c>
      <c r="D41" s="324">
        <v>51.685345580710383</v>
      </c>
      <c r="E41" s="324">
        <v>52.274897496099193</v>
      </c>
      <c r="F41" s="324">
        <v>51.4614993049478</v>
      </c>
      <c r="G41" s="324">
        <v>49.408064124902921</v>
      </c>
      <c r="H41" s="324">
        <v>47.978125526185089</v>
      </c>
      <c r="I41" s="324">
        <v>58.851183596592612</v>
      </c>
      <c r="J41" s="324">
        <v>61.081614312203691</v>
      </c>
      <c r="K41" s="324">
        <v>57.802803953114221</v>
      </c>
      <c r="L41" s="324">
        <v>57.854928396661741</v>
      </c>
      <c r="M41" s="324">
        <v>59.29439393217055</v>
      </c>
      <c r="N41" s="324">
        <v>60.256553325130746</v>
      </c>
      <c r="O41" s="324">
        <v>63.479999969073596</v>
      </c>
      <c r="P41" s="324">
        <v>66.702333621334716</v>
      </c>
      <c r="Q41" s="324">
        <v>69.745834790658449</v>
      </c>
      <c r="R41" s="324">
        <v>72.43844012100972</v>
      </c>
    </row>
    <row r="42" spans="2:18">
      <c r="B42" s="323" t="s">
        <v>977</v>
      </c>
      <c r="C42" s="323" t="s">
        <v>977</v>
      </c>
      <c r="D42" s="324">
        <v>82.587735666945491</v>
      </c>
      <c r="E42" s="324">
        <v>78.520192566840819</v>
      </c>
      <c r="F42" s="324">
        <v>74.15028143766871</v>
      </c>
      <c r="G42" s="324">
        <v>70.289670265474768</v>
      </c>
      <c r="H42" s="324">
        <v>65.357825055987348</v>
      </c>
      <c r="I42" s="324">
        <v>79.550174407852921</v>
      </c>
      <c r="J42" s="324">
        <v>74.367763544235032</v>
      </c>
      <c r="K42" s="324">
        <v>72.310643117371285</v>
      </c>
      <c r="L42" s="324">
        <v>68.496964945947042</v>
      </c>
      <c r="M42" s="324">
        <v>67.517019710976086</v>
      </c>
      <c r="N42" s="324">
        <v>67.067309286841606</v>
      </c>
      <c r="O42" s="324">
        <v>66.441959403242763</v>
      </c>
      <c r="P42" s="324">
        <v>65.746063180707708</v>
      </c>
      <c r="Q42" s="324">
        <v>64.83161902618086</v>
      </c>
      <c r="R42" s="324">
        <v>63.373164484940183</v>
      </c>
    </row>
    <row r="43" spans="2:18">
      <c r="B43" s="323" t="s">
        <v>947</v>
      </c>
      <c r="C43" s="323" t="s">
        <v>947</v>
      </c>
      <c r="D43" s="324">
        <v>103.29922010366461</v>
      </c>
      <c r="E43" s="324">
        <v>102.74853080526194</v>
      </c>
      <c r="F43" s="324">
        <v>101.79957074973419</v>
      </c>
      <c r="G43" s="324">
        <v>100.41548129805899</v>
      </c>
      <c r="H43" s="324">
        <v>98.221004116376136</v>
      </c>
      <c r="I43" s="324">
        <v>120.26574695489762</v>
      </c>
      <c r="J43" s="324">
        <v>116.84074605862766</v>
      </c>
      <c r="K43" s="324">
        <v>111.6183736056097</v>
      </c>
      <c r="L43" s="324">
        <v>107.46117591691298</v>
      </c>
      <c r="M43" s="324">
        <v>106.31198247345613</v>
      </c>
      <c r="N43" s="324">
        <v>104.94931082112878</v>
      </c>
      <c r="O43" s="324">
        <v>104.95751943517307</v>
      </c>
      <c r="P43" s="324">
        <v>105.09370231169804</v>
      </c>
      <c r="Q43" s="324">
        <v>104.64191021951443</v>
      </c>
      <c r="R43" s="324">
        <v>104.19027738006103</v>
      </c>
    </row>
    <row r="44" spans="2:18">
      <c r="B44" s="323" t="s">
        <v>965</v>
      </c>
      <c r="C44" s="323" t="s">
        <v>965</v>
      </c>
      <c r="D44" s="324">
        <v>43.738695496036826</v>
      </c>
      <c r="E44" s="324">
        <v>42.255445092005019</v>
      </c>
      <c r="F44" s="324">
        <v>40.730415425070284</v>
      </c>
      <c r="G44" s="324">
        <v>39.192586385369943</v>
      </c>
      <c r="H44" s="324">
        <v>35.581496346556044</v>
      </c>
      <c r="I44" s="324">
        <v>39.941745006190288</v>
      </c>
      <c r="J44" s="324">
        <v>36.47594721499344</v>
      </c>
      <c r="K44" s="324">
        <v>32.939867716109269</v>
      </c>
      <c r="L44" s="324">
        <v>35.859105014206946</v>
      </c>
      <c r="M44" s="324">
        <v>35.986159289253159</v>
      </c>
      <c r="N44" s="324">
        <v>35.019714765020417</v>
      </c>
      <c r="O44" s="324">
        <v>34.022952397010428</v>
      </c>
      <c r="P44" s="324">
        <v>33.021623153688076</v>
      </c>
      <c r="Q44" s="324">
        <v>32.24954933245666</v>
      </c>
      <c r="R44" s="324">
        <v>31.395072653287603</v>
      </c>
    </row>
    <row r="45" spans="2:18">
      <c r="B45" s="323" t="s">
        <v>1056</v>
      </c>
      <c r="C45" s="323" t="s">
        <v>1056</v>
      </c>
      <c r="D45" s="324">
        <v>42.154491107850802</v>
      </c>
      <c r="E45" s="324">
        <v>40.943171307030312</v>
      </c>
      <c r="F45" s="324">
        <v>41.759727722291309</v>
      </c>
      <c r="G45" s="324">
        <v>39.790386305318357</v>
      </c>
      <c r="H45" s="324">
        <v>39.639255520622775</v>
      </c>
      <c r="I45" s="324">
        <v>43.215278702227963</v>
      </c>
      <c r="J45" s="324">
        <v>41.094268090159005</v>
      </c>
      <c r="K45" s="324">
        <v>37.640201405983234</v>
      </c>
      <c r="L45" s="324">
        <v>38.315639751893556</v>
      </c>
      <c r="M45" s="324">
        <v>36.731554328694408</v>
      </c>
      <c r="N45" s="324">
        <v>35.57740120429311</v>
      </c>
      <c r="O45" s="324">
        <v>34.319897651834602</v>
      </c>
      <c r="P45" s="324">
        <v>33.294265553758066</v>
      </c>
      <c r="Q45" s="324">
        <v>32.096612374866282</v>
      </c>
      <c r="R45" s="324">
        <v>31.130758273622767</v>
      </c>
    </row>
    <row r="46" spans="2:18" ht="13.5" customHeight="1">
      <c r="B46" s="323" t="s">
        <v>758</v>
      </c>
      <c r="C46" s="323" t="s">
        <v>758</v>
      </c>
      <c r="D46" s="324">
        <v>87.86668691242302</v>
      </c>
      <c r="E46" s="324">
        <v>87.825189730097492</v>
      </c>
      <c r="F46" s="324">
        <v>86.723150548240042</v>
      </c>
      <c r="G46" s="324">
        <v>86.34546978493745</v>
      </c>
      <c r="H46" s="324">
        <v>85.657505345981349</v>
      </c>
      <c r="I46" s="324">
        <v>105.80010911054001</v>
      </c>
      <c r="J46" s="324">
        <v>105.19609873388794</v>
      </c>
      <c r="K46" s="324">
        <v>100.4323257039858</v>
      </c>
      <c r="L46" s="324">
        <v>101.0842483979399</v>
      </c>
      <c r="M46" s="324">
        <v>104.34655722976558</v>
      </c>
      <c r="N46" s="324">
        <v>106.40681893796906</v>
      </c>
      <c r="O46" s="324">
        <v>107.33461087436811</v>
      </c>
      <c r="P46" s="324">
        <v>108.27337073011252</v>
      </c>
      <c r="Q46" s="324">
        <v>109.23068259050181</v>
      </c>
      <c r="R46" s="324">
        <v>110.08097228200518</v>
      </c>
    </row>
    <row r="47" spans="2:18" ht="15" customHeight="1">
      <c r="B47" s="325" t="s">
        <v>2617</v>
      </c>
      <c r="C47" s="325" t="s">
        <v>121</v>
      </c>
      <c r="D47" s="326">
        <v>104.64565181743646</v>
      </c>
      <c r="E47" s="326">
        <v>106.56303410281363</v>
      </c>
      <c r="F47" s="326">
        <v>105.51226538718443</v>
      </c>
      <c r="G47" s="326">
        <v>106.82793451463883</v>
      </c>
      <c r="H47" s="326">
        <v>108.0736197459273</v>
      </c>
      <c r="I47" s="326">
        <v>131.99100967620529</v>
      </c>
      <c r="J47" s="326">
        <v>124.95621565606582</v>
      </c>
      <c r="K47" s="326">
        <v>120.02583504569979</v>
      </c>
      <c r="L47" s="326">
        <v>122.14782284604679</v>
      </c>
      <c r="M47" s="326">
        <v>123.25550634322815</v>
      </c>
      <c r="N47" s="326">
        <v>126.55193289906678</v>
      </c>
      <c r="O47" s="326">
        <v>128.89269576130886</v>
      </c>
      <c r="P47" s="326">
        <v>130.70292302324006</v>
      </c>
      <c r="Q47" s="326">
        <v>132.5744862104014</v>
      </c>
      <c r="R47" s="326">
        <v>133.87599515625502</v>
      </c>
    </row>
    <row r="48" spans="2:18">
      <c r="B48" s="323"/>
      <c r="C48" s="323"/>
      <c r="D48" s="324"/>
      <c r="E48" s="324"/>
      <c r="F48" s="324"/>
      <c r="G48" s="324"/>
      <c r="H48" s="324"/>
      <c r="I48" s="324"/>
      <c r="J48" s="324"/>
      <c r="K48" s="324"/>
      <c r="L48" s="324"/>
      <c r="M48" s="324"/>
      <c r="N48" s="324"/>
      <c r="O48" s="324"/>
      <c r="P48" s="324"/>
      <c r="Q48" s="324"/>
      <c r="R48" s="324"/>
    </row>
    <row r="49" spans="2:19" ht="15.75" customHeight="1">
      <c r="B49" s="470" t="s">
        <v>2618</v>
      </c>
      <c r="C49" s="470"/>
      <c r="D49" s="470"/>
      <c r="E49" s="470"/>
      <c r="F49" s="470"/>
      <c r="G49" s="470"/>
      <c r="H49" s="470"/>
      <c r="I49" s="470"/>
      <c r="J49" s="470"/>
      <c r="K49" s="470"/>
      <c r="L49" s="470"/>
      <c r="M49" s="470"/>
      <c r="N49" s="470"/>
      <c r="O49" s="470"/>
      <c r="P49" s="470"/>
      <c r="Q49" s="328"/>
      <c r="R49" s="328"/>
    </row>
    <row r="50" spans="2:19" ht="17.25" customHeight="1">
      <c r="B50" s="323" t="s">
        <v>2644</v>
      </c>
      <c r="C50" s="323"/>
      <c r="D50" s="330"/>
      <c r="E50" s="330"/>
      <c r="F50" s="330"/>
      <c r="G50" s="330"/>
      <c r="H50" s="330"/>
      <c r="I50" s="330"/>
      <c r="J50" s="330"/>
      <c r="K50" s="330"/>
      <c r="L50" s="330"/>
      <c r="M50" s="330"/>
      <c r="N50" s="330"/>
      <c r="O50" s="330"/>
      <c r="P50" s="330"/>
      <c r="Q50" s="330"/>
      <c r="R50" s="330"/>
      <c r="S50" s="345"/>
    </row>
    <row r="51" spans="2:19" ht="40.5" customHeight="1">
      <c r="B51" s="472" t="s">
        <v>2653</v>
      </c>
      <c r="C51" s="472"/>
      <c r="D51" s="472"/>
      <c r="E51" s="472"/>
      <c r="F51" s="472"/>
      <c r="G51" s="472"/>
      <c r="H51" s="472"/>
      <c r="I51" s="472"/>
      <c r="J51" s="472"/>
      <c r="K51" s="472"/>
      <c r="L51" s="472"/>
      <c r="M51" s="472"/>
      <c r="N51" s="472"/>
      <c r="O51" s="472"/>
      <c r="P51" s="472"/>
      <c r="Q51" s="472"/>
      <c r="R51" s="472"/>
    </row>
    <row r="52" spans="2:19" ht="38.25" customHeight="1">
      <c r="B52" s="472" t="s">
        <v>2654</v>
      </c>
      <c r="C52" s="472"/>
      <c r="D52" s="472"/>
      <c r="E52" s="472"/>
      <c r="F52" s="472"/>
      <c r="G52" s="472"/>
      <c r="H52" s="472"/>
      <c r="I52" s="472"/>
      <c r="J52" s="472"/>
      <c r="K52" s="472"/>
      <c r="L52" s="472"/>
      <c r="M52" s="472"/>
      <c r="N52" s="472"/>
      <c r="O52" s="472"/>
      <c r="P52" s="472"/>
      <c r="Q52" s="472"/>
      <c r="R52" s="472"/>
    </row>
    <row r="53" spans="2:19">
      <c r="B53" s="323"/>
      <c r="C53" s="323"/>
      <c r="D53" s="330"/>
      <c r="E53" s="330"/>
      <c r="F53" s="330"/>
      <c r="G53" s="330"/>
      <c r="H53" s="330"/>
      <c r="I53" s="330"/>
      <c r="J53" s="330"/>
      <c r="K53" s="330"/>
      <c r="L53" s="330"/>
      <c r="M53" s="330"/>
      <c r="N53" s="330"/>
      <c r="O53" s="330"/>
      <c r="P53" s="330"/>
      <c r="Q53" s="330"/>
      <c r="R53" s="330"/>
    </row>
    <row r="54" spans="2:19">
      <c r="B54" s="323"/>
      <c r="C54" s="323"/>
      <c r="D54" s="330"/>
      <c r="E54" s="330"/>
      <c r="F54" s="330"/>
      <c r="G54" s="330"/>
      <c r="H54" s="330"/>
      <c r="I54" s="330"/>
      <c r="J54" s="330"/>
      <c r="K54" s="330"/>
      <c r="L54" s="330"/>
      <c r="M54" s="330"/>
      <c r="N54" s="330"/>
      <c r="O54" s="330"/>
      <c r="P54" s="330"/>
      <c r="Q54" s="330"/>
      <c r="R54" s="330"/>
    </row>
    <row r="55" spans="2:19">
      <c r="B55" s="323"/>
      <c r="C55" s="323"/>
      <c r="D55" s="330"/>
      <c r="E55" s="330"/>
      <c r="F55" s="330"/>
      <c r="G55" s="330"/>
      <c r="H55" s="330"/>
      <c r="I55" s="330"/>
      <c r="J55" s="330"/>
      <c r="K55" s="330"/>
      <c r="L55" s="330"/>
      <c r="M55" s="330"/>
      <c r="N55" s="330"/>
      <c r="O55" s="330"/>
      <c r="P55" s="330"/>
      <c r="Q55" s="330"/>
      <c r="R55" s="330"/>
    </row>
    <row r="56" spans="2:19">
      <c r="B56" s="323"/>
      <c r="C56" s="323"/>
      <c r="D56" s="330"/>
      <c r="E56" s="330"/>
      <c r="F56" s="330"/>
      <c r="G56" s="330"/>
      <c r="H56" s="330"/>
      <c r="I56" s="330"/>
      <c r="J56" s="330"/>
      <c r="K56" s="330"/>
      <c r="L56" s="330"/>
      <c r="M56" s="330"/>
      <c r="N56" s="330"/>
      <c r="O56" s="330"/>
      <c r="P56" s="330"/>
      <c r="Q56" s="330"/>
      <c r="R56" s="330"/>
    </row>
    <row r="57" spans="2:19">
      <c r="B57" s="323"/>
      <c r="C57" s="323"/>
      <c r="D57" s="330"/>
      <c r="E57" s="330"/>
      <c r="F57" s="330"/>
      <c r="G57" s="330"/>
      <c r="H57" s="330"/>
      <c r="I57" s="330"/>
      <c r="J57" s="330"/>
      <c r="K57" s="330"/>
      <c r="L57" s="330"/>
      <c r="M57" s="330"/>
      <c r="N57" s="330"/>
      <c r="O57" s="330"/>
      <c r="P57" s="330"/>
      <c r="Q57" s="330"/>
      <c r="R57" s="330"/>
    </row>
    <row r="58" spans="2:19">
      <c r="B58" s="323"/>
      <c r="C58" s="323"/>
      <c r="D58" s="330"/>
      <c r="E58" s="330"/>
      <c r="F58" s="330"/>
      <c r="G58" s="330"/>
      <c r="H58" s="330"/>
      <c r="I58" s="330"/>
      <c r="J58" s="330"/>
      <c r="K58" s="330"/>
      <c r="L58" s="330"/>
      <c r="M58" s="330"/>
      <c r="N58" s="330"/>
      <c r="O58" s="330"/>
      <c r="P58" s="330"/>
      <c r="Q58" s="330"/>
      <c r="R58" s="330"/>
    </row>
    <row r="59" spans="2:19">
      <c r="B59" s="323"/>
      <c r="C59" s="323"/>
      <c r="D59" s="330"/>
      <c r="E59" s="330"/>
      <c r="F59" s="330"/>
      <c r="G59" s="330"/>
      <c r="H59" s="330"/>
      <c r="I59" s="330"/>
      <c r="J59" s="330"/>
      <c r="K59" s="330"/>
      <c r="L59" s="330"/>
      <c r="M59" s="330"/>
      <c r="N59" s="330"/>
      <c r="O59" s="330"/>
      <c r="P59" s="330"/>
      <c r="Q59" s="330"/>
      <c r="R59" s="330"/>
    </row>
    <row r="60" spans="2:19">
      <c r="B60" s="323"/>
      <c r="C60" s="323"/>
      <c r="D60" s="330"/>
      <c r="E60" s="330"/>
      <c r="F60" s="330"/>
      <c r="G60" s="330"/>
      <c r="H60" s="330"/>
      <c r="I60" s="330"/>
      <c r="J60" s="330"/>
      <c r="K60" s="330"/>
      <c r="L60" s="330"/>
      <c r="M60" s="330"/>
      <c r="N60" s="330"/>
      <c r="O60" s="330"/>
      <c r="P60" s="330"/>
      <c r="Q60" s="330"/>
      <c r="R60" s="330"/>
    </row>
    <row r="61" spans="2:19">
      <c r="B61" s="323"/>
      <c r="C61" s="323"/>
      <c r="D61" s="330"/>
      <c r="E61" s="330"/>
      <c r="F61" s="330"/>
      <c r="G61" s="330"/>
      <c r="H61" s="330"/>
      <c r="I61" s="330"/>
      <c r="J61" s="330"/>
      <c r="K61" s="330"/>
      <c r="L61" s="330"/>
      <c r="M61" s="330"/>
      <c r="N61" s="330"/>
      <c r="O61" s="330"/>
      <c r="P61" s="330"/>
      <c r="Q61" s="330"/>
      <c r="R61" s="330"/>
    </row>
    <row r="62" spans="2:19">
      <c r="B62" s="323"/>
      <c r="C62" s="323"/>
      <c r="D62" s="330"/>
      <c r="E62" s="330"/>
      <c r="F62" s="330"/>
      <c r="G62" s="330"/>
      <c r="H62" s="330"/>
      <c r="I62" s="330"/>
      <c r="J62" s="330"/>
      <c r="K62" s="330"/>
      <c r="L62" s="330"/>
      <c r="M62" s="330"/>
      <c r="N62" s="330"/>
      <c r="O62" s="330"/>
      <c r="P62" s="330"/>
      <c r="Q62" s="330"/>
      <c r="R62" s="330"/>
    </row>
    <row r="63" spans="2:19">
      <c r="B63" s="323"/>
      <c r="C63" s="323"/>
      <c r="D63" s="330"/>
      <c r="E63" s="330"/>
      <c r="F63" s="330"/>
      <c r="G63" s="330"/>
      <c r="H63" s="330"/>
      <c r="I63" s="330"/>
      <c r="J63" s="330"/>
      <c r="K63" s="330"/>
      <c r="L63" s="330"/>
      <c r="M63" s="330"/>
      <c r="N63" s="330"/>
      <c r="O63" s="330"/>
      <c r="P63" s="330"/>
      <c r="Q63" s="330"/>
      <c r="R63" s="330"/>
    </row>
    <row r="64" spans="2:19">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row r="77" spans="2:18">
      <c r="B77" s="323"/>
      <c r="C77" s="323"/>
      <c r="D77" s="330"/>
      <c r="E77" s="330"/>
      <c r="F77" s="330"/>
      <c r="G77" s="330"/>
      <c r="H77" s="330"/>
      <c r="I77" s="330"/>
      <c r="J77" s="330"/>
      <c r="K77" s="330"/>
      <c r="L77" s="330"/>
      <c r="M77" s="330"/>
      <c r="N77" s="330"/>
      <c r="O77" s="330"/>
      <c r="P77" s="330"/>
      <c r="Q77" s="330"/>
      <c r="R77" s="330"/>
    </row>
    <row r="78" spans="2:18">
      <c r="B78" s="323"/>
      <c r="C78" s="323"/>
      <c r="D78" s="330"/>
      <c r="E78" s="330"/>
      <c r="F78" s="330"/>
      <c r="G78" s="330"/>
      <c r="H78" s="330"/>
      <c r="I78" s="330"/>
      <c r="J78" s="330"/>
      <c r="K78" s="330"/>
      <c r="L78" s="330"/>
      <c r="M78" s="330"/>
      <c r="N78" s="330"/>
      <c r="O78" s="330"/>
      <c r="P78" s="330"/>
      <c r="Q78" s="330"/>
      <c r="R78" s="330"/>
    </row>
    <row r="79" spans="2:18">
      <c r="B79" s="323"/>
      <c r="C79" s="323"/>
      <c r="D79" s="330"/>
      <c r="E79" s="330"/>
      <c r="F79" s="330"/>
      <c r="G79" s="330"/>
      <c r="H79" s="330"/>
      <c r="I79" s="330"/>
      <c r="J79" s="330"/>
      <c r="K79" s="330"/>
      <c r="L79" s="330"/>
      <c r="M79" s="330"/>
      <c r="N79" s="330"/>
      <c r="O79" s="330"/>
      <c r="P79" s="330"/>
      <c r="Q79" s="330"/>
      <c r="R79" s="330"/>
    </row>
    <row r="80" spans="2:18">
      <c r="B80" s="323"/>
      <c r="C80" s="323"/>
      <c r="D80" s="330"/>
      <c r="E80" s="330"/>
      <c r="F80" s="330"/>
      <c r="G80" s="330"/>
      <c r="H80" s="330"/>
      <c r="I80" s="330"/>
      <c r="J80" s="330"/>
      <c r="K80" s="330"/>
      <c r="L80" s="330"/>
      <c r="M80" s="330"/>
      <c r="N80" s="330"/>
      <c r="O80" s="330"/>
      <c r="P80" s="330"/>
      <c r="Q80" s="330"/>
      <c r="R80" s="330"/>
    </row>
    <row r="81" spans="2:18">
      <c r="B81" s="323"/>
      <c r="C81" s="323"/>
      <c r="D81" s="330"/>
      <c r="E81" s="330"/>
      <c r="F81" s="330"/>
      <c r="G81" s="330"/>
      <c r="H81" s="330"/>
      <c r="I81" s="330"/>
      <c r="J81" s="330"/>
      <c r="K81" s="330"/>
      <c r="L81" s="330"/>
      <c r="M81" s="330"/>
      <c r="N81" s="330"/>
      <c r="O81" s="330"/>
      <c r="P81" s="330"/>
      <c r="Q81" s="330"/>
      <c r="R81" s="330"/>
    </row>
    <row r="82" spans="2:18">
      <c r="B82" s="323"/>
      <c r="C82" s="323"/>
      <c r="D82" s="330"/>
      <c r="E82" s="330"/>
      <c r="F82" s="330"/>
      <c r="G82" s="330"/>
      <c r="H82" s="330"/>
      <c r="I82" s="330"/>
      <c r="J82" s="330"/>
      <c r="K82" s="330"/>
      <c r="L82" s="330"/>
      <c r="M82" s="330"/>
      <c r="N82" s="330"/>
      <c r="O82" s="330"/>
      <c r="P82" s="330"/>
      <c r="Q82" s="330"/>
      <c r="R82" s="330"/>
    </row>
  </sheetData>
  <mergeCells count="4">
    <mergeCell ref="B2:N2"/>
    <mergeCell ref="B49:P49"/>
    <mergeCell ref="B51:R51"/>
    <mergeCell ref="B52:R52"/>
  </mergeCells>
  <conditionalFormatting sqref="B11:R47">
    <cfRule type="expression" dxfId="155" priority="1">
      <formula>MOD(ROW(),2)=0</formula>
    </cfRule>
  </conditionalFormatting>
  <pageMargins left="0.7" right="0.7" top="0.75" bottom="0.75" header="0.3" footer="0.3"/>
  <pageSetup scale="1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414D-8D51-475C-9BCD-6C2359AE4F2A}">
  <sheetPr codeName="Sheet11">
    <pageSetUpPr fitToPage="1"/>
  </sheetPr>
  <dimension ref="B2:R80"/>
  <sheetViews>
    <sheetView zoomScale="86" zoomScaleNormal="115" workbookViewId="0">
      <pane xSplit="3" ySplit="4" topLeftCell="G5" activePane="bottomRight" state="frozen"/>
      <selection pane="bottomRight" activeCell="W13" sqref="W13"/>
      <selection pane="bottomLeft" activeCell="W13" sqref="W13"/>
      <selection pane="topRight" activeCell="W13" sqref="W13"/>
    </sheetView>
  </sheetViews>
  <sheetFormatPr defaultColWidth="9.140625" defaultRowHeight="12" outlineLevelCol="1"/>
  <cols>
    <col min="1" max="1" width="6.7109375" style="310" customWidth="1"/>
    <col min="2" max="2" width="17.5703125" style="310" customWidth="1"/>
    <col min="3" max="3" width="20.5703125" style="310" hidden="1" customWidth="1" outlineLevel="1"/>
    <col min="4" max="4" width="8.7109375" style="311" customWidth="1" collapsed="1"/>
    <col min="5" max="14" width="8.7109375" style="311" customWidth="1"/>
    <col min="15" max="18" width="8.140625" style="311" customWidth="1"/>
    <col min="19" max="16384" width="9.140625" style="310"/>
  </cols>
  <sheetData>
    <row r="2" spans="2:18" ht="13.9" customHeight="1">
      <c r="B2" s="473" t="s">
        <v>2655</v>
      </c>
      <c r="C2" s="473"/>
      <c r="D2" s="473"/>
      <c r="E2" s="473"/>
      <c r="F2" s="473"/>
      <c r="G2" s="473"/>
      <c r="H2" s="473"/>
      <c r="I2" s="473"/>
      <c r="J2" s="473"/>
      <c r="K2" s="473"/>
      <c r="L2" s="473"/>
      <c r="M2" s="473"/>
      <c r="N2" s="473"/>
      <c r="O2" s="343"/>
      <c r="P2" s="343"/>
      <c r="Q2" s="343"/>
      <c r="R2" s="343"/>
    </row>
    <row r="3" spans="2:18" ht="15.75">
      <c r="B3" s="344" t="s">
        <v>646</v>
      </c>
      <c r="C3" s="314"/>
      <c r="D3" s="314"/>
      <c r="E3" s="314"/>
      <c r="F3" s="314"/>
      <c r="G3" s="314"/>
      <c r="H3" s="314"/>
      <c r="I3" s="314"/>
      <c r="J3" s="314"/>
      <c r="K3" s="314"/>
      <c r="L3" s="314"/>
      <c r="M3" s="314"/>
      <c r="N3" s="314"/>
      <c r="O3" s="314"/>
      <c r="P3" s="314"/>
      <c r="Q3" s="314"/>
      <c r="R3" s="314"/>
    </row>
    <row r="4" spans="2:18"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18" ht="13.5">
      <c r="B5" s="318" t="s">
        <v>2649</v>
      </c>
      <c r="C5" s="319" t="s">
        <v>2602</v>
      </c>
      <c r="D5" s="320">
        <v>75.059311960724031</v>
      </c>
      <c r="E5" s="320">
        <v>76.67273757452098</v>
      </c>
      <c r="F5" s="320">
        <v>74.243035061004633</v>
      </c>
      <c r="G5" s="320">
        <v>74.130590528015858</v>
      </c>
      <c r="H5" s="320">
        <v>74.921851380965578</v>
      </c>
      <c r="I5" s="320">
        <v>86.66577706573527</v>
      </c>
      <c r="J5" s="320">
        <v>83.999870236646132</v>
      </c>
      <c r="K5" s="320">
        <v>80.887035117404821</v>
      </c>
      <c r="L5" s="320">
        <v>81.892677904925335</v>
      </c>
      <c r="M5" s="320">
        <v>82.527414415226971</v>
      </c>
      <c r="N5" s="320">
        <v>83.820306228234202</v>
      </c>
      <c r="O5" s="320">
        <v>84.726308350728658</v>
      </c>
      <c r="P5" s="320">
        <v>85.395291120559776</v>
      </c>
      <c r="Q5" s="320">
        <v>86.22448753809293</v>
      </c>
      <c r="R5" s="320">
        <v>86.801348833158414</v>
      </c>
    </row>
    <row r="6" spans="2:18">
      <c r="B6" s="321" t="s">
        <v>2603</v>
      </c>
      <c r="C6" s="319" t="s">
        <v>2603</v>
      </c>
      <c r="D6" s="320">
        <v>75.107469457415263</v>
      </c>
      <c r="E6" s="320">
        <v>74.617629530454082</v>
      </c>
      <c r="F6" s="320">
        <v>72.513762586892724</v>
      </c>
      <c r="G6" s="320">
        <v>70.773836910822027</v>
      </c>
      <c r="H6" s="320">
        <v>69.065316031100195</v>
      </c>
      <c r="I6" s="320">
        <v>79.002789839189219</v>
      </c>
      <c r="J6" s="320">
        <v>77.575928587895532</v>
      </c>
      <c r="K6" s="320">
        <v>75.549226947633457</v>
      </c>
      <c r="L6" s="320">
        <v>74.463346000852326</v>
      </c>
      <c r="M6" s="320">
        <v>74.938259832340634</v>
      </c>
      <c r="N6" s="320">
        <v>74.943485619094758</v>
      </c>
      <c r="O6" s="320">
        <v>75.10608023435114</v>
      </c>
      <c r="P6" s="320">
        <v>75.140212054022044</v>
      </c>
      <c r="Q6" s="320">
        <v>75.358552332836808</v>
      </c>
      <c r="R6" s="320">
        <v>75.403531442560094</v>
      </c>
    </row>
    <row r="7" spans="2:18">
      <c r="B7" s="321" t="s">
        <v>2604</v>
      </c>
      <c r="C7" s="321" t="s">
        <v>2605</v>
      </c>
      <c r="D7" s="320">
        <v>85.97997513892372</v>
      </c>
      <c r="E7" s="320">
        <v>87.871588339620629</v>
      </c>
      <c r="F7" s="320">
        <v>85.550324398135857</v>
      </c>
      <c r="G7" s="320">
        <v>85.741422952403809</v>
      </c>
      <c r="H7" s="320">
        <v>86.362552802675523</v>
      </c>
      <c r="I7" s="320">
        <v>99.587547826798755</v>
      </c>
      <c r="J7" s="320">
        <v>97.259391756490274</v>
      </c>
      <c r="K7" s="320">
        <v>93.497675337318427</v>
      </c>
      <c r="L7" s="320">
        <v>94.661284553203643</v>
      </c>
      <c r="M7" s="320">
        <v>95.490425977363202</v>
      </c>
      <c r="N7" s="320">
        <v>97.327644561769077</v>
      </c>
      <c r="O7" s="320">
        <v>98.607374097156026</v>
      </c>
      <c r="P7" s="320">
        <v>99.602342390317546</v>
      </c>
      <c r="Q7" s="320">
        <v>100.8281222411952</v>
      </c>
      <c r="R7" s="320">
        <v>101.72273330518222</v>
      </c>
    </row>
    <row r="8" spans="2:18">
      <c r="B8" s="321" t="s">
        <v>2606</v>
      </c>
      <c r="C8" s="322" t="s">
        <v>2607</v>
      </c>
      <c r="D8" s="320">
        <v>80.894109526396548</v>
      </c>
      <c r="E8" s="320">
        <v>82.726474783460844</v>
      </c>
      <c r="F8" s="320">
        <v>80.333084177249802</v>
      </c>
      <c r="G8" s="320">
        <v>80.566215437806903</v>
      </c>
      <c r="H8" s="320">
        <v>81.594323925679618</v>
      </c>
      <c r="I8" s="320">
        <v>94.357701146700691</v>
      </c>
      <c r="J8" s="320">
        <v>92.087475827861098</v>
      </c>
      <c r="K8" s="320">
        <v>88.733570894181668</v>
      </c>
      <c r="L8" s="320">
        <v>89.978755440401358</v>
      </c>
      <c r="M8" s="320">
        <v>90.877860535122778</v>
      </c>
      <c r="N8" s="320">
        <v>92.600159313787643</v>
      </c>
      <c r="O8" s="320">
        <v>93.783496996279027</v>
      </c>
      <c r="P8" s="320">
        <v>94.680963061372964</v>
      </c>
      <c r="Q8" s="320">
        <v>95.769338924789565</v>
      </c>
      <c r="R8" s="320">
        <v>96.531012068465174</v>
      </c>
    </row>
    <row r="9" spans="2:18" ht="13.5" customHeight="1">
      <c r="B9" s="323" t="s">
        <v>2608</v>
      </c>
      <c r="C9" s="323" t="s">
        <v>2608</v>
      </c>
      <c r="D9" s="324" t="s">
        <v>2623</v>
      </c>
      <c r="E9" s="324" t="s">
        <v>2623</v>
      </c>
      <c r="F9" s="324" t="s">
        <v>2623</v>
      </c>
      <c r="G9" s="324" t="s">
        <v>2623</v>
      </c>
      <c r="H9" s="324" t="s">
        <v>2623</v>
      </c>
      <c r="I9" s="324" t="s">
        <v>2623</v>
      </c>
      <c r="J9" s="324" t="s">
        <v>2623</v>
      </c>
      <c r="K9" s="324" t="s">
        <v>2623</v>
      </c>
      <c r="L9" s="324" t="s">
        <v>2623</v>
      </c>
      <c r="M9" s="324" t="s">
        <v>2623</v>
      </c>
      <c r="N9" s="324" t="s">
        <v>2623</v>
      </c>
      <c r="O9" s="324" t="s">
        <v>2623</v>
      </c>
      <c r="P9" s="324" t="s">
        <v>2623</v>
      </c>
      <c r="Q9" s="324" t="s">
        <v>2623</v>
      </c>
      <c r="R9" s="324" t="s">
        <v>2623</v>
      </c>
    </row>
    <row r="10" spans="2:18" ht="16.5" customHeight="1">
      <c r="B10" s="323" t="s">
        <v>2650</v>
      </c>
      <c r="C10" s="323" t="s">
        <v>1060</v>
      </c>
      <c r="D10" s="324">
        <v>22.08061714749735</v>
      </c>
      <c r="E10" s="324">
        <v>23.363001608584767</v>
      </c>
      <c r="F10" s="324">
        <v>23.291994702621405</v>
      </c>
      <c r="G10" s="324">
        <v>24.068934903599843</v>
      </c>
      <c r="H10" s="324">
        <v>27.829818399687007</v>
      </c>
      <c r="I10" s="324">
        <v>36.013757855073607</v>
      </c>
      <c r="J10" s="324">
        <v>35.577804311419499</v>
      </c>
      <c r="K10" s="324">
        <v>30.106802262635913</v>
      </c>
      <c r="L10" s="324">
        <v>28.32107323830644</v>
      </c>
      <c r="M10" s="324">
        <v>29.093219231438404</v>
      </c>
      <c r="N10" s="324">
        <v>29.312018567947668</v>
      </c>
      <c r="O10" s="324">
        <v>28.792972108072533</v>
      </c>
      <c r="P10" s="324">
        <v>27.61426310404169</v>
      </c>
      <c r="Q10" s="324">
        <v>25.996043687033442</v>
      </c>
      <c r="R10" s="324">
        <v>24.277519863259801</v>
      </c>
    </row>
    <row r="11" spans="2:18" ht="13.5" customHeight="1">
      <c r="B11" s="323" t="s">
        <v>959</v>
      </c>
      <c r="C11" s="323" t="s">
        <v>959</v>
      </c>
      <c r="D11" s="324">
        <v>58.180485451360319</v>
      </c>
      <c r="E11" s="324">
        <v>56.844628755508829</v>
      </c>
      <c r="F11" s="324">
        <v>55.955494044051115</v>
      </c>
      <c r="G11" s="324">
        <v>50.64387064570289</v>
      </c>
      <c r="H11" s="324">
        <v>47.90942460936499</v>
      </c>
      <c r="I11" s="324">
        <v>59.259175515580139</v>
      </c>
      <c r="J11" s="324">
        <v>60.229791994748808</v>
      </c>
      <c r="K11" s="324">
        <v>58.245076663065298</v>
      </c>
      <c r="L11" s="324">
        <v>56.746726871834433</v>
      </c>
      <c r="M11" s="324">
        <v>57.440827899016419</v>
      </c>
      <c r="N11" s="324">
        <v>58.179692123048618</v>
      </c>
      <c r="O11" s="324">
        <v>58.881876706470614</v>
      </c>
      <c r="P11" s="324">
        <v>59.674820332522792</v>
      </c>
      <c r="Q11" s="324">
        <v>60.310098287935162</v>
      </c>
      <c r="R11" s="324">
        <v>60.725580945218361</v>
      </c>
    </row>
    <row r="12" spans="2:18" ht="13.5" customHeight="1">
      <c r="B12" s="323" t="s">
        <v>2656</v>
      </c>
      <c r="C12" s="323" t="s">
        <v>939</v>
      </c>
      <c r="D12" s="324">
        <v>92.003398111840113</v>
      </c>
      <c r="E12" s="324">
        <v>91.185230826464533</v>
      </c>
      <c r="F12" s="324">
        <v>88.31771711043703</v>
      </c>
      <c r="G12" s="324">
        <v>86.406941839056969</v>
      </c>
      <c r="H12" s="324">
        <v>84.750645530588542</v>
      </c>
      <c r="I12" s="324">
        <v>97.317188571627014</v>
      </c>
      <c r="J12" s="324">
        <v>93.411887464808146</v>
      </c>
      <c r="K12" s="324">
        <v>90.741185282783889</v>
      </c>
      <c r="L12" s="324">
        <v>91.531860838039734</v>
      </c>
      <c r="M12" s="324">
        <v>92.958455184412742</v>
      </c>
      <c r="N12" s="324">
        <v>95.078162125170792</v>
      </c>
      <c r="O12" s="324">
        <v>97.512270193318273</v>
      </c>
      <c r="P12" s="324">
        <v>100.24042101499538</v>
      </c>
      <c r="Q12" s="324">
        <v>102.61192931777845</v>
      </c>
      <c r="R12" s="324">
        <v>105.00002654265876</v>
      </c>
    </row>
    <row r="13" spans="2:18" ht="13.5" customHeight="1">
      <c r="B13" s="323" t="s">
        <v>2651</v>
      </c>
      <c r="C13" s="323" t="s">
        <v>1057</v>
      </c>
      <c r="D13" s="324">
        <v>18.535289415762637</v>
      </c>
      <c r="E13" s="324">
        <v>18.010352820365977</v>
      </c>
      <c r="F13" s="324">
        <v>12.683817604166228</v>
      </c>
      <c r="G13" s="324">
        <v>11.733413845930201</v>
      </c>
      <c r="H13" s="324">
        <v>8.6862557881501399</v>
      </c>
      <c r="I13" s="324">
        <v>16.094827939493641</v>
      </c>
      <c r="J13" s="324">
        <v>14.269902583226962</v>
      </c>
      <c r="K13" s="324">
        <v>15.581548856160884</v>
      </c>
      <c r="L13" s="324">
        <v>12.780866206056244</v>
      </c>
      <c r="M13" s="324">
        <v>13.277744450171165</v>
      </c>
      <c r="N13" s="324">
        <v>13.400808779578414</v>
      </c>
      <c r="O13" s="324">
        <v>13.338391318958825</v>
      </c>
      <c r="P13" s="324">
        <v>13.129989561281699</v>
      </c>
      <c r="Q13" s="324">
        <v>13.058413575715491</v>
      </c>
      <c r="R13" s="324">
        <v>12.905674025995728</v>
      </c>
    </row>
    <row r="14" spans="2:18" ht="13.5" customHeight="1">
      <c r="B14" s="323" t="s">
        <v>581</v>
      </c>
      <c r="C14" s="323" t="s">
        <v>581</v>
      </c>
      <c r="D14" s="324">
        <v>69.800597770360184</v>
      </c>
      <c r="E14" s="324">
        <v>67.543634064080948</v>
      </c>
      <c r="F14" s="324">
        <v>64.367065651069993</v>
      </c>
      <c r="G14" s="324">
        <v>61.131002689204763</v>
      </c>
      <c r="H14" s="324">
        <v>57.895752895752892</v>
      </c>
      <c r="I14" s="324">
        <v>69.740375299072639</v>
      </c>
      <c r="J14" s="324">
        <v>62.997825677549692</v>
      </c>
      <c r="K14" s="324">
        <v>53.073065270465037</v>
      </c>
      <c r="L14" s="324">
        <v>49.991701241993383</v>
      </c>
      <c r="M14" s="324">
        <v>46.943198676049505</v>
      </c>
      <c r="N14" s="324">
        <v>46.443078947425249</v>
      </c>
      <c r="O14" s="324">
        <v>45.780465570464777</v>
      </c>
      <c r="P14" s="324">
        <v>45.212528590093868</v>
      </c>
      <c r="Q14" s="324">
        <v>44.621291473923378</v>
      </c>
      <c r="R14" s="324">
        <v>44.134185200257242</v>
      </c>
    </row>
    <row r="15" spans="2:18" ht="13.5" customHeight="1">
      <c r="B15" s="323" t="s">
        <v>979</v>
      </c>
      <c r="C15" s="323" t="s">
        <v>979</v>
      </c>
      <c r="D15" s="324">
        <v>90.565648684797154</v>
      </c>
      <c r="E15" s="324">
        <v>85.324714940884419</v>
      </c>
      <c r="F15" s="324">
        <v>76.850101415883898</v>
      </c>
      <c r="G15" s="324">
        <v>54.175067243057704</v>
      </c>
      <c r="H15" s="324">
        <v>48.682138434788612</v>
      </c>
      <c r="I15" s="324">
        <v>58.460521490308651</v>
      </c>
      <c r="J15" s="324">
        <v>53.863187791845178</v>
      </c>
      <c r="K15" s="324">
        <v>46.926256066126179</v>
      </c>
      <c r="L15" s="324" t="s">
        <v>2623</v>
      </c>
      <c r="M15" s="324" t="s">
        <v>2623</v>
      </c>
      <c r="N15" s="324" t="s">
        <v>2623</v>
      </c>
      <c r="O15" s="324" t="s">
        <v>2623</v>
      </c>
      <c r="P15" s="324" t="s">
        <v>2623</v>
      </c>
      <c r="Q15" s="324" t="s">
        <v>2623</v>
      </c>
      <c r="R15" s="324" t="s">
        <v>2623</v>
      </c>
    </row>
    <row r="16" spans="2:18" ht="13.5" customHeight="1">
      <c r="B16" s="323" t="s">
        <v>967</v>
      </c>
      <c r="C16" s="323" t="s">
        <v>967</v>
      </c>
      <c r="D16" s="324">
        <v>28.083196659818938</v>
      </c>
      <c r="E16" s="324">
        <v>24.972872952859081</v>
      </c>
      <c r="F16" s="324">
        <v>21.455569180449888</v>
      </c>
      <c r="G16" s="324">
        <v>19.617000270387106</v>
      </c>
      <c r="H16" s="324">
        <v>18.133702195874022</v>
      </c>
      <c r="I16" s="324">
        <v>23.585550935860468</v>
      </c>
      <c r="J16" s="324">
        <v>26.408229420351276</v>
      </c>
      <c r="K16" s="324">
        <v>29.923944852085878</v>
      </c>
      <c r="L16" s="324">
        <v>30.042601517809338</v>
      </c>
      <c r="M16" s="324">
        <v>30.211821426614353</v>
      </c>
      <c r="N16" s="324">
        <v>29.765151389790024</v>
      </c>
      <c r="O16" s="324">
        <v>29.433039487249136</v>
      </c>
      <c r="P16" s="324">
        <v>28.844346582223107</v>
      </c>
      <c r="Q16" s="324">
        <v>27.521241699128669</v>
      </c>
      <c r="R16" s="324">
        <v>27.485670556482432</v>
      </c>
    </row>
    <row r="17" spans="2:18" ht="13.5" customHeight="1">
      <c r="B17" s="323" t="s">
        <v>943</v>
      </c>
      <c r="C17" s="323" t="s">
        <v>943</v>
      </c>
      <c r="D17" s="324">
        <v>16.17055171099749</v>
      </c>
      <c r="E17" s="324">
        <v>17.496177310183228</v>
      </c>
      <c r="F17" s="324">
        <v>15.812189916824748</v>
      </c>
      <c r="G17" s="324">
        <v>13.360493317623146</v>
      </c>
      <c r="H17" s="324">
        <v>12.33334270896664</v>
      </c>
      <c r="I17" s="324">
        <v>14.857823131596545</v>
      </c>
      <c r="J17" s="324">
        <v>9.4630097565087503</v>
      </c>
      <c r="K17" s="324">
        <v>5.1813363544287343</v>
      </c>
      <c r="L17" s="324">
        <v>2.5102932929293242</v>
      </c>
      <c r="M17" s="324">
        <v>1.0174144506967253</v>
      </c>
      <c r="N17" s="324">
        <v>0.20944304854443171</v>
      </c>
      <c r="O17" s="324">
        <v>3.6853308153797816E-2</v>
      </c>
      <c r="P17" s="324">
        <v>8.5654668168622078E-2</v>
      </c>
      <c r="Q17" s="324">
        <v>0.28422942724481187</v>
      </c>
      <c r="R17" s="324">
        <v>0.66502069543178255</v>
      </c>
    </row>
    <row r="18" spans="2:18" ht="13.5" customHeight="1">
      <c r="B18" s="323" t="s">
        <v>969</v>
      </c>
      <c r="C18" s="323" t="s">
        <v>969</v>
      </c>
      <c r="D18" s="324">
        <v>-2.0245868306370345</v>
      </c>
      <c r="E18" s="324">
        <v>-1.9316807599814234</v>
      </c>
      <c r="F18" s="324">
        <v>-1.8175997529541239</v>
      </c>
      <c r="G18" s="324">
        <v>-1.7765578430189222</v>
      </c>
      <c r="H18" s="324">
        <v>-2.1795269009860787</v>
      </c>
      <c r="I18" s="324">
        <v>2.9850539500743496</v>
      </c>
      <c r="J18" s="324">
        <v>4.519559035797462</v>
      </c>
      <c r="K18" s="324">
        <v>3.9537765258195101</v>
      </c>
      <c r="L18" s="324">
        <v>4.966452734704653</v>
      </c>
      <c r="M18" s="324">
        <v>8.2776687705165699</v>
      </c>
      <c r="N18" s="324">
        <v>11.506687284515008</v>
      </c>
      <c r="O18" s="324">
        <v>14.272317168047916</v>
      </c>
      <c r="P18" s="324">
        <v>16.593669613485037</v>
      </c>
      <c r="Q18" s="324">
        <v>18.806891058484869</v>
      </c>
      <c r="R18" s="324">
        <v>20.856058261518506</v>
      </c>
    </row>
    <row r="19" spans="2:18" ht="13.5" customHeight="1">
      <c r="B19" s="323" t="s">
        <v>2657</v>
      </c>
      <c r="C19" s="323" t="s">
        <v>963</v>
      </c>
      <c r="D19" s="324">
        <v>18.431625236806301</v>
      </c>
      <c r="E19" s="324">
        <v>21.236261370012137</v>
      </c>
      <c r="F19" s="324">
        <v>21.819475391988103</v>
      </c>
      <c r="G19" s="324">
        <v>24.468517791684725</v>
      </c>
      <c r="H19" s="324">
        <v>26.988339353627143</v>
      </c>
      <c r="I19" s="324">
        <v>33.240781306691787</v>
      </c>
      <c r="J19" s="324">
        <v>34.345055934168052</v>
      </c>
      <c r="K19" s="324">
        <v>32.9443308815232</v>
      </c>
      <c r="L19" s="324">
        <v>34.278518416414073</v>
      </c>
      <c r="M19" s="324">
        <v>36.824100931401517</v>
      </c>
      <c r="N19" s="324">
        <v>38.894718992802368</v>
      </c>
      <c r="O19" s="324">
        <v>40.606791321695049</v>
      </c>
      <c r="P19" s="324">
        <v>41.926519272668209</v>
      </c>
      <c r="Q19" s="324">
        <v>42.772549482259315</v>
      </c>
      <c r="R19" s="324">
        <v>43.641665778353001</v>
      </c>
    </row>
    <row r="20" spans="2:18" ht="13.5" customHeight="1">
      <c r="B20" s="323" t="s">
        <v>949</v>
      </c>
      <c r="C20" s="323" t="s">
        <v>949</v>
      </c>
      <c r="D20" s="324">
        <v>86.347906144015369</v>
      </c>
      <c r="E20" s="324">
        <v>89.184644217052821</v>
      </c>
      <c r="F20" s="324">
        <v>89.376739585990506</v>
      </c>
      <c r="G20" s="324">
        <v>89.239395998656121</v>
      </c>
      <c r="H20" s="324">
        <v>88.881231193349279</v>
      </c>
      <c r="I20" s="324">
        <v>101.2368454659354</v>
      </c>
      <c r="J20" s="324">
        <v>100.41367280641393</v>
      </c>
      <c r="K20" s="324">
        <v>101.24360854947712</v>
      </c>
      <c r="L20" s="324">
        <v>102.3902108380008</v>
      </c>
      <c r="M20" s="324">
        <v>103.38293526378609</v>
      </c>
      <c r="N20" s="324">
        <v>104.56048950799914</v>
      </c>
      <c r="O20" s="324">
        <v>105.16638458876517</v>
      </c>
      <c r="P20" s="324">
        <v>105.83819603293475</v>
      </c>
      <c r="Q20" s="324">
        <v>106.38917516739323</v>
      </c>
      <c r="R20" s="324">
        <v>106.91104063816721</v>
      </c>
    </row>
    <row r="21" spans="2:18" ht="13.5" customHeight="1">
      <c r="B21" s="323" t="s">
        <v>941</v>
      </c>
      <c r="C21" s="323" t="s">
        <v>941</v>
      </c>
      <c r="D21" s="324">
        <v>52.171946149931593</v>
      </c>
      <c r="E21" s="324">
        <v>49.283927853665695</v>
      </c>
      <c r="F21" s="324">
        <v>45.503219921889347</v>
      </c>
      <c r="G21" s="324">
        <v>42.801616425738018</v>
      </c>
      <c r="H21" s="324">
        <v>40.320398605686059</v>
      </c>
      <c r="I21" s="324">
        <v>45.690551248189486</v>
      </c>
      <c r="J21" s="324">
        <v>46.793376549779545</v>
      </c>
      <c r="K21" s="324">
        <v>47.066686270413044</v>
      </c>
      <c r="L21" s="324">
        <v>46.39468013860175</v>
      </c>
      <c r="M21" s="324">
        <v>46.434341045362373</v>
      </c>
      <c r="N21" s="324">
        <v>45.723568312035383</v>
      </c>
      <c r="O21" s="324">
        <v>45.008922714400533</v>
      </c>
      <c r="P21" s="324">
        <v>44.345800290748798</v>
      </c>
      <c r="Q21" s="324">
        <v>43.645178586869093</v>
      </c>
      <c r="R21" s="324">
        <v>43.022821381736634</v>
      </c>
    </row>
    <row r="22" spans="2:18" ht="13.5" customHeight="1">
      <c r="B22" s="323" t="s">
        <v>945</v>
      </c>
      <c r="C22" s="323" t="s">
        <v>945</v>
      </c>
      <c r="D22" s="324" t="s">
        <v>2623</v>
      </c>
      <c r="E22" s="324" t="s">
        <v>2623</v>
      </c>
      <c r="F22" s="324" t="s">
        <v>2623</v>
      </c>
      <c r="G22" s="324" t="s">
        <v>2623</v>
      </c>
      <c r="H22" s="324" t="s">
        <v>2623</v>
      </c>
      <c r="I22" s="324" t="s">
        <v>2623</v>
      </c>
      <c r="J22" s="324" t="s">
        <v>2623</v>
      </c>
      <c r="K22" s="324" t="s">
        <v>2623</v>
      </c>
      <c r="L22" s="324" t="s">
        <v>2623</v>
      </c>
      <c r="M22" s="324" t="s">
        <v>2623</v>
      </c>
      <c r="N22" s="324" t="s">
        <v>2623</v>
      </c>
      <c r="O22" s="324" t="s">
        <v>2623</v>
      </c>
      <c r="P22" s="324" t="s">
        <v>2623</v>
      </c>
      <c r="Q22" s="324" t="s">
        <v>2623</v>
      </c>
      <c r="R22" s="324" t="s">
        <v>2623</v>
      </c>
    </row>
    <row r="23" spans="2:18" ht="13.5" customHeight="1">
      <c r="B23" s="323" t="s">
        <v>2652</v>
      </c>
      <c r="C23" s="323" t="s">
        <v>2610</v>
      </c>
      <c r="D23" s="324" t="s">
        <v>2623</v>
      </c>
      <c r="E23" s="324" t="s">
        <v>2623</v>
      </c>
      <c r="F23" s="324" t="s">
        <v>2623</v>
      </c>
      <c r="G23" s="324" t="s">
        <v>2623</v>
      </c>
      <c r="H23" s="324" t="s">
        <v>2623</v>
      </c>
      <c r="I23" s="324" t="s">
        <v>2623</v>
      </c>
      <c r="J23" s="324" t="s">
        <v>2623</v>
      </c>
      <c r="K23" s="324" t="s">
        <v>2623</v>
      </c>
      <c r="L23" s="324" t="s">
        <v>2623</v>
      </c>
      <c r="M23" s="324" t="s">
        <v>2623</v>
      </c>
      <c r="N23" s="324" t="s">
        <v>2623</v>
      </c>
      <c r="O23" s="324" t="s">
        <v>2623</v>
      </c>
      <c r="P23" s="324" t="s">
        <v>2623</v>
      </c>
      <c r="Q23" s="324" t="s">
        <v>2623</v>
      </c>
      <c r="R23" s="324" t="s">
        <v>2623</v>
      </c>
    </row>
    <row r="24" spans="2:18" ht="13.5" customHeight="1">
      <c r="B24" s="323" t="s">
        <v>2658</v>
      </c>
      <c r="C24" s="323" t="s">
        <v>2611</v>
      </c>
      <c r="D24" s="324">
        <v>78.088995901071812</v>
      </c>
      <c r="E24" s="324">
        <v>67.668754199747141</v>
      </c>
      <c r="F24" s="324">
        <v>60.258807952735069</v>
      </c>
      <c r="G24" s="324">
        <v>50.746750415603636</v>
      </c>
      <c r="H24" s="324">
        <v>54.363272859456067</v>
      </c>
      <c r="I24" s="324">
        <v>60.851382270584878</v>
      </c>
      <c r="J24" s="324">
        <v>59.76200556586101</v>
      </c>
      <c r="K24" s="324">
        <v>56.03342037575645</v>
      </c>
      <c r="L24" s="324">
        <v>54.804574438624023</v>
      </c>
      <c r="M24" s="324">
        <v>49.324664567488774</v>
      </c>
      <c r="N24" s="324">
        <v>47.327773870664657</v>
      </c>
      <c r="O24" s="324">
        <v>45.133988500272459</v>
      </c>
      <c r="P24" s="324">
        <v>42.991089763551095</v>
      </c>
      <c r="Q24" s="324">
        <v>41.116514019424251</v>
      </c>
      <c r="R24" s="324">
        <v>39.402371506069457</v>
      </c>
    </row>
    <row r="25" spans="2:18" ht="13.5" customHeight="1">
      <c r="B25" s="323" t="s">
        <v>2659</v>
      </c>
      <c r="C25" s="323" t="s">
        <v>951</v>
      </c>
      <c r="D25" s="324">
        <v>65.555715787436384</v>
      </c>
      <c r="E25" s="324">
        <v>65.475576976550187</v>
      </c>
      <c r="F25" s="324">
        <v>58.64927695466772</v>
      </c>
      <c r="G25" s="324">
        <v>54.094142150799684</v>
      </c>
      <c r="H25" s="324">
        <v>48.910979719775391</v>
      </c>
      <c r="I25" s="324">
        <v>49.573377748167893</v>
      </c>
      <c r="J25" s="324">
        <v>44.458589628400951</v>
      </c>
      <c r="K25" s="324">
        <v>37.152021995646692</v>
      </c>
      <c r="L25" s="324">
        <v>37.407405098521465</v>
      </c>
      <c r="M25" s="324">
        <v>34.012359983032638</v>
      </c>
      <c r="N25" s="324">
        <v>30.469670061251048</v>
      </c>
      <c r="O25" s="324">
        <v>27.401389691487342</v>
      </c>
      <c r="P25" s="324">
        <v>24.882850567810664</v>
      </c>
      <c r="Q25" s="324">
        <v>22.857183567967969</v>
      </c>
      <c r="R25" s="324">
        <v>20.947329322513042</v>
      </c>
    </row>
    <row r="26" spans="2:18" ht="13.5" customHeight="1">
      <c r="B26" s="323" t="s">
        <v>1059</v>
      </c>
      <c r="C26" s="323" t="s">
        <v>1059</v>
      </c>
      <c r="D26" s="324">
        <v>59.9</v>
      </c>
      <c r="E26" s="324">
        <v>58.4</v>
      </c>
      <c r="F26" s="324">
        <v>56.599999999999994</v>
      </c>
      <c r="G26" s="324">
        <v>57.099999999999994</v>
      </c>
      <c r="H26" s="324">
        <v>56.8</v>
      </c>
      <c r="I26" s="324">
        <v>66.600000000000009</v>
      </c>
      <c r="J26" s="324">
        <v>64.2</v>
      </c>
      <c r="K26" s="324">
        <v>58.599999999999994</v>
      </c>
      <c r="L26" s="324">
        <v>60.156960169038868</v>
      </c>
      <c r="M26" s="324">
        <v>65.62948324408282</v>
      </c>
      <c r="N26" s="324">
        <v>65.73578583869687</v>
      </c>
      <c r="O26" s="324">
        <v>66.261810459052569</v>
      </c>
      <c r="P26" s="324">
        <v>66.67381723187458</v>
      </c>
      <c r="Q26" s="324">
        <v>66.938054632743842</v>
      </c>
      <c r="R26" s="324">
        <v>67.220146220821007</v>
      </c>
    </row>
    <row r="27" spans="2:18" ht="13.5" customHeight="1">
      <c r="B27" s="323" t="s">
        <v>953</v>
      </c>
      <c r="C27" s="323" t="s">
        <v>953</v>
      </c>
      <c r="D27" s="324">
        <v>122.23927797964787</v>
      </c>
      <c r="E27" s="324">
        <v>121.6062512567911</v>
      </c>
      <c r="F27" s="324">
        <v>121.29554823726687</v>
      </c>
      <c r="G27" s="324">
        <v>121.83182594921166</v>
      </c>
      <c r="H27" s="324">
        <v>121.71553820473559</v>
      </c>
      <c r="I27" s="324">
        <v>141.46161903156678</v>
      </c>
      <c r="J27" s="324">
        <v>134.82246357720578</v>
      </c>
      <c r="K27" s="324">
        <v>129.09953200607688</v>
      </c>
      <c r="L27" s="324">
        <v>126.56162410921384</v>
      </c>
      <c r="M27" s="324">
        <v>128.87399108615904</v>
      </c>
      <c r="N27" s="324">
        <v>130.34319618188866</v>
      </c>
      <c r="O27" s="324">
        <v>132.76089226404147</v>
      </c>
      <c r="P27" s="324">
        <v>133.4603816854368</v>
      </c>
      <c r="Q27" s="324">
        <v>135.36402227482176</v>
      </c>
      <c r="R27" s="324">
        <v>135.8059561147825</v>
      </c>
    </row>
    <row r="28" spans="2:18" ht="13.5" customHeight="1">
      <c r="B28" s="323" t="s">
        <v>1054</v>
      </c>
      <c r="C28" s="323" t="s">
        <v>1054</v>
      </c>
      <c r="D28" s="324">
        <v>144.4465983832944</v>
      </c>
      <c r="E28" s="324">
        <v>149.49570563552462</v>
      </c>
      <c r="F28" s="324">
        <v>148.07209898150876</v>
      </c>
      <c r="G28" s="324">
        <v>151.1441619847723</v>
      </c>
      <c r="H28" s="324">
        <v>151.69441930602181</v>
      </c>
      <c r="I28" s="324">
        <v>161.98399727903353</v>
      </c>
      <c r="J28" s="324">
        <v>156.41537003181853</v>
      </c>
      <c r="K28" s="324">
        <v>150.32731235818548</v>
      </c>
      <c r="L28" s="324">
        <v>155.90288317952218</v>
      </c>
      <c r="M28" s="324">
        <v>157.70856273145662</v>
      </c>
      <c r="N28" s="324">
        <v>155.7354639393138</v>
      </c>
      <c r="O28" s="324">
        <v>154.14883230968206</v>
      </c>
      <c r="P28" s="324">
        <v>153.32736428615056</v>
      </c>
      <c r="Q28" s="324">
        <v>152.85534659938213</v>
      </c>
      <c r="R28" s="324">
        <v>152.86820238411022</v>
      </c>
    </row>
    <row r="29" spans="2:18" ht="13.5" customHeight="1">
      <c r="B29" s="323" t="s">
        <v>1053</v>
      </c>
      <c r="C29" s="323" t="s">
        <v>1053</v>
      </c>
      <c r="D29" s="324">
        <v>9.4892306470370933</v>
      </c>
      <c r="E29" s="324">
        <v>9.7342031177345483</v>
      </c>
      <c r="F29" s="324">
        <v>9.6058580785905328</v>
      </c>
      <c r="G29" s="324">
        <v>9.5779839346944566</v>
      </c>
      <c r="H29" s="324">
        <v>11.680972795441253</v>
      </c>
      <c r="I29" s="324">
        <v>18.253964805108481</v>
      </c>
      <c r="J29" s="324">
        <v>20.810425694090203</v>
      </c>
      <c r="K29" s="324">
        <v>23.359035790239719</v>
      </c>
      <c r="L29" s="324">
        <v>24.738471872820039</v>
      </c>
      <c r="M29" s="324">
        <v>26.188232726263845</v>
      </c>
      <c r="N29" s="324">
        <v>26.823426093339869</v>
      </c>
      <c r="O29" s="324">
        <v>27.422429877335237</v>
      </c>
      <c r="P29" s="324">
        <v>27.966118674366779</v>
      </c>
      <c r="Q29" s="324">
        <v>28.468277964667703</v>
      </c>
      <c r="R29" s="324">
        <v>28.958055052920855</v>
      </c>
    </row>
    <row r="30" spans="2:18" ht="13.5" customHeight="1">
      <c r="B30" s="323" t="s">
        <v>971</v>
      </c>
      <c r="C30" s="323" t="s">
        <v>971</v>
      </c>
      <c r="D30" s="324">
        <v>31.358193745273326</v>
      </c>
      <c r="E30" s="324">
        <v>31.198005166120428</v>
      </c>
      <c r="F30" s="324">
        <v>30.497391102541972</v>
      </c>
      <c r="G30" s="324">
        <v>28.64298566678271</v>
      </c>
      <c r="H30" s="324">
        <v>28.182258496671757</v>
      </c>
      <c r="I30" s="324">
        <v>32.571242453077389</v>
      </c>
      <c r="J30" s="324">
        <v>33.426735326889847</v>
      </c>
      <c r="K30" s="324">
        <v>32.32011332121543</v>
      </c>
      <c r="L30" s="324">
        <v>34.677655303539552</v>
      </c>
      <c r="M30" s="324">
        <v>34.765790529037908</v>
      </c>
      <c r="N30" s="324">
        <v>35.05861001255407</v>
      </c>
      <c r="O30" s="324">
        <v>35.112570573653976</v>
      </c>
      <c r="P30" s="324">
        <v>34.694311674856642</v>
      </c>
      <c r="Q30" s="324">
        <v>34.279400694924526</v>
      </c>
      <c r="R30" s="324">
        <v>33.745164565901248</v>
      </c>
    </row>
    <row r="31" spans="2:18" ht="13.5" customHeight="1">
      <c r="B31" s="323" t="s">
        <v>973</v>
      </c>
      <c r="C31" s="323" t="s">
        <v>973</v>
      </c>
      <c r="D31" s="324">
        <v>35.445207102569078</v>
      </c>
      <c r="E31" s="324">
        <v>32.947044142249723</v>
      </c>
      <c r="F31" s="324">
        <v>32.946263008796635</v>
      </c>
      <c r="G31" s="324">
        <v>27.725579128180094</v>
      </c>
      <c r="H31" s="324">
        <v>30.272823308243034</v>
      </c>
      <c r="I31" s="324">
        <v>40.819902130949281</v>
      </c>
      <c r="J31" s="324">
        <v>38.657651893325671</v>
      </c>
      <c r="K31" s="324">
        <v>33.801820565396</v>
      </c>
      <c r="L31" s="324">
        <v>31.882452993224014</v>
      </c>
      <c r="M31" s="324">
        <v>32.581963135230176</v>
      </c>
      <c r="N31" s="324">
        <v>32.260410787514019</v>
      </c>
      <c r="O31" s="324">
        <v>31.685189467544504</v>
      </c>
      <c r="P31" s="324">
        <v>31.11106708525578</v>
      </c>
      <c r="Q31" s="324">
        <v>30.519970740483178</v>
      </c>
      <c r="R31" s="324">
        <v>29.838319991810298</v>
      </c>
    </row>
    <row r="32" spans="2:18" ht="13.5" customHeight="1">
      <c r="B32" s="323" t="s">
        <v>955</v>
      </c>
      <c r="C32" s="323" t="s">
        <v>955</v>
      </c>
      <c r="D32" s="324">
        <v>-12.459343399362792</v>
      </c>
      <c r="E32" s="324">
        <v>-12.067121998430832</v>
      </c>
      <c r="F32" s="324">
        <v>-11.766617155588563</v>
      </c>
      <c r="G32" s="324">
        <v>-11.751927772566082</v>
      </c>
      <c r="H32" s="324">
        <v>-14.10842283142324</v>
      </c>
      <c r="I32" s="324">
        <v>-10.515728183025621</v>
      </c>
      <c r="J32" s="324">
        <v>-10.832907229032214</v>
      </c>
      <c r="K32" s="324">
        <v>-7.7576132801919284</v>
      </c>
      <c r="L32" s="324">
        <v>-6.0967321777790104</v>
      </c>
      <c r="M32" s="324">
        <v>-2.7058579910277136</v>
      </c>
      <c r="N32" s="324">
        <v>-0.25914874442714109</v>
      </c>
      <c r="O32" s="324">
        <v>1.7349800824024291</v>
      </c>
      <c r="P32" s="324">
        <v>3.5547157181257885</v>
      </c>
      <c r="Q32" s="324">
        <v>5.2766203495860875</v>
      </c>
      <c r="R32" s="324">
        <v>6.8980972735520121</v>
      </c>
    </row>
    <row r="33" spans="2:18" ht="13.5" customHeight="1">
      <c r="B33" s="323" t="s">
        <v>981</v>
      </c>
      <c r="C33" s="323" t="s">
        <v>981</v>
      </c>
      <c r="D33" s="324">
        <v>47.80872907186464</v>
      </c>
      <c r="E33" s="324">
        <v>41.828532614624805</v>
      </c>
      <c r="F33" s="324">
        <v>35.394509842294248</v>
      </c>
      <c r="G33" s="324">
        <v>32.648667313092957</v>
      </c>
      <c r="H33" s="324">
        <v>28.99872017564028</v>
      </c>
      <c r="I33" s="324">
        <v>41.826870684228282</v>
      </c>
      <c r="J33" s="324">
        <v>43.728927375902174</v>
      </c>
      <c r="K33" s="324">
        <v>46.445351635740863</v>
      </c>
      <c r="L33" s="324">
        <v>47.107020383256526</v>
      </c>
      <c r="M33" s="324">
        <v>49.282233314712315</v>
      </c>
      <c r="N33" s="324">
        <v>50.943111795376829</v>
      </c>
      <c r="O33" s="324">
        <v>52.453761500747255</v>
      </c>
      <c r="P33" s="324">
        <v>52.604913662912246</v>
      </c>
      <c r="Q33" s="324">
        <v>52.657184027583035</v>
      </c>
      <c r="R33" s="324">
        <v>52.69210427225196</v>
      </c>
    </row>
    <row r="34" spans="2:18" ht="13.5" customHeight="1">
      <c r="B34" s="323" t="s">
        <v>1058</v>
      </c>
      <c r="C34" s="323" t="s">
        <v>957</v>
      </c>
      <c r="D34" s="324">
        <v>53.299382036150298</v>
      </c>
      <c r="E34" s="324">
        <v>51.536344988331827</v>
      </c>
      <c r="F34" s="324">
        <v>46.64334698013672</v>
      </c>
      <c r="G34" s="324">
        <v>42.945363182533171</v>
      </c>
      <c r="H34" s="324">
        <v>39.762850191236879</v>
      </c>
      <c r="I34" s="324">
        <v>44.775477942444226</v>
      </c>
      <c r="J34" s="324">
        <v>42.242966398859963</v>
      </c>
      <c r="K34" s="324">
        <v>41.018598963786509</v>
      </c>
      <c r="L34" s="324">
        <v>38.635878762754771</v>
      </c>
      <c r="M34" s="324">
        <v>39.086472454964486</v>
      </c>
      <c r="N34" s="324">
        <v>39.477475111759212</v>
      </c>
      <c r="O34" s="324">
        <v>40.056918941306343</v>
      </c>
      <c r="P34" s="324">
        <v>40.757523558592119</v>
      </c>
      <c r="Q34" s="324">
        <v>41.849471095009093</v>
      </c>
      <c r="R34" s="324">
        <v>43.067900109122483</v>
      </c>
    </row>
    <row r="35" spans="2:18" ht="13.5" customHeight="1">
      <c r="B35" s="323" t="s">
        <v>2613</v>
      </c>
      <c r="C35" s="323" t="s">
        <v>2613</v>
      </c>
      <c r="D35" s="324">
        <v>7.3398412213012865</v>
      </c>
      <c r="E35" s="324">
        <v>6.6297379372399057</v>
      </c>
      <c r="F35" s="324">
        <v>5.5520064233474722</v>
      </c>
      <c r="G35" s="324">
        <v>4.7204057208222858</v>
      </c>
      <c r="H35" s="324">
        <v>6.8689706084758706</v>
      </c>
      <c r="I35" s="324">
        <v>10.355498808202535</v>
      </c>
      <c r="J35" s="324">
        <v>13.968218709595991</v>
      </c>
      <c r="K35" s="324">
        <v>18.01977160142868</v>
      </c>
      <c r="L35" s="324">
        <v>20.534393222697567</v>
      </c>
      <c r="M35" s="324">
        <v>23.259894061642285</v>
      </c>
      <c r="N35" s="324">
        <v>24.777618048631293</v>
      </c>
      <c r="O35" s="324">
        <v>25.354459625535231</v>
      </c>
      <c r="P35" s="324">
        <v>25.362059502660617</v>
      </c>
      <c r="Q35" s="324">
        <v>24.69334435133068</v>
      </c>
      <c r="R35" s="324">
        <v>23.652468362138322</v>
      </c>
    </row>
    <row r="36" spans="2:18" ht="13.5" customHeight="1">
      <c r="B36" s="323" t="s">
        <v>2614</v>
      </c>
      <c r="C36" s="323" t="s">
        <v>2614</v>
      </c>
      <c r="D36" s="324">
        <v>-85.053749253637889</v>
      </c>
      <c r="E36" s="324">
        <v>-83.716004473633959</v>
      </c>
      <c r="F36" s="324">
        <v>-78.607560882837248</v>
      </c>
      <c r="G36" s="324">
        <v>-70.920787713622431</v>
      </c>
      <c r="H36" s="324">
        <v>-74.200235978621805</v>
      </c>
      <c r="I36" s="324">
        <v>-78.971364191155757</v>
      </c>
      <c r="J36" s="324">
        <v>-83.087140633636523</v>
      </c>
      <c r="K36" s="324">
        <v>-63.876264827158025</v>
      </c>
      <c r="L36" s="324">
        <v>-99.397502863978133</v>
      </c>
      <c r="M36" s="324">
        <v>-103.23568678578978</v>
      </c>
      <c r="N36" s="324">
        <v>-108.00865805394733</v>
      </c>
      <c r="O36" s="324">
        <v>-116.03943323955978</v>
      </c>
      <c r="P36" s="324">
        <v>-124.02831953487721</v>
      </c>
      <c r="Q36" s="324">
        <v>-131.80636063536579</v>
      </c>
      <c r="R36" s="324">
        <v>-138.93932283822826</v>
      </c>
    </row>
    <row r="37" spans="2:18" ht="13.5" customHeight="1">
      <c r="B37" s="323" t="s">
        <v>961</v>
      </c>
      <c r="C37" s="323" t="s">
        <v>961</v>
      </c>
      <c r="D37" s="324">
        <v>121.04798089400222</v>
      </c>
      <c r="E37" s="324">
        <v>119.44074153117221</v>
      </c>
      <c r="F37" s="324">
        <v>116.01830289909879</v>
      </c>
      <c r="G37" s="324">
        <v>113.39104083062925</v>
      </c>
      <c r="H37" s="324">
        <v>109.85699338587995</v>
      </c>
      <c r="I37" s="324">
        <v>122.98331977683898</v>
      </c>
      <c r="J37" s="324">
        <v>117.35303279329683</v>
      </c>
      <c r="K37" s="324">
        <v>106.67299659281615</v>
      </c>
      <c r="L37" s="324">
        <v>94.987834808073103</v>
      </c>
      <c r="M37" s="324">
        <v>90.821586153752705</v>
      </c>
      <c r="N37" s="324">
        <v>87.054688160926688</v>
      </c>
      <c r="O37" s="324">
        <v>83.467589621782693</v>
      </c>
      <c r="P37" s="324">
        <v>80.07671136708116</v>
      </c>
      <c r="Q37" s="324">
        <v>76.829193044521205</v>
      </c>
      <c r="R37" s="324">
        <v>73.715915186001808</v>
      </c>
    </row>
    <row r="38" spans="2:18">
      <c r="B38" s="323" t="s">
        <v>2615</v>
      </c>
      <c r="C38" s="323" t="s">
        <v>2615</v>
      </c>
      <c r="D38" s="324" t="s">
        <v>2623</v>
      </c>
      <c r="E38" s="324" t="s">
        <v>2623</v>
      </c>
      <c r="F38" s="324" t="s">
        <v>2623</v>
      </c>
      <c r="G38" s="324" t="s">
        <v>2623</v>
      </c>
      <c r="H38" s="324" t="s">
        <v>2623</v>
      </c>
      <c r="I38" s="324" t="s">
        <v>2623</v>
      </c>
      <c r="J38" s="324" t="s">
        <v>2623</v>
      </c>
      <c r="K38" s="324" t="s">
        <v>2623</v>
      </c>
      <c r="L38" s="324" t="s">
        <v>2623</v>
      </c>
      <c r="M38" s="324" t="s">
        <v>2623</v>
      </c>
      <c r="N38" s="324" t="s">
        <v>2623</v>
      </c>
      <c r="O38" s="324" t="s">
        <v>2623</v>
      </c>
      <c r="P38" s="324" t="s">
        <v>2623</v>
      </c>
      <c r="Q38" s="324" t="s">
        <v>2623</v>
      </c>
      <c r="R38" s="324" t="s">
        <v>2623</v>
      </c>
    </row>
    <row r="39" spans="2:18">
      <c r="B39" s="323" t="s">
        <v>975</v>
      </c>
      <c r="C39" s="323" t="s">
        <v>975</v>
      </c>
      <c r="D39" s="324">
        <v>47.271172902678281</v>
      </c>
      <c r="E39" s="324">
        <v>46.932266209890585</v>
      </c>
      <c r="F39" s="324">
        <v>45.782385475830253</v>
      </c>
      <c r="G39" s="324">
        <v>43.371875924899804</v>
      </c>
      <c r="H39" s="324">
        <v>43.123614710202403</v>
      </c>
      <c r="I39" s="324">
        <v>48.885214674029363</v>
      </c>
      <c r="J39" s="324">
        <v>49.641466769470469</v>
      </c>
      <c r="K39" s="324">
        <v>48.136443188480939</v>
      </c>
      <c r="L39" s="324">
        <v>49.762407471335983</v>
      </c>
      <c r="M39" s="324">
        <v>53.034374418934426</v>
      </c>
      <c r="N39" s="324">
        <v>55.836873459523773</v>
      </c>
      <c r="O39" s="324">
        <v>59.184656909293935</v>
      </c>
      <c r="P39" s="324">
        <v>62.294213291222803</v>
      </c>
      <c r="Q39" s="324">
        <v>65.230042062873537</v>
      </c>
      <c r="R39" s="324">
        <v>67.819337030996252</v>
      </c>
    </row>
    <row r="40" spans="2:18">
      <c r="B40" s="323" t="s">
        <v>977</v>
      </c>
      <c r="C40" s="323" t="s">
        <v>977</v>
      </c>
      <c r="D40" s="324">
        <v>63.626278875233254</v>
      </c>
      <c r="E40" s="324">
        <v>62.693018092084927</v>
      </c>
      <c r="F40" s="324">
        <v>60.167909363353353</v>
      </c>
      <c r="G40" s="324">
        <v>53.420393536531932</v>
      </c>
      <c r="H40" s="324">
        <v>49.483763667500988</v>
      </c>
      <c r="I40" s="324">
        <v>56.665653450214585</v>
      </c>
      <c r="J40" s="324">
        <v>55.799972072756212</v>
      </c>
      <c r="K40" s="324">
        <v>55.190417582725836</v>
      </c>
      <c r="L40" s="324">
        <v>52.279663622684403</v>
      </c>
      <c r="M40" s="324">
        <v>51.531729647896498</v>
      </c>
      <c r="N40" s="324">
        <v>51.18849240052473</v>
      </c>
      <c r="O40" s="324">
        <v>50.711199989294009</v>
      </c>
      <c r="P40" s="324">
        <v>50.180063749036677</v>
      </c>
      <c r="Q40" s="324">
        <v>49.482122857230543</v>
      </c>
      <c r="R40" s="324">
        <v>48.368971159411373</v>
      </c>
    </row>
    <row r="41" spans="2:18">
      <c r="B41" s="323" t="s">
        <v>947</v>
      </c>
      <c r="C41" s="323" t="s">
        <v>947</v>
      </c>
      <c r="D41" s="324">
        <v>86.021566619546391</v>
      </c>
      <c r="E41" s="324">
        <v>87.127669729545403</v>
      </c>
      <c r="F41" s="324">
        <v>86.185011681800816</v>
      </c>
      <c r="G41" s="324">
        <v>84.908515781333193</v>
      </c>
      <c r="H41" s="324">
        <v>83.713728800903723</v>
      </c>
      <c r="I41" s="324">
        <v>103.1317624507377</v>
      </c>
      <c r="J41" s="324">
        <v>101.15453403038559</v>
      </c>
      <c r="K41" s="324">
        <v>97.377859915907649</v>
      </c>
      <c r="L41" s="324">
        <v>93.319814910708004</v>
      </c>
      <c r="M41" s="324">
        <v>92.449823584029772</v>
      </c>
      <c r="N41" s="324">
        <v>91.38826837719462</v>
      </c>
      <c r="O41" s="324">
        <v>91.5412442162514</v>
      </c>
      <c r="P41" s="324">
        <v>91.823367569718954</v>
      </c>
      <c r="Q41" s="324">
        <v>91.813101381595658</v>
      </c>
      <c r="R41" s="324">
        <v>91.787148903335606</v>
      </c>
    </row>
    <row r="42" spans="2:18">
      <c r="B42" s="323" t="s">
        <v>965</v>
      </c>
      <c r="C42" s="323" t="s">
        <v>965</v>
      </c>
      <c r="D42" s="324">
        <v>11.147737221480259</v>
      </c>
      <c r="E42" s="324">
        <v>8.7268016917661502</v>
      </c>
      <c r="F42" s="324">
        <v>6.0565687962233845</v>
      </c>
      <c r="G42" s="324">
        <v>6.0140140247946174</v>
      </c>
      <c r="H42" s="324">
        <v>4.8820514973505924</v>
      </c>
      <c r="I42" s="324">
        <v>8.3719324931160592</v>
      </c>
      <c r="J42" s="324">
        <v>7.4601781298949179</v>
      </c>
      <c r="K42" s="324">
        <v>6.2806798434778504</v>
      </c>
      <c r="L42" s="324">
        <v>10.568374735586923</v>
      </c>
      <c r="M42" s="324">
        <v>11.466609836021432</v>
      </c>
      <c r="N42" s="324">
        <v>11.5812030024089</v>
      </c>
      <c r="O42" s="324">
        <v>11.533267084612072</v>
      </c>
      <c r="P42" s="324">
        <v>11.446421959005516</v>
      </c>
      <c r="Q42" s="324">
        <v>11.537203091033918</v>
      </c>
      <c r="R42" s="324">
        <v>11.509768305931152</v>
      </c>
    </row>
    <row r="43" spans="2:18">
      <c r="B43" s="323" t="s">
        <v>1056</v>
      </c>
      <c r="C43" s="323" t="s">
        <v>1056</v>
      </c>
      <c r="D43" s="324">
        <v>20.956175798747704</v>
      </c>
      <c r="E43" s="324">
        <v>21.624122013981488</v>
      </c>
      <c r="F43" s="324">
        <v>20.770325736940372</v>
      </c>
      <c r="G43" s="324">
        <v>18.742745365115425</v>
      </c>
      <c r="H43" s="324">
        <v>17.251785245521383</v>
      </c>
      <c r="I43" s="324">
        <v>20.410044703684711</v>
      </c>
      <c r="J43" s="324">
        <v>20.625153886066204</v>
      </c>
      <c r="K43" s="324">
        <v>17.171087201890447</v>
      </c>
      <c r="L43" s="324">
        <v>17.846525547800834</v>
      </c>
      <c r="M43" s="324">
        <v>16.262440124601667</v>
      </c>
      <c r="N43" s="324">
        <v>15.10828700020036</v>
      </c>
      <c r="O43" s="324">
        <v>13.850783447741771</v>
      </c>
      <c r="P43" s="324">
        <v>12.825151349665257</v>
      </c>
      <c r="Q43" s="324">
        <v>11.627498170773485</v>
      </c>
      <c r="R43" s="324">
        <v>10.661644069529983</v>
      </c>
    </row>
    <row r="44" spans="2:18">
      <c r="B44" s="323" t="s">
        <v>758</v>
      </c>
      <c r="C44" s="323" t="s">
        <v>758</v>
      </c>
      <c r="D44" s="324">
        <v>79.345571579967341</v>
      </c>
      <c r="E44" s="324">
        <v>78.826096016107286</v>
      </c>
      <c r="F44" s="324">
        <v>77.224773131292366</v>
      </c>
      <c r="G44" s="324">
        <v>76.564509474498024</v>
      </c>
      <c r="H44" s="324">
        <v>75.770987425249146</v>
      </c>
      <c r="I44" s="324">
        <v>93.088303502182214</v>
      </c>
      <c r="J44" s="324">
        <v>91.707116960490424</v>
      </c>
      <c r="K44" s="324">
        <v>90.548651406375384</v>
      </c>
      <c r="L44" s="324">
        <v>92.477882685854951</v>
      </c>
      <c r="M44" s="324">
        <v>92.868435934491217</v>
      </c>
      <c r="N44" s="324">
        <v>94.702068854792586</v>
      </c>
      <c r="O44" s="324">
        <v>95.527803678187553</v>
      </c>
      <c r="P44" s="324">
        <v>96.36329994980008</v>
      </c>
      <c r="Q44" s="324">
        <v>97.21530750554642</v>
      </c>
      <c r="R44" s="324">
        <v>97.972065330984577</v>
      </c>
    </row>
    <row r="45" spans="2:18" ht="13.5">
      <c r="B45" s="325" t="s">
        <v>2617</v>
      </c>
      <c r="C45" s="325" t="s">
        <v>121</v>
      </c>
      <c r="D45" s="326">
        <v>81.090806231210706</v>
      </c>
      <c r="E45" s="326">
        <v>82.028455349403615</v>
      </c>
      <c r="F45" s="326">
        <v>80.551001677535808</v>
      </c>
      <c r="G45" s="326">
        <v>81.375812243346829</v>
      </c>
      <c r="H45" s="326">
        <v>83.221263486576149</v>
      </c>
      <c r="I45" s="326">
        <v>97.990608699322451</v>
      </c>
      <c r="J45" s="326">
        <v>97.765940989359606</v>
      </c>
      <c r="K45" s="326">
        <v>94.67020404675246</v>
      </c>
      <c r="L45" s="326">
        <v>96.280009647587846</v>
      </c>
      <c r="M45" s="326">
        <v>97.594430887541336</v>
      </c>
      <c r="N45" s="326">
        <v>100.68113848907487</v>
      </c>
      <c r="O45" s="326">
        <v>102.87507994832733</v>
      </c>
      <c r="P45" s="326">
        <v>104.61704601312204</v>
      </c>
      <c r="Q45" s="326">
        <v>106.51980951549567</v>
      </c>
      <c r="R45" s="326">
        <v>108.01429460827754</v>
      </c>
    </row>
    <row r="46" spans="2:18" ht="6" customHeight="1">
      <c r="B46" s="323"/>
      <c r="C46" s="323"/>
      <c r="D46" s="324"/>
      <c r="E46" s="324"/>
      <c r="F46" s="324"/>
      <c r="G46" s="324"/>
      <c r="H46" s="324"/>
      <c r="I46" s="324"/>
      <c r="J46" s="324"/>
      <c r="K46" s="324"/>
      <c r="L46" s="324"/>
      <c r="M46" s="324"/>
      <c r="N46" s="324"/>
      <c r="O46" s="324"/>
      <c r="P46" s="324"/>
      <c r="Q46" s="324"/>
      <c r="R46" s="324"/>
    </row>
    <row r="47" spans="2:18" ht="10.5" customHeight="1">
      <c r="B47" s="470" t="s">
        <v>2618</v>
      </c>
      <c r="C47" s="470"/>
      <c r="D47" s="470"/>
      <c r="E47" s="470"/>
      <c r="F47" s="470"/>
      <c r="G47" s="470"/>
      <c r="H47" s="470"/>
      <c r="I47" s="470"/>
      <c r="J47" s="470"/>
      <c r="K47" s="470"/>
      <c r="L47" s="470"/>
      <c r="M47" s="470"/>
      <c r="N47" s="470"/>
      <c r="O47" s="470"/>
      <c r="P47" s="470"/>
      <c r="Q47" s="330"/>
      <c r="R47" s="330"/>
    </row>
    <row r="48" spans="2:18" ht="14.45" customHeight="1">
      <c r="B48" s="323" t="s">
        <v>2644</v>
      </c>
      <c r="C48" s="346"/>
      <c r="D48" s="330"/>
      <c r="E48" s="330"/>
      <c r="F48" s="330"/>
      <c r="G48" s="330"/>
      <c r="H48" s="330"/>
      <c r="I48" s="330"/>
      <c r="J48" s="330"/>
      <c r="K48" s="330"/>
      <c r="L48" s="330"/>
      <c r="M48" s="330"/>
      <c r="N48" s="330"/>
      <c r="O48" s="330"/>
      <c r="P48" s="330"/>
      <c r="Q48" s="330"/>
      <c r="R48" s="330"/>
    </row>
    <row r="49" spans="2:18" ht="39" customHeight="1">
      <c r="B49" s="472" t="s">
        <v>2653</v>
      </c>
      <c r="C49" s="472"/>
      <c r="D49" s="472"/>
      <c r="E49" s="472"/>
      <c r="F49" s="472"/>
      <c r="G49" s="472"/>
      <c r="H49" s="472"/>
      <c r="I49" s="472"/>
      <c r="J49" s="472"/>
      <c r="K49" s="472"/>
      <c r="L49" s="472"/>
      <c r="M49" s="472"/>
      <c r="N49" s="472"/>
      <c r="O49" s="472"/>
      <c r="P49" s="472"/>
      <c r="Q49" s="472"/>
      <c r="R49" s="472"/>
    </row>
    <row r="50" spans="2:18" ht="27" customHeight="1">
      <c r="B50" s="472" t="s">
        <v>2660</v>
      </c>
      <c r="C50" s="472"/>
      <c r="D50" s="472"/>
      <c r="E50" s="472"/>
      <c r="F50" s="472"/>
      <c r="G50" s="472"/>
      <c r="H50" s="472"/>
      <c r="I50" s="472"/>
      <c r="J50" s="472"/>
      <c r="K50" s="472"/>
      <c r="L50" s="472"/>
      <c r="M50" s="472"/>
      <c r="N50" s="472"/>
      <c r="O50" s="472"/>
      <c r="P50" s="472"/>
      <c r="Q50" s="472"/>
      <c r="R50" s="472"/>
    </row>
    <row r="51" spans="2:18" ht="25.9" customHeight="1">
      <c r="B51" s="472" t="s">
        <v>2661</v>
      </c>
      <c r="C51" s="472"/>
      <c r="D51" s="472"/>
      <c r="E51" s="472"/>
      <c r="F51" s="472"/>
      <c r="G51" s="472"/>
      <c r="H51" s="472"/>
      <c r="I51" s="472"/>
      <c r="J51" s="472"/>
      <c r="K51" s="472"/>
      <c r="L51" s="472"/>
      <c r="M51" s="472"/>
      <c r="N51" s="472"/>
      <c r="O51" s="472"/>
      <c r="P51" s="472"/>
      <c r="Q51" s="472"/>
      <c r="R51" s="472"/>
    </row>
    <row r="52" spans="2:18" ht="15.75" customHeight="1">
      <c r="B52" s="472" t="s">
        <v>2662</v>
      </c>
      <c r="C52" s="472"/>
      <c r="D52" s="472"/>
      <c r="E52" s="472"/>
      <c r="F52" s="472"/>
      <c r="G52" s="472"/>
      <c r="H52" s="472"/>
      <c r="I52" s="472"/>
      <c r="J52" s="472"/>
      <c r="K52" s="472"/>
      <c r="L52" s="472"/>
      <c r="M52" s="472"/>
      <c r="N52" s="472"/>
      <c r="O52" s="472"/>
      <c r="P52" s="472"/>
      <c r="Q52" s="472"/>
      <c r="R52" s="472"/>
    </row>
    <row r="53" spans="2:18" ht="12" customHeight="1">
      <c r="B53" s="472" t="s">
        <v>2663</v>
      </c>
      <c r="C53" s="472"/>
      <c r="D53" s="472"/>
      <c r="E53" s="472"/>
      <c r="F53" s="472"/>
      <c r="G53" s="472"/>
      <c r="H53" s="472"/>
      <c r="I53" s="472"/>
      <c r="J53" s="472"/>
      <c r="K53" s="472"/>
      <c r="L53" s="472"/>
      <c r="M53" s="472"/>
      <c r="N53" s="472"/>
      <c r="O53" s="472"/>
      <c r="P53" s="472"/>
      <c r="Q53" s="472"/>
      <c r="R53" s="472"/>
    </row>
    <row r="54" spans="2:18" ht="14.45" customHeight="1">
      <c r="B54" s="470" t="s">
        <v>2664</v>
      </c>
      <c r="C54" s="470"/>
      <c r="D54" s="470"/>
      <c r="E54" s="470"/>
      <c r="F54" s="470"/>
      <c r="G54" s="470"/>
      <c r="H54" s="470"/>
      <c r="I54" s="470"/>
      <c r="J54" s="470"/>
      <c r="K54" s="470"/>
      <c r="L54" s="470"/>
      <c r="M54" s="470"/>
      <c r="N54" s="470"/>
      <c r="O54" s="470"/>
      <c r="P54" s="470"/>
      <c r="Q54" s="470"/>
      <c r="R54" s="470"/>
    </row>
    <row r="55" spans="2:18" ht="14.45" customHeight="1">
      <c r="B55" s="470"/>
      <c r="C55" s="470"/>
      <c r="D55" s="470"/>
      <c r="E55" s="470"/>
      <c r="F55" s="470"/>
      <c r="G55" s="470"/>
      <c r="H55" s="470"/>
      <c r="I55" s="470"/>
      <c r="J55" s="470"/>
      <c r="K55" s="470"/>
      <c r="L55" s="470"/>
      <c r="M55" s="470"/>
      <c r="N55" s="470"/>
      <c r="O55" s="470"/>
      <c r="P55" s="470"/>
      <c r="Q55" s="470"/>
      <c r="R55" s="470"/>
    </row>
    <row r="56" spans="2:18" ht="15" customHeight="1">
      <c r="B56" s="472"/>
      <c r="C56" s="472"/>
      <c r="D56" s="472"/>
      <c r="E56" s="472"/>
      <c r="F56" s="472"/>
      <c r="G56" s="472"/>
      <c r="H56" s="472"/>
      <c r="I56" s="472"/>
      <c r="J56" s="472"/>
      <c r="K56" s="472"/>
      <c r="L56" s="472"/>
      <c r="M56" s="472"/>
      <c r="N56" s="472"/>
      <c r="O56" s="472"/>
      <c r="P56" s="472"/>
      <c r="Q56" s="472"/>
      <c r="R56" s="472"/>
    </row>
    <row r="57" spans="2:18" ht="21.6" customHeight="1">
      <c r="B57" s="472"/>
      <c r="C57" s="472"/>
      <c r="D57" s="472"/>
      <c r="E57" s="472"/>
      <c r="F57" s="472"/>
      <c r="G57" s="472"/>
      <c r="H57" s="472"/>
      <c r="I57" s="472"/>
      <c r="J57" s="472"/>
      <c r="K57" s="472"/>
      <c r="L57" s="472"/>
      <c r="M57" s="472"/>
      <c r="N57" s="472"/>
      <c r="O57" s="472"/>
      <c r="P57" s="472"/>
      <c r="Q57" s="472"/>
      <c r="R57" s="472"/>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row r="77" spans="2:18">
      <c r="B77" s="323"/>
      <c r="C77" s="323"/>
      <c r="D77" s="330"/>
      <c r="E77" s="330"/>
      <c r="F77" s="330"/>
      <c r="G77" s="330"/>
      <c r="H77" s="330"/>
      <c r="I77" s="330"/>
      <c r="J77" s="330"/>
      <c r="K77" s="330"/>
      <c r="L77" s="330"/>
      <c r="M77" s="330"/>
      <c r="N77" s="330"/>
      <c r="O77" s="330"/>
      <c r="P77" s="330"/>
      <c r="Q77" s="330"/>
      <c r="R77" s="330"/>
    </row>
    <row r="78" spans="2:18">
      <c r="B78" s="323"/>
      <c r="C78" s="323"/>
      <c r="D78" s="330"/>
      <c r="E78" s="330"/>
      <c r="F78" s="330"/>
      <c r="G78" s="330"/>
      <c r="H78" s="330"/>
      <c r="I78" s="330"/>
      <c r="J78" s="330"/>
      <c r="K78" s="330"/>
      <c r="L78" s="330"/>
      <c r="M78" s="330"/>
      <c r="N78" s="330"/>
      <c r="O78" s="330"/>
      <c r="P78" s="330"/>
      <c r="Q78" s="330"/>
      <c r="R78" s="330"/>
    </row>
    <row r="79" spans="2:18">
      <c r="B79" s="323"/>
      <c r="C79" s="323"/>
      <c r="D79" s="330"/>
      <c r="E79" s="330"/>
      <c r="F79" s="330"/>
      <c r="G79" s="330"/>
      <c r="H79" s="330"/>
      <c r="I79" s="330"/>
      <c r="J79" s="330"/>
      <c r="K79" s="330"/>
      <c r="L79" s="330"/>
      <c r="M79" s="330"/>
      <c r="N79" s="330"/>
      <c r="O79" s="330"/>
      <c r="P79" s="330"/>
      <c r="Q79" s="330"/>
      <c r="R79" s="330"/>
    </row>
    <row r="80" spans="2:18">
      <c r="B80" s="323"/>
      <c r="C80" s="323"/>
      <c r="D80" s="330"/>
      <c r="E80" s="330"/>
      <c r="F80" s="330"/>
      <c r="G80" s="330"/>
      <c r="H80" s="330"/>
      <c r="I80" s="330"/>
      <c r="J80" s="330"/>
      <c r="K80" s="330"/>
      <c r="L80" s="330"/>
      <c r="M80" s="330"/>
      <c r="N80" s="330"/>
      <c r="O80" s="330"/>
      <c r="P80" s="330"/>
      <c r="Q80" s="330"/>
      <c r="R80" s="330"/>
    </row>
  </sheetData>
  <mergeCells count="9">
    <mergeCell ref="B53:R53"/>
    <mergeCell ref="B54:R55"/>
    <mergeCell ref="B56:R57"/>
    <mergeCell ref="B2:N2"/>
    <mergeCell ref="B47:P47"/>
    <mergeCell ref="B49:R49"/>
    <mergeCell ref="B50:R50"/>
    <mergeCell ref="B51:R51"/>
    <mergeCell ref="B52:R52"/>
  </mergeCells>
  <conditionalFormatting sqref="B9:R45">
    <cfRule type="expression" dxfId="154" priority="1">
      <formula>MOD(ROW(),2)=0</formula>
    </cfRule>
  </conditionalFormatting>
  <pageMargins left="0.7" right="0.7" top="0.75" bottom="0.75" header="0.3" footer="0.3"/>
  <pageSetup scale="1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2BE22-8A96-49D0-974E-6CAF23E6F84E}">
  <sheetPr codeName="Sheet12">
    <pageSetUpPr fitToPage="1"/>
  </sheetPr>
  <dimension ref="B1:AC77"/>
  <sheetViews>
    <sheetView showGridLines="0" zoomScaleNormal="100" workbookViewId="0">
      <pane xSplit="3" ySplit="4" topLeftCell="E13" activePane="bottomRight" state="frozen"/>
      <selection pane="bottomRight" activeCell="W13" sqref="W13"/>
      <selection pane="bottomLeft" activeCell="W13" sqref="W13"/>
      <selection pane="topRight" activeCell="W13" sqref="W13"/>
    </sheetView>
  </sheetViews>
  <sheetFormatPr defaultColWidth="9.140625" defaultRowHeight="12" outlineLevelCol="1"/>
  <cols>
    <col min="1" max="1" width="6.7109375" style="310" customWidth="1"/>
    <col min="2" max="2" width="17.5703125" style="310" customWidth="1"/>
    <col min="3" max="3" width="43.7109375" style="310" hidden="1" customWidth="1" outlineLevel="1"/>
    <col min="4" max="4" width="9.28515625" style="311" customWidth="1" collapsed="1"/>
    <col min="5" max="18" width="9.28515625" style="311" customWidth="1"/>
    <col min="19" max="19" width="9.140625" style="310"/>
    <col min="20" max="20" width="0" style="310" hidden="1" customWidth="1"/>
    <col min="21" max="16384" width="9.140625" style="310"/>
  </cols>
  <sheetData>
    <row r="1" spans="2:22">
      <c r="V1" s="347"/>
    </row>
    <row r="2" spans="2:22" ht="13.9" customHeight="1">
      <c r="B2" s="473" t="s">
        <v>2665</v>
      </c>
      <c r="C2" s="473"/>
      <c r="D2" s="473"/>
      <c r="E2" s="473"/>
      <c r="F2" s="473"/>
      <c r="G2" s="473"/>
      <c r="H2" s="473"/>
      <c r="I2" s="473"/>
      <c r="J2" s="473"/>
      <c r="K2" s="473"/>
      <c r="L2" s="473"/>
      <c r="M2" s="473"/>
      <c r="N2" s="473"/>
      <c r="O2" s="343"/>
      <c r="P2" s="343"/>
      <c r="Q2" s="343"/>
      <c r="R2" s="343"/>
      <c r="T2" s="348"/>
      <c r="V2" s="347"/>
    </row>
    <row r="3" spans="2:22" ht="15.75">
      <c r="B3" s="344" t="s">
        <v>646</v>
      </c>
      <c r="C3" s="314"/>
      <c r="D3" s="314"/>
      <c r="E3" s="314"/>
      <c r="F3" s="314"/>
      <c r="G3" s="314"/>
      <c r="H3" s="314"/>
      <c r="I3" s="314"/>
      <c r="J3" s="314"/>
      <c r="K3" s="314"/>
      <c r="L3" s="314"/>
      <c r="M3" s="314"/>
      <c r="N3" s="314"/>
      <c r="O3" s="314"/>
      <c r="P3" s="314"/>
      <c r="Q3" s="314"/>
      <c r="R3" s="314"/>
    </row>
    <row r="4" spans="2:22"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22" ht="14.1" hidden="1" customHeight="1">
      <c r="B5" s="318" t="s">
        <v>2600</v>
      </c>
      <c r="C5" s="349" t="s">
        <v>2600</v>
      </c>
      <c r="D5" s="320">
        <v>-3.1470653978762582</v>
      </c>
      <c r="E5" s="320">
        <v>-3.3021520720517663</v>
      </c>
      <c r="F5" s="320">
        <v>-2.9902028089362083</v>
      </c>
      <c r="G5" s="320">
        <v>-2.8504826441036086</v>
      </c>
      <c r="H5" s="320">
        <v>-3.5754518921619924</v>
      </c>
      <c r="I5" s="320">
        <v>-9.5430019701869711</v>
      </c>
      <c r="J5" s="320">
        <v>-6.2601249811591524</v>
      </c>
      <c r="K5" s="320">
        <v>-3.8741259129510772</v>
      </c>
      <c r="L5" s="320">
        <v>-5.4926329809285521</v>
      </c>
      <c r="M5" s="320">
        <v>-4.8647694005653612</v>
      </c>
      <c r="N5" s="320">
        <v>-4.6761446445820507</v>
      </c>
      <c r="O5" s="320">
        <v>-4.4788525619144082</v>
      </c>
      <c r="P5" s="320">
        <v>-4.3569844783658906</v>
      </c>
      <c r="Q5" s="320">
        <v>-4.3757464550941556</v>
      </c>
      <c r="R5" s="320">
        <v>-4.2567973874662783</v>
      </c>
    </row>
    <row r="6" spans="2:22" ht="14.1" customHeight="1">
      <c r="B6" s="318" t="s">
        <v>2601</v>
      </c>
      <c r="C6" s="349" t="s">
        <v>762</v>
      </c>
      <c r="D6" s="320">
        <v>-4.0410391030728778</v>
      </c>
      <c r="E6" s="320">
        <v>-4.3672098716318954</v>
      </c>
      <c r="F6" s="320">
        <v>-3.8087432197163857</v>
      </c>
      <c r="G6" s="320">
        <v>-3.4648665786385111</v>
      </c>
      <c r="H6" s="320">
        <v>-4.4215985525849204</v>
      </c>
      <c r="I6" s="320">
        <v>-8.71600096666889</v>
      </c>
      <c r="J6" s="320">
        <v>-4.9730034110442825</v>
      </c>
      <c r="K6" s="320">
        <v>-4.8885327869087813</v>
      </c>
      <c r="L6" s="320">
        <v>-5.4566063919908254</v>
      </c>
      <c r="M6" s="320">
        <v>-5.6088119281008293</v>
      </c>
      <c r="N6" s="320">
        <v>-5.368777732492596</v>
      </c>
      <c r="O6" s="320">
        <v>-5.3193329184514537</v>
      </c>
      <c r="P6" s="320">
        <v>-5.2337466400380865</v>
      </c>
      <c r="Q6" s="320">
        <v>-5.1959641761706132</v>
      </c>
      <c r="R6" s="320">
        <v>-5.1594859209737614</v>
      </c>
    </row>
    <row r="7" spans="2:22" ht="14.1" customHeight="1">
      <c r="B7" s="350" t="s">
        <v>759</v>
      </c>
      <c r="C7" s="349" t="s">
        <v>764</v>
      </c>
      <c r="D7" s="320">
        <v>-3.1397304328427826</v>
      </c>
      <c r="E7" s="320">
        <v>-3.7411364546356545</v>
      </c>
      <c r="F7" s="320">
        <v>-3.6114043324133207</v>
      </c>
      <c r="G7" s="320">
        <v>-4.1858545693724079</v>
      </c>
      <c r="H7" s="320">
        <v>-5.6687370982286911</v>
      </c>
      <c r="I7" s="320">
        <v>-9.5530996624368711</v>
      </c>
      <c r="J7" s="320">
        <v>-6.2653152990256977</v>
      </c>
      <c r="K7" s="320">
        <v>-7.1816098201968019</v>
      </c>
      <c r="L7" s="320">
        <v>-6.7385904155120198</v>
      </c>
      <c r="M7" s="320">
        <v>-6.8501534232313119</v>
      </c>
      <c r="N7" s="320">
        <v>-6.9965357194509004</v>
      </c>
      <c r="O7" s="320">
        <v>-7.0539753569906773</v>
      </c>
      <c r="P7" s="320">
        <v>-6.9813530438015521</v>
      </c>
      <c r="Q7" s="320">
        <v>-6.9437745943066638</v>
      </c>
      <c r="R7" s="320">
        <v>-6.9078408665278204</v>
      </c>
    </row>
    <row r="8" spans="2:22" ht="14.1" customHeight="1">
      <c r="B8" s="350" t="s">
        <v>638</v>
      </c>
      <c r="C8" s="349" t="s">
        <v>765</v>
      </c>
      <c r="D8" s="320">
        <v>-2.613169196091417</v>
      </c>
      <c r="E8" s="320">
        <v>-2.6278753170353446</v>
      </c>
      <c r="F8" s="320">
        <v>-1.6870347421390275</v>
      </c>
      <c r="G8" s="320">
        <v>0.41924775892294414</v>
      </c>
      <c r="H8" s="320">
        <v>-0.57491840444894271</v>
      </c>
      <c r="I8" s="320">
        <v>-5.392137867030157</v>
      </c>
      <c r="J8" s="320">
        <v>-1.7116485150464886</v>
      </c>
      <c r="K8" s="320">
        <v>-2.3609728600720667</v>
      </c>
      <c r="L8" s="320">
        <v>-4.3325636973933879</v>
      </c>
      <c r="M8" s="320">
        <v>-4.0187215329288009</v>
      </c>
      <c r="N8" s="320">
        <v>-3.069396497218829</v>
      </c>
      <c r="O8" s="320">
        <v>-2.5785415396262485</v>
      </c>
      <c r="P8" s="320">
        <v>-2.4207299337536918</v>
      </c>
      <c r="Q8" s="320">
        <v>-2.3589090778001736</v>
      </c>
      <c r="R8" s="320">
        <v>-2.2285670747994146</v>
      </c>
    </row>
    <row r="9" spans="2:22" ht="14.1" customHeight="1">
      <c r="B9" s="350" t="s">
        <v>770</v>
      </c>
      <c r="C9" s="349" t="s">
        <v>767</v>
      </c>
      <c r="D9" s="320">
        <v>-5.7749189009590429</v>
      </c>
      <c r="E9" s="320">
        <v>-5.2238808109731831</v>
      </c>
      <c r="F9" s="320">
        <v>-5.3487720415715332</v>
      </c>
      <c r="G9" s="320">
        <v>-4.9928887464133096</v>
      </c>
      <c r="H9" s="320">
        <v>-3.7922780350134886</v>
      </c>
      <c r="I9" s="320">
        <v>-8.2769441770775192</v>
      </c>
      <c r="J9" s="320">
        <v>-3.8365073111653736</v>
      </c>
      <c r="K9" s="320">
        <v>-3.3132759611668861</v>
      </c>
      <c r="L9" s="320">
        <v>-5.0745449561327254</v>
      </c>
      <c r="M9" s="320">
        <v>-4.661585850926155</v>
      </c>
      <c r="N9" s="320">
        <v>-3.3596023681133613</v>
      </c>
      <c r="O9" s="320">
        <v>-3.1323541693407981</v>
      </c>
      <c r="P9" s="320">
        <v>-2.8423929112296573</v>
      </c>
      <c r="Q9" s="320">
        <v>-2.6393848250792091</v>
      </c>
      <c r="R9" s="320">
        <v>-2.5138913129054408</v>
      </c>
    </row>
    <row r="10" spans="2:22" ht="14.1" customHeight="1">
      <c r="B10" s="350" t="s">
        <v>643</v>
      </c>
      <c r="C10" s="349" t="s">
        <v>766</v>
      </c>
      <c r="D10" s="320">
        <v>-7.5484006571342146</v>
      </c>
      <c r="E10" s="320">
        <v>-8.586622864029744</v>
      </c>
      <c r="F10" s="320">
        <v>-4.675323219080382</v>
      </c>
      <c r="G10" s="320">
        <v>-1.4005733231536475</v>
      </c>
      <c r="H10" s="320">
        <v>-2.3220176377922628</v>
      </c>
      <c r="I10" s="320">
        <v>-8.2900521341533047</v>
      </c>
      <c r="J10" s="320">
        <v>-1.8613543152268277</v>
      </c>
      <c r="K10" s="320">
        <v>3.7729762248950074</v>
      </c>
      <c r="L10" s="320">
        <v>0.55216574181706324</v>
      </c>
      <c r="M10" s="320">
        <v>-1.4532185786247767</v>
      </c>
      <c r="N10" s="320">
        <v>-1.0516704887260302</v>
      </c>
      <c r="O10" s="320">
        <v>-1.1348106424553597</v>
      </c>
      <c r="P10" s="320">
        <v>-1.261795309745724</v>
      </c>
      <c r="Q10" s="320">
        <v>-1.2899484654123423</v>
      </c>
      <c r="R10" s="320">
        <v>-1.2735037101378492</v>
      </c>
    </row>
    <row r="11" spans="2:22" ht="15" customHeight="1">
      <c r="B11" s="351" t="s">
        <v>2666</v>
      </c>
      <c r="C11" s="349" t="s">
        <v>2667</v>
      </c>
      <c r="D11" s="320">
        <v>-4.1688228136920662</v>
      </c>
      <c r="E11" s="320">
        <v>-4.440184953327047</v>
      </c>
      <c r="F11" s="320">
        <v>-4.0781225881529855</v>
      </c>
      <c r="G11" s="320">
        <v>-4.0484712887024887</v>
      </c>
      <c r="H11" s="320">
        <v>-5.1457697211145366</v>
      </c>
      <c r="I11" s="320">
        <v>-9.3076249552102954</v>
      </c>
      <c r="J11" s="320">
        <v>-5.2896622917649854</v>
      </c>
      <c r="K11" s="320">
        <v>-5.9350792738156644</v>
      </c>
      <c r="L11" s="320">
        <v>-6.3134192346176183</v>
      </c>
      <c r="M11" s="320">
        <v>-6.3367069608893027</v>
      </c>
      <c r="N11" s="320">
        <v>-6.1305271647585782</v>
      </c>
      <c r="O11" s="320">
        <v>-6.1454337996361375</v>
      </c>
      <c r="P11" s="320">
        <v>-6.0829016098504862</v>
      </c>
      <c r="Q11" s="320">
        <v>-6.0618642061956862</v>
      </c>
      <c r="R11" s="320">
        <v>-6.0271668223414885</v>
      </c>
    </row>
    <row r="12" spans="2:22" ht="0.75" customHeight="1">
      <c r="B12" s="351"/>
      <c r="C12" s="349"/>
      <c r="D12" s="320"/>
      <c r="E12" s="320"/>
      <c r="F12" s="320"/>
      <c r="G12" s="320"/>
      <c r="H12" s="320"/>
      <c r="I12" s="320"/>
      <c r="J12" s="320"/>
      <c r="K12" s="320"/>
      <c r="L12" s="320"/>
      <c r="M12" s="320"/>
      <c r="N12" s="320"/>
      <c r="O12" s="320"/>
      <c r="P12" s="320"/>
      <c r="Q12" s="320"/>
      <c r="R12" s="320"/>
    </row>
    <row r="13" spans="2:22" ht="13.5" customHeight="1">
      <c r="B13" s="323" t="s">
        <v>2668</v>
      </c>
      <c r="C13" s="323" t="s">
        <v>2668</v>
      </c>
      <c r="D13" s="324">
        <v>-13.878608667555662</v>
      </c>
      <c r="E13" s="324">
        <v>-11.84700830986705</v>
      </c>
      <c r="F13" s="324">
        <v>-7.5470243060156257</v>
      </c>
      <c r="G13" s="324">
        <v>-6.154000787785316</v>
      </c>
      <c r="H13" s="324">
        <v>-8.5085457308140189</v>
      </c>
      <c r="I13" s="324">
        <v>-10.518194696902574</v>
      </c>
      <c r="J13" s="324">
        <v>-6.3154898076054025</v>
      </c>
      <c r="K13" s="324">
        <v>-2.4704775505181757</v>
      </c>
      <c r="L13" s="324">
        <v>-2.9874746008134383</v>
      </c>
      <c r="M13" s="324">
        <v>-8.5104793097188658</v>
      </c>
      <c r="N13" s="324">
        <v>-7.8348255461444456</v>
      </c>
      <c r="O13" s="324">
        <v>-6.7124682410311287</v>
      </c>
      <c r="P13" s="324">
        <v>-6.7376052500003416</v>
      </c>
      <c r="Q13" s="324">
        <v>-6.6861952360291967</v>
      </c>
      <c r="R13" s="324">
        <v>-6.7145668222155201</v>
      </c>
    </row>
    <row r="14" spans="2:22" ht="13.5" customHeight="1">
      <c r="B14" s="323" t="s">
        <v>528</v>
      </c>
      <c r="C14" s="323" t="s">
        <v>528</v>
      </c>
      <c r="D14" s="324">
        <v>-2.9172408297489238</v>
      </c>
      <c r="E14" s="324">
        <v>-4.5202038391888575</v>
      </c>
      <c r="F14" s="324">
        <v>-6.5863172401537771</v>
      </c>
      <c r="G14" s="324">
        <v>2.2869378012920083</v>
      </c>
      <c r="H14" s="324">
        <v>0.77583496463204371</v>
      </c>
      <c r="I14" s="324">
        <v>-1.9312318567213949</v>
      </c>
      <c r="J14" s="324">
        <v>3.8304271167046391</v>
      </c>
      <c r="K14" s="324">
        <v>0.67537075368594024</v>
      </c>
      <c r="L14" s="324">
        <v>-0.10114436258241753</v>
      </c>
      <c r="M14" s="324">
        <v>2.7255730594372101</v>
      </c>
      <c r="N14" s="324">
        <v>3.1433930885088572</v>
      </c>
      <c r="O14" s="324">
        <v>2.5642847474588835</v>
      </c>
      <c r="P14" s="324">
        <v>2.5612501255927511</v>
      </c>
      <c r="Q14" s="324">
        <v>1.4638255268839326</v>
      </c>
      <c r="R14" s="324">
        <v>0.56659542414647657</v>
      </c>
    </row>
    <row r="15" spans="2:22" ht="13.5" customHeight="1">
      <c r="B15" s="323" t="s">
        <v>536</v>
      </c>
      <c r="C15" s="323" t="s">
        <v>536</v>
      </c>
      <c r="D15" s="324">
        <v>-6.0005580309005744</v>
      </c>
      <c r="E15" s="324">
        <v>-6.654668982575215</v>
      </c>
      <c r="F15" s="324">
        <v>-6.6933411315783298</v>
      </c>
      <c r="G15" s="324">
        <v>-5.4411452301702807</v>
      </c>
      <c r="H15" s="324">
        <v>-4.4447576675187488</v>
      </c>
      <c r="I15" s="324">
        <v>-8.6740713930143425</v>
      </c>
      <c r="J15" s="324">
        <v>-4.3210651179753521</v>
      </c>
      <c r="K15" s="324">
        <v>-3.8537720676850644</v>
      </c>
      <c r="L15" s="324">
        <v>-4.2462430679076002</v>
      </c>
      <c r="M15" s="324">
        <v>9.0950996992430859E-3</v>
      </c>
      <c r="N15" s="324">
        <v>0.66150411022648115</v>
      </c>
      <c r="O15" s="324">
        <v>-0.42248768176249135</v>
      </c>
      <c r="P15" s="324">
        <v>1.1790422347270975</v>
      </c>
      <c r="Q15" s="324">
        <v>1.4751727166328616</v>
      </c>
      <c r="R15" s="324">
        <v>1.8780519338189996</v>
      </c>
    </row>
    <row r="16" spans="2:22" ht="13.5" customHeight="1">
      <c r="B16" s="323" t="s">
        <v>2669</v>
      </c>
      <c r="C16" s="323" t="s">
        <v>2669</v>
      </c>
      <c r="D16" s="324">
        <v>-2.9636391289039556</v>
      </c>
      <c r="E16" s="324">
        <v>-1.6590826831500034</v>
      </c>
      <c r="F16" s="324">
        <v>-0.33652454450950359</v>
      </c>
      <c r="G16" s="324">
        <v>1.8047983766729336</v>
      </c>
      <c r="H16" s="324">
        <v>0.90955169427908866</v>
      </c>
      <c r="I16" s="324">
        <v>-2.8703456084841252</v>
      </c>
      <c r="J16" s="324">
        <v>-1.7377352397574863</v>
      </c>
      <c r="K16" s="324">
        <v>-4.500827321846808</v>
      </c>
      <c r="L16" s="324">
        <v>-2.3136253191987652</v>
      </c>
      <c r="M16" s="324">
        <v>-1.6356613049133124</v>
      </c>
      <c r="N16" s="324">
        <v>-1.6232279576841739</v>
      </c>
      <c r="O16" s="324">
        <v>-1.7833045224053656</v>
      </c>
      <c r="P16" s="324">
        <v>-1.8626191318972629</v>
      </c>
      <c r="Q16" s="324">
        <v>-1.9960566122826791</v>
      </c>
      <c r="R16" s="324">
        <v>-2.0636608867503408</v>
      </c>
    </row>
    <row r="17" spans="2:18" ht="13.5" customHeight="1">
      <c r="B17" s="323" t="s">
        <v>534</v>
      </c>
      <c r="C17" s="323" t="s">
        <v>534</v>
      </c>
      <c r="D17" s="324">
        <v>-8.8009624560230364</v>
      </c>
      <c r="E17" s="324">
        <v>-7.5821591479184285</v>
      </c>
      <c r="F17" s="324">
        <v>-8.4977076382024777</v>
      </c>
      <c r="G17" s="324">
        <v>-7.0090568104468449</v>
      </c>
      <c r="H17" s="324">
        <v>-5.0318613613226004</v>
      </c>
      <c r="I17" s="324">
        <v>-11.869567921251937</v>
      </c>
      <c r="J17" s="324">
        <v>-2.5131817722198595</v>
      </c>
      <c r="K17" s="324">
        <v>-3.0542263400197625</v>
      </c>
      <c r="L17" s="324">
        <v>-7.8884650602741608</v>
      </c>
      <c r="M17" s="324">
        <v>-6.3270363690426965</v>
      </c>
      <c r="N17" s="324">
        <v>-5.4506602517092748</v>
      </c>
      <c r="O17" s="324">
        <v>-5.2149677525950793</v>
      </c>
      <c r="P17" s="324">
        <v>-4.968240740558044</v>
      </c>
      <c r="Q17" s="324">
        <v>-4.5844431496862352</v>
      </c>
      <c r="R17" s="324">
        <v>-4.40215093888495</v>
      </c>
    </row>
    <row r="18" spans="2:18" ht="13.5" customHeight="1">
      <c r="B18" s="323" t="s">
        <v>524</v>
      </c>
      <c r="C18" s="323" t="s">
        <v>524</v>
      </c>
      <c r="D18" s="324">
        <v>-2.774584649958749</v>
      </c>
      <c r="E18" s="324">
        <v>1.5396853314469963</v>
      </c>
      <c r="F18" s="324">
        <v>0.82344288461201287</v>
      </c>
      <c r="G18" s="324">
        <v>0.12295324792729846</v>
      </c>
      <c r="H18" s="324">
        <v>-0.95763923609953239</v>
      </c>
      <c r="I18" s="324">
        <v>-2.930978103436789</v>
      </c>
      <c r="J18" s="324">
        <v>-2.813654053535136</v>
      </c>
      <c r="K18" s="324">
        <v>-0.80287047884733154</v>
      </c>
      <c r="L18" s="324">
        <v>-3.0582919458672411</v>
      </c>
      <c r="M18" s="324">
        <v>-2.726233593534154</v>
      </c>
      <c r="N18" s="324">
        <v>-2.9318504387770536</v>
      </c>
      <c r="O18" s="324">
        <v>-3.3504810132765246</v>
      </c>
      <c r="P18" s="324">
        <v>-2.6804369959102949</v>
      </c>
      <c r="Q18" s="324">
        <v>-2.7041393092160013</v>
      </c>
      <c r="R18" s="324">
        <v>-2.6257061981081939</v>
      </c>
    </row>
    <row r="19" spans="2:18" ht="13.5" customHeight="1">
      <c r="B19" s="323" t="s">
        <v>520</v>
      </c>
      <c r="C19" s="323" t="s">
        <v>520</v>
      </c>
      <c r="D19" s="324">
        <v>-2.0885125867156162</v>
      </c>
      <c r="E19" s="324">
        <v>-2.6606163750314304</v>
      </c>
      <c r="F19" s="324">
        <v>-2.6275310978379331</v>
      </c>
      <c r="G19" s="324">
        <v>-1.4822225218354874</v>
      </c>
      <c r="H19" s="324">
        <v>-2.7305083981523461</v>
      </c>
      <c r="I19" s="324">
        <v>-7.094407416528405</v>
      </c>
      <c r="J19" s="324">
        <v>-7.5203417390790381</v>
      </c>
      <c r="K19" s="324">
        <v>1.3548942414559342</v>
      </c>
      <c r="L19" s="324">
        <v>-2.1500453469134815</v>
      </c>
      <c r="M19" s="324">
        <v>-1.8701107203951794</v>
      </c>
      <c r="N19" s="324">
        <v>-1.1684949763970427</v>
      </c>
      <c r="O19" s="324">
        <v>-0.25287483209287531</v>
      </c>
      <c r="P19" s="324">
        <v>-5.6819753983332444E-2</v>
      </c>
      <c r="Q19" s="324">
        <v>3.5509897338326386E-2</v>
      </c>
      <c r="R19" s="324">
        <v>3.3437058980172123E-2</v>
      </c>
    </row>
    <row r="20" spans="2:18" ht="13.5" customHeight="1">
      <c r="B20" s="323" t="s">
        <v>2670</v>
      </c>
      <c r="C20" s="323" t="s">
        <v>127</v>
      </c>
      <c r="D20" s="324">
        <v>-2.5435279593748366</v>
      </c>
      <c r="E20" s="324">
        <v>-3.3919119384562775</v>
      </c>
      <c r="F20" s="324">
        <v>-3.4034717797703244</v>
      </c>
      <c r="G20" s="324">
        <v>-4.2834925262624086</v>
      </c>
      <c r="H20" s="324">
        <v>-6.1018803244846902</v>
      </c>
      <c r="I20" s="324">
        <v>-9.7181182663532635</v>
      </c>
      <c r="J20" s="324">
        <v>-6.0450420069325839</v>
      </c>
      <c r="K20" s="324">
        <v>-7.5072943306411535</v>
      </c>
      <c r="L20" s="324">
        <v>-7.0714848324678776</v>
      </c>
      <c r="M20" s="324">
        <v>-7.3673406927858158</v>
      </c>
      <c r="N20" s="324">
        <v>-7.6158478731079544</v>
      </c>
      <c r="O20" s="324">
        <v>-7.807263374151403</v>
      </c>
      <c r="P20" s="324">
        <v>-7.7986345801492138</v>
      </c>
      <c r="Q20" s="324">
        <v>-7.8315673566945172</v>
      </c>
      <c r="R20" s="324">
        <v>-7.8715654442997565</v>
      </c>
    </row>
    <row r="21" spans="2:18" ht="13.5" customHeight="1">
      <c r="B21" s="323" t="s">
        <v>544</v>
      </c>
      <c r="C21" s="323" t="s">
        <v>544</v>
      </c>
      <c r="D21" s="324">
        <v>-3.5202270993165077</v>
      </c>
      <c r="E21" s="324">
        <v>-2.2739596285267911</v>
      </c>
      <c r="F21" s="324">
        <v>-2.4955185342335611</v>
      </c>
      <c r="G21" s="324">
        <v>-4.6676520377459401</v>
      </c>
      <c r="H21" s="324">
        <v>-3.4817774277162408</v>
      </c>
      <c r="I21" s="324">
        <v>-6.9536604345457205</v>
      </c>
      <c r="J21" s="324">
        <v>-7.085186436609975</v>
      </c>
      <c r="K21" s="324">
        <v>-6.1698471950444658</v>
      </c>
      <c r="L21" s="324">
        <v>-2.7240992809453806</v>
      </c>
      <c r="M21" s="324">
        <v>-3.2852981349680768</v>
      </c>
      <c r="N21" s="324">
        <v>-3.0730814373012931</v>
      </c>
      <c r="O21" s="324">
        <v>-2.8355138185845128</v>
      </c>
      <c r="P21" s="324">
        <v>-2.6169316636754449</v>
      </c>
      <c r="Q21" s="324">
        <v>-2.3819642301572403</v>
      </c>
      <c r="R21" s="324">
        <v>-2.0670789074862821</v>
      </c>
    </row>
    <row r="22" spans="2:18" ht="13.15" customHeight="1">
      <c r="B22" s="323" t="s">
        <v>2671</v>
      </c>
      <c r="C22" s="323" t="s">
        <v>2671</v>
      </c>
      <c r="D22" s="324">
        <v>-3.2990253391541345E-2</v>
      </c>
      <c r="E22" s="324">
        <v>-3.1032312632484369</v>
      </c>
      <c r="F22" s="324">
        <v>-3.0875165647140053</v>
      </c>
      <c r="G22" s="324">
        <v>-2.1603910217782643</v>
      </c>
      <c r="H22" s="324">
        <v>-3.4652428378171027</v>
      </c>
      <c r="I22" s="324">
        <v>-7.906123140611955</v>
      </c>
      <c r="J22" s="324">
        <v>-2.9393105531039954</v>
      </c>
      <c r="K22" s="324">
        <v>-3.2472925022701133</v>
      </c>
      <c r="L22" s="324">
        <v>-3.3031176169567757</v>
      </c>
      <c r="M22" s="324">
        <v>-2.9717957332865108</v>
      </c>
      <c r="N22" s="324">
        <v>-2.6923388614148718</v>
      </c>
      <c r="O22" s="324">
        <v>-2.5858306277819811</v>
      </c>
      <c r="P22" s="324">
        <v>-2.4216597056949425</v>
      </c>
      <c r="Q22" s="324">
        <v>-2.228526225122951</v>
      </c>
      <c r="R22" s="324">
        <v>-2.0794333364441786</v>
      </c>
    </row>
    <row r="23" spans="2:18" ht="13.9" customHeight="1">
      <c r="B23" s="323" t="s">
        <v>2672</v>
      </c>
      <c r="C23" s="323" t="s">
        <v>508</v>
      </c>
      <c r="D23" s="324">
        <v>-6.8721511098853689</v>
      </c>
      <c r="E23" s="324">
        <v>-10.297741823558688</v>
      </c>
      <c r="F23" s="324">
        <v>-5.7757777730766815</v>
      </c>
      <c r="G23" s="324">
        <v>-2.8060998831413149</v>
      </c>
      <c r="H23" s="324">
        <v>-3.4710445331716842</v>
      </c>
      <c r="I23" s="324">
        <v>-7.3785769373663532</v>
      </c>
      <c r="J23" s="324">
        <v>-1.5837434534903998</v>
      </c>
      <c r="K23" s="324">
        <v>4.461830440725547E-2</v>
      </c>
      <c r="L23" s="324">
        <v>-3.4704411637192361</v>
      </c>
      <c r="M23" s="324" t="s">
        <v>2673</v>
      </c>
      <c r="N23" s="324" t="s">
        <v>2673</v>
      </c>
      <c r="O23" s="324" t="s">
        <v>2673</v>
      </c>
      <c r="P23" s="324" t="s">
        <v>2673</v>
      </c>
      <c r="Q23" s="324" t="s">
        <v>2673</v>
      </c>
      <c r="R23" s="324" t="s">
        <v>2673</v>
      </c>
    </row>
    <row r="24" spans="2:18" ht="13.5" customHeight="1">
      <c r="B24" s="323" t="s">
        <v>573</v>
      </c>
      <c r="C24" s="323" t="s">
        <v>573</v>
      </c>
      <c r="D24" s="324">
        <v>-10.37048172780735</v>
      </c>
      <c r="E24" s="324">
        <v>-11.79615210028283</v>
      </c>
      <c r="F24" s="324">
        <v>-9.8983806996909109</v>
      </c>
      <c r="G24" s="324">
        <v>-8.9747331876044747</v>
      </c>
      <c r="H24" s="324">
        <v>-7.5953431022158675</v>
      </c>
      <c r="I24" s="324">
        <v>-7.4686262718200433</v>
      </c>
      <c r="J24" s="324">
        <v>-6.9552985847428372</v>
      </c>
      <c r="K24" s="324">
        <v>-5.7786254383168627</v>
      </c>
      <c r="L24" s="324">
        <v>-5.7669646373159011</v>
      </c>
      <c r="M24" s="324">
        <v>-10.936167806899807</v>
      </c>
      <c r="N24" s="324">
        <v>-9.2691741639021412</v>
      </c>
      <c r="O24" s="324">
        <v>-7.0893686025774452</v>
      </c>
      <c r="P24" s="324">
        <v>-4.7715217128214915</v>
      </c>
      <c r="Q24" s="324">
        <v>-3.5247547460496964</v>
      </c>
      <c r="R24" s="324">
        <v>-2.3790070970822299</v>
      </c>
    </row>
    <row r="25" spans="2:18" ht="13.5" customHeight="1">
      <c r="B25" s="323" t="s">
        <v>510</v>
      </c>
      <c r="C25" s="323" t="s">
        <v>510</v>
      </c>
      <c r="D25" s="324">
        <v>-2.0039966580498167</v>
      </c>
      <c r="E25" s="324">
        <v>-1.7968525464344052</v>
      </c>
      <c r="F25" s="324">
        <v>-2.4590899442102212</v>
      </c>
      <c r="G25" s="324">
        <v>-2.0565590246414169</v>
      </c>
      <c r="H25" s="324">
        <v>-2.0466782160333432</v>
      </c>
      <c r="I25" s="324">
        <v>-7.5598124381820035</v>
      </c>
      <c r="J25" s="324">
        <v>-7.1564452693075005</v>
      </c>
      <c r="K25" s="324">
        <v>-6.2444785439811605</v>
      </c>
      <c r="L25" s="324">
        <v>-6.6629165234969658</v>
      </c>
      <c r="M25" s="324">
        <v>-5.1613722028925846</v>
      </c>
      <c r="N25" s="324">
        <v>-4.2527350913139195</v>
      </c>
      <c r="O25" s="324">
        <v>-3.1730816388473819</v>
      </c>
      <c r="P25" s="324">
        <v>-2.8774754483219822</v>
      </c>
      <c r="Q25" s="324">
        <v>-2.6080381567671971</v>
      </c>
      <c r="R25" s="324">
        <v>-2.5751431084754821</v>
      </c>
    </row>
    <row r="26" spans="2:18" ht="13.5" customHeight="1">
      <c r="B26" s="323" t="s">
        <v>1061</v>
      </c>
      <c r="C26" s="323" t="s">
        <v>1061</v>
      </c>
      <c r="D26" s="324">
        <v>-7.2050842042511292</v>
      </c>
      <c r="E26" s="324">
        <v>-7.1200097144993366</v>
      </c>
      <c r="F26" s="324">
        <v>-6.2272356940065681</v>
      </c>
      <c r="G26" s="324">
        <v>-6.3758154589043086</v>
      </c>
      <c r="H26" s="324">
        <v>-7.6940727203449732</v>
      </c>
      <c r="I26" s="324">
        <v>-12.864418785036843</v>
      </c>
      <c r="J26" s="324">
        <v>-8.5595325417206976</v>
      </c>
      <c r="K26" s="324">
        <v>-9.2230475577007862</v>
      </c>
      <c r="L26" s="324">
        <v>-8.6222084360624702</v>
      </c>
      <c r="M26" s="324">
        <v>-7.8336682684977452</v>
      </c>
      <c r="N26" s="324">
        <v>-7.6291619654215408</v>
      </c>
      <c r="O26" s="324">
        <v>-7.2874637318487965</v>
      </c>
      <c r="P26" s="324">
        <v>-7.0310609890482434</v>
      </c>
      <c r="Q26" s="324">
        <v>-6.8262859504209707</v>
      </c>
      <c r="R26" s="324">
        <v>-6.5859793123196591</v>
      </c>
    </row>
    <row r="27" spans="2:18" ht="13.5" customHeight="1">
      <c r="B27" s="323" t="s">
        <v>565</v>
      </c>
      <c r="C27" s="323" t="s">
        <v>565</v>
      </c>
      <c r="D27" s="324">
        <v>-2.7239215530282972</v>
      </c>
      <c r="E27" s="324">
        <v>-2.5609631754154272</v>
      </c>
      <c r="F27" s="324">
        <v>-2.2639756888125504</v>
      </c>
      <c r="G27" s="324">
        <v>-1.6900594295101288</v>
      </c>
      <c r="H27" s="324">
        <v>-2.0906241457558368</v>
      </c>
      <c r="I27" s="324">
        <v>-6.0748593317156017</v>
      </c>
      <c r="J27" s="324">
        <v>-4.4048520882577096</v>
      </c>
      <c r="K27" s="324">
        <v>-2.1912150301086788</v>
      </c>
      <c r="L27" s="324">
        <v>-1.6494239274007061</v>
      </c>
      <c r="M27" s="324">
        <v>-2.1857043778878205</v>
      </c>
      <c r="N27" s="324">
        <v>-2.670711495284996</v>
      </c>
      <c r="O27" s="324">
        <v>-2.5627917523116661</v>
      </c>
      <c r="P27" s="324">
        <v>-2.4949034518034612</v>
      </c>
      <c r="Q27" s="324">
        <v>-2.4357491278562082</v>
      </c>
      <c r="R27" s="324">
        <v>-2.3718884324969753</v>
      </c>
    </row>
    <row r="28" spans="2:18" ht="13.5" customHeight="1">
      <c r="B28" s="323" t="s">
        <v>2674</v>
      </c>
      <c r="C28" s="323" t="s">
        <v>2674</v>
      </c>
      <c r="D28" s="324">
        <v>-1.499940091172973</v>
      </c>
      <c r="E28" s="324">
        <v>-1.773137872275022</v>
      </c>
      <c r="F28" s="324">
        <v>-1.6136223654435948</v>
      </c>
      <c r="G28" s="324">
        <v>-1.6396959944716971</v>
      </c>
      <c r="H28" s="324">
        <v>-4.4830544004126365</v>
      </c>
      <c r="I28" s="324">
        <v>-5.2155435655080815</v>
      </c>
      <c r="J28" s="324">
        <v>-3.1969557489199829</v>
      </c>
      <c r="K28" s="324">
        <v>-2.8272730473906815</v>
      </c>
      <c r="L28" s="324">
        <v>-2.338372440115696</v>
      </c>
      <c r="M28" s="324">
        <v>-3.0365233839595374</v>
      </c>
      <c r="N28" s="324">
        <v>-3.4051883007247721</v>
      </c>
      <c r="O28" s="324">
        <v>-3.6677274734244487</v>
      </c>
      <c r="P28" s="324">
        <v>-3.7699495801790528</v>
      </c>
      <c r="Q28" s="324">
        <v>-3.9145929958408288</v>
      </c>
      <c r="R28" s="324">
        <v>-4.0701230284753729</v>
      </c>
    </row>
    <row r="29" spans="2:18" ht="13.5" customHeight="1">
      <c r="B29" s="323" t="s">
        <v>577</v>
      </c>
      <c r="C29" s="323" t="s">
        <v>577</v>
      </c>
      <c r="D29" s="324">
        <v>-6.259289827158117</v>
      </c>
      <c r="E29" s="324">
        <v>-4.5032169200206953</v>
      </c>
      <c r="F29" s="324">
        <v>-4.2655085637955645</v>
      </c>
      <c r="G29" s="324">
        <v>2.5795642089630553</v>
      </c>
      <c r="H29" s="324">
        <v>-0.56954266915000806</v>
      </c>
      <c r="I29" s="324">
        <v>-7.0369162642603857</v>
      </c>
      <c r="J29" s="324">
        <v>-4.9660519298872119</v>
      </c>
      <c r="K29" s="324">
        <v>0.10538059015711729</v>
      </c>
      <c r="L29" s="324">
        <v>-1.5248529769622392</v>
      </c>
      <c r="M29" s="324">
        <v>-2.2239763063507572</v>
      </c>
      <c r="N29" s="324">
        <v>-1.9064645835475562</v>
      </c>
      <c r="O29" s="324">
        <v>-2.0006982361613379</v>
      </c>
      <c r="P29" s="324">
        <v>-2.1344964993801123</v>
      </c>
      <c r="Q29" s="324">
        <v>-2.4779093763191495</v>
      </c>
      <c r="R29" s="324">
        <v>-2.384629252122997</v>
      </c>
    </row>
    <row r="30" spans="2:18" ht="13.5" customHeight="1">
      <c r="B30" s="323" t="s">
        <v>518</v>
      </c>
      <c r="C30" s="323" t="s">
        <v>518</v>
      </c>
      <c r="D30" s="324">
        <v>16.67130614099927</v>
      </c>
      <c r="E30" s="324">
        <v>13.31206571040876</v>
      </c>
      <c r="F30" s="324">
        <v>16.794146612689769</v>
      </c>
      <c r="G30" s="324">
        <v>17.257736010138245</v>
      </c>
      <c r="H30" s="324">
        <v>11.090650353746996</v>
      </c>
      <c r="I30" s="324">
        <v>-3.9655474496042431</v>
      </c>
      <c r="J30" s="324">
        <v>8.8703699524857313</v>
      </c>
      <c r="K30" s="324">
        <v>30.594507311727696</v>
      </c>
      <c r="L30" s="324">
        <v>29.442110115627884</v>
      </c>
      <c r="M30" s="324">
        <v>27.286219965628224</v>
      </c>
      <c r="N30" s="324">
        <v>28.087197628197213</v>
      </c>
      <c r="O30" s="324">
        <v>27.893688784593941</v>
      </c>
      <c r="P30" s="324">
        <v>27.413788379288604</v>
      </c>
      <c r="Q30" s="324">
        <v>26.924911606535694</v>
      </c>
      <c r="R30" s="324">
        <v>26.468934772797137</v>
      </c>
    </row>
    <row r="31" spans="2:18" ht="13.5" customHeight="1">
      <c r="B31" s="323" t="s">
        <v>2675</v>
      </c>
      <c r="C31" s="323" t="s">
        <v>2675</v>
      </c>
      <c r="D31" s="324">
        <v>-7.4839241111760639</v>
      </c>
      <c r="E31" s="324">
        <v>-8.8839893651514164</v>
      </c>
      <c r="F31" s="324">
        <v>-8.6540987502971021</v>
      </c>
      <c r="G31" s="324">
        <v>-11.299598859407471</v>
      </c>
      <c r="H31" s="324">
        <v>-10.382063943338819</v>
      </c>
      <c r="I31" s="324">
        <v>-3.5245559038662484</v>
      </c>
      <c r="J31" s="324">
        <v>0.64078752932000727</v>
      </c>
      <c r="K31" s="324">
        <v>-6.1329029951705039</v>
      </c>
      <c r="L31" s="324" t="s">
        <v>2673</v>
      </c>
      <c r="M31" s="324" t="s">
        <v>2673</v>
      </c>
      <c r="N31" s="324" t="s">
        <v>2673</v>
      </c>
      <c r="O31" s="324" t="s">
        <v>2673</v>
      </c>
      <c r="P31" s="324" t="s">
        <v>2673</v>
      </c>
      <c r="Q31" s="324" t="s">
        <v>2673</v>
      </c>
      <c r="R31" s="324" t="s">
        <v>2673</v>
      </c>
    </row>
    <row r="32" spans="2:18" ht="13.5" customHeight="1">
      <c r="B32" s="323" t="s">
        <v>2676</v>
      </c>
      <c r="C32" s="323" t="s">
        <v>2677</v>
      </c>
      <c r="D32" s="324">
        <v>-2.5458843662969515</v>
      </c>
      <c r="E32" s="324">
        <v>-2.6028737562113036</v>
      </c>
      <c r="F32" s="324">
        <v>-2.4118291650232089</v>
      </c>
      <c r="G32" s="324">
        <v>-2.6446684098821649</v>
      </c>
      <c r="H32" s="324">
        <v>-2.008146817228099</v>
      </c>
      <c r="I32" s="324">
        <v>-4.9017395004152302</v>
      </c>
      <c r="J32" s="324">
        <v>-6.0317108882888419</v>
      </c>
      <c r="K32" s="324">
        <v>-4.8149662387536729</v>
      </c>
      <c r="L32" s="324">
        <v>-4.3779212714246372</v>
      </c>
      <c r="M32" s="324">
        <v>-3.4819673480673323</v>
      </c>
      <c r="N32" s="324">
        <v>-3.4588698499782904</v>
      </c>
      <c r="O32" s="324">
        <v>-3.4357847738497616</v>
      </c>
      <c r="P32" s="324">
        <v>-3.4016203022785434</v>
      </c>
      <c r="Q32" s="324">
        <v>-3.3345799996728522</v>
      </c>
      <c r="R32" s="324">
        <v>-3.1761691323529866</v>
      </c>
    </row>
    <row r="33" spans="2:29" ht="13.5" customHeight="1">
      <c r="B33" s="323" t="s">
        <v>575</v>
      </c>
      <c r="C33" s="323" t="s">
        <v>575</v>
      </c>
      <c r="D33" s="324">
        <v>-3.858790579205885</v>
      </c>
      <c r="E33" s="324">
        <v>-2.681408980540847</v>
      </c>
      <c r="F33" s="324">
        <v>-1.0340482050526107</v>
      </c>
      <c r="G33" s="324">
        <v>-2.138586136873585</v>
      </c>
      <c r="H33" s="324">
        <v>-2.2640844716014406</v>
      </c>
      <c r="I33" s="324">
        <v>-4.2909838478214812</v>
      </c>
      <c r="J33" s="324">
        <v>-3.7566785633619411</v>
      </c>
      <c r="K33" s="324">
        <v>-4.2713753082940844</v>
      </c>
      <c r="L33" s="324">
        <v>-4.2905552058816117</v>
      </c>
      <c r="M33" s="324">
        <v>-5.8999999999999995</v>
      </c>
      <c r="N33" s="324">
        <v>-2.9999999999999982</v>
      </c>
      <c r="O33" s="324">
        <v>-2.6555879221626562</v>
      </c>
      <c r="P33" s="324">
        <v>-2.6694451267621302</v>
      </c>
      <c r="Q33" s="324">
        <v>-2.6664789399974533</v>
      </c>
      <c r="R33" s="324">
        <v>-2.6664789399973672</v>
      </c>
    </row>
    <row r="34" spans="2:29" ht="13.5" customHeight="1">
      <c r="B34" s="323" t="s">
        <v>563</v>
      </c>
      <c r="C34" s="323" t="s">
        <v>563</v>
      </c>
      <c r="D34" s="324">
        <v>-4.5144187375312939</v>
      </c>
      <c r="E34" s="324">
        <v>-4.426138532215246</v>
      </c>
      <c r="F34" s="324">
        <v>-3.2329847375086498</v>
      </c>
      <c r="G34" s="324">
        <v>-3.4306384424176959</v>
      </c>
      <c r="H34" s="324">
        <v>-3.5509413341764557</v>
      </c>
      <c r="I34" s="324">
        <v>-7.1470936575245334</v>
      </c>
      <c r="J34" s="324">
        <v>-5.9854407729207084</v>
      </c>
      <c r="K34" s="324">
        <v>-5.3792105900201328</v>
      </c>
      <c r="L34" s="324">
        <v>-4.4313100347017924</v>
      </c>
      <c r="M34" s="324">
        <v>-4.288036474666387</v>
      </c>
      <c r="N34" s="324">
        <v>-3.7835383711631714</v>
      </c>
      <c r="O34" s="324">
        <v>-3.1961760879222969</v>
      </c>
      <c r="P34" s="324">
        <v>-3.0758060721778704</v>
      </c>
      <c r="Q34" s="324">
        <v>-3.059780058559483</v>
      </c>
      <c r="R34" s="324">
        <v>-3.0000144749568549</v>
      </c>
    </row>
    <row r="35" spans="2:29" ht="13.5" customHeight="1">
      <c r="B35" s="323" t="s">
        <v>583</v>
      </c>
      <c r="C35" s="323" t="s">
        <v>583</v>
      </c>
      <c r="D35" s="324">
        <v>-13.471895419222118</v>
      </c>
      <c r="E35" s="324">
        <v>-19.617703674954509</v>
      </c>
      <c r="F35" s="324">
        <v>-10.459238639730241</v>
      </c>
      <c r="G35" s="324">
        <v>-6.719297407378896</v>
      </c>
      <c r="H35" s="324">
        <v>-4.8300538334928724</v>
      </c>
      <c r="I35" s="324">
        <v>-15.673292716938079</v>
      </c>
      <c r="J35" s="324">
        <v>-3.1344850957540298</v>
      </c>
      <c r="K35" s="324">
        <v>10.080350089504506</v>
      </c>
      <c r="L35" s="324">
        <v>5.8940249911458826</v>
      </c>
      <c r="M35" s="324">
        <v>3.6590441251598951</v>
      </c>
      <c r="N35" s="324">
        <v>3.6405763265044766</v>
      </c>
      <c r="O35" s="324">
        <v>3.8921202026069803</v>
      </c>
      <c r="P35" s="324">
        <v>3.5562919783188791</v>
      </c>
      <c r="Q35" s="324">
        <v>3.4939104970708472</v>
      </c>
      <c r="R35" s="324">
        <v>3.4750268104371753</v>
      </c>
    </row>
    <row r="36" spans="2:29" ht="13.5" customHeight="1">
      <c r="B36" s="323" t="s">
        <v>2678</v>
      </c>
      <c r="C36" s="323" t="s">
        <v>2678</v>
      </c>
      <c r="D36" s="324">
        <v>-4.7387684431806081</v>
      </c>
      <c r="E36" s="324">
        <v>-3.9232607413360938</v>
      </c>
      <c r="F36" s="324">
        <v>-5.1712664472541547</v>
      </c>
      <c r="G36" s="324">
        <v>-5.6732936444448185</v>
      </c>
      <c r="H36" s="324">
        <v>-7.7891313886093698</v>
      </c>
      <c r="I36" s="324">
        <v>-7.031588642832248</v>
      </c>
      <c r="J36" s="324">
        <v>-6.0411856281473186</v>
      </c>
      <c r="K36" s="324">
        <v>-7.8398548543880882</v>
      </c>
      <c r="L36" s="324">
        <v>-7.750388618831777</v>
      </c>
      <c r="M36" s="324">
        <v>-7.3924638612816365</v>
      </c>
      <c r="N36" s="324">
        <v>-7.2603683593918031</v>
      </c>
      <c r="O36" s="324">
        <v>-5.757683588790254</v>
      </c>
      <c r="P36" s="324">
        <v>-5.1172394279440532</v>
      </c>
      <c r="Q36" s="324">
        <v>-4.6452906762791271</v>
      </c>
      <c r="R36" s="324">
        <v>-4.5722039572812863</v>
      </c>
    </row>
    <row r="37" spans="2:29" ht="13.5" customHeight="1">
      <c r="B37" s="323" t="s">
        <v>561</v>
      </c>
      <c r="C37" s="323" t="s">
        <v>561</v>
      </c>
      <c r="D37" s="324">
        <v>-2.0431390268910405</v>
      </c>
      <c r="E37" s="324">
        <v>-2.1538743602104242</v>
      </c>
      <c r="F37" s="324">
        <v>-2.8375321290062119</v>
      </c>
      <c r="G37" s="324">
        <v>-1.9697931809228817</v>
      </c>
      <c r="H37" s="324">
        <v>-1.3913622719562759</v>
      </c>
      <c r="I37" s="324">
        <v>-9.0058872188315942</v>
      </c>
      <c r="J37" s="324">
        <v>-2.5422443657976213</v>
      </c>
      <c r="K37" s="324">
        <v>-1.3980487085827364</v>
      </c>
      <c r="L37" s="324">
        <v>-2.7664552422060575</v>
      </c>
      <c r="M37" s="324">
        <v>-2.5107380307804346</v>
      </c>
      <c r="N37" s="324">
        <v>-1.8192838414946177</v>
      </c>
      <c r="O37" s="324">
        <v>-1.073430795730169</v>
      </c>
      <c r="P37" s="324">
        <v>-0.33211366365642786</v>
      </c>
      <c r="Q37" s="324">
        <v>-0.30242301374258029</v>
      </c>
      <c r="R37" s="324">
        <v>-0.19755632440509394</v>
      </c>
    </row>
    <row r="38" spans="2:29" ht="13.5" customHeight="1">
      <c r="B38" s="323" t="s">
        <v>550</v>
      </c>
      <c r="C38" s="323" t="s">
        <v>550</v>
      </c>
      <c r="D38" s="324">
        <v>0.14507701298593886</v>
      </c>
      <c r="E38" s="324">
        <v>-0.74407711690955414</v>
      </c>
      <c r="F38" s="324">
        <v>-0.75156545833037158</v>
      </c>
      <c r="G38" s="324">
        <v>-1.4836646491983045</v>
      </c>
      <c r="H38" s="324">
        <v>-1.5020938819653618</v>
      </c>
      <c r="I38" s="324">
        <v>-5.5443033629230847</v>
      </c>
      <c r="J38" s="324">
        <v>-6.2310355323087121</v>
      </c>
      <c r="K38" s="324">
        <v>-5.4769446228440861</v>
      </c>
      <c r="L38" s="324">
        <v>-5.1472505272448998</v>
      </c>
      <c r="M38" s="324">
        <v>-4.1429176872689553</v>
      </c>
      <c r="N38" s="324">
        <v>-3.5737941435304497</v>
      </c>
      <c r="O38" s="324">
        <v>-2.8884561895322558</v>
      </c>
      <c r="P38" s="324">
        <v>-2.3883246730223191</v>
      </c>
      <c r="Q38" s="324">
        <v>-1.9933552891093405</v>
      </c>
      <c r="R38" s="324">
        <v>-1.92423134432512</v>
      </c>
    </row>
    <row r="39" spans="2:29" ht="13.5" customHeight="1">
      <c r="B39" s="323" t="s">
        <v>516</v>
      </c>
      <c r="C39" s="323" t="s">
        <v>516</v>
      </c>
      <c r="D39" s="324">
        <v>-2.600048063059802</v>
      </c>
      <c r="E39" s="324">
        <v>-2.3990547402502549</v>
      </c>
      <c r="F39" s="324">
        <v>-1.4924243264807135</v>
      </c>
      <c r="G39" s="324">
        <v>-0.24953133225786048</v>
      </c>
      <c r="H39" s="324">
        <v>-0.74328428880540443</v>
      </c>
      <c r="I39" s="324">
        <v>-6.9229142365420353</v>
      </c>
      <c r="J39" s="324">
        <v>-1.8316406922641075</v>
      </c>
      <c r="K39" s="324">
        <v>-3.6782784440253984</v>
      </c>
      <c r="L39" s="324">
        <v>-5.6191100676221417</v>
      </c>
      <c r="M39" s="324">
        <v>-5.4551572742545078</v>
      </c>
      <c r="N39" s="324">
        <v>-4.7576771494240155</v>
      </c>
      <c r="O39" s="324">
        <v>-4.4615985171369754</v>
      </c>
      <c r="P39" s="324">
        <v>-4.4022009357316367</v>
      </c>
      <c r="Q39" s="324">
        <v>-4.1428659472491667</v>
      </c>
      <c r="R39" s="324">
        <v>-4.0797539556881688</v>
      </c>
    </row>
    <row r="40" spans="2:29" ht="13.5" customHeight="1">
      <c r="B40" s="323" t="s">
        <v>2679</v>
      </c>
      <c r="C40" s="323" t="s">
        <v>2679</v>
      </c>
      <c r="D40" s="324">
        <v>18.447071932437964</v>
      </c>
      <c r="E40" s="324">
        <v>-9.203067145870488</v>
      </c>
      <c r="F40" s="324">
        <v>-6.8200770462533313</v>
      </c>
      <c r="G40" s="324">
        <v>2.2597202861152681</v>
      </c>
      <c r="H40" s="324">
        <v>0.99871336727276538</v>
      </c>
      <c r="I40" s="324">
        <v>-2.1335190560299289</v>
      </c>
      <c r="J40" s="324">
        <v>0.24318850548358745</v>
      </c>
      <c r="K40" s="324">
        <v>10.351058152806115</v>
      </c>
      <c r="L40" s="324">
        <v>5.3874285774277357</v>
      </c>
      <c r="M40" s="324">
        <v>5.0690188391714752</v>
      </c>
      <c r="N40" s="324">
        <v>4.7021658736167993</v>
      </c>
      <c r="O40" s="324">
        <v>4.6558385565726228</v>
      </c>
      <c r="P40" s="324">
        <v>4.3327658825705644</v>
      </c>
      <c r="Q40" s="324">
        <v>4.0289090180083269</v>
      </c>
      <c r="R40" s="324">
        <v>3.8120938450629152</v>
      </c>
    </row>
    <row r="41" spans="2:29" ht="13.5" customHeight="1">
      <c r="B41" s="323" t="s">
        <v>526</v>
      </c>
      <c r="C41" s="323" t="s">
        <v>526</v>
      </c>
      <c r="D41" s="324">
        <v>-1.346754871701886</v>
      </c>
      <c r="E41" s="324">
        <v>-2.4965655558780502</v>
      </c>
      <c r="F41" s="324">
        <v>-2.8561361583696327</v>
      </c>
      <c r="G41" s="324">
        <v>-2.7393259012622324</v>
      </c>
      <c r="H41" s="324">
        <v>-4.5565703988260546</v>
      </c>
      <c r="I41" s="324">
        <v>-9.5642974465678758</v>
      </c>
      <c r="J41" s="324">
        <v>-6.722341357860441</v>
      </c>
      <c r="K41" s="324">
        <v>-5.7767597190324</v>
      </c>
      <c r="L41" s="324">
        <v>-5.687656514347049</v>
      </c>
      <c r="M41" s="324">
        <v>-6.2458412785583279</v>
      </c>
      <c r="N41" s="324">
        <v>-6.4519465650330465</v>
      </c>
      <c r="O41" s="324">
        <v>-6.3981740500841893</v>
      </c>
      <c r="P41" s="324">
        <v>-6.1527912205021202</v>
      </c>
      <c r="Q41" s="324">
        <v>-5.8125135883374384</v>
      </c>
      <c r="R41" s="324">
        <v>-5.7569606995621472</v>
      </c>
    </row>
    <row r="42" spans="2:29" ht="13.5" customHeight="1">
      <c r="B42" s="323" t="s">
        <v>1617</v>
      </c>
      <c r="C42" s="323" t="s">
        <v>2680</v>
      </c>
      <c r="D42" s="324">
        <v>-3.3864238067177461</v>
      </c>
      <c r="E42" s="324">
        <v>-3.670080744159101</v>
      </c>
      <c r="F42" s="324">
        <v>-1.4689251547453719</v>
      </c>
      <c r="G42" s="324">
        <v>2.9233232478958047</v>
      </c>
      <c r="H42" s="324">
        <v>1.9296149315256224</v>
      </c>
      <c r="I42" s="324">
        <v>-3.9887507194130292</v>
      </c>
      <c r="J42" s="324">
        <v>0.7702605330742025</v>
      </c>
      <c r="K42" s="324">
        <v>-1.3571316596395651</v>
      </c>
      <c r="L42" s="324">
        <v>-2.2861549198675184</v>
      </c>
      <c r="M42" s="324">
        <v>-1.9085899700844777</v>
      </c>
      <c r="N42" s="324">
        <v>-1.2171429878329045</v>
      </c>
      <c r="O42" s="324">
        <v>-0.50585478048481758</v>
      </c>
      <c r="P42" s="324">
        <v>-0.19363732709537784</v>
      </c>
      <c r="Q42" s="324">
        <v>-0.15178957821799585</v>
      </c>
      <c r="R42" s="324">
        <v>0.16561609801521224</v>
      </c>
    </row>
    <row r="43" spans="2:29" ht="13.5" customHeight="1">
      <c r="B43" s="323" t="s">
        <v>2681</v>
      </c>
      <c r="C43" s="323" t="s">
        <v>2681</v>
      </c>
      <c r="D43" s="324">
        <v>-15.478507825927629</v>
      </c>
      <c r="E43" s="324">
        <v>-13.65615759267291</v>
      </c>
      <c r="F43" s="324">
        <v>-8.887454223417695</v>
      </c>
      <c r="G43" s="324">
        <v>-5.4537906208824731</v>
      </c>
      <c r="H43" s="324">
        <v>-4.2025825745226602</v>
      </c>
      <c r="I43" s="324">
        <v>-10.679926728789436</v>
      </c>
      <c r="J43" s="324">
        <v>-2.240545928491787</v>
      </c>
      <c r="K43" s="324">
        <v>2.4913812320748949</v>
      </c>
      <c r="L43" s="324">
        <v>-2.0002557801569552</v>
      </c>
      <c r="M43" s="324">
        <v>-2.7574460332091819</v>
      </c>
      <c r="N43" s="324">
        <v>-1.6264674160757737</v>
      </c>
      <c r="O43" s="324">
        <v>-2.0376038911695149</v>
      </c>
      <c r="P43" s="324">
        <v>-2.5186968014263225</v>
      </c>
      <c r="Q43" s="324">
        <v>-2.505363098044719</v>
      </c>
      <c r="R43" s="324">
        <v>-2.45212424706473</v>
      </c>
    </row>
    <row r="44" spans="2:29" ht="13.5" customHeight="1">
      <c r="B44" s="323" t="s">
        <v>522</v>
      </c>
      <c r="C44" s="323" t="s">
        <v>522</v>
      </c>
      <c r="D44" s="324">
        <v>-4.3739929746821442</v>
      </c>
      <c r="E44" s="324">
        <v>-3.7249927128355469</v>
      </c>
      <c r="F44" s="324">
        <v>-4.0158340843077784</v>
      </c>
      <c r="G44" s="324">
        <v>-3.7322600861571193</v>
      </c>
      <c r="H44" s="324">
        <v>-4.6959376113238109</v>
      </c>
      <c r="I44" s="324">
        <v>-9.612374776132393</v>
      </c>
      <c r="J44" s="324">
        <v>-5.5340951356033212</v>
      </c>
      <c r="K44" s="324">
        <v>-4.2732092483167516</v>
      </c>
      <c r="L44" s="324">
        <v>-5.9513411628330619</v>
      </c>
      <c r="M44" s="324">
        <v>-6.1468892460878912</v>
      </c>
      <c r="N44" s="324">
        <v>-6.3457187698233515</v>
      </c>
      <c r="O44" s="324">
        <v>-5.6456744234476819</v>
      </c>
      <c r="P44" s="324">
        <v>-5.4443978100950323</v>
      </c>
      <c r="Q44" s="324">
        <v>-5.5911545856182245</v>
      </c>
      <c r="R44" s="324">
        <v>-5.789206630210308</v>
      </c>
    </row>
    <row r="45" spans="2:29" ht="13.5" customHeight="1">
      <c r="B45" s="323" t="s">
        <v>2682</v>
      </c>
      <c r="C45" s="323" t="s">
        <v>2682</v>
      </c>
      <c r="D45" s="324">
        <v>-6.638963111136893</v>
      </c>
      <c r="E45" s="324">
        <v>-4.9974814590273891</v>
      </c>
      <c r="F45" s="324">
        <v>-5.0981979338888639</v>
      </c>
      <c r="G45" s="324">
        <v>-4.95552547320748</v>
      </c>
      <c r="H45" s="324">
        <v>-7.5192279056020812</v>
      </c>
      <c r="I45" s="324">
        <v>-12.190221813611632</v>
      </c>
      <c r="J45" s="324">
        <v>-11.692628596036316</v>
      </c>
      <c r="K45" s="324">
        <v>-10.187116146481161</v>
      </c>
      <c r="L45" s="324" t="s">
        <v>2673</v>
      </c>
      <c r="M45" s="324" t="s">
        <v>2673</v>
      </c>
      <c r="N45" s="324" t="s">
        <v>2673</v>
      </c>
      <c r="O45" s="324" t="s">
        <v>2673</v>
      </c>
      <c r="P45" s="324" t="s">
        <v>2673</v>
      </c>
      <c r="Q45" s="324" t="s">
        <v>2673</v>
      </c>
      <c r="R45" s="324" t="s">
        <v>2673</v>
      </c>
    </row>
    <row r="46" spans="2:29" ht="13.5" customHeight="1">
      <c r="B46" s="323" t="s">
        <v>2683</v>
      </c>
      <c r="C46" s="323" t="s">
        <v>2683</v>
      </c>
      <c r="D46" s="324">
        <v>0.13237768014577986</v>
      </c>
      <c r="E46" s="324">
        <v>0.56943005296400973</v>
      </c>
      <c r="F46" s="324">
        <v>-0.4248819614366105</v>
      </c>
      <c r="G46" s="324">
        <v>0.12043311789127926</v>
      </c>
      <c r="H46" s="324">
        <v>0.41914134792758095</v>
      </c>
      <c r="I46" s="324">
        <v>-4.4553734697787979</v>
      </c>
      <c r="J46" s="324">
        <v>-6.7457761517608263</v>
      </c>
      <c r="K46" s="324">
        <v>-4.4603800246362146</v>
      </c>
      <c r="L46" s="324">
        <v>-3.1951571543924953</v>
      </c>
      <c r="M46" s="324">
        <v>-3.7110295943764444</v>
      </c>
      <c r="N46" s="324">
        <v>-3.3638353250868955</v>
      </c>
      <c r="O46" s="324">
        <v>-3.4309772975217845</v>
      </c>
      <c r="P46" s="324">
        <v>-3.3234396688994376</v>
      </c>
      <c r="Q46" s="324">
        <v>-3.1842343908908313</v>
      </c>
      <c r="R46" s="324">
        <v>-3.1198810113882351</v>
      </c>
      <c r="T46" s="347"/>
      <c r="AC46" s="332"/>
    </row>
    <row r="47" spans="2:29" ht="13.5" customHeight="1">
      <c r="B47" s="323" t="s">
        <v>2684</v>
      </c>
      <c r="C47" s="323" t="s">
        <v>2684</v>
      </c>
      <c r="D47" s="324">
        <v>-0.92778557612837043</v>
      </c>
      <c r="E47" s="324">
        <v>-1.5969398679186675</v>
      </c>
      <c r="F47" s="324">
        <v>-1.6737947990023785</v>
      </c>
      <c r="G47" s="324">
        <v>-3.2421406346539587</v>
      </c>
      <c r="H47" s="324">
        <v>-4.7953431758173144</v>
      </c>
      <c r="I47" s="324">
        <v>-4.7230921589759101</v>
      </c>
      <c r="J47" s="324">
        <v>-3.0091036118036154</v>
      </c>
      <c r="K47" s="324">
        <v>-1.1192141809933194</v>
      </c>
      <c r="L47" s="324">
        <v>-5.4940752835779438</v>
      </c>
      <c r="M47" s="324">
        <v>-5.4450612294637706</v>
      </c>
      <c r="N47" s="324">
        <v>-3.6590487589249627</v>
      </c>
      <c r="O47" s="324">
        <v>-3.2177661145646614</v>
      </c>
      <c r="P47" s="324">
        <v>-3.2882711753770435</v>
      </c>
      <c r="Q47" s="324">
        <v>-3.3715106904676779</v>
      </c>
      <c r="R47" s="324">
        <v>-3.3236063827554632</v>
      </c>
    </row>
    <row r="48" spans="2:29" ht="13.5" customHeight="1">
      <c r="B48" s="323" t="s">
        <v>2685</v>
      </c>
      <c r="C48" s="323" t="s">
        <v>2685</v>
      </c>
      <c r="D48" s="324">
        <v>-1.1598251064728771</v>
      </c>
      <c r="E48" s="324">
        <v>-2.4593001146628182</v>
      </c>
      <c r="F48" s="324">
        <v>-2.3550666176266883</v>
      </c>
      <c r="G48" s="324">
        <v>-2.1235210948661392</v>
      </c>
      <c r="H48" s="324">
        <v>-2.0815420052302454</v>
      </c>
      <c r="I48" s="324">
        <v>-5.9180028841433012</v>
      </c>
      <c r="J48" s="324">
        <v>-3.9716565634320453</v>
      </c>
      <c r="K48" s="352">
        <v>-15.746114127380743</v>
      </c>
      <c r="L48" s="352">
        <v>-19.738551289365809</v>
      </c>
      <c r="M48" s="352">
        <v>-13.732088284496829</v>
      </c>
      <c r="N48" s="352">
        <v>-7.3409335223647858</v>
      </c>
      <c r="O48" s="352">
        <v>-4.7270974469640947</v>
      </c>
      <c r="P48" s="352">
        <v>-3.544321607365839</v>
      </c>
      <c r="Q48" s="352">
        <v>-2.6374999459086141</v>
      </c>
      <c r="R48" s="352">
        <v>-2.2897459257580968</v>
      </c>
    </row>
    <row r="49" spans="2:20" ht="13.5" customHeight="1">
      <c r="B49" s="323" t="s">
        <v>2686</v>
      </c>
      <c r="C49" s="323" t="s">
        <v>2686</v>
      </c>
      <c r="D49" s="324">
        <v>-6.5550797949551338</v>
      </c>
      <c r="E49" s="324">
        <v>-3.051305454247137</v>
      </c>
      <c r="F49" s="324">
        <v>-0.16433273444131516</v>
      </c>
      <c r="G49" s="324">
        <v>3.7695058008453519</v>
      </c>
      <c r="H49" s="324">
        <v>2.5901812272044791</v>
      </c>
      <c r="I49" s="324">
        <v>-2.4682892030299852</v>
      </c>
      <c r="J49" s="324">
        <v>4.0326423831512042</v>
      </c>
      <c r="K49" s="324">
        <v>9.8886643064417115</v>
      </c>
      <c r="L49" s="324">
        <v>6.2504648166127579</v>
      </c>
      <c r="M49" s="324">
        <v>4.5266076448548773</v>
      </c>
      <c r="N49" s="324">
        <v>4.0148607752432417</v>
      </c>
      <c r="O49" s="324">
        <v>3.735197848776358</v>
      </c>
      <c r="P49" s="324">
        <v>3.5172965933096281</v>
      </c>
      <c r="Q49" s="324">
        <v>3.3269343640380873</v>
      </c>
      <c r="R49" s="324">
        <v>3.1200597727832511</v>
      </c>
    </row>
    <row r="50" spans="2:20" ht="15.75" customHeight="1">
      <c r="B50" s="323" t="s">
        <v>2687</v>
      </c>
      <c r="C50" s="323" t="s">
        <v>514</v>
      </c>
      <c r="D50" s="324">
        <v>-1.8569008652370389</v>
      </c>
      <c r="E50" s="324">
        <v>-2.6813998057904431</v>
      </c>
      <c r="F50" s="324">
        <v>-2.5102986670975929</v>
      </c>
      <c r="G50" s="324">
        <v>-1.8659944236600521</v>
      </c>
      <c r="H50" s="324">
        <v>-2.6112785109513585</v>
      </c>
      <c r="I50" s="324">
        <v>-4.6588833788819715</v>
      </c>
      <c r="J50" s="324">
        <v>-2.6322554541031224</v>
      </c>
      <c r="K50" s="324">
        <v>-2.5473128496354511</v>
      </c>
      <c r="L50" s="324">
        <v>-3.0763761537494418</v>
      </c>
      <c r="M50" s="324">
        <v>-2.7686900828118617</v>
      </c>
      <c r="N50" s="324">
        <v>-2.4536980011694571</v>
      </c>
      <c r="O50" s="324">
        <v>-2.1958965435866746</v>
      </c>
      <c r="P50" s="324">
        <v>-2.076766120785793</v>
      </c>
      <c r="Q50" s="324">
        <v>-2.0699095397633105</v>
      </c>
      <c r="R50" s="324">
        <v>-2.0126874825048024</v>
      </c>
    </row>
    <row r="51" spans="2:20" ht="15.75" customHeight="1">
      <c r="B51" s="323" t="s">
        <v>2688</v>
      </c>
      <c r="C51" s="323" t="s">
        <v>2688</v>
      </c>
      <c r="D51" s="324">
        <v>-8.0633519810957104</v>
      </c>
      <c r="E51" s="324">
        <v>-8.4626569738510877</v>
      </c>
      <c r="F51" s="324">
        <v>-13.273112010312152</v>
      </c>
      <c r="G51" s="324">
        <v>-30.289900731929453</v>
      </c>
      <c r="H51" s="324">
        <v>-9.9749760096862428</v>
      </c>
      <c r="I51" s="324">
        <v>-4.9912643270950143</v>
      </c>
      <c r="J51" s="324">
        <v>-4.6302909990186443</v>
      </c>
      <c r="K51" s="324">
        <v>-6.0306776139559499</v>
      </c>
      <c r="L51" s="324">
        <v>-3.3902362151845429</v>
      </c>
      <c r="M51" s="324" t="s">
        <v>2673</v>
      </c>
      <c r="N51" s="324" t="s">
        <v>2673</v>
      </c>
      <c r="O51" s="324" t="s">
        <v>2673</v>
      </c>
      <c r="P51" s="324" t="s">
        <v>2673</v>
      </c>
      <c r="Q51" s="324" t="s">
        <v>2673</v>
      </c>
      <c r="R51" s="324" t="s">
        <v>2673</v>
      </c>
      <c r="T51" s="353"/>
    </row>
    <row r="52" spans="2:20" ht="15.75" customHeight="1">
      <c r="B52" s="325" t="s">
        <v>2689</v>
      </c>
      <c r="C52" s="325" t="s">
        <v>2689</v>
      </c>
      <c r="D52" s="326">
        <v>-4.9832236829024028</v>
      </c>
      <c r="E52" s="326">
        <v>-3.163970781591563</v>
      </c>
      <c r="F52" s="326">
        <v>-1.9640065867094252</v>
      </c>
      <c r="G52" s="326">
        <v>-1.0210523084695162</v>
      </c>
      <c r="H52" s="326">
        <v>-0.39672809608101683</v>
      </c>
      <c r="I52" s="326">
        <v>-2.8611544386827306</v>
      </c>
      <c r="J52" s="326">
        <v>-1.4319206477695257</v>
      </c>
      <c r="K52" s="326">
        <v>0.25608486484374748</v>
      </c>
      <c r="L52" s="326">
        <v>-1.6131647846574633</v>
      </c>
      <c r="M52" s="326">
        <v>-2.3561586695039312</v>
      </c>
      <c r="N52" s="326">
        <v>-2.4188241358320228</v>
      </c>
      <c r="O52" s="326">
        <v>-2.4887597358601261</v>
      </c>
      <c r="P52" s="326">
        <v>-2.5102074624363104</v>
      </c>
      <c r="Q52" s="326">
        <v>-2.4878466107285027</v>
      </c>
      <c r="R52" s="326">
        <v>-2.5459638132399873</v>
      </c>
      <c r="T52" s="353"/>
    </row>
    <row r="54" spans="2:20" ht="25.5" customHeight="1">
      <c r="B54" s="470" t="s">
        <v>2618</v>
      </c>
      <c r="C54" s="470"/>
      <c r="D54" s="470"/>
      <c r="E54" s="470"/>
      <c r="F54" s="470"/>
      <c r="G54" s="470"/>
      <c r="H54" s="470"/>
      <c r="I54" s="470"/>
      <c r="J54" s="470"/>
      <c r="K54" s="470"/>
      <c r="L54" s="470"/>
      <c r="M54" s="470"/>
      <c r="N54" s="470"/>
      <c r="O54" s="470"/>
      <c r="P54" s="470"/>
      <c r="Q54" s="328"/>
      <c r="R54" s="328"/>
      <c r="T54" s="353"/>
    </row>
    <row r="55" spans="2:20" ht="15" customHeight="1">
      <c r="B55" s="470" t="s">
        <v>2690</v>
      </c>
      <c r="C55" s="470"/>
      <c r="D55" s="470"/>
      <c r="E55" s="470"/>
      <c r="F55" s="470"/>
      <c r="G55" s="470"/>
      <c r="H55" s="470"/>
      <c r="I55" s="470"/>
      <c r="J55" s="470"/>
      <c r="K55" s="470"/>
      <c r="L55" s="470"/>
      <c r="M55" s="470"/>
      <c r="N55" s="470"/>
      <c r="O55" s="470"/>
      <c r="P55" s="470"/>
      <c r="Q55" s="470"/>
      <c r="R55" s="330"/>
      <c r="T55" s="353"/>
    </row>
    <row r="56" spans="2:20" ht="28.5" customHeight="1">
      <c r="B56" s="470" t="s">
        <v>2691</v>
      </c>
      <c r="C56" s="470"/>
      <c r="D56" s="470"/>
      <c r="E56" s="470"/>
      <c r="F56" s="470"/>
      <c r="G56" s="470"/>
      <c r="H56" s="470"/>
      <c r="I56" s="470"/>
      <c r="J56" s="470"/>
      <c r="K56" s="470"/>
      <c r="L56" s="470"/>
      <c r="M56" s="470"/>
      <c r="N56" s="470"/>
      <c r="O56" s="470"/>
      <c r="P56" s="470"/>
      <c r="Q56" s="470"/>
      <c r="R56" s="470"/>
      <c r="T56" s="353"/>
    </row>
    <row r="57" spans="2:20" ht="12.75" customHeight="1">
      <c r="B57" s="474" t="s">
        <v>2692</v>
      </c>
      <c r="C57" s="474"/>
      <c r="D57" s="474"/>
      <c r="E57" s="474"/>
      <c r="F57" s="474"/>
      <c r="G57" s="474"/>
      <c r="H57" s="474"/>
      <c r="I57" s="474"/>
      <c r="J57" s="474"/>
      <c r="K57" s="474"/>
      <c r="L57" s="474"/>
      <c r="M57" s="474"/>
      <c r="N57" s="474"/>
      <c r="O57" s="474"/>
      <c r="P57" s="474"/>
      <c r="Q57" s="474"/>
      <c r="R57" s="474"/>
      <c r="T57" s="353"/>
    </row>
    <row r="58" spans="2:20">
      <c r="B58" s="472" t="s">
        <v>2693</v>
      </c>
      <c r="C58" s="472"/>
      <c r="D58" s="472"/>
      <c r="E58" s="472"/>
      <c r="F58" s="472"/>
      <c r="G58" s="472"/>
      <c r="H58" s="472"/>
      <c r="I58" s="472"/>
      <c r="J58" s="472"/>
      <c r="K58" s="472"/>
      <c r="L58" s="472"/>
      <c r="M58" s="472"/>
      <c r="N58" s="472"/>
      <c r="O58" s="472"/>
      <c r="P58" s="472"/>
      <c r="Q58" s="472"/>
      <c r="R58" s="354"/>
    </row>
    <row r="59" spans="2:20" ht="98.25" customHeight="1">
      <c r="B59" s="472" t="s">
        <v>2694</v>
      </c>
      <c r="C59" s="472"/>
      <c r="D59" s="472"/>
      <c r="E59" s="472"/>
      <c r="F59" s="472"/>
      <c r="G59" s="472"/>
      <c r="H59" s="472"/>
      <c r="I59" s="472"/>
      <c r="J59" s="472"/>
      <c r="K59" s="472"/>
      <c r="L59" s="472"/>
      <c r="M59" s="472"/>
      <c r="N59" s="472"/>
      <c r="O59" s="472"/>
      <c r="P59" s="472"/>
      <c r="Q59" s="472"/>
      <c r="R59" s="354"/>
    </row>
    <row r="60" spans="2:20">
      <c r="B60" s="323"/>
      <c r="C60" s="323"/>
      <c r="D60" s="330"/>
      <c r="E60" s="330"/>
      <c r="F60" s="330"/>
      <c r="G60" s="330"/>
      <c r="H60" s="330"/>
      <c r="I60" s="330"/>
      <c r="J60" s="330"/>
      <c r="K60" s="330"/>
      <c r="L60" s="330"/>
      <c r="M60" s="330"/>
      <c r="N60" s="330"/>
      <c r="O60" s="330"/>
      <c r="P60" s="330"/>
      <c r="Q60" s="330"/>
      <c r="R60" s="330"/>
    </row>
    <row r="61" spans="2:20">
      <c r="B61" s="323"/>
      <c r="C61" s="323"/>
      <c r="D61" s="330"/>
      <c r="E61" s="330"/>
      <c r="F61" s="330"/>
      <c r="G61" s="330"/>
      <c r="H61" s="330"/>
      <c r="I61" s="330"/>
      <c r="J61" s="330"/>
      <c r="K61" s="330"/>
      <c r="L61" s="330"/>
      <c r="M61" s="330"/>
      <c r="N61" s="330"/>
      <c r="O61" s="330"/>
      <c r="P61" s="330"/>
      <c r="Q61" s="330"/>
      <c r="R61" s="330"/>
    </row>
    <row r="62" spans="2:20">
      <c r="B62" s="323"/>
      <c r="C62" s="323"/>
      <c r="D62" s="330"/>
      <c r="E62" s="330"/>
      <c r="F62" s="330"/>
      <c r="G62" s="330"/>
      <c r="H62" s="330"/>
      <c r="I62" s="330"/>
      <c r="J62" s="330"/>
      <c r="K62" s="330"/>
      <c r="L62" s="330"/>
      <c r="M62" s="330"/>
      <c r="N62" s="330"/>
      <c r="O62" s="330"/>
      <c r="P62" s="330"/>
      <c r="Q62" s="330"/>
      <c r="R62" s="330"/>
    </row>
    <row r="63" spans="2:20">
      <c r="B63" s="323"/>
      <c r="C63" s="323"/>
      <c r="D63" s="330"/>
      <c r="E63" s="330"/>
      <c r="F63" s="330"/>
      <c r="G63" s="330"/>
      <c r="H63" s="330"/>
      <c r="I63" s="330"/>
      <c r="J63" s="330"/>
      <c r="K63" s="330"/>
      <c r="L63" s="330"/>
      <c r="M63" s="330"/>
      <c r="N63" s="330"/>
      <c r="O63" s="330"/>
      <c r="P63" s="330"/>
      <c r="Q63" s="330"/>
      <c r="R63" s="330"/>
    </row>
    <row r="64" spans="2:20">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row r="77" spans="2:18">
      <c r="B77" s="323"/>
      <c r="C77" s="323"/>
      <c r="D77" s="330"/>
      <c r="E77" s="330"/>
      <c r="F77" s="330"/>
      <c r="G77" s="330"/>
      <c r="H77" s="330"/>
      <c r="I77" s="330"/>
      <c r="J77" s="330"/>
      <c r="K77" s="330"/>
      <c r="L77" s="330"/>
      <c r="M77" s="330"/>
      <c r="N77" s="330"/>
      <c r="O77" s="330"/>
      <c r="P77" s="330"/>
      <c r="Q77" s="330"/>
      <c r="R77" s="330"/>
    </row>
  </sheetData>
  <mergeCells count="8">
    <mergeCell ref="B58:Q58"/>
    <mergeCell ref="B59:Q59"/>
    <mergeCell ref="B2:N2"/>
    <mergeCell ref="B54:P54"/>
    <mergeCell ref="B55:Q55"/>
    <mergeCell ref="B56:P56"/>
    <mergeCell ref="Q56:R56"/>
    <mergeCell ref="B57:R57"/>
  </mergeCells>
  <conditionalFormatting sqref="C50:R50 C32:R32 B33:R49 B51:R52 B13:R31">
    <cfRule type="expression" dxfId="153" priority="5">
      <formula>MOD(ROW(),2)=0</formula>
    </cfRule>
  </conditionalFormatting>
  <conditionalFormatting sqref="B24">
    <cfRule type="expression" dxfId="152" priority="4">
      <formula>MOD(ROW(),2)=0</formula>
    </cfRule>
  </conditionalFormatting>
  <conditionalFormatting sqref="B32">
    <cfRule type="expression" dxfId="151" priority="1">
      <formula>MOD(ROW(),2)=0</formula>
    </cfRule>
  </conditionalFormatting>
  <conditionalFormatting sqref="B50">
    <cfRule type="expression" dxfId="150" priority="3">
      <formula>MOD(ROW(),2)=0</formula>
    </cfRule>
  </conditionalFormatting>
  <conditionalFormatting sqref="B50">
    <cfRule type="expression" dxfId="149" priority="2">
      <formula>MOD(ROW(),2)=0</formula>
    </cfRule>
  </conditionalFormatting>
  <hyperlinks>
    <hyperlink ref="B56:R56" r:id="rId1" display="1 China’s deficit and public debt numbers presented in this table cover a narrower perimeter of the general government than IMF staff’s estimates in China Article IV reports (see IMF 2024a for a reconciliation of the two estimates)." xr:uid="{086CBC66-18BF-4FC4-B8C9-64397294150A}"/>
  </hyperlinks>
  <pageMargins left="0.7" right="0.7" top="0.75" bottom="0.75" header="0.3" footer="0.3"/>
  <pageSetup scale="35"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F1938-3E62-4532-A4A7-1E5DF9635134}">
  <sheetPr codeName="Sheet13">
    <pageSetUpPr fitToPage="1"/>
  </sheetPr>
  <dimension ref="A1:AI75"/>
  <sheetViews>
    <sheetView showGridLines="0" zoomScaleNormal="100" workbookViewId="0">
      <pane xSplit="3" ySplit="4" topLeftCell="D7" activePane="bottomRight" state="frozen"/>
      <selection pane="bottomRight" activeCell="W13" sqref="W13"/>
      <selection pane="bottomLeft" activeCell="W13" sqref="W13"/>
      <selection pane="topRight" activeCell="W13" sqref="W13"/>
    </sheetView>
  </sheetViews>
  <sheetFormatPr defaultColWidth="9.140625" defaultRowHeight="15" outlineLevelCol="1"/>
  <cols>
    <col min="1" max="1" width="6.7109375" style="144" customWidth="1"/>
    <col min="2" max="2" width="17.5703125" style="310" customWidth="1"/>
    <col min="3" max="3" width="20.5703125" style="310" hidden="1" customWidth="1" outlineLevel="1"/>
    <col min="4" max="4" width="8.85546875" style="311" customWidth="1" collapsed="1"/>
    <col min="5" max="17" width="8.85546875" style="311" customWidth="1"/>
    <col min="18" max="18" width="9.28515625" style="311" customWidth="1"/>
    <col min="19" max="19" width="9.140625" style="144"/>
    <col min="20" max="20" width="0" style="144" hidden="1" customWidth="1"/>
    <col min="21" max="35" width="9.140625" style="144"/>
    <col min="36" max="16384" width="9.140625" style="310"/>
  </cols>
  <sheetData>
    <row r="1" spans="2:22">
      <c r="V1" s="355"/>
    </row>
    <row r="2" spans="2:22" ht="14.45" customHeight="1">
      <c r="B2" s="473" t="s">
        <v>2695</v>
      </c>
      <c r="C2" s="473"/>
      <c r="D2" s="473"/>
      <c r="E2" s="473"/>
      <c r="F2" s="473"/>
      <c r="G2" s="473"/>
      <c r="H2" s="473"/>
      <c r="I2" s="473"/>
      <c r="J2" s="473"/>
      <c r="K2" s="473"/>
      <c r="L2" s="473"/>
      <c r="M2" s="473"/>
      <c r="N2" s="473"/>
      <c r="O2" s="343"/>
      <c r="P2" s="343"/>
      <c r="Q2" s="343"/>
      <c r="R2" s="343"/>
      <c r="T2" s="348"/>
      <c r="V2" s="347"/>
    </row>
    <row r="3" spans="2:22">
      <c r="B3" s="475" t="s">
        <v>646</v>
      </c>
      <c r="C3" s="476"/>
      <c r="D3" s="476"/>
      <c r="E3" s="476"/>
      <c r="F3" s="476"/>
      <c r="G3" s="476"/>
      <c r="H3" s="476"/>
      <c r="I3" s="476"/>
      <c r="J3" s="476"/>
      <c r="K3" s="476"/>
      <c r="L3" s="476"/>
      <c r="M3" s="476"/>
      <c r="N3" s="476"/>
      <c r="O3" s="476"/>
      <c r="P3" s="476"/>
      <c r="Q3" s="476"/>
      <c r="R3" s="476"/>
    </row>
    <row r="4" spans="2:22"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22" ht="14.1" customHeight="1">
      <c r="B5" s="318" t="s">
        <v>2601</v>
      </c>
      <c r="C5" s="349" t="s">
        <v>762</v>
      </c>
      <c r="D5" s="320">
        <v>-2.3387203720655818</v>
      </c>
      <c r="E5" s="320">
        <v>-2.7137596026792967</v>
      </c>
      <c r="F5" s="320">
        <v>-2.0385767393621008</v>
      </c>
      <c r="G5" s="320">
        <v>-1.6736783977884024</v>
      </c>
      <c r="H5" s="320">
        <v>-2.6556492508285281</v>
      </c>
      <c r="I5" s="320">
        <v>-6.9268963970488686</v>
      </c>
      <c r="J5" s="320">
        <v>-3.215656412399444</v>
      </c>
      <c r="K5" s="320">
        <v>-3.0841487387245516</v>
      </c>
      <c r="L5" s="320">
        <v>-3.3978316796348627</v>
      </c>
      <c r="M5" s="320">
        <v>-3.3802136688938158</v>
      </c>
      <c r="N5" s="320">
        <v>-3.0942017221773406</v>
      </c>
      <c r="O5" s="320">
        <v>-2.9650058781993098</v>
      </c>
      <c r="P5" s="320">
        <v>-2.8278108356539824</v>
      </c>
      <c r="Q5" s="320">
        <v>-2.7161015864801881</v>
      </c>
      <c r="R5" s="320">
        <v>-2.6281404116583347</v>
      </c>
    </row>
    <row r="6" spans="2:22" ht="14.1" customHeight="1">
      <c r="B6" s="350" t="s">
        <v>759</v>
      </c>
      <c r="C6" s="349" t="s">
        <v>764</v>
      </c>
      <c r="D6" s="320">
        <v>-1.9298173980185724</v>
      </c>
      <c r="E6" s="320">
        <v>-2.3592718349651873</v>
      </c>
      <c r="F6" s="320">
        <v>-2.1232115139884953</v>
      </c>
      <c r="G6" s="320">
        <v>-2.7027549686396384</v>
      </c>
      <c r="H6" s="320">
        <v>-4.1532906107746781</v>
      </c>
      <c r="I6" s="320">
        <v>-7.8653937045653812</v>
      </c>
      <c r="J6" s="320">
        <v>-4.6658968048961516</v>
      </c>
      <c r="K6" s="320">
        <v>-5.5716245080459181</v>
      </c>
      <c r="L6" s="320">
        <v>-5.0183160876436252</v>
      </c>
      <c r="M6" s="320">
        <v>-4.9739745524888415</v>
      </c>
      <c r="N6" s="320">
        <v>-4.958059527551459</v>
      </c>
      <c r="O6" s="320">
        <v>-4.8883101603158723</v>
      </c>
      <c r="P6" s="320">
        <v>-4.6863161056729457</v>
      </c>
      <c r="Q6" s="320">
        <v>-4.5002666213587634</v>
      </c>
      <c r="R6" s="320">
        <v>-4.366457940698929</v>
      </c>
    </row>
    <row r="7" spans="2:22" ht="14.1" customHeight="1">
      <c r="B7" s="350" t="s">
        <v>638</v>
      </c>
      <c r="C7" s="349" t="s">
        <v>765</v>
      </c>
      <c r="D7" s="320">
        <v>-1.4291767697785671</v>
      </c>
      <c r="E7" s="320">
        <v>-1.4830875605631586</v>
      </c>
      <c r="F7" s="320">
        <v>-0.65956628272137952</v>
      </c>
      <c r="G7" s="320">
        <v>1.4598783259940118</v>
      </c>
      <c r="H7" s="320">
        <v>0.43001289611653204</v>
      </c>
      <c r="I7" s="320">
        <v>-4.3813776183856694</v>
      </c>
      <c r="J7" s="320">
        <v>-0.70878112100785196</v>
      </c>
      <c r="K7" s="320">
        <v>-1.4305621754028606</v>
      </c>
      <c r="L7" s="320">
        <v>-3.0443161781969321</v>
      </c>
      <c r="M7" s="320">
        <v>-2.470198946312649</v>
      </c>
      <c r="N7" s="320">
        <v>-1.3847218546521474</v>
      </c>
      <c r="O7" s="320">
        <v>-0.87529116322524492</v>
      </c>
      <c r="P7" s="320">
        <v>-0.76455574240268775</v>
      </c>
      <c r="Q7" s="320">
        <v>-0.69631228157942027</v>
      </c>
      <c r="R7" s="320">
        <v>-0.56354173732631385</v>
      </c>
      <c r="U7" s="310"/>
    </row>
    <row r="8" spans="2:22" ht="14.1" customHeight="1">
      <c r="B8" s="350" t="s">
        <v>770</v>
      </c>
      <c r="C8" s="349" t="s">
        <v>767</v>
      </c>
      <c r="D8" s="320">
        <v>-1.5632239353639672</v>
      </c>
      <c r="E8" s="320">
        <v>-1.7071701289120502</v>
      </c>
      <c r="F8" s="320">
        <v>-1.4734980080206714</v>
      </c>
      <c r="G8" s="320">
        <v>-1.1474094235250203</v>
      </c>
      <c r="H8" s="320">
        <v>-0.32195092846662526</v>
      </c>
      <c r="I8" s="320">
        <v>-5.0732739998305636</v>
      </c>
      <c r="J8" s="320">
        <v>-0.64115355638171256</v>
      </c>
      <c r="K8" s="320">
        <v>0.53420999775593581</v>
      </c>
      <c r="L8" s="320">
        <v>-0.61178127269726512</v>
      </c>
      <c r="M8" s="320">
        <v>-0.41760734730749277</v>
      </c>
      <c r="N8" s="320">
        <v>0.49287630067042193</v>
      </c>
      <c r="O8" s="320">
        <v>0.76403652602438121</v>
      </c>
      <c r="P8" s="320">
        <v>0.96528433964117399</v>
      </c>
      <c r="Q8" s="320">
        <v>1.0453727145407179</v>
      </c>
      <c r="R8" s="320">
        <v>1.1098119591307523</v>
      </c>
    </row>
    <row r="9" spans="2:22" ht="14.1" customHeight="1">
      <c r="B9" s="350" t="s">
        <v>643</v>
      </c>
      <c r="C9" s="349" t="s">
        <v>766</v>
      </c>
      <c r="D9" s="320">
        <v>-7.3735885565952177</v>
      </c>
      <c r="E9" s="320">
        <v>-8.4195309857187475</v>
      </c>
      <c r="F9" s="320">
        <v>-4.634837610187593</v>
      </c>
      <c r="G9" s="320">
        <v>-0.72933627674632961</v>
      </c>
      <c r="H9" s="320">
        <v>-1.3827380087564489</v>
      </c>
      <c r="I9" s="320">
        <v>-7.5971957288318963</v>
      </c>
      <c r="J9" s="320">
        <v>-0.79510749620415289</v>
      </c>
      <c r="K9" s="320">
        <v>4.3721682119832161</v>
      </c>
      <c r="L9" s="320">
        <v>1.0682215213939676</v>
      </c>
      <c r="M9" s="320">
        <v>-0.25037317972744311</v>
      </c>
      <c r="N9" s="320">
        <v>9.0497464034121233E-2</v>
      </c>
      <c r="O9" s="320">
        <v>4.6795393125474809E-2</v>
      </c>
      <c r="P9" s="320">
        <v>-0.11677734749125022</v>
      </c>
      <c r="Q9" s="320">
        <v>-0.13494844382006518</v>
      </c>
      <c r="R9" s="320">
        <v>-0.1324764198179689</v>
      </c>
    </row>
    <row r="10" spans="2:22" ht="14.1" customHeight="1">
      <c r="B10" s="351" t="s">
        <v>2666</v>
      </c>
      <c r="C10" s="349" t="s">
        <v>2667</v>
      </c>
      <c r="D10" s="320">
        <v>-2.3830311330624716</v>
      </c>
      <c r="E10" s="320">
        <v>-2.751074050882278</v>
      </c>
      <c r="F10" s="320">
        <v>-2.2046469887428324</v>
      </c>
      <c r="G10" s="320">
        <v>-2.1860959059558511</v>
      </c>
      <c r="H10" s="320">
        <v>-3.3465152671011613</v>
      </c>
      <c r="I10" s="320">
        <v>-7.5261721218159181</v>
      </c>
      <c r="J10" s="320">
        <v>-3.5211852272440778</v>
      </c>
      <c r="K10" s="320">
        <v>-4.0773260961483953</v>
      </c>
      <c r="L10" s="320">
        <v>-4.1808158940787097</v>
      </c>
      <c r="M10" s="320">
        <v>-4.1068335165869003</v>
      </c>
      <c r="N10" s="320">
        <v>-3.8302966948100234</v>
      </c>
      <c r="O10" s="320">
        <v>-3.7181778798074174</v>
      </c>
      <c r="P10" s="320">
        <v>-3.5673558321546164</v>
      </c>
      <c r="Q10" s="320">
        <v>-3.4429384150826055</v>
      </c>
      <c r="R10" s="320">
        <v>-3.3264763572538345</v>
      </c>
    </row>
    <row r="11" spans="2:22" ht="15" customHeight="1">
      <c r="B11" s="323" t="s">
        <v>2668</v>
      </c>
      <c r="C11" s="323" t="s">
        <v>2668</v>
      </c>
      <c r="D11" s="324">
        <v>-13.653205078122413</v>
      </c>
      <c r="E11" s="324">
        <v>-11.610278926990572</v>
      </c>
      <c r="F11" s="324">
        <v>-6.7446383900724269</v>
      </c>
      <c r="G11" s="324">
        <v>-5.7052452968180658</v>
      </c>
      <c r="H11" s="324">
        <v>-8.0151264518408105</v>
      </c>
      <c r="I11" s="324">
        <v>-9.6968044879458191</v>
      </c>
      <c r="J11" s="324">
        <v>-5.7433338737880657</v>
      </c>
      <c r="K11" s="324">
        <v>-1.2523907280729993</v>
      </c>
      <c r="L11" s="324">
        <v>-1.7845267151626611</v>
      </c>
      <c r="M11" s="324">
        <v>-6.7356758447522909</v>
      </c>
      <c r="N11" s="324">
        <v>-5.9484583915427685</v>
      </c>
      <c r="O11" s="324">
        <v>-4.6665203418249073</v>
      </c>
      <c r="P11" s="324">
        <v>-4.5172657534537599</v>
      </c>
      <c r="Q11" s="324">
        <v>-4.3280098447603912</v>
      </c>
      <c r="R11" s="324">
        <v>-4.2741828710957313</v>
      </c>
    </row>
    <row r="12" spans="2:22" ht="13.5" customHeight="1">
      <c r="B12" s="323" t="s">
        <v>528</v>
      </c>
      <c r="C12" s="323" t="s">
        <v>528</v>
      </c>
      <c r="D12" s="324">
        <v>-1.1361355522827286</v>
      </c>
      <c r="E12" s="324">
        <v>-1.6778331305953975</v>
      </c>
      <c r="F12" s="324">
        <v>-2.9633561590097122</v>
      </c>
      <c r="G12" s="324">
        <v>7.0236451255119885</v>
      </c>
      <c r="H12" s="324">
        <v>6.356315434329872</v>
      </c>
      <c r="I12" s="324">
        <v>5.0291234948942867</v>
      </c>
      <c r="J12" s="324">
        <v>9.0017273511869114</v>
      </c>
      <c r="K12" s="324">
        <v>4.6866475073923279</v>
      </c>
      <c r="L12" s="324">
        <v>5.4557563905810795</v>
      </c>
      <c r="M12" s="324">
        <v>8.0082206605507587</v>
      </c>
      <c r="N12" s="324">
        <v>8.3028899160932124</v>
      </c>
      <c r="O12" s="324">
        <v>7.5407228589658954</v>
      </c>
      <c r="P12" s="324">
        <v>6.567600176915386</v>
      </c>
      <c r="Q12" s="324">
        <v>6.0685573280348022</v>
      </c>
      <c r="R12" s="324">
        <v>4.5409040051255358</v>
      </c>
    </row>
    <row r="13" spans="2:22" ht="13.5" customHeight="1">
      <c r="B13" s="323" t="s">
        <v>536</v>
      </c>
      <c r="C13" s="323" t="s">
        <v>536</v>
      </c>
      <c r="D13" s="324">
        <v>-4.4178280641647518</v>
      </c>
      <c r="E13" s="324">
        <v>-4.7621990449688152</v>
      </c>
      <c r="F13" s="324">
        <v>-4.2283788870827701</v>
      </c>
      <c r="G13" s="324">
        <v>-2.2379860811396433</v>
      </c>
      <c r="H13" s="324">
        <v>-0.40654934858877351</v>
      </c>
      <c r="I13" s="324">
        <v>-6.2402389449427789</v>
      </c>
      <c r="J13" s="324">
        <v>-2.5191244530096868</v>
      </c>
      <c r="K13" s="324">
        <v>-1.7357279092407414</v>
      </c>
      <c r="L13" s="324">
        <v>-1.8475381671622377</v>
      </c>
      <c r="M13" s="324">
        <v>2.201667292402183</v>
      </c>
      <c r="N13" s="324">
        <v>2.8848628270607515</v>
      </c>
      <c r="O13" s="324">
        <v>3.1891996609411342</v>
      </c>
      <c r="P13" s="324">
        <v>3.3769250774815704</v>
      </c>
      <c r="Q13" s="324">
        <v>3.5840548684790487</v>
      </c>
      <c r="R13" s="324">
        <v>3.7468434560566997</v>
      </c>
    </row>
    <row r="14" spans="2:22" ht="13.5" customHeight="1">
      <c r="B14" s="323" t="s">
        <v>2669</v>
      </c>
      <c r="C14" s="323" t="s">
        <v>2669</v>
      </c>
      <c r="D14" s="324">
        <v>-1.2898554850407342</v>
      </c>
      <c r="E14" s="324">
        <v>0.30954293486598411</v>
      </c>
      <c r="F14" s="324">
        <v>1.6358158268159659</v>
      </c>
      <c r="G14" s="324">
        <v>3.7708413068141917</v>
      </c>
      <c r="H14" s="324">
        <v>2.6474441890446272</v>
      </c>
      <c r="I14" s="324">
        <v>-1.2131678697664587</v>
      </c>
      <c r="J14" s="324">
        <v>-0.23148116935264879</v>
      </c>
      <c r="K14" s="324">
        <v>-3.0496576674841203</v>
      </c>
      <c r="L14" s="324">
        <v>-0.67097587095450806</v>
      </c>
      <c r="M14" s="324">
        <v>4.2859262524359051E-2</v>
      </c>
      <c r="N14" s="324">
        <v>1.2214003343460905E-2</v>
      </c>
      <c r="O14" s="324">
        <v>-0.20038231481655966</v>
      </c>
      <c r="P14" s="324">
        <v>-0.45872965595168291</v>
      </c>
      <c r="Q14" s="324">
        <v>-0.63139171451314036</v>
      </c>
      <c r="R14" s="324">
        <v>-0.72582653345637738</v>
      </c>
    </row>
    <row r="15" spans="2:22" ht="13.5" customHeight="1">
      <c r="B15" s="323" t="s">
        <v>534</v>
      </c>
      <c r="C15" s="323" t="s">
        <v>534</v>
      </c>
      <c r="D15" s="324">
        <v>-0.37652393743528467</v>
      </c>
      <c r="E15" s="324">
        <v>-1.599726087270098</v>
      </c>
      <c r="F15" s="324">
        <v>-2.2010448257517377</v>
      </c>
      <c r="G15" s="324">
        <v>-0.95695855127422413</v>
      </c>
      <c r="H15" s="324">
        <v>-0.33539844207968589</v>
      </c>
      <c r="I15" s="324">
        <v>-7.8588999465037617</v>
      </c>
      <c r="J15" s="324">
        <v>1.9607763290226961</v>
      </c>
      <c r="K15" s="324">
        <v>2.1101843695847142</v>
      </c>
      <c r="L15" s="324">
        <v>-1.9205855107453984</v>
      </c>
      <c r="M15" s="324">
        <v>-0.6390258033591788</v>
      </c>
      <c r="N15" s="324">
        <v>-0.27483909669390966</v>
      </c>
      <c r="O15" s="324">
        <v>-8.6628431637033876E-3</v>
      </c>
      <c r="P15" s="324">
        <v>0.35995139911681245</v>
      </c>
      <c r="Q15" s="324">
        <v>0.62943116858845649</v>
      </c>
      <c r="R15" s="324">
        <v>0.90653946709749533</v>
      </c>
    </row>
    <row r="16" spans="2:22" ht="13.5" customHeight="1">
      <c r="B16" s="323" t="s">
        <v>524</v>
      </c>
      <c r="C16" s="323" t="s">
        <v>524</v>
      </c>
      <c r="D16" s="324">
        <v>-2.4021521188823627</v>
      </c>
      <c r="E16" s="324">
        <v>1.8267883662115743</v>
      </c>
      <c r="F16" s="324">
        <v>1.158941103912815</v>
      </c>
      <c r="G16" s="324">
        <v>0.33497635861419989</v>
      </c>
      <c r="H16" s="324">
        <v>-0.81466972472994326</v>
      </c>
      <c r="I16" s="324">
        <v>-2.8086733839643427</v>
      </c>
      <c r="J16" s="324">
        <v>-2.7557111802258878</v>
      </c>
      <c r="K16" s="324">
        <v>-0.81237369326157571</v>
      </c>
      <c r="L16" s="324">
        <v>-2.984594345467491</v>
      </c>
      <c r="M16" s="324">
        <v>-2.5822279634664729</v>
      </c>
      <c r="N16" s="324">
        <v>-2.563571040772199</v>
      </c>
      <c r="O16" s="324">
        <v>-2.6888702639870363</v>
      </c>
      <c r="P16" s="324">
        <v>-2.0148123953338839</v>
      </c>
      <c r="Q16" s="324">
        <v>-2.034704704749756</v>
      </c>
      <c r="R16" s="324">
        <v>-1.9527455691440574</v>
      </c>
    </row>
    <row r="17" spans="2:21" ht="13.5" customHeight="1">
      <c r="B17" s="323" t="s">
        <v>520</v>
      </c>
      <c r="C17" s="323" t="s">
        <v>520</v>
      </c>
      <c r="D17" s="324">
        <v>-1.8713092541589273</v>
      </c>
      <c r="E17" s="324">
        <v>-2.3773553794599613</v>
      </c>
      <c r="F17" s="324">
        <v>-2.2674931033528831</v>
      </c>
      <c r="G17" s="324">
        <v>-1.1119194500230585</v>
      </c>
      <c r="H17" s="324">
        <v>-2.3800486176795275</v>
      </c>
      <c r="I17" s="324">
        <v>-6.5740120940010849</v>
      </c>
      <c r="J17" s="324">
        <v>-6.898542356678707</v>
      </c>
      <c r="K17" s="324">
        <v>1.8329262578656709</v>
      </c>
      <c r="L17" s="324">
        <v>-1.8148387096149921</v>
      </c>
      <c r="M17" s="324">
        <v>-0.99325007444375601</v>
      </c>
      <c r="N17" s="324">
        <v>-0.26974185434871278</v>
      </c>
      <c r="O17" s="324">
        <v>0.61648078827502395</v>
      </c>
      <c r="P17" s="324">
        <v>0.82950333743329363</v>
      </c>
      <c r="Q17" s="324">
        <v>0.96201838733925815</v>
      </c>
      <c r="R17" s="324">
        <v>0.96779775605241092</v>
      </c>
    </row>
    <row r="18" spans="2:21" ht="13.5" customHeight="1">
      <c r="B18" s="323" t="s">
        <v>127</v>
      </c>
      <c r="C18" s="323" t="s">
        <v>127</v>
      </c>
      <c r="D18" s="324">
        <v>-2.0307953619481904</v>
      </c>
      <c r="E18" s="324">
        <v>-2.7116072998947223</v>
      </c>
      <c r="F18" s="324">
        <v>-2.6467527896371403</v>
      </c>
      <c r="G18" s="324">
        <v>-3.4751361091382242</v>
      </c>
      <c r="H18" s="324">
        <v>-5.249709288044258</v>
      </c>
      <c r="I18" s="324">
        <v>-8.7613760067450848</v>
      </c>
      <c r="J18" s="324">
        <v>-5.132843828517462</v>
      </c>
      <c r="K18" s="324">
        <v>-6.5631842439945727</v>
      </c>
      <c r="L18" s="324">
        <v>-6.1260565260917135</v>
      </c>
      <c r="M18" s="324">
        <v>-6.2682442415665927</v>
      </c>
      <c r="N18" s="324">
        <v>-6.3295157783167726</v>
      </c>
      <c r="O18" s="324">
        <v>-6.3235097910167983</v>
      </c>
      <c r="P18" s="324">
        <v>-6.1005118857531881</v>
      </c>
      <c r="Q18" s="324">
        <v>-5.903119520986948</v>
      </c>
      <c r="R18" s="324">
        <v>-5.7682995051404902</v>
      </c>
    </row>
    <row r="19" spans="2:21" ht="13.5" customHeight="1">
      <c r="B19" s="323" t="s">
        <v>544</v>
      </c>
      <c r="C19" s="323" t="s">
        <v>544</v>
      </c>
      <c r="D19" s="324">
        <v>-1.7148588025704743</v>
      </c>
      <c r="E19" s="324">
        <v>-0.3506895258171473</v>
      </c>
      <c r="F19" s="324">
        <v>-0.49698955827972857</v>
      </c>
      <c r="G19" s="324">
        <v>-2.4925598595773337</v>
      </c>
      <c r="H19" s="324">
        <v>-1.0110687686269595</v>
      </c>
      <c r="I19" s="324">
        <v>-4.390010132768003</v>
      </c>
      <c r="J19" s="324">
        <v>-4.3516459851715039</v>
      </c>
      <c r="K19" s="324">
        <v>-2.3564892341964336</v>
      </c>
      <c r="L19" s="324">
        <v>1.0917550903681157</v>
      </c>
      <c r="M19" s="324">
        <v>0.97312144215362073</v>
      </c>
      <c r="N19" s="324">
        <v>0.84421370579986255</v>
      </c>
      <c r="O19" s="324">
        <v>0.80106066515880625</v>
      </c>
      <c r="P19" s="324">
        <v>0.97272151226580095</v>
      </c>
      <c r="Q19" s="324">
        <v>0.84889704571544045</v>
      </c>
      <c r="R19" s="324">
        <v>0.74903640556669548</v>
      </c>
    </row>
    <row r="20" spans="2:21" ht="13.5" customHeight="1">
      <c r="B20" s="323" t="s">
        <v>2671</v>
      </c>
      <c r="C20" s="323" t="s">
        <v>2671</v>
      </c>
      <c r="D20" s="324">
        <v>2.2802828066904453</v>
      </c>
      <c r="E20" s="324">
        <v>-0.57038310535472547</v>
      </c>
      <c r="F20" s="324">
        <v>-0.54115668123953586</v>
      </c>
      <c r="G20" s="324">
        <v>0.42819643770790528</v>
      </c>
      <c r="H20" s="324">
        <v>-0.71985312634758325</v>
      </c>
      <c r="I20" s="324">
        <v>-4.6651243273940786</v>
      </c>
      <c r="J20" s="324">
        <v>0.17621456976682517</v>
      </c>
      <c r="K20" s="324">
        <v>-0.39928490345707401</v>
      </c>
      <c r="L20" s="324">
        <v>-0.12197817195937738</v>
      </c>
      <c r="M20" s="324">
        <v>0.49057108837328151</v>
      </c>
      <c r="N20" s="324">
        <v>0.76088659592541152</v>
      </c>
      <c r="O20" s="324">
        <v>0.89501790242611912</v>
      </c>
      <c r="P20" s="324">
        <v>0.99695321167714912</v>
      </c>
      <c r="Q20" s="324">
        <v>1.1233436475439484</v>
      </c>
      <c r="R20" s="324">
        <v>1.2017813388368566</v>
      </c>
    </row>
    <row r="21" spans="2:21" ht="14.45" customHeight="1">
      <c r="B21" s="323" t="s">
        <v>2696</v>
      </c>
      <c r="C21" s="323" t="s">
        <v>508</v>
      </c>
      <c r="D21" s="324">
        <v>-6.4067708837666286</v>
      </c>
      <c r="E21" s="324">
        <v>-9.683435149381225</v>
      </c>
      <c r="F21" s="324">
        <v>-4.6878262486923941</v>
      </c>
      <c r="G21" s="324">
        <v>-1.399351211830228</v>
      </c>
      <c r="H21" s="324">
        <v>-1.9277648260274658</v>
      </c>
      <c r="I21" s="324">
        <v>-5.7642140997163889</v>
      </c>
      <c r="J21" s="324">
        <v>-1.4162954979700575</v>
      </c>
      <c r="K21" s="324">
        <v>0.47292051011018665</v>
      </c>
      <c r="L21" s="324">
        <v>-2.5479771953893291</v>
      </c>
      <c r="M21" s="324" t="s">
        <v>2673</v>
      </c>
      <c r="N21" s="324" t="s">
        <v>2673</v>
      </c>
      <c r="O21" s="324" t="s">
        <v>2673</v>
      </c>
      <c r="P21" s="324" t="s">
        <v>2673</v>
      </c>
      <c r="Q21" s="324" t="s">
        <v>2673</v>
      </c>
      <c r="R21" s="324" t="s">
        <v>2673</v>
      </c>
      <c r="U21" s="310"/>
    </row>
    <row r="22" spans="2:21" ht="16.149999999999999" customHeight="1">
      <c r="B22" s="323" t="s">
        <v>573</v>
      </c>
      <c r="C22" s="323" t="s">
        <v>573</v>
      </c>
      <c r="D22" s="324">
        <v>-3.9079521356934057</v>
      </c>
      <c r="E22" s="324">
        <v>-4.0841160655050803</v>
      </c>
      <c r="F22" s="324">
        <v>-2.3806778084739735</v>
      </c>
      <c r="G22" s="324">
        <v>-0.40127298444130133</v>
      </c>
      <c r="H22" s="324">
        <v>1.2878949249463902</v>
      </c>
      <c r="I22" s="324">
        <v>1.1879839417482041</v>
      </c>
      <c r="J22" s="324">
        <v>1.0706382914859449</v>
      </c>
      <c r="K22" s="324">
        <v>0.42873573477845073</v>
      </c>
      <c r="L22" s="324">
        <v>1.0509244309679451</v>
      </c>
      <c r="M22" s="324">
        <v>1.6527161738130125</v>
      </c>
      <c r="N22" s="324">
        <v>2.9670087583556533</v>
      </c>
      <c r="O22" s="324">
        <v>3.9092871945265903</v>
      </c>
      <c r="P22" s="324">
        <v>4.3697883910968542</v>
      </c>
      <c r="Q22" s="324">
        <v>4.3463020253988871</v>
      </c>
      <c r="R22" s="324">
        <v>4.3336625146524694</v>
      </c>
    </row>
    <row r="23" spans="2:21" ht="13.5" customHeight="1">
      <c r="B23" s="323" t="s">
        <v>510</v>
      </c>
      <c r="C23" s="323" t="s">
        <v>510</v>
      </c>
      <c r="D23" s="324">
        <v>1.3147962233205901</v>
      </c>
      <c r="E23" s="324">
        <v>1.1998489449429008</v>
      </c>
      <c r="F23" s="324">
        <v>0.12049953612698354</v>
      </c>
      <c r="G23" s="324">
        <v>0.21101115986900137</v>
      </c>
      <c r="H23" s="324">
        <v>0.11952799530697818</v>
      </c>
      <c r="I23" s="324">
        <v>-5.3742157450732329</v>
      </c>
      <c r="J23" s="324">
        <v>-5.065286866898699</v>
      </c>
      <c r="K23" s="324">
        <v>-3.9777154477757151</v>
      </c>
      <c r="L23" s="324">
        <v>-2.7657971326651416</v>
      </c>
      <c r="M23" s="324">
        <v>-1.4174947194382108</v>
      </c>
      <c r="N23" s="324">
        <v>-0.75269994094943238</v>
      </c>
      <c r="O23" s="324">
        <v>-0.49104426770947035</v>
      </c>
      <c r="P23" s="324">
        <v>-0.33102725046877107</v>
      </c>
      <c r="Q23" s="324">
        <v>-9.6098019216079838E-3</v>
      </c>
      <c r="R23" s="324">
        <v>5.6031487262744855E-3</v>
      </c>
    </row>
    <row r="24" spans="2:21" ht="13.5" customHeight="1">
      <c r="B24" s="323" t="s">
        <v>1061</v>
      </c>
      <c r="C24" s="323" t="s">
        <v>1061</v>
      </c>
      <c r="D24" s="324">
        <v>-2.6837530415259514</v>
      </c>
      <c r="E24" s="324">
        <v>-2.5187156378981621</v>
      </c>
      <c r="F24" s="324">
        <v>-1.4964629339662165</v>
      </c>
      <c r="G24" s="324">
        <v>-1.6705847485268261</v>
      </c>
      <c r="H24" s="324">
        <v>-3.0013096914531188</v>
      </c>
      <c r="I24" s="324">
        <v>-7.2561998881843044</v>
      </c>
      <c r="J24" s="324">
        <v>-3.3739347767126886</v>
      </c>
      <c r="K24" s="324">
        <v>-4.2994603497036517</v>
      </c>
      <c r="L24" s="324">
        <v>-3.3548818108177989</v>
      </c>
      <c r="M24" s="324">
        <v>-2.4114627661100414</v>
      </c>
      <c r="N24" s="324">
        <v>-2.1805830322250466</v>
      </c>
      <c r="O24" s="324">
        <v>-2.0761206203178664</v>
      </c>
      <c r="P24" s="324">
        <v>-2.0645451595195272</v>
      </c>
      <c r="Q24" s="324">
        <v>-2.0265811939281888</v>
      </c>
      <c r="R24" s="324">
        <v>-1.9765914052448799</v>
      </c>
    </row>
    <row r="25" spans="2:21" ht="13.5" customHeight="1">
      <c r="B25" s="323" t="s">
        <v>565</v>
      </c>
      <c r="C25" s="323" t="s">
        <v>565</v>
      </c>
      <c r="D25" s="324">
        <v>-1.3704142950438234</v>
      </c>
      <c r="E25" s="324">
        <v>-1.0872873862306613</v>
      </c>
      <c r="F25" s="324">
        <v>-0.67037173258226557</v>
      </c>
      <c r="G25" s="324">
        <v>4.8307506370480112E-2</v>
      </c>
      <c r="H25" s="324">
        <v>-0.35041615710426044</v>
      </c>
      <c r="I25" s="324">
        <v>-4.0410515314769846</v>
      </c>
      <c r="J25" s="324">
        <v>-2.3815239770629555</v>
      </c>
      <c r="K25" s="324">
        <v>-0.218890000091331</v>
      </c>
      <c r="L25" s="324">
        <v>0.45612876445746836</v>
      </c>
      <c r="M25" s="324">
        <v>-0.17605404559568491</v>
      </c>
      <c r="N25" s="324">
        <v>-0.60857617245059048</v>
      </c>
      <c r="O25" s="324">
        <v>-0.39015985253542362</v>
      </c>
      <c r="P25" s="324">
        <v>-0.27700515984546437</v>
      </c>
      <c r="Q25" s="324">
        <v>-0.20357624496653656</v>
      </c>
      <c r="R25" s="324">
        <v>-0.17426689917025528</v>
      </c>
    </row>
    <row r="26" spans="2:21" ht="13.5" customHeight="1">
      <c r="B26" s="323" t="s">
        <v>2674</v>
      </c>
      <c r="C26" s="323" t="s">
        <v>2674</v>
      </c>
      <c r="D26" s="324">
        <v>-1.4026365864669428</v>
      </c>
      <c r="E26" s="324">
        <v>-1.3494959965933448</v>
      </c>
      <c r="F26" s="324">
        <v>-0.95304490651775697</v>
      </c>
      <c r="G26" s="324">
        <v>-0.73430819007306281</v>
      </c>
      <c r="H26" s="324">
        <v>-3.4495872441657416</v>
      </c>
      <c r="I26" s="324">
        <v>-4.0829179189907698</v>
      </c>
      <c r="J26" s="324">
        <v>-2.1372461517791637</v>
      </c>
      <c r="K26" s="324">
        <v>-1.9872886147709063</v>
      </c>
      <c r="L26" s="324">
        <v>-1.7545500822171136</v>
      </c>
      <c r="M26" s="324">
        <v>-1.1426872690676557</v>
      </c>
      <c r="N26" s="324">
        <v>-1.1836128822070753</v>
      </c>
      <c r="O26" s="324">
        <v>-1.1926341095412114</v>
      </c>
      <c r="P26" s="324">
        <v>-1.1095834478960345</v>
      </c>
      <c r="Q26" s="324">
        <v>-1.0120177371510077</v>
      </c>
      <c r="R26" s="324">
        <v>-0.90231918620845009</v>
      </c>
    </row>
    <row r="27" spans="2:21" ht="13.5" customHeight="1">
      <c r="B27" s="323" t="s">
        <v>577</v>
      </c>
      <c r="C27" s="323" t="s">
        <v>577</v>
      </c>
      <c r="D27" s="324">
        <v>-5.8874547538737154</v>
      </c>
      <c r="E27" s="324">
        <v>-4.278950741660573</v>
      </c>
      <c r="F27" s="324">
        <v>-5.229171333364822</v>
      </c>
      <c r="G27" s="324">
        <v>1.7863881273564304</v>
      </c>
      <c r="H27" s="324">
        <v>-0.7647397401037026</v>
      </c>
      <c r="I27" s="324">
        <v>-7.6805645597221792</v>
      </c>
      <c r="J27" s="324">
        <v>-4.3608452950145669</v>
      </c>
      <c r="K27" s="324">
        <v>0.81960911889284815</v>
      </c>
      <c r="L27" s="324">
        <v>-0.56091138624443759</v>
      </c>
      <c r="M27" s="324">
        <v>-1.2632159872710866</v>
      </c>
      <c r="N27" s="324">
        <v>-0.65575508081333389</v>
      </c>
      <c r="O27" s="324">
        <v>-0.73479899930840342</v>
      </c>
      <c r="P27" s="324">
        <v>-0.83754594279059591</v>
      </c>
      <c r="Q27" s="324">
        <v>-1.1018427546584426</v>
      </c>
      <c r="R27" s="324">
        <v>-1.0698177403140423</v>
      </c>
    </row>
    <row r="28" spans="2:21" ht="15" customHeight="1">
      <c r="B28" s="323" t="s">
        <v>2697</v>
      </c>
      <c r="C28" s="323" t="s">
        <v>518</v>
      </c>
      <c r="D28" s="324">
        <v>-2.6008840900025691E-2</v>
      </c>
      <c r="E28" s="324">
        <v>-4.797014877116875</v>
      </c>
      <c r="F28" s="324">
        <v>-0.12832352856809343</v>
      </c>
      <c r="G28" s="324">
        <v>1.9056236356099936</v>
      </c>
      <c r="H28" s="324">
        <v>-4.8010066516741521</v>
      </c>
      <c r="I28" s="324">
        <v>-24.755969857854488</v>
      </c>
      <c r="J28" s="324">
        <v>-6.9772079187721117</v>
      </c>
      <c r="K28" s="324">
        <v>15.774600335980438</v>
      </c>
      <c r="L28" s="324">
        <v>10.555814406726221</v>
      </c>
      <c r="M28" s="324">
        <v>7.4556845336824775</v>
      </c>
      <c r="N28" s="324">
        <v>7.4704798103562426</v>
      </c>
      <c r="O28" s="324">
        <v>6.4564637089275347</v>
      </c>
      <c r="P28" s="324">
        <v>5.3734561413633735</v>
      </c>
      <c r="Q28" s="324">
        <v>4.3757555092486928</v>
      </c>
      <c r="R28" s="324">
        <v>3.5980371148132182</v>
      </c>
    </row>
    <row r="29" spans="2:21" ht="13.5" customHeight="1">
      <c r="B29" s="323" t="s">
        <v>2675</v>
      </c>
      <c r="C29" s="323" t="s">
        <v>2675</v>
      </c>
      <c r="D29" s="324">
        <v>1.4465151193070096</v>
      </c>
      <c r="E29" s="324">
        <v>0.43447247260229555</v>
      </c>
      <c r="F29" s="324">
        <v>0.75658728086688565</v>
      </c>
      <c r="G29" s="324">
        <v>-1.4450268232564882</v>
      </c>
      <c r="H29" s="324">
        <v>-0.32197241757693651</v>
      </c>
      <c r="I29" s="324">
        <v>-0.47650888192267504</v>
      </c>
      <c r="J29" s="324">
        <v>1.8982802593468191</v>
      </c>
      <c r="K29" s="324">
        <v>-5.5561812242471547</v>
      </c>
      <c r="L29" s="324" t="s">
        <v>2673</v>
      </c>
      <c r="M29" s="324" t="s">
        <v>2673</v>
      </c>
      <c r="N29" s="324" t="s">
        <v>2673</v>
      </c>
      <c r="O29" s="324" t="s">
        <v>2673</v>
      </c>
      <c r="P29" s="324" t="s">
        <v>2673</v>
      </c>
      <c r="Q29" s="324" t="s">
        <v>2673</v>
      </c>
      <c r="R29" s="324" t="s">
        <v>2673</v>
      </c>
      <c r="U29" s="310"/>
    </row>
    <row r="30" spans="2:21" ht="13.5" customHeight="1">
      <c r="B30" s="323" t="s">
        <v>2677</v>
      </c>
      <c r="C30" s="323" t="s">
        <v>2677</v>
      </c>
      <c r="D30" s="324">
        <v>-0.93285634683822738</v>
      </c>
      <c r="E30" s="324">
        <v>-0.75897893538222283</v>
      </c>
      <c r="F30" s="324">
        <v>-0.61598524993022696</v>
      </c>
      <c r="G30" s="324">
        <v>-0.75763827575952747</v>
      </c>
      <c r="H30" s="324">
        <v>2.8088658218865539E-2</v>
      </c>
      <c r="I30" s="324">
        <v>-2.9566326408217525</v>
      </c>
      <c r="J30" s="324">
        <v>-3.8625327358310071</v>
      </c>
      <c r="K30" s="324">
        <v>-2.7107846598562708</v>
      </c>
      <c r="L30" s="324">
        <v>-2.0939717037114707</v>
      </c>
      <c r="M30" s="324">
        <v>-1.2004506745969943</v>
      </c>
      <c r="N30" s="324">
        <v>-0.87319016113678782</v>
      </c>
      <c r="O30" s="324">
        <v>-0.75526683337169331</v>
      </c>
      <c r="P30" s="324">
        <v>-0.6355166134421677</v>
      </c>
      <c r="Q30" s="324">
        <v>-0.51465497234297353</v>
      </c>
      <c r="R30" s="324">
        <v>-0.54813752601526</v>
      </c>
    </row>
    <row r="31" spans="2:21" ht="13.5" customHeight="1">
      <c r="B31" s="323" t="s">
        <v>575</v>
      </c>
      <c r="C31" s="323" t="s">
        <v>575</v>
      </c>
      <c r="D31" s="324">
        <v>-1.1664426545599269</v>
      </c>
      <c r="E31" s="324">
        <v>0.34141968088854163</v>
      </c>
      <c r="F31" s="324">
        <v>2.5458055142732121</v>
      </c>
      <c r="G31" s="324">
        <v>1.5361698628469802</v>
      </c>
      <c r="H31" s="324">
        <v>1.3656803089067953</v>
      </c>
      <c r="I31" s="324">
        <v>-0.49978938486753233</v>
      </c>
      <c r="J31" s="324">
        <v>-1.3374681431185245E-2</v>
      </c>
      <c r="K31" s="324">
        <v>0.72799359207432057</v>
      </c>
      <c r="L31" s="324">
        <v>1.5398747247530997</v>
      </c>
      <c r="M31" s="324">
        <v>-0.90331570767768021</v>
      </c>
      <c r="N31" s="324">
        <v>1.3213770179301654</v>
      </c>
      <c r="O31" s="324">
        <v>1.489830039045235</v>
      </c>
      <c r="P31" s="324">
        <v>1.4301635785708087</v>
      </c>
      <c r="Q31" s="324">
        <v>1.235708999404306</v>
      </c>
      <c r="R31" s="324">
        <v>1.0821319112605268</v>
      </c>
    </row>
    <row r="32" spans="2:21" ht="13.5" customHeight="1">
      <c r="B32" s="323" t="s">
        <v>563</v>
      </c>
      <c r="C32" s="323" t="s">
        <v>563</v>
      </c>
      <c r="D32" s="324">
        <v>-1.9831582737049442</v>
      </c>
      <c r="E32" s="324">
        <v>-1.9682832700783823</v>
      </c>
      <c r="F32" s="324">
        <v>-0.87612009800721558</v>
      </c>
      <c r="G32" s="324">
        <v>-1.1772778118481941</v>
      </c>
      <c r="H32" s="324">
        <v>-1.4263861510715934</v>
      </c>
      <c r="I32" s="324">
        <v>-4.6494733145589038</v>
      </c>
      <c r="J32" s="324">
        <v>-3.8582480485177575</v>
      </c>
      <c r="K32" s="324">
        <v>-3.2364576238311535</v>
      </c>
      <c r="L32" s="324">
        <v>-2.2847198009855991</v>
      </c>
      <c r="M32" s="324">
        <v>-1.8987007754930074</v>
      </c>
      <c r="N32" s="324">
        <v>-1.2288094678037567</v>
      </c>
      <c r="O32" s="324">
        <v>-0.77062128607474134</v>
      </c>
      <c r="P32" s="324">
        <v>-0.57397135589050219</v>
      </c>
      <c r="Q32" s="324">
        <v>-0.53337838462100318</v>
      </c>
      <c r="R32" s="324">
        <v>-0.46960555386492592</v>
      </c>
    </row>
    <row r="33" spans="2:28" ht="13.5" customHeight="1">
      <c r="B33" s="323" t="s">
        <v>583</v>
      </c>
      <c r="C33" s="323" t="s">
        <v>583</v>
      </c>
      <c r="D33" s="324">
        <v>-14.074799835549076</v>
      </c>
      <c r="E33" s="324">
        <v>-20.01313143472855</v>
      </c>
      <c r="F33" s="324">
        <v>-11.089087610274168</v>
      </c>
      <c r="G33" s="324">
        <v>-5.2136145590874223</v>
      </c>
      <c r="H33" s="324">
        <v>-4.6336113304757722</v>
      </c>
      <c r="I33" s="324">
        <v>-12.992657483322997</v>
      </c>
      <c r="J33" s="324">
        <v>-0.94598796513102412</v>
      </c>
      <c r="K33" s="324">
        <v>10.676865351676366</v>
      </c>
      <c r="L33" s="324">
        <v>6.5136357463638594</v>
      </c>
      <c r="M33" s="324">
        <v>4.3652131936209289</v>
      </c>
      <c r="N33" s="324">
        <v>4.3584897173563348</v>
      </c>
      <c r="O33" s="324">
        <v>4.5487090042443201</v>
      </c>
      <c r="P33" s="324">
        <v>4.0827100121344131</v>
      </c>
      <c r="Q33" s="324">
        <v>3.9886659349008613</v>
      </c>
      <c r="R33" s="324">
        <v>3.9115902450379698</v>
      </c>
    </row>
    <row r="34" spans="2:28" ht="13.5" customHeight="1">
      <c r="B34" s="323" t="s">
        <v>2678</v>
      </c>
      <c r="C34" s="323" t="s">
        <v>2678</v>
      </c>
      <c r="D34" s="324">
        <v>-0.45396879235703291</v>
      </c>
      <c r="E34" s="324">
        <v>-6.2652312606162941E-2</v>
      </c>
      <c r="F34" s="324">
        <v>-1.378501097198509</v>
      </c>
      <c r="G34" s="324">
        <v>-1.8459671021625264</v>
      </c>
      <c r="H34" s="324">
        <v>-3.0146968150732261</v>
      </c>
      <c r="I34" s="324">
        <v>-1.5204875498652106</v>
      </c>
      <c r="J34" s="324">
        <v>-1.1166048564350475</v>
      </c>
      <c r="K34" s="324">
        <v>-3.0430115098951269</v>
      </c>
      <c r="L34" s="324">
        <v>-0.94434415109883618</v>
      </c>
      <c r="M34" s="324">
        <v>0.42039078150681974</v>
      </c>
      <c r="N34" s="324">
        <v>0.45103709488725113</v>
      </c>
      <c r="O34" s="324">
        <v>0.44104740716846741</v>
      </c>
      <c r="P34" s="324">
        <v>0.4314985316460242</v>
      </c>
      <c r="Q34" s="324">
        <v>0.4355296088593632</v>
      </c>
      <c r="R34" s="324">
        <v>0.45101227738238636</v>
      </c>
    </row>
    <row r="35" spans="2:28" ht="13.5" customHeight="1">
      <c r="B35" s="323" t="s">
        <v>561</v>
      </c>
      <c r="C35" s="323" t="s">
        <v>561</v>
      </c>
      <c r="D35" s="324">
        <v>-1.1358257947224246</v>
      </c>
      <c r="E35" s="324">
        <v>-1.2217085173848512</v>
      </c>
      <c r="F35" s="324">
        <v>-1.8346875423798481</v>
      </c>
      <c r="G35" s="324">
        <v>-0.83682900226557055</v>
      </c>
      <c r="H35" s="324">
        <v>-0.21620712607766401</v>
      </c>
      <c r="I35" s="324">
        <v>-6.9085395214522212</v>
      </c>
      <c r="J35" s="324">
        <v>-1.2448828349124648</v>
      </c>
      <c r="K35" s="324">
        <v>-4.6186646767322162E-2</v>
      </c>
      <c r="L35" s="324">
        <v>-1.3016101737992267</v>
      </c>
      <c r="M35" s="324">
        <v>-0.96060618615544691</v>
      </c>
      <c r="N35" s="324">
        <v>-0.42042820386225227</v>
      </c>
      <c r="O35" s="324">
        <v>0.15013239456309407</v>
      </c>
      <c r="P35" s="324">
        <v>0.78411012209645792</v>
      </c>
      <c r="Q35" s="324">
        <v>0.75775342919140898</v>
      </c>
      <c r="R35" s="324">
        <v>0.69070908476914317</v>
      </c>
    </row>
    <row r="36" spans="2:28" ht="13.5" customHeight="1">
      <c r="B36" s="323" t="s">
        <v>550</v>
      </c>
      <c r="C36" s="323" t="s">
        <v>550</v>
      </c>
      <c r="D36" s="324">
        <v>2.108185723952301</v>
      </c>
      <c r="E36" s="324">
        <v>1.0362638763326202</v>
      </c>
      <c r="F36" s="324">
        <v>0.87594363152119314</v>
      </c>
      <c r="G36" s="324">
        <v>0.16901620657180469</v>
      </c>
      <c r="H36" s="324">
        <v>6.7969862394861372E-2</v>
      </c>
      <c r="I36" s="324">
        <v>-3.7256187209389071</v>
      </c>
      <c r="J36" s="324">
        <v>-4.4267188119875138</v>
      </c>
      <c r="K36" s="324">
        <v>-3.4933245851840766</v>
      </c>
      <c r="L36" s="324">
        <v>-2.8599463229200546</v>
      </c>
      <c r="M36" s="324">
        <v>-1.7007883805455326</v>
      </c>
      <c r="N36" s="324">
        <v>-1.0240545351007515</v>
      </c>
      <c r="O36" s="324">
        <v>-0.33987368099546239</v>
      </c>
      <c r="P36" s="324">
        <v>2.7926207060065603E-2</v>
      </c>
      <c r="Q36" s="324">
        <v>0.34087557433947879</v>
      </c>
      <c r="R36" s="324">
        <v>0.33615922791019415</v>
      </c>
    </row>
    <row r="37" spans="2:28" ht="13.5" customHeight="1">
      <c r="B37" s="323" t="s">
        <v>516</v>
      </c>
      <c r="C37" s="323" t="s">
        <v>516</v>
      </c>
      <c r="D37" s="324">
        <v>-0.83945770367333217</v>
      </c>
      <c r="E37" s="324">
        <v>-0.68278472607103502</v>
      </c>
      <c r="F37" s="324">
        <v>7.9398061523284824E-2</v>
      </c>
      <c r="G37" s="324">
        <v>1.1886961079122025</v>
      </c>
      <c r="H37" s="324">
        <v>0.6299782240862738</v>
      </c>
      <c r="I37" s="324">
        <v>-5.6190955136726641</v>
      </c>
      <c r="J37" s="324">
        <v>-0.72507827968517946</v>
      </c>
      <c r="K37" s="324">
        <v>-2.1353255431761449</v>
      </c>
      <c r="L37" s="324">
        <v>-3.8076996481899341</v>
      </c>
      <c r="M37" s="324">
        <v>-3.4226388943550434</v>
      </c>
      <c r="N37" s="324">
        <v>-2.5812849757456284</v>
      </c>
      <c r="O37" s="324">
        <v>-2.2164925616728199</v>
      </c>
      <c r="P37" s="324">
        <v>-2.2142490382608897</v>
      </c>
      <c r="Q37" s="324">
        <v>-1.9892174286046844</v>
      </c>
      <c r="R37" s="324">
        <v>-1.9143345599753856</v>
      </c>
    </row>
    <row r="38" spans="2:28" ht="13.5" customHeight="1">
      <c r="B38" s="323" t="s">
        <v>2679</v>
      </c>
      <c r="C38" s="323" t="s">
        <v>2679</v>
      </c>
      <c r="D38" s="324">
        <v>19.934843129228362</v>
      </c>
      <c r="E38" s="324">
        <v>-7.7183802428006265</v>
      </c>
      <c r="F38" s="324">
        <v>-5.4239334516823812</v>
      </c>
      <c r="G38" s="324">
        <v>3.7287046929145724</v>
      </c>
      <c r="H38" s="324">
        <v>2.7092485218068156</v>
      </c>
      <c r="I38" s="324">
        <v>0.19141325188381175</v>
      </c>
      <c r="J38" s="324">
        <v>2.0131360187800835</v>
      </c>
      <c r="K38" s="324">
        <v>11.708758076767813</v>
      </c>
      <c r="L38" s="324">
        <v>6.6976101160487884</v>
      </c>
      <c r="M38" s="324">
        <v>6.2390758103529089</v>
      </c>
      <c r="N38" s="324">
        <v>5.8300700428147652</v>
      </c>
      <c r="O38" s="324">
        <v>5.7130772417859461</v>
      </c>
      <c r="P38" s="324">
        <v>5.3550200723065231</v>
      </c>
      <c r="Q38" s="324">
        <v>5.0362709057376938</v>
      </c>
      <c r="R38" s="324">
        <v>4.8167538699639456</v>
      </c>
    </row>
    <row r="39" spans="2:28" ht="13.5" customHeight="1">
      <c r="B39" s="323" t="s">
        <v>526</v>
      </c>
      <c r="C39" s="323" t="s">
        <v>526</v>
      </c>
      <c r="D39" s="324">
        <v>-0.10769410395702625</v>
      </c>
      <c r="E39" s="324">
        <v>-1.2565371006339094</v>
      </c>
      <c r="F39" s="324">
        <v>-1.7651257319590798</v>
      </c>
      <c r="G39" s="324">
        <v>-1.4029509381921959</v>
      </c>
      <c r="H39" s="324">
        <v>-3.4259386605628972</v>
      </c>
      <c r="I39" s="324">
        <v>-8.250521570975847</v>
      </c>
      <c r="J39" s="324">
        <v>-5.256985947744278</v>
      </c>
      <c r="K39" s="324">
        <v>-3.7597061294686247</v>
      </c>
      <c r="L39" s="324">
        <v>-3.7995686076235211</v>
      </c>
      <c r="M39" s="324">
        <v>-4.0479918060976932</v>
      </c>
      <c r="N39" s="324">
        <v>-4.2578293613675999</v>
      </c>
      <c r="O39" s="324">
        <v>-4.3174073541600491</v>
      </c>
      <c r="P39" s="324">
        <v>-3.9910452879204277</v>
      </c>
      <c r="Q39" s="324">
        <v>-3.5535460070372142</v>
      </c>
      <c r="R39" s="324">
        <v>-3.5332674834273887</v>
      </c>
    </row>
    <row r="40" spans="2:28" ht="13.5" customHeight="1">
      <c r="B40" s="323" t="s">
        <v>1617</v>
      </c>
      <c r="C40" s="323" t="s">
        <v>2680</v>
      </c>
      <c r="D40" s="324">
        <v>-3.1358105021912732</v>
      </c>
      <c r="E40" s="324">
        <v>-3.2352466255505314</v>
      </c>
      <c r="F40" s="324">
        <v>-0.95950005542311501</v>
      </c>
      <c r="G40" s="324">
        <v>3.4246533392875458</v>
      </c>
      <c r="H40" s="324">
        <v>2.1997245901954843</v>
      </c>
      <c r="I40" s="324">
        <v>-3.7456159917585268</v>
      </c>
      <c r="J40" s="324">
        <v>1.1033806056879698</v>
      </c>
      <c r="K40" s="324">
        <v>-1.1110213841922187</v>
      </c>
      <c r="L40" s="324">
        <v>-2.0320838378777011</v>
      </c>
      <c r="M40" s="324">
        <v>-1.6898050978558714</v>
      </c>
      <c r="N40" s="324">
        <v>-0.91760683435364254</v>
      </c>
      <c r="O40" s="324">
        <v>-0.21102500260387924</v>
      </c>
      <c r="P40" s="324">
        <v>-9.8427856502197337E-3</v>
      </c>
      <c r="Q40" s="324">
        <v>1.1918886911362087E-2</v>
      </c>
      <c r="R40" s="324">
        <v>0.31002078724815363</v>
      </c>
    </row>
    <row r="41" spans="2:28" ht="13.5" customHeight="1">
      <c r="B41" s="323" t="s">
        <v>2681</v>
      </c>
      <c r="C41" s="323" t="s">
        <v>2681</v>
      </c>
      <c r="D41" s="324">
        <v>-17.451888319959849</v>
      </c>
      <c r="E41" s="324">
        <v>-16.524803385924479</v>
      </c>
      <c r="F41" s="324">
        <v>-11.266223918370375</v>
      </c>
      <c r="G41" s="324">
        <v>-6.0384459463928932</v>
      </c>
      <c r="H41" s="324">
        <v>-4.2343829799142281</v>
      </c>
      <c r="I41" s="324">
        <v>-12.479189271929716</v>
      </c>
      <c r="J41" s="324">
        <v>-2.0153229705758089</v>
      </c>
      <c r="K41" s="324">
        <v>2.3470514095644943</v>
      </c>
      <c r="L41" s="324">
        <v>-2.0371740489049661</v>
      </c>
      <c r="M41" s="324">
        <v>-2.6479176300267606</v>
      </c>
      <c r="N41" s="324">
        <v>-1.4389122659382856</v>
      </c>
      <c r="O41" s="324">
        <v>-1.8214465513374554</v>
      </c>
      <c r="P41" s="324">
        <v>-2.2365777953188415</v>
      </c>
      <c r="Q41" s="324">
        <v>-2.1423317916798088</v>
      </c>
      <c r="R41" s="324">
        <v>-2.022728087000536</v>
      </c>
    </row>
    <row r="42" spans="2:28" ht="13.5" customHeight="1">
      <c r="B42" s="323" t="s">
        <v>522</v>
      </c>
      <c r="C42" s="323" t="s">
        <v>522</v>
      </c>
      <c r="D42" s="324">
        <v>-1.4400312041379677</v>
      </c>
      <c r="E42" s="324">
        <v>-0.61742247473580814</v>
      </c>
      <c r="F42" s="324">
        <v>-0.7624545351502926</v>
      </c>
      <c r="G42" s="324">
        <v>-0.35262071793132493</v>
      </c>
      <c r="H42" s="324">
        <v>-1.1297070815862569</v>
      </c>
      <c r="I42" s="324">
        <v>-5.5312893030758215</v>
      </c>
      <c r="J42" s="324">
        <v>-1.3237191710280396</v>
      </c>
      <c r="K42" s="324">
        <v>0.25382123141628177</v>
      </c>
      <c r="L42" s="324">
        <v>-0.9878178273724405</v>
      </c>
      <c r="M42" s="324">
        <v>-0.87193642919564995</v>
      </c>
      <c r="N42" s="324">
        <v>-0.85353970249712685</v>
      </c>
      <c r="O42" s="324">
        <v>0.11360228283282235</v>
      </c>
      <c r="P42" s="324">
        <v>0.4913310026191901</v>
      </c>
      <c r="Q42" s="324">
        <v>0.55022243354032785</v>
      </c>
      <c r="R42" s="324">
        <v>0.57254714219458325</v>
      </c>
    </row>
    <row r="43" spans="2:28" ht="13.5" customHeight="1">
      <c r="B43" s="323" t="s">
        <v>2682</v>
      </c>
      <c r="C43" s="323" t="s">
        <v>2682</v>
      </c>
      <c r="D43" s="324">
        <v>-2.0809308422322941</v>
      </c>
      <c r="E43" s="324">
        <v>-0.22969686819000801</v>
      </c>
      <c r="F43" s="324">
        <v>1.4401571272590815E-2</v>
      </c>
      <c r="G43" s="324">
        <v>0.59550151791950123</v>
      </c>
      <c r="H43" s="324">
        <v>-1.854256127629442</v>
      </c>
      <c r="I43" s="324">
        <v>-5.9349192063879386</v>
      </c>
      <c r="J43" s="324">
        <v>-5.7359716483929635</v>
      </c>
      <c r="K43" s="324">
        <v>-3.7053878048559503</v>
      </c>
      <c r="L43" s="324" t="s">
        <v>2673</v>
      </c>
      <c r="M43" s="324" t="s">
        <v>2673</v>
      </c>
      <c r="N43" s="324" t="s">
        <v>2673</v>
      </c>
      <c r="O43" s="324" t="s">
        <v>2673</v>
      </c>
      <c r="P43" s="324" t="s">
        <v>2673</v>
      </c>
      <c r="Q43" s="324" t="s">
        <v>2673</v>
      </c>
      <c r="R43" s="324" t="s">
        <v>2673</v>
      </c>
    </row>
    <row r="44" spans="2:28" ht="13.5" customHeight="1">
      <c r="B44" s="323" t="s">
        <v>2683</v>
      </c>
      <c r="C44" s="323" t="s">
        <v>2683</v>
      </c>
      <c r="D44" s="324">
        <v>1.1386518890237065</v>
      </c>
      <c r="E44" s="324">
        <v>1.4215286089443204</v>
      </c>
      <c r="F44" s="324">
        <v>0.51710195846013862</v>
      </c>
      <c r="G44" s="324">
        <v>1.1412497526790337</v>
      </c>
      <c r="H44" s="324">
        <v>1.4353739898002391</v>
      </c>
      <c r="I44" s="324">
        <v>-3.4870481596683711</v>
      </c>
      <c r="J44" s="324">
        <v>-5.4842155279664757</v>
      </c>
      <c r="K44" s="324">
        <v>-3.1414053199740861</v>
      </c>
      <c r="L44" s="324">
        <v>-2.0031171980141513</v>
      </c>
      <c r="M44" s="324">
        <v>-2.386146543427492</v>
      </c>
      <c r="N44" s="324">
        <v>-2.0035582438980248</v>
      </c>
      <c r="O44" s="324">
        <v>-2.0536089983319843</v>
      </c>
      <c r="P44" s="324">
        <v>-1.9443273899379954</v>
      </c>
      <c r="Q44" s="324">
        <v>-1.8003442761316533</v>
      </c>
      <c r="R44" s="324">
        <v>-1.72524785563243</v>
      </c>
    </row>
    <row r="45" spans="2:28">
      <c r="B45" s="323" t="s">
        <v>2684</v>
      </c>
      <c r="C45" s="323" t="s">
        <v>2684</v>
      </c>
      <c r="D45" s="324">
        <v>0.91352425425642336</v>
      </c>
      <c r="E45" s="324">
        <v>-0.23403398280138571</v>
      </c>
      <c r="F45" s="324">
        <v>-0.34947273115849325</v>
      </c>
      <c r="G45" s="324">
        <v>-1.7257324282605637</v>
      </c>
      <c r="H45" s="324">
        <v>-2.9081398187281557</v>
      </c>
      <c r="I45" s="324">
        <v>-2.8023650451813449</v>
      </c>
      <c r="J45" s="324">
        <v>-1.3368486184169943</v>
      </c>
      <c r="K45" s="324">
        <v>0.14198046242764284</v>
      </c>
      <c r="L45" s="324">
        <v>-3.6500914094977377</v>
      </c>
      <c r="M45" s="324">
        <v>-2.8221581894821464</v>
      </c>
      <c r="N45" s="324">
        <v>-0.50437927135433624</v>
      </c>
      <c r="O45" s="324">
        <v>0.16739007029090192</v>
      </c>
      <c r="P45" s="324">
        <v>9.0776262648781691E-2</v>
      </c>
      <c r="Q45" s="324">
        <v>-1.4797641609271486E-2</v>
      </c>
      <c r="R45" s="324">
        <v>5.6483301031621483E-2</v>
      </c>
    </row>
    <row r="46" spans="2:28">
      <c r="B46" s="323" t="s">
        <v>2685</v>
      </c>
      <c r="C46" s="323" t="s">
        <v>2685</v>
      </c>
      <c r="D46" s="324">
        <v>3.0034739563484631</v>
      </c>
      <c r="E46" s="324">
        <v>1.6359768236447882</v>
      </c>
      <c r="F46" s="324">
        <v>1.3894420737783779</v>
      </c>
      <c r="G46" s="324">
        <v>1.1606730937399252</v>
      </c>
      <c r="H46" s="324">
        <v>0.95429271560702589</v>
      </c>
      <c r="I46" s="324">
        <v>-3.0237291502657739</v>
      </c>
      <c r="J46" s="324">
        <v>-1.128291471403446</v>
      </c>
      <c r="K46" s="352">
        <v>-12.623126660270376</v>
      </c>
      <c r="L46" s="352">
        <v>-15.82912028998153</v>
      </c>
      <c r="M46" s="352">
        <v>-8.1858049962309423</v>
      </c>
      <c r="N46" s="352">
        <v>-2.8255448314639753</v>
      </c>
      <c r="O46" s="352">
        <v>-0.71710547837835203</v>
      </c>
      <c r="P46" s="352">
        <v>0.15122153506312691</v>
      </c>
      <c r="Q46" s="352">
        <v>0.79753418646786012</v>
      </c>
      <c r="R46" s="352">
        <v>1.0318872881347716</v>
      </c>
      <c r="T46" s="347"/>
      <c r="U46" s="310"/>
      <c r="V46" s="310"/>
      <c r="W46" s="310"/>
      <c r="X46" s="310"/>
      <c r="Y46" s="310"/>
      <c r="Z46" s="310"/>
      <c r="AA46" s="310"/>
      <c r="AB46" s="310"/>
    </row>
    <row r="47" spans="2:28">
      <c r="B47" s="323" t="s">
        <v>2686</v>
      </c>
      <c r="C47" s="323" t="s">
        <v>2686</v>
      </c>
      <c r="D47" s="324">
        <v>-6.3498679476852029</v>
      </c>
      <c r="E47" s="324">
        <v>-2.9046192061330749</v>
      </c>
      <c r="F47" s="324">
        <v>-3.0062200315376379E-2</v>
      </c>
      <c r="G47" s="324">
        <v>4.0030841117679259</v>
      </c>
      <c r="H47" s="324">
        <v>2.885491568644301</v>
      </c>
      <c r="I47" s="324">
        <v>-2.1700729729646917</v>
      </c>
      <c r="J47" s="324">
        <v>4.3340350920039672</v>
      </c>
      <c r="K47" s="324">
        <v>10.399304129057747</v>
      </c>
      <c r="L47" s="324">
        <v>6.8988290823748928</v>
      </c>
      <c r="M47" s="324">
        <v>5.2007159582606839</v>
      </c>
      <c r="N47" s="324">
        <v>4.699683330165711</v>
      </c>
      <c r="O47" s="324">
        <v>4.4503778125929934</v>
      </c>
      <c r="P47" s="324">
        <v>4.1977013387977822</v>
      </c>
      <c r="Q47" s="324">
        <v>4.0020590712560624</v>
      </c>
      <c r="R47" s="324">
        <v>3.7882116069864873</v>
      </c>
    </row>
    <row r="48" spans="2:28">
      <c r="B48" s="323" t="s">
        <v>2698</v>
      </c>
      <c r="C48" s="323" t="s">
        <v>514</v>
      </c>
      <c r="D48" s="324">
        <v>0.24634140146752964</v>
      </c>
      <c r="E48" s="324">
        <v>-0.25900904394433311</v>
      </c>
      <c r="F48" s="324">
        <v>-0.15538850944476643</v>
      </c>
      <c r="G48" s="324">
        <v>0.51677120789359454</v>
      </c>
      <c r="H48" s="324">
        <v>-0.49040081319905476</v>
      </c>
      <c r="I48" s="324">
        <v>-2.104711260400296</v>
      </c>
      <c r="J48" s="324">
        <v>-0.63904417074004105</v>
      </c>
      <c r="K48" s="324">
        <v>-0.51403982985681429</v>
      </c>
      <c r="L48" s="324">
        <v>-0.92713482623350341</v>
      </c>
      <c r="M48" s="324">
        <v>-1.0546498850037758</v>
      </c>
      <c r="N48" s="324">
        <v>-0.82593666583040248</v>
      </c>
      <c r="O48" s="324">
        <v>-0.47996874198391482</v>
      </c>
      <c r="P48" s="324">
        <v>-0.35155193008692953</v>
      </c>
      <c r="Q48" s="324">
        <v>-0.33193920793109699</v>
      </c>
      <c r="R48" s="324">
        <v>-0.2452974071864141</v>
      </c>
    </row>
    <row r="49" spans="2:18">
      <c r="B49" s="323" t="s">
        <v>2688</v>
      </c>
      <c r="C49" s="323" t="s">
        <v>2688</v>
      </c>
      <c r="D49" s="324">
        <v>-6.8214383794410773</v>
      </c>
      <c r="E49" s="324">
        <v>-7.6717224017760088</v>
      </c>
      <c r="F49" s="324">
        <v>-13.097635741746929</v>
      </c>
      <c r="G49" s="324">
        <v>-30.288840495381415</v>
      </c>
      <c r="H49" s="324">
        <v>-9.9521291930542066</v>
      </c>
      <c r="I49" s="324">
        <v>-4.9054694227405857</v>
      </c>
      <c r="J49" s="324">
        <v>-4.5781203171234717</v>
      </c>
      <c r="K49" s="324">
        <v>-5.8520041777674887</v>
      </c>
      <c r="L49" s="324">
        <v>-3.1858543149679202</v>
      </c>
      <c r="M49" s="324" t="s">
        <v>2673</v>
      </c>
      <c r="N49" s="324" t="s">
        <v>2673</v>
      </c>
      <c r="O49" s="324" t="s">
        <v>2673</v>
      </c>
      <c r="P49" s="324" t="s">
        <v>2673</v>
      </c>
      <c r="Q49" s="324" t="s">
        <v>2673</v>
      </c>
      <c r="R49" s="324" t="s">
        <v>2673</v>
      </c>
    </row>
    <row r="50" spans="2:18">
      <c r="B50" s="325" t="s">
        <v>2689</v>
      </c>
      <c r="C50" s="325" t="s">
        <v>2689</v>
      </c>
      <c r="D50" s="326">
        <v>-3.4032413071477774</v>
      </c>
      <c r="E50" s="326">
        <v>-1.6251016720922069</v>
      </c>
      <c r="F50" s="326">
        <v>-0.4112661667854311</v>
      </c>
      <c r="G50" s="326">
        <v>0.49961197058483064</v>
      </c>
      <c r="H50" s="326">
        <v>0.99242744694898688</v>
      </c>
      <c r="I50" s="326">
        <v>-1.5376724030695161</v>
      </c>
      <c r="J50" s="326">
        <v>-0.23276550683526834</v>
      </c>
      <c r="K50" s="326">
        <v>1.2486034915855748</v>
      </c>
      <c r="L50" s="326">
        <v>-0.66775765346466154</v>
      </c>
      <c r="M50" s="326">
        <v>-1.4245071649750045</v>
      </c>
      <c r="N50" s="326">
        <v>-1.4866778340677094</v>
      </c>
      <c r="O50" s="326">
        <v>-1.540299128158779</v>
      </c>
      <c r="P50" s="326">
        <v>-1.5180473988168446</v>
      </c>
      <c r="Q50" s="326">
        <v>-1.4683350632083239</v>
      </c>
      <c r="R50" s="326">
        <v>-1.4903442100594204</v>
      </c>
    </row>
    <row r="51" spans="2:18">
      <c r="B51" s="323"/>
      <c r="C51" s="323"/>
      <c r="D51" s="324"/>
      <c r="E51" s="324"/>
      <c r="F51" s="324"/>
      <c r="G51" s="324"/>
      <c r="H51" s="324"/>
      <c r="I51" s="324"/>
      <c r="J51" s="324"/>
      <c r="K51" s="324"/>
      <c r="L51" s="324"/>
      <c r="M51" s="324"/>
      <c r="N51" s="324"/>
      <c r="O51" s="324"/>
      <c r="P51" s="324"/>
      <c r="Q51" s="324"/>
      <c r="R51" s="324"/>
    </row>
    <row r="52" spans="2:18" ht="12.75" customHeight="1">
      <c r="B52" s="470" t="s">
        <v>2618</v>
      </c>
      <c r="C52" s="470"/>
      <c r="D52" s="470"/>
      <c r="E52" s="470"/>
      <c r="F52" s="470"/>
      <c r="G52" s="470"/>
      <c r="H52" s="470"/>
      <c r="I52" s="470"/>
      <c r="J52" s="470"/>
      <c r="K52" s="470"/>
      <c r="L52" s="470"/>
      <c r="M52" s="470"/>
      <c r="N52" s="470"/>
      <c r="O52" s="470"/>
      <c r="P52" s="470"/>
      <c r="Q52" s="328"/>
      <c r="R52" s="328"/>
    </row>
    <row r="53" spans="2:18" ht="27.75" customHeight="1">
      <c r="B53" s="470" t="s">
        <v>2699</v>
      </c>
      <c r="C53" s="470"/>
      <c r="D53" s="470"/>
      <c r="E53" s="470"/>
      <c r="F53" s="470"/>
      <c r="G53" s="470"/>
      <c r="H53" s="470"/>
      <c r="I53" s="470"/>
      <c r="J53" s="470"/>
      <c r="K53" s="470"/>
      <c r="L53" s="470"/>
      <c r="M53" s="470"/>
      <c r="N53" s="470"/>
      <c r="O53" s="470"/>
      <c r="P53" s="470"/>
      <c r="Q53" s="470"/>
      <c r="R53" s="470"/>
    </row>
    <row r="54" spans="2:18" ht="14.25" customHeight="1">
      <c r="B54" s="474" t="s">
        <v>2700</v>
      </c>
      <c r="C54" s="474"/>
      <c r="D54" s="474"/>
      <c r="E54" s="474"/>
      <c r="F54" s="474"/>
      <c r="G54" s="474"/>
      <c r="H54" s="474"/>
      <c r="I54" s="474"/>
      <c r="J54" s="474"/>
      <c r="K54" s="474"/>
      <c r="L54" s="474"/>
      <c r="M54" s="474"/>
      <c r="N54" s="474"/>
      <c r="O54" s="474"/>
      <c r="P54" s="474"/>
      <c r="Q54" s="474"/>
      <c r="R54" s="474"/>
    </row>
    <row r="55" spans="2:18" ht="13.5" customHeight="1">
      <c r="B55" s="474" t="s">
        <v>2701</v>
      </c>
      <c r="C55" s="474"/>
      <c r="D55" s="474"/>
      <c r="E55" s="474"/>
      <c r="F55" s="474"/>
      <c r="G55" s="474"/>
      <c r="H55" s="474"/>
      <c r="I55" s="474"/>
      <c r="J55" s="474"/>
      <c r="K55" s="474"/>
      <c r="L55" s="474"/>
      <c r="M55" s="474"/>
      <c r="N55" s="474"/>
      <c r="O55" s="474"/>
      <c r="P55" s="474"/>
      <c r="Q55" s="474"/>
      <c r="R55" s="474"/>
    </row>
    <row r="56" spans="2:18" ht="90.75" customHeight="1">
      <c r="B56" s="474" t="s">
        <v>2702</v>
      </c>
      <c r="C56" s="474"/>
      <c r="D56" s="474"/>
      <c r="E56" s="474"/>
      <c r="F56" s="474"/>
      <c r="G56" s="474"/>
      <c r="H56" s="474"/>
      <c r="I56" s="474"/>
      <c r="J56" s="474"/>
      <c r="K56" s="474"/>
      <c r="L56" s="474"/>
      <c r="M56" s="474"/>
      <c r="N56" s="474"/>
      <c r="O56" s="474"/>
      <c r="P56" s="474"/>
      <c r="Q56" s="474"/>
      <c r="R56" s="474"/>
    </row>
    <row r="57" spans="2:18" ht="97.5" customHeight="1">
      <c r="B57" s="323"/>
      <c r="C57" s="323"/>
      <c r="D57" s="330"/>
      <c r="E57" s="330"/>
      <c r="F57" s="330"/>
      <c r="G57" s="330"/>
      <c r="H57" s="330"/>
      <c r="I57" s="330"/>
      <c r="J57" s="330"/>
      <c r="K57" s="330"/>
      <c r="L57" s="330"/>
      <c r="M57" s="330"/>
      <c r="N57" s="330"/>
      <c r="O57" s="330"/>
      <c r="P57" s="330"/>
      <c r="Q57" s="33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sheetData>
  <mergeCells count="7">
    <mergeCell ref="B56:R56"/>
    <mergeCell ref="B2:N2"/>
    <mergeCell ref="B3:R3"/>
    <mergeCell ref="B52:P52"/>
    <mergeCell ref="B53:R53"/>
    <mergeCell ref="B54:R54"/>
    <mergeCell ref="B55:R55"/>
  </mergeCells>
  <conditionalFormatting sqref="C48:R48 C14:R14 B23:R27 B30:R42 C28:R28 B11:R13 C22:R22 B44:R44 B43:K43 D45:R45 D29:K29 B15:R20 B46:R47 B51:R51 B21:L21 M29">
    <cfRule type="expression" dxfId="148" priority="21">
      <formula>MOD(ROW(),2)=0</formula>
    </cfRule>
  </conditionalFormatting>
  <conditionalFormatting sqref="B48">
    <cfRule type="expression" dxfId="147" priority="20">
      <formula>MOD(ROW(),2)=0</formula>
    </cfRule>
  </conditionalFormatting>
  <conditionalFormatting sqref="B48">
    <cfRule type="expression" dxfId="146" priority="19">
      <formula>MOD(ROW(),2)=0</formula>
    </cfRule>
  </conditionalFormatting>
  <conditionalFormatting sqref="B28:B29">
    <cfRule type="expression" dxfId="145" priority="18">
      <formula>MOD(ROW(),2)=0</formula>
    </cfRule>
  </conditionalFormatting>
  <conditionalFormatting sqref="B28:B29">
    <cfRule type="expression" dxfId="144" priority="17">
      <formula>MOD(ROW(),2)=0</formula>
    </cfRule>
  </conditionalFormatting>
  <conditionalFormatting sqref="B14">
    <cfRule type="expression" dxfId="143" priority="16">
      <formula>MOD(ROW(),2)=0</formula>
    </cfRule>
  </conditionalFormatting>
  <conditionalFormatting sqref="B22">
    <cfRule type="expression" dxfId="142" priority="15">
      <formula>MOD(ROW(),2)=0</formula>
    </cfRule>
  </conditionalFormatting>
  <conditionalFormatting sqref="B22">
    <cfRule type="expression" dxfId="141" priority="14">
      <formula>MOD(ROW(),2)=0</formula>
    </cfRule>
  </conditionalFormatting>
  <conditionalFormatting sqref="C29">
    <cfRule type="expression" dxfId="140" priority="13">
      <formula>MOD(ROW(),2)=0</formula>
    </cfRule>
  </conditionalFormatting>
  <conditionalFormatting sqref="C29">
    <cfRule type="expression" dxfId="139" priority="12">
      <formula>MOD(ROW(),2)=0</formula>
    </cfRule>
  </conditionalFormatting>
  <conditionalFormatting sqref="N29:R29">
    <cfRule type="expression" dxfId="138" priority="11">
      <formula>MOD(ROW(),2)=0</formula>
    </cfRule>
  </conditionalFormatting>
  <conditionalFormatting sqref="M43:R43">
    <cfRule type="expression" dxfId="137" priority="10">
      <formula>MOD(ROW(),2)=0</formula>
    </cfRule>
  </conditionalFormatting>
  <conditionalFormatting sqref="B45">
    <cfRule type="expression" dxfId="136" priority="9">
      <formula>MOD(ROW(),2)=0</formula>
    </cfRule>
  </conditionalFormatting>
  <conditionalFormatting sqref="C45">
    <cfRule type="expression" dxfId="135" priority="8">
      <formula>MOD(ROW(),2)=0</formula>
    </cfRule>
  </conditionalFormatting>
  <conditionalFormatting sqref="B49:L49">
    <cfRule type="expression" dxfId="134" priority="7">
      <formula>MOD(ROW(),2)=0</formula>
    </cfRule>
  </conditionalFormatting>
  <conditionalFormatting sqref="M49:R49">
    <cfRule type="expression" dxfId="133" priority="6">
      <formula>MOD(ROW(),2)=0</formula>
    </cfRule>
  </conditionalFormatting>
  <conditionalFormatting sqref="B50:L50">
    <cfRule type="expression" dxfId="132" priority="5">
      <formula>MOD(ROW(),2)=0</formula>
    </cfRule>
  </conditionalFormatting>
  <conditionalFormatting sqref="M50:R50">
    <cfRule type="expression" dxfId="131" priority="4">
      <formula>MOD(ROW(),2)=0</formula>
    </cfRule>
  </conditionalFormatting>
  <conditionalFormatting sqref="M21:R21">
    <cfRule type="expression" dxfId="130" priority="3">
      <formula>MOD(ROW(),2)=0</formula>
    </cfRule>
  </conditionalFormatting>
  <conditionalFormatting sqref="L29">
    <cfRule type="expression" dxfId="129" priority="2">
      <formula>MOD(ROW(),2)=0</formula>
    </cfRule>
  </conditionalFormatting>
  <conditionalFormatting sqref="L43">
    <cfRule type="expression" dxfId="128" priority="1">
      <formula>MOD(ROW(),2)=0</formula>
    </cfRule>
  </conditionalFormatting>
  <pageMargins left="0.7" right="0.7" top="0.75" bottom="0.75" header="0.3" footer="0.3"/>
  <pageSetup scale="1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913CC-F49C-4217-90A7-3087D1B46007}">
  <sheetPr codeName="Sheet14">
    <pageSetUpPr fitToPage="1"/>
  </sheetPr>
  <dimension ref="A1:AI75"/>
  <sheetViews>
    <sheetView showGridLines="0" zoomScale="112" zoomScaleNormal="112" workbookViewId="0">
      <pane xSplit="3" ySplit="4" topLeftCell="D45" activePane="bottomRight" state="frozen"/>
      <selection pane="bottomRight" activeCell="W13" sqref="W13"/>
      <selection pane="bottomLeft" activeCell="W13" sqref="W13"/>
      <selection pane="topRight" activeCell="W13" sqref="W13"/>
    </sheetView>
  </sheetViews>
  <sheetFormatPr defaultColWidth="9.140625" defaultRowHeight="15" outlineLevelCol="1"/>
  <cols>
    <col min="1" max="1" width="6.7109375" style="144" customWidth="1"/>
    <col min="2" max="2" width="19.42578125" style="310" customWidth="1"/>
    <col min="3" max="3" width="12.7109375" style="310" hidden="1" customWidth="1" outlineLevel="1"/>
    <col min="4" max="4" width="8.85546875" style="311" customWidth="1" collapsed="1"/>
    <col min="5" max="18" width="8.85546875" style="311" customWidth="1"/>
    <col min="19" max="19" width="4.42578125" style="311" customWidth="1"/>
    <col min="20" max="20" width="0" style="144" hidden="1" customWidth="1"/>
    <col min="21" max="34" width="9.140625" style="144"/>
    <col min="35" max="16384" width="9.140625" style="310"/>
  </cols>
  <sheetData>
    <row r="1" spans="2:28">
      <c r="V1" s="355"/>
    </row>
    <row r="2" spans="2:28">
      <c r="B2" s="473" t="s">
        <v>2703</v>
      </c>
      <c r="C2" s="473"/>
      <c r="D2" s="473"/>
      <c r="E2" s="473"/>
      <c r="F2" s="473"/>
      <c r="G2" s="473"/>
      <c r="H2" s="473"/>
      <c r="I2" s="473"/>
      <c r="J2" s="473"/>
      <c r="K2" s="473"/>
      <c r="L2" s="473"/>
      <c r="M2" s="473"/>
      <c r="N2" s="473"/>
      <c r="O2" s="473"/>
      <c r="P2" s="473"/>
      <c r="Q2" s="473"/>
      <c r="R2" s="473"/>
      <c r="S2" s="356"/>
      <c r="T2" s="348"/>
      <c r="V2" s="347"/>
    </row>
    <row r="3" spans="2:28">
      <c r="B3" s="475" t="s">
        <v>2626</v>
      </c>
      <c r="C3" s="476"/>
      <c r="D3" s="476"/>
      <c r="E3" s="476"/>
      <c r="F3" s="476"/>
      <c r="G3" s="476"/>
      <c r="H3" s="476"/>
      <c r="I3" s="476"/>
      <c r="J3" s="476"/>
      <c r="K3" s="476"/>
      <c r="L3" s="476"/>
      <c r="M3" s="476"/>
      <c r="N3" s="476"/>
      <c r="O3" s="476"/>
      <c r="P3" s="476"/>
      <c r="Q3" s="476"/>
      <c r="R3" s="476"/>
      <c r="S3" s="356"/>
    </row>
    <row r="4" spans="2:28"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c r="S4" s="330"/>
    </row>
    <row r="5" spans="2:28" ht="14.1" customHeight="1">
      <c r="B5" s="357" t="s">
        <v>2601</v>
      </c>
      <c r="C5" s="349" t="s">
        <v>762</v>
      </c>
      <c r="D5" s="320">
        <v>-3.5563615821005756</v>
      </c>
      <c r="E5" s="320">
        <v>-3.8046977787378546</v>
      </c>
      <c r="F5" s="320">
        <v>-3.6363128947840422</v>
      </c>
      <c r="G5" s="320">
        <v>-3.6755755466575248</v>
      </c>
      <c r="H5" s="320">
        <v>-4.5598874131322793</v>
      </c>
      <c r="I5" s="320">
        <v>-7.3219515032901832</v>
      </c>
      <c r="J5" s="320">
        <v>-4.9506015223133915</v>
      </c>
      <c r="K5" s="320">
        <v>-5.4707234274743417</v>
      </c>
      <c r="L5" s="320">
        <v>-5.90854209424357</v>
      </c>
      <c r="M5" s="320">
        <v>-6.0229707716748075</v>
      </c>
      <c r="N5" s="320">
        <v>-5.8859860445539365</v>
      </c>
      <c r="O5" s="320">
        <v>-5.8392528580637704</v>
      </c>
      <c r="P5" s="320">
        <v>-5.7384708356209631</v>
      </c>
      <c r="Q5" s="320">
        <v>-5.6699090100231313</v>
      </c>
      <c r="R5" s="320">
        <v>-5.6109784745245976</v>
      </c>
      <c r="S5" s="330"/>
    </row>
    <row r="6" spans="2:28" ht="14.1" customHeight="1">
      <c r="B6" s="358" t="s">
        <v>759</v>
      </c>
      <c r="C6" s="349" t="s">
        <v>764</v>
      </c>
      <c r="D6" s="320">
        <v>-2.8283256957239913</v>
      </c>
      <c r="E6" s="320">
        <v>-3.562443956030199</v>
      </c>
      <c r="F6" s="320">
        <v>-3.4765738847807719</v>
      </c>
      <c r="G6" s="320">
        <v>-4.1968757221793913</v>
      </c>
      <c r="H6" s="320">
        <v>-5.5402250364801295</v>
      </c>
      <c r="I6" s="320">
        <v>-8.0729309808935668</v>
      </c>
      <c r="J6" s="320">
        <v>-5.8271514629085308</v>
      </c>
      <c r="K6" s="320">
        <v>-6.5933805920879607</v>
      </c>
      <c r="L6" s="320">
        <v>-6.4600468764167331</v>
      </c>
      <c r="M6" s="320">
        <v>-6.8117385574016547</v>
      </c>
      <c r="N6" s="320">
        <v>-7.0753659349420932</v>
      </c>
      <c r="O6" s="320">
        <v>-7.1866257345221722</v>
      </c>
      <c r="P6" s="320">
        <v>-7.1431428650025461</v>
      </c>
      <c r="Q6" s="320">
        <v>-7.0941058859384682</v>
      </c>
      <c r="R6" s="320">
        <v>-7.0531074060499011</v>
      </c>
      <c r="S6" s="330"/>
    </row>
    <row r="7" spans="2:28" ht="14.1" customHeight="1">
      <c r="B7" s="358" t="s">
        <v>638</v>
      </c>
      <c r="C7" s="349" t="s">
        <v>765</v>
      </c>
      <c r="D7" s="320">
        <v>-2.1721182229294742</v>
      </c>
      <c r="E7" s="320">
        <v>-2.1183381386348761</v>
      </c>
      <c r="F7" s="320">
        <v>-1.5448828513599977</v>
      </c>
      <c r="G7" s="320">
        <v>-9.195472308356234E-2</v>
      </c>
      <c r="H7" s="320">
        <v>-0.92529530874537924</v>
      </c>
      <c r="I7" s="320">
        <v>-4.6144980023588635</v>
      </c>
      <c r="J7" s="320">
        <v>-1.8627598063418638</v>
      </c>
      <c r="K7" s="320">
        <v>-2.9121936297186077</v>
      </c>
      <c r="L7" s="320">
        <v>-4.721714785535263</v>
      </c>
      <c r="M7" s="320">
        <v>-4.4181355012778436</v>
      </c>
      <c r="N7" s="320">
        <v>-3.4442293130075048</v>
      </c>
      <c r="O7" s="320">
        <v>-2.8162614148506484</v>
      </c>
      <c r="P7" s="320">
        <v>-2.6392630713697223</v>
      </c>
      <c r="Q7" s="320">
        <v>-2.5308061002356848</v>
      </c>
      <c r="R7" s="320">
        <v>-2.3935697295081195</v>
      </c>
      <c r="S7" s="330"/>
    </row>
    <row r="8" spans="2:28" ht="14.1" customHeight="1">
      <c r="B8" s="358" t="s">
        <v>770</v>
      </c>
      <c r="C8" s="349" t="s">
        <v>767</v>
      </c>
      <c r="D8" s="320">
        <v>-5.6773429063741219</v>
      </c>
      <c r="E8" s="320">
        <v>-4.707609726790297</v>
      </c>
      <c r="F8" s="320">
        <v>-5.0417011975631931</v>
      </c>
      <c r="G8" s="320">
        <v>-4.3159160813132527</v>
      </c>
      <c r="H8" s="320">
        <v>-3.3959824744498097</v>
      </c>
      <c r="I8" s="320">
        <v>-6.4519886350811735</v>
      </c>
      <c r="J8" s="320">
        <v>-3.6627865313893984</v>
      </c>
      <c r="K8" s="320">
        <v>-3.5666704468931609</v>
      </c>
      <c r="L8" s="320">
        <v>-5.345419807654082</v>
      </c>
      <c r="M8" s="320">
        <v>-4.6455274357808882</v>
      </c>
      <c r="N8" s="320">
        <v>-3.371867284620897</v>
      </c>
      <c r="O8" s="320">
        <v>-3.1784668102404585</v>
      </c>
      <c r="P8" s="320">
        <v>-2.9125860934946868</v>
      </c>
      <c r="Q8" s="320">
        <v>-2.710811486015261</v>
      </c>
      <c r="R8" s="320">
        <v>-2.5740563008314647</v>
      </c>
      <c r="S8" s="330"/>
    </row>
    <row r="9" spans="2:28" ht="14.1" customHeight="1">
      <c r="B9" s="358" t="s">
        <v>643</v>
      </c>
      <c r="C9" s="349" t="s">
        <v>766</v>
      </c>
      <c r="D9" s="320">
        <v>-9.6147326667200197</v>
      </c>
      <c r="E9" s="320">
        <v>-9.5832777406192768</v>
      </c>
      <c r="F9" s="320">
        <v>-6.957858625888024</v>
      </c>
      <c r="G9" s="320">
        <v>-4.9712293855569234</v>
      </c>
      <c r="H9" s="320">
        <v>-5.6626895651957154</v>
      </c>
      <c r="I9" s="320">
        <v>-6.6041168900886174</v>
      </c>
      <c r="J9" s="320">
        <v>-4.359739712972643</v>
      </c>
      <c r="K9" s="320">
        <v>-2.404775856497793</v>
      </c>
      <c r="L9" s="320">
        <v>-2.8912262998109424</v>
      </c>
      <c r="M9" s="320">
        <v>-4.2137900494476348</v>
      </c>
      <c r="N9" s="320">
        <v>-4.8352407120754393</v>
      </c>
      <c r="O9" s="320">
        <v>-4.0378639530295812</v>
      </c>
      <c r="P9" s="320">
        <v>-3.3213874983993099</v>
      </c>
      <c r="Q9" s="320">
        <v>-2.8443952315651551</v>
      </c>
      <c r="R9" s="320">
        <v>-2.3230743361357451</v>
      </c>
      <c r="S9" s="330"/>
    </row>
    <row r="10" spans="2:28" ht="14.1" customHeight="1">
      <c r="B10" s="359" t="s">
        <v>2666</v>
      </c>
      <c r="C10" s="349" t="s">
        <v>2667</v>
      </c>
      <c r="D10" s="320">
        <v>-3.6023315499788184</v>
      </c>
      <c r="E10" s="320">
        <v>-3.8979220782376216</v>
      </c>
      <c r="F10" s="320">
        <v>-3.795351955165347</v>
      </c>
      <c r="G10" s="320">
        <v>-3.9192988410156859</v>
      </c>
      <c r="H10" s="320">
        <v>-4.9098013653443511</v>
      </c>
      <c r="I10" s="320">
        <v>-7.7646822620788791</v>
      </c>
      <c r="J10" s="320">
        <v>-4.988115764163104</v>
      </c>
      <c r="K10" s="320">
        <v>-5.7322873459340897</v>
      </c>
      <c r="L10" s="320">
        <v>-6.2674960847152867</v>
      </c>
      <c r="M10" s="320">
        <v>-6.4120765964646234</v>
      </c>
      <c r="N10" s="320">
        <v>-6.2879076129476186</v>
      </c>
      <c r="O10" s="320">
        <v>-6.3051611084984645</v>
      </c>
      <c r="P10" s="320">
        <v>-6.2354081415987066</v>
      </c>
      <c r="Q10" s="320">
        <v>-6.2067212137732373</v>
      </c>
      <c r="R10" s="320">
        <v>-6.1644705794398362</v>
      </c>
      <c r="S10" s="330"/>
    </row>
    <row r="11" spans="2:28" ht="15" customHeight="1">
      <c r="B11" s="310" t="s">
        <v>2668</v>
      </c>
      <c r="C11" s="323" t="s">
        <v>2668</v>
      </c>
      <c r="D11" s="324" t="s">
        <v>2673</v>
      </c>
      <c r="E11" s="324" t="s">
        <v>2673</v>
      </c>
      <c r="F11" s="324" t="s">
        <v>2673</v>
      </c>
      <c r="G11" s="324" t="s">
        <v>2673</v>
      </c>
      <c r="H11" s="324" t="s">
        <v>2673</v>
      </c>
      <c r="I11" s="324" t="s">
        <v>2673</v>
      </c>
      <c r="J11" s="324" t="s">
        <v>2673</v>
      </c>
      <c r="K11" s="324" t="s">
        <v>2673</v>
      </c>
      <c r="L11" s="324" t="s">
        <v>2673</v>
      </c>
      <c r="M11" s="324" t="s">
        <v>2673</v>
      </c>
      <c r="N11" s="324" t="s">
        <v>2673</v>
      </c>
      <c r="O11" s="324" t="s">
        <v>2673</v>
      </c>
      <c r="P11" s="324" t="s">
        <v>2673</v>
      </c>
      <c r="Q11" s="324" t="s">
        <v>2673</v>
      </c>
      <c r="R11" s="324" t="s">
        <v>2673</v>
      </c>
      <c r="S11" s="324"/>
    </row>
    <row r="12" spans="2:28" ht="13.5" customHeight="1">
      <c r="B12" s="310" t="s">
        <v>528</v>
      </c>
      <c r="C12" s="323" t="s">
        <v>528</v>
      </c>
      <c r="D12" s="324">
        <v>-0.91033521608992773</v>
      </c>
      <c r="E12" s="324">
        <v>-2.5659035548855771</v>
      </c>
      <c r="F12" s="324">
        <v>-4.5203930988792873</v>
      </c>
      <c r="G12" s="324">
        <v>3.2847898113538601</v>
      </c>
      <c r="H12" s="324">
        <v>1.8924965542690912</v>
      </c>
      <c r="I12" s="324">
        <v>1.0689790026760964</v>
      </c>
      <c r="J12" s="324">
        <v>4.1168460568901883</v>
      </c>
      <c r="K12" s="324">
        <v>0.83475666601532361</v>
      </c>
      <c r="L12" s="324">
        <v>0.44370524579920412</v>
      </c>
      <c r="M12" s="324">
        <v>2.0542989183615119</v>
      </c>
      <c r="N12" s="324">
        <v>2.5618176720147567</v>
      </c>
      <c r="O12" s="324">
        <v>2.3711876418329614</v>
      </c>
      <c r="P12" s="324">
        <v>2.6413139316090875</v>
      </c>
      <c r="Q12" s="324">
        <v>1.726400424615631</v>
      </c>
      <c r="R12" s="324">
        <v>0.91762329688376221</v>
      </c>
      <c r="S12" s="324"/>
    </row>
    <row r="13" spans="2:28" ht="13.5" customHeight="1">
      <c r="B13" s="310" t="s">
        <v>536</v>
      </c>
      <c r="C13" s="323" t="s">
        <v>536</v>
      </c>
      <c r="D13" s="324">
        <v>-6.2036455702022559</v>
      </c>
      <c r="E13" s="324">
        <v>-5.9850227143241641</v>
      </c>
      <c r="F13" s="324">
        <v>-7.1794795000339002</v>
      </c>
      <c r="G13" s="324">
        <v>-4.9706159183602034</v>
      </c>
      <c r="H13" s="324">
        <v>-3.4287354528643754</v>
      </c>
      <c r="I13" s="324">
        <v>-4.9886482395688265</v>
      </c>
      <c r="J13" s="324">
        <v>-3.5118189905596839</v>
      </c>
      <c r="K13" s="324">
        <v>-4.4879083299243758</v>
      </c>
      <c r="L13" s="324">
        <v>-4.0856672071974494</v>
      </c>
      <c r="M13" s="324">
        <v>1.9267801990901792</v>
      </c>
      <c r="N13" s="324">
        <v>2.0131229750679354</v>
      </c>
      <c r="O13" s="324">
        <v>0.36115599102684071</v>
      </c>
      <c r="P13" s="324">
        <v>1.4421202866836564</v>
      </c>
      <c r="Q13" s="324">
        <v>1.4754685693077438</v>
      </c>
      <c r="R13" s="324">
        <v>1.8787489558423593</v>
      </c>
      <c r="S13" s="324"/>
      <c r="T13" s="347"/>
      <c r="U13" s="310"/>
      <c r="V13" s="310"/>
      <c r="W13" s="310"/>
      <c r="X13" s="310"/>
      <c r="Y13" s="310"/>
      <c r="Z13" s="310"/>
      <c r="AA13" s="310"/>
      <c r="AB13" s="310"/>
    </row>
    <row r="14" spans="2:28" ht="13.5" customHeight="1">
      <c r="B14" s="310" t="s">
        <v>2669</v>
      </c>
      <c r="C14" s="323" t="s">
        <v>2669</v>
      </c>
      <c r="D14" s="324">
        <v>-2.2912267832052162</v>
      </c>
      <c r="E14" s="324">
        <v>-2.4550012231134601E-2</v>
      </c>
      <c r="F14" s="324">
        <v>0.3893973901638651</v>
      </c>
      <c r="G14" s="324">
        <v>1.5117126849160367</v>
      </c>
      <c r="H14" s="324">
        <v>0.31561727911625698</v>
      </c>
      <c r="I14" s="324">
        <v>-3.050109355215147</v>
      </c>
      <c r="J14" s="324">
        <v>-2.6133169064920794</v>
      </c>
      <c r="K14" s="324">
        <v>-3.8550455412094307</v>
      </c>
      <c r="L14" s="324">
        <v>-2.5211328220913902</v>
      </c>
      <c r="M14" s="324">
        <v>-2.2854417295893263</v>
      </c>
      <c r="N14" s="324">
        <v>-2.6856661339057135</v>
      </c>
      <c r="O14" s="324">
        <v>-3.3511691530291667</v>
      </c>
      <c r="P14" s="324">
        <v>-3.9151444535614024</v>
      </c>
      <c r="Q14" s="324">
        <v>-4.4575303626030145</v>
      </c>
      <c r="R14" s="324">
        <v>-4.8335256852336288</v>
      </c>
      <c r="S14" s="324"/>
    </row>
    <row r="15" spans="2:28" ht="13.5" customHeight="1">
      <c r="B15" s="310" t="s">
        <v>534</v>
      </c>
      <c r="C15" s="323" t="s">
        <v>534</v>
      </c>
      <c r="D15" s="324">
        <v>-8.6073435827469265</v>
      </c>
      <c r="E15" s="324">
        <v>-6.0033950241404215</v>
      </c>
      <c r="F15" s="324">
        <v>-7.2219909492867984</v>
      </c>
      <c r="G15" s="324">
        <v>-6.2402249423197098</v>
      </c>
      <c r="H15" s="324">
        <v>-4.456378935988119</v>
      </c>
      <c r="I15" s="324">
        <v>-10.070669628998241</v>
      </c>
      <c r="J15" s="324">
        <v>-1.9719380541677272</v>
      </c>
      <c r="K15" s="324">
        <v>-3.0762350068208604</v>
      </c>
      <c r="L15" s="324">
        <v>-8.2406692778099444</v>
      </c>
      <c r="M15" s="324">
        <v>-6.6391695932414052</v>
      </c>
      <c r="N15" s="324">
        <v>-5.7027226849544501</v>
      </c>
      <c r="O15" s="324">
        <v>-5.3925615648874796</v>
      </c>
      <c r="P15" s="324">
        <v>-5.0316881450222812</v>
      </c>
      <c r="Q15" s="324">
        <v>-4.6279471125502649</v>
      </c>
      <c r="R15" s="324">
        <v>-4.4246945095031851</v>
      </c>
      <c r="S15" s="324"/>
    </row>
    <row r="16" spans="2:28" ht="13.5" customHeight="1">
      <c r="B16" s="310" t="s">
        <v>524</v>
      </c>
      <c r="C16" s="323" t="s">
        <v>524</v>
      </c>
      <c r="D16" s="324">
        <v>-2.6901622717612486</v>
      </c>
      <c r="E16" s="324">
        <v>1.3845651492230076</v>
      </c>
      <c r="F16" s="324">
        <v>0.59180649497637461</v>
      </c>
      <c r="G16" s="324">
        <v>-0.19387758599650215</v>
      </c>
      <c r="H16" s="324">
        <v>-1.878253088875766</v>
      </c>
      <c r="I16" s="324">
        <v>-1.3371751837978456</v>
      </c>
      <c r="J16" s="324">
        <v>-3.0178607854197792</v>
      </c>
      <c r="K16" s="324">
        <v>-1.3617629962322819</v>
      </c>
      <c r="L16" s="324">
        <v>-3.1665976429740921</v>
      </c>
      <c r="M16" s="324">
        <v>-2.7104436167182904</v>
      </c>
      <c r="N16" s="324">
        <v>-2.9257390705809181</v>
      </c>
      <c r="O16" s="324">
        <v>-3.3615860388444876</v>
      </c>
      <c r="P16" s="324">
        <v>-2.6784600834183441</v>
      </c>
      <c r="Q16" s="324">
        <v>-2.703843167510152</v>
      </c>
      <c r="R16" s="324">
        <v>-2.6254097840553268</v>
      </c>
      <c r="S16" s="324"/>
    </row>
    <row r="17" spans="2:35" ht="14.25" customHeight="1">
      <c r="B17" s="310" t="s">
        <v>2704</v>
      </c>
      <c r="C17" s="323" t="s">
        <v>520</v>
      </c>
      <c r="D17" s="324">
        <v>0.47849838655072219</v>
      </c>
      <c r="E17" s="324">
        <v>-0.97616096201690439</v>
      </c>
      <c r="F17" s="324">
        <v>-2.0228341728432886</v>
      </c>
      <c r="G17" s="324">
        <v>-1.5328034682855176</v>
      </c>
      <c r="H17" s="324">
        <v>-1.707281051930355</v>
      </c>
      <c r="I17" s="324">
        <v>-1.5774376851958256</v>
      </c>
      <c r="J17" s="324">
        <v>-11.718530563749157</v>
      </c>
      <c r="K17" s="324">
        <v>-1.2861729584741437</v>
      </c>
      <c r="L17" s="324">
        <v>-3.6340375154813733</v>
      </c>
      <c r="M17" s="324">
        <v>-2.5643135159398938</v>
      </c>
      <c r="N17" s="324">
        <v>-1.9640805281553222</v>
      </c>
      <c r="O17" s="324">
        <v>-0.82079630281121951</v>
      </c>
      <c r="P17" s="324">
        <v>-0.77258526267507754</v>
      </c>
      <c r="Q17" s="324">
        <v>-0.5376975378323432</v>
      </c>
      <c r="R17" s="324">
        <v>-0.54231554954795758</v>
      </c>
      <c r="S17" s="324"/>
    </row>
    <row r="18" spans="2:35" ht="13.5" customHeight="1">
      <c r="B18" s="310" t="s">
        <v>127</v>
      </c>
      <c r="C18" s="323" t="s">
        <v>127</v>
      </c>
      <c r="D18" s="324">
        <v>-2.2444134740517296</v>
      </c>
      <c r="E18" s="324">
        <v>-3.1333823618226391</v>
      </c>
      <c r="F18" s="324">
        <v>-3.2076607986424968</v>
      </c>
      <c r="G18" s="324">
        <v>-4.1171078173933013</v>
      </c>
      <c r="H18" s="324">
        <v>-5.7603542312209388</v>
      </c>
      <c r="I18" s="324">
        <v>-8.4436198173043415</v>
      </c>
      <c r="J18" s="324">
        <v>-5.5678236613424925</v>
      </c>
      <c r="K18" s="324">
        <v>-6.5698147044837798</v>
      </c>
      <c r="L18" s="324">
        <v>-6.5651430369081956</v>
      </c>
      <c r="M18" s="324">
        <v>-7.1609396134082317</v>
      </c>
      <c r="N18" s="324">
        <v>-7.532808781238348</v>
      </c>
      <c r="O18" s="324">
        <v>-7.7890671953776653</v>
      </c>
      <c r="P18" s="324">
        <v>-7.806061971048246</v>
      </c>
      <c r="Q18" s="324">
        <v>-7.8309543803503825</v>
      </c>
      <c r="R18" s="324">
        <v>-7.8628220271036176</v>
      </c>
      <c r="S18" s="324"/>
    </row>
    <row r="19" spans="2:35" ht="13.5" customHeight="1">
      <c r="B19" s="310" t="s">
        <v>544</v>
      </c>
      <c r="C19" s="323" t="s">
        <v>544</v>
      </c>
      <c r="D19" s="324">
        <v>-3.9091290585168803</v>
      </c>
      <c r="E19" s="324">
        <v>-2.5503465548427089</v>
      </c>
      <c r="F19" s="324">
        <v>-2.3029140176996297</v>
      </c>
      <c r="G19" s="324">
        <v>-4.0551431956996353</v>
      </c>
      <c r="H19" s="324">
        <v>-2.3310400967552818</v>
      </c>
      <c r="I19" s="324">
        <v>-4.7092699225857411</v>
      </c>
      <c r="J19" s="324">
        <v>-6.6994215699931932</v>
      </c>
      <c r="K19" s="324">
        <v>-6.7163509722118704</v>
      </c>
      <c r="L19" s="324">
        <v>-2.6412168009024772</v>
      </c>
      <c r="M19" s="324">
        <v>-2.7977283553110195</v>
      </c>
      <c r="N19" s="324">
        <v>-2.7749656992614931</v>
      </c>
      <c r="O19" s="324">
        <v>-2.8277497818116806</v>
      </c>
      <c r="P19" s="324">
        <v>-2.609766135672885</v>
      </c>
      <c r="Q19" s="324">
        <v>-2.3754420761288237</v>
      </c>
      <c r="R19" s="324">
        <v>-2.0614189538846666</v>
      </c>
      <c r="S19" s="324"/>
    </row>
    <row r="20" spans="2:35" ht="13.5" customHeight="1">
      <c r="B20" s="310" t="s">
        <v>2671</v>
      </c>
      <c r="C20" s="323" t="s">
        <v>2671</v>
      </c>
      <c r="D20" s="324">
        <v>-4.2087437009008948</v>
      </c>
      <c r="E20" s="324">
        <v>-3.8025765534154701</v>
      </c>
      <c r="F20" s="324">
        <v>-3.6544797270285256</v>
      </c>
      <c r="G20" s="324">
        <v>-3.3181643719009939</v>
      </c>
      <c r="H20" s="324">
        <v>-3.2133532835187952</v>
      </c>
      <c r="I20" s="324">
        <v>-7.6056267860994096</v>
      </c>
      <c r="J20" s="324">
        <v>-3.40051427750325</v>
      </c>
      <c r="K20" s="324">
        <v>-3.4514903428292323</v>
      </c>
      <c r="L20" s="324">
        <v>-3.6539729204942799</v>
      </c>
      <c r="M20" s="324">
        <v>-3.8065209163638785</v>
      </c>
      <c r="N20" s="324">
        <v>-3.4637060830684012</v>
      </c>
      <c r="O20" s="324">
        <v>-3.2165936920105445</v>
      </c>
      <c r="P20" s="324">
        <v>-2.9755297463216865</v>
      </c>
      <c r="Q20" s="324">
        <v>-2.7352001591409105</v>
      </c>
      <c r="R20" s="324">
        <v>-2.4687731578086831</v>
      </c>
      <c r="S20" s="324"/>
    </row>
    <row r="21" spans="2:35" ht="15" customHeight="1">
      <c r="B21" s="310" t="s">
        <v>2705</v>
      </c>
      <c r="C21" s="323" t="s">
        <v>508</v>
      </c>
      <c r="D21" s="324">
        <v>-6.3865804883014947</v>
      </c>
      <c r="E21" s="324">
        <v>-10.471789150417479</v>
      </c>
      <c r="F21" s="324">
        <v>-4.0548543705478082</v>
      </c>
      <c r="G21" s="324">
        <v>-2.6570537773045158</v>
      </c>
      <c r="H21" s="324">
        <v>-3.6424047230123566</v>
      </c>
      <c r="I21" s="324">
        <v>-10.956737762182609</v>
      </c>
      <c r="J21" s="324">
        <v>-2.7881821093655734</v>
      </c>
      <c r="K21" s="324">
        <v>-0.98892604912104076</v>
      </c>
      <c r="L21" s="324">
        <v>-3.4423755029074043</v>
      </c>
      <c r="M21" s="324" t="s">
        <v>2673</v>
      </c>
      <c r="N21" s="324" t="s">
        <v>2673</v>
      </c>
      <c r="O21" s="324" t="s">
        <v>2673</v>
      </c>
      <c r="P21" s="324" t="s">
        <v>2673</v>
      </c>
      <c r="Q21" s="324" t="s">
        <v>2673</v>
      </c>
      <c r="R21" s="324" t="s">
        <v>2673</v>
      </c>
      <c r="S21" s="324"/>
      <c r="U21" s="310"/>
    </row>
    <row r="22" spans="2:35" ht="13.5" customHeight="1">
      <c r="B22" s="310" t="s">
        <v>573</v>
      </c>
      <c r="C22" s="323" t="s">
        <v>573</v>
      </c>
      <c r="D22" s="324">
        <v>-10.838551998454687</v>
      </c>
      <c r="E22" s="324">
        <v>-11.396599622671916</v>
      </c>
      <c r="F22" s="324">
        <v>-10.119710477453427</v>
      </c>
      <c r="G22" s="324">
        <v>-9.0498293112194794</v>
      </c>
      <c r="H22" s="324">
        <v>-7.3457730138161121</v>
      </c>
      <c r="I22" s="324">
        <v>-6.6176968385556005</v>
      </c>
      <c r="J22" s="324">
        <v>-7.1806329336566872</v>
      </c>
      <c r="K22" s="324">
        <v>-6.0873390535815961</v>
      </c>
      <c r="L22" s="324">
        <v>-5.7118758368118447</v>
      </c>
      <c r="M22" s="324">
        <v>-6.0555817904430826</v>
      </c>
      <c r="N22" s="324">
        <v>-8.2894122263072703</v>
      </c>
      <c r="O22" s="324">
        <v>-6.3953895105219747</v>
      </c>
      <c r="P22" s="324">
        <v>-4.2814944464682307</v>
      </c>
      <c r="Q22" s="324">
        <v>-3.0793742206962809</v>
      </c>
      <c r="R22" s="324">
        <v>-1.9318483976355221</v>
      </c>
      <c r="S22" s="324"/>
    </row>
    <row r="23" spans="2:35" ht="13.5" customHeight="1">
      <c r="B23" s="310" t="s">
        <v>510</v>
      </c>
      <c r="C23" s="323" t="s">
        <v>510</v>
      </c>
      <c r="D23" s="324">
        <v>-2.2889982292525186</v>
      </c>
      <c r="E23" s="324">
        <v>-1.7732419847325154</v>
      </c>
      <c r="F23" s="324">
        <v>-2.77704894322782</v>
      </c>
      <c r="G23" s="324">
        <v>-3.0166130493080803</v>
      </c>
      <c r="H23" s="324">
        <v>-3.6545894740082256</v>
      </c>
      <c r="I23" s="324">
        <v>-6.2115221065501931</v>
      </c>
      <c r="J23" s="324">
        <v>-7.4990952482425692</v>
      </c>
      <c r="K23" s="324">
        <v>-7.2534413014290502</v>
      </c>
      <c r="L23" s="324">
        <v>-6.2614477739840479</v>
      </c>
      <c r="M23" s="324">
        <v>-4.5773314800560909</v>
      </c>
      <c r="N23" s="324">
        <v>-3.9982067215535744</v>
      </c>
      <c r="O23" s="324">
        <v>-2.9767801817356085</v>
      </c>
      <c r="P23" s="324">
        <v>-2.7781319533247655</v>
      </c>
      <c r="Q23" s="324">
        <v>-2.6280661272036325</v>
      </c>
      <c r="R23" s="324">
        <v>-2.6973102725540277</v>
      </c>
      <c r="S23" s="324"/>
      <c r="U23" s="360"/>
      <c r="V23" s="360"/>
      <c r="W23" s="360"/>
      <c r="X23" s="360"/>
      <c r="Y23" s="360"/>
      <c r="Z23" s="360"/>
      <c r="AA23" s="360"/>
      <c r="AB23" s="360"/>
      <c r="AC23" s="360"/>
      <c r="AD23" s="360"/>
      <c r="AE23" s="360"/>
      <c r="AF23" s="360"/>
      <c r="AG23" s="360"/>
      <c r="AH23" s="360"/>
      <c r="AI23" s="360"/>
    </row>
    <row r="24" spans="2:35" ht="13.5" customHeight="1">
      <c r="B24" s="310" t="s">
        <v>1061</v>
      </c>
      <c r="C24" s="323" t="s">
        <v>1061</v>
      </c>
      <c r="D24" s="324">
        <v>-7.0053506533335783</v>
      </c>
      <c r="E24" s="324">
        <v>-7.4064007624700903</v>
      </c>
      <c r="F24" s="324">
        <v>-6.2195799223448365</v>
      </c>
      <c r="G24" s="324">
        <v>-6.8189927803688279</v>
      </c>
      <c r="H24" s="324">
        <v>-7.6178166747864502</v>
      </c>
      <c r="I24" s="324">
        <v>-9.1430614734722013</v>
      </c>
      <c r="J24" s="324">
        <v>-8.2574648661157948</v>
      </c>
      <c r="K24" s="324">
        <v>-9.254455654006664</v>
      </c>
      <c r="L24" s="324">
        <v>-8.6937884806281129</v>
      </c>
      <c r="M24" s="324">
        <v>-7.8971858500411702</v>
      </c>
      <c r="N24" s="324">
        <v>-7.6556168800194611</v>
      </c>
      <c r="O24" s="324">
        <v>-7.2948467210997503</v>
      </c>
      <c r="P24" s="324">
        <v>-7.0324562417495438</v>
      </c>
      <c r="Q24" s="324">
        <v>-6.824158270158172</v>
      </c>
      <c r="R24" s="324">
        <v>-6.5827026287533714</v>
      </c>
      <c r="S24" s="324"/>
    </row>
    <row r="25" spans="2:35" ht="13.5" customHeight="1">
      <c r="B25" s="310" t="s">
        <v>565</v>
      </c>
      <c r="C25" s="323" t="s">
        <v>565</v>
      </c>
      <c r="D25" s="324">
        <v>-2.7857254834314289</v>
      </c>
      <c r="E25" s="324">
        <v>-2.5382534828009775</v>
      </c>
      <c r="F25" s="324">
        <v>-2.1790339080328351</v>
      </c>
      <c r="G25" s="324">
        <v>-1.6370090455038881</v>
      </c>
      <c r="H25" s="324">
        <v>-2.0579728453011108</v>
      </c>
      <c r="I25" s="324">
        <v>-5.2634965941559093</v>
      </c>
      <c r="J25" s="324">
        <v>-3.7912102502546183</v>
      </c>
      <c r="K25" s="324">
        <v>-1.980413277982199</v>
      </c>
      <c r="L25" s="324">
        <v>-1.6326460457128384</v>
      </c>
      <c r="M25" s="324">
        <v>-2.1946247641897063</v>
      </c>
      <c r="N25" s="324">
        <v>-2.6897229968045</v>
      </c>
      <c r="O25" s="324">
        <v>-2.5914043833906075</v>
      </c>
      <c r="P25" s="324">
        <v>-2.5329612298139135</v>
      </c>
      <c r="Q25" s="324">
        <v>-2.4860105333725482</v>
      </c>
      <c r="R25" s="324">
        <v>-2.4346583034122951</v>
      </c>
      <c r="S25" s="324"/>
    </row>
    <row r="26" spans="2:35" ht="13.5" customHeight="1">
      <c r="B26" s="310" t="s">
        <v>2674</v>
      </c>
      <c r="C26" s="323" t="s">
        <v>2674</v>
      </c>
      <c r="D26" s="324" t="s">
        <v>2623</v>
      </c>
      <c r="E26" s="324" t="s">
        <v>2623</v>
      </c>
      <c r="F26" s="324" t="s">
        <v>2623</v>
      </c>
      <c r="G26" s="324" t="s">
        <v>2623</v>
      </c>
      <c r="H26" s="324" t="s">
        <v>2623</v>
      </c>
      <c r="I26" s="324" t="s">
        <v>2623</v>
      </c>
      <c r="J26" s="324" t="s">
        <v>2623</v>
      </c>
      <c r="K26" s="324" t="s">
        <v>2623</v>
      </c>
      <c r="L26" s="324" t="s">
        <v>2623</v>
      </c>
      <c r="M26" s="324" t="s">
        <v>2623</v>
      </c>
      <c r="N26" s="324" t="s">
        <v>2623</v>
      </c>
      <c r="O26" s="324" t="s">
        <v>2623</v>
      </c>
      <c r="P26" s="324" t="s">
        <v>2623</v>
      </c>
      <c r="Q26" s="324" t="s">
        <v>2623</v>
      </c>
      <c r="R26" s="324" t="s">
        <v>2623</v>
      </c>
      <c r="S26" s="324"/>
    </row>
    <row r="27" spans="2:35" ht="13.5" customHeight="1">
      <c r="B27" s="310" t="s">
        <v>577</v>
      </c>
      <c r="C27" s="323" t="s">
        <v>577</v>
      </c>
      <c r="D27" s="324" t="s">
        <v>2623</v>
      </c>
      <c r="E27" s="324" t="s">
        <v>2623</v>
      </c>
      <c r="F27" s="324" t="s">
        <v>2623</v>
      </c>
      <c r="G27" s="324" t="s">
        <v>2623</v>
      </c>
      <c r="H27" s="324" t="s">
        <v>2623</v>
      </c>
      <c r="I27" s="324" t="s">
        <v>2623</v>
      </c>
      <c r="J27" s="324" t="s">
        <v>2623</v>
      </c>
      <c r="K27" s="324" t="s">
        <v>2623</v>
      </c>
      <c r="L27" s="324" t="s">
        <v>2623</v>
      </c>
      <c r="M27" s="324" t="s">
        <v>2623</v>
      </c>
      <c r="N27" s="324" t="s">
        <v>2623</v>
      </c>
      <c r="O27" s="324" t="s">
        <v>2623</v>
      </c>
      <c r="P27" s="324" t="s">
        <v>2623</v>
      </c>
      <c r="Q27" s="324" t="s">
        <v>2623</v>
      </c>
      <c r="R27" s="324" t="s">
        <v>2623</v>
      </c>
      <c r="S27" s="324"/>
    </row>
    <row r="28" spans="2:35" ht="13.5" customHeight="1">
      <c r="B28" s="310" t="s">
        <v>518</v>
      </c>
      <c r="C28" s="323" t="s">
        <v>518</v>
      </c>
      <c r="D28" s="324" t="s">
        <v>2623</v>
      </c>
      <c r="E28" s="324" t="s">
        <v>2623</v>
      </c>
      <c r="F28" s="324" t="s">
        <v>2623</v>
      </c>
      <c r="G28" s="324" t="s">
        <v>2623</v>
      </c>
      <c r="H28" s="324" t="s">
        <v>2623</v>
      </c>
      <c r="I28" s="324" t="s">
        <v>2623</v>
      </c>
      <c r="J28" s="324" t="s">
        <v>2623</v>
      </c>
      <c r="K28" s="324" t="s">
        <v>2623</v>
      </c>
      <c r="L28" s="324" t="s">
        <v>2623</v>
      </c>
      <c r="M28" s="324" t="s">
        <v>2623</v>
      </c>
      <c r="N28" s="324" t="s">
        <v>2623</v>
      </c>
      <c r="O28" s="324" t="s">
        <v>2623</v>
      </c>
      <c r="P28" s="324" t="s">
        <v>2623</v>
      </c>
      <c r="Q28" s="324" t="s">
        <v>2623</v>
      </c>
      <c r="R28" s="324" t="s">
        <v>2623</v>
      </c>
      <c r="S28" s="324"/>
    </row>
    <row r="29" spans="2:35" ht="13.5" customHeight="1">
      <c r="B29" s="310" t="s">
        <v>2675</v>
      </c>
      <c r="C29" s="323" t="s">
        <v>2675</v>
      </c>
      <c r="D29" s="324">
        <v>-11.57047885557588</v>
      </c>
      <c r="E29" s="324">
        <v>-11.476095449203134</v>
      </c>
      <c r="F29" s="324">
        <v>-13.724946411698077</v>
      </c>
      <c r="G29" s="324">
        <v>-12.658637585976626</v>
      </c>
      <c r="H29" s="324">
        <v>-18.300689944600613</v>
      </c>
      <c r="I29" s="324">
        <v>-12.061488413689085</v>
      </c>
      <c r="J29" s="324">
        <v>-2.4259720384242578</v>
      </c>
      <c r="K29" s="324">
        <v>0.16366053249134008</v>
      </c>
      <c r="L29" s="324" t="s">
        <v>2673</v>
      </c>
      <c r="M29" s="324" t="s">
        <v>2673</v>
      </c>
      <c r="N29" s="361" t="s">
        <v>2673</v>
      </c>
      <c r="O29" s="361" t="s">
        <v>2673</v>
      </c>
      <c r="P29" s="361" t="s">
        <v>2673</v>
      </c>
      <c r="Q29" s="361" t="s">
        <v>2673</v>
      </c>
      <c r="R29" s="361" t="s">
        <v>2673</v>
      </c>
      <c r="S29" s="324"/>
      <c r="U29" s="310"/>
    </row>
    <row r="30" spans="2:35" ht="13.5" customHeight="1">
      <c r="B30" s="310" t="s">
        <v>2677</v>
      </c>
      <c r="C30" s="323" t="s">
        <v>2677</v>
      </c>
      <c r="D30" s="324">
        <v>-2.6387229858333052</v>
      </c>
      <c r="E30" s="324">
        <v>-2.7090170949848438</v>
      </c>
      <c r="F30" s="324">
        <v>-2.592265026449561</v>
      </c>
      <c r="G30" s="324">
        <v>-3.5687325328437667</v>
      </c>
      <c r="H30" s="324">
        <v>-4.0723014537139379</v>
      </c>
      <c r="I30" s="324">
        <v>-3.950839579205002</v>
      </c>
      <c r="J30" s="324">
        <v>-5.2383646799672645</v>
      </c>
      <c r="K30" s="324">
        <v>-5.1249585646472875</v>
      </c>
      <c r="L30" s="324">
        <v>-4.496619082021704</v>
      </c>
      <c r="M30" s="324">
        <v>-3.5862112670847304</v>
      </c>
      <c r="N30" s="324">
        <v>-3.551266402178415</v>
      </c>
      <c r="O30" s="324">
        <v>-3.5398950337819688</v>
      </c>
      <c r="P30" s="324">
        <v>-3.4499218703119965</v>
      </c>
      <c r="Q30" s="324">
        <v>-3.3485053417199575</v>
      </c>
      <c r="R30" s="324">
        <v>-3.1761537269303011</v>
      </c>
      <c r="S30" s="324"/>
    </row>
    <row r="31" spans="2:35" ht="13.5" customHeight="1">
      <c r="B31" s="310" t="s">
        <v>575</v>
      </c>
      <c r="C31" s="323" t="s">
        <v>575</v>
      </c>
      <c r="D31" s="324">
        <v>-4.0904134908112395</v>
      </c>
      <c r="E31" s="324">
        <v>-3.9294801662926462</v>
      </c>
      <c r="F31" s="324">
        <v>-2.7199465937640683</v>
      </c>
      <c r="G31" s="324">
        <v>-2.7034775786156282</v>
      </c>
      <c r="H31" s="324">
        <v>-2.7750384415719225</v>
      </c>
      <c r="I31" s="324">
        <v>-3.6380515593624985</v>
      </c>
      <c r="J31" s="324">
        <v>-3.2860326593948206</v>
      </c>
      <c r="K31" s="324">
        <v>-4.2410207083993736</v>
      </c>
      <c r="L31" s="324">
        <v>-4.5015064067955421</v>
      </c>
      <c r="M31" s="324">
        <v>-6.1596254514314444</v>
      </c>
      <c r="N31" s="324">
        <v>-3.0846514599072448</v>
      </c>
      <c r="O31" s="324">
        <v>-2.6962990318141329</v>
      </c>
      <c r="P31" s="324">
        <v>-2.6947338097640561</v>
      </c>
      <c r="Q31" s="324">
        <v>-2.6769812389268495</v>
      </c>
      <c r="R31" s="324">
        <v>-2.6678961209986589</v>
      </c>
      <c r="S31" s="324"/>
    </row>
    <row r="32" spans="2:35" ht="13.5" customHeight="1">
      <c r="B32" s="310" t="s">
        <v>563</v>
      </c>
      <c r="C32" s="323" t="s">
        <v>563</v>
      </c>
      <c r="D32" s="324">
        <v>-3.530322721864497</v>
      </c>
      <c r="E32" s="324">
        <v>-1.9723678392079682</v>
      </c>
      <c r="F32" s="324">
        <v>-3.0490676308405646</v>
      </c>
      <c r="G32" s="324">
        <v>-2.7262298439585368</v>
      </c>
      <c r="H32" s="324">
        <v>-3.8315343456761299</v>
      </c>
      <c r="I32" s="324">
        <v>-5.1699064318895305</v>
      </c>
      <c r="J32" s="324">
        <v>-6.016385019081552</v>
      </c>
      <c r="K32" s="324">
        <v>-5.2825255925482981</v>
      </c>
      <c r="L32" s="324">
        <v>-4.4551144290699263</v>
      </c>
      <c r="M32" s="324">
        <v>-4.4082149689956776</v>
      </c>
      <c r="N32" s="324">
        <v>-3.8755126488509912</v>
      </c>
      <c r="O32" s="324">
        <v>-3.2830775916592447</v>
      </c>
      <c r="P32" s="324">
        <v>-3.1582506024629873</v>
      </c>
      <c r="Q32" s="324">
        <v>-3.1380612048341501</v>
      </c>
      <c r="R32" s="324">
        <v>-3.0743387229312495</v>
      </c>
      <c r="S32" s="324"/>
    </row>
    <row r="33" spans="2:21" ht="13.5" customHeight="1">
      <c r="B33" s="310" t="s">
        <v>583</v>
      </c>
      <c r="C33" s="323" t="s">
        <v>583</v>
      </c>
      <c r="D33" s="324" t="s">
        <v>2623</v>
      </c>
      <c r="E33" s="324" t="s">
        <v>2623</v>
      </c>
      <c r="F33" s="324" t="s">
        <v>2623</v>
      </c>
      <c r="G33" s="324" t="s">
        <v>2623</v>
      </c>
      <c r="H33" s="324" t="s">
        <v>2623</v>
      </c>
      <c r="I33" s="324" t="s">
        <v>2623</v>
      </c>
      <c r="J33" s="324" t="s">
        <v>2623</v>
      </c>
      <c r="K33" s="324" t="s">
        <v>2623</v>
      </c>
      <c r="L33" s="324" t="s">
        <v>2623</v>
      </c>
      <c r="M33" s="324" t="s">
        <v>2623</v>
      </c>
      <c r="N33" s="324" t="s">
        <v>2623</v>
      </c>
      <c r="O33" s="324" t="s">
        <v>2623</v>
      </c>
      <c r="P33" s="324" t="s">
        <v>2623</v>
      </c>
      <c r="Q33" s="324" t="s">
        <v>2623</v>
      </c>
      <c r="R33" s="324" t="s">
        <v>2623</v>
      </c>
      <c r="S33" s="324"/>
    </row>
    <row r="34" spans="2:21" ht="13.5" customHeight="1">
      <c r="B34" s="310" t="s">
        <v>2678</v>
      </c>
      <c r="C34" s="323" t="s">
        <v>2678</v>
      </c>
      <c r="D34" s="324" t="s">
        <v>2623</v>
      </c>
      <c r="E34" s="324" t="s">
        <v>2623</v>
      </c>
      <c r="F34" s="324" t="s">
        <v>2623</v>
      </c>
      <c r="G34" s="324" t="s">
        <v>2623</v>
      </c>
      <c r="H34" s="324" t="s">
        <v>2623</v>
      </c>
      <c r="I34" s="324" t="s">
        <v>2623</v>
      </c>
      <c r="J34" s="324" t="s">
        <v>2623</v>
      </c>
      <c r="K34" s="324" t="s">
        <v>2623</v>
      </c>
      <c r="L34" s="324" t="s">
        <v>2623</v>
      </c>
      <c r="M34" s="324" t="s">
        <v>2623</v>
      </c>
      <c r="N34" s="324" t="s">
        <v>2623</v>
      </c>
      <c r="O34" s="324" t="s">
        <v>2623</v>
      </c>
      <c r="P34" s="324" t="s">
        <v>2623</v>
      </c>
      <c r="Q34" s="324" t="s">
        <v>2623</v>
      </c>
      <c r="R34" s="324" t="s">
        <v>2623</v>
      </c>
      <c r="S34" s="324"/>
    </row>
    <row r="35" spans="2:21" ht="13.5" customHeight="1">
      <c r="B35" s="310" t="s">
        <v>561</v>
      </c>
      <c r="C35" s="323" t="s">
        <v>561</v>
      </c>
      <c r="D35" s="324">
        <v>-1.4689704135495472</v>
      </c>
      <c r="E35" s="324">
        <v>-1.8095768814877382</v>
      </c>
      <c r="F35" s="324">
        <v>-2.1830221790128679</v>
      </c>
      <c r="G35" s="324">
        <v>-2.0862185849896937</v>
      </c>
      <c r="H35" s="324">
        <v>-1.2779155271036082</v>
      </c>
      <c r="I35" s="324">
        <v>-7.2641745668060098</v>
      </c>
      <c r="J35" s="324">
        <v>-4.0799659042354017</v>
      </c>
      <c r="K35" s="324">
        <v>-2.1923890610453789</v>
      </c>
      <c r="L35" s="324">
        <v>-2.5797473108987048</v>
      </c>
      <c r="M35" s="324">
        <v>-2.5309564432342073</v>
      </c>
      <c r="N35" s="324">
        <v>-2.1894895473284466</v>
      </c>
      <c r="O35" s="324">
        <v>-1.7508164938422135</v>
      </c>
      <c r="P35" s="324">
        <v>-1.2198582288292361</v>
      </c>
      <c r="Q35" s="324">
        <v>-1.1667591647655833</v>
      </c>
      <c r="R35" s="324">
        <v>-1.1194463256446014</v>
      </c>
      <c r="S35" s="324"/>
    </row>
    <row r="36" spans="2:21" ht="13.5" customHeight="1">
      <c r="B36" s="310" t="s">
        <v>550</v>
      </c>
      <c r="C36" s="323" t="s">
        <v>550</v>
      </c>
      <c r="D36" s="324">
        <v>0.20071147220831298</v>
      </c>
      <c r="E36" s="324">
        <v>-0.77355974635246516</v>
      </c>
      <c r="F36" s="324">
        <v>-0.82953570649584341</v>
      </c>
      <c r="G36" s="324">
        <v>-1.5287388913265016</v>
      </c>
      <c r="H36" s="324">
        <v>-1.4890955989388106</v>
      </c>
      <c r="I36" s="324">
        <v>-3.3356899637789357</v>
      </c>
      <c r="J36" s="324">
        <v>-5.2883212309174592</v>
      </c>
      <c r="K36" s="324">
        <v>-5.5902985969597161</v>
      </c>
      <c r="L36" s="324">
        <v>-5.2108899897263434</v>
      </c>
      <c r="M36" s="324">
        <v>-4.1765652974542888</v>
      </c>
      <c r="N36" s="324">
        <v>-3.6008945346915353</v>
      </c>
      <c r="O36" s="324">
        <v>-2.8913041682938361</v>
      </c>
      <c r="P36" s="324">
        <v>-2.3965310079778734</v>
      </c>
      <c r="Q36" s="324">
        <v>-1.9855798139813716</v>
      </c>
      <c r="R36" s="324">
        <v>-1.9282726447234784</v>
      </c>
      <c r="S36" s="324"/>
    </row>
    <row r="37" spans="2:21" ht="13.5" customHeight="1">
      <c r="B37" s="310" t="s">
        <v>516</v>
      </c>
      <c r="C37" s="323" t="s">
        <v>516</v>
      </c>
      <c r="D37" s="324">
        <v>-2.2123035458683731</v>
      </c>
      <c r="E37" s="324">
        <v>-1.71345060795221</v>
      </c>
      <c r="F37" s="324">
        <v>-1.6401282965637993</v>
      </c>
      <c r="G37" s="324">
        <v>-1.5290641545179477</v>
      </c>
      <c r="H37" s="324">
        <v>-2.3908952540567694</v>
      </c>
      <c r="I37" s="324">
        <v>-5.397862380344626</v>
      </c>
      <c r="J37" s="324">
        <v>-2.1459568722436857</v>
      </c>
      <c r="K37" s="324">
        <v>-4.9642559677089499</v>
      </c>
      <c r="L37" s="324">
        <v>-5.1025545508127061</v>
      </c>
      <c r="M37" s="324">
        <v>-4.9228872665728254</v>
      </c>
      <c r="N37" s="324">
        <v>-4.5429871962159387</v>
      </c>
      <c r="O37" s="324">
        <v>-4.4637393169304538</v>
      </c>
      <c r="P37" s="324">
        <v>-4.402200935731484</v>
      </c>
      <c r="Q37" s="324">
        <v>-4.1259350251310867</v>
      </c>
      <c r="R37" s="324">
        <v>-4.0803025582253207</v>
      </c>
      <c r="S37" s="324"/>
    </row>
    <row r="38" spans="2:21" ht="13.5" customHeight="1">
      <c r="B38" s="310" t="s">
        <v>2679</v>
      </c>
      <c r="C38" s="323" t="s">
        <v>2679</v>
      </c>
      <c r="D38" s="324">
        <v>-4.8136067901202821</v>
      </c>
      <c r="E38" s="324">
        <v>-7.3560986895760889</v>
      </c>
      <c r="F38" s="324">
        <v>-2.8057490901240558</v>
      </c>
      <c r="G38" s="324">
        <v>2.4432805235922879</v>
      </c>
      <c r="H38" s="324">
        <v>0.90564713773259098</v>
      </c>
      <c r="I38" s="324">
        <v>-6.7746626595597572</v>
      </c>
      <c r="J38" s="324">
        <v>2.3135323557744463</v>
      </c>
      <c r="K38" s="324">
        <v>7.6501661039550335</v>
      </c>
      <c r="L38" s="324">
        <v>3.540633014837181</v>
      </c>
      <c r="M38" s="324">
        <v>3.1498784159817892</v>
      </c>
      <c r="N38" s="324">
        <v>2.0175037769194883</v>
      </c>
      <c r="O38" s="324">
        <v>1.3750695730383911</v>
      </c>
      <c r="P38" s="324">
        <v>1.04832516309575</v>
      </c>
      <c r="Q38" s="324">
        <v>0.96970814397585092</v>
      </c>
      <c r="R38" s="324">
        <v>1.0554528561350296</v>
      </c>
      <c r="S38" s="324"/>
    </row>
    <row r="39" spans="2:21" ht="13.5" customHeight="1">
      <c r="B39" s="310" t="s">
        <v>526</v>
      </c>
      <c r="C39" s="323" t="s">
        <v>526</v>
      </c>
      <c r="D39" s="324">
        <v>-1.0457493806697444</v>
      </c>
      <c r="E39" s="324">
        <v>-1.7754841932914038</v>
      </c>
      <c r="F39" s="324">
        <v>-3.2015190941865521</v>
      </c>
      <c r="G39" s="324">
        <v>-3.6666407280974354</v>
      </c>
      <c r="H39" s="324">
        <v>-5.6279315491563668</v>
      </c>
      <c r="I39" s="324">
        <v>-8.2812609258676115</v>
      </c>
      <c r="J39" s="324">
        <v>-6.4570923424898323</v>
      </c>
      <c r="K39" s="324">
        <v>-6.0357173954369063</v>
      </c>
      <c r="L39" s="324">
        <v>-5.6216535591505714</v>
      </c>
      <c r="M39" s="324">
        <v>-6.0592915363774908</v>
      </c>
      <c r="N39" s="324">
        <v>-6.3226922779415329</v>
      </c>
      <c r="O39" s="324">
        <v>-6.3539849151142374</v>
      </c>
      <c r="P39" s="324">
        <v>-6.1424496164611657</v>
      </c>
      <c r="Q39" s="324">
        <v>-5.802271971206622</v>
      </c>
      <c r="R39" s="324">
        <v>-5.7467354060480629</v>
      </c>
      <c r="S39" s="324"/>
    </row>
    <row r="40" spans="2:21" ht="13.5" customHeight="1">
      <c r="B40" s="310" t="s">
        <v>1617</v>
      </c>
      <c r="C40" s="323" t="s">
        <v>2680</v>
      </c>
      <c r="D40" s="324">
        <v>-3.0768334972612985</v>
      </c>
      <c r="E40" s="324">
        <v>-3.2089296118275294</v>
      </c>
      <c r="F40" s="324">
        <v>-1.0017630472736976</v>
      </c>
      <c r="G40" s="324">
        <v>2.9439723927990524</v>
      </c>
      <c r="H40" s="324">
        <v>1.9874815556887384</v>
      </c>
      <c r="I40" s="324">
        <v>-4.361809006707543</v>
      </c>
      <c r="J40" s="324">
        <v>0.49739226880381271</v>
      </c>
      <c r="K40" s="324">
        <v>-1.2546279966732492</v>
      </c>
      <c r="L40" s="324">
        <v>-2.4720793586766576</v>
      </c>
      <c r="M40" s="324">
        <v>-2.2888864505333166</v>
      </c>
      <c r="N40" s="324">
        <v>-1.5383678392539728</v>
      </c>
      <c r="O40" s="324">
        <v>-0.61048999876721666</v>
      </c>
      <c r="P40" s="324">
        <v>-0.29732012972050459</v>
      </c>
      <c r="Q40" s="324">
        <v>-0.25682804413848531</v>
      </c>
      <c r="R40" s="324">
        <v>6.0409095263686874E-2</v>
      </c>
      <c r="S40" s="324"/>
    </row>
    <row r="41" spans="2:21" ht="13.5" customHeight="1">
      <c r="B41" s="310" t="s">
        <v>2681</v>
      </c>
      <c r="C41" s="323" t="s">
        <v>2681</v>
      </c>
      <c r="D41" s="324" t="s">
        <v>2623</v>
      </c>
      <c r="E41" s="324" t="s">
        <v>2623</v>
      </c>
      <c r="F41" s="324" t="s">
        <v>2623</v>
      </c>
      <c r="G41" s="324" t="s">
        <v>2623</v>
      </c>
      <c r="H41" s="324" t="s">
        <v>2623</v>
      </c>
      <c r="I41" s="324" t="s">
        <v>2623</v>
      </c>
      <c r="J41" s="324" t="s">
        <v>2623</v>
      </c>
      <c r="K41" s="324" t="s">
        <v>2623</v>
      </c>
      <c r="L41" s="324" t="s">
        <v>2623</v>
      </c>
      <c r="M41" s="324" t="s">
        <v>2623</v>
      </c>
      <c r="N41" s="324" t="s">
        <v>2623</v>
      </c>
      <c r="O41" s="324" t="s">
        <v>2623</v>
      </c>
      <c r="P41" s="324" t="s">
        <v>2623</v>
      </c>
      <c r="Q41" s="324" t="s">
        <v>2623</v>
      </c>
      <c r="R41" s="324" t="s">
        <v>2623</v>
      </c>
      <c r="S41" s="324"/>
    </row>
    <row r="42" spans="2:21" ht="13.5" customHeight="1">
      <c r="B42" s="310" t="s">
        <v>522</v>
      </c>
      <c r="C42" s="323" t="s">
        <v>522</v>
      </c>
      <c r="D42" s="324">
        <v>-4.1616178364726553</v>
      </c>
      <c r="E42" s="324">
        <v>-3.5848770292025907</v>
      </c>
      <c r="F42" s="324">
        <v>-3.8240671136045319</v>
      </c>
      <c r="G42" s="324">
        <v>-3.6719784633167505</v>
      </c>
      <c r="H42" s="324">
        <v>-4.3855507438520505</v>
      </c>
      <c r="I42" s="324">
        <v>-5.938474518158932</v>
      </c>
      <c r="J42" s="324">
        <v>-5.1326331184080294</v>
      </c>
      <c r="K42" s="324">
        <v>-5.0877604799406386</v>
      </c>
      <c r="L42" s="324">
        <v>-6.3846226591446964</v>
      </c>
      <c r="M42" s="324">
        <v>-6.4315669962919539</v>
      </c>
      <c r="N42" s="324">
        <v>-5.8246681498448112</v>
      </c>
      <c r="O42" s="324">
        <v>-5.5313042688121223</v>
      </c>
      <c r="P42" s="324">
        <v>-5.4109241129450005</v>
      </c>
      <c r="Q42" s="324">
        <v>-5.5898268278407697</v>
      </c>
      <c r="R42" s="324">
        <v>-5.7878709477761134</v>
      </c>
      <c r="S42" s="324"/>
    </row>
    <row r="43" spans="2:21" ht="13.5" customHeight="1">
      <c r="B43" s="310" t="s">
        <v>2682</v>
      </c>
      <c r="C43" s="323" t="s">
        <v>2682</v>
      </c>
      <c r="D43" s="324" t="s">
        <v>2623</v>
      </c>
      <c r="E43" s="324" t="s">
        <v>2623</v>
      </c>
      <c r="F43" s="324" t="s">
        <v>2623</v>
      </c>
      <c r="G43" s="324" t="s">
        <v>2623</v>
      </c>
      <c r="H43" s="324" t="s">
        <v>2623</v>
      </c>
      <c r="I43" s="324" t="s">
        <v>2623</v>
      </c>
      <c r="J43" s="324" t="s">
        <v>2623</v>
      </c>
      <c r="K43" s="324" t="s">
        <v>2623</v>
      </c>
      <c r="L43" s="324" t="s">
        <v>2623</v>
      </c>
      <c r="M43" s="324" t="s">
        <v>2673</v>
      </c>
      <c r="N43" s="324" t="s">
        <v>2673</v>
      </c>
      <c r="O43" s="324" t="s">
        <v>2673</v>
      </c>
      <c r="P43" s="324" t="s">
        <v>2673</v>
      </c>
      <c r="Q43" s="324" t="s">
        <v>2673</v>
      </c>
      <c r="R43" s="324" t="s">
        <v>2673</v>
      </c>
      <c r="S43" s="324"/>
    </row>
    <row r="44" spans="2:21" ht="13.5" customHeight="1">
      <c r="B44" s="310" t="s">
        <v>2683</v>
      </c>
      <c r="C44" s="323" t="s">
        <v>2683</v>
      </c>
      <c r="D44" s="324">
        <v>0.35538909517838829</v>
      </c>
      <c r="E44" s="324">
        <v>0.76289313358408906</v>
      </c>
      <c r="F44" s="324">
        <v>-0.40121777328781216</v>
      </c>
      <c r="G44" s="324">
        <v>-8.4257817149495984E-2</v>
      </c>
      <c r="H44" s="324">
        <v>0.27980643310997133</v>
      </c>
      <c r="I44" s="324">
        <v>-3.5476570149208193</v>
      </c>
      <c r="J44" s="324">
        <v>-5.5513467247679182</v>
      </c>
      <c r="K44" s="324">
        <v>-3.9121358881477768</v>
      </c>
      <c r="L44" s="324">
        <v>-2.8637346033006899</v>
      </c>
      <c r="M44" s="324">
        <v>-4.3563372989223019</v>
      </c>
      <c r="N44" s="324">
        <v>-5.0569220884994532</v>
      </c>
      <c r="O44" s="324">
        <v>-5.4558014683871612</v>
      </c>
      <c r="P44" s="324">
        <v>-5.9668758582223811</v>
      </c>
      <c r="Q44" s="324">
        <v>-5.5169556866697995</v>
      </c>
      <c r="R44" s="324">
        <v>-5.5053796899780387</v>
      </c>
      <c r="S44" s="324"/>
    </row>
    <row r="45" spans="2:21">
      <c r="B45" s="310" t="s">
        <v>2684</v>
      </c>
      <c r="C45" s="323" t="s">
        <v>2684</v>
      </c>
      <c r="D45" s="324">
        <v>-1.2808951663417969</v>
      </c>
      <c r="E45" s="324">
        <v>-1.4030841055149452</v>
      </c>
      <c r="F45" s="324">
        <v>-2.408189748850905</v>
      </c>
      <c r="G45" s="324">
        <v>-3.6360082021865705</v>
      </c>
      <c r="H45" s="324">
        <v>-4.0904243742036615</v>
      </c>
      <c r="I45" s="324">
        <v>-3.1866881466838048</v>
      </c>
      <c r="J45" s="324">
        <v>-3.3908096952403985</v>
      </c>
      <c r="K45" s="352">
        <v>-1.715386475061053</v>
      </c>
      <c r="L45" s="352">
        <v>-6.4243678834302846</v>
      </c>
      <c r="M45" s="352">
        <v>-6.520620183271193</v>
      </c>
      <c r="N45" s="324">
        <v>-4.6186273674796716</v>
      </c>
      <c r="O45" s="324">
        <v>-3.8982329963940985</v>
      </c>
      <c r="P45" s="324">
        <v>-3.9095918254113191</v>
      </c>
      <c r="Q45" s="324">
        <v>-3.8692545242934551</v>
      </c>
      <c r="R45" s="324">
        <v>-3.7662052023464989</v>
      </c>
      <c r="S45" s="324"/>
    </row>
    <row r="46" spans="2:21">
      <c r="B46" s="310" t="s">
        <v>2685</v>
      </c>
      <c r="C46" s="323" t="s">
        <v>2685</v>
      </c>
      <c r="D46" s="324">
        <v>1.4521248109498524</v>
      </c>
      <c r="E46" s="324">
        <v>-0.93039428571736471</v>
      </c>
      <c r="F46" s="324">
        <v>-1.4127588092591621</v>
      </c>
      <c r="G46" s="324">
        <v>-2.1921944749334279</v>
      </c>
      <c r="H46" s="324">
        <v>-1.6775049150663917</v>
      </c>
      <c r="I46" s="324">
        <v>-4.3687337007702487</v>
      </c>
      <c r="J46" s="324">
        <v>-3.2788160098826076</v>
      </c>
      <c r="K46" s="352">
        <v>-14.973042696412641</v>
      </c>
      <c r="L46" s="352" t="s">
        <v>2673</v>
      </c>
      <c r="M46" s="352" t="s">
        <v>2673</v>
      </c>
      <c r="N46" s="352" t="s">
        <v>2673</v>
      </c>
      <c r="O46" s="352" t="s">
        <v>2673</v>
      </c>
      <c r="P46" s="352" t="s">
        <v>2673</v>
      </c>
      <c r="Q46" s="352" t="s">
        <v>2673</v>
      </c>
      <c r="R46" s="352" t="s">
        <v>2673</v>
      </c>
      <c r="S46" s="324"/>
      <c r="U46" s="310"/>
    </row>
    <row r="47" spans="2:21">
      <c r="B47" s="310" t="s">
        <v>2686</v>
      </c>
      <c r="C47" s="323" t="s">
        <v>2686</v>
      </c>
      <c r="D47" s="324" t="s">
        <v>2623</v>
      </c>
      <c r="E47" s="324" t="s">
        <v>2623</v>
      </c>
      <c r="F47" s="324" t="s">
        <v>2623</v>
      </c>
      <c r="G47" s="324" t="s">
        <v>2623</v>
      </c>
      <c r="H47" s="324" t="s">
        <v>2623</v>
      </c>
      <c r="I47" s="324" t="s">
        <v>2623</v>
      </c>
      <c r="J47" s="324" t="s">
        <v>2623</v>
      </c>
      <c r="K47" s="352" t="s">
        <v>2623</v>
      </c>
      <c r="L47" s="352" t="s">
        <v>2623</v>
      </c>
      <c r="M47" s="352" t="s">
        <v>2623</v>
      </c>
      <c r="N47" s="324" t="s">
        <v>2623</v>
      </c>
      <c r="O47" s="324" t="s">
        <v>2623</v>
      </c>
      <c r="P47" s="324" t="s">
        <v>2623</v>
      </c>
      <c r="Q47" s="324" t="s">
        <v>2623</v>
      </c>
      <c r="R47" s="324" t="s">
        <v>2623</v>
      </c>
      <c r="S47" s="324"/>
    </row>
    <row r="48" spans="2:21">
      <c r="B48" s="310" t="s">
        <v>2706</v>
      </c>
      <c r="C48" s="323" t="s">
        <v>514</v>
      </c>
      <c r="D48" s="324">
        <v>-2.0511232231312575</v>
      </c>
      <c r="E48" s="324">
        <v>-2.7230023494251996</v>
      </c>
      <c r="F48" s="324">
        <v>-2.7060622010774709</v>
      </c>
      <c r="G48" s="324">
        <v>-1.914256483886104</v>
      </c>
      <c r="H48" s="324">
        <v>-2.0458021853091033</v>
      </c>
      <c r="I48" s="324">
        <v>-2.8861223302409771</v>
      </c>
      <c r="J48" s="324">
        <v>-1.5451131387276991</v>
      </c>
      <c r="K48" s="324">
        <v>-2.0910292122561827</v>
      </c>
      <c r="L48" s="324">
        <v>-2.3526916125338095</v>
      </c>
      <c r="M48" s="324">
        <v>-2.4920742025617995</v>
      </c>
      <c r="N48" s="324">
        <v>-2.2365752634214688</v>
      </c>
      <c r="O48" s="324">
        <v>-2.0380995675611557</v>
      </c>
      <c r="P48" s="324">
        <v>-1.9479864380882037</v>
      </c>
      <c r="Q48" s="324">
        <v>-1.9700365439417853</v>
      </c>
      <c r="R48" s="324">
        <v>-1.9128142948406277</v>
      </c>
      <c r="S48" s="324"/>
    </row>
    <row r="49" spans="2:19">
      <c r="B49" s="310" t="s">
        <v>2688</v>
      </c>
      <c r="C49" s="323" t="s">
        <v>2688</v>
      </c>
      <c r="D49" s="324" t="s">
        <v>2623</v>
      </c>
      <c r="E49" s="324" t="s">
        <v>2623</v>
      </c>
      <c r="F49" s="324" t="s">
        <v>2623</v>
      </c>
      <c r="G49" s="324" t="s">
        <v>2623</v>
      </c>
      <c r="H49" s="324" t="s">
        <v>2623</v>
      </c>
      <c r="I49" s="324" t="s">
        <v>2623</v>
      </c>
      <c r="J49" s="324" t="s">
        <v>2623</v>
      </c>
      <c r="K49" s="324" t="s">
        <v>2623</v>
      </c>
      <c r="L49" s="324" t="s">
        <v>2623</v>
      </c>
      <c r="M49" s="324" t="s">
        <v>2623</v>
      </c>
      <c r="N49" s="324" t="s">
        <v>2623</v>
      </c>
      <c r="O49" s="324" t="s">
        <v>2623</v>
      </c>
      <c r="P49" s="324" t="s">
        <v>2623</v>
      </c>
      <c r="Q49" s="324" t="s">
        <v>2623</v>
      </c>
      <c r="R49" s="324" t="s">
        <v>2623</v>
      </c>
      <c r="S49" s="324"/>
    </row>
    <row r="50" spans="2:19">
      <c r="B50" s="362" t="s">
        <v>2689</v>
      </c>
      <c r="C50" s="325" t="s">
        <v>2689</v>
      </c>
      <c r="D50" s="326" t="s">
        <v>2623</v>
      </c>
      <c r="E50" s="326" t="s">
        <v>2623</v>
      </c>
      <c r="F50" s="326" t="s">
        <v>2623</v>
      </c>
      <c r="G50" s="326" t="s">
        <v>2623</v>
      </c>
      <c r="H50" s="326" t="s">
        <v>2623</v>
      </c>
      <c r="I50" s="326" t="s">
        <v>2623</v>
      </c>
      <c r="J50" s="326" t="s">
        <v>2623</v>
      </c>
      <c r="K50" s="326" t="s">
        <v>2623</v>
      </c>
      <c r="L50" s="326" t="s">
        <v>2623</v>
      </c>
      <c r="M50" s="326" t="s">
        <v>2623</v>
      </c>
      <c r="N50" s="326" t="s">
        <v>2623</v>
      </c>
      <c r="O50" s="326" t="s">
        <v>2623</v>
      </c>
      <c r="P50" s="326" t="s">
        <v>2623</v>
      </c>
      <c r="Q50" s="326" t="s">
        <v>2623</v>
      </c>
      <c r="R50" s="326" t="s">
        <v>2623</v>
      </c>
      <c r="S50" s="324"/>
    </row>
    <row r="51" spans="2:19" ht="6" customHeight="1">
      <c r="B51" s="323"/>
      <c r="C51" s="323"/>
      <c r="D51" s="324"/>
      <c r="E51" s="324"/>
      <c r="F51" s="324"/>
      <c r="G51" s="324"/>
      <c r="H51" s="324"/>
      <c r="I51" s="324"/>
      <c r="J51" s="324"/>
      <c r="K51" s="324"/>
      <c r="L51" s="324"/>
      <c r="M51" s="324"/>
      <c r="N51" s="324"/>
      <c r="O51" s="324"/>
      <c r="P51" s="324"/>
      <c r="Q51" s="324"/>
      <c r="R51" s="324"/>
      <c r="S51" s="324"/>
    </row>
    <row r="52" spans="2:19" ht="16.5" customHeight="1">
      <c r="B52" s="470" t="s">
        <v>2618</v>
      </c>
      <c r="C52" s="470"/>
      <c r="D52" s="470"/>
      <c r="E52" s="470"/>
      <c r="F52" s="470"/>
      <c r="G52" s="470"/>
      <c r="H52" s="470"/>
      <c r="I52" s="470"/>
      <c r="J52" s="470"/>
      <c r="K52" s="470"/>
      <c r="L52" s="470"/>
      <c r="M52" s="470"/>
      <c r="N52" s="470"/>
      <c r="O52" s="470"/>
      <c r="P52" s="470"/>
      <c r="Q52" s="328"/>
      <c r="R52" s="328"/>
    </row>
    <row r="53" spans="2:19" ht="12" customHeight="1">
      <c r="B53" s="470" t="s">
        <v>2707</v>
      </c>
      <c r="C53" s="470"/>
      <c r="D53" s="470"/>
      <c r="E53" s="470"/>
      <c r="F53" s="470"/>
      <c r="G53" s="470"/>
      <c r="H53" s="470"/>
      <c r="I53" s="470"/>
      <c r="J53" s="470"/>
      <c r="K53" s="470"/>
      <c r="L53" s="470"/>
      <c r="M53" s="470"/>
      <c r="N53" s="470"/>
      <c r="O53" s="470"/>
      <c r="P53" s="470"/>
      <c r="Q53" s="470"/>
      <c r="R53" s="470"/>
    </row>
    <row r="54" spans="2:19" ht="15" customHeight="1">
      <c r="B54" s="474" t="s">
        <v>2708</v>
      </c>
      <c r="C54" s="474"/>
      <c r="D54" s="474"/>
      <c r="E54" s="474"/>
      <c r="F54" s="474"/>
      <c r="G54" s="474"/>
      <c r="H54" s="474"/>
      <c r="I54" s="474"/>
      <c r="J54" s="474"/>
      <c r="K54" s="474"/>
      <c r="L54" s="474"/>
      <c r="M54" s="474"/>
      <c r="N54" s="474"/>
      <c r="O54" s="474"/>
      <c r="P54" s="474"/>
      <c r="Q54" s="474"/>
      <c r="R54" s="474"/>
    </row>
    <row r="55" spans="2:19" ht="15.75" customHeight="1">
      <c r="B55" s="474" t="s">
        <v>2709</v>
      </c>
      <c r="C55" s="474"/>
      <c r="D55" s="474"/>
      <c r="E55" s="474"/>
      <c r="F55" s="474"/>
      <c r="G55" s="474"/>
      <c r="H55" s="474"/>
      <c r="I55" s="474"/>
      <c r="J55" s="474"/>
      <c r="K55" s="474"/>
      <c r="L55" s="474"/>
      <c r="M55" s="474"/>
      <c r="N55" s="474"/>
      <c r="O55" s="474"/>
      <c r="P55" s="474"/>
      <c r="Q55" s="474"/>
      <c r="R55" s="474"/>
    </row>
    <row r="56" spans="2:19" ht="96.75" customHeight="1">
      <c r="B56" s="474" t="s">
        <v>2710</v>
      </c>
      <c r="C56" s="474"/>
      <c r="D56" s="474"/>
      <c r="E56" s="474"/>
      <c r="F56" s="474"/>
      <c r="G56" s="474"/>
      <c r="H56" s="474"/>
      <c r="I56" s="474"/>
      <c r="J56" s="474"/>
      <c r="K56" s="474"/>
      <c r="L56" s="474"/>
      <c r="M56" s="474"/>
      <c r="N56" s="474"/>
      <c r="O56" s="474"/>
      <c r="P56" s="474"/>
      <c r="Q56" s="474"/>
      <c r="R56" s="474"/>
    </row>
    <row r="57" spans="2:19" ht="87.75" customHeight="1">
      <c r="B57" s="323"/>
      <c r="C57" s="323"/>
      <c r="D57" s="330"/>
      <c r="E57" s="330"/>
      <c r="F57" s="330"/>
      <c r="G57" s="330"/>
      <c r="H57" s="330"/>
      <c r="I57" s="330"/>
      <c r="J57" s="330"/>
      <c r="K57" s="330"/>
      <c r="L57" s="330"/>
      <c r="M57" s="330"/>
      <c r="N57" s="330"/>
      <c r="O57" s="330"/>
      <c r="P57" s="330"/>
      <c r="Q57" s="330"/>
      <c r="R57" s="330"/>
    </row>
    <row r="58" spans="2:19" ht="77.25" customHeight="1">
      <c r="B58" s="323"/>
      <c r="C58" s="323"/>
      <c r="D58" s="330"/>
      <c r="E58" s="330"/>
      <c r="F58" s="330"/>
      <c r="G58" s="330"/>
      <c r="H58" s="330"/>
      <c r="I58" s="330"/>
      <c r="J58" s="330"/>
      <c r="K58" s="330"/>
      <c r="L58" s="330"/>
      <c r="M58" s="330"/>
      <c r="N58" s="330"/>
      <c r="O58" s="330"/>
      <c r="P58" s="330"/>
      <c r="Q58" s="330"/>
      <c r="R58" s="330"/>
    </row>
    <row r="59" spans="2:19">
      <c r="B59" s="323"/>
      <c r="C59" s="323"/>
      <c r="D59" s="330"/>
      <c r="E59" s="330"/>
      <c r="F59" s="330"/>
      <c r="G59" s="330"/>
      <c r="H59" s="330"/>
      <c r="I59" s="330"/>
      <c r="J59" s="330"/>
      <c r="K59" s="330"/>
      <c r="L59" s="330"/>
      <c r="M59" s="330"/>
      <c r="N59" s="330"/>
      <c r="O59" s="330"/>
      <c r="P59" s="330"/>
      <c r="Q59" s="330"/>
      <c r="R59" s="330"/>
    </row>
    <row r="60" spans="2:19">
      <c r="B60" s="323"/>
      <c r="C60" s="323"/>
      <c r="D60" s="330"/>
      <c r="E60" s="330"/>
      <c r="F60" s="330"/>
      <c r="G60" s="330"/>
      <c r="H60" s="330"/>
      <c r="I60" s="330"/>
      <c r="J60" s="330"/>
      <c r="K60" s="330"/>
      <c r="L60" s="330"/>
      <c r="M60" s="330"/>
      <c r="N60" s="330"/>
      <c r="O60" s="330"/>
      <c r="P60" s="330"/>
      <c r="Q60" s="330"/>
      <c r="R60" s="330"/>
    </row>
    <row r="61" spans="2:19">
      <c r="B61" s="323"/>
      <c r="C61" s="323"/>
      <c r="D61" s="330"/>
      <c r="E61" s="330"/>
      <c r="F61" s="330"/>
      <c r="G61" s="330"/>
      <c r="H61" s="330"/>
      <c r="I61" s="330"/>
      <c r="J61" s="330"/>
      <c r="K61" s="330"/>
      <c r="L61" s="330"/>
      <c r="M61" s="330"/>
      <c r="N61" s="330"/>
      <c r="O61" s="330"/>
      <c r="P61" s="330"/>
      <c r="Q61" s="330"/>
      <c r="R61" s="330"/>
    </row>
    <row r="62" spans="2:19">
      <c r="B62" s="323"/>
      <c r="C62" s="323"/>
      <c r="D62" s="330"/>
      <c r="E62" s="330"/>
      <c r="F62" s="330"/>
      <c r="G62" s="330"/>
      <c r="H62" s="330"/>
      <c r="I62" s="330"/>
      <c r="J62" s="330"/>
      <c r="K62" s="330"/>
      <c r="L62" s="330"/>
      <c r="M62" s="330"/>
      <c r="N62" s="330"/>
      <c r="O62" s="330"/>
      <c r="P62" s="330"/>
      <c r="Q62" s="330"/>
      <c r="R62" s="330"/>
    </row>
    <row r="63" spans="2:19">
      <c r="B63" s="323"/>
      <c r="C63" s="323"/>
      <c r="D63" s="330"/>
      <c r="E63" s="330"/>
      <c r="F63" s="330"/>
      <c r="G63" s="330"/>
      <c r="H63" s="330"/>
      <c r="I63" s="330"/>
      <c r="J63" s="330"/>
      <c r="K63" s="330"/>
      <c r="L63" s="330"/>
      <c r="M63" s="330"/>
      <c r="N63" s="330"/>
      <c r="O63" s="330"/>
      <c r="P63" s="330"/>
      <c r="Q63" s="330"/>
      <c r="R63" s="330"/>
    </row>
    <row r="64" spans="2:19">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sheetData>
  <mergeCells count="7">
    <mergeCell ref="B56:R56"/>
    <mergeCell ref="B2:R2"/>
    <mergeCell ref="B3:R3"/>
    <mergeCell ref="B52:P52"/>
    <mergeCell ref="B53:R53"/>
    <mergeCell ref="B54:R54"/>
    <mergeCell ref="B55:R55"/>
  </mergeCells>
  <conditionalFormatting sqref="C48:R48 C14:R14 B30:R42 B11:R13 B44:R44 B43:L43 D45:R45 B29:K29 B15:R20 B49:R50 B22:R28 B21:L21 M29 B46:R47">
    <cfRule type="expression" dxfId="127" priority="11">
      <formula>MOD(ROW(),2)=0</formula>
    </cfRule>
  </conditionalFormatting>
  <conditionalFormatting sqref="B22">
    <cfRule type="expression" dxfId="126" priority="10">
      <formula>MOD(ROW(),2)=0</formula>
    </cfRule>
  </conditionalFormatting>
  <conditionalFormatting sqref="B48">
    <cfRule type="expression" dxfId="125" priority="9">
      <formula>MOD(ROW(),2)=0</formula>
    </cfRule>
  </conditionalFormatting>
  <conditionalFormatting sqref="B48">
    <cfRule type="expression" dxfId="124" priority="8">
      <formula>MOD(ROW(),2)=0</formula>
    </cfRule>
  </conditionalFormatting>
  <conditionalFormatting sqref="B14">
    <cfRule type="expression" dxfId="123" priority="7">
      <formula>MOD(ROW(),2)=0</formula>
    </cfRule>
  </conditionalFormatting>
  <conditionalFormatting sqref="N29:R29">
    <cfRule type="expression" dxfId="122" priority="6">
      <formula>MOD(ROW(),2)=0</formula>
    </cfRule>
  </conditionalFormatting>
  <conditionalFormatting sqref="M43:R43">
    <cfRule type="expression" dxfId="121" priority="5">
      <formula>MOD(ROW(),2)=0</formula>
    </cfRule>
  </conditionalFormatting>
  <conditionalFormatting sqref="B45">
    <cfRule type="expression" dxfId="120" priority="4">
      <formula>MOD(ROW(),2)=0</formula>
    </cfRule>
  </conditionalFormatting>
  <conditionalFormatting sqref="C45">
    <cfRule type="expression" dxfId="119" priority="3">
      <formula>MOD(ROW(),2)=0</formula>
    </cfRule>
  </conditionalFormatting>
  <conditionalFormatting sqref="M21:R21">
    <cfRule type="expression" dxfId="118" priority="2">
      <formula>MOD(ROW(),2)=0</formula>
    </cfRule>
  </conditionalFormatting>
  <conditionalFormatting sqref="L29">
    <cfRule type="expression" dxfId="117" priority="1">
      <formula>MOD(ROW(),2)=0</formula>
    </cfRule>
  </conditionalFormatting>
  <pageMargins left="0.7" right="0.7" top="0.75" bottom="0.75" header="0.3" footer="0.3"/>
  <pageSetup scale="1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2D8E-5B61-41C9-85D2-B9200AC1A4CB}">
  <sheetPr codeName="Sheet15">
    <pageSetUpPr fitToPage="1"/>
  </sheetPr>
  <dimension ref="A1:AJ75"/>
  <sheetViews>
    <sheetView showGridLines="0" zoomScale="98" zoomScaleNormal="98" workbookViewId="0">
      <pane xSplit="3" ySplit="4" topLeftCell="E15" activePane="bottomRight" state="frozen"/>
      <selection pane="bottomRight" activeCell="AD1" sqref="AD1:AD1048576"/>
      <selection pane="bottomLeft" activeCell="W13" sqref="W13"/>
      <selection pane="topRight" activeCell="W13" sqref="W13"/>
    </sheetView>
  </sheetViews>
  <sheetFormatPr defaultColWidth="9.140625" defaultRowHeight="15" outlineLevelCol="1"/>
  <cols>
    <col min="1" max="1" width="6.7109375" style="144" customWidth="1"/>
    <col min="2" max="2" width="23.42578125" style="310" customWidth="1"/>
    <col min="3" max="3" width="15.42578125" style="310" hidden="1" customWidth="1" outlineLevel="1"/>
    <col min="4" max="4" width="8.85546875" style="311" customWidth="1" collapsed="1"/>
    <col min="5" max="18" width="8.85546875" style="311" customWidth="1"/>
    <col min="19" max="19" width="2.7109375" style="311" customWidth="1"/>
    <col min="20" max="20" width="13" style="144" hidden="1" customWidth="1"/>
    <col min="21" max="29" width="0" style="144" hidden="1" customWidth="1"/>
    <col min="30" max="36" width="9.140625" style="144"/>
    <col min="37" max="16384" width="9.140625" style="310"/>
  </cols>
  <sheetData>
    <row r="1" spans="2:28">
      <c r="V1" s="355"/>
    </row>
    <row r="2" spans="2:28" ht="14.25" customHeight="1">
      <c r="B2" s="363" t="s">
        <v>2711</v>
      </c>
      <c r="C2" s="363"/>
      <c r="D2" s="363"/>
      <c r="E2" s="363"/>
      <c r="F2" s="363"/>
      <c r="G2" s="363"/>
      <c r="H2" s="363"/>
      <c r="I2" s="363"/>
      <c r="J2" s="363"/>
      <c r="K2" s="363"/>
      <c r="L2" s="363"/>
      <c r="M2" s="364"/>
      <c r="N2" s="364"/>
      <c r="O2" s="364"/>
      <c r="P2" s="364"/>
      <c r="Q2" s="364"/>
      <c r="R2" s="364"/>
      <c r="S2" s="356"/>
      <c r="T2" s="348"/>
      <c r="V2" s="347"/>
    </row>
    <row r="3" spans="2:28">
      <c r="B3" s="475" t="s">
        <v>2626</v>
      </c>
      <c r="C3" s="476"/>
      <c r="D3" s="476"/>
      <c r="E3" s="476"/>
      <c r="F3" s="476"/>
      <c r="G3" s="476"/>
      <c r="H3" s="476"/>
      <c r="I3" s="476"/>
      <c r="J3" s="476"/>
      <c r="K3" s="476"/>
      <c r="L3" s="476"/>
      <c r="M3" s="476"/>
      <c r="N3" s="476"/>
      <c r="O3" s="476"/>
      <c r="P3" s="476"/>
      <c r="Q3" s="476"/>
      <c r="R3" s="476"/>
      <c r="S3" s="356"/>
    </row>
    <row r="4" spans="2:28" ht="14.1" customHeight="1">
      <c r="B4" s="316"/>
      <c r="C4" s="316"/>
      <c r="D4" s="317">
        <v>2015</v>
      </c>
      <c r="E4" s="317">
        <v>2016</v>
      </c>
      <c r="F4" s="317">
        <v>2017</v>
      </c>
      <c r="G4" s="317">
        <v>2018</v>
      </c>
      <c r="H4" s="317">
        <v>2019</v>
      </c>
      <c r="I4" s="317">
        <v>2020</v>
      </c>
      <c r="J4" s="317">
        <v>2021</v>
      </c>
      <c r="K4" s="317">
        <v>2022</v>
      </c>
      <c r="L4" s="317">
        <v>2023</v>
      </c>
      <c r="M4" s="365">
        <v>2024</v>
      </c>
      <c r="N4" s="365">
        <v>2025</v>
      </c>
      <c r="O4" s="365">
        <v>2026</v>
      </c>
      <c r="P4" s="365">
        <v>2027</v>
      </c>
      <c r="Q4" s="365">
        <v>2028</v>
      </c>
      <c r="R4" s="365">
        <v>2029</v>
      </c>
      <c r="S4" s="330"/>
    </row>
    <row r="5" spans="2:28" ht="14.1" customHeight="1">
      <c r="B5" s="318" t="s">
        <v>2601</v>
      </c>
      <c r="C5" s="349" t="s">
        <v>762</v>
      </c>
      <c r="D5" s="320">
        <v>-1.6325456466967094</v>
      </c>
      <c r="E5" s="320">
        <v>-1.9219632199148007</v>
      </c>
      <c r="F5" s="320">
        <v>-1.6328884588878738</v>
      </c>
      <c r="G5" s="320">
        <v>-1.7010063574858234</v>
      </c>
      <c r="H5" s="320">
        <v>-2.6512648922142632</v>
      </c>
      <c r="I5" s="320">
        <v>-5.4349697517100308</v>
      </c>
      <c r="J5" s="320">
        <v>-3.0972068593313873</v>
      </c>
      <c r="K5" s="320">
        <v>-3.5107897722445451</v>
      </c>
      <c r="L5" s="320">
        <v>-3.6790565790262915</v>
      </c>
      <c r="M5" s="366">
        <v>-3.6246919109707534</v>
      </c>
      <c r="N5" s="366">
        <v>-3.4389634103224278</v>
      </c>
      <c r="O5" s="366">
        <v>-3.2963397469477842</v>
      </c>
      <c r="P5" s="366">
        <v>-3.1392838374647871</v>
      </c>
      <c r="Q5" s="366">
        <v>-2.995267503206537</v>
      </c>
      <c r="R5" s="366">
        <v>-2.8872873872025941</v>
      </c>
      <c r="S5" s="330"/>
    </row>
    <row r="6" spans="2:28" ht="14.1" customHeight="1">
      <c r="B6" s="350" t="s">
        <v>759</v>
      </c>
      <c r="C6" s="349" t="s">
        <v>764</v>
      </c>
      <c r="D6" s="320">
        <v>-1.6537174090885083</v>
      </c>
      <c r="E6" s="320">
        <v>-2.2095370610947906</v>
      </c>
      <c r="F6" s="320">
        <v>-2.0133173801267015</v>
      </c>
      <c r="G6" s="320">
        <v>-2.7362582037106442</v>
      </c>
      <c r="H6" s="320">
        <v>-4.0521197765324501</v>
      </c>
      <c r="I6" s="320">
        <v>-6.4665685064639158</v>
      </c>
      <c r="J6" s="320">
        <v>-4.2618243732159486</v>
      </c>
      <c r="K6" s="320">
        <v>-5.0220313788045043</v>
      </c>
      <c r="L6" s="320">
        <v>-4.7701568657131208</v>
      </c>
      <c r="M6" s="366">
        <v>-4.9459387422391012</v>
      </c>
      <c r="N6" s="366">
        <v>-5.0338760744594211</v>
      </c>
      <c r="O6" s="366">
        <v>-5.0089412596148213</v>
      </c>
      <c r="P6" s="366">
        <v>-4.8292076036236233</v>
      </c>
      <c r="Q6" s="366">
        <v>-4.6280273837067964</v>
      </c>
      <c r="R6" s="366">
        <v>-4.4872021583919448</v>
      </c>
      <c r="S6" s="330"/>
    </row>
    <row r="7" spans="2:28" ht="14.1" customHeight="1">
      <c r="B7" s="350" t="s">
        <v>638</v>
      </c>
      <c r="C7" s="349" t="s">
        <v>765</v>
      </c>
      <c r="D7" s="320">
        <v>-0.94220699953229248</v>
      </c>
      <c r="E7" s="320">
        <v>-0.94636492849613307</v>
      </c>
      <c r="F7" s="320">
        <v>-0.42147967044859164</v>
      </c>
      <c r="G7" s="320">
        <v>1.0448555134181357</v>
      </c>
      <c r="H7" s="320">
        <v>0.13895489492571525</v>
      </c>
      <c r="I7" s="320">
        <v>-3.559417881185631</v>
      </c>
      <c r="J7" s="320">
        <v>-0.83711885420925491</v>
      </c>
      <c r="K7" s="320">
        <v>-1.9615195352191972</v>
      </c>
      <c r="L7" s="320">
        <v>-3.3951992168664282</v>
      </c>
      <c r="M7" s="366">
        <v>-2.804821651042825</v>
      </c>
      <c r="N7" s="366">
        <v>-1.7001053574783087</v>
      </c>
      <c r="O7" s="366">
        <v>-1.0604838212710443</v>
      </c>
      <c r="P7" s="366">
        <v>-0.93681508254917467</v>
      </c>
      <c r="Q7" s="366">
        <v>-0.82866177420778531</v>
      </c>
      <c r="R7" s="366">
        <v>-0.68561683845922428</v>
      </c>
      <c r="S7" s="330"/>
    </row>
    <row r="8" spans="2:28" ht="14.1" customHeight="1">
      <c r="B8" s="350" t="s">
        <v>770</v>
      </c>
      <c r="C8" s="349" t="s">
        <v>767</v>
      </c>
      <c r="D8" s="320">
        <v>-1.3434597070356478</v>
      </c>
      <c r="E8" s="320">
        <v>-1.1592958916754552</v>
      </c>
      <c r="F8" s="320">
        <v>-1.0948526856198573</v>
      </c>
      <c r="G8" s="320">
        <v>-0.37599677716463104</v>
      </c>
      <c r="H8" s="320">
        <v>0.13383388832631848</v>
      </c>
      <c r="I8" s="320">
        <v>-3.3552982766720825</v>
      </c>
      <c r="J8" s="320">
        <v>-0.46557741105878414</v>
      </c>
      <c r="K8" s="320">
        <v>0.37382553270465696</v>
      </c>
      <c r="L8" s="320">
        <v>-0.77843017093925526</v>
      </c>
      <c r="M8" s="366">
        <v>-0.3299307218331578</v>
      </c>
      <c r="N8" s="366">
        <v>0.54760180774304956</v>
      </c>
      <c r="O8" s="366">
        <v>0.78982840878699001</v>
      </c>
      <c r="P8" s="366">
        <v>0.96490790312107999</v>
      </c>
      <c r="Q8" s="366">
        <v>1.0410013202478463</v>
      </c>
      <c r="R8" s="366">
        <v>1.1137685848976218</v>
      </c>
      <c r="S8" s="330"/>
    </row>
    <row r="9" spans="2:28" ht="14.1" customHeight="1">
      <c r="B9" s="350" t="s">
        <v>643</v>
      </c>
      <c r="C9" s="349" t="s">
        <v>766</v>
      </c>
      <c r="D9" s="320">
        <v>-5.8143609137722665</v>
      </c>
      <c r="E9" s="320">
        <v>-5.3111085028397005</v>
      </c>
      <c r="F9" s="320">
        <v>-3.1008649244410629</v>
      </c>
      <c r="G9" s="320">
        <v>-0.73319351076353045</v>
      </c>
      <c r="H9" s="320">
        <v>-1.0940626114835135</v>
      </c>
      <c r="I9" s="320">
        <v>-2.0783884596503497</v>
      </c>
      <c r="J9" s="320">
        <v>-0.14103933778378508</v>
      </c>
      <c r="K9" s="320">
        <v>1.3416794269284569</v>
      </c>
      <c r="L9" s="320">
        <v>0.79324645762480017</v>
      </c>
      <c r="M9" s="366">
        <v>1.2815247146479813</v>
      </c>
      <c r="N9" s="366">
        <v>0.36249047092274567</v>
      </c>
      <c r="O9" s="366">
        <v>0.97520650321872049</v>
      </c>
      <c r="P9" s="366">
        <v>1.2486613425440896</v>
      </c>
      <c r="Q9" s="366">
        <v>1.4171148266702625</v>
      </c>
      <c r="R9" s="366">
        <v>1.5980228103361891</v>
      </c>
      <c r="S9" s="330"/>
    </row>
    <row r="10" spans="2:28" ht="14.1" customHeight="1">
      <c r="B10" s="351" t="s">
        <v>2666</v>
      </c>
      <c r="C10" s="349" t="s">
        <v>2667</v>
      </c>
      <c r="D10" s="320">
        <v>-1.7032613109610293</v>
      </c>
      <c r="E10" s="320">
        <v>-2.0747094450044088</v>
      </c>
      <c r="F10" s="320">
        <v>-1.7941270503479609</v>
      </c>
      <c r="G10" s="320">
        <v>-1.9732618590336315</v>
      </c>
      <c r="H10" s="320">
        <v>-3.0621914487730413</v>
      </c>
      <c r="I10" s="320">
        <v>-5.9494609362804578</v>
      </c>
      <c r="J10" s="320">
        <v>-3.19597721736007</v>
      </c>
      <c r="K10" s="320">
        <v>-3.833214026338903</v>
      </c>
      <c r="L10" s="320">
        <v>-4.0734423171577863</v>
      </c>
      <c r="M10" s="366">
        <v>-4.1139024890341034</v>
      </c>
      <c r="N10" s="366">
        <v>-3.9153352606502256</v>
      </c>
      <c r="O10" s="366">
        <v>-3.8022705487492834</v>
      </c>
      <c r="P10" s="366">
        <v>-3.6433334979515903</v>
      </c>
      <c r="Q10" s="366">
        <v>-3.5120087180981248</v>
      </c>
      <c r="R10" s="366">
        <v>-3.3880374594917622</v>
      </c>
      <c r="S10" s="330"/>
    </row>
    <row r="11" spans="2:28" ht="15" customHeight="1">
      <c r="B11" s="323" t="s">
        <v>2668</v>
      </c>
      <c r="C11" s="323" t="s">
        <v>2668</v>
      </c>
      <c r="D11" s="324" t="s">
        <v>2673</v>
      </c>
      <c r="E11" s="324" t="s">
        <v>2673</v>
      </c>
      <c r="F11" s="324" t="s">
        <v>2673</v>
      </c>
      <c r="G11" s="324" t="s">
        <v>2673</v>
      </c>
      <c r="H11" s="324" t="s">
        <v>2673</v>
      </c>
      <c r="I11" s="324" t="s">
        <v>2673</v>
      </c>
      <c r="J11" s="324" t="s">
        <v>2673</v>
      </c>
      <c r="K11" s="324" t="s">
        <v>2673</v>
      </c>
      <c r="L11" s="324" t="s">
        <v>2673</v>
      </c>
      <c r="M11" s="352" t="s">
        <v>2673</v>
      </c>
      <c r="N11" s="352" t="s">
        <v>2673</v>
      </c>
      <c r="O11" s="352" t="s">
        <v>2673</v>
      </c>
      <c r="P11" s="352" t="s">
        <v>2673</v>
      </c>
      <c r="Q11" s="352" t="s">
        <v>2673</v>
      </c>
      <c r="R11" s="352" t="s">
        <v>2673</v>
      </c>
      <c r="S11" s="324"/>
    </row>
    <row r="12" spans="2:28" ht="13.5" customHeight="1">
      <c r="B12" s="323" t="s">
        <v>528</v>
      </c>
      <c r="C12" s="323" t="s">
        <v>528</v>
      </c>
      <c r="D12" s="324">
        <v>0.68778379593982186</v>
      </c>
      <c r="E12" s="324">
        <v>-5.910744757163558E-2</v>
      </c>
      <c r="F12" s="324">
        <v>-1.2991900779058752</v>
      </c>
      <c r="G12" s="324">
        <v>7.6722696746055572</v>
      </c>
      <c r="H12" s="324">
        <v>7.0234233360048011</v>
      </c>
      <c r="I12" s="324">
        <v>6.7571683846482546</v>
      </c>
      <c r="J12" s="324">
        <v>9.1689606784814597</v>
      </c>
      <c r="K12" s="324">
        <v>4.8049313052909284</v>
      </c>
      <c r="L12" s="324">
        <v>5.7848220944186384</v>
      </c>
      <c r="M12" s="352">
        <v>7.6330336596403692</v>
      </c>
      <c r="N12" s="352">
        <v>7.9931577268787715</v>
      </c>
      <c r="O12" s="352">
        <v>7.4348237087612139</v>
      </c>
      <c r="P12" s="352">
        <v>6.6166193429042366</v>
      </c>
      <c r="Q12" s="352">
        <v>6.2214707632988508</v>
      </c>
      <c r="R12" s="352">
        <v>4.7625818143411349</v>
      </c>
      <c r="S12" s="324"/>
    </row>
    <row r="13" spans="2:28" ht="13.5" customHeight="1">
      <c r="B13" s="323" t="s">
        <v>536</v>
      </c>
      <c r="C13" s="323" t="s">
        <v>536</v>
      </c>
      <c r="D13" s="324">
        <v>-4.6125480301160069</v>
      </c>
      <c r="E13" s="324">
        <v>-4.123806587333565</v>
      </c>
      <c r="F13" s="324">
        <v>-4.6835926506887153</v>
      </c>
      <c r="G13" s="324">
        <v>-1.8133957232280025</v>
      </c>
      <c r="H13" s="324">
        <v>0.50108289120768434</v>
      </c>
      <c r="I13" s="324">
        <v>-2.7632677716672491</v>
      </c>
      <c r="J13" s="324">
        <v>-1.7458235322829991</v>
      </c>
      <c r="K13" s="324">
        <v>-2.3348810021619415</v>
      </c>
      <c r="L13" s="324">
        <v>-1.7014297803740137</v>
      </c>
      <c r="M13" s="352">
        <v>3.990304310477462</v>
      </c>
      <c r="N13" s="352">
        <v>4.1537724235507012</v>
      </c>
      <c r="O13" s="352">
        <v>3.8926524135453509</v>
      </c>
      <c r="P13" s="352">
        <v>3.6234534868803072</v>
      </c>
      <c r="Q13" s="352">
        <v>3.5848527443254841</v>
      </c>
      <c r="R13" s="352">
        <v>3.7481054218731824</v>
      </c>
      <c r="S13" s="324"/>
      <c r="T13" s="347"/>
      <c r="U13" s="310"/>
      <c r="V13" s="310"/>
      <c r="W13" s="310"/>
      <c r="X13" s="310"/>
      <c r="Y13" s="310"/>
      <c r="Z13" s="310"/>
      <c r="AA13" s="310"/>
      <c r="AB13" s="310"/>
    </row>
    <row r="14" spans="2:28" ht="13.5" customHeight="1">
      <c r="B14" s="323" t="s">
        <v>2669</v>
      </c>
      <c r="C14" s="323" t="s">
        <v>2669</v>
      </c>
      <c r="D14" s="324">
        <v>-0.64438759051969829</v>
      </c>
      <c r="E14" s="324">
        <v>1.8649819856871572</v>
      </c>
      <c r="F14" s="324">
        <v>2.3250654114565847</v>
      </c>
      <c r="G14" s="324">
        <v>3.4929815313624664</v>
      </c>
      <c r="H14" s="324">
        <v>2.0811429238325676</v>
      </c>
      <c r="I14" s="324">
        <v>-1.385101440931918</v>
      </c>
      <c r="J14" s="324">
        <v>-1.0714785501943533</v>
      </c>
      <c r="K14" s="324">
        <v>-2.4294515928574709</v>
      </c>
      <c r="L14" s="324">
        <v>-0.86904621154976791</v>
      </c>
      <c r="M14" s="352">
        <v>-0.57724651145798278</v>
      </c>
      <c r="N14" s="352">
        <v>-1.0033060980429587</v>
      </c>
      <c r="O14" s="352">
        <v>-1.7015431554440519</v>
      </c>
      <c r="P14" s="352">
        <v>-2.4335777569963817</v>
      </c>
      <c r="Q14" s="352">
        <v>-3.0023763625211224</v>
      </c>
      <c r="R14" s="352">
        <v>-3.3959611577572275</v>
      </c>
      <c r="S14" s="324"/>
    </row>
    <row r="15" spans="2:28" ht="13.5" customHeight="1">
      <c r="B15" s="323" t="s">
        <v>534</v>
      </c>
      <c r="C15" s="323" t="s">
        <v>534</v>
      </c>
      <c r="D15" s="324">
        <v>-0.16001472542284181</v>
      </c>
      <c r="E15" s="324">
        <v>-0.22601606522134055</v>
      </c>
      <c r="F15" s="324">
        <v>-1.0974576035507209</v>
      </c>
      <c r="G15" s="324">
        <v>-0.29021987735615074</v>
      </c>
      <c r="H15" s="324">
        <v>0.18013331136736993</v>
      </c>
      <c r="I15" s="324">
        <v>-6.2061571559491169</v>
      </c>
      <c r="J15" s="324">
        <v>2.4427527840031682</v>
      </c>
      <c r="K15" s="324">
        <v>2.0908186399343855</v>
      </c>
      <c r="L15" s="324">
        <v>-2.2283453145288989</v>
      </c>
      <c r="M15" s="352">
        <v>-0.91387608636712758</v>
      </c>
      <c r="N15" s="352">
        <v>-0.49917394745509103</v>
      </c>
      <c r="O15" s="352">
        <v>-0.16661010984899541</v>
      </c>
      <c r="P15" s="352">
        <v>0.30370328130517199</v>
      </c>
      <c r="Q15" s="352">
        <v>0.59077893013751281</v>
      </c>
      <c r="R15" s="352">
        <v>0.8865559646029374</v>
      </c>
      <c r="S15" s="324"/>
    </row>
    <row r="16" spans="2:28" ht="13.5" customHeight="1">
      <c r="B16" s="323" t="s">
        <v>524</v>
      </c>
      <c r="C16" s="323" t="s">
        <v>524</v>
      </c>
      <c r="D16" s="324">
        <v>-2.3185330524362922</v>
      </c>
      <c r="E16" s="324">
        <v>1.6729631057288543</v>
      </c>
      <c r="F16" s="324">
        <v>0.92961435550021476</v>
      </c>
      <c r="G16" s="324">
        <v>2.0009081889282403E-2</v>
      </c>
      <c r="H16" s="324">
        <v>-1.7317825841687209</v>
      </c>
      <c r="I16" s="324">
        <v>-1.2197887507346385</v>
      </c>
      <c r="J16" s="324">
        <v>-2.9596220856166848</v>
      </c>
      <c r="K16" s="324">
        <v>-1.3714004664271557</v>
      </c>
      <c r="L16" s="324">
        <v>-3.0926983217284789</v>
      </c>
      <c r="M16" s="352">
        <v>-2.5664935392387789</v>
      </c>
      <c r="N16" s="352">
        <v>-2.5575144696826477</v>
      </c>
      <c r="O16" s="352">
        <v>-2.6997955031890917</v>
      </c>
      <c r="P16" s="352">
        <v>-2.0128682116721048</v>
      </c>
      <c r="Q16" s="352">
        <v>-2.0344135074204859</v>
      </c>
      <c r="R16" s="352">
        <v>-1.9524541255106314</v>
      </c>
      <c r="S16" s="324"/>
    </row>
    <row r="17" spans="2:35" ht="14.25" customHeight="1">
      <c r="B17" s="323" t="s">
        <v>2712</v>
      </c>
      <c r="C17" s="323" t="s">
        <v>520</v>
      </c>
      <c r="D17" s="324">
        <v>0.69858560614617948</v>
      </c>
      <c r="E17" s="324">
        <v>-0.6902970431231501</v>
      </c>
      <c r="F17" s="324">
        <v>-1.6622615560056768</v>
      </c>
      <c r="G17" s="324">
        <v>-1.1577580989395975</v>
      </c>
      <c r="H17" s="324">
        <v>-1.3574283325956145</v>
      </c>
      <c r="I17" s="324">
        <v>-1.0869156247444816</v>
      </c>
      <c r="J17" s="324">
        <v>-11.081912106923653</v>
      </c>
      <c r="K17" s="324">
        <v>-0.7979024545401916</v>
      </c>
      <c r="L17" s="324">
        <v>-3.2987153533230589</v>
      </c>
      <c r="M17" s="352">
        <v>-1.6898705745159657</v>
      </c>
      <c r="N17" s="352">
        <v>-1.0657596355465135</v>
      </c>
      <c r="O17" s="352">
        <v>4.8693303854156371E-2</v>
      </c>
      <c r="P17" s="352">
        <v>0.11427359348207944</v>
      </c>
      <c r="Q17" s="352">
        <v>0.38934059108863084</v>
      </c>
      <c r="R17" s="352">
        <v>0.3927607600705818</v>
      </c>
      <c r="S17" s="324"/>
    </row>
    <row r="18" spans="2:35" ht="13.5" customHeight="1">
      <c r="B18" s="323" t="s">
        <v>127</v>
      </c>
      <c r="C18" s="323" t="s">
        <v>127</v>
      </c>
      <c r="D18" s="324">
        <v>-1.7365415798772181</v>
      </c>
      <c r="E18" s="324">
        <v>-2.4585201603695768</v>
      </c>
      <c r="F18" s="324">
        <v>-2.4554821224501122</v>
      </c>
      <c r="G18" s="324">
        <v>-3.3127931823547381</v>
      </c>
      <c r="H18" s="324">
        <v>-4.9167049051449103</v>
      </c>
      <c r="I18" s="324">
        <v>-7.5213202790420572</v>
      </c>
      <c r="J18" s="324">
        <v>-4.6689435763322304</v>
      </c>
      <c r="K18" s="324">
        <v>-5.652139700263306</v>
      </c>
      <c r="L18" s="324">
        <v>-5.6338545179664479</v>
      </c>
      <c r="M18" s="352">
        <v>-6.0686021172419755</v>
      </c>
      <c r="N18" s="352">
        <v>-6.2496225586544645</v>
      </c>
      <c r="O18" s="352">
        <v>-6.3060996584128395</v>
      </c>
      <c r="P18" s="352">
        <v>-6.1075740080091405</v>
      </c>
      <c r="Q18" s="352">
        <v>-5.9025405973825693</v>
      </c>
      <c r="R18" s="352">
        <v>-5.7600839282145362</v>
      </c>
      <c r="S18" s="324"/>
    </row>
    <row r="19" spans="2:35" ht="13.5" customHeight="1">
      <c r="B19" s="323" t="s">
        <v>544</v>
      </c>
      <c r="C19" s="323" t="s">
        <v>544</v>
      </c>
      <c r="D19" s="324">
        <v>-2.082196675155676</v>
      </c>
      <c r="E19" s="324">
        <v>-0.62056453347146623</v>
      </c>
      <c r="F19" s="324">
        <v>-0.32671965158971056</v>
      </c>
      <c r="G19" s="324">
        <v>-1.9124186837619603</v>
      </c>
      <c r="H19" s="324">
        <v>0.12760998405668433</v>
      </c>
      <c r="I19" s="324">
        <v>-2.315378840561078</v>
      </c>
      <c r="J19" s="324">
        <v>-4.0002518930006437</v>
      </c>
      <c r="K19" s="324">
        <v>-2.8539417185767646</v>
      </c>
      <c r="L19" s="324">
        <v>1.1565784108841797</v>
      </c>
      <c r="M19" s="352">
        <v>1.3938231958680909</v>
      </c>
      <c r="N19" s="352">
        <v>1.1003507849277034</v>
      </c>
      <c r="O19" s="352">
        <v>0.79886724807133946</v>
      </c>
      <c r="P19" s="352">
        <v>0.9700580635668693</v>
      </c>
      <c r="Q19" s="352">
        <v>0.84657264587088021</v>
      </c>
      <c r="R19" s="352">
        <v>0.74698543823973729</v>
      </c>
      <c r="S19" s="324"/>
    </row>
    <row r="20" spans="2:35" ht="13.5" customHeight="1">
      <c r="B20" s="323" t="s">
        <v>2671</v>
      </c>
      <c r="C20" s="323" t="s">
        <v>2671</v>
      </c>
      <c r="D20" s="324">
        <v>-1.9376481496890503</v>
      </c>
      <c r="E20" s="324">
        <v>-1.292310224991335</v>
      </c>
      <c r="F20" s="324">
        <v>-1.1523513863061796</v>
      </c>
      <c r="G20" s="324">
        <v>-0.74005408361835723</v>
      </c>
      <c r="H20" s="324">
        <v>-0.4810407010313999</v>
      </c>
      <c r="I20" s="324">
        <v>-4.5656378671960116</v>
      </c>
      <c r="J20" s="324">
        <v>-0.34308035427837696</v>
      </c>
      <c r="K20" s="324">
        <v>-0.62603592061441282</v>
      </c>
      <c r="L20" s="324">
        <v>-0.5343605727333105</v>
      </c>
      <c r="M20" s="352">
        <v>-0.3710668500215088</v>
      </c>
      <c r="N20" s="352">
        <v>-2.4757495539629873E-2</v>
      </c>
      <c r="O20" s="352">
        <v>0.25910694809168661</v>
      </c>
      <c r="P20" s="352">
        <v>0.44181883550121931</v>
      </c>
      <c r="Q20" s="352">
        <v>0.61674974031730734</v>
      </c>
      <c r="R20" s="352">
        <v>0.81384319665434324</v>
      </c>
      <c r="S20" s="324"/>
    </row>
    <row r="21" spans="2:35" ht="16.5" customHeight="1">
      <c r="B21" s="323" t="s">
        <v>2672</v>
      </c>
      <c r="C21" s="323" t="s">
        <v>508</v>
      </c>
      <c r="D21" s="324">
        <v>-5.9419464421424921</v>
      </c>
      <c r="E21" s="324">
        <v>-9.865230355013118</v>
      </c>
      <c r="F21" s="324">
        <v>-3.0121414668470345</v>
      </c>
      <c r="G21" s="324">
        <v>-1.2839390031406688</v>
      </c>
      <c r="H21" s="324">
        <v>-2.0973797556650204</v>
      </c>
      <c r="I21" s="324">
        <v>-9.1241393986293975</v>
      </c>
      <c r="J21" s="324">
        <v>-2.6134653058379897</v>
      </c>
      <c r="K21" s="324">
        <v>-0.56152932611547413</v>
      </c>
      <c r="L21" s="324">
        <v>-2.5279368312477262</v>
      </c>
      <c r="M21" s="324" t="s">
        <v>2673</v>
      </c>
      <c r="N21" s="324" t="s">
        <v>2673</v>
      </c>
      <c r="O21" s="324" t="s">
        <v>2673</v>
      </c>
      <c r="P21" s="324" t="s">
        <v>2673</v>
      </c>
      <c r="Q21" s="324" t="s">
        <v>2673</v>
      </c>
      <c r="R21" s="324" t="s">
        <v>2673</v>
      </c>
      <c r="S21" s="324"/>
      <c r="AD21" s="310"/>
    </row>
    <row r="22" spans="2:35" ht="14.25" customHeight="1">
      <c r="B22" s="323" t="s">
        <v>573</v>
      </c>
      <c r="C22" s="323" t="s">
        <v>573</v>
      </c>
      <c r="D22" s="324">
        <v>-4.376128775225423</v>
      </c>
      <c r="E22" s="324">
        <v>-3.6845667475374348</v>
      </c>
      <c r="F22" s="324">
        <v>-2.6023729140501146</v>
      </c>
      <c r="G22" s="324">
        <v>-0.47619242639837139</v>
      </c>
      <c r="H22" s="324">
        <v>1.5384545150355629</v>
      </c>
      <c r="I22" s="324">
        <v>2.0390185217004175</v>
      </c>
      <c r="J22" s="324">
        <v>0.84406481299380298</v>
      </c>
      <c r="K22" s="324">
        <v>0.12002577059343372</v>
      </c>
      <c r="L22" s="324">
        <v>1.1060132314720013</v>
      </c>
      <c r="M22" s="352">
        <v>6.5326938319424395</v>
      </c>
      <c r="N22" s="352">
        <v>3.9467651511045116</v>
      </c>
      <c r="O22" s="352">
        <v>4.6032613025234221</v>
      </c>
      <c r="P22" s="352">
        <v>4.8598115150507279</v>
      </c>
      <c r="Q22" s="352">
        <v>4.7916789839702636</v>
      </c>
      <c r="R22" s="352">
        <v>4.7808181722421343</v>
      </c>
      <c r="S22" s="324"/>
    </row>
    <row r="23" spans="2:35" ht="13.5" customHeight="1">
      <c r="B23" s="323" t="s">
        <v>510</v>
      </c>
      <c r="C23" s="323" t="s">
        <v>510</v>
      </c>
      <c r="D23" s="324">
        <v>1.1313898109411979</v>
      </c>
      <c r="E23" s="324">
        <v>1.2968378299435559</v>
      </c>
      <c r="F23" s="324">
        <v>-0.11639143925369948</v>
      </c>
      <c r="G23" s="324">
        <v>-0.64551307637188871</v>
      </c>
      <c r="H23" s="324">
        <v>-1.3590066382094244</v>
      </c>
      <c r="I23" s="324">
        <v>-4.0347831432054688</v>
      </c>
      <c r="J23" s="324">
        <v>-5.3468206985610491</v>
      </c>
      <c r="K23" s="324">
        <v>-4.8884714519392194</v>
      </c>
      <c r="L23" s="324">
        <v>-2.3102722621450704</v>
      </c>
      <c r="M23" s="352">
        <v>-0.79278523805461665</v>
      </c>
      <c r="N23" s="352">
        <v>-0.43472260833998444</v>
      </c>
      <c r="O23" s="352">
        <v>-0.24144821781475448</v>
      </c>
      <c r="P23" s="352">
        <v>-0.17538262036753036</v>
      </c>
      <c r="Q23" s="352">
        <v>3.5154457186405273E-2</v>
      </c>
      <c r="R23" s="352">
        <v>-4.6340997436043072E-2</v>
      </c>
      <c r="S23" s="324"/>
      <c r="U23" s="360"/>
      <c r="V23" s="360"/>
      <c r="W23" s="360"/>
      <c r="X23" s="360"/>
      <c r="Y23" s="360"/>
      <c r="Z23" s="360"/>
      <c r="AA23" s="360"/>
      <c r="AB23" s="360"/>
      <c r="AC23" s="360"/>
      <c r="AD23" s="360"/>
      <c r="AE23" s="360"/>
      <c r="AF23" s="360"/>
      <c r="AG23" s="360"/>
      <c r="AH23" s="360"/>
      <c r="AI23" s="360"/>
    </row>
    <row r="24" spans="2:35" ht="13.5" customHeight="1">
      <c r="B24" s="323" t="s">
        <v>1061</v>
      </c>
      <c r="C24" s="323" t="s">
        <v>1061</v>
      </c>
      <c r="D24" s="324">
        <v>-2.5175930588983797</v>
      </c>
      <c r="E24" s="324">
        <v>-2.7570316212223571</v>
      </c>
      <c r="F24" s="324">
        <v>-1.4216155384504296</v>
      </c>
      <c r="G24" s="324">
        <v>-2.0355270667732368</v>
      </c>
      <c r="H24" s="324">
        <v>-2.938411563150904</v>
      </c>
      <c r="I24" s="324">
        <v>-3.9131353138922611</v>
      </c>
      <c r="J24" s="324">
        <v>-3.107577749736862</v>
      </c>
      <c r="K24" s="324">
        <v>-4.3285385276822099</v>
      </c>
      <c r="L24" s="324">
        <v>-3.4177583885945264</v>
      </c>
      <c r="M24" s="352">
        <v>-2.4656362731876182</v>
      </c>
      <c r="N24" s="352">
        <v>-2.2018612944197922</v>
      </c>
      <c r="O24" s="352">
        <v>-2.0821065996856274</v>
      </c>
      <c r="P24" s="352">
        <v>-2.0656868827511565</v>
      </c>
      <c r="Q24" s="352">
        <v>-2.0248292796395777</v>
      </c>
      <c r="R24" s="352">
        <v>-1.9738743502602745</v>
      </c>
      <c r="S24" s="324"/>
    </row>
    <row r="25" spans="2:35" ht="13.5" customHeight="1">
      <c r="B25" s="323" t="s">
        <v>565</v>
      </c>
      <c r="C25" s="323" t="s">
        <v>565</v>
      </c>
      <c r="D25" s="324">
        <v>-1.4281135019152953</v>
      </c>
      <c r="E25" s="324">
        <v>-1.0662973123076407</v>
      </c>
      <c r="F25" s="324">
        <v>-0.59269481540035918</v>
      </c>
      <c r="G25" s="324">
        <v>9.6305481094376727E-2</v>
      </c>
      <c r="H25" s="324">
        <v>-0.320849480029478</v>
      </c>
      <c r="I25" s="324">
        <v>-3.2988042270698625</v>
      </c>
      <c r="J25" s="324">
        <v>-1.8242580331273077</v>
      </c>
      <c r="K25" s="324">
        <v>-2.9560030607038119E-2</v>
      </c>
      <c r="L25" s="324">
        <v>0.47097310174524265</v>
      </c>
      <c r="M25" s="352">
        <v>-0.18406055843353325</v>
      </c>
      <c r="N25" s="352">
        <v>-0.62653029589504816</v>
      </c>
      <c r="O25" s="352">
        <v>-0.41751489344634019</v>
      </c>
      <c r="P25" s="352">
        <v>-0.31365266152752824</v>
      </c>
      <c r="Q25" s="352">
        <v>-0.25199608960492254</v>
      </c>
      <c r="R25" s="352">
        <v>-0.23476774929013025</v>
      </c>
      <c r="S25" s="324"/>
    </row>
    <row r="26" spans="2:35" ht="13.5" customHeight="1">
      <c r="B26" s="323" t="s">
        <v>2674</v>
      </c>
      <c r="C26" s="323" t="s">
        <v>2674</v>
      </c>
      <c r="D26" s="324" t="s">
        <v>2623</v>
      </c>
      <c r="E26" s="324" t="s">
        <v>2623</v>
      </c>
      <c r="F26" s="324" t="s">
        <v>2623</v>
      </c>
      <c r="G26" s="324" t="s">
        <v>2623</v>
      </c>
      <c r="H26" s="324" t="s">
        <v>2623</v>
      </c>
      <c r="I26" s="324" t="s">
        <v>2623</v>
      </c>
      <c r="J26" s="324" t="s">
        <v>2623</v>
      </c>
      <c r="K26" s="324" t="s">
        <v>2623</v>
      </c>
      <c r="L26" s="324" t="s">
        <v>2623</v>
      </c>
      <c r="M26" s="352" t="s">
        <v>2623</v>
      </c>
      <c r="N26" s="352" t="s">
        <v>2623</v>
      </c>
      <c r="O26" s="352" t="s">
        <v>2623</v>
      </c>
      <c r="P26" s="352" t="s">
        <v>2623</v>
      </c>
      <c r="Q26" s="352" t="s">
        <v>2623</v>
      </c>
      <c r="R26" s="352" t="s">
        <v>2623</v>
      </c>
      <c r="S26" s="324"/>
    </row>
    <row r="27" spans="2:35" ht="13.5" customHeight="1">
      <c r="B27" s="323" t="s">
        <v>577</v>
      </c>
      <c r="C27" s="323" t="s">
        <v>577</v>
      </c>
      <c r="D27" s="324" t="s">
        <v>2623</v>
      </c>
      <c r="E27" s="324" t="s">
        <v>2623</v>
      </c>
      <c r="F27" s="324" t="s">
        <v>2623</v>
      </c>
      <c r="G27" s="324" t="s">
        <v>2623</v>
      </c>
      <c r="H27" s="324" t="s">
        <v>2623</v>
      </c>
      <c r="I27" s="324" t="s">
        <v>2623</v>
      </c>
      <c r="J27" s="324" t="s">
        <v>2623</v>
      </c>
      <c r="K27" s="324" t="s">
        <v>2623</v>
      </c>
      <c r="L27" s="324" t="s">
        <v>2623</v>
      </c>
      <c r="M27" s="352" t="s">
        <v>2623</v>
      </c>
      <c r="N27" s="352" t="s">
        <v>2623</v>
      </c>
      <c r="O27" s="352" t="s">
        <v>2623</v>
      </c>
      <c r="P27" s="352" t="s">
        <v>2623</v>
      </c>
      <c r="Q27" s="352" t="s">
        <v>2623</v>
      </c>
      <c r="R27" s="352" t="s">
        <v>2623</v>
      </c>
      <c r="S27" s="324"/>
    </row>
    <row r="28" spans="2:35" ht="13.5" customHeight="1">
      <c r="B28" s="323" t="s">
        <v>518</v>
      </c>
      <c r="C28" s="323" t="s">
        <v>518</v>
      </c>
      <c r="D28" s="324" t="s">
        <v>2623</v>
      </c>
      <c r="E28" s="324" t="s">
        <v>2623</v>
      </c>
      <c r="F28" s="324" t="s">
        <v>2623</v>
      </c>
      <c r="G28" s="324" t="s">
        <v>2623</v>
      </c>
      <c r="H28" s="324" t="s">
        <v>2623</v>
      </c>
      <c r="I28" s="324" t="s">
        <v>2623</v>
      </c>
      <c r="J28" s="324" t="s">
        <v>2623</v>
      </c>
      <c r="K28" s="324" t="s">
        <v>2623</v>
      </c>
      <c r="L28" s="324" t="s">
        <v>2623</v>
      </c>
      <c r="M28" s="352" t="s">
        <v>2623</v>
      </c>
      <c r="N28" s="352" t="s">
        <v>2623</v>
      </c>
      <c r="O28" s="352" t="s">
        <v>2623</v>
      </c>
      <c r="P28" s="352" t="s">
        <v>2623</v>
      </c>
      <c r="Q28" s="352" t="s">
        <v>2623</v>
      </c>
      <c r="R28" s="352" t="s">
        <v>2623</v>
      </c>
      <c r="S28" s="324"/>
    </row>
    <row r="29" spans="2:35" ht="13.5" customHeight="1">
      <c r="B29" s="323" t="s">
        <v>2675</v>
      </c>
      <c r="C29" s="323" t="s">
        <v>2675</v>
      </c>
      <c r="D29" s="324">
        <v>-2.7520400207401612</v>
      </c>
      <c r="E29" s="324">
        <v>-2.0993407165931051</v>
      </c>
      <c r="F29" s="324">
        <v>-3.9364707685877187</v>
      </c>
      <c r="G29" s="324">
        <v>-2.0677021697678901</v>
      </c>
      <c r="H29" s="324">
        <v>-7.3726218943451576</v>
      </c>
      <c r="I29" s="324">
        <v>-9.3371648759841808</v>
      </c>
      <c r="J29" s="324">
        <v>-1.309190967847387</v>
      </c>
      <c r="K29" s="324">
        <v>0.71446265045841562</v>
      </c>
      <c r="L29" s="324" t="s">
        <v>2673</v>
      </c>
      <c r="M29" s="352" t="s">
        <v>2673</v>
      </c>
      <c r="N29" s="352" t="s">
        <v>2673</v>
      </c>
      <c r="O29" s="352" t="s">
        <v>2673</v>
      </c>
      <c r="P29" s="352" t="s">
        <v>2673</v>
      </c>
      <c r="Q29" s="352" t="s">
        <v>2673</v>
      </c>
      <c r="R29" s="352" t="s">
        <v>2673</v>
      </c>
      <c r="S29" s="324"/>
      <c r="AD29" s="310"/>
    </row>
    <row r="30" spans="2:35" ht="13.5" customHeight="1">
      <c r="B30" s="323" t="s">
        <v>2677</v>
      </c>
      <c r="C30" s="323" t="s">
        <v>2677</v>
      </c>
      <c r="D30" s="324">
        <v>-1.0211002434620033</v>
      </c>
      <c r="E30" s="324">
        <v>-0.86482746917282916</v>
      </c>
      <c r="F30" s="324">
        <v>-0.78292151253879094</v>
      </c>
      <c r="G30" s="324">
        <v>-1.671080511706323</v>
      </c>
      <c r="H30" s="324">
        <v>-2.0348832950803106</v>
      </c>
      <c r="I30" s="324">
        <v>-2.0820030546128252</v>
      </c>
      <c r="J30" s="324">
        <v>-3.1413885239124486</v>
      </c>
      <c r="K30" s="324">
        <v>-2.9946114147711613</v>
      </c>
      <c r="L30" s="324">
        <v>-2.2010573724114493</v>
      </c>
      <c r="M30" s="352">
        <v>-1.2934776204509664</v>
      </c>
      <c r="N30" s="352">
        <v>-0.95396952543471258</v>
      </c>
      <c r="O30" s="352">
        <v>-0.8456117493837676</v>
      </c>
      <c r="P30" s="352">
        <v>-0.67719849323544257</v>
      </c>
      <c r="Q30" s="352">
        <v>-0.52662583070648361</v>
      </c>
      <c r="R30" s="352">
        <v>-0.54812415838165307</v>
      </c>
      <c r="S30" s="324"/>
    </row>
    <row r="31" spans="2:35" ht="13.5" customHeight="1">
      <c r="B31" s="323" t="s">
        <v>575</v>
      </c>
      <c r="C31" s="323" t="s">
        <v>575</v>
      </c>
      <c r="D31" s="324">
        <v>-1.3885120308693817</v>
      </c>
      <c r="E31" s="324">
        <v>-0.8940035660033081</v>
      </c>
      <c r="F31" s="324">
        <v>0.90619077568402906</v>
      </c>
      <c r="G31" s="324">
        <v>1.0759737753066729</v>
      </c>
      <c r="H31" s="324">
        <v>0.94728229896962868</v>
      </c>
      <c r="I31" s="324">
        <v>4.8117846546149846E-2</v>
      </c>
      <c r="J31" s="324">
        <v>0.37663940544250302</v>
      </c>
      <c r="K31" s="324">
        <v>0.75370822140156613</v>
      </c>
      <c r="L31" s="324">
        <v>1.381201797495768</v>
      </c>
      <c r="M31" s="352">
        <v>-1.1193483433725342</v>
      </c>
      <c r="N31" s="352">
        <v>1.2547288776231977</v>
      </c>
      <c r="O31" s="352">
        <v>1.4585767788537567</v>
      </c>
      <c r="P31" s="352">
        <v>1.411386096957528</v>
      </c>
      <c r="Q31" s="352">
        <v>1.2288636340627574</v>
      </c>
      <c r="R31" s="352">
        <v>1.0827070430429402</v>
      </c>
      <c r="S31" s="324"/>
    </row>
    <row r="32" spans="2:35" ht="13.5" customHeight="1">
      <c r="B32" s="323" t="s">
        <v>563</v>
      </c>
      <c r="C32" s="323" t="s">
        <v>563</v>
      </c>
      <c r="D32" s="324">
        <v>-0.99906225803814763</v>
      </c>
      <c r="E32" s="324">
        <v>0.48548742292889457</v>
      </c>
      <c r="F32" s="324">
        <v>-0.69220299133913055</v>
      </c>
      <c r="G32" s="324">
        <v>-0.47286921338903487</v>
      </c>
      <c r="H32" s="324">
        <v>-1.7069791625712674</v>
      </c>
      <c r="I32" s="324">
        <v>-2.6722860889239008</v>
      </c>
      <c r="J32" s="324">
        <v>-3.8891922946786015</v>
      </c>
      <c r="K32" s="324">
        <v>-3.1397726263593198</v>
      </c>
      <c r="L32" s="324">
        <v>-3.1</v>
      </c>
      <c r="M32" s="352">
        <v>-2.0188792698222975</v>
      </c>
      <c r="N32" s="352">
        <v>-1.3207837454915761</v>
      </c>
      <c r="O32" s="352">
        <v>-0.85752278981168872</v>
      </c>
      <c r="P32" s="352">
        <v>-0.65641588617561863</v>
      </c>
      <c r="Q32" s="352">
        <v>-0.61165953089567038</v>
      </c>
      <c r="R32" s="352">
        <v>-0.54392980183932071</v>
      </c>
      <c r="S32" s="324"/>
    </row>
    <row r="33" spans="2:30" ht="13.5" customHeight="1">
      <c r="B33" s="323" t="s">
        <v>583</v>
      </c>
      <c r="C33" s="323" t="s">
        <v>583</v>
      </c>
      <c r="D33" s="324" t="s">
        <v>2623</v>
      </c>
      <c r="E33" s="324" t="s">
        <v>2623</v>
      </c>
      <c r="F33" s="324" t="s">
        <v>2623</v>
      </c>
      <c r="G33" s="324" t="s">
        <v>2623</v>
      </c>
      <c r="H33" s="324" t="s">
        <v>2623</v>
      </c>
      <c r="I33" s="324" t="s">
        <v>2623</v>
      </c>
      <c r="J33" s="324" t="s">
        <v>2623</v>
      </c>
      <c r="K33" s="324" t="s">
        <v>2623</v>
      </c>
      <c r="L33" s="324" t="s">
        <v>2623</v>
      </c>
      <c r="M33" s="352" t="s">
        <v>2623</v>
      </c>
      <c r="N33" s="352" t="s">
        <v>2623</v>
      </c>
      <c r="O33" s="352" t="s">
        <v>2623</v>
      </c>
      <c r="P33" s="352" t="s">
        <v>2623</v>
      </c>
      <c r="Q33" s="352" t="s">
        <v>2623</v>
      </c>
      <c r="R33" s="352" t="s">
        <v>2623</v>
      </c>
      <c r="S33" s="324"/>
    </row>
    <row r="34" spans="2:30" ht="14.25" customHeight="1">
      <c r="B34" s="323" t="s">
        <v>2678</v>
      </c>
      <c r="C34" s="323" t="s">
        <v>2678</v>
      </c>
      <c r="D34" s="324" t="s">
        <v>2623</v>
      </c>
      <c r="E34" s="324" t="s">
        <v>2623</v>
      </c>
      <c r="F34" s="324" t="s">
        <v>2623</v>
      </c>
      <c r="G34" s="324" t="s">
        <v>2623</v>
      </c>
      <c r="H34" s="324" t="s">
        <v>2623</v>
      </c>
      <c r="I34" s="324" t="s">
        <v>2623</v>
      </c>
      <c r="J34" s="324" t="s">
        <v>2623</v>
      </c>
      <c r="K34" s="324" t="s">
        <v>2623</v>
      </c>
      <c r="L34" s="324" t="s">
        <v>2623</v>
      </c>
      <c r="M34" s="352" t="s">
        <v>2623</v>
      </c>
      <c r="N34" s="352" t="s">
        <v>2623</v>
      </c>
      <c r="O34" s="352" t="s">
        <v>2623</v>
      </c>
      <c r="P34" s="352" t="s">
        <v>2623</v>
      </c>
      <c r="Q34" s="352" t="s">
        <v>2623</v>
      </c>
      <c r="R34" s="352" t="s">
        <v>2623</v>
      </c>
      <c r="S34" s="324"/>
    </row>
    <row r="35" spans="2:30" ht="13.5" customHeight="1">
      <c r="B35" s="323" t="s">
        <v>561</v>
      </c>
      <c r="C35" s="323" t="s">
        <v>561</v>
      </c>
      <c r="D35" s="324">
        <v>-0.56959551971184019</v>
      </c>
      <c r="E35" s="324">
        <v>-0.88151274212127462</v>
      </c>
      <c r="F35" s="324">
        <v>-1.1892207878528873</v>
      </c>
      <c r="G35" s="324">
        <v>-0.94848407689774505</v>
      </c>
      <c r="H35" s="324">
        <v>-0.10080076770440879</v>
      </c>
      <c r="I35" s="324">
        <v>-5.2826987701514234</v>
      </c>
      <c r="J35" s="324">
        <v>-2.7709801552264302</v>
      </c>
      <c r="K35" s="324">
        <v>-0.832600850221489</v>
      </c>
      <c r="L35" s="324">
        <v>-1.1346754265712293</v>
      </c>
      <c r="M35" s="352">
        <v>-0.99325851236610774</v>
      </c>
      <c r="N35" s="352">
        <v>-0.79395590828354956</v>
      </c>
      <c r="O35" s="352">
        <v>-0.52861876214420145</v>
      </c>
      <c r="P35" s="352">
        <v>-0.10445225717114327</v>
      </c>
      <c r="Q35" s="352">
        <v>-0.1073657104828484</v>
      </c>
      <c r="R35" s="352">
        <v>-0.23184433177715585</v>
      </c>
      <c r="S35" s="324"/>
    </row>
    <row r="36" spans="2:30" ht="13.5" customHeight="1">
      <c r="B36" s="323" t="s">
        <v>550</v>
      </c>
      <c r="C36" s="323" t="s">
        <v>550</v>
      </c>
      <c r="D36" s="324">
        <v>2.1570892790043561</v>
      </c>
      <c r="E36" s="324">
        <v>1.0091030843311428</v>
      </c>
      <c r="F36" s="324">
        <v>0.80447547943445596</v>
      </c>
      <c r="G36" s="324">
        <v>0.12748188472844882</v>
      </c>
      <c r="H36" s="324">
        <v>7.9932644804563996E-2</v>
      </c>
      <c r="I36" s="324">
        <v>-1.6720668774867529</v>
      </c>
      <c r="J36" s="324">
        <v>-3.5470032333927572</v>
      </c>
      <c r="K36" s="324">
        <v>-3.5987273731116249</v>
      </c>
      <c r="L36" s="324">
        <v>-2.9188015260372069</v>
      </c>
      <c r="M36" s="352">
        <v>-1.7324792799496811</v>
      </c>
      <c r="N36" s="352">
        <v>-1.0496704451260508</v>
      </c>
      <c r="O36" s="352">
        <v>-0.34395761186942353</v>
      </c>
      <c r="P36" s="352">
        <v>1.8901944768713146E-2</v>
      </c>
      <c r="Q36" s="352">
        <v>0.34619755894149251</v>
      </c>
      <c r="R36" s="352">
        <v>0.33075277576593581</v>
      </c>
      <c r="S36" s="324"/>
    </row>
    <row r="37" spans="2:30" ht="13.5" customHeight="1">
      <c r="B37" s="323" t="s">
        <v>516</v>
      </c>
      <c r="C37" s="323" t="s">
        <v>516</v>
      </c>
      <c r="D37" s="324">
        <v>-0.46430181760532352</v>
      </c>
      <c r="E37" s="324">
        <v>-1.9078217096791594E-2</v>
      </c>
      <c r="F37" s="324">
        <v>-6.3977359930175393E-2</v>
      </c>
      <c r="G37" s="324">
        <v>-5.6435065973856717E-2</v>
      </c>
      <c r="H37" s="324">
        <v>-0.97597992299672987</v>
      </c>
      <c r="I37" s="324">
        <v>-4.1285974449104712</v>
      </c>
      <c r="J37" s="324">
        <v>-1.0329686403061578</v>
      </c>
      <c r="K37" s="324">
        <v>-3.3864051509861501</v>
      </c>
      <c r="L37" s="324">
        <v>-3.3075169896251451</v>
      </c>
      <c r="M37" s="352">
        <v>-2.9093589088128096</v>
      </c>
      <c r="N37" s="352">
        <v>-2.3748561095256826</v>
      </c>
      <c r="O37" s="352">
        <v>-2.2185482389287232</v>
      </c>
      <c r="P37" s="352">
        <v>-2.214249038260736</v>
      </c>
      <c r="Q37" s="352">
        <v>-1.972936160635244</v>
      </c>
      <c r="R37" s="352">
        <v>-1.9152960130780587</v>
      </c>
      <c r="S37" s="324"/>
    </row>
    <row r="38" spans="2:30" ht="13.5" customHeight="1">
      <c r="B38" s="323" t="s">
        <v>2679</v>
      </c>
      <c r="C38" s="323" t="s">
        <v>2679</v>
      </c>
      <c r="D38" s="324">
        <v>-3.4412072159792522</v>
      </c>
      <c r="E38" s="324">
        <v>-6.1040395494803654</v>
      </c>
      <c r="F38" s="324">
        <v>-1.5816791641545633</v>
      </c>
      <c r="G38" s="324">
        <v>3.8789274665459152</v>
      </c>
      <c r="H38" s="324">
        <v>2.4763606572476449</v>
      </c>
      <c r="I38" s="324">
        <v>-5.0773271164492941</v>
      </c>
      <c r="J38" s="324">
        <v>3.8627615865697593</v>
      </c>
      <c r="K38" s="324">
        <v>9.1446890115822921</v>
      </c>
      <c r="L38" s="324">
        <v>4.9023485508144473</v>
      </c>
      <c r="M38" s="352">
        <v>4.3561131030464617</v>
      </c>
      <c r="N38" s="352">
        <v>3.1517243350429345</v>
      </c>
      <c r="O38" s="352">
        <v>2.449367338142268</v>
      </c>
      <c r="P38" s="352">
        <v>2.1050173949610032</v>
      </c>
      <c r="Q38" s="352">
        <v>1.9982807406547423</v>
      </c>
      <c r="R38" s="352">
        <v>2.0572537637819912</v>
      </c>
      <c r="S38" s="324"/>
    </row>
    <row r="39" spans="2:30" ht="13.5" customHeight="1">
      <c r="B39" s="323" t="s">
        <v>526</v>
      </c>
      <c r="C39" s="323" t="s">
        <v>526</v>
      </c>
      <c r="D39" s="324">
        <v>0.18148806533583664</v>
      </c>
      <c r="E39" s="324">
        <v>-0.56390040743041869</v>
      </c>
      <c r="F39" s="324">
        <v>-2.098281707978626</v>
      </c>
      <c r="G39" s="324">
        <v>-2.2914093034833187</v>
      </c>
      <c r="H39" s="324">
        <v>-4.4601844615375112</v>
      </c>
      <c r="I39" s="324">
        <v>-7.0111469231864207</v>
      </c>
      <c r="J39" s="324">
        <v>-5.0026048603184945</v>
      </c>
      <c r="K39" s="324">
        <v>-4.0036623584305309</v>
      </c>
      <c r="L39" s="324">
        <v>-3.7371539242892826</v>
      </c>
      <c r="M39" s="352">
        <v>-3.8730610368246063</v>
      </c>
      <c r="N39" s="352">
        <v>-4.1365651467600202</v>
      </c>
      <c r="O39" s="352">
        <v>-4.2758126570508228</v>
      </c>
      <c r="P39" s="352">
        <v>-3.9813388895928328</v>
      </c>
      <c r="Q39" s="352">
        <v>-3.543968163152035</v>
      </c>
      <c r="R39" s="352">
        <v>-3.523695598167413</v>
      </c>
      <c r="S39" s="324"/>
    </row>
    <row r="40" spans="2:30" ht="13.5" customHeight="1">
      <c r="B40" s="323" t="s">
        <v>1617</v>
      </c>
      <c r="C40" s="323" t="s">
        <v>2680</v>
      </c>
      <c r="D40" s="324">
        <v>-2.8293249531555253</v>
      </c>
      <c r="E40" s="324">
        <v>-2.7814876732353073</v>
      </c>
      <c r="F40" s="324">
        <v>-0.49692277384533978</v>
      </c>
      <c r="G40" s="324">
        <v>3.4448011540994044</v>
      </c>
      <c r="H40" s="324">
        <v>2.256925504268227</v>
      </c>
      <c r="I40" s="324">
        <v>-4.1235369736061305</v>
      </c>
      <c r="J40" s="324">
        <v>0.83217794178064908</v>
      </c>
      <c r="K40" s="324">
        <v>-1.0095222920703246</v>
      </c>
      <c r="L40" s="324">
        <v>-2.2163678400559501</v>
      </c>
      <c r="M40" s="352">
        <v>-2.0672647618869351</v>
      </c>
      <c r="N40" s="352">
        <v>-1.2355088410561641</v>
      </c>
      <c r="O40" s="352">
        <v>-0.31458150021308462</v>
      </c>
      <c r="P40" s="352">
        <v>-0.1128531223768855</v>
      </c>
      <c r="Q40" s="352">
        <v>-9.2520603875135762E-2</v>
      </c>
      <c r="R40" s="352">
        <v>0.20534213114024755</v>
      </c>
      <c r="S40" s="324"/>
    </row>
    <row r="41" spans="2:30" ht="13.5" customHeight="1">
      <c r="B41" s="323" t="s">
        <v>2681</v>
      </c>
      <c r="C41" s="323" t="s">
        <v>2681</v>
      </c>
      <c r="D41" s="324" t="s">
        <v>2623</v>
      </c>
      <c r="E41" s="324" t="s">
        <v>2623</v>
      </c>
      <c r="F41" s="324" t="s">
        <v>2623</v>
      </c>
      <c r="G41" s="324" t="s">
        <v>2623</v>
      </c>
      <c r="H41" s="324" t="s">
        <v>2623</v>
      </c>
      <c r="I41" s="324" t="s">
        <v>2623</v>
      </c>
      <c r="J41" s="324" t="s">
        <v>2623</v>
      </c>
      <c r="K41" s="324" t="s">
        <v>2623</v>
      </c>
      <c r="L41" s="324" t="s">
        <v>2623</v>
      </c>
      <c r="M41" s="352" t="s">
        <v>2623</v>
      </c>
      <c r="N41" s="352" t="s">
        <v>2623</v>
      </c>
      <c r="O41" s="352" t="s">
        <v>2623</v>
      </c>
      <c r="P41" s="352" t="s">
        <v>2623</v>
      </c>
      <c r="Q41" s="352" t="s">
        <v>2623</v>
      </c>
      <c r="R41" s="352" t="s">
        <v>2623</v>
      </c>
      <c r="S41" s="324"/>
    </row>
    <row r="42" spans="2:30" ht="13.5" customHeight="1">
      <c r="B42" s="323" t="s">
        <v>522</v>
      </c>
      <c r="C42" s="323" t="s">
        <v>522</v>
      </c>
      <c r="D42" s="324">
        <v>-1.2229668280014416</v>
      </c>
      <c r="E42" s="324">
        <v>-0.49186513920465152</v>
      </c>
      <c r="F42" s="324">
        <v>-0.58727431524411622</v>
      </c>
      <c r="G42" s="324">
        <v>-0.29771584561989634</v>
      </c>
      <c r="H42" s="324">
        <v>-0.85457910981969876</v>
      </c>
      <c r="I42" s="324">
        <v>-2.1415035879207194</v>
      </c>
      <c r="J42" s="324">
        <v>-1.0501473874136622</v>
      </c>
      <c r="K42" s="324">
        <v>-0.61482867433734678</v>
      </c>
      <c r="L42" s="324">
        <v>-1.451400720363464</v>
      </c>
      <c r="M42" s="352">
        <v>-1.1951222682830189</v>
      </c>
      <c r="N42" s="352">
        <v>-0.36649472978735204</v>
      </c>
      <c r="O42" s="352">
        <v>0.20787382228519016</v>
      </c>
      <c r="P42" s="352">
        <v>0.51871052854949762</v>
      </c>
      <c r="Q42" s="352">
        <v>0.55130149541614659</v>
      </c>
      <c r="R42" s="352">
        <v>0.5736252829611308</v>
      </c>
      <c r="S42" s="324"/>
    </row>
    <row r="43" spans="2:30" ht="13.5" customHeight="1">
      <c r="B43" s="323" t="s">
        <v>2682</v>
      </c>
      <c r="C43" s="323" t="s">
        <v>2682</v>
      </c>
      <c r="D43" s="324" t="s">
        <v>2623</v>
      </c>
      <c r="E43" s="324" t="s">
        <v>2623</v>
      </c>
      <c r="F43" s="324" t="s">
        <v>2623</v>
      </c>
      <c r="G43" s="324" t="s">
        <v>2623</v>
      </c>
      <c r="H43" s="324" t="s">
        <v>2623</v>
      </c>
      <c r="I43" s="324" t="s">
        <v>2623</v>
      </c>
      <c r="J43" s="324" t="s">
        <v>2623</v>
      </c>
      <c r="K43" s="324" t="s">
        <v>2623</v>
      </c>
      <c r="L43" s="324" t="s">
        <v>2623</v>
      </c>
      <c r="M43" s="352" t="s">
        <v>2673</v>
      </c>
      <c r="N43" s="352" t="s">
        <v>2673</v>
      </c>
      <c r="O43" s="352" t="s">
        <v>2673</v>
      </c>
      <c r="P43" s="352" t="s">
        <v>2673</v>
      </c>
      <c r="Q43" s="352" t="s">
        <v>2673</v>
      </c>
      <c r="R43" s="352" t="s">
        <v>2673</v>
      </c>
      <c r="S43" s="324"/>
    </row>
    <row r="44" spans="2:30" ht="13.5" customHeight="1">
      <c r="B44" s="323" t="s">
        <v>2683</v>
      </c>
      <c r="C44" s="323" t="s">
        <v>2683</v>
      </c>
      <c r="D44" s="324">
        <v>1.3515466077068155</v>
      </c>
      <c r="E44" s="324">
        <v>1.6072703041059102</v>
      </c>
      <c r="F44" s="324">
        <v>0.53973038567302434</v>
      </c>
      <c r="G44" s="324">
        <v>0.94634477903555303</v>
      </c>
      <c r="H44" s="324">
        <v>1.3029254754426649</v>
      </c>
      <c r="I44" s="324">
        <v>-2.6146519420441736</v>
      </c>
      <c r="J44" s="324">
        <v>-4.3460807207767571</v>
      </c>
      <c r="K44" s="324">
        <v>-2.6226561387560965</v>
      </c>
      <c r="L44" s="324">
        <v>-1.6887361426944758</v>
      </c>
      <c r="M44" s="352">
        <v>-2.9955353961775186</v>
      </c>
      <c r="N44" s="352">
        <v>-3.5991789006936439</v>
      </c>
      <c r="O44" s="352">
        <v>-3.960987398480257</v>
      </c>
      <c r="P44" s="352">
        <v>-4.4342536240495045</v>
      </c>
      <c r="Q44" s="352">
        <v>-3.9971575209984755</v>
      </c>
      <c r="R44" s="352">
        <v>-3.9713346497934121</v>
      </c>
      <c r="S44" s="324"/>
    </row>
    <row r="45" spans="2:30">
      <c r="B45" s="323" t="s">
        <v>2684</v>
      </c>
      <c r="C45" s="323" t="s">
        <v>2684</v>
      </c>
      <c r="D45" s="324">
        <v>0.58010644817629253</v>
      </c>
      <c r="E45" s="324">
        <v>-4.7849012021123689E-2</v>
      </c>
      <c r="F45" s="324">
        <v>-1.0538897531621512</v>
      </c>
      <c r="G45" s="324">
        <v>-2.1020177993198894</v>
      </c>
      <c r="H45" s="324">
        <v>-2.2415649278665897</v>
      </c>
      <c r="I45" s="324">
        <v>-1.3533857928376876</v>
      </c>
      <c r="J45" s="324">
        <v>-1.697754062166752</v>
      </c>
      <c r="K45" s="324">
        <v>-0.42757982979464737</v>
      </c>
      <c r="L45" s="324">
        <v>-4.530136648209897</v>
      </c>
      <c r="M45" s="352">
        <v>-3.8188029414552029</v>
      </c>
      <c r="N45" s="352">
        <v>-1.3745082595338864</v>
      </c>
      <c r="O45" s="352">
        <v>-0.44387926418093665</v>
      </c>
      <c r="P45" s="352">
        <v>-0.46762324866474486</v>
      </c>
      <c r="Q45" s="352">
        <v>-0.4625985351292593</v>
      </c>
      <c r="R45" s="352">
        <v>-0.34120647379024732</v>
      </c>
      <c r="S45" s="324"/>
    </row>
    <row r="46" spans="2:30">
      <c r="B46" s="323" t="s">
        <v>2685</v>
      </c>
      <c r="C46" s="323" t="s">
        <v>2685</v>
      </c>
      <c r="D46" s="324">
        <v>5.3627880705548403</v>
      </c>
      <c r="E46" s="324">
        <v>3.0337751493854386</v>
      </c>
      <c r="F46" s="324">
        <v>2.2524167713141532</v>
      </c>
      <c r="G46" s="324">
        <v>1.09559867758132</v>
      </c>
      <c r="H46" s="324">
        <v>1.3380181567466636</v>
      </c>
      <c r="I46" s="324">
        <v>-1.5727931583260957</v>
      </c>
      <c r="J46" s="324">
        <v>-0.48820598263017462</v>
      </c>
      <c r="K46" s="352">
        <v>-11.830089122534959</v>
      </c>
      <c r="L46" s="352" t="s">
        <v>2673</v>
      </c>
      <c r="M46" s="352" t="s">
        <v>2673</v>
      </c>
      <c r="N46" s="352" t="s">
        <v>2673</v>
      </c>
      <c r="O46" s="352" t="s">
        <v>2673</v>
      </c>
      <c r="P46" s="352" t="s">
        <v>2673</v>
      </c>
      <c r="Q46" s="352" t="s">
        <v>2673</v>
      </c>
      <c r="R46" s="352" t="s">
        <v>2673</v>
      </c>
      <c r="S46" s="324"/>
      <c r="T46" s="347"/>
      <c r="U46" s="310"/>
      <c r="V46" s="310"/>
      <c r="W46" s="310"/>
      <c r="X46" s="310"/>
      <c r="Y46" s="310"/>
      <c r="Z46" s="310"/>
      <c r="AA46" s="310"/>
      <c r="AB46" s="310"/>
      <c r="AC46" s="142"/>
      <c r="AD46" s="310"/>
    </row>
    <row r="47" spans="2:30">
      <c r="B47" s="323" t="s">
        <v>2686</v>
      </c>
      <c r="C47" s="323" t="s">
        <v>2686</v>
      </c>
      <c r="D47" s="324" t="s">
        <v>2623</v>
      </c>
      <c r="E47" s="324" t="s">
        <v>2623</v>
      </c>
      <c r="F47" s="324" t="s">
        <v>2623</v>
      </c>
      <c r="G47" s="324" t="s">
        <v>2623</v>
      </c>
      <c r="H47" s="324" t="s">
        <v>2623</v>
      </c>
      <c r="I47" s="324" t="s">
        <v>2623</v>
      </c>
      <c r="J47" s="324" t="s">
        <v>2623</v>
      </c>
      <c r="K47" s="324" t="s">
        <v>2623</v>
      </c>
      <c r="L47" s="324" t="s">
        <v>2623</v>
      </c>
      <c r="M47" s="352" t="s">
        <v>2623</v>
      </c>
      <c r="N47" s="352" t="s">
        <v>2623</v>
      </c>
      <c r="O47" s="352" t="s">
        <v>2623</v>
      </c>
      <c r="P47" s="352" t="s">
        <v>2623</v>
      </c>
      <c r="Q47" s="352" t="s">
        <v>2623</v>
      </c>
      <c r="R47" s="352" t="s">
        <v>2623</v>
      </c>
      <c r="S47" s="324"/>
    </row>
    <row r="48" spans="2:30">
      <c r="B48" s="323" t="s">
        <v>2698</v>
      </c>
      <c r="C48" s="323" t="s">
        <v>514</v>
      </c>
      <c r="D48" s="324">
        <v>6.6612750517824462E-2</v>
      </c>
      <c r="E48" s="324">
        <v>-0.29710513863547322</v>
      </c>
      <c r="F48" s="324">
        <v>-0.33515075359037277</v>
      </c>
      <c r="G48" s="324">
        <v>0.47431363830100232</v>
      </c>
      <c r="H48" s="324">
        <v>5.7088022045213675E-2</v>
      </c>
      <c r="I48" s="324">
        <v>-0.4476810784052227</v>
      </c>
      <c r="J48" s="324">
        <v>0.4090280663666665</v>
      </c>
      <c r="K48" s="324">
        <v>-6.8494395279510178E-2</v>
      </c>
      <c r="L48" s="324">
        <v>-0.24073550994038415</v>
      </c>
      <c r="M48" s="352">
        <v>-0.78805063146335164</v>
      </c>
      <c r="N48" s="352">
        <v>-0.61518782354449475</v>
      </c>
      <c r="O48" s="352">
        <v>-0.32551582748311575</v>
      </c>
      <c r="P48" s="352">
        <v>-0.22445126674579319</v>
      </c>
      <c r="Q48" s="352">
        <v>-0.23205874301381846</v>
      </c>
      <c r="R48" s="352">
        <v>-0.14541662399230029</v>
      </c>
      <c r="S48" s="324"/>
    </row>
    <row r="49" spans="2:19">
      <c r="B49" s="323" t="s">
        <v>2688</v>
      </c>
      <c r="C49" s="323" t="s">
        <v>2688</v>
      </c>
      <c r="D49" s="324" t="s">
        <v>2623</v>
      </c>
      <c r="E49" s="324" t="s">
        <v>2623</v>
      </c>
      <c r="F49" s="324" t="s">
        <v>2623</v>
      </c>
      <c r="G49" s="324" t="s">
        <v>2623</v>
      </c>
      <c r="H49" s="324" t="s">
        <v>2623</v>
      </c>
      <c r="I49" s="324" t="s">
        <v>2623</v>
      </c>
      <c r="J49" s="324" t="s">
        <v>2623</v>
      </c>
      <c r="K49" s="324" t="s">
        <v>2623</v>
      </c>
      <c r="L49" s="324" t="s">
        <v>2623</v>
      </c>
      <c r="M49" s="352" t="s">
        <v>2623</v>
      </c>
      <c r="N49" s="352" t="s">
        <v>2623</v>
      </c>
      <c r="O49" s="352" t="s">
        <v>2623</v>
      </c>
      <c r="P49" s="352" t="s">
        <v>2623</v>
      </c>
      <c r="Q49" s="352" t="s">
        <v>2623</v>
      </c>
      <c r="R49" s="352" t="s">
        <v>2623</v>
      </c>
      <c r="S49" s="324"/>
    </row>
    <row r="50" spans="2:19">
      <c r="B50" s="325" t="s">
        <v>2689</v>
      </c>
      <c r="C50" s="325" t="s">
        <v>2689</v>
      </c>
      <c r="D50" s="326" t="s">
        <v>2623</v>
      </c>
      <c r="E50" s="326" t="s">
        <v>2623</v>
      </c>
      <c r="F50" s="326" t="s">
        <v>2623</v>
      </c>
      <c r="G50" s="326" t="s">
        <v>2623</v>
      </c>
      <c r="H50" s="326" t="s">
        <v>2623</v>
      </c>
      <c r="I50" s="326" t="s">
        <v>2623</v>
      </c>
      <c r="J50" s="326" t="s">
        <v>2623</v>
      </c>
      <c r="K50" s="326" t="s">
        <v>2623</v>
      </c>
      <c r="L50" s="326" t="s">
        <v>2623</v>
      </c>
      <c r="M50" s="367" t="s">
        <v>2623</v>
      </c>
      <c r="N50" s="367" t="s">
        <v>2623</v>
      </c>
      <c r="O50" s="367" t="s">
        <v>2623</v>
      </c>
      <c r="P50" s="367" t="s">
        <v>2623</v>
      </c>
      <c r="Q50" s="367" t="s">
        <v>2623</v>
      </c>
      <c r="R50" s="367" t="s">
        <v>2623</v>
      </c>
      <c r="S50" s="324"/>
    </row>
    <row r="51" spans="2:19">
      <c r="B51" s="323"/>
      <c r="C51" s="323"/>
      <c r="D51" s="324"/>
      <c r="E51" s="324"/>
      <c r="F51" s="324"/>
      <c r="G51" s="324"/>
      <c r="H51" s="324"/>
      <c r="I51" s="324"/>
      <c r="J51" s="324"/>
      <c r="K51" s="324"/>
      <c r="L51" s="324"/>
      <c r="M51" s="352"/>
      <c r="N51" s="352"/>
      <c r="O51" s="352"/>
      <c r="P51" s="352"/>
      <c r="Q51" s="352"/>
      <c r="R51" s="352"/>
      <c r="S51" s="324"/>
    </row>
    <row r="52" spans="2:19" ht="15" customHeight="1">
      <c r="B52" s="470" t="s">
        <v>2618</v>
      </c>
      <c r="C52" s="470"/>
      <c r="D52" s="470"/>
      <c r="E52" s="470"/>
      <c r="F52" s="470"/>
      <c r="G52" s="470"/>
      <c r="H52" s="470"/>
      <c r="I52" s="470"/>
      <c r="J52" s="470"/>
      <c r="K52" s="470"/>
      <c r="L52" s="470"/>
      <c r="M52" s="470"/>
      <c r="N52" s="470"/>
      <c r="O52" s="470"/>
      <c r="P52" s="470"/>
      <c r="Q52" s="368"/>
      <c r="R52" s="368"/>
      <c r="S52" s="328"/>
    </row>
    <row r="53" spans="2:19" ht="27" customHeight="1">
      <c r="B53" s="472" t="s">
        <v>2713</v>
      </c>
      <c r="C53" s="472"/>
      <c r="D53" s="472"/>
      <c r="E53" s="472"/>
      <c r="F53" s="472"/>
      <c r="G53" s="472"/>
      <c r="H53" s="472"/>
      <c r="I53" s="472"/>
      <c r="J53" s="472"/>
      <c r="K53" s="472"/>
      <c r="L53" s="472"/>
      <c r="M53" s="472"/>
      <c r="N53" s="472"/>
      <c r="O53" s="472"/>
      <c r="P53" s="472"/>
      <c r="Q53" s="472"/>
      <c r="R53" s="472"/>
      <c r="S53" s="327"/>
    </row>
    <row r="54" spans="2:19" ht="15.75" customHeight="1">
      <c r="B54" s="323" t="s">
        <v>2714</v>
      </c>
      <c r="C54" s="354"/>
      <c r="D54" s="354"/>
      <c r="E54" s="354"/>
      <c r="F54" s="354"/>
      <c r="G54" s="354"/>
      <c r="H54" s="354"/>
      <c r="I54" s="354"/>
      <c r="J54" s="354"/>
      <c r="K54" s="354"/>
      <c r="L54" s="354"/>
      <c r="M54" s="369"/>
      <c r="N54" s="369"/>
      <c r="O54" s="369"/>
      <c r="P54" s="369"/>
      <c r="Q54" s="369"/>
      <c r="R54" s="369"/>
      <c r="S54" s="327"/>
    </row>
    <row r="55" spans="2:19" ht="13.5" customHeight="1">
      <c r="B55" s="474" t="s">
        <v>2715</v>
      </c>
      <c r="C55" s="474"/>
      <c r="D55" s="474"/>
      <c r="E55" s="474"/>
      <c r="F55" s="474"/>
      <c r="G55" s="474"/>
      <c r="H55" s="474"/>
      <c r="I55" s="474"/>
      <c r="J55" s="474"/>
      <c r="K55" s="474"/>
      <c r="L55" s="474"/>
      <c r="M55" s="474"/>
      <c r="N55" s="474"/>
      <c r="O55" s="474"/>
      <c r="P55" s="474"/>
      <c r="Q55" s="474"/>
      <c r="R55" s="474"/>
      <c r="S55" s="327"/>
    </row>
    <row r="56" spans="2:19" ht="88.5" customHeight="1">
      <c r="B56" s="474" t="s">
        <v>2702</v>
      </c>
      <c r="C56" s="474"/>
      <c r="D56" s="474"/>
      <c r="E56" s="474"/>
      <c r="F56" s="474"/>
      <c r="G56" s="474"/>
      <c r="H56" s="474"/>
      <c r="I56" s="474"/>
      <c r="J56" s="474"/>
      <c r="K56" s="474"/>
      <c r="L56" s="474"/>
      <c r="M56" s="474"/>
      <c r="N56" s="474"/>
      <c r="O56" s="474"/>
      <c r="P56" s="474"/>
      <c r="Q56" s="474"/>
      <c r="R56" s="474"/>
      <c r="S56" s="368"/>
    </row>
    <row r="57" spans="2:19" ht="88.5" customHeight="1">
      <c r="B57" s="323"/>
      <c r="C57" s="323"/>
      <c r="D57" s="330"/>
      <c r="E57" s="330"/>
      <c r="F57" s="330"/>
      <c r="G57" s="330"/>
      <c r="H57" s="330"/>
      <c r="I57" s="330"/>
      <c r="J57" s="330"/>
      <c r="K57" s="330"/>
      <c r="L57" s="330"/>
    </row>
    <row r="58" spans="2:19">
      <c r="B58" s="323"/>
      <c r="C58" s="323"/>
      <c r="D58" s="330"/>
      <c r="E58" s="330"/>
      <c r="F58" s="330"/>
      <c r="G58" s="330"/>
      <c r="H58" s="330"/>
      <c r="I58" s="330"/>
      <c r="J58" s="330"/>
      <c r="K58" s="330"/>
      <c r="L58" s="330"/>
    </row>
    <row r="59" spans="2:19">
      <c r="B59" s="323"/>
      <c r="C59" s="323"/>
      <c r="D59" s="330"/>
      <c r="E59" s="330"/>
      <c r="F59" s="330"/>
      <c r="G59" s="330"/>
      <c r="H59" s="330"/>
      <c r="I59" s="330"/>
      <c r="J59" s="330"/>
      <c r="K59" s="330"/>
      <c r="L59" s="330"/>
    </row>
    <row r="60" spans="2:19">
      <c r="B60" s="323"/>
      <c r="C60" s="323"/>
      <c r="D60" s="330"/>
      <c r="E60" s="330"/>
      <c r="F60" s="330"/>
      <c r="G60" s="330"/>
      <c r="H60" s="330"/>
      <c r="I60" s="330"/>
      <c r="J60" s="330"/>
      <c r="K60" s="330"/>
      <c r="L60" s="330"/>
    </row>
    <row r="61" spans="2:19">
      <c r="B61" s="323"/>
      <c r="C61" s="323"/>
      <c r="D61" s="330"/>
      <c r="E61" s="330"/>
      <c r="F61" s="330"/>
      <c r="G61" s="330"/>
      <c r="H61" s="330"/>
      <c r="I61" s="330"/>
      <c r="J61" s="330"/>
      <c r="K61" s="330"/>
      <c r="L61" s="330"/>
    </row>
    <row r="62" spans="2:19">
      <c r="B62" s="323"/>
      <c r="C62" s="323"/>
      <c r="D62" s="330"/>
      <c r="E62" s="330"/>
      <c r="F62" s="330"/>
      <c r="G62" s="330"/>
      <c r="H62" s="330"/>
      <c r="I62" s="330"/>
      <c r="J62" s="330"/>
      <c r="K62" s="330"/>
      <c r="L62" s="330"/>
    </row>
    <row r="63" spans="2:19">
      <c r="B63" s="323"/>
      <c r="C63" s="323"/>
      <c r="D63" s="330"/>
      <c r="E63" s="330"/>
      <c r="F63" s="330"/>
      <c r="G63" s="330"/>
      <c r="H63" s="330"/>
      <c r="I63" s="330"/>
      <c r="J63" s="330"/>
      <c r="K63" s="330"/>
      <c r="L63" s="330"/>
    </row>
    <row r="64" spans="2:19">
      <c r="B64" s="323"/>
      <c r="C64" s="323"/>
      <c r="D64" s="330"/>
      <c r="E64" s="330"/>
      <c r="F64" s="330"/>
      <c r="G64" s="330"/>
      <c r="H64" s="330"/>
      <c r="I64" s="330"/>
      <c r="J64" s="330"/>
      <c r="K64" s="330"/>
      <c r="L64" s="330"/>
    </row>
    <row r="65" spans="2:12">
      <c r="B65" s="323"/>
      <c r="C65" s="323"/>
      <c r="D65" s="330"/>
      <c r="E65" s="330"/>
      <c r="F65" s="330"/>
      <c r="G65" s="330"/>
      <c r="H65" s="330"/>
      <c r="I65" s="330"/>
      <c r="J65" s="330"/>
      <c r="K65" s="330"/>
      <c r="L65" s="330"/>
    </row>
    <row r="66" spans="2:12">
      <c r="B66" s="323"/>
      <c r="C66" s="323"/>
      <c r="D66" s="330"/>
      <c r="E66" s="330"/>
      <c r="F66" s="330"/>
      <c r="G66" s="330"/>
      <c r="H66" s="330"/>
      <c r="I66" s="330"/>
      <c r="J66" s="330"/>
      <c r="K66" s="330"/>
      <c r="L66" s="330"/>
    </row>
    <row r="67" spans="2:12">
      <c r="B67" s="323"/>
      <c r="C67" s="323"/>
      <c r="D67" s="330"/>
      <c r="E67" s="330"/>
      <c r="F67" s="330"/>
      <c r="G67" s="330"/>
      <c r="H67" s="330"/>
      <c r="I67" s="330"/>
      <c r="J67" s="330"/>
      <c r="K67" s="330"/>
      <c r="L67" s="330"/>
    </row>
    <row r="68" spans="2:12">
      <c r="B68" s="323"/>
      <c r="C68" s="323"/>
      <c r="D68" s="330"/>
      <c r="E68" s="330"/>
      <c r="F68" s="330"/>
      <c r="G68" s="330"/>
      <c r="H68" s="330"/>
      <c r="I68" s="330"/>
      <c r="J68" s="330"/>
      <c r="K68" s="330"/>
      <c r="L68" s="330"/>
    </row>
    <row r="69" spans="2:12">
      <c r="B69" s="323"/>
      <c r="C69" s="323"/>
      <c r="D69" s="330"/>
      <c r="E69" s="330"/>
      <c r="F69" s="330"/>
      <c r="G69" s="330"/>
      <c r="H69" s="330"/>
      <c r="I69" s="330"/>
      <c r="J69" s="330"/>
      <c r="K69" s="330"/>
      <c r="L69" s="330"/>
    </row>
    <row r="70" spans="2:12">
      <c r="B70" s="323"/>
      <c r="C70" s="323"/>
      <c r="D70" s="330"/>
      <c r="E70" s="330"/>
      <c r="F70" s="330"/>
      <c r="G70" s="330"/>
      <c r="H70" s="330"/>
      <c r="I70" s="330"/>
      <c r="J70" s="330"/>
      <c r="K70" s="330"/>
      <c r="L70" s="330"/>
    </row>
    <row r="71" spans="2:12">
      <c r="B71" s="323"/>
      <c r="C71" s="323"/>
      <c r="D71" s="330"/>
      <c r="E71" s="330"/>
      <c r="F71" s="330"/>
      <c r="G71" s="330"/>
      <c r="H71" s="330"/>
      <c r="I71" s="330"/>
      <c r="J71" s="330"/>
      <c r="K71" s="330"/>
      <c r="L71" s="330"/>
    </row>
    <row r="72" spans="2:12">
      <c r="B72" s="323"/>
      <c r="C72" s="323"/>
      <c r="D72" s="330"/>
      <c r="E72" s="330"/>
      <c r="F72" s="330"/>
      <c r="G72" s="330"/>
      <c r="H72" s="330"/>
      <c r="I72" s="330"/>
      <c r="J72" s="330"/>
      <c r="K72" s="330"/>
      <c r="L72" s="330"/>
    </row>
    <row r="73" spans="2:12">
      <c r="B73" s="323"/>
      <c r="C73" s="323"/>
      <c r="D73" s="330"/>
      <c r="E73" s="330"/>
      <c r="F73" s="330"/>
      <c r="G73" s="330"/>
      <c r="H73" s="330"/>
      <c r="I73" s="330"/>
      <c r="J73" s="330"/>
      <c r="K73" s="330"/>
      <c r="L73" s="330"/>
    </row>
    <row r="74" spans="2:12">
      <c r="B74" s="323"/>
      <c r="C74" s="323"/>
      <c r="D74" s="330"/>
      <c r="E74" s="330"/>
      <c r="F74" s="330"/>
      <c r="G74" s="330"/>
      <c r="H74" s="330"/>
      <c r="I74" s="330"/>
      <c r="J74" s="330"/>
      <c r="K74" s="330"/>
      <c r="L74" s="330"/>
    </row>
    <row r="75" spans="2:12">
      <c r="B75" s="323"/>
      <c r="C75" s="323"/>
      <c r="D75" s="330"/>
      <c r="E75" s="330"/>
      <c r="F75" s="330"/>
      <c r="G75" s="330"/>
      <c r="H75" s="330"/>
      <c r="I75" s="330"/>
      <c r="J75" s="330"/>
      <c r="K75" s="330"/>
      <c r="L75" s="330"/>
    </row>
  </sheetData>
  <mergeCells count="5">
    <mergeCell ref="B3:R3"/>
    <mergeCell ref="B52:P52"/>
    <mergeCell ref="B53:R53"/>
    <mergeCell ref="B55:R55"/>
    <mergeCell ref="B56:R56"/>
  </mergeCells>
  <conditionalFormatting sqref="C48:R48 B30:R42 B44:R44 B43:L43 D45:R45 B29:K29 B11:R20 B47:R47 B49:R50 B22:R28 B21:L21 M29 B46:K46">
    <cfRule type="expression" dxfId="116" priority="19">
      <formula>MOD(ROW(),2)=0</formula>
    </cfRule>
  </conditionalFormatting>
  <conditionalFormatting sqref="B21">
    <cfRule type="expression" dxfId="115" priority="18">
      <formula>MOD(ROW(),2)=0</formula>
    </cfRule>
  </conditionalFormatting>
  <conditionalFormatting sqref="B48:B49">
    <cfRule type="expression" dxfId="114" priority="17">
      <formula>MOD(ROW(),2)=0</formula>
    </cfRule>
  </conditionalFormatting>
  <conditionalFormatting sqref="B48:B49">
    <cfRule type="expression" dxfId="113" priority="16">
      <formula>MOD(ROW(),2)=0</formula>
    </cfRule>
  </conditionalFormatting>
  <conditionalFormatting sqref="N29:R29">
    <cfRule type="expression" dxfId="112" priority="15">
      <formula>MOD(ROW(),2)=0</formula>
    </cfRule>
  </conditionalFormatting>
  <conditionalFormatting sqref="M43:R43">
    <cfRule type="expression" dxfId="111" priority="14">
      <formula>MOD(ROW(),2)=0</formula>
    </cfRule>
  </conditionalFormatting>
  <conditionalFormatting sqref="B45">
    <cfRule type="expression" dxfId="110" priority="13">
      <formula>MOD(ROW(),2)=0</formula>
    </cfRule>
  </conditionalFormatting>
  <conditionalFormatting sqref="C45">
    <cfRule type="expression" dxfId="109" priority="12">
      <formula>MOD(ROW(),2)=0</formula>
    </cfRule>
  </conditionalFormatting>
  <conditionalFormatting sqref="C49">
    <cfRule type="expression" dxfId="108" priority="11">
      <formula>MOD(ROW(),2)=0</formula>
    </cfRule>
  </conditionalFormatting>
  <conditionalFormatting sqref="C49">
    <cfRule type="expression" dxfId="107" priority="10">
      <formula>MOD(ROW(),2)=0</formula>
    </cfRule>
  </conditionalFormatting>
  <conditionalFormatting sqref="D51:R51">
    <cfRule type="expression" dxfId="106" priority="9">
      <formula>MOD(ROW(),2)=0</formula>
    </cfRule>
  </conditionalFormatting>
  <conditionalFormatting sqref="B50:B51">
    <cfRule type="expression" dxfId="105" priority="8">
      <formula>MOD(ROW(),2)=0</formula>
    </cfRule>
  </conditionalFormatting>
  <conditionalFormatting sqref="B50:B51">
    <cfRule type="expression" dxfId="104" priority="7">
      <formula>MOD(ROW(),2)=0</formula>
    </cfRule>
  </conditionalFormatting>
  <conditionalFormatting sqref="C50:C51">
    <cfRule type="expression" dxfId="103" priority="6">
      <formula>MOD(ROW(),2)=0</formula>
    </cfRule>
  </conditionalFormatting>
  <conditionalFormatting sqref="C50:C51">
    <cfRule type="expression" dxfId="102" priority="5">
      <formula>MOD(ROW(),2)=0</formula>
    </cfRule>
  </conditionalFormatting>
  <conditionalFormatting sqref="D50:R50">
    <cfRule type="expression" dxfId="101" priority="4">
      <formula>MOD(ROW(),2)=0</formula>
    </cfRule>
  </conditionalFormatting>
  <conditionalFormatting sqref="M21:R21">
    <cfRule type="expression" dxfId="100" priority="3">
      <formula>MOD(ROW(),2)=0</formula>
    </cfRule>
  </conditionalFormatting>
  <conditionalFormatting sqref="L29">
    <cfRule type="expression" dxfId="99" priority="2">
      <formula>MOD(ROW(),2)=0</formula>
    </cfRule>
  </conditionalFormatting>
  <conditionalFormatting sqref="L46:R46">
    <cfRule type="expression" dxfId="98" priority="1">
      <formula>MOD(ROW(),2)=0</formula>
    </cfRule>
  </conditionalFormatting>
  <pageMargins left="0.7" right="0.7" top="0.75" bottom="0.75" header="0.3" footer="0.3"/>
  <pageSetup scale="1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39496-25CE-4462-909C-B1EC32525905}">
  <sheetPr codeName="Sheet16">
    <pageSetUpPr fitToPage="1"/>
  </sheetPr>
  <dimension ref="A1:AI75"/>
  <sheetViews>
    <sheetView zoomScaleNormal="100" workbookViewId="0">
      <pane xSplit="3" ySplit="4" topLeftCell="D11" activePane="bottomRight" state="frozen"/>
      <selection pane="bottomRight" activeCell="W13" sqref="W13"/>
      <selection pane="bottomLeft" activeCell="W13" sqref="W13"/>
      <selection pane="topRight" activeCell="W13" sqref="W13"/>
    </sheetView>
  </sheetViews>
  <sheetFormatPr defaultColWidth="9.140625" defaultRowHeight="15" outlineLevelCol="1"/>
  <cols>
    <col min="1" max="1" width="6.7109375" style="144" customWidth="1"/>
    <col min="2" max="2" width="17.5703125" style="310" customWidth="1"/>
    <col min="3" max="3" width="20.5703125" style="310" hidden="1" customWidth="1" outlineLevel="1"/>
    <col min="4" max="4" width="8.85546875" style="311" customWidth="1" collapsed="1"/>
    <col min="5" max="18" width="8.85546875" style="311" customWidth="1"/>
    <col min="19" max="19" width="9.140625" style="144"/>
    <col min="20" max="20" width="0" style="144" hidden="1" customWidth="1"/>
    <col min="21" max="35" width="9.140625" style="144"/>
    <col min="36" max="16384" width="9.140625" style="310"/>
  </cols>
  <sheetData>
    <row r="1" spans="2:22">
      <c r="V1" s="355"/>
    </row>
    <row r="2" spans="2:22" ht="14.45" customHeight="1">
      <c r="B2" s="473" t="s">
        <v>2716</v>
      </c>
      <c r="C2" s="473"/>
      <c r="D2" s="473"/>
      <c r="E2" s="473"/>
      <c r="F2" s="473"/>
      <c r="G2" s="473"/>
      <c r="H2" s="473"/>
      <c r="I2" s="473"/>
      <c r="J2" s="473"/>
      <c r="K2" s="473"/>
      <c r="L2" s="473"/>
      <c r="M2" s="473"/>
      <c r="N2" s="473"/>
      <c r="O2" s="343"/>
      <c r="P2" s="343"/>
      <c r="Q2" s="343"/>
      <c r="R2" s="343"/>
      <c r="T2" s="348"/>
      <c r="V2" s="347"/>
    </row>
    <row r="3" spans="2:22">
      <c r="B3" s="475" t="s">
        <v>646</v>
      </c>
      <c r="C3" s="475"/>
      <c r="D3" s="475"/>
      <c r="E3" s="475"/>
      <c r="F3" s="475"/>
      <c r="G3" s="475"/>
      <c r="H3" s="475"/>
      <c r="I3" s="475"/>
      <c r="J3" s="475"/>
      <c r="K3" s="475"/>
      <c r="L3" s="475"/>
      <c r="M3" s="475"/>
      <c r="N3" s="475"/>
      <c r="O3" s="475"/>
      <c r="P3" s="475"/>
      <c r="Q3" s="475"/>
      <c r="R3" s="475"/>
    </row>
    <row r="4" spans="2:22"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22" ht="14.1" customHeight="1">
      <c r="B5" s="318" t="s">
        <v>2601</v>
      </c>
      <c r="C5" s="349" t="s">
        <v>762</v>
      </c>
      <c r="D5" s="320">
        <v>27.752002252190316</v>
      </c>
      <c r="E5" s="320">
        <v>27.365625430527622</v>
      </c>
      <c r="F5" s="320">
        <v>27.60546917619644</v>
      </c>
      <c r="G5" s="320">
        <v>28.07107539133262</v>
      </c>
      <c r="H5" s="320">
        <v>27.581755308931978</v>
      </c>
      <c r="I5" s="320">
        <v>25.650373567144641</v>
      </c>
      <c r="J5" s="320">
        <v>26.681635888301194</v>
      </c>
      <c r="K5" s="320">
        <v>26.95292423808117</v>
      </c>
      <c r="L5" s="320">
        <v>27.155710061476967</v>
      </c>
      <c r="M5" s="320">
        <v>26.858795701436797</v>
      </c>
      <c r="N5" s="320">
        <v>26.870087727216699</v>
      </c>
      <c r="O5" s="320">
        <v>26.884618610815611</v>
      </c>
      <c r="P5" s="320">
        <v>26.846067868595785</v>
      </c>
      <c r="Q5" s="320">
        <v>26.815070997642167</v>
      </c>
      <c r="R5" s="320">
        <v>26.772910846298331</v>
      </c>
    </row>
    <row r="6" spans="2:22" ht="14.1" customHeight="1">
      <c r="B6" s="350" t="s">
        <v>759</v>
      </c>
      <c r="C6" s="349" t="s">
        <v>764</v>
      </c>
      <c r="D6" s="320">
        <v>26.202019607780421</v>
      </c>
      <c r="E6" s="320">
        <v>25.980671542633974</v>
      </c>
      <c r="F6" s="320">
        <v>26.124734784455214</v>
      </c>
      <c r="G6" s="320">
        <v>26.199479458171844</v>
      </c>
      <c r="H6" s="320">
        <v>25.357310852950402</v>
      </c>
      <c r="I6" s="320">
        <v>23.48177108406226</v>
      </c>
      <c r="J6" s="320">
        <v>24.627966499418086</v>
      </c>
      <c r="K6" s="320">
        <v>24.063501761818934</v>
      </c>
      <c r="L6" s="320">
        <v>24.563590801960487</v>
      </c>
      <c r="M6" s="320">
        <v>24.10707368107331</v>
      </c>
      <c r="N6" s="320">
        <v>24.203806308846616</v>
      </c>
      <c r="O6" s="320">
        <v>24.328591375502977</v>
      </c>
      <c r="P6" s="320">
        <v>24.446302007923201</v>
      </c>
      <c r="Q6" s="320">
        <v>24.531072495131994</v>
      </c>
      <c r="R6" s="320">
        <v>24.558257360822999</v>
      </c>
    </row>
    <row r="7" spans="2:22" ht="14.1" customHeight="1">
      <c r="B7" s="350" t="s">
        <v>638</v>
      </c>
      <c r="C7" s="349" t="s">
        <v>765</v>
      </c>
      <c r="D7" s="320">
        <v>33.254937336555209</v>
      </c>
      <c r="E7" s="320">
        <v>33.636578420956745</v>
      </c>
      <c r="F7" s="320">
        <v>33.647870378141157</v>
      </c>
      <c r="G7" s="320">
        <v>35.027902199516809</v>
      </c>
      <c r="H7" s="320">
        <v>34.917618184769559</v>
      </c>
      <c r="I7" s="320">
        <v>34.387068814324685</v>
      </c>
      <c r="J7" s="320">
        <v>34.354498160390058</v>
      </c>
      <c r="K7" s="320">
        <v>33.791369605234841</v>
      </c>
      <c r="L7" s="320">
        <v>34.58897699853037</v>
      </c>
      <c r="M7" s="320">
        <v>35.002544303054719</v>
      </c>
      <c r="N7" s="320">
        <v>35.258803487088912</v>
      </c>
      <c r="O7" s="320">
        <v>35.506091893847085</v>
      </c>
      <c r="P7" s="320">
        <v>35.27943655395503</v>
      </c>
      <c r="Q7" s="320">
        <v>35.325076465400905</v>
      </c>
      <c r="R7" s="320">
        <v>35.444600693559991</v>
      </c>
      <c r="U7" s="310"/>
    </row>
    <row r="8" spans="2:22" ht="14.1" customHeight="1">
      <c r="B8" s="350" t="s">
        <v>770</v>
      </c>
      <c r="C8" s="349" t="s">
        <v>767</v>
      </c>
      <c r="D8" s="320">
        <v>30.616130521595448</v>
      </c>
      <c r="E8" s="320">
        <v>30.829353865259659</v>
      </c>
      <c r="F8" s="320">
        <v>30.514745820510996</v>
      </c>
      <c r="G8" s="320">
        <v>30.310003386089853</v>
      </c>
      <c r="H8" s="320">
        <v>30.716726463606101</v>
      </c>
      <c r="I8" s="320">
        <v>28.64208568729606</v>
      </c>
      <c r="J8" s="320">
        <v>29.811535726543791</v>
      </c>
      <c r="K8" s="320">
        <v>31.37509171580901</v>
      </c>
      <c r="L8" s="320">
        <v>30.188254999014699</v>
      </c>
      <c r="M8" s="320">
        <v>30.595133473959333</v>
      </c>
      <c r="N8" s="320">
        <v>30.508765128813963</v>
      </c>
      <c r="O8" s="320">
        <v>30.463875315054217</v>
      </c>
      <c r="P8" s="320">
        <v>30.545209134099181</v>
      </c>
      <c r="Q8" s="320">
        <v>30.560609518071463</v>
      </c>
      <c r="R8" s="320">
        <v>30.624821523226046</v>
      </c>
    </row>
    <row r="9" spans="2:22" ht="14.1" customHeight="1">
      <c r="B9" s="350" t="s">
        <v>643</v>
      </c>
      <c r="C9" s="349" t="s">
        <v>766</v>
      </c>
      <c r="D9" s="320">
        <v>26.427933467290273</v>
      </c>
      <c r="E9" s="320">
        <v>23.994405662375293</v>
      </c>
      <c r="F9" s="320">
        <v>25.650923388595597</v>
      </c>
      <c r="G9" s="320">
        <v>29.300294097443519</v>
      </c>
      <c r="H9" s="320">
        <v>29.428489011066617</v>
      </c>
      <c r="I9" s="320">
        <v>26.61799009028428</v>
      </c>
      <c r="J9" s="320">
        <v>28.162868873694627</v>
      </c>
      <c r="K9" s="320">
        <v>31.389449156099666</v>
      </c>
      <c r="L9" s="320">
        <v>30.297378371944461</v>
      </c>
      <c r="M9" s="320">
        <v>28.858762170336171</v>
      </c>
      <c r="N9" s="320">
        <v>28.956862887095362</v>
      </c>
      <c r="O9" s="320">
        <v>28.527084069238651</v>
      </c>
      <c r="P9" s="320">
        <v>27.90123849875285</v>
      </c>
      <c r="Q9" s="320">
        <v>27.35959176857601</v>
      </c>
      <c r="R9" s="320">
        <v>26.896553545994131</v>
      </c>
    </row>
    <row r="10" spans="2:22" ht="14.1" customHeight="1">
      <c r="B10" s="351" t="s">
        <v>2666</v>
      </c>
      <c r="C10" s="349" t="s">
        <v>2667</v>
      </c>
      <c r="D10" s="320">
        <v>28.420060813971233</v>
      </c>
      <c r="E10" s="320">
        <v>28.330783224954533</v>
      </c>
      <c r="F10" s="320">
        <v>28.447432170791455</v>
      </c>
      <c r="G10" s="320">
        <v>28.528131243828884</v>
      </c>
      <c r="H10" s="320">
        <v>27.898004995902678</v>
      </c>
      <c r="I10" s="320">
        <v>25.812492215153881</v>
      </c>
      <c r="J10" s="320">
        <v>26.858233647806454</v>
      </c>
      <c r="K10" s="320">
        <v>26.778533007706361</v>
      </c>
      <c r="L10" s="320">
        <v>27.068491486878827</v>
      </c>
      <c r="M10" s="320">
        <v>26.848555187646291</v>
      </c>
      <c r="N10" s="320">
        <v>26.891139076696387</v>
      </c>
      <c r="O10" s="320">
        <v>26.942184600836068</v>
      </c>
      <c r="P10" s="320">
        <v>26.963237110947734</v>
      </c>
      <c r="Q10" s="320">
        <v>26.97064100789191</v>
      </c>
      <c r="R10" s="320">
        <v>26.954262427725126</v>
      </c>
    </row>
    <row r="11" spans="2:22" ht="15" customHeight="1">
      <c r="B11" s="323" t="s">
        <v>2668</v>
      </c>
      <c r="C11" s="323" t="s">
        <v>2668</v>
      </c>
      <c r="D11" s="324">
        <v>27.03919296679781</v>
      </c>
      <c r="E11" s="324">
        <v>25.332318607936401</v>
      </c>
      <c r="F11" s="324">
        <v>28.701517336843391</v>
      </c>
      <c r="G11" s="324">
        <v>30.095784026032625</v>
      </c>
      <c r="H11" s="324">
        <v>28.590506984377889</v>
      </c>
      <c r="I11" s="324">
        <v>26.987405212465486</v>
      </c>
      <c r="J11" s="324">
        <v>26.22459403985885</v>
      </c>
      <c r="K11" s="324">
        <v>29.559123157577883</v>
      </c>
      <c r="L11" s="324">
        <v>31.066300030132073</v>
      </c>
      <c r="M11" s="324">
        <v>27.788600005043445</v>
      </c>
      <c r="N11" s="324">
        <v>26.830755587252259</v>
      </c>
      <c r="O11" s="324">
        <v>26.449317174659626</v>
      </c>
      <c r="P11" s="324">
        <v>25.691878979980842</v>
      </c>
      <c r="Q11" s="324">
        <v>25.445620532522355</v>
      </c>
      <c r="R11" s="324">
        <v>25.18479295893578</v>
      </c>
    </row>
    <row r="12" spans="2:22" ht="13.5" customHeight="1">
      <c r="B12" s="323" t="s">
        <v>528</v>
      </c>
      <c r="C12" s="323" t="s">
        <v>528</v>
      </c>
      <c r="D12" s="324">
        <v>24.133864104780692</v>
      </c>
      <c r="E12" s="324">
        <v>17.522939524684364</v>
      </c>
      <c r="F12" s="324">
        <v>17.516465654640974</v>
      </c>
      <c r="G12" s="324">
        <v>22.865698751769791</v>
      </c>
      <c r="H12" s="324">
        <v>21.178818849691222</v>
      </c>
      <c r="I12" s="324">
        <v>21.345495529263101</v>
      </c>
      <c r="J12" s="324">
        <v>23.307004261142211</v>
      </c>
      <c r="K12" s="324">
        <v>23.222061950029705</v>
      </c>
      <c r="L12" s="324">
        <v>20.019109684172705</v>
      </c>
      <c r="M12" s="324">
        <v>20.83325247445331</v>
      </c>
      <c r="N12" s="324">
        <v>20.104983849386532</v>
      </c>
      <c r="O12" s="324">
        <v>19.355981229989403</v>
      </c>
      <c r="P12" s="324">
        <v>18.440936949251395</v>
      </c>
      <c r="Q12" s="324">
        <v>17.906928133192</v>
      </c>
      <c r="R12" s="324">
        <v>16.298214510793773</v>
      </c>
    </row>
    <row r="13" spans="2:22" ht="13.5" customHeight="1">
      <c r="B13" s="323" t="s">
        <v>536</v>
      </c>
      <c r="C13" s="323" t="s">
        <v>536</v>
      </c>
      <c r="D13" s="324">
        <v>35.365772019337641</v>
      </c>
      <c r="E13" s="324">
        <v>34.867351694500016</v>
      </c>
      <c r="F13" s="324">
        <v>34.428112889621062</v>
      </c>
      <c r="G13" s="324">
        <v>33.508062809874453</v>
      </c>
      <c r="H13" s="324">
        <v>33.684299956878291</v>
      </c>
      <c r="I13" s="324">
        <v>33.805168381982284</v>
      </c>
      <c r="J13" s="324">
        <v>33.458372744577751</v>
      </c>
      <c r="K13" s="324">
        <v>33.959953796258077</v>
      </c>
      <c r="L13" s="324">
        <v>32.191316458444625</v>
      </c>
      <c r="M13" s="324">
        <v>34.549730962490131</v>
      </c>
      <c r="N13" s="324">
        <v>34.873153684665724</v>
      </c>
      <c r="O13" s="324">
        <v>34.681641124116865</v>
      </c>
      <c r="P13" s="324">
        <v>34.796559302503681</v>
      </c>
      <c r="Q13" s="324">
        <v>34.874306964599505</v>
      </c>
      <c r="R13" s="324">
        <v>35.061953143609337</v>
      </c>
    </row>
    <row r="14" spans="2:22" ht="13.5" customHeight="1">
      <c r="B14" s="323" t="s">
        <v>2669</v>
      </c>
      <c r="C14" s="323" t="s">
        <v>2669</v>
      </c>
      <c r="D14" s="324">
        <v>38.806474455500798</v>
      </c>
      <c r="E14" s="324">
        <v>39.024134060253402</v>
      </c>
      <c r="F14" s="324">
        <v>38.705564029260074</v>
      </c>
      <c r="G14" s="324">
        <v>39.649420707122403</v>
      </c>
      <c r="H14" s="324">
        <v>38.263026210687727</v>
      </c>
      <c r="I14" s="324">
        <v>35.174839562258555</v>
      </c>
      <c r="J14" s="324">
        <v>35.3249292594125</v>
      </c>
      <c r="K14" s="324">
        <v>32.140934317425561</v>
      </c>
      <c r="L14" s="324">
        <v>33.80550396908037</v>
      </c>
      <c r="M14" s="324">
        <v>35.118598025576837</v>
      </c>
      <c r="N14" s="324">
        <v>35.410601339371908</v>
      </c>
      <c r="O14" s="324">
        <v>35.423093231676013</v>
      </c>
      <c r="P14" s="324">
        <v>35.233439084620663</v>
      </c>
      <c r="Q14" s="324">
        <v>35.125394899614378</v>
      </c>
      <c r="R14" s="324">
        <v>35.09279965057555</v>
      </c>
    </row>
    <row r="15" spans="2:22" ht="13.5" customHeight="1">
      <c r="B15" s="323" t="s">
        <v>534</v>
      </c>
      <c r="C15" s="323" t="s">
        <v>534</v>
      </c>
      <c r="D15" s="324">
        <v>40.349025791252089</v>
      </c>
      <c r="E15" s="324">
        <v>41.009562132226158</v>
      </c>
      <c r="F15" s="324">
        <v>39.791397788961284</v>
      </c>
      <c r="G15" s="324">
        <v>40.500968000732854</v>
      </c>
      <c r="H15" s="324">
        <v>41.776186169811844</v>
      </c>
      <c r="I15" s="324">
        <v>38.04569765827415</v>
      </c>
      <c r="J15" s="324">
        <v>40.431297781608187</v>
      </c>
      <c r="K15" s="324">
        <v>42.571824113859613</v>
      </c>
      <c r="L15" s="324">
        <v>39.961691696507827</v>
      </c>
      <c r="M15" s="324">
        <v>40.866475823329637</v>
      </c>
      <c r="N15" s="324">
        <v>41.20998902216261</v>
      </c>
      <c r="O15" s="324">
        <v>41.286661581608222</v>
      </c>
      <c r="P15" s="324">
        <v>41.313569316267227</v>
      </c>
      <c r="Q15" s="324">
        <v>41.481865939980125</v>
      </c>
      <c r="R15" s="324">
        <v>41.602116299640159</v>
      </c>
    </row>
    <row r="16" spans="2:22" ht="13.5" customHeight="1">
      <c r="B16" s="323" t="s">
        <v>524</v>
      </c>
      <c r="C16" s="323" t="s">
        <v>524</v>
      </c>
      <c r="D16" s="324">
        <v>34.554936942206076</v>
      </c>
      <c r="E16" s="324">
        <v>34.264359051131912</v>
      </c>
      <c r="F16" s="324">
        <v>32.851922609900825</v>
      </c>
      <c r="G16" s="324">
        <v>34.449488929084993</v>
      </c>
      <c r="H16" s="324">
        <v>34.911156442098076</v>
      </c>
      <c r="I16" s="324">
        <v>34.879842661578103</v>
      </c>
      <c r="J16" s="324">
        <v>35.792983647355491</v>
      </c>
      <c r="K16" s="324">
        <v>36.886656368739182</v>
      </c>
      <c r="L16" s="324">
        <v>34.684020297431559</v>
      </c>
      <c r="M16" s="324">
        <v>36.308071927916487</v>
      </c>
      <c r="N16" s="324">
        <v>36.241334663851504</v>
      </c>
      <c r="O16" s="324">
        <v>35.633565394579385</v>
      </c>
      <c r="P16" s="324">
        <v>35.661658841413704</v>
      </c>
      <c r="Q16" s="324">
        <v>35.613550625632477</v>
      </c>
      <c r="R16" s="324">
        <v>35.58450900447847</v>
      </c>
    </row>
    <row r="17" spans="2:21" ht="13.5" customHeight="1">
      <c r="B17" s="323" t="s">
        <v>520</v>
      </c>
      <c r="C17" s="323" t="s">
        <v>520</v>
      </c>
      <c r="D17" s="324">
        <v>22.93943628365022</v>
      </c>
      <c r="E17" s="324">
        <v>22.706036621632183</v>
      </c>
      <c r="F17" s="324">
        <v>22.86508948210659</v>
      </c>
      <c r="G17" s="324">
        <v>24.133439910433118</v>
      </c>
      <c r="H17" s="324">
        <v>23.766754249426651</v>
      </c>
      <c r="I17" s="324">
        <v>21.993313457064207</v>
      </c>
      <c r="J17" s="324">
        <v>26.074435269160347</v>
      </c>
      <c r="K17" s="324">
        <v>28.000404281279973</v>
      </c>
      <c r="L17" s="324">
        <v>24.708250950681929</v>
      </c>
      <c r="M17" s="324">
        <v>25.801566723287113</v>
      </c>
      <c r="N17" s="324">
        <v>25.97976636221447</v>
      </c>
      <c r="O17" s="324">
        <v>25.980559808536846</v>
      </c>
      <c r="P17" s="324">
        <v>25.994685988639066</v>
      </c>
      <c r="Q17" s="324">
        <v>26.013724608556348</v>
      </c>
      <c r="R17" s="324">
        <v>26.015260601187212</v>
      </c>
    </row>
    <row r="18" spans="2:21" ht="13.5" customHeight="1">
      <c r="B18" s="323" t="s">
        <v>127</v>
      </c>
      <c r="C18" s="323" t="s">
        <v>127</v>
      </c>
      <c r="D18" s="324">
        <v>29.008644438779037</v>
      </c>
      <c r="E18" s="324">
        <v>28.924285140746719</v>
      </c>
      <c r="F18" s="324">
        <v>29.231691741537247</v>
      </c>
      <c r="G18" s="324">
        <v>28.993449247560427</v>
      </c>
      <c r="H18" s="324">
        <v>28.050729001887891</v>
      </c>
      <c r="I18" s="324">
        <v>25.684616429451275</v>
      </c>
      <c r="J18" s="324">
        <v>26.641146047185867</v>
      </c>
      <c r="K18" s="324">
        <v>25.974120889260949</v>
      </c>
      <c r="L18" s="324">
        <v>26.784035870638469</v>
      </c>
      <c r="M18" s="324">
        <v>26.196234163674031</v>
      </c>
      <c r="N18" s="324">
        <v>26.338439509051319</v>
      </c>
      <c r="O18" s="324">
        <v>26.540140751613755</v>
      </c>
      <c r="P18" s="324">
        <v>26.731077413133359</v>
      </c>
      <c r="Q18" s="324">
        <v>26.882024340854688</v>
      </c>
      <c r="R18" s="324">
        <v>26.968011259667264</v>
      </c>
    </row>
    <row r="19" spans="2:21" ht="13.5" customHeight="1">
      <c r="B19" s="323" t="s">
        <v>544</v>
      </c>
      <c r="C19" s="323" t="s">
        <v>544</v>
      </c>
      <c r="D19" s="324">
        <v>27.757162319820278</v>
      </c>
      <c r="E19" s="324">
        <v>27.719732668788851</v>
      </c>
      <c r="F19" s="324">
        <v>26.824972175386407</v>
      </c>
      <c r="G19" s="324">
        <v>29.990242298185848</v>
      </c>
      <c r="H19" s="324">
        <v>29.397084153235927</v>
      </c>
      <c r="I19" s="324">
        <v>26.588126155073304</v>
      </c>
      <c r="J19" s="324">
        <v>27.216510268149076</v>
      </c>
      <c r="K19" s="324">
        <v>27.763820191097643</v>
      </c>
      <c r="L19" s="324">
        <v>32.31353898339448</v>
      </c>
      <c r="M19" s="324">
        <v>30.605434552703731</v>
      </c>
      <c r="N19" s="324">
        <v>29.79081100525114</v>
      </c>
      <c r="O19" s="324">
        <v>29.446102338591253</v>
      </c>
      <c r="P19" s="324">
        <v>29.637550604907858</v>
      </c>
      <c r="Q19" s="324">
        <v>29.623768271648071</v>
      </c>
      <c r="R19" s="324">
        <v>29.61331743271926</v>
      </c>
    </row>
    <row r="20" spans="2:21" ht="13.5" customHeight="1">
      <c r="B20" s="323" t="s">
        <v>2671</v>
      </c>
      <c r="C20" s="323" t="s">
        <v>2671</v>
      </c>
      <c r="D20" s="324">
        <v>16.648164902511635</v>
      </c>
      <c r="E20" s="324">
        <v>13.871206923691542</v>
      </c>
      <c r="F20" s="324">
        <v>13.976602020035289</v>
      </c>
      <c r="G20" s="324">
        <v>14.191252273322243</v>
      </c>
      <c r="H20" s="324">
        <v>14.396072919810221</v>
      </c>
      <c r="I20" s="324">
        <v>14.18669300498688</v>
      </c>
      <c r="J20" s="324">
        <v>15.598541224164887</v>
      </c>
      <c r="K20" s="324">
        <v>15.265393442356812</v>
      </c>
      <c r="L20" s="324">
        <v>15.954784306854078</v>
      </c>
      <c r="M20" s="324">
        <v>15.883697371412348</v>
      </c>
      <c r="N20" s="324">
        <v>15.268738004233139</v>
      </c>
      <c r="O20" s="324">
        <v>15.26211925850984</v>
      </c>
      <c r="P20" s="324">
        <v>15.256059013186126</v>
      </c>
      <c r="Q20" s="324">
        <v>15.258035981608975</v>
      </c>
      <c r="R20" s="324">
        <v>15.258035981608998</v>
      </c>
    </row>
    <row r="21" spans="2:21" ht="16.149999999999999" customHeight="1">
      <c r="B21" s="323" t="s">
        <v>2696</v>
      </c>
      <c r="C21" s="323" t="s">
        <v>508</v>
      </c>
      <c r="D21" s="324">
        <v>37.245439435821339</v>
      </c>
      <c r="E21" s="324">
        <v>33.872082758527689</v>
      </c>
      <c r="F21" s="324">
        <v>34.747594969687178</v>
      </c>
      <c r="G21" s="324">
        <v>38.148195942260834</v>
      </c>
      <c r="H21" s="324">
        <v>36.303407392679539</v>
      </c>
      <c r="I21" s="324">
        <v>32.861188278274255</v>
      </c>
      <c r="J21" s="324">
        <v>35.806133450160083</v>
      </c>
      <c r="K21" s="324">
        <v>38.771144279844741</v>
      </c>
      <c r="L21" s="324">
        <v>36.247111794084205</v>
      </c>
      <c r="M21" s="324" t="s">
        <v>2673</v>
      </c>
      <c r="N21" s="324" t="s">
        <v>2673</v>
      </c>
      <c r="O21" s="324" t="s">
        <v>2673</v>
      </c>
      <c r="P21" s="324" t="s">
        <v>2673</v>
      </c>
      <c r="Q21" s="324" t="s">
        <v>2673</v>
      </c>
      <c r="R21" s="324" t="s">
        <v>2673</v>
      </c>
      <c r="U21" s="310"/>
    </row>
    <row r="22" spans="2:21" ht="15.75" customHeight="1">
      <c r="B22" s="323" t="s">
        <v>573</v>
      </c>
      <c r="C22" s="323" t="s">
        <v>573</v>
      </c>
      <c r="D22" s="324">
        <v>20.894943144331897</v>
      </c>
      <c r="E22" s="324">
        <v>19.172038129822969</v>
      </c>
      <c r="F22" s="324">
        <v>20.654552914467025</v>
      </c>
      <c r="G22" s="324">
        <v>19.656097038275256</v>
      </c>
      <c r="H22" s="324">
        <v>19.302208720514653</v>
      </c>
      <c r="I22" s="324">
        <v>18.226764294769691</v>
      </c>
      <c r="J22" s="324">
        <v>18.587899025978899</v>
      </c>
      <c r="K22" s="324">
        <v>18.922256933375834</v>
      </c>
      <c r="L22" s="324">
        <v>16.969720209498306</v>
      </c>
      <c r="M22" s="324">
        <v>17.537614447940637</v>
      </c>
      <c r="N22" s="324">
        <v>18.426191812067142</v>
      </c>
      <c r="O22" s="324">
        <v>19.480969672000597</v>
      </c>
      <c r="P22" s="324">
        <v>20.81749003341324</v>
      </c>
      <c r="Q22" s="324">
        <v>21.115287559217673</v>
      </c>
      <c r="R22" s="324">
        <v>20.830359319006391</v>
      </c>
    </row>
    <row r="23" spans="2:21" ht="13.5" customHeight="1">
      <c r="B23" s="323" t="s">
        <v>510</v>
      </c>
      <c r="C23" s="323" t="s">
        <v>510</v>
      </c>
      <c r="D23" s="324">
        <v>48.375706162579363</v>
      </c>
      <c r="E23" s="324">
        <v>45.000766157259548</v>
      </c>
      <c r="F23" s="324">
        <v>44.258648882283346</v>
      </c>
      <c r="G23" s="324">
        <v>44.039055047040904</v>
      </c>
      <c r="H23" s="324">
        <v>44.037836869667018</v>
      </c>
      <c r="I23" s="324">
        <v>43.861084862845075</v>
      </c>
      <c r="J23" s="324">
        <v>41.23743927123801</v>
      </c>
      <c r="K23" s="324">
        <v>42.594998858043368</v>
      </c>
      <c r="L23" s="324">
        <v>40.756718371719948</v>
      </c>
      <c r="M23" s="324">
        <v>42.318291496711801</v>
      </c>
      <c r="N23" s="324">
        <v>42.187567679422699</v>
      </c>
      <c r="O23" s="324">
        <v>42.393117059007444</v>
      </c>
      <c r="P23" s="324">
        <v>42.01080700445781</v>
      </c>
      <c r="Q23" s="324">
        <v>42.714502351787672</v>
      </c>
      <c r="R23" s="324">
        <v>42.646377391542742</v>
      </c>
    </row>
    <row r="24" spans="2:21" ht="13.5" customHeight="1">
      <c r="B24" s="323" t="s">
        <v>1061</v>
      </c>
      <c r="C24" s="323" t="s">
        <v>1061</v>
      </c>
      <c r="D24" s="324">
        <v>19.853890285052067</v>
      </c>
      <c r="E24" s="324">
        <v>20.11283383009329</v>
      </c>
      <c r="F24" s="324">
        <v>20.004426900112581</v>
      </c>
      <c r="G24" s="324">
        <v>19.951849572899423</v>
      </c>
      <c r="H24" s="324">
        <v>19.151764829067844</v>
      </c>
      <c r="I24" s="324">
        <v>18.154827446220175</v>
      </c>
      <c r="J24" s="324">
        <v>20.438265503826695</v>
      </c>
      <c r="K24" s="324">
        <v>19.785093939498619</v>
      </c>
      <c r="L24" s="324">
        <v>20.156385919766837</v>
      </c>
      <c r="M24" s="324">
        <v>20.124012918878584</v>
      </c>
      <c r="N24" s="324">
        <v>20.203444076721652</v>
      </c>
      <c r="O24" s="324">
        <v>20.255499284625127</v>
      </c>
      <c r="P24" s="324">
        <v>20.307425578964558</v>
      </c>
      <c r="Q24" s="324">
        <v>20.359646202364335</v>
      </c>
      <c r="R24" s="324">
        <v>20.412162289705773</v>
      </c>
    </row>
    <row r="25" spans="2:21" ht="13.5" customHeight="1">
      <c r="B25" s="323" t="s">
        <v>565</v>
      </c>
      <c r="C25" s="323" t="s">
        <v>565</v>
      </c>
      <c r="D25" s="324">
        <v>14.878240284715707</v>
      </c>
      <c r="E25" s="324">
        <v>14.359530286443539</v>
      </c>
      <c r="F25" s="324">
        <v>14.179647057577787</v>
      </c>
      <c r="G25" s="324">
        <v>14.921042437789259</v>
      </c>
      <c r="H25" s="324">
        <v>14.268167253693839</v>
      </c>
      <c r="I25" s="324">
        <v>12.351841049649762</v>
      </c>
      <c r="J25" s="324">
        <v>13.718851593715392</v>
      </c>
      <c r="K25" s="324">
        <v>15.170107576441131</v>
      </c>
      <c r="L25" s="324">
        <v>14.986872999514651</v>
      </c>
      <c r="M25" s="324">
        <v>15.23701354567169</v>
      </c>
      <c r="N25" s="324">
        <v>15.328332276638504</v>
      </c>
      <c r="O25" s="324">
        <v>15.358470693087892</v>
      </c>
      <c r="P25" s="324">
        <v>15.394606595443653</v>
      </c>
      <c r="Q25" s="324">
        <v>15.456886049641556</v>
      </c>
      <c r="R25" s="324">
        <v>15.506842614909507</v>
      </c>
    </row>
    <row r="26" spans="2:21" ht="13.5" customHeight="1">
      <c r="B26" s="323" t="s">
        <v>2674</v>
      </c>
      <c r="C26" s="323" t="s">
        <v>2674</v>
      </c>
      <c r="D26" s="324">
        <v>14.822504890311341</v>
      </c>
      <c r="E26" s="324">
        <v>15.264697528583691</v>
      </c>
      <c r="F26" s="324">
        <v>15.504445135614214</v>
      </c>
      <c r="G26" s="324">
        <v>13.611531771279415</v>
      </c>
      <c r="H26" s="324">
        <v>9.6571671565311838</v>
      </c>
      <c r="I26" s="324">
        <v>7.7926856386754535</v>
      </c>
      <c r="J26" s="324">
        <v>10.989062940854501</v>
      </c>
      <c r="K26" s="324">
        <v>10.9900698938541</v>
      </c>
      <c r="L26" s="324">
        <v>11.205103357537395</v>
      </c>
      <c r="M26" s="324">
        <v>11.126678998980227</v>
      </c>
      <c r="N26" s="324">
        <v>11.086255564530012</v>
      </c>
      <c r="O26" s="324">
        <v>11.075521186393987</v>
      </c>
      <c r="P26" s="324">
        <v>11.150300713917673</v>
      </c>
      <c r="Q26" s="324">
        <v>11.241079406370318</v>
      </c>
      <c r="R26" s="324">
        <v>11.343634965889104</v>
      </c>
    </row>
    <row r="27" spans="2:21" ht="13.5" customHeight="1">
      <c r="B27" s="323" t="s">
        <v>577</v>
      </c>
      <c r="C27" s="323" t="s">
        <v>577</v>
      </c>
      <c r="D27" s="324">
        <v>16.611010262417224</v>
      </c>
      <c r="E27" s="324">
        <v>17.008453073854909</v>
      </c>
      <c r="F27" s="324">
        <v>19.822408875434313</v>
      </c>
      <c r="G27" s="324">
        <v>21.42619090986458</v>
      </c>
      <c r="H27" s="324">
        <v>19.678941879517573</v>
      </c>
      <c r="I27" s="324">
        <v>17.509073944255853</v>
      </c>
      <c r="J27" s="324">
        <v>17.103603071722645</v>
      </c>
      <c r="K27" s="324">
        <v>21.822987102073984</v>
      </c>
      <c r="L27" s="324">
        <v>21.904928319445418</v>
      </c>
      <c r="M27" s="324">
        <v>20.073232732744557</v>
      </c>
      <c r="N27" s="324">
        <v>19.990314410405691</v>
      </c>
      <c r="O27" s="324">
        <v>19.690481947506445</v>
      </c>
      <c r="P27" s="324">
        <v>19.505839776036275</v>
      </c>
      <c r="Q27" s="324">
        <v>19.27351371856523</v>
      </c>
      <c r="R27" s="324">
        <v>19.333373924442078</v>
      </c>
    </row>
    <row r="28" spans="2:21" ht="13.5" customHeight="1">
      <c r="B28" s="323" t="s">
        <v>518</v>
      </c>
      <c r="C28" s="323" t="s">
        <v>518</v>
      </c>
      <c r="D28" s="324">
        <v>71.897524692748021</v>
      </c>
      <c r="E28" s="324">
        <v>67.288448069934176</v>
      </c>
      <c r="F28" s="324">
        <v>68.316315055708998</v>
      </c>
      <c r="G28" s="324">
        <v>68.055342591321093</v>
      </c>
      <c r="H28" s="324">
        <v>61.714319009662375</v>
      </c>
      <c r="I28" s="324">
        <v>60.591310769324203</v>
      </c>
      <c r="J28" s="324">
        <v>59.205273064997741</v>
      </c>
      <c r="K28" s="324">
        <v>70.208272686271783</v>
      </c>
      <c r="L28" s="324">
        <v>80.237592757578398</v>
      </c>
      <c r="M28" s="324">
        <v>77.671588884208262</v>
      </c>
      <c r="N28" s="324">
        <v>76.876198824506375</v>
      </c>
      <c r="O28" s="324">
        <v>76.464200200486971</v>
      </c>
      <c r="P28" s="324">
        <v>75.907854917502476</v>
      </c>
      <c r="Q28" s="324">
        <v>75.529777940686202</v>
      </c>
      <c r="R28" s="324">
        <v>75.15187881110586</v>
      </c>
    </row>
    <row r="29" spans="2:21" ht="13.5" customHeight="1">
      <c r="B29" s="323" t="s">
        <v>2675</v>
      </c>
      <c r="C29" s="323" t="s">
        <v>2675</v>
      </c>
      <c r="D29" s="324">
        <v>19.175164744645798</v>
      </c>
      <c r="E29" s="324">
        <v>19.399520134881008</v>
      </c>
      <c r="F29" s="324">
        <v>21.917487083901474</v>
      </c>
      <c r="G29" s="324">
        <v>21.025567879754483</v>
      </c>
      <c r="H29" s="324">
        <v>20.791585615242656</v>
      </c>
      <c r="I29" s="324">
        <v>16.027752351097181</v>
      </c>
      <c r="J29" s="324">
        <v>9.7734977249319002</v>
      </c>
      <c r="K29" s="324">
        <v>6.5397285409289854</v>
      </c>
      <c r="L29" s="324" t="s">
        <v>2673</v>
      </c>
      <c r="M29" s="324" t="s">
        <v>2673</v>
      </c>
      <c r="N29" s="324" t="s">
        <v>2673</v>
      </c>
      <c r="O29" s="324" t="s">
        <v>2673</v>
      </c>
      <c r="P29" s="324" t="s">
        <v>2673</v>
      </c>
      <c r="Q29" s="324" t="s">
        <v>2673</v>
      </c>
      <c r="R29" s="324" t="s">
        <v>2673</v>
      </c>
      <c r="U29" s="310"/>
    </row>
    <row r="30" spans="2:21" ht="13.5" customHeight="1">
      <c r="B30" s="323" t="s">
        <v>2677</v>
      </c>
      <c r="C30" s="323" t="s">
        <v>2677</v>
      </c>
      <c r="D30" s="324">
        <v>22.162299936296723</v>
      </c>
      <c r="E30" s="324">
        <v>20.254802324083357</v>
      </c>
      <c r="F30" s="324">
        <v>19.631230744472457</v>
      </c>
      <c r="G30" s="324">
        <v>20.155274666815632</v>
      </c>
      <c r="H30" s="324">
        <v>21.56685427350936</v>
      </c>
      <c r="I30" s="324">
        <v>20.138527589196965</v>
      </c>
      <c r="J30" s="324">
        <v>18.415919953463717</v>
      </c>
      <c r="K30" s="324">
        <v>19.866935100179862</v>
      </c>
      <c r="L30" s="324">
        <v>18.872363839326599</v>
      </c>
      <c r="M30" s="324">
        <v>17.63440143700042</v>
      </c>
      <c r="N30" s="324">
        <v>17.029653778832412</v>
      </c>
      <c r="O30" s="324">
        <v>16.751524954733558</v>
      </c>
      <c r="P30" s="324">
        <v>16.741613352930745</v>
      </c>
      <c r="Q30" s="324">
        <v>16.745268675152634</v>
      </c>
      <c r="R30" s="324">
        <v>16.691423871574116</v>
      </c>
    </row>
    <row r="31" spans="2:21" ht="13.5" customHeight="1">
      <c r="B31" s="323" t="s">
        <v>575</v>
      </c>
      <c r="C31" s="323" t="s">
        <v>575</v>
      </c>
      <c r="D31" s="324">
        <v>22.698584163421433</v>
      </c>
      <c r="E31" s="324">
        <v>23.841111996317942</v>
      </c>
      <c r="F31" s="324">
        <v>23.984132087439889</v>
      </c>
      <c r="G31" s="324">
        <v>22.831150160331095</v>
      </c>
      <c r="H31" s="324">
        <v>22.977752602960415</v>
      </c>
      <c r="I31" s="324">
        <v>23.497611330546846</v>
      </c>
      <c r="J31" s="324">
        <v>22.998296258892111</v>
      </c>
      <c r="K31" s="324">
        <v>24.307135637761348</v>
      </c>
      <c r="L31" s="324">
        <v>24.366376427586903</v>
      </c>
      <c r="M31" s="324">
        <v>24.355953462453066</v>
      </c>
      <c r="N31" s="324">
        <v>24.054628586244455</v>
      </c>
      <c r="O31" s="324">
        <v>23.803484251426624</v>
      </c>
      <c r="P31" s="324">
        <v>23.774610083829177</v>
      </c>
      <c r="Q31" s="324">
        <v>23.55201961854409</v>
      </c>
      <c r="R31" s="324">
        <v>23.515621147355269</v>
      </c>
    </row>
    <row r="32" spans="2:21" ht="13.5" customHeight="1">
      <c r="B32" s="323" t="s">
        <v>563</v>
      </c>
      <c r="C32" s="323" t="s">
        <v>563</v>
      </c>
      <c r="D32" s="324">
        <v>23.89895678038463</v>
      </c>
      <c r="E32" s="324">
        <v>24.125112291626493</v>
      </c>
      <c r="F32" s="324">
        <v>24.578007563789555</v>
      </c>
      <c r="G32" s="324">
        <v>24.243203649150754</v>
      </c>
      <c r="H32" s="324">
        <v>23.811126713533078</v>
      </c>
      <c r="I32" s="324">
        <v>26.998103051650574</v>
      </c>
      <c r="J32" s="324">
        <v>25.293771794587471</v>
      </c>
      <c r="K32" s="324">
        <v>28.694786634369752</v>
      </c>
      <c r="L32" s="324">
        <v>28.537940054001474</v>
      </c>
      <c r="M32" s="324">
        <v>28.197694470462299</v>
      </c>
      <c r="N32" s="324">
        <v>27.46508240644453</v>
      </c>
      <c r="O32" s="324">
        <v>26.912533204064619</v>
      </c>
      <c r="P32" s="324">
        <v>26.635467741270258</v>
      </c>
      <c r="Q32" s="324">
        <v>26.476060712539745</v>
      </c>
      <c r="R32" s="324">
        <v>26.319833543295811</v>
      </c>
    </row>
    <row r="33" spans="2:24" ht="13.5" customHeight="1">
      <c r="B33" s="323" t="s">
        <v>583</v>
      </c>
      <c r="C33" s="323" t="s">
        <v>583</v>
      </c>
      <c r="D33" s="324">
        <v>31.069438392201199</v>
      </c>
      <c r="E33" s="324">
        <v>24.996317924398216</v>
      </c>
      <c r="F33" s="324">
        <v>28.969260986749894</v>
      </c>
      <c r="G33" s="324">
        <v>31.601661885467585</v>
      </c>
      <c r="H33" s="324">
        <v>33.948525983674713</v>
      </c>
      <c r="I33" s="324">
        <v>28.864984959005579</v>
      </c>
      <c r="J33" s="324">
        <v>32.999196264796609</v>
      </c>
      <c r="K33" s="324">
        <v>39.698222359569421</v>
      </c>
      <c r="L33" s="324">
        <v>32.114113180061629</v>
      </c>
      <c r="M33" s="324">
        <v>30.958242664245915</v>
      </c>
      <c r="N33" s="324">
        <v>30.322106560561728</v>
      </c>
      <c r="O33" s="324">
        <v>29.436019390416757</v>
      </c>
      <c r="P33" s="324">
        <v>28.365246776464105</v>
      </c>
      <c r="Q33" s="324">
        <v>27.527497151204557</v>
      </c>
      <c r="R33" s="324">
        <v>27.376976023296933</v>
      </c>
    </row>
    <row r="34" spans="2:24" ht="15" customHeight="1">
      <c r="B34" s="323" t="s">
        <v>2678</v>
      </c>
      <c r="C34" s="323" t="s">
        <v>2678</v>
      </c>
      <c r="D34" s="324">
        <v>13.094165230389393</v>
      </c>
      <c r="E34" s="324">
        <v>13.788752462983325</v>
      </c>
      <c r="F34" s="324">
        <v>13.956673871627451</v>
      </c>
      <c r="G34" s="324">
        <v>13.434535661183352</v>
      </c>
      <c r="H34" s="324">
        <v>11.264618998305441</v>
      </c>
      <c r="I34" s="324">
        <v>13.264829084663532</v>
      </c>
      <c r="J34" s="324">
        <v>12.417082279470005</v>
      </c>
      <c r="K34" s="324">
        <v>12.119558898221017</v>
      </c>
      <c r="L34" s="324">
        <v>11.444119315500663</v>
      </c>
      <c r="M34" s="324">
        <v>12.486235101225132</v>
      </c>
      <c r="N34" s="324">
        <v>12.369486240744859</v>
      </c>
      <c r="O34" s="324">
        <v>12.359496553026121</v>
      </c>
      <c r="P34" s="324">
        <v>12.349947677503659</v>
      </c>
      <c r="Q34" s="324">
        <v>12.348299910767537</v>
      </c>
      <c r="R34" s="324">
        <v>12.363782579290547</v>
      </c>
    </row>
    <row r="35" spans="2:24" ht="13.5" customHeight="1">
      <c r="B35" s="323" t="s">
        <v>561</v>
      </c>
      <c r="C35" s="323" t="s">
        <v>561</v>
      </c>
      <c r="D35" s="324">
        <v>20.20602487232858</v>
      </c>
      <c r="E35" s="324">
        <v>18.69713570891313</v>
      </c>
      <c r="F35" s="324">
        <v>18.147081610188188</v>
      </c>
      <c r="G35" s="324">
        <v>19.272876900480345</v>
      </c>
      <c r="H35" s="324">
        <v>19.78645042845671</v>
      </c>
      <c r="I35" s="324">
        <v>17.805552758496095</v>
      </c>
      <c r="J35" s="324">
        <v>20.975661951771656</v>
      </c>
      <c r="K35" s="324">
        <v>22.017139383235403</v>
      </c>
      <c r="L35" s="324">
        <v>19.658820941852664</v>
      </c>
      <c r="M35" s="324">
        <v>20.038595787169818</v>
      </c>
      <c r="N35" s="324">
        <v>20.100788124552071</v>
      </c>
      <c r="O35" s="324">
        <v>20.111028432245611</v>
      </c>
      <c r="P35" s="324">
        <v>20.143206961191744</v>
      </c>
      <c r="Q35" s="324">
        <v>20.187972226446789</v>
      </c>
      <c r="R35" s="324">
        <v>20.253228385265011</v>
      </c>
    </row>
    <row r="36" spans="2:24" ht="13.5" customHeight="1">
      <c r="B36" s="323" t="s">
        <v>550</v>
      </c>
      <c r="C36" s="323" t="s">
        <v>550</v>
      </c>
      <c r="D36" s="324">
        <v>17.93153541923898</v>
      </c>
      <c r="E36" s="324">
        <v>18.267023353891606</v>
      </c>
      <c r="F36" s="324">
        <v>18.705840027672263</v>
      </c>
      <c r="G36" s="324">
        <v>19.42976563960837</v>
      </c>
      <c r="H36" s="324">
        <v>20.218405950249167</v>
      </c>
      <c r="I36" s="324">
        <v>20.375808404105321</v>
      </c>
      <c r="J36" s="324">
        <v>20.968584201579898</v>
      </c>
      <c r="K36" s="324">
        <v>20.414246818771904</v>
      </c>
      <c r="L36" s="324">
        <v>20.064074038381804</v>
      </c>
      <c r="M36" s="324">
        <v>20.696146490954462</v>
      </c>
      <c r="N36" s="324">
        <v>21.273165317751992</v>
      </c>
      <c r="O36" s="324">
        <v>21.731114088846674</v>
      </c>
      <c r="P36" s="324">
        <v>22.072737692527454</v>
      </c>
      <c r="Q36" s="324">
        <v>22.342520533916307</v>
      </c>
      <c r="R36" s="324">
        <v>22.476841279424313</v>
      </c>
    </row>
    <row r="37" spans="2:24" ht="13.5" customHeight="1">
      <c r="B37" s="323" t="s">
        <v>516</v>
      </c>
      <c r="C37" s="323" t="s">
        <v>516</v>
      </c>
      <c r="D37" s="324">
        <v>39.136669790431938</v>
      </c>
      <c r="E37" s="324">
        <v>38.935090232062301</v>
      </c>
      <c r="F37" s="324">
        <v>39.926638874235046</v>
      </c>
      <c r="G37" s="324">
        <v>41.197475766004004</v>
      </c>
      <c r="H37" s="324">
        <v>41.132592216410821</v>
      </c>
      <c r="I37" s="324">
        <v>41.324495707609231</v>
      </c>
      <c r="J37" s="324">
        <v>42.260141851443059</v>
      </c>
      <c r="K37" s="324">
        <v>40.219432482819528</v>
      </c>
      <c r="L37" s="324">
        <v>42.009501524410418</v>
      </c>
      <c r="M37" s="324">
        <v>43.130076763758581</v>
      </c>
      <c r="N37" s="324">
        <v>44.272442812940668</v>
      </c>
      <c r="O37" s="324">
        <v>45.250990580960611</v>
      </c>
      <c r="P37" s="324">
        <v>44.241820382470735</v>
      </c>
      <c r="Q37" s="324">
        <v>43.759795770348745</v>
      </c>
      <c r="R37" s="324">
        <v>43.898465159904283</v>
      </c>
    </row>
    <row r="38" spans="2:24" ht="13.5" customHeight="1">
      <c r="B38" s="323" t="s">
        <v>2679</v>
      </c>
      <c r="C38" s="323" t="s">
        <v>2679</v>
      </c>
      <c r="D38" s="324">
        <v>57.006656667793379</v>
      </c>
      <c r="E38" s="324">
        <v>30.935081159866378</v>
      </c>
      <c r="F38" s="324">
        <v>27.843063023425952</v>
      </c>
      <c r="G38" s="324">
        <v>31.155818520401589</v>
      </c>
      <c r="H38" s="324">
        <v>33.463064331585798</v>
      </c>
      <c r="I38" s="324">
        <v>32.565890290368557</v>
      </c>
      <c r="J38" s="324">
        <v>29.611525086934925</v>
      </c>
      <c r="K38" s="324">
        <v>34.623948220016985</v>
      </c>
      <c r="L38" s="324">
        <v>29.818372342408146</v>
      </c>
      <c r="M38" s="324">
        <v>29.06318724436543</v>
      </c>
      <c r="N38" s="324">
        <v>28.808181435576934</v>
      </c>
      <c r="O38" s="324">
        <v>28.501710462329306</v>
      </c>
      <c r="P38" s="324">
        <v>27.614363492820843</v>
      </c>
      <c r="Q38" s="324">
        <v>27.363436248423177</v>
      </c>
      <c r="R38" s="324">
        <v>27.380653180514297</v>
      </c>
    </row>
    <row r="39" spans="2:24" ht="13.5" customHeight="1">
      <c r="B39" s="323" t="s">
        <v>526</v>
      </c>
      <c r="C39" s="323" t="s">
        <v>526</v>
      </c>
      <c r="D39" s="324">
        <v>32.816238465594246</v>
      </c>
      <c r="E39" s="324">
        <v>29.31640487307417</v>
      </c>
      <c r="F39" s="324">
        <v>28.162500100819649</v>
      </c>
      <c r="G39" s="324">
        <v>28.989969670482079</v>
      </c>
      <c r="H39" s="324">
        <v>28.753925166895939</v>
      </c>
      <c r="I39" s="324">
        <v>28.61844157256343</v>
      </c>
      <c r="J39" s="324">
        <v>30.419909093329199</v>
      </c>
      <c r="K39" s="324">
        <v>31.043882976051222</v>
      </c>
      <c r="L39" s="324">
        <v>31.461193852242964</v>
      </c>
      <c r="M39" s="324">
        <v>30.638441478059114</v>
      </c>
      <c r="N39" s="324">
        <v>31.656809760315618</v>
      </c>
      <c r="O39" s="324">
        <v>32.035157969134119</v>
      </c>
      <c r="P39" s="324">
        <v>31.482091046914789</v>
      </c>
      <c r="Q39" s="324">
        <v>31.443614409463077</v>
      </c>
      <c r="R39" s="324">
        <v>31.420535933023388</v>
      </c>
    </row>
    <row r="40" spans="2:24" ht="13.5" customHeight="1">
      <c r="B40" s="323" t="s">
        <v>1617</v>
      </c>
      <c r="C40" s="323" t="s">
        <v>2680</v>
      </c>
      <c r="D40" s="324">
        <v>31.887011760022943</v>
      </c>
      <c r="E40" s="324">
        <v>32.916122084514477</v>
      </c>
      <c r="F40" s="324">
        <v>33.36122889359136</v>
      </c>
      <c r="G40" s="324">
        <v>35.54428512886588</v>
      </c>
      <c r="H40" s="324">
        <v>35.681878807981057</v>
      </c>
      <c r="I40" s="324">
        <v>35.163826291406686</v>
      </c>
      <c r="J40" s="324">
        <v>35.440138451877971</v>
      </c>
      <c r="K40" s="324">
        <v>34.163946624611846</v>
      </c>
      <c r="L40" s="324">
        <v>34.537632725003533</v>
      </c>
      <c r="M40" s="324">
        <v>35.616597611153615</v>
      </c>
      <c r="N40" s="324">
        <v>35.879283372235101</v>
      </c>
      <c r="O40" s="324">
        <v>36.277071109331573</v>
      </c>
      <c r="P40" s="324">
        <v>36.307910523411294</v>
      </c>
      <c r="Q40" s="324">
        <v>36.703990935023299</v>
      </c>
      <c r="R40" s="324">
        <v>37.097471063341928</v>
      </c>
    </row>
    <row r="41" spans="2:24" ht="13.5" customHeight="1">
      <c r="B41" s="323" t="s">
        <v>2681</v>
      </c>
      <c r="C41" s="323" t="s">
        <v>2681</v>
      </c>
      <c r="D41" s="324">
        <v>24.404626050311386</v>
      </c>
      <c r="E41" s="324">
        <v>20.798767114003649</v>
      </c>
      <c r="F41" s="324">
        <v>23.179668726542939</v>
      </c>
      <c r="G41" s="324">
        <v>28.52589433113333</v>
      </c>
      <c r="H41" s="324">
        <v>29.47404673514778</v>
      </c>
      <c r="I41" s="324">
        <v>28.387709316312161</v>
      </c>
      <c r="J41" s="324">
        <v>29.452744513946406</v>
      </c>
      <c r="K41" s="324">
        <v>30.741632974029532</v>
      </c>
      <c r="L41" s="324">
        <v>30.282122515697758</v>
      </c>
      <c r="M41" s="324">
        <v>28.498662328755763</v>
      </c>
      <c r="N41" s="324">
        <v>29.672528043554326</v>
      </c>
      <c r="O41" s="324">
        <v>29.437830495516444</v>
      </c>
      <c r="P41" s="324">
        <v>28.39114450119245</v>
      </c>
      <c r="Q41" s="324">
        <v>27.363591774360735</v>
      </c>
      <c r="R41" s="324">
        <v>26.528416930105937</v>
      </c>
    </row>
    <row r="42" spans="2:24" ht="13.5" customHeight="1">
      <c r="B42" s="323" t="s">
        <v>522</v>
      </c>
      <c r="C42" s="323" t="s">
        <v>522</v>
      </c>
      <c r="D42" s="324">
        <v>25.790097206931424</v>
      </c>
      <c r="E42" s="324">
        <v>26.183574200384701</v>
      </c>
      <c r="F42" s="324">
        <v>25.844125310854988</v>
      </c>
      <c r="G42" s="324">
        <v>26.420025415075916</v>
      </c>
      <c r="H42" s="324">
        <v>26.697873813249185</v>
      </c>
      <c r="I42" s="324">
        <v>24.970953861505283</v>
      </c>
      <c r="J42" s="324">
        <v>27.067625614621925</v>
      </c>
      <c r="K42" s="324">
        <v>27.736316642775115</v>
      </c>
      <c r="L42" s="324">
        <v>26.95742039805884</v>
      </c>
      <c r="M42" s="324">
        <v>27.074407676499</v>
      </c>
      <c r="N42" s="324">
        <v>27.114531956499189</v>
      </c>
      <c r="O42" s="324">
        <v>27.127198806016057</v>
      </c>
      <c r="P42" s="324">
        <v>27.159016416089322</v>
      </c>
      <c r="Q42" s="324">
        <v>27.196925346616009</v>
      </c>
      <c r="R42" s="324">
        <v>27.204610804520147</v>
      </c>
    </row>
    <row r="43" spans="2:24" ht="13.5" customHeight="1">
      <c r="B43" s="323" t="s">
        <v>2682</v>
      </c>
      <c r="C43" s="323" t="s">
        <v>2682</v>
      </c>
      <c r="D43" s="324">
        <v>12.629840424304097</v>
      </c>
      <c r="E43" s="324">
        <v>13.217516870010037</v>
      </c>
      <c r="F43" s="324">
        <v>12.785995778643681</v>
      </c>
      <c r="G43" s="324">
        <v>12.587723475100923</v>
      </c>
      <c r="H43" s="324">
        <v>11.933952904927706</v>
      </c>
      <c r="I43" s="324">
        <v>8.7630657262951122</v>
      </c>
      <c r="J43" s="324">
        <v>8.3170170884159162</v>
      </c>
      <c r="K43" s="324">
        <v>8.3344885778902746</v>
      </c>
      <c r="L43" s="324" t="s">
        <v>2673</v>
      </c>
      <c r="M43" s="324" t="s">
        <v>2673</v>
      </c>
      <c r="N43" s="324" t="s">
        <v>2673</v>
      </c>
      <c r="O43" s="324" t="s">
        <v>2673</v>
      </c>
      <c r="P43" s="324" t="s">
        <v>2673</v>
      </c>
      <c r="Q43" s="324" t="s">
        <v>2673</v>
      </c>
      <c r="R43" s="324" t="s">
        <v>2673</v>
      </c>
      <c r="X43" s="378"/>
    </row>
    <row r="44" spans="2:24" ht="13.5" customHeight="1">
      <c r="B44" s="323" t="s">
        <v>2683</v>
      </c>
      <c r="C44" s="323" t="s">
        <v>2683</v>
      </c>
      <c r="D44" s="324">
        <v>22.314582965352027</v>
      </c>
      <c r="E44" s="324">
        <v>21.919175188485639</v>
      </c>
      <c r="F44" s="324">
        <v>21.096768393094695</v>
      </c>
      <c r="G44" s="324">
        <v>21.472644004156379</v>
      </c>
      <c r="H44" s="324">
        <v>20.980926770067221</v>
      </c>
      <c r="I44" s="324">
        <v>20.430212995139861</v>
      </c>
      <c r="J44" s="324">
        <v>20.021348988502769</v>
      </c>
      <c r="K44" s="324">
        <v>20.056359918756854</v>
      </c>
      <c r="L44" s="324">
        <v>19.987603832607505</v>
      </c>
      <c r="M44" s="324">
        <v>20.091436176505418</v>
      </c>
      <c r="N44" s="324">
        <v>20.265580075549554</v>
      </c>
      <c r="O44" s="324">
        <v>20.315545096214009</v>
      </c>
      <c r="P44" s="324">
        <v>20.424826704608019</v>
      </c>
      <c r="Q44" s="324">
        <v>20.568809818414326</v>
      </c>
      <c r="R44" s="324">
        <v>20.743906238913592</v>
      </c>
    </row>
    <row r="45" spans="2:24">
      <c r="B45" s="323" t="s">
        <v>2684</v>
      </c>
      <c r="C45" s="323" t="s">
        <v>2684</v>
      </c>
      <c r="D45" s="324">
        <v>31.937287126050535</v>
      </c>
      <c r="E45" s="324">
        <v>32.505222721133528</v>
      </c>
      <c r="F45" s="324">
        <v>31.162849841359119</v>
      </c>
      <c r="G45" s="324">
        <v>30.803220846078361</v>
      </c>
      <c r="H45" s="324">
        <v>30.066422073143094</v>
      </c>
      <c r="I45" s="324">
        <v>29.388642655867507</v>
      </c>
      <c r="J45" s="324">
        <v>27.813039309549794</v>
      </c>
      <c r="K45" s="324">
        <v>26.580457003980111</v>
      </c>
      <c r="L45" s="324">
        <v>28.357648485066111</v>
      </c>
      <c r="M45" s="324">
        <v>29.944834618412781</v>
      </c>
      <c r="N45" s="324">
        <v>29.742726851677531</v>
      </c>
      <c r="O45" s="324">
        <v>29.531483786419997</v>
      </c>
      <c r="P45" s="324">
        <v>29.532735522089471</v>
      </c>
      <c r="Q45" s="324">
        <v>29.533425494572935</v>
      </c>
      <c r="R45" s="324">
        <v>29.506939025211697</v>
      </c>
    </row>
    <row r="46" spans="2:24">
      <c r="B46" s="323" t="s">
        <v>2685</v>
      </c>
      <c r="C46" s="323" t="s">
        <v>2685</v>
      </c>
      <c r="D46" s="324">
        <v>41.883672706979077</v>
      </c>
      <c r="E46" s="324">
        <v>38.326042055157963</v>
      </c>
      <c r="F46" s="324">
        <v>39.291271816260917</v>
      </c>
      <c r="G46" s="324">
        <v>39.794503938515355</v>
      </c>
      <c r="H46" s="324">
        <v>39.40885214753343</v>
      </c>
      <c r="I46" s="324">
        <v>39.682155503685436</v>
      </c>
      <c r="J46" s="324">
        <v>36.515974681479342</v>
      </c>
      <c r="K46" s="352">
        <v>50.253616192325104</v>
      </c>
      <c r="L46" s="352">
        <v>55.169102162982007</v>
      </c>
      <c r="M46" s="352">
        <v>43.572098053627457</v>
      </c>
      <c r="N46" s="352">
        <v>41.537616432691067</v>
      </c>
      <c r="O46" s="352">
        <v>40.703408788470348</v>
      </c>
      <c r="P46" s="352">
        <v>41.183525617095583</v>
      </c>
      <c r="Q46" s="352">
        <v>41.006276629026544</v>
      </c>
      <c r="R46" s="352">
        <v>40.744328966027723</v>
      </c>
    </row>
    <row r="47" spans="2:24">
      <c r="B47" s="323" t="s">
        <v>2686</v>
      </c>
      <c r="C47" s="323" t="s">
        <v>2686</v>
      </c>
      <c r="D47" s="324">
        <v>20.683428480318593</v>
      </c>
      <c r="E47" s="324">
        <v>29.723340145889289</v>
      </c>
      <c r="F47" s="324">
        <v>27.971797992788179</v>
      </c>
      <c r="G47" s="324">
        <v>30.461213368726405</v>
      </c>
      <c r="H47" s="324">
        <v>31.039139063872128</v>
      </c>
      <c r="I47" s="324">
        <v>28.662458289798899</v>
      </c>
      <c r="J47" s="324">
        <v>30.422768758938879</v>
      </c>
      <c r="K47" s="324">
        <v>32.82437849783895</v>
      </c>
      <c r="L47" s="324">
        <v>32.196002962617449</v>
      </c>
      <c r="M47" s="324">
        <v>31.15584823061559</v>
      </c>
      <c r="N47" s="324">
        <v>30.723524443650668</v>
      </c>
      <c r="O47" s="324">
        <v>30.356167913308802</v>
      </c>
      <c r="P47" s="324">
        <v>29.944453695151267</v>
      </c>
      <c r="Q47" s="324">
        <v>29.610864184094797</v>
      </c>
      <c r="R47" s="324">
        <v>29.300537338102945</v>
      </c>
    </row>
    <row r="48" spans="2:24" ht="16.5" customHeight="1">
      <c r="B48" s="323" t="s">
        <v>2717</v>
      </c>
      <c r="C48" s="323" t="s">
        <v>514</v>
      </c>
      <c r="D48" s="324">
        <v>26.49408761685671</v>
      </c>
      <c r="E48" s="324">
        <v>26.98656731964892</v>
      </c>
      <c r="F48" s="324">
        <v>27.217139889425578</v>
      </c>
      <c r="G48" s="324">
        <v>28.454704976028751</v>
      </c>
      <c r="H48" s="324">
        <v>27.86131656026728</v>
      </c>
      <c r="I48" s="324">
        <v>28.067927730055388</v>
      </c>
      <c r="J48" s="324">
        <v>27.55302601003331</v>
      </c>
      <c r="K48" s="324">
        <v>27.64103910221024</v>
      </c>
      <c r="L48" s="324">
        <v>27.685717935044867</v>
      </c>
      <c r="M48" s="324">
        <v>27.773807888179881</v>
      </c>
      <c r="N48" s="324">
        <v>27.777107733044776</v>
      </c>
      <c r="O48" s="324">
        <v>27.786360567707192</v>
      </c>
      <c r="P48" s="324">
        <v>27.819807635700052</v>
      </c>
      <c r="Q48" s="324">
        <v>27.807538252247156</v>
      </c>
      <c r="R48" s="324">
        <v>27.820121272807153</v>
      </c>
    </row>
    <row r="49" spans="2:18">
      <c r="B49" s="323" t="s">
        <v>2688</v>
      </c>
      <c r="C49" s="323" t="s">
        <v>2688</v>
      </c>
      <c r="D49" s="324">
        <v>14.885026104983329</v>
      </c>
      <c r="E49" s="324">
        <v>11.223226069267827</v>
      </c>
      <c r="F49" s="324">
        <v>8.4930866877463185</v>
      </c>
      <c r="G49" s="324">
        <v>6.8843890628092801</v>
      </c>
      <c r="H49" s="324">
        <v>10.089641980335621</v>
      </c>
      <c r="I49" s="324">
        <v>4.525992305007807</v>
      </c>
      <c r="J49" s="324">
        <v>7.2495581699966376</v>
      </c>
      <c r="K49" s="324">
        <v>8.2741746337151252</v>
      </c>
      <c r="L49" s="324">
        <v>10.989317930886488</v>
      </c>
      <c r="M49" s="324" t="s">
        <v>2673</v>
      </c>
      <c r="N49" s="324" t="s">
        <v>2673</v>
      </c>
      <c r="O49" s="324" t="s">
        <v>2673</v>
      </c>
      <c r="P49" s="324" t="s">
        <v>2673</v>
      </c>
      <c r="Q49" s="324" t="s">
        <v>2673</v>
      </c>
      <c r="R49" s="324" t="s">
        <v>2673</v>
      </c>
    </row>
    <row r="50" spans="2:18" ht="16.5" customHeight="1">
      <c r="B50" s="325" t="s">
        <v>2689</v>
      </c>
      <c r="C50" s="325" t="s">
        <v>2689</v>
      </c>
      <c r="D50" s="326">
        <v>19.190369899484804</v>
      </c>
      <c r="E50" s="326">
        <v>19.066705832374584</v>
      </c>
      <c r="F50" s="326">
        <v>19.565299877878914</v>
      </c>
      <c r="G50" s="326">
        <v>19.45870759362063</v>
      </c>
      <c r="H50" s="326">
        <v>19.414525577516439</v>
      </c>
      <c r="I50" s="326">
        <v>18.389989620919817</v>
      </c>
      <c r="J50" s="326">
        <v>18.692885365004489</v>
      </c>
      <c r="K50" s="326">
        <v>18.960536297080218</v>
      </c>
      <c r="L50" s="326">
        <v>18.237184332906892</v>
      </c>
      <c r="M50" s="326">
        <v>18.483071858602308</v>
      </c>
      <c r="N50" s="326">
        <v>18.620901189509585</v>
      </c>
      <c r="O50" s="326">
        <v>18.767279895418561</v>
      </c>
      <c r="P50" s="326">
        <v>18.989531624760485</v>
      </c>
      <c r="Q50" s="326">
        <v>19.112243960369014</v>
      </c>
      <c r="R50" s="326">
        <v>19.163234813517906</v>
      </c>
    </row>
    <row r="52" spans="2:18" ht="12" customHeight="1">
      <c r="B52" s="470" t="s">
        <v>2618</v>
      </c>
      <c r="C52" s="470"/>
      <c r="D52" s="470"/>
      <c r="E52" s="470"/>
      <c r="F52" s="470"/>
      <c r="G52" s="470"/>
      <c r="H52" s="470"/>
      <c r="I52" s="470"/>
      <c r="J52" s="470"/>
      <c r="K52" s="470"/>
      <c r="L52" s="470"/>
      <c r="M52" s="470"/>
      <c r="N52" s="470"/>
      <c r="O52" s="470"/>
      <c r="P52" s="470"/>
      <c r="Q52" s="328"/>
      <c r="R52" s="328"/>
    </row>
    <row r="53" spans="2:18" ht="15" customHeight="1">
      <c r="B53" s="470" t="s">
        <v>2707</v>
      </c>
      <c r="C53" s="470"/>
      <c r="D53" s="470"/>
      <c r="E53" s="470"/>
      <c r="F53" s="470"/>
      <c r="G53" s="470"/>
      <c r="H53" s="470"/>
      <c r="I53" s="470"/>
      <c r="J53" s="470"/>
      <c r="K53" s="470"/>
      <c r="L53" s="470"/>
      <c r="M53" s="470"/>
      <c r="N53" s="470"/>
      <c r="O53" s="470"/>
      <c r="P53" s="470"/>
      <c r="Q53" s="470"/>
      <c r="R53" s="370"/>
    </row>
    <row r="54" spans="2:18" ht="15.75" customHeight="1">
      <c r="B54" s="474" t="s">
        <v>2718</v>
      </c>
      <c r="C54" s="474"/>
      <c r="D54" s="474"/>
      <c r="E54" s="474"/>
      <c r="F54" s="474"/>
      <c r="G54" s="474"/>
      <c r="H54" s="474"/>
      <c r="I54" s="474"/>
      <c r="J54" s="474"/>
      <c r="K54" s="474"/>
      <c r="L54" s="474"/>
      <c r="M54" s="474"/>
      <c r="N54" s="474"/>
      <c r="O54" s="474"/>
      <c r="P54" s="474"/>
      <c r="Q54" s="474"/>
      <c r="R54" s="474"/>
    </row>
    <row r="55" spans="2:18" ht="98.25" customHeight="1">
      <c r="B55" s="474" t="s">
        <v>2719</v>
      </c>
      <c r="C55" s="474"/>
      <c r="D55" s="474"/>
      <c r="E55" s="474"/>
      <c r="F55" s="474"/>
      <c r="G55" s="474"/>
      <c r="H55" s="474"/>
      <c r="I55" s="474"/>
      <c r="J55" s="474"/>
      <c r="K55" s="474"/>
      <c r="L55" s="474"/>
      <c r="M55" s="474"/>
      <c r="N55" s="474"/>
      <c r="O55" s="474"/>
      <c r="P55" s="474"/>
      <c r="Q55" s="474"/>
      <c r="R55" s="474"/>
    </row>
    <row r="56" spans="2:18" ht="103.5" customHeight="1">
      <c r="B56" s="323"/>
      <c r="C56" s="323"/>
      <c r="D56" s="330"/>
      <c r="E56" s="330"/>
      <c r="F56" s="330"/>
      <c r="G56" s="330"/>
      <c r="H56" s="330"/>
      <c r="I56" s="330"/>
      <c r="J56" s="330"/>
      <c r="K56" s="330"/>
      <c r="L56" s="330"/>
      <c r="M56" s="330"/>
      <c r="N56" s="330"/>
      <c r="O56" s="330"/>
      <c r="P56" s="330"/>
      <c r="Q56" s="330"/>
      <c r="R56" s="330"/>
    </row>
    <row r="57" spans="2:18">
      <c r="B57" s="323"/>
      <c r="C57" s="323"/>
      <c r="D57" s="330"/>
      <c r="E57" s="330"/>
      <c r="F57" s="330"/>
      <c r="G57" s="330"/>
      <c r="H57" s="330"/>
      <c r="I57" s="330"/>
      <c r="J57" s="330"/>
      <c r="K57" s="330"/>
      <c r="L57" s="330"/>
      <c r="M57" s="330"/>
      <c r="N57" s="330"/>
      <c r="O57" s="330"/>
      <c r="P57" s="330"/>
      <c r="Q57" s="33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sheetData>
  <mergeCells count="6">
    <mergeCell ref="B55:R55"/>
    <mergeCell ref="B2:N2"/>
    <mergeCell ref="B3:R3"/>
    <mergeCell ref="B52:P52"/>
    <mergeCell ref="B53:Q53"/>
    <mergeCell ref="B54:R54"/>
  </mergeCells>
  <conditionalFormatting sqref="C48:R48 B30:R42 B44:R44 B43:K43 D45:R45 B29:K29 B11:R20 B46:R47 B49:L50 M50:R50 B22:R28 B21:L21 M29">
    <cfRule type="expression" dxfId="97" priority="13">
      <formula>MOD(ROW(),2)=0</formula>
    </cfRule>
  </conditionalFormatting>
  <conditionalFormatting sqref="B22">
    <cfRule type="expression" dxfId="96" priority="12">
      <formula>MOD(ROW(),2)=0</formula>
    </cfRule>
  </conditionalFormatting>
  <conditionalFormatting sqref="B48">
    <cfRule type="expression" dxfId="95" priority="11">
      <formula>MOD(ROW(),2)=0</formula>
    </cfRule>
  </conditionalFormatting>
  <conditionalFormatting sqref="N29:R29">
    <cfRule type="expression" dxfId="94" priority="10">
      <formula>MOD(ROW(),2)=0</formula>
    </cfRule>
  </conditionalFormatting>
  <conditionalFormatting sqref="M43:R43">
    <cfRule type="expression" dxfId="93" priority="9">
      <formula>MOD(ROW(),2)=0</formula>
    </cfRule>
  </conditionalFormatting>
  <conditionalFormatting sqref="B45">
    <cfRule type="expression" dxfId="92" priority="8">
      <formula>MOD(ROW(),2)=0</formula>
    </cfRule>
  </conditionalFormatting>
  <conditionalFormatting sqref="C45">
    <cfRule type="expression" dxfId="91" priority="7">
      <formula>MOD(ROW(),2)=0</formula>
    </cfRule>
  </conditionalFormatting>
  <conditionalFormatting sqref="B50">
    <cfRule type="expression" dxfId="90" priority="6">
      <formula>MOD(ROW(),2)=0</formula>
    </cfRule>
  </conditionalFormatting>
  <conditionalFormatting sqref="C50">
    <cfRule type="expression" dxfId="89" priority="5">
      <formula>MOD(ROW(),2)=0</formula>
    </cfRule>
  </conditionalFormatting>
  <conditionalFormatting sqref="M49:R49">
    <cfRule type="expression" dxfId="88" priority="4">
      <formula>MOD(ROW(),2)=0</formula>
    </cfRule>
  </conditionalFormatting>
  <conditionalFormatting sqref="M21:R21">
    <cfRule type="expression" dxfId="87" priority="3">
      <formula>MOD(ROW(),2)=0</formula>
    </cfRule>
  </conditionalFormatting>
  <conditionalFormatting sqref="L29">
    <cfRule type="expression" dxfId="86" priority="2">
      <formula>MOD(ROW(),2)=0</formula>
    </cfRule>
  </conditionalFormatting>
  <conditionalFormatting sqref="L43">
    <cfRule type="expression" dxfId="85" priority="1">
      <formula>MOD(ROW(),2)=0</formula>
    </cfRule>
  </conditionalFormatting>
  <pageMargins left="0.7" right="0.7" top="0.75" bottom="0.75" header="0.3" footer="0.3"/>
  <pageSetup scale="1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EA37F-2089-4BEB-80EE-A1565CE0E57B}">
  <sheetPr codeName="Sheet17">
    <pageSetUpPr fitToPage="1"/>
  </sheetPr>
  <dimension ref="A1:AI75"/>
  <sheetViews>
    <sheetView showGridLines="0" zoomScale="106" zoomScaleNormal="106" workbookViewId="0">
      <pane xSplit="3" ySplit="4" topLeftCell="D5" activePane="bottomRight" state="frozen"/>
      <selection pane="bottomRight" activeCell="W13" sqref="W13"/>
      <selection pane="bottomLeft" activeCell="W13" sqref="W13"/>
      <selection pane="topRight" activeCell="W13" sqref="W13"/>
    </sheetView>
  </sheetViews>
  <sheetFormatPr defaultColWidth="9.140625" defaultRowHeight="15" outlineLevelCol="1"/>
  <cols>
    <col min="1" max="1" width="6.7109375" style="144" customWidth="1"/>
    <col min="2" max="2" width="17.5703125" style="310" customWidth="1"/>
    <col min="3" max="3" width="20.5703125" style="310" hidden="1" customWidth="1" outlineLevel="1"/>
    <col min="4" max="4" width="8.85546875" style="311" customWidth="1" collapsed="1"/>
    <col min="5" max="18" width="8.85546875" style="311" customWidth="1"/>
    <col min="19" max="19" width="5" style="144" customWidth="1"/>
    <col min="20" max="20" width="5.28515625" style="144" customWidth="1"/>
    <col min="21" max="35" width="9.140625" style="144"/>
    <col min="36" max="16384" width="9.140625" style="310"/>
  </cols>
  <sheetData>
    <row r="1" spans="2:22">
      <c r="V1" s="355"/>
    </row>
    <row r="2" spans="2:22">
      <c r="B2" s="473" t="s">
        <v>2720</v>
      </c>
      <c r="C2" s="473"/>
      <c r="D2" s="473"/>
      <c r="E2" s="473"/>
      <c r="F2" s="473"/>
      <c r="G2" s="473"/>
      <c r="H2" s="473"/>
      <c r="I2" s="473"/>
      <c r="J2" s="473"/>
      <c r="K2" s="473"/>
      <c r="L2" s="473"/>
      <c r="M2" s="473"/>
      <c r="N2" s="473"/>
      <c r="O2" s="473"/>
      <c r="P2" s="473"/>
      <c r="Q2" s="473"/>
      <c r="R2" s="473"/>
      <c r="T2" s="348"/>
      <c r="V2" s="347"/>
    </row>
    <row r="3" spans="2:22">
      <c r="B3" s="475" t="s">
        <v>646</v>
      </c>
      <c r="C3" s="476"/>
      <c r="D3" s="476"/>
      <c r="E3" s="476"/>
      <c r="F3" s="476"/>
      <c r="G3" s="476"/>
      <c r="H3" s="476"/>
      <c r="I3" s="476"/>
      <c r="J3" s="476"/>
      <c r="K3" s="476"/>
      <c r="L3" s="476"/>
      <c r="M3" s="476"/>
      <c r="N3" s="476"/>
      <c r="O3" s="476"/>
      <c r="P3" s="476"/>
      <c r="Q3" s="476"/>
      <c r="R3" s="476"/>
    </row>
    <row r="4" spans="2:22"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22" ht="14.1" customHeight="1">
      <c r="B5" s="318" t="s">
        <v>2601</v>
      </c>
      <c r="C5" s="349" t="s">
        <v>762</v>
      </c>
      <c r="D5" s="320">
        <v>31.793041355263171</v>
      </c>
      <c r="E5" s="320">
        <v>31.732835302159547</v>
      </c>
      <c r="F5" s="320">
        <v>31.41421239591282</v>
      </c>
      <c r="G5" s="320">
        <v>31.53594196997113</v>
      </c>
      <c r="H5" s="320">
        <v>32.003353861516914</v>
      </c>
      <c r="I5" s="320">
        <v>34.366374533813534</v>
      </c>
      <c r="J5" s="320">
        <v>31.654639299345479</v>
      </c>
      <c r="K5" s="320">
        <v>31.841457024989921</v>
      </c>
      <c r="L5" s="320">
        <v>32.612316453467777</v>
      </c>
      <c r="M5" s="320">
        <v>32.467607629537625</v>
      </c>
      <c r="N5" s="320">
        <v>32.238865459709288</v>
      </c>
      <c r="O5" s="320">
        <v>32.20395152926708</v>
      </c>
      <c r="P5" s="320">
        <v>32.079814508633859</v>
      </c>
      <c r="Q5" s="320">
        <v>32.011035173812779</v>
      </c>
      <c r="R5" s="320">
        <v>31.932396767272106</v>
      </c>
    </row>
    <row r="6" spans="2:22" ht="14.1" customHeight="1">
      <c r="B6" s="350" t="s">
        <v>759</v>
      </c>
      <c r="C6" s="349" t="s">
        <v>764</v>
      </c>
      <c r="D6" s="320">
        <v>29.341750040623207</v>
      </c>
      <c r="E6" s="320">
        <v>29.721807997269632</v>
      </c>
      <c r="F6" s="320">
        <v>29.736139116868536</v>
      </c>
      <c r="G6" s="320">
        <v>30.38533402754425</v>
      </c>
      <c r="H6" s="320">
        <v>31.026047951179095</v>
      </c>
      <c r="I6" s="320">
        <v>33.034870746499131</v>
      </c>
      <c r="J6" s="320">
        <v>30.893281798443784</v>
      </c>
      <c r="K6" s="320">
        <v>31.245111582015735</v>
      </c>
      <c r="L6" s="320">
        <v>31.302181217472501</v>
      </c>
      <c r="M6" s="320">
        <v>30.957227104304611</v>
      </c>
      <c r="N6" s="320">
        <v>31.200342028297506</v>
      </c>
      <c r="O6" s="320">
        <v>31.382566732493665</v>
      </c>
      <c r="P6" s="320">
        <v>31.427655051724749</v>
      </c>
      <c r="Q6" s="320">
        <v>31.474847089438651</v>
      </c>
      <c r="R6" s="320">
        <v>31.466098227350816</v>
      </c>
    </row>
    <row r="7" spans="2:22" ht="14.1" customHeight="1">
      <c r="B7" s="350" t="s">
        <v>638</v>
      </c>
      <c r="C7" s="349" t="s">
        <v>765</v>
      </c>
      <c r="D7" s="320">
        <v>35.868106532646635</v>
      </c>
      <c r="E7" s="320">
        <v>36.264453737992085</v>
      </c>
      <c r="F7" s="320">
        <v>35.334905120280183</v>
      </c>
      <c r="G7" s="320">
        <v>34.608654440593867</v>
      </c>
      <c r="H7" s="320">
        <v>35.492536589218503</v>
      </c>
      <c r="I7" s="320">
        <v>39.779206681354829</v>
      </c>
      <c r="J7" s="320">
        <v>36.066146675436549</v>
      </c>
      <c r="K7" s="320">
        <v>36.152342465306894</v>
      </c>
      <c r="L7" s="320">
        <v>38.92154069592376</v>
      </c>
      <c r="M7" s="320">
        <v>39.02126583598352</v>
      </c>
      <c r="N7" s="320">
        <v>38.328199984307744</v>
      </c>
      <c r="O7" s="320">
        <v>38.084633433473336</v>
      </c>
      <c r="P7" s="320">
        <v>37.700166487708714</v>
      </c>
      <c r="Q7" s="320">
        <v>37.683985543201082</v>
      </c>
      <c r="R7" s="320">
        <v>37.673167768359406</v>
      </c>
      <c r="U7" s="310"/>
    </row>
    <row r="8" spans="2:22" ht="14.1" customHeight="1">
      <c r="B8" s="350" t="s">
        <v>770</v>
      </c>
      <c r="C8" s="349" t="s">
        <v>767</v>
      </c>
      <c r="D8" s="320">
        <v>36.391049422554495</v>
      </c>
      <c r="E8" s="320">
        <v>36.05323467623284</v>
      </c>
      <c r="F8" s="320">
        <v>35.863517862082539</v>
      </c>
      <c r="G8" s="320">
        <v>35.302892132503167</v>
      </c>
      <c r="H8" s="320">
        <v>34.509004498619582</v>
      </c>
      <c r="I8" s="320">
        <v>36.919029864373556</v>
      </c>
      <c r="J8" s="320">
        <v>33.648043037709158</v>
      </c>
      <c r="K8" s="320">
        <v>34.688367676975894</v>
      </c>
      <c r="L8" s="320">
        <v>35.262799955147429</v>
      </c>
      <c r="M8" s="320">
        <v>35.256719324885481</v>
      </c>
      <c r="N8" s="320">
        <v>33.868367496927327</v>
      </c>
      <c r="O8" s="320">
        <v>33.596229484395018</v>
      </c>
      <c r="P8" s="320">
        <v>33.387602045328855</v>
      </c>
      <c r="Q8" s="320">
        <v>33.199994343150671</v>
      </c>
      <c r="R8" s="320">
        <v>33.138712836131482</v>
      </c>
    </row>
    <row r="9" spans="2:22" ht="14.1" customHeight="1">
      <c r="B9" s="350" t="s">
        <v>643</v>
      </c>
      <c r="C9" s="349" t="s">
        <v>766</v>
      </c>
      <c r="D9" s="320">
        <v>33.976334124424497</v>
      </c>
      <c r="E9" s="320">
        <v>32.581028526405035</v>
      </c>
      <c r="F9" s="320">
        <v>30.326246607675976</v>
      </c>
      <c r="G9" s="320">
        <v>30.700867420597159</v>
      </c>
      <c r="H9" s="320">
        <v>31.750506648858885</v>
      </c>
      <c r="I9" s="320">
        <v>34.90804222443758</v>
      </c>
      <c r="J9" s="320">
        <v>30.024223188921454</v>
      </c>
      <c r="K9" s="320">
        <v>27.616472931204658</v>
      </c>
      <c r="L9" s="320">
        <v>29.745212630127401</v>
      </c>
      <c r="M9" s="320">
        <v>30.311980748960941</v>
      </c>
      <c r="N9" s="320">
        <v>30.008533375821393</v>
      </c>
      <c r="O9" s="320">
        <v>29.661894711694021</v>
      </c>
      <c r="P9" s="320">
        <v>29.163033808498568</v>
      </c>
      <c r="Q9" s="320">
        <v>28.649540233988354</v>
      </c>
      <c r="R9" s="320">
        <v>28.17005725613198</v>
      </c>
    </row>
    <row r="10" spans="2:22" ht="14.1" customHeight="1">
      <c r="B10" s="351" t="s">
        <v>2666</v>
      </c>
      <c r="C10" s="349" t="s">
        <v>2667</v>
      </c>
      <c r="D10" s="320">
        <v>32.588883627663307</v>
      </c>
      <c r="E10" s="320">
        <v>32.770968178281571</v>
      </c>
      <c r="F10" s="320">
        <v>32.525554758944445</v>
      </c>
      <c r="G10" s="320">
        <v>32.576602532531375</v>
      </c>
      <c r="H10" s="320">
        <v>33.043774717017229</v>
      </c>
      <c r="I10" s="320">
        <v>35.120117170364175</v>
      </c>
      <c r="J10" s="320">
        <v>32.147895939571441</v>
      </c>
      <c r="K10" s="320">
        <v>32.713612281522018</v>
      </c>
      <c r="L10" s="320">
        <v>33.381910721496446</v>
      </c>
      <c r="M10" s="320">
        <v>33.185262148535593</v>
      </c>
      <c r="N10" s="320">
        <v>33.021666241454952</v>
      </c>
      <c r="O10" s="320">
        <v>33.087618400472209</v>
      </c>
      <c r="P10" s="320">
        <v>33.046138720798226</v>
      </c>
      <c r="Q10" s="320">
        <v>33.032505214087593</v>
      </c>
      <c r="R10" s="320">
        <v>32.981429250066618</v>
      </c>
    </row>
    <row r="11" spans="2:22" ht="15" customHeight="1">
      <c r="B11" s="323" t="s">
        <v>2668</v>
      </c>
      <c r="C11" s="323" t="s">
        <v>2668</v>
      </c>
      <c r="D11" s="324">
        <v>40.917801634353467</v>
      </c>
      <c r="E11" s="324">
        <v>37.179326917803451</v>
      </c>
      <c r="F11" s="324">
        <v>36.24854164285901</v>
      </c>
      <c r="G11" s="324">
        <v>36.249784813817939</v>
      </c>
      <c r="H11" s="324">
        <v>37.09905271519191</v>
      </c>
      <c r="I11" s="324">
        <v>37.505599909368065</v>
      </c>
      <c r="J11" s="324">
        <v>32.540083847464253</v>
      </c>
      <c r="K11" s="324">
        <v>32.029600708096055</v>
      </c>
      <c r="L11" s="324">
        <v>34.053774630945512</v>
      </c>
      <c r="M11" s="324">
        <v>36.299079314762309</v>
      </c>
      <c r="N11" s="324">
        <v>34.665581133396707</v>
      </c>
      <c r="O11" s="324">
        <v>33.161785415690758</v>
      </c>
      <c r="P11" s="324">
        <v>32.429484229981185</v>
      </c>
      <c r="Q11" s="324">
        <v>32.131815768551554</v>
      </c>
      <c r="R11" s="324">
        <v>31.899359781151297</v>
      </c>
    </row>
    <row r="12" spans="2:22" ht="13.5" customHeight="1">
      <c r="B12" s="323" t="s">
        <v>528</v>
      </c>
      <c r="C12" s="323" t="s">
        <v>528</v>
      </c>
      <c r="D12" s="324">
        <v>27.051104934529612</v>
      </c>
      <c r="E12" s="324">
        <v>22.04314336387322</v>
      </c>
      <c r="F12" s="324">
        <v>24.102782894794753</v>
      </c>
      <c r="G12" s="324">
        <v>20.578760950477783</v>
      </c>
      <c r="H12" s="324">
        <v>20.402983885059179</v>
      </c>
      <c r="I12" s="324">
        <v>23.276727385984497</v>
      </c>
      <c r="J12" s="324">
        <v>19.476577144437574</v>
      </c>
      <c r="K12" s="324">
        <v>22.546691196343765</v>
      </c>
      <c r="L12" s="324">
        <v>20.120254046755122</v>
      </c>
      <c r="M12" s="324">
        <v>18.107679415016101</v>
      </c>
      <c r="N12" s="324">
        <v>16.961590760877673</v>
      </c>
      <c r="O12" s="324">
        <v>16.791696482530522</v>
      </c>
      <c r="P12" s="324">
        <v>15.879686823658643</v>
      </c>
      <c r="Q12" s="324">
        <v>16.443102606308067</v>
      </c>
      <c r="R12" s="324">
        <v>15.731619086647298</v>
      </c>
    </row>
    <row r="13" spans="2:22" ht="13.5" customHeight="1">
      <c r="B13" s="323" t="s">
        <v>536</v>
      </c>
      <c r="C13" s="323" t="s">
        <v>536</v>
      </c>
      <c r="D13" s="324">
        <v>41.366330050238219</v>
      </c>
      <c r="E13" s="324">
        <v>41.522020677075233</v>
      </c>
      <c r="F13" s="324">
        <v>41.121454021199391</v>
      </c>
      <c r="G13" s="324">
        <v>38.949208040044731</v>
      </c>
      <c r="H13" s="324">
        <v>38.129057624397042</v>
      </c>
      <c r="I13" s="324">
        <v>42.479239774996621</v>
      </c>
      <c r="J13" s="324">
        <v>37.779437862553102</v>
      </c>
      <c r="K13" s="324">
        <v>37.813725863943134</v>
      </c>
      <c r="L13" s="324">
        <v>36.437559526352224</v>
      </c>
      <c r="M13" s="324">
        <v>34.540635862790893</v>
      </c>
      <c r="N13" s="324">
        <v>34.211649574439242</v>
      </c>
      <c r="O13" s="324">
        <v>35.104128805879355</v>
      </c>
      <c r="P13" s="324">
        <v>33.617517067776582</v>
      </c>
      <c r="Q13" s="324">
        <v>33.399134247966643</v>
      </c>
      <c r="R13" s="324">
        <v>33.183901209790335</v>
      </c>
    </row>
    <row r="14" spans="2:22" ht="13.5" customHeight="1">
      <c r="B14" s="323" t="s">
        <v>2669</v>
      </c>
      <c r="C14" s="323" t="s">
        <v>2669</v>
      </c>
      <c r="D14" s="324">
        <v>41.770113584404747</v>
      </c>
      <c r="E14" s="324">
        <v>40.683216743403406</v>
      </c>
      <c r="F14" s="324">
        <v>39.042088573769576</v>
      </c>
      <c r="G14" s="324">
        <v>37.844622330449468</v>
      </c>
      <c r="H14" s="324">
        <v>37.353474516408639</v>
      </c>
      <c r="I14" s="324">
        <v>38.045185170742677</v>
      </c>
      <c r="J14" s="324">
        <v>37.062664499169983</v>
      </c>
      <c r="K14" s="324">
        <v>36.641761639272367</v>
      </c>
      <c r="L14" s="324">
        <v>36.119129288279133</v>
      </c>
      <c r="M14" s="324">
        <v>36.75425933049015</v>
      </c>
      <c r="N14" s="324">
        <v>37.03382929705608</v>
      </c>
      <c r="O14" s="324">
        <v>37.20639775408138</v>
      </c>
      <c r="P14" s="324">
        <v>37.096058216517932</v>
      </c>
      <c r="Q14" s="324">
        <v>37.121451511897057</v>
      </c>
      <c r="R14" s="324">
        <v>37.156460537325891</v>
      </c>
    </row>
    <row r="15" spans="2:22" ht="13.5" customHeight="1">
      <c r="B15" s="323" t="s">
        <v>534</v>
      </c>
      <c r="C15" s="323" t="s">
        <v>534</v>
      </c>
      <c r="D15" s="324">
        <v>49.149988247275125</v>
      </c>
      <c r="E15" s="324">
        <v>48.591721280144583</v>
      </c>
      <c r="F15" s="324">
        <v>48.289105427163761</v>
      </c>
      <c r="G15" s="324">
        <v>47.510024811179697</v>
      </c>
      <c r="H15" s="324">
        <v>46.808047531134441</v>
      </c>
      <c r="I15" s="324">
        <v>49.915265579526093</v>
      </c>
      <c r="J15" s="324">
        <v>42.944479553828046</v>
      </c>
      <c r="K15" s="324">
        <v>45.626050453879373</v>
      </c>
      <c r="L15" s="324">
        <v>47.850156756781985</v>
      </c>
      <c r="M15" s="324">
        <v>47.193512192372332</v>
      </c>
      <c r="N15" s="324">
        <v>46.66064927387189</v>
      </c>
      <c r="O15" s="324">
        <v>46.501629334203308</v>
      </c>
      <c r="P15" s="324">
        <v>46.281810056825272</v>
      </c>
      <c r="Q15" s="324">
        <v>46.066309089666369</v>
      </c>
      <c r="R15" s="324">
        <v>46.004267238525102</v>
      </c>
    </row>
    <row r="16" spans="2:22" ht="13.5" customHeight="1">
      <c r="B16" s="323" t="s">
        <v>524</v>
      </c>
      <c r="C16" s="323" t="s">
        <v>524</v>
      </c>
      <c r="D16" s="324">
        <v>37.329521592164824</v>
      </c>
      <c r="E16" s="324">
        <v>32.724673719684915</v>
      </c>
      <c r="F16" s="324">
        <v>32.028479725288811</v>
      </c>
      <c r="G16" s="324">
        <v>34.326535681157694</v>
      </c>
      <c r="H16" s="324">
        <v>35.868795678197607</v>
      </c>
      <c r="I16" s="324">
        <v>37.810820765014896</v>
      </c>
      <c r="J16" s="324">
        <v>38.60663770089063</v>
      </c>
      <c r="K16" s="324">
        <v>37.689526847586507</v>
      </c>
      <c r="L16" s="324">
        <v>37.742312243298805</v>
      </c>
      <c r="M16" s="324">
        <v>39.034305521450641</v>
      </c>
      <c r="N16" s="324">
        <v>39.173185102628558</v>
      </c>
      <c r="O16" s="324">
        <v>38.984046407855914</v>
      </c>
      <c r="P16" s="324">
        <v>38.342095837323996</v>
      </c>
      <c r="Q16" s="324">
        <v>38.317689934848481</v>
      </c>
      <c r="R16" s="324">
        <v>38.21021520258666</v>
      </c>
    </row>
    <row r="17" spans="2:21" ht="13.5" customHeight="1">
      <c r="B17" s="323" t="s">
        <v>520</v>
      </c>
      <c r="C17" s="323" t="s">
        <v>520</v>
      </c>
      <c r="D17" s="324">
        <v>25.02794887036584</v>
      </c>
      <c r="E17" s="324">
        <v>25.366652996663614</v>
      </c>
      <c r="F17" s="324">
        <v>25.492620579944525</v>
      </c>
      <c r="G17" s="324">
        <v>25.615662432268604</v>
      </c>
      <c r="H17" s="324">
        <v>26.497262647578996</v>
      </c>
      <c r="I17" s="324">
        <v>29.087720873592609</v>
      </c>
      <c r="J17" s="324">
        <v>33.594777008239376</v>
      </c>
      <c r="K17" s="324">
        <v>26.645510039824039</v>
      </c>
      <c r="L17" s="324">
        <v>26.858296297595409</v>
      </c>
      <c r="M17" s="324">
        <v>27.671677443682292</v>
      </c>
      <c r="N17" s="324">
        <v>27.148261338611508</v>
      </c>
      <c r="O17" s="324">
        <v>26.233434640629721</v>
      </c>
      <c r="P17" s="324">
        <v>26.0515057426224</v>
      </c>
      <c r="Q17" s="324">
        <v>25.978214711218023</v>
      </c>
      <c r="R17" s="324">
        <v>25.981823542207046</v>
      </c>
    </row>
    <row r="18" spans="2:21" ht="13.5" customHeight="1">
      <c r="B18" s="323" t="s">
        <v>127</v>
      </c>
      <c r="C18" s="323" t="s">
        <v>127</v>
      </c>
      <c r="D18" s="324">
        <v>31.552172398153878</v>
      </c>
      <c r="E18" s="324">
        <v>32.316197079203</v>
      </c>
      <c r="F18" s="324">
        <v>32.635163521307575</v>
      </c>
      <c r="G18" s="324">
        <v>33.276941773822834</v>
      </c>
      <c r="H18" s="324">
        <v>34.152609326372584</v>
      </c>
      <c r="I18" s="324">
        <v>35.40273469580454</v>
      </c>
      <c r="J18" s="324">
        <v>32.686188054118446</v>
      </c>
      <c r="K18" s="324">
        <v>33.481415219902097</v>
      </c>
      <c r="L18" s="324">
        <v>33.855520703106343</v>
      </c>
      <c r="M18" s="324">
        <v>33.563574856459844</v>
      </c>
      <c r="N18" s="324">
        <v>33.954287382159272</v>
      </c>
      <c r="O18" s="324">
        <v>34.347404125765159</v>
      </c>
      <c r="P18" s="324">
        <v>34.529711993282575</v>
      </c>
      <c r="Q18" s="324">
        <v>34.713591697549198</v>
      </c>
      <c r="R18" s="324">
        <v>34.839576703967019</v>
      </c>
    </row>
    <row r="19" spans="2:21" ht="13.5" customHeight="1">
      <c r="B19" s="323" t="s">
        <v>544</v>
      </c>
      <c r="C19" s="323" t="s">
        <v>544</v>
      </c>
      <c r="D19" s="324">
        <v>31.277389419136785</v>
      </c>
      <c r="E19" s="324">
        <v>29.99369229731564</v>
      </c>
      <c r="F19" s="324">
        <v>29.320490709619968</v>
      </c>
      <c r="G19" s="324">
        <v>34.657894335931793</v>
      </c>
      <c r="H19" s="324">
        <v>32.878861580952169</v>
      </c>
      <c r="I19" s="324">
        <v>33.541786589619029</v>
      </c>
      <c r="J19" s="324">
        <v>34.301696704759046</v>
      </c>
      <c r="K19" s="324">
        <v>33.933667386142112</v>
      </c>
      <c r="L19" s="324">
        <v>35.037638264339868</v>
      </c>
      <c r="M19" s="324">
        <v>33.890732687671807</v>
      </c>
      <c r="N19" s="324">
        <v>32.863892442552434</v>
      </c>
      <c r="O19" s="324">
        <v>32.281616157175762</v>
      </c>
      <c r="P19" s="324">
        <v>32.25448226858331</v>
      </c>
      <c r="Q19" s="324">
        <v>32.005732501805312</v>
      </c>
      <c r="R19" s="324">
        <v>31.68039634020554</v>
      </c>
    </row>
    <row r="20" spans="2:21" ht="13.5" customHeight="1">
      <c r="B20" s="323" t="s">
        <v>2671</v>
      </c>
      <c r="C20" s="323" t="s">
        <v>2671</v>
      </c>
      <c r="D20" s="324">
        <v>16.681155155903177</v>
      </c>
      <c r="E20" s="324">
        <v>16.974438186939981</v>
      </c>
      <c r="F20" s="324">
        <v>17.064118584749295</v>
      </c>
      <c r="G20" s="324">
        <v>16.351643295100509</v>
      </c>
      <c r="H20" s="324">
        <v>17.86131575762732</v>
      </c>
      <c r="I20" s="324">
        <v>22.092816145598839</v>
      </c>
      <c r="J20" s="324">
        <v>18.53785177726888</v>
      </c>
      <c r="K20" s="324">
        <v>18.512685944626924</v>
      </c>
      <c r="L20" s="324">
        <v>19.257901923810852</v>
      </c>
      <c r="M20" s="324">
        <v>18.855493104698855</v>
      </c>
      <c r="N20" s="324">
        <v>17.96107686564801</v>
      </c>
      <c r="O20" s="324">
        <v>17.847949886291818</v>
      </c>
      <c r="P20" s="324">
        <v>17.677718718881071</v>
      </c>
      <c r="Q20" s="324">
        <v>17.486562206731925</v>
      </c>
      <c r="R20" s="324">
        <v>17.337469318053174</v>
      </c>
    </row>
    <row r="21" spans="2:21" ht="16.149999999999999" customHeight="1">
      <c r="B21" s="323" t="s">
        <v>2696</v>
      </c>
      <c r="C21" s="323" t="s">
        <v>508</v>
      </c>
      <c r="D21" s="324">
        <v>44.117590545706712</v>
      </c>
      <c r="E21" s="324">
        <v>44.169824582086378</v>
      </c>
      <c r="F21" s="324">
        <v>40.523372742763861</v>
      </c>
      <c r="G21" s="324">
        <v>40.954295825402141</v>
      </c>
      <c r="H21" s="324">
        <v>39.774451925851217</v>
      </c>
      <c r="I21" s="324">
        <v>40.23976521564061</v>
      </c>
      <c r="J21" s="324">
        <v>37.389876903650482</v>
      </c>
      <c r="K21" s="324">
        <v>38.72652597543749</v>
      </c>
      <c r="L21" s="324">
        <v>39.717552957803441</v>
      </c>
      <c r="M21" s="324" t="s">
        <v>2673</v>
      </c>
      <c r="N21" s="324" t="s">
        <v>2673</v>
      </c>
      <c r="O21" s="324" t="s">
        <v>2673</v>
      </c>
      <c r="P21" s="324" t="s">
        <v>2673</v>
      </c>
      <c r="Q21" s="324" t="s">
        <v>2673</v>
      </c>
      <c r="R21" s="324" t="s">
        <v>2673</v>
      </c>
      <c r="U21" s="310"/>
    </row>
    <row r="22" spans="2:21" ht="15.6" customHeight="1">
      <c r="B22" s="323" t="s">
        <v>573</v>
      </c>
      <c r="C22" s="323" t="s">
        <v>573</v>
      </c>
      <c r="D22" s="324">
        <v>31.265424872139246</v>
      </c>
      <c r="E22" s="324">
        <v>30.968190230105801</v>
      </c>
      <c r="F22" s="324">
        <v>30.552933614157933</v>
      </c>
      <c r="G22" s="324">
        <v>28.630830225879734</v>
      </c>
      <c r="H22" s="324">
        <v>26.89755182273052</v>
      </c>
      <c r="I22" s="324">
        <v>25.695390566589733</v>
      </c>
      <c r="J22" s="324">
        <v>25.543197610721734</v>
      </c>
      <c r="K22" s="324">
        <v>24.7008823716927</v>
      </c>
      <c r="L22" s="324">
        <v>22.73668484681421</v>
      </c>
      <c r="M22" s="324">
        <v>28.47378225484044</v>
      </c>
      <c r="N22" s="324">
        <v>27.695365975969281</v>
      </c>
      <c r="O22" s="324">
        <v>26.570338274578042</v>
      </c>
      <c r="P22" s="324">
        <v>25.589011746234728</v>
      </c>
      <c r="Q22" s="324">
        <v>24.640042305267368</v>
      </c>
      <c r="R22" s="324">
        <v>23.209366416088617</v>
      </c>
    </row>
    <row r="23" spans="2:21" ht="13.5" customHeight="1">
      <c r="B23" s="323" t="s">
        <v>510</v>
      </c>
      <c r="C23" s="323" t="s">
        <v>510</v>
      </c>
      <c r="D23" s="324">
        <v>50.379702820629177</v>
      </c>
      <c r="E23" s="324">
        <v>46.797618703693956</v>
      </c>
      <c r="F23" s="324">
        <v>46.717738826493566</v>
      </c>
      <c r="G23" s="324">
        <v>46.09561407168232</v>
      </c>
      <c r="H23" s="324">
        <v>46.08451508570036</v>
      </c>
      <c r="I23" s="324">
        <v>51.420897301027082</v>
      </c>
      <c r="J23" s="324">
        <v>48.393884540545507</v>
      </c>
      <c r="K23" s="324">
        <v>48.839477402024535</v>
      </c>
      <c r="L23" s="324">
        <v>47.419634895216909</v>
      </c>
      <c r="M23" s="324">
        <v>47.479663699604387</v>
      </c>
      <c r="N23" s="324">
        <v>46.440302770736622</v>
      </c>
      <c r="O23" s="324">
        <v>45.566198697854823</v>
      </c>
      <c r="P23" s="324">
        <v>44.888282452779791</v>
      </c>
      <c r="Q23" s="324">
        <v>45.322540508554866</v>
      </c>
      <c r="R23" s="324">
        <v>45.221520500018222</v>
      </c>
    </row>
    <row r="24" spans="2:21" ht="13.5" customHeight="1">
      <c r="B24" s="323" t="s">
        <v>1061</v>
      </c>
      <c r="C24" s="323" t="s">
        <v>1061</v>
      </c>
      <c r="D24" s="324">
        <v>27.058974489303196</v>
      </c>
      <c r="E24" s="324">
        <v>27.232843544592626</v>
      </c>
      <c r="F24" s="324">
        <v>26.231662594119147</v>
      </c>
      <c r="G24" s="324">
        <v>26.327665031803733</v>
      </c>
      <c r="H24" s="324">
        <v>26.845837549412817</v>
      </c>
      <c r="I24" s="324">
        <v>31.019246231257018</v>
      </c>
      <c r="J24" s="324">
        <v>28.997798045547391</v>
      </c>
      <c r="K24" s="324">
        <v>29.008141497199407</v>
      </c>
      <c r="L24" s="324">
        <v>28.778594355829306</v>
      </c>
      <c r="M24" s="324">
        <v>27.95768118737633</v>
      </c>
      <c r="N24" s="324">
        <v>27.832606042143194</v>
      </c>
      <c r="O24" s="324">
        <v>27.542963016473927</v>
      </c>
      <c r="P24" s="324">
        <v>27.338486568012804</v>
      </c>
      <c r="Q24" s="324">
        <v>27.185932152785302</v>
      </c>
      <c r="R24" s="324">
        <v>26.998141602025434</v>
      </c>
    </row>
    <row r="25" spans="2:21" ht="13.5" customHeight="1">
      <c r="B25" s="323" t="s">
        <v>565</v>
      </c>
      <c r="C25" s="323" t="s">
        <v>565</v>
      </c>
      <c r="D25" s="324">
        <v>17.602161837744003</v>
      </c>
      <c r="E25" s="324">
        <v>16.920493461858964</v>
      </c>
      <c r="F25" s="324">
        <v>16.443622746390339</v>
      </c>
      <c r="G25" s="324">
        <v>16.611101867299389</v>
      </c>
      <c r="H25" s="324">
        <v>16.358791399449675</v>
      </c>
      <c r="I25" s="324">
        <v>18.426700381365364</v>
      </c>
      <c r="J25" s="324">
        <v>18.123703681973101</v>
      </c>
      <c r="K25" s="324">
        <v>17.361322606549809</v>
      </c>
      <c r="L25" s="324">
        <v>16.636296926915357</v>
      </c>
      <c r="M25" s="324">
        <v>17.42271792355951</v>
      </c>
      <c r="N25" s="324">
        <v>17.9990437719235</v>
      </c>
      <c r="O25" s="324">
        <v>17.921262445399559</v>
      </c>
      <c r="P25" s="324">
        <v>17.889510047247111</v>
      </c>
      <c r="Q25" s="324">
        <v>17.892635177497766</v>
      </c>
      <c r="R25" s="324">
        <v>17.878731047406482</v>
      </c>
    </row>
    <row r="26" spans="2:21" ht="13.5" customHeight="1">
      <c r="B26" s="323" t="s">
        <v>2674</v>
      </c>
      <c r="C26" s="323" t="s">
        <v>2674</v>
      </c>
      <c r="D26" s="324">
        <v>16.322444981484317</v>
      </c>
      <c r="E26" s="324">
        <v>17.037835400858711</v>
      </c>
      <c r="F26" s="324">
        <v>17.118067501057808</v>
      </c>
      <c r="G26" s="324">
        <v>15.251227765751111</v>
      </c>
      <c r="H26" s="324">
        <v>14.140221556943821</v>
      </c>
      <c r="I26" s="324">
        <v>13.008229204183536</v>
      </c>
      <c r="J26" s="324">
        <v>14.186018689774485</v>
      </c>
      <c r="K26" s="324">
        <v>13.817342941244782</v>
      </c>
      <c r="L26" s="324">
        <v>13.543475797653093</v>
      </c>
      <c r="M26" s="324">
        <v>14.163202382939764</v>
      </c>
      <c r="N26" s="324">
        <v>14.491443865254785</v>
      </c>
      <c r="O26" s="324">
        <v>14.743248659818436</v>
      </c>
      <c r="P26" s="324">
        <v>14.920250294096727</v>
      </c>
      <c r="Q26" s="324">
        <v>15.155672402211145</v>
      </c>
      <c r="R26" s="324">
        <v>15.413757994364477</v>
      </c>
    </row>
    <row r="27" spans="2:21" ht="13.5" customHeight="1">
      <c r="B27" s="323" t="s">
        <v>577</v>
      </c>
      <c r="C27" s="323" t="s">
        <v>577</v>
      </c>
      <c r="D27" s="324">
        <v>22.870300089575345</v>
      </c>
      <c r="E27" s="324">
        <v>21.511669993875604</v>
      </c>
      <c r="F27" s="324">
        <v>24.087917439229876</v>
      </c>
      <c r="G27" s="324">
        <v>18.846626700901528</v>
      </c>
      <c r="H27" s="324">
        <v>20.24848454866758</v>
      </c>
      <c r="I27" s="324">
        <v>24.545990208516237</v>
      </c>
      <c r="J27" s="324">
        <v>22.069655001609856</v>
      </c>
      <c r="K27" s="324">
        <v>21.717606511916866</v>
      </c>
      <c r="L27" s="324">
        <v>23.429781296407658</v>
      </c>
      <c r="M27" s="324">
        <v>22.297209039095318</v>
      </c>
      <c r="N27" s="324">
        <v>21.896778993953244</v>
      </c>
      <c r="O27" s="324">
        <v>21.691180183667782</v>
      </c>
      <c r="P27" s="324">
        <v>21.640336275416388</v>
      </c>
      <c r="Q27" s="324">
        <v>21.75142309488438</v>
      </c>
      <c r="R27" s="324">
        <v>21.718003176565077</v>
      </c>
    </row>
    <row r="28" spans="2:21" ht="13.5" customHeight="1">
      <c r="B28" s="323" t="s">
        <v>518</v>
      </c>
      <c r="C28" s="323" t="s">
        <v>518</v>
      </c>
      <c r="D28" s="324">
        <v>55.226218551748744</v>
      </c>
      <c r="E28" s="324">
        <v>53.97638235952541</v>
      </c>
      <c r="F28" s="324">
        <v>51.522168443019233</v>
      </c>
      <c r="G28" s="324">
        <v>50.797606581182862</v>
      </c>
      <c r="H28" s="324">
        <v>50.623668655915388</v>
      </c>
      <c r="I28" s="324">
        <v>64.55685821892844</v>
      </c>
      <c r="J28" s="324">
        <v>50.334903112512009</v>
      </c>
      <c r="K28" s="324">
        <v>39.61376537454408</v>
      </c>
      <c r="L28" s="324">
        <v>50.795482641950507</v>
      </c>
      <c r="M28" s="324">
        <v>50.385368918580042</v>
      </c>
      <c r="N28" s="324">
        <v>48.789001196309165</v>
      </c>
      <c r="O28" s="324">
        <v>48.570511415893044</v>
      </c>
      <c r="P28" s="324">
        <v>48.494066538213879</v>
      </c>
      <c r="Q28" s="324">
        <v>48.604866334150515</v>
      </c>
      <c r="R28" s="324">
        <v>48.682944038308726</v>
      </c>
    </row>
    <row r="29" spans="2:21" ht="13.5" customHeight="1">
      <c r="B29" s="323" t="s">
        <v>2675</v>
      </c>
      <c r="C29" s="323" t="s">
        <v>2675</v>
      </c>
      <c r="D29" s="324">
        <v>26.65908885582186</v>
      </c>
      <c r="E29" s="324">
        <v>28.283509500032423</v>
      </c>
      <c r="F29" s="324">
        <v>30.571585834198579</v>
      </c>
      <c r="G29" s="324">
        <v>32.325166739161951</v>
      </c>
      <c r="H29" s="324">
        <v>31.173649558581474</v>
      </c>
      <c r="I29" s="324">
        <v>19.552308254963428</v>
      </c>
      <c r="J29" s="324">
        <v>9.1327101956118941</v>
      </c>
      <c r="K29" s="324">
        <v>12.672631536099487</v>
      </c>
      <c r="L29" s="324" t="s">
        <v>2673</v>
      </c>
      <c r="M29" s="324" t="s">
        <v>2673</v>
      </c>
      <c r="N29" s="324" t="s">
        <v>2673</v>
      </c>
      <c r="O29" s="324" t="s">
        <v>2673</v>
      </c>
      <c r="P29" s="324" t="s">
        <v>2673</v>
      </c>
      <c r="Q29" s="324" t="s">
        <v>2673</v>
      </c>
      <c r="R29" s="324" t="s">
        <v>2673</v>
      </c>
      <c r="U29" s="310"/>
    </row>
    <row r="30" spans="2:21" ht="13.5" customHeight="1">
      <c r="B30" s="323" t="s">
        <v>2677</v>
      </c>
      <c r="C30" s="323" t="s">
        <v>2677</v>
      </c>
      <c r="D30" s="324">
        <v>24.708184302593672</v>
      </c>
      <c r="E30" s="324">
        <v>22.857676080294663</v>
      </c>
      <c r="F30" s="324">
        <v>22.043059909495668</v>
      </c>
      <c r="G30" s="324">
        <v>22.799943076697797</v>
      </c>
      <c r="H30" s="324">
        <v>23.575001090737459</v>
      </c>
      <c r="I30" s="324">
        <v>25.040267089612193</v>
      </c>
      <c r="J30" s="324">
        <v>24.447630841752559</v>
      </c>
      <c r="K30" s="324">
        <v>24.681901338933539</v>
      </c>
      <c r="L30" s="324">
        <v>23.250285110751236</v>
      </c>
      <c r="M30" s="324">
        <v>21.116368785067756</v>
      </c>
      <c r="N30" s="324">
        <v>20.488523628810704</v>
      </c>
      <c r="O30" s="324">
        <v>20.187309728583319</v>
      </c>
      <c r="P30" s="324">
        <v>20.14323365520929</v>
      </c>
      <c r="Q30" s="324">
        <v>20.079848674825485</v>
      </c>
      <c r="R30" s="324">
        <v>19.867593003927102</v>
      </c>
    </row>
    <row r="31" spans="2:21" ht="13.5" customHeight="1">
      <c r="B31" s="323" t="s">
        <v>575</v>
      </c>
      <c r="C31" s="323" t="s">
        <v>575</v>
      </c>
      <c r="D31" s="324">
        <v>26.557374742627321</v>
      </c>
      <c r="E31" s="324">
        <v>26.522520976858793</v>
      </c>
      <c r="F31" s="324">
        <v>25.018180292492499</v>
      </c>
      <c r="G31" s="324">
        <v>24.96973629720468</v>
      </c>
      <c r="H31" s="324">
        <v>25.241837074561857</v>
      </c>
      <c r="I31" s="324">
        <v>27.788595178368325</v>
      </c>
      <c r="J31" s="324">
        <v>26.754974822254052</v>
      </c>
      <c r="K31" s="324">
        <v>28.578510946055431</v>
      </c>
      <c r="L31" s="324">
        <v>28.656931633468513</v>
      </c>
      <c r="M31" s="324">
        <v>30.255953462453068</v>
      </c>
      <c r="N31" s="324">
        <v>27.054628586244455</v>
      </c>
      <c r="O31" s="324">
        <v>26.459072173589281</v>
      </c>
      <c r="P31" s="324">
        <v>26.444055210591312</v>
      </c>
      <c r="Q31" s="324">
        <v>26.21849855854154</v>
      </c>
      <c r="R31" s="324">
        <v>26.182100087352634</v>
      </c>
    </row>
    <row r="32" spans="2:21" ht="13.5" customHeight="1">
      <c r="B32" s="323" t="s">
        <v>563</v>
      </c>
      <c r="C32" s="323" t="s">
        <v>563</v>
      </c>
      <c r="D32" s="324">
        <v>28.413375517915924</v>
      </c>
      <c r="E32" s="324">
        <v>28.551250823841741</v>
      </c>
      <c r="F32" s="324">
        <v>27.810992301298203</v>
      </c>
      <c r="G32" s="324">
        <v>27.673842091568453</v>
      </c>
      <c r="H32" s="324">
        <v>27.362068047709538</v>
      </c>
      <c r="I32" s="324">
        <v>34.14519670917511</v>
      </c>
      <c r="J32" s="324">
        <v>31.279212567508178</v>
      </c>
      <c r="K32" s="324">
        <v>34.073997224389885</v>
      </c>
      <c r="L32" s="324">
        <v>32.969250088703269</v>
      </c>
      <c r="M32" s="324">
        <v>32.48573094512868</v>
      </c>
      <c r="N32" s="324">
        <v>31.248620777607705</v>
      </c>
      <c r="O32" s="324">
        <v>30.108709291986919</v>
      </c>
      <c r="P32" s="324">
        <v>29.71127381344813</v>
      </c>
      <c r="Q32" s="324">
        <v>29.535840771099231</v>
      </c>
      <c r="R32" s="324">
        <v>29.319848018252671</v>
      </c>
    </row>
    <row r="33" spans="2:28" ht="13.5" customHeight="1">
      <c r="B33" s="323" t="s">
        <v>583</v>
      </c>
      <c r="C33" s="323" t="s">
        <v>583</v>
      </c>
      <c r="D33" s="324">
        <v>44.541333811423314</v>
      </c>
      <c r="E33" s="324">
        <v>44.614021599352718</v>
      </c>
      <c r="F33" s="324">
        <v>39.428499626480132</v>
      </c>
      <c r="G33" s="324">
        <v>38.320959292846482</v>
      </c>
      <c r="H33" s="324">
        <v>38.778579817167582</v>
      </c>
      <c r="I33" s="324">
        <v>44.538277675943661</v>
      </c>
      <c r="J33" s="324">
        <v>36.133681360550632</v>
      </c>
      <c r="K33" s="324">
        <v>29.617872270064915</v>
      </c>
      <c r="L33" s="324">
        <v>26.220088188915742</v>
      </c>
      <c r="M33" s="324">
        <v>27.299198539086017</v>
      </c>
      <c r="N33" s="324">
        <v>26.681530234057256</v>
      </c>
      <c r="O33" s="324">
        <v>25.543899187809778</v>
      </c>
      <c r="P33" s="324">
        <v>24.808954798145223</v>
      </c>
      <c r="Q33" s="324">
        <v>24.03358665413371</v>
      </c>
      <c r="R33" s="324">
        <v>23.901949212859758</v>
      </c>
    </row>
    <row r="34" spans="2:28" ht="15" customHeight="1">
      <c r="B34" s="323" t="s">
        <v>2678</v>
      </c>
      <c r="C34" s="323" t="s">
        <v>2678</v>
      </c>
      <c r="D34" s="324">
        <v>17.83293367357</v>
      </c>
      <c r="E34" s="324">
        <v>17.712013204319419</v>
      </c>
      <c r="F34" s="324">
        <v>19.127940318881606</v>
      </c>
      <c r="G34" s="324">
        <v>19.107829305628172</v>
      </c>
      <c r="H34" s="324">
        <v>19.05375038691481</v>
      </c>
      <c r="I34" s="324">
        <v>20.296417727495779</v>
      </c>
      <c r="J34" s="324">
        <v>18.458267907617319</v>
      </c>
      <c r="K34" s="324">
        <v>19.959413752609105</v>
      </c>
      <c r="L34" s="324">
        <v>19.194507934332442</v>
      </c>
      <c r="M34" s="324">
        <v>19.878698962506768</v>
      </c>
      <c r="N34" s="324">
        <v>19.62985460013666</v>
      </c>
      <c r="O34" s="324">
        <v>18.117180141816373</v>
      </c>
      <c r="P34" s="324">
        <v>17.467187105447714</v>
      </c>
      <c r="Q34" s="324">
        <v>16.993590587046665</v>
      </c>
      <c r="R34" s="324">
        <v>16.935986536571832</v>
      </c>
    </row>
    <row r="35" spans="2:28" ht="13.5" customHeight="1">
      <c r="B35" s="323" t="s">
        <v>561</v>
      </c>
      <c r="C35" s="323" t="s">
        <v>561</v>
      </c>
      <c r="D35" s="324">
        <v>22.249163899219621</v>
      </c>
      <c r="E35" s="324">
        <v>20.851010069123557</v>
      </c>
      <c r="F35" s="324">
        <v>20.984613739194398</v>
      </c>
      <c r="G35" s="324">
        <v>21.242670081403229</v>
      </c>
      <c r="H35" s="324">
        <v>21.177812700412986</v>
      </c>
      <c r="I35" s="324">
        <v>26.811439977327687</v>
      </c>
      <c r="J35" s="324">
        <v>23.517906317569278</v>
      </c>
      <c r="K35" s="324">
        <v>23.415188091818138</v>
      </c>
      <c r="L35" s="324">
        <v>22.425276184058724</v>
      </c>
      <c r="M35" s="324">
        <v>22.549333817950252</v>
      </c>
      <c r="N35" s="324">
        <v>21.920071966046688</v>
      </c>
      <c r="O35" s="324">
        <v>21.184459227975783</v>
      </c>
      <c r="P35" s="324">
        <v>20.47532062484817</v>
      </c>
      <c r="Q35" s="324">
        <v>20.490395240189368</v>
      </c>
      <c r="R35" s="324">
        <v>20.450784709670106</v>
      </c>
    </row>
    <row r="36" spans="2:28" ht="13.5" customHeight="1">
      <c r="B36" s="323" t="s">
        <v>550</v>
      </c>
      <c r="C36" s="323" t="s">
        <v>550</v>
      </c>
      <c r="D36" s="324">
        <v>17.786458406253043</v>
      </c>
      <c r="E36" s="324">
        <v>19.011100470801161</v>
      </c>
      <c r="F36" s="324">
        <v>19.457405486002635</v>
      </c>
      <c r="G36" s="324">
        <v>20.913430288806673</v>
      </c>
      <c r="H36" s="324">
        <v>21.720499832214529</v>
      </c>
      <c r="I36" s="324">
        <v>25.920111767028409</v>
      </c>
      <c r="J36" s="324">
        <v>27.199619733888607</v>
      </c>
      <c r="K36" s="324">
        <v>25.891191441615991</v>
      </c>
      <c r="L36" s="324">
        <v>25.211324565626704</v>
      </c>
      <c r="M36" s="324">
        <v>24.839064178223417</v>
      </c>
      <c r="N36" s="324">
        <v>24.846959461282442</v>
      </c>
      <c r="O36" s="324">
        <v>24.61957027837893</v>
      </c>
      <c r="P36" s="324">
        <v>24.461062365549775</v>
      </c>
      <c r="Q36" s="324">
        <v>24.335875823025649</v>
      </c>
      <c r="R36" s="324">
        <v>24.401072623749435</v>
      </c>
    </row>
    <row r="37" spans="2:28" ht="13.5" customHeight="1">
      <c r="B37" s="323" t="s">
        <v>516</v>
      </c>
      <c r="C37" s="323" t="s">
        <v>516</v>
      </c>
      <c r="D37" s="324">
        <v>41.73671785349174</v>
      </c>
      <c r="E37" s="324">
        <v>41.334144972312558</v>
      </c>
      <c r="F37" s="324">
        <v>41.419063200715755</v>
      </c>
      <c r="G37" s="324">
        <v>41.447007098261871</v>
      </c>
      <c r="H37" s="324">
        <v>41.875876505216233</v>
      </c>
      <c r="I37" s="324">
        <v>48.247409944151265</v>
      </c>
      <c r="J37" s="324">
        <v>44.091782543707161</v>
      </c>
      <c r="K37" s="324">
        <v>43.89771092684493</v>
      </c>
      <c r="L37" s="324">
        <v>47.628611592032563</v>
      </c>
      <c r="M37" s="324">
        <v>48.585234038013084</v>
      </c>
      <c r="N37" s="324">
        <v>49.03011996236468</v>
      </c>
      <c r="O37" s="324">
        <v>49.712589098097581</v>
      </c>
      <c r="P37" s="324">
        <v>48.64402131820237</v>
      </c>
      <c r="Q37" s="324">
        <v>47.902661717597908</v>
      </c>
      <c r="R37" s="324">
        <v>47.978219115592445</v>
      </c>
    </row>
    <row r="38" spans="2:28" ht="13.5" customHeight="1">
      <c r="B38" s="323" t="s">
        <v>2679</v>
      </c>
      <c r="C38" s="323" t="s">
        <v>2679</v>
      </c>
      <c r="D38" s="324">
        <v>38.559584735355415</v>
      </c>
      <c r="E38" s="324">
        <v>40.138148305736863</v>
      </c>
      <c r="F38" s="324">
        <v>34.66314006967928</v>
      </c>
      <c r="G38" s="324">
        <v>28.89609823428632</v>
      </c>
      <c r="H38" s="324">
        <v>32.464350964313034</v>
      </c>
      <c r="I38" s="324">
        <v>34.699409346398483</v>
      </c>
      <c r="J38" s="324">
        <v>29.368336581451338</v>
      </c>
      <c r="K38" s="324">
        <v>24.272890067210863</v>
      </c>
      <c r="L38" s="324">
        <v>24.430943764980412</v>
      </c>
      <c r="M38" s="324">
        <v>23.994168405193953</v>
      </c>
      <c r="N38" s="324">
        <v>24.106015561960138</v>
      </c>
      <c r="O38" s="324">
        <v>23.845871905756685</v>
      </c>
      <c r="P38" s="324">
        <v>23.28159761025028</v>
      </c>
      <c r="Q38" s="324">
        <v>23.334527230414849</v>
      </c>
      <c r="R38" s="324">
        <v>23.568559335451383</v>
      </c>
    </row>
    <row r="39" spans="2:28" ht="13.5" customHeight="1">
      <c r="B39" s="323" t="s">
        <v>526</v>
      </c>
      <c r="C39" s="323" t="s">
        <v>526</v>
      </c>
      <c r="D39" s="324">
        <v>34.162993337296129</v>
      </c>
      <c r="E39" s="324">
        <v>31.812970428952219</v>
      </c>
      <c r="F39" s="324">
        <v>31.018636259189286</v>
      </c>
      <c r="G39" s="324">
        <v>31.729295571744309</v>
      </c>
      <c r="H39" s="324">
        <v>33.310495565721993</v>
      </c>
      <c r="I39" s="324">
        <v>38.182739019131304</v>
      </c>
      <c r="J39" s="324">
        <v>37.142250451189639</v>
      </c>
      <c r="K39" s="324">
        <v>36.82064269508362</v>
      </c>
      <c r="L39" s="324">
        <v>37.148850366590011</v>
      </c>
      <c r="M39" s="324">
        <v>36.884282756617445</v>
      </c>
      <c r="N39" s="324">
        <v>38.108756325348665</v>
      </c>
      <c r="O39" s="324">
        <v>38.433332019218312</v>
      </c>
      <c r="P39" s="324">
        <v>37.634882267416906</v>
      </c>
      <c r="Q39" s="324">
        <v>37.256127997800512</v>
      </c>
      <c r="R39" s="324">
        <v>37.17749663258553</v>
      </c>
    </row>
    <row r="40" spans="2:28" ht="13.5" customHeight="1">
      <c r="B40" s="323" t="s">
        <v>1617</v>
      </c>
      <c r="C40" s="323" t="s">
        <v>2680</v>
      </c>
      <c r="D40" s="324">
        <v>35.273435566740687</v>
      </c>
      <c r="E40" s="324">
        <v>36.586202828673578</v>
      </c>
      <c r="F40" s="324">
        <v>34.83015404833673</v>
      </c>
      <c r="G40" s="324">
        <v>32.620961880970079</v>
      </c>
      <c r="H40" s="324">
        <v>33.75226387645543</v>
      </c>
      <c r="I40" s="324">
        <v>39.152577010819712</v>
      </c>
      <c r="J40" s="324">
        <v>34.66987791880377</v>
      </c>
      <c r="K40" s="324">
        <v>35.521078284251409</v>
      </c>
      <c r="L40" s="324">
        <v>36.823787644871054</v>
      </c>
      <c r="M40" s="324">
        <v>37.525187581238093</v>
      </c>
      <c r="N40" s="324">
        <v>37.096426360068001</v>
      </c>
      <c r="O40" s="324">
        <v>36.78292588981639</v>
      </c>
      <c r="P40" s="324">
        <v>36.501547850506668</v>
      </c>
      <c r="Q40" s="324">
        <v>36.855780513241299</v>
      </c>
      <c r="R40" s="324">
        <v>36.931854965326721</v>
      </c>
    </row>
    <row r="41" spans="2:28" ht="13.5" customHeight="1">
      <c r="B41" s="323" t="s">
        <v>2681</v>
      </c>
      <c r="C41" s="323" t="s">
        <v>2681</v>
      </c>
      <c r="D41" s="324">
        <v>39.883133876239015</v>
      </c>
      <c r="E41" s="324">
        <v>34.454924706676557</v>
      </c>
      <c r="F41" s="324">
        <v>32.067122949960634</v>
      </c>
      <c r="G41" s="324">
        <v>33.979684952015802</v>
      </c>
      <c r="H41" s="324">
        <v>33.676629309670439</v>
      </c>
      <c r="I41" s="324">
        <v>39.067636045101587</v>
      </c>
      <c r="J41" s="324">
        <v>31.693290442438194</v>
      </c>
      <c r="K41" s="324">
        <v>28.250251741954635</v>
      </c>
      <c r="L41" s="324">
        <v>32.282378295854713</v>
      </c>
      <c r="M41" s="324">
        <v>31.256108361964944</v>
      </c>
      <c r="N41" s="324">
        <v>31.298995459630095</v>
      </c>
      <c r="O41" s="324">
        <v>31.475434386685958</v>
      </c>
      <c r="P41" s="324">
        <v>30.909841302618769</v>
      </c>
      <c r="Q41" s="324">
        <v>29.86895487240545</v>
      </c>
      <c r="R41" s="324">
        <v>28.980541177170664</v>
      </c>
    </row>
    <row r="42" spans="2:28" ht="13.5" customHeight="1">
      <c r="B42" s="323" t="s">
        <v>522</v>
      </c>
      <c r="C42" s="323" t="s">
        <v>522</v>
      </c>
      <c r="D42" s="324">
        <v>30.164090181613567</v>
      </c>
      <c r="E42" s="324">
        <v>29.908566913220248</v>
      </c>
      <c r="F42" s="324">
        <v>29.859959395162765</v>
      </c>
      <c r="G42" s="324">
        <v>30.152285501233035</v>
      </c>
      <c r="H42" s="324">
        <v>31.393811424572998</v>
      </c>
      <c r="I42" s="324">
        <v>34.583328637637671</v>
      </c>
      <c r="J42" s="324">
        <v>32.601720750225248</v>
      </c>
      <c r="K42" s="324">
        <v>32.009525891091869</v>
      </c>
      <c r="L42" s="324">
        <v>32.908761560891904</v>
      </c>
      <c r="M42" s="324">
        <v>33.221296922586895</v>
      </c>
      <c r="N42" s="324">
        <v>33.460250726322535</v>
      </c>
      <c r="O42" s="324">
        <v>32.772873229463741</v>
      </c>
      <c r="P42" s="324">
        <v>32.603414226184348</v>
      </c>
      <c r="Q42" s="324">
        <v>32.788079932234233</v>
      </c>
      <c r="R42" s="324">
        <v>32.993817434730452</v>
      </c>
    </row>
    <row r="43" spans="2:28" ht="13.5" customHeight="1">
      <c r="B43" s="323" t="s">
        <v>2682</v>
      </c>
      <c r="C43" s="323" t="s">
        <v>2682</v>
      </c>
      <c r="D43" s="324">
        <v>19.268803535440991</v>
      </c>
      <c r="E43" s="324">
        <v>18.214998329037428</v>
      </c>
      <c r="F43" s="324">
        <v>17.884193712532543</v>
      </c>
      <c r="G43" s="324">
        <v>17.543248948308403</v>
      </c>
      <c r="H43" s="324">
        <v>19.453180810529787</v>
      </c>
      <c r="I43" s="324">
        <v>20.953287539906746</v>
      </c>
      <c r="J43" s="324">
        <v>20.009645684452231</v>
      </c>
      <c r="K43" s="324">
        <v>18.521604724371436</v>
      </c>
      <c r="L43" s="324" t="s">
        <v>2673</v>
      </c>
      <c r="M43" s="324" t="s">
        <v>2673</v>
      </c>
      <c r="N43" s="324" t="s">
        <v>2673</v>
      </c>
      <c r="O43" s="324" t="s">
        <v>2673</v>
      </c>
      <c r="P43" s="324" t="s">
        <v>2673</v>
      </c>
      <c r="Q43" s="324" t="s">
        <v>2673</v>
      </c>
      <c r="R43" s="324" t="s">
        <v>2673</v>
      </c>
    </row>
    <row r="44" spans="2:28" ht="13.5" customHeight="1">
      <c r="B44" s="323" t="s">
        <v>2683</v>
      </c>
      <c r="C44" s="323" t="s">
        <v>2683</v>
      </c>
      <c r="D44" s="324">
        <v>22.182205285206251</v>
      </c>
      <c r="E44" s="324">
        <v>21.349745135521626</v>
      </c>
      <c r="F44" s="324">
        <v>21.521650354531303</v>
      </c>
      <c r="G44" s="324">
        <v>21.352210886265098</v>
      </c>
      <c r="H44" s="324">
        <v>20.561785422139639</v>
      </c>
      <c r="I44" s="324">
        <v>24.88558646491866</v>
      </c>
      <c r="J44" s="324">
        <v>26.767125140263591</v>
      </c>
      <c r="K44" s="324">
        <v>24.51673994339307</v>
      </c>
      <c r="L44" s="324">
        <v>23.182760986999998</v>
      </c>
      <c r="M44" s="324">
        <v>23.802465770881863</v>
      </c>
      <c r="N44" s="324">
        <v>23.62941540063645</v>
      </c>
      <c r="O44" s="324">
        <v>23.746522393735791</v>
      </c>
      <c r="P44" s="324">
        <v>23.748266373507455</v>
      </c>
      <c r="Q44" s="324">
        <v>23.753044209305159</v>
      </c>
      <c r="R44" s="324">
        <v>23.863787250301826</v>
      </c>
    </row>
    <row r="45" spans="2:28">
      <c r="B45" s="323" t="s">
        <v>2684</v>
      </c>
      <c r="C45" s="323" t="s">
        <v>2684</v>
      </c>
      <c r="D45" s="324">
        <v>32.865072702178907</v>
      </c>
      <c r="E45" s="324">
        <v>34.102162589052192</v>
      </c>
      <c r="F45" s="324">
        <v>32.836644640361499</v>
      </c>
      <c r="G45" s="324">
        <v>34.045361480732325</v>
      </c>
      <c r="H45" s="324">
        <v>34.86176524896041</v>
      </c>
      <c r="I45" s="324">
        <v>34.111734814843416</v>
      </c>
      <c r="J45" s="324">
        <v>30.822142921353407</v>
      </c>
      <c r="K45" s="324">
        <v>27.699671184973429</v>
      </c>
      <c r="L45" s="324">
        <v>33.851723768644057</v>
      </c>
      <c r="M45" s="324">
        <v>35.389895847876545</v>
      </c>
      <c r="N45" s="324">
        <v>33.401775610602492</v>
      </c>
      <c r="O45" s="324">
        <v>32.749249900984658</v>
      </c>
      <c r="P45" s="324">
        <v>32.821006697466515</v>
      </c>
      <c r="Q45" s="324">
        <v>32.904936185040611</v>
      </c>
      <c r="R45" s="324">
        <v>32.830545407967158</v>
      </c>
    </row>
    <row r="46" spans="2:28">
      <c r="B46" s="323" t="s">
        <v>2685</v>
      </c>
      <c r="C46" s="323" t="s">
        <v>2685</v>
      </c>
      <c r="D46" s="324">
        <v>43.04349781345195</v>
      </c>
      <c r="E46" s="324">
        <v>40.785342169820787</v>
      </c>
      <c r="F46" s="324">
        <v>41.6463384338876</v>
      </c>
      <c r="G46" s="324">
        <v>41.91802503338149</v>
      </c>
      <c r="H46" s="324">
        <v>41.490394152763677</v>
      </c>
      <c r="I46" s="324">
        <v>45.600158387828735</v>
      </c>
      <c r="J46" s="324">
        <v>40.487631244911384</v>
      </c>
      <c r="K46" s="352">
        <v>65.999730319705847</v>
      </c>
      <c r="L46" s="352">
        <v>74.907653452347816</v>
      </c>
      <c r="M46" s="352">
        <v>57.304186338124282</v>
      </c>
      <c r="N46" s="352">
        <v>48.878549955055853</v>
      </c>
      <c r="O46" s="352">
        <v>45.430506235434443</v>
      </c>
      <c r="P46" s="352">
        <v>44.727847224461428</v>
      </c>
      <c r="Q46" s="352">
        <v>43.643776574935153</v>
      </c>
      <c r="R46" s="352">
        <v>43.034074891785821</v>
      </c>
      <c r="T46" s="347"/>
      <c r="U46" s="310"/>
      <c r="V46" s="310"/>
      <c r="W46" s="310"/>
      <c r="X46" s="310"/>
      <c r="Y46" s="310"/>
      <c r="Z46" s="310"/>
      <c r="AA46" s="310"/>
      <c r="AB46" s="310"/>
    </row>
    <row r="47" spans="2:28">
      <c r="B47" s="323" t="s">
        <v>2686</v>
      </c>
      <c r="C47" s="323" t="s">
        <v>2686</v>
      </c>
      <c r="D47" s="324">
        <v>27.238508275273727</v>
      </c>
      <c r="E47" s="324">
        <v>32.774645600136424</v>
      </c>
      <c r="F47" s="324">
        <v>28.136130727229492</v>
      </c>
      <c r="G47" s="324">
        <v>26.69170756788105</v>
      </c>
      <c r="H47" s="324">
        <v>28.448957836667649</v>
      </c>
      <c r="I47" s="324">
        <v>31.130747492828881</v>
      </c>
      <c r="J47" s="324">
        <v>26.39012637578767</v>
      </c>
      <c r="K47" s="324">
        <v>22.935714191397235</v>
      </c>
      <c r="L47" s="324">
        <v>25.945538146004687</v>
      </c>
      <c r="M47" s="324">
        <v>26.629240585760716</v>
      </c>
      <c r="N47" s="324">
        <v>26.708663668407429</v>
      </c>
      <c r="O47" s="324">
        <v>26.620970064532447</v>
      </c>
      <c r="P47" s="324">
        <v>26.42715710184164</v>
      </c>
      <c r="Q47" s="324">
        <v>26.283929820056713</v>
      </c>
      <c r="R47" s="324">
        <v>26.180477565319691</v>
      </c>
    </row>
    <row r="48" spans="2:28">
      <c r="B48" s="323" t="s">
        <v>2717</v>
      </c>
      <c r="C48" s="323" t="s">
        <v>514</v>
      </c>
      <c r="D48" s="324">
        <v>28.350988482093747</v>
      </c>
      <c r="E48" s="324">
        <v>29.667967125439361</v>
      </c>
      <c r="F48" s="324">
        <v>29.727438556523172</v>
      </c>
      <c r="G48" s="324">
        <v>30.320699399688806</v>
      </c>
      <c r="H48" s="324">
        <v>30.472595071218638</v>
      </c>
      <c r="I48" s="324">
        <v>32.726811108937355</v>
      </c>
      <c r="J48" s="324">
        <v>30.18528146413643</v>
      </c>
      <c r="K48" s="324">
        <v>30.188351951845693</v>
      </c>
      <c r="L48" s="324">
        <v>30.762094088794314</v>
      </c>
      <c r="M48" s="324">
        <v>30.542497970991739</v>
      </c>
      <c r="N48" s="324">
        <v>30.230805734214233</v>
      </c>
      <c r="O48" s="324">
        <v>29.982257111293869</v>
      </c>
      <c r="P48" s="324">
        <v>29.896573756485839</v>
      </c>
      <c r="Q48" s="324">
        <v>29.877447792010464</v>
      </c>
      <c r="R48" s="324">
        <v>29.832808755311952</v>
      </c>
    </row>
    <row r="49" spans="2:18">
      <c r="B49" s="323" t="s">
        <v>2688</v>
      </c>
      <c r="C49" s="323" t="s">
        <v>2688</v>
      </c>
      <c r="D49" s="324">
        <v>22.948378086079039</v>
      </c>
      <c r="E49" s="324">
        <v>19.685883043118917</v>
      </c>
      <c r="F49" s="324">
        <v>21.766198698058471</v>
      </c>
      <c r="G49" s="324">
        <v>37.174289794738733</v>
      </c>
      <c r="H49" s="324">
        <v>20.064617990021866</v>
      </c>
      <c r="I49" s="324">
        <v>9.5172566321028214</v>
      </c>
      <c r="J49" s="324">
        <v>11.879849169015282</v>
      </c>
      <c r="K49" s="324">
        <v>14.304852247671073</v>
      </c>
      <c r="L49" s="324">
        <v>14.37955414607103</v>
      </c>
      <c r="M49" s="324" t="s">
        <v>2673</v>
      </c>
      <c r="N49" s="324" t="s">
        <v>2673</v>
      </c>
      <c r="O49" s="324" t="s">
        <v>2673</v>
      </c>
      <c r="P49" s="324" t="s">
        <v>2673</v>
      </c>
      <c r="Q49" s="324" t="s">
        <v>2673</v>
      </c>
      <c r="R49" s="324" t="s">
        <v>2673</v>
      </c>
    </row>
    <row r="50" spans="2:18">
      <c r="B50" s="325" t="s">
        <v>2689</v>
      </c>
      <c r="C50" s="325" t="s">
        <v>2689</v>
      </c>
      <c r="D50" s="326">
        <v>24.173593582387205</v>
      </c>
      <c r="E50" s="326">
        <v>22.230676613966146</v>
      </c>
      <c r="F50" s="326">
        <v>21.529306464588341</v>
      </c>
      <c r="G50" s="326">
        <v>20.479759902090148</v>
      </c>
      <c r="H50" s="326">
        <v>19.811253673597456</v>
      </c>
      <c r="I50" s="326">
        <v>21.251144059602549</v>
      </c>
      <c r="J50" s="326">
        <v>20.124806012774012</v>
      </c>
      <c r="K50" s="326">
        <v>18.704451432236468</v>
      </c>
      <c r="L50" s="326">
        <v>19.850349117564356</v>
      </c>
      <c r="M50" s="326">
        <v>20.839230528106238</v>
      </c>
      <c r="N50" s="326">
        <v>21.039725325341607</v>
      </c>
      <c r="O50" s="326">
        <v>21.256039631278689</v>
      </c>
      <c r="P50" s="326">
        <v>21.499739087196794</v>
      </c>
      <c r="Q50" s="326">
        <v>21.600090571097518</v>
      </c>
      <c r="R50" s="326">
        <v>21.709198626757892</v>
      </c>
    </row>
    <row r="51" spans="2:18" ht="6" customHeight="1">
      <c r="B51" s="323"/>
      <c r="C51" s="323"/>
      <c r="D51" s="324"/>
      <c r="E51" s="324"/>
      <c r="F51" s="324"/>
      <c r="G51" s="324"/>
      <c r="H51" s="324"/>
      <c r="I51" s="324"/>
      <c r="J51" s="324"/>
      <c r="K51" s="324"/>
      <c r="L51" s="324"/>
      <c r="M51" s="324"/>
      <c r="N51" s="324"/>
      <c r="O51" s="324"/>
      <c r="P51" s="324"/>
      <c r="Q51" s="324"/>
      <c r="R51" s="324"/>
    </row>
    <row r="52" spans="2:18" ht="12" customHeight="1">
      <c r="B52" s="470" t="s">
        <v>2618</v>
      </c>
      <c r="C52" s="470"/>
      <c r="D52" s="470"/>
      <c r="E52" s="470"/>
      <c r="F52" s="470"/>
      <c r="G52" s="470"/>
      <c r="H52" s="470"/>
      <c r="I52" s="470"/>
      <c r="J52" s="470"/>
      <c r="K52" s="470"/>
      <c r="L52" s="470"/>
      <c r="M52" s="470"/>
      <c r="N52" s="470"/>
      <c r="O52" s="470"/>
      <c r="P52" s="470"/>
      <c r="Q52" s="328"/>
      <c r="R52" s="328"/>
    </row>
    <row r="53" spans="2:18" ht="15.75" customHeight="1">
      <c r="B53" s="470" t="s">
        <v>2707</v>
      </c>
      <c r="C53" s="470"/>
      <c r="D53" s="470"/>
      <c r="E53" s="470"/>
      <c r="F53" s="470"/>
      <c r="G53" s="470"/>
      <c r="H53" s="470"/>
      <c r="I53" s="470"/>
      <c r="J53" s="470"/>
      <c r="K53" s="470"/>
      <c r="L53" s="470"/>
      <c r="M53" s="470"/>
      <c r="N53" s="470"/>
      <c r="O53" s="470"/>
      <c r="P53" s="470"/>
      <c r="Q53" s="470"/>
      <c r="R53" s="370"/>
    </row>
    <row r="54" spans="2:18" ht="15.75" customHeight="1">
      <c r="B54" s="474" t="s">
        <v>2721</v>
      </c>
      <c r="C54" s="474"/>
      <c r="D54" s="474"/>
      <c r="E54" s="474"/>
      <c r="F54" s="474"/>
      <c r="G54" s="474"/>
      <c r="H54" s="474"/>
      <c r="I54" s="474"/>
      <c r="J54" s="474"/>
      <c r="K54" s="474"/>
      <c r="L54" s="474"/>
      <c r="M54" s="474"/>
      <c r="N54" s="474"/>
      <c r="O54" s="474"/>
      <c r="P54" s="474"/>
      <c r="Q54" s="474"/>
      <c r="R54" s="474"/>
    </row>
    <row r="55" spans="2:18" ht="51.75" customHeight="1">
      <c r="B55" s="474" t="s">
        <v>2722</v>
      </c>
      <c r="C55" s="474"/>
      <c r="D55" s="474"/>
      <c r="E55" s="474"/>
      <c r="F55" s="474"/>
      <c r="G55" s="474"/>
      <c r="H55" s="474"/>
      <c r="I55" s="474"/>
      <c r="J55" s="474"/>
      <c r="K55" s="474"/>
      <c r="L55" s="474"/>
      <c r="M55" s="474"/>
      <c r="N55" s="474"/>
      <c r="O55" s="474"/>
      <c r="P55" s="474"/>
      <c r="Q55" s="474"/>
      <c r="R55" s="474"/>
    </row>
    <row r="56" spans="2:18" ht="54.75" customHeight="1">
      <c r="B56" s="323"/>
      <c r="C56" s="323"/>
      <c r="D56" s="330"/>
      <c r="E56" s="330"/>
      <c r="F56" s="330"/>
      <c r="G56" s="330"/>
      <c r="H56" s="330"/>
      <c r="I56" s="330"/>
      <c r="J56" s="330"/>
      <c r="K56" s="330"/>
      <c r="L56" s="330"/>
      <c r="M56" s="330"/>
      <c r="N56" s="330"/>
      <c r="O56" s="330"/>
      <c r="P56" s="330"/>
      <c r="Q56" s="330"/>
      <c r="R56" s="330"/>
    </row>
    <row r="57" spans="2:18" ht="54.6" customHeight="1">
      <c r="B57" s="323"/>
      <c r="C57" s="323"/>
      <c r="D57" s="330"/>
      <c r="E57" s="330"/>
      <c r="F57" s="330"/>
      <c r="G57" s="330"/>
      <c r="H57" s="330"/>
      <c r="I57" s="330"/>
      <c r="J57" s="330"/>
      <c r="K57" s="330"/>
      <c r="L57" s="330"/>
      <c r="M57" s="330"/>
      <c r="N57" s="330"/>
      <c r="O57" s="330"/>
      <c r="P57" s="330"/>
      <c r="Q57" s="33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sheetData>
  <mergeCells count="6">
    <mergeCell ref="B55:R55"/>
    <mergeCell ref="B2:R2"/>
    <mergeCell ref="B3:R3"/>
    <mergeCell ref="B52:P52"/>
    <mergeCell ref="B53:Q53"/>
    <mergeCell ref="B54:R54"/>
  </mergeCells>
  <conditionalFormatting sqref="C48:R48 B30:R42 B44:R44 B43:K43 D45:R45 B29:K29 B11:R20 B46:R47 B49:L50 M50:R50 B22:R28 B21:L21 M29">
    <cfRule type="expression" dxfId="84" priority="11">
      <formula>MOD(ROW(),2)=0</formula>
    </cfRule>
  </conditionalFormatting>
  <conditionalFormatting sqref="B22">
    <cfRule type="expression" dxfId="83" priority="10">
      <formula>MOD(ROW(),2)=0</formula>
    </cfRule>
  </conditionalFormatting>
  <conditionalFormatting sqref="B48">
    <cfRule type="expression" dxfId="82" priority="9">
      <formula>MOD(ROW(),2)=0</formula>
    </cfRule>
  </conditionalFormatting>
  <conditionalFormatting sqref="N29:R29">
    <cfRule type="expression" dxfId="81" priority="8">
      <formula>MOD(ROW(),2)=0</formula>
    </cfRule>
  </conditionalFormatting>
  <conditionalFormatting sqref="M43:R43">
    <cfRule type="expression" dxfId="80" priority="7">
      <formula>MOD(ROW(),2)=0</formula>
    </cfRule>
  </conditionalFormatting>
  <conditionalFormatting sqref="B45">
    <cfRule type="expression" dxfId="79" priority="6">
      <formula>MOD(ROW(),2)=0</formula>
    </cfRule>
  </conditionalFormatting>
  <conditionalFormatting sqref="C45">
    <cfRule type="expression" dxfId="78" priority="5">
      <formula>MOD(ROW(),2)=0</formula>
    </cfRule>
  </conditionalFormatting>
  <conditionalFormatting sqref="M49:R49">
    <cfRule type="expression" dxfId="77" priority="4">
      <formula>MOD(ROW(),2)=0</formula>
    </cfRule>
  </conditionalFormatting>
  <conditionalFormatting sqref="M21:R21">
    <cfRule type="expression" dxfId="76" priority="3">
      <formula>MOD(ROW(),2)=0</formula>
    </cfRule>
  </conditionalFormatting>
  <conditionalFormatting sqref="L29">
    <cfRule type="expression" dxfId="75" priority="2">
      <formula>MOD(ROW(),2)=0</formula>
    </cfRule>
  </conditionalFormatting>
  <conditionalFormatting sqref="L43">
    <cfRule type="expression" dxfId="74" priority="1">
      <formula>MOD(ROW(),2)=0</formula>
    </cfRule>
  </conditionalFormatting>
  <pageMargins left="0.7" right="0.7" top="0.75" bottom="0.75" header="0.3" footer="0.3"/>
  <pageSetup scale="1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4B9EF-FEAA-49E3-B587-2430B94193D3}">
  <sheetPr codeName="Sheet18">
    <pageSetUpPr fitToPage="1"/>
  </sheetPr>
  <dimension ref="A1:AI76"/>
  <sheetViews>
    <sheetView zoomScaleNormal="100" workbookViewId="0">
      <pane xSplit="3" ySplit="4" topLeftCell="D6" activePane="bottomRight" state="frozen"/>
      <selection pane="bottomRight" activeCell="W13" sqref="W13"/>
      <selection pane="bottomLeft" activeCell="W13" sqref="W13"/>
      <selection pane="topRight" activeCell="W13" sqref="W13"/>
    </sheetView>
  </sheetViews>
  <sheetFormatPr defaultColWidth="9.140625" defaultRowHeight="15" outlineLevelCol="1"/>
  <cols>
    <col min="1" max="1" width="6.7109375" style="144" customWidth="1"/>
    <col min="2" max="2" width="17.5703125" style="310" customWidth="1"/>
    <col min="3" max="3" width="20.5703125" style="310" hidden="1" customWidth="1" outlineLevel="1"/>
    <col min="4" max="4" width="9.85546875" style="311" customWidth="1" collapsed="1"/>
    <col min="5" max="18" width="9.85546875" style="311" customWidth="1"/>
    <col min="19" max="19" width="9.140625" style="144"/>
    <col min="20" max="20" width="10" style="144" customWidth="1"/>
    <col min="21" max="35" width="9.140625" style="144"/>
    <col min="36" max="16384" width="9.140625" style="310"/>
  </cols>
  <sheetData>
    <row r="1" spans="2:22">
      <c r="V1" s="355"/>
    </row>
    <row r="2" spans="2:22">
      <c r="B2" s="473" t="s">
        <v>2723</v>
      </c>
      <c r="C2" s="473"/>
      <c r="D2" s="473"/>
      <c r="E2" s="473"/>
      <c r="F2" s="473"/>
      <c r="G2" s="473"/>
      <c r="H2" s="473"/>
      <c r="I2" s="473"/>
      <c r="J2" s="473"/>
      <c r="K2" s="473"/>
      <c r="L2" s="473"/>
      <c r="M2" s="473"/>
      <c r="N2" s="473"/>
      <c r="O2" s="473"/>
      <c r="P2" s="473"/>
      <c r="Q2" s="473"/>
      <c r="R2" s="473"/>
      <c r="T2" s="348"/>
      <c r="V2" s="347"/>
    </row>
    <row r="3" spans="2:22">
      <c r="B3" s="475" t="s">
        <v>646</v>
      </c>
      <c r="C3" s="476"/>
      <c r="D3" s="476"/>
      <c r="E3" s="476"/>
      <c r="F3" s="476"/>
      <c r="G3" s="476"/>
      <c r="H3" s="476"/>
      <c r="I3" s="476"/>
      <c r="J3" s="476"/>
      <c r="K3" s="476"/>
      <c r="L3" s="476"/>
      <c r="M3" s="476"/>
      <c r="N3" s="476"/>
      <c r="O3" s="476"/>
      <c r="P3" s="476"/>
      <c r="Q3" s="476"/>
      <c r="R3" s="476"/>
    </row>
    <row r="4" spans="2:22" ht="14.1" customHeight="1">
      <c r="B4" s="371"/>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22" ht="15" hidden="1" customHeight="1">
      <c r="B5" s="357" t="s">
        <v>2600</v>
      </c>
      <c r="C5" s="349" t="s">
        <v>2600</v>
      </c>
      <c r="D5" s="320">
        <v>79.779306657098431</v>
      </c>
      <c r="E5" s="320">
        <v>83.713300680997435</v>
      </c>
      <c r="F5" s="320">
        <v>82.511566668074337</v>
      </c>
      <c r="G5" s="320">
        <v>82.652475577290005</v>
      </c>
      <c r="H5" s="320">
        <v>84.157924790222594</v>
      </c>
      <c r="I5" s="320">
        <v>99.379689707801177</v>
      </c>
      <c r="J5" s="320">
        <v>94.717305075428669</v>
      </c>
      <c r="K5" s="320">
        <v>91.301759171240832</v>
      </c>
      <c r="L5" s="320">
        <v>93.189807800810513</v>
      </c>
      <c r="M5" s="320">
        <v>93.765971527483202</v>
      </c>
      <c r="N5" s="320">
        <v>95.120158456425727</v>
      </c>
      <c r="O5" s="320">
        <v>96.251537273241041</v>
      </c>
      <c r="P5" s="320">
        <v>97.11649037869401</v>
      </c>
      <c r="Q5" s="320">
        <v>98.084823415978462</v>
      </c>
      <c r="R5" s="320">
        <v>98.752717220808606</v>
      </c>
    </row>
    <row r="6" spans="2:22" ht="14.1" customHeight="1">
      <c r="B6" s="357" t="s">
        <v>2724</v>
      </c>
      <c r="C6" s="349" t="s">
        <v>762</v>
      </c>
      <c r="D6" s="320">
        <v>44.284357196329616</v>
      </c>
      <c r="E6" s="320">
        <v>49.797034816373312</v>
      </c>
      <c r="F6" s="320">
        <v>51.881292294613921</v>
      </c>
      <c r="G6" s="320">
        <v>53.177179309256054</v>
      </c>
      <c r="H6" s="320">
        <v>55.685165680038175</v>
      </c>
      <c r="I6" s="320">
        <v>65.543236801867963</v>
      </c>
      <c r="J6" s="320">
        <v>64.730640506250296</v>
      </c>
      <c r="K6" s="320">
        <v>64.841477874041942</v>
      </c>
      <c r="L6" s="320">
        <v>68.879036041543074</v>
      </c>
      <c r="M6" s="320">
        <v>70.321308649167506</v>
      </c>
      <c r="N6" s="320">
        <v>72.499520968857524</v>
      </c>
      <c r="O6" s="320">
        <v>74.631927363145465</v>
      </c>
      <c r="P6" s="320">
        <v>76.530608796317168</v>
      </c>
      <c r="Q6" s="320">
        <v>78.413434102003038</v>
      </c>
      <c r="R6" s="320">
        <v>80.073157141194812</v>
      </c>
    </row>
    <row r="7" spans="2:22" ht="14.1" customHeight="1">
      <c r="B7" s="358" t="s">
        <v>759</v>
      </c>
      <c r="C7" s="349" t="s">
        <v>764</v>
      </c>
      <c r="D7" s="320">
        <v>44.972218993089164</v>
      </c>
      <c r="E7" s="320">
        <v>51.673013966659745</v>
      </c>
      <c r="F7" s="320">
        <v>54.971806167121649</v>
      </c>
      <c r="G7" s="320">
        <v>56.31159373631688</v>
      </c>
      <c r="H7" s="320">
        <v>59.522186603429866</v>
      </c>
      <c r="I7" s="320">
        <v>69.667269625469203</v>
      </c>
      <c r="J7" s="320">
        <v>70.858170624603957</v>
      </c>
      <c r="K7" s="320">
        <v>74.217885547667791</v>
      </c>
      <c r="L7" s="320">
        <v>78.986262777185004</v>
      </c>
      <c r="M7" s="320">
        <v>82.395883992410646</v>
      </c>
      <c r="N7" s="320">
        <v>85.350827046182289</v>
      </c>
      <c r="O7" s="320">
        <v>88.249628263124507</v>
      </c>
      <c r="P7" s="320">
        <v>90.897162757960032</v>
      </c>
      <c r="Q7" s="320">
        <v>93.413071380722869</v>
      </c>
      <c r="R7" s="320">
        <v>95.682470924853348</v>
      </c>
      <c r="U7" s="310"/>
    </row>
    <row r="8" spans="2:22" ht="14.1" customHeight="1">
      <c r="B8" s="358" t="s">
        <v>638</v>
      </c>
      <c r="C8" s="349" t="s">
        <v>765</v>
      </c>
      <c r="D8" s="320">
        <v>30.290901353376881</v>
      </c>
      <c r="E8" s="320">
        <v>31.154849994298345</v>
      </c>
      <c r="F8" s="320">
        <v>29.326014220784625</v>
      </c>
      <c r="G8" s="320">
        <v>28.961159928425143</v>
      </c>
      <c r="H8" s="320">
        <v>28.480682003028686</v>
      </c>
      <c r="I8" s="320">
        <v>36.988157883832017</v>
      </c>
      <c r="J8" s="320">
        <v>34.415275809798104</v>
      </c>
      <c r="K8" s="320">
        <v>31.924520604196246</v>
      </c>
      <c r="L8" s="320">
        <v>33.90427048428301</v>
      </c>
      <c r="M8" s="320">
        <v>36.243046463535535</v>
      </c>
      <c r="N8" s="320">
        <v>37.719259194175606</v>
      </c>
      <c r="O8" s="320">
        <v>39.123806549877827</v>
      </c>
      <c r="P8" s="320">
        <v>40.060876795650465</v>
      </c>
      <c r="Q8" s="320">
        <v>40.966278660505594</v>
      </c>
      <c r="R8" s="320">
        <v>41.750160865426096</v>
      </c>
    </row>
    <row r="9" spans="2:22" ht="14.1" customHeight="1">
      <c r="B9" s="358" t="s">
        <v>770</v>
      </c>
      <c r="C9" s="349" t="s">
        <v>767</v>
      </c>
      <c r="D9" s="320">
        <v>56.895534441924752</v>
      </c>
      <c r="E9" s="320">
        <v>60.581676670288502</v>
      </c>
      <c r="F9" s="320">
        <v>62.860945976989413</v>
      </c>
      <c r="G9" s="320">
        <v>66.633966052745876</v>
      </c>
      <c r="H9" s="320">
        <v>67.568841641762816</v>
      </c>
      <c r="I9" s="320">
        <v>76.577697135882602</v>
      </c>
      <c r="J9" s="320">
        <v>70.788496915746151</v>
      </c>
      <c r="K9" s="320">
        <v>68.260772680775702</v>
      </c>
      <c r="L9" s="320">
        <v>74.148282872102314</v>
      </c>
      <c r="M9" s="320">
        <v>68.466433478535251</v>
      </c>
      <c r="N9" s="320">
        <v>68.425786820327474</v>
      </c>
      <c r="O9" s="320">
        <v>68.166268339973399</v>
      </c>
      <c r="P9" s="320">
        <v>67.885165865087544</v>
      </c>
      <c r="Q9" s="320">
        <v>67.614030230313944</v>
      </c>
      <c r="R9" s="320">
        <v>67.234889759452827</v>
      </c>
    </row>
    <row r="10" spans="2:22" ht="14.1" customHeight="1">
      <c r="B10" s="358" t="s">
        <v>643</v>
      </c>
      <c r="C10" s="349" t="s">
        <v>766</v>
      </c>
      <c r="D10" s="320">
        <v>33.674436631531663</v>
      </c>
      <c r="E10" s="320">
        <v>41.685082408914802</v>
      </c>
      <c r="F10" s="320">
        <v>41.904885404075394</v>
      </c>
      <c r="G10" s="320">
        <v>40.126212827834266</v>
      </c>
      <c r="H10" s="320">
        <v>43.381077716061533</v>
      </c>
      <c r="I10" s="320">
        <v>54.554906434355019</v>
      </c>
      <c r="J10" s="320">
        <v>51.478924492581733</v>
      </c>
      <c r="K10" s="320">
        <v>43.452354880268757</v>
      </c>
      <c r="L10" s="320">
        <v>43.083381938287189</v>
      </c>
      <c r="M10" s="320">
        <v>42.250149561620567</v>
      </c>
      <c r="N10" s="320">
        <v>41.423640764473546</v>
      </c>
      <c r="O10" s="320">
        <v>42.041326676723941</v>
      </c>
      <c r="P10" s="320">
        <v>42.563563992995874</v>
      </c>
      <c r="Q10" s="320">
        <v>43.447655808562487</v>
      </c>
      <c r="R10" s="320">
        <v>44.007632216714327</v>
      </c>
    </row>
    <row r="11" spans="2:22" ht="15" customHeight="1">
      <c r="B11" s="359" t="s">
        <v>2666</v>
      </c>
      <c r="C11" s="349" t="s">
        <v>2667</v>
      </c>
      <c r="D11" s="320">
        <v>43.775125634157114</v>
      </c>
      <c r="E11" s="320">
        <v>49.866451251785328</v>
      </c>
      <c r="F11" s="320">
        <v>52.879738636612373</v>
      </c>
      <c r="G11" s="320">
        <v>54.492744657524334</v>
      </c>
      <c r="H11" s="320">
        <v>57.493358925480202</v>
      </c>
      <c r="I11" s="320">
        <v>67.229880255091331</v>
      </c>
      <c r="J11" s="320">
        <v>66.650699583458547</v>
      </c>
      <c r="K11" s="320">
        <v>67.966391168043288</v>
      </c>
      <c r="L11" s="320">
        <v>73.490078663431831</v>
      </c>
      <c r="M11" s="320">
        <v>75.30736480038432</v>
      </c>
      <c r="N11" s="320">
        <v>78.081645514294308</v>
      </c>
      <c r="O11" s="320">
        <v>80.745206526752895</v>
      </c>
      <c r="P11" s="320">
        <v>83.197554228141229</v>
      </c>
      <c r="Q11" s="320">
        <v>85.608478254641042</v>
      </c>
      <c r="R11" s="320">
        <v>87.751359837474951</v>
      </c>
    </row>
    <row r="12" spans="2:22" ht="2.25" customHeight="1">
      <c r="B12" s="359"/>
      <c r="C12" s="349"/>
      <c r="D12" s="320"/>
      <c r="E12" s="320"/>
      <c r="F12" s="320"/>
      <c r="G12" s="320"/>
      <c r="H12" s="320"/>
      <c r="I12" s="320"/>
      <c r="J12" s="320"/>
      <c r="K12" s="320"/>
      <c r="L12" s="320"/>
      <c r="M12" s="320"/>
      <c r="N12" s="320"/>
      <c r="O12" s="320"/>
      <c r="P12" s="320"/>
      <c r="Q12" s="320"/>
      <c r="R12" s="320"/>
    </row>
    <row r="13" spans="2:22" ht="13.5" customHeight="1">
      <c r="B13" s="310" t="s">
        <v>2668</v>
      </c>
      <c r="C13" s="323" t="s">
        <v>2668</v>
      </c>
      <c r="D13" s="324">
        <v>7.7311794340756466</v>
      </c>
      <c r="E13" s="324">
        <v>18.094429765465897</v>
      </c>
      <c r="F13" s="324">
        <v>24.015145783451906</v>
      </c>
      <c r="G13" s="324">
        <v>34.492665251508285</v>
      </c>
      <c r="H13" s="324">
        <v>40.881598436759106</v>
      </c>
      <c r="I13" s="324">
        <v>45.967374929461286</v>
      </c>
      <c r="J13" s="324">
        <v>55.134496094518013</v>
      </c>
      <c r="K13" s="324">
        <v>48.084932660880618</v>
      </c>
      <c r="L13" s="324">
        <v>49.487375957531512</v>
      </c>
      <c r="M13" s="324">
        <v>46.401293987507579</v>
      </c>
      <c r="N13" s="324">
        <v>49.71177779414446</v>
      </c>
      <c r="O13" s="324">
        <v>51.897058497353633</v>
      </c>
      <c r="P13" s="324">
        <v>54.450829385176469</v>
      </c>
      <c r="Q13" s="324">
        <v>56.973098517652801</v>
      </c>
      <c r="R13" s="324">
        <v>59.521312389178703</v>
      </c>
    </row>
    <row r="14" spans="2:22" ht="13.5" customHeight="1">
      <c r="B14" s="310" t="s">
        <v>528</v>
      </c>
      <c r="C14" s="323" t="s">
        <v>528</v>
      </c>
      <c r="D14" s="324">
        <v>57.093048224125511</v>
      </c>
      <c r="E14" s="324">
        <v>75.662637315019296</v>
      </c>
      <c r="F14" s="324">
        <v>69.322867576341096</v>
      </c>
      <c r="G14" s="324">
        <v>92.995001210985635</v>
      </c>
      <c r="H14" s="324">
        <v>113.55417481023969</v>
      </c>
      <c r="I14" s="324">
        <v>138.70849093231192</v>
      </c>
      <c r="J14" s="324">
        <v>83.733914242889512</v>
      </c>
      <c r="K14" s="324">
        <v>64.840306478875931</v>
      </c>
      <c r="L14" s="324">
        <v>84.471524734722195</v>
      </c>
      <c r="M14" s="324">
        <v>70.34232611304077</v>
      </c>
      <c r="N14" s="324">
        <v>61.755386815035273</v>
      </c>
      <c r="O14" s="324">
        <v>54.758582978847301</v>
      </c>
      <c r="P14" s="324">
        <v>48.218734846742976</v>
      </c>
      <c r="Q14" s="324">
        <v>43.978799880278238</v>
      </c>
      <c r="R14" s="324">
        <v>41.258968350653646</v>
      </c>
    </row>
    <row r="15" spans="2:22" ht="17.25" customHeight="1">
      <c r="B15" s="310" t="s">
        <v>536</v>
      </c>
      <c r="C15" s="323" t="s">
        <v>536</v>
      </c>
      <c r="D15" s="324">
        <v>52.562643306270537</v>
      </c>
      <c r="E15" s="324">
        <v>53.060179552391276</v>
      </c>
      <c r="F15" s="324">
        <v>57.027841921980574</v>
      </c>
      <c r="G15" s="324">
        <v>85.24631042348237</v>
      </c>
      <c r="H15" s="324">
        <v>89.839687814051786</v>
      </c>
      <c r="I15" s="324">
        <v>103.81581439407694</v>
      </c>
      <c r="J15" s="324">
        <v>80.82042557167334</v>
      </c>
      <c r="K15" s="324">
        <v>84.684698492811492</v>
      </c>
      <c r="L15" s="324">
        <v>154.53633545246649</v>
      </c>
      <c r="M15" s="324">
        <v>86.200457747475966</v>
      </c>
      <c r="N15" s="324">
        <v>79.520510546564466</v>
      </c>
      <c r="O15" s="324">
        <v>69.490174242199956</v>
      </c>
      <c r="P15" s="324">
        <v>59.794296028515468</v>
      </c>
      <c r="Q15" s="324">
        <v>53.493872958411259</v>
      </c>
      <c r="R15" s="324">
        <v>47.909632669413845</v>
      </c>
    </row>
    <row r="16" spans="2:22" ht="16.899999999999999" customHeight="1">
      <c r="B16" s="310" t="s">
        <v>2669</v>
      </c>
      <c r="C16" s="323" t="s">
        <v>2669</v>
      </c>
      <c r="D16" s="324">
        <v>53.006888477235236</v>
      </c>
      <c r="E16" s="324">
        <v>53.481630120226122</v>
      </c>
      <c r="F16" s="324">
        <v>53.159845614365068</v>
      </c>
      <c r="G16" s="324">
        <v>47.51523605764239</v>
      </c>
      <c r="H16" s="324">
        <v>40.99921508682786</v>
      </c>
      <c r="I16" s="324">
        <v>47.493316813695891</v>
      </c>
      <c r="J16" s="324">
        <v>41.182010432374092</v>
      </c>
      <c r="K16" s="324">
        <v>41.296746098913069</v>
      </c>
      <c r="L16" s="324">
        <v>45.038387173411898</v>
      </c>
      <c r="M16" s="324">
        <v>48.569520518126481</v>
      </c>
      <c r="N16" s="324">
        <v>47.566133953244297</v>
      </c>
      <c r="O16" s="324">
        <v>47.882178466822502</v>
      </c>
      <c r="P16" s="324">
        <v>47.127879798764525</v>
      </c>
      <c r="Q16" s="324">
        <v>45.983891587759409</v>
      </c>
      <c r="R16" s="324">
        <v>45.105686676153162</v>
      </c>
    </row>
    <row r="17" spans="2:25" ht="13.5" customHeight="1">
      <c r="B17" s="310" t="s">
        <v>534</v>
      </c>
      <c r="C17" s="323" t="s">
        <v>534</v>
      </c>
      <c r="D17" s="324">
        <v>71.729676542302784</v>
      </c>
      <c r="E17" s="324">
        <v>77.422190765150873</v>
      </c>
      <c r="F17" s="324">
        <v>82.744952688190793</v>
      </c>
      <c r="G17" s="324">
        <v>84.777045690181424</v>
      </c>
      <c r="H17" s="324">
        <v>87.118480811904547</v>
      </c>
      <c r="I17" s="324">
        <v>96.006838854726212</v>
      </c>
      <c r="J17" s="324">
        <v>88.934272465397456</v>
      </c>
      <c r="K17" s="324">
        <v>83.93883510195883</v>
      </c>
      <c r="L17" s="324">
        <v>84.675486603511914</v>
      </c>
      <c r="M17" s="324">
        <v>86.724005927579213</v>
      </c>
      <c r="N17" s="324">
        <v>89.306061954160171</v>
      </c>
      <c r="O17" s="324">
        <v>90.919428679123797</v>
      </c>
      <c r="P17" s="324">
        <v>92.384020482651337</v>
      </c>
      <c r="Q17" s="324">
        <v>93.406095207223288</v>
      </c>
      <c r="R17" s="324">
        <v>93.934067908422691</v>
      </c>
    </row>
    <row r="18" spans="2:25" ht="14.25" customHeight="1">
      <c r="B18" s="310" t="s">
        <v>524</v>
      </c>
      <c r="C18" s="323" t="s">
        <v>524</v>
      </c>
      <c r="D18" s="324">
        <v>25.358667918318694</v>
      </c>
      <c r="E18" s="324">
        <v>27.00712237825374</v>
      </c>
      <c r="F18" s="324">
        <v>22.919198130888933</v>
      </c>
      <c r="G18" s="324">
        <v>20.075188003654002</v>
      </c>
      <c r="H18" s="324">
        <v>18.315493384222265</v>
      </c>
      <c r="I18" s="324">
        <v>23.198836944303096</v>
      </c>
      <c r="J18" s="324">
        <v>22.462327165546967</v>
      </c>
      <c r="K18" s="324">
        <v>21.527854372830031</v>
      </c>
      <c r="L18" s="324">
        <v>22.049217529544631</v>
      </c>
      <c r="M18" s="324">
        <v>23.425093412406035</v>
      </c>
      <c r="N18" s="324">
        <v>24.891482882547827</v>
      </c>
      <c r="O18" s="324">
        <v>26.878016240624003</v>
      </c>
      <c r="P18" s="324">
        <v>28.277494079007464</v>
      </c>
      <c r="Q18" s="324">
        <v>29.610227320335365</v>
      </c>
      <c r="R18" s="324">
        <v>30.832467503711808</v>
      </c>
    </row>
    <row r="19" spans="2:25" ht="13.5" customHeight="1">
      <c r="B19" s="310" t="s">
        <v>520</v>
      </c>
      <c r="C19" s="323" t="s">
        <v>520</v>
      </c>
      <c r="D19" s="324">
        <v>17.374659834299084</v>
      </c>
      <c r="E19" s="324">
        <v>21.100504904208275</v>
      </c>
      <c r="F19" s="324">
        <v>23.651638952055354</v>
      </c>
      <c r="G19" s="324">
        <v>25.798028003666346</v>
      </c>
      <c r="H19" s="324">
        <v>28.329641622038189</v>
      </c>
      <c r="I19" s="324">
        <v>32.380101285641942</v>
      </c>
      <c r="J19" s="324">
        <v>36.425970279482705</v>
      </c>
      <c r="K19" s="324">
        <v>37.795664515375698</v>
      </c>
      <c r="L19" s="324">
        <v>39.412423196327225</v>
      </c>
      <c r="M19" s="324">
        <v>40.509479955027366</v>
      </c>
      <c r="N19" s="324">
        <v>40.82032961632558</v>
      </c>
      <c r="O19" s="324">
        <v>41.295010680654684</v>
      </c>
      <c r="P19" s="324">
        <v>41.634687027514985</v>
      </c>
      <c r="Q19" s="324">
        <v>41.703789142056209</v>
      </c>
      <c r="R19" s="324">
        <v>41.520936142722711</v>
      </c>
    </row>
    <row r="20" spans="2:25" ht="13.5" customHeight="1">
      <c r="B20" s="310" t="s">
        <v>2725</v>
      </c>
      <c r="C20" s="323" t="s">
        <v>127</v>
      </c>
      <c r="D20" s="324">
        <v>41.488823753819474</v>
      </c>
      <c r="E20" s="324">
        <v>50.700901426906512</v>
      </c>
      <c r="F20" s="324">
        <v>54.950620481767729</v>
      </c>
      <c r="G20" s="324">
        <v>56.659269463227801</v>
      </c>
      <c r="H20" s="324">
        <v>60.403606474544979</v>
      </c>
      <c r="I20" s="324">
        <v>70.137468125018685</v>
      </c>
      <c r="J20" s="324">
        <v>71.835980937370138</v>
      </c>
      <c r="K20" s="324">
        <v>77.08770780215913</v>
      </c>
      <c r="L20" s="324">
        <v>83.643689737942822</v>
      </c>
      <c r="M20" s="324">
        <v>88.581078807668248</v>
      </c>
      <c r="N20" s="324">
        <v>92.994227035339932</v>
      </c>
      <c r="O20" s="324">
        <v>97.479598579739928</v>
      </c>
      <c r="P20" s="324">
        <v>101.76645717671768</v>
      </c>
      <c r="Q20" s="324">
        <v>106.01446885186429</v>
      </c>
      <c r="R20" s="324">
        <v>110.07308153666982</v>
      </c>
    </row>
    <row r="21" spans="2:25" ht="16.899999999999999" customHeight="1">
      <c r="B21" s="310" t="s">
        <v>544</v>
      </c>
      <c r="C21" s="323" t="s">
        <v>544</v>
      </c>
      <c r="D21" s="324">
        <v>50.419098047190161</v>
      </c>
      <c r="E21" s="324">
        <v>49.796374469113239</v>
      </c>
      <c r="F21" s="324">
        <v>49.436312787612756</v>
      </c>
      <c r="G21" s="324">
        <v>53.584095411832564</v>
      </c>
      <c r="H21" s="324">
        <v>52.400954696490786</v>
      </c>
      <c r="I21" s="324">
        <v>65.674056778766627</v>
      </c>
      <c r="J21" s="324">
        <v>64.039204789835523</v>
      </c>
      <c r="K21" s="324">
        <v>60.055426341204154</v>
      </c>
      <c r="L21" s="324">
        <v>52.523697717370531</v>
      </c>
      <c r="M21" s="324">
        <v>54.412064642286076</v>
      </c>
      <c r="N21" s="324">
        <v>55.555308120788347</v>
      </c>
      <c r="O21" s="324">
        <v>55.695492789429515</v>
      </c>
      <c r="P21" s="324">
        <v>55.378067385969509</v>
      </c>
      <c r="Q21" s="324">
        <v>55.165202624539532</v>
      </c>
      <c r="R21" s="324">
        <v>54.500140114477013</v>
      </c>
      <c r="U21" s="310"/>
    </row>
    <row r="22" spans="2:25" ht="15.75" customHeight="1">
      <c r="B22" s="310" t="s">
        <v>2671</v>
      </c>
      <c r="C22" s="323" t="s">
        <v>2671</v>
      </c>
      <c r="D22" s="324">
        <v>44.68747372010327</v>
      </c>
      <c r="E22" s="324">
        <v>46.591338043717421</v>
      </c>
      <c r="F22" s="324">
        <v>48.906423787152484</v>
      </c>
      <c r="G22" s="324">
        <v>50.465283013193442</v>
      </c>
      <c r="H22" s="324">
        <v>53.579255664654568</v>
      </c>
      <c r="I22" s="324">
        <v>71.540154343114239</v>
      </c>
      <c r="J22" s="324">
        <v>63.226023819003927</v>
      </c>
      <c r="K22" s="324">
        <v>59.547117496047605</v>
      </c>
      <c r="L22" s="324">
        <v>60.928621407278627</v>
      </c>
      <c r="M22" s="324">
        <v>59.463778108092448</v>
      </c>
      <c r="N22" s="324">
        <v>58.715462518113171</v>
      </c>
      <c r="O22" s="324">
        <v>57.063156000727098</v>
      </c>
      <c r="P22" s="324">
        <v>55.286955407420066</v>
      </c>
      <c r="Q22" s="324">
        <v>53.306114690255683</v>
      </c>
      <c r="R22" s="324">
        <v>51.298212483807362</v>
      </c>
    </row>
    <row r="23" spans="2:25" ht="13.5" customHeight="1">
      <c r="B23" s="310" t="s">
        <v>508</v>
      </c>
      <c r="C23" s="323" t="s">
        <v>508</v>
      </c>
      <c r="D23" s="324">
        <v>35.971434059019167</v>
      </c>
      <c r="E23" s="324">
        <v>45.617369078398191</v>
      </c>
      <c r="F23" s="324">
        <v>46.953201686585814</v>
      </c>
      <c r="G23" s="324">
        <v>49.091448412081043</v>
      </c>
      <c r="H23" s="324">
        <v>51.656188350292517</v>
      </c>
      <c r="I23" s="324">
        <v>63.078894370110447</v>
      </c>
      <c r="J23" s="324">
        <v>61.577708178533882</v>
      </c>
      <c r="K23" s="324">
        <v>56.959594151284421</v>
      </c>
      <c r="L23" s="324">
        <v>54.666241772693546</v>
      </c>
      <c r="M23" s="324" t="s">
        <v>2673</v>
      </c>
      <c r="N23" s="324" t="s">
        <v>2673</v>
      </c>
      <c r="O23" s="324" t="s">
        <v>2673</v>
      </c>
      <c r="P23" s="324" t="s">
        <v>2673</v>
      </c>
      <c r="Q23" s="324" t="s">
        <v>2673</v>
      </c>
      <c r="R23" s="324" t="s">
        <v>2673</v>
      </c>
    </row>
    <row r="24" spans="2:25" ht="13.5" customHeight="1">
      <c r="B24" s="310" t="s">
        <v>573</v>
      </c>
      <c r="C24" s="323" t="s">
        <v>573</v>
      </c>
      <c r="D24" s="324">
        <v>83.753677183995038</v>
      </c>
      <c r="E24" s="324">
        <v>91.58629840427389</v>
      </c>
      <c r="F24" s="324">
        <v>97.800322765939981</v>
      </c>
      <c r="G24" s="324">
        <v>87.94908062234795</v>
      </c>
      <c r="H24" s="324">
        <v>80.092065761258041</v>
      </c>
      <c r="I24" s="324">
        <v>86.222475051197861</v>
      </c>
      <c r="J24" s="324">
        <v>89.902601341717812</v>
      </c>
      <c r="K24" s="324">
        <v>88.5335268223226</v>
      </c>
      <c r="L24" s="324">
        <v>95.909699271182674</v>
      </c>
      <c r="M24" s="324">
        <v>96.365748443746611</v>
      </c>
      <c r="N24" s="324">
        <v>82.624317861768787</v>
      </c>
      <c r="O24" s="324">
        <v>77.279690665544678</v>
      </c>
      <c r="P24" s="324">
        <v>71.098347960032811</v>
      </c>
      <c r="Q24" s="324">
        <v>65.724409703458548</v>
      </c>
      <c r="R24" s="324">
        <v>60.763316806247481</v>
      </c>
    </row>
    <row r="25" spans="2:25" ht="13.5" customHeight="1">
      <c r="B25" s="310" t="s">
        <v>510</v>
      </c>
      <c r="C25" s="323" t="s">
        <v>510</v>
      </c>
      <c r="D25" s="324">
        <v>75.760482282776309</v>
      </c>
      <c r="E25" s="324">
        <v>74.850435000008005</v>
      </c>
      <c r="F25" s="324">
        <v>72.113785452574547</v>
      </c>
      <c r="G25" s="324">
        <v>69.078021818201933</v>
      </c>
      <c r="H25" s="324">
        <v>65.333227392005654</v>
      </c>
      <c r="I25" s="324">
        <v>79.253287235231255</v>
      </c>
      <c r="J25" s="324">
        <v>76.669066411381522</v>
      </c>
      <c r="K25" s="324">
        <v>73.907034908367791</v>
      </c>
      <c r="L25" s="324">
        <v>73.402522046375012</v>
      </c>
      <c r="M25" s="324">
        <v>74.663935841404822</v>
      </c>
      <c r="N25" s="324">
        <v>73.431364433112208</v>
      </c>
      <c r="O25" s="324">
        <v>72.403982276532915</v>
      </c>
      <c r="P25" s="324">
        <v>71.177188145622068</v>
      </c>
      <c r="Q25" s="324">
        <v>69.661977308053963</v>
      </c>
      <c r="R25" s="324">
        <v>68.237458313767931</v>
      </c>
    </row>
    <row r="26" spans="2:25" ht="13.5" customHeight="1">
      <c r="B26" s="310" t="s">
        <v>1061</v>
      </c>
      <c r="C26" s="323" t="s">
        <v>1061</v>
      </c>
      <c r="D26" s="324">
        <v>69.048587042645622</v>
      </c>
      <c r="E26" s="324">
        <v>68.943091371390494</v>
      </c>
      <c r="F26" s="324">
        <v>69.669382586151357</v>
      </c>
      <c r="G26" s="324">
        <v>70.392344440794474</v>
      </c>
      <c r="H26" s="324">
        <v>75.040396296631599</v>
      </c>
      <c r="I26" s="324">
        <v>88.426607962687811</v>
      </c>
      <c r="J26" s="324">
        <v>83.486537886815498</v>
      </c>
      <c r="K26" s="324">
        <v>81.683465742309082</v>
      </c>
      <c r="L26" s="324">
        <v>82.747875575178725</v>
      </c>
      <c r="M26" s="324">
        <v>82.48284533347227</v>
      </c>
      <c r="N26" s="324">
        <v>81.828845172005643</v>
      </c>
      <c r="O26" s="324">
        <v>80.925922753978369</v>
      </c>
      <c r="P26" s="324">
        <v>79.916932861405556</v>
      </c>
      <c r="Q26" s="324">
        <v>78.799567934801829</v>
      </c>
      <c r="R26" s="324">
        <v>77.54801783583018</v>
      </c>
    </row>
    <row r="27" spans="2:25" ht="13.5" customHeight="1">
      <c r="B27" s="310" t="s">
        <v>565</v>
      </c>
      <c r="C27" s="323" t="s">
        <v>565</v>
      </c>
      <c r="D27" s="324">
        <v>27.013303956079159</v>
      </c>
      <c r="E27" s="324">
        <v>27.95546087755066</v>
      </c>
      <c r="F27" s="324">
        <v>29.395537141336554</v>
      </c>
      <c r="G27" s="324">
        <v>30.422723351615794</v>
      </c>
      <c r="H27" s="324">
        <v>30.563454692733956</v>
      </c>
      <c r="I27" s="324">
        <v>39.747125573304828</v>
      </c>
      <c r="J27" s="324">
        <v>41.140307386374758</v>
      </c>
      <c r="K27" s="324">
        <v>40.141368738970208</v>
      </c>
      <c r="L27" s="324">
        <v>39.893513117733413</v>
      </c>
      <c r="M27" s="324">
        <v>39.31269124735411</v>
      </c>
      <c r="N27" s="324">
        <v>39.341114034612261</v>
      </c>
      <c r="O27" s="324">
        <v>39.292347434013962</v>
      </c>
      <c r="P27" s="324">
        <v>39.179401730306239</v>
      </c>
      <c r="Q27" s="324">
        <v>38.994448142921925</v>
      </c>
      <c r="R27" s="324">
        <v>38.741417567666723</v>
      </c>
    </row>
    <row r="28" spans="2:25" ht="13.5" customHeight="1">
      <c r="B28" s="310" t="s">
        <v>2674</v>
      </c>
      <c r="C28" s="323" t="s">
        <v>2674</v>
      </c>
      <c r="D28" s="324">
        <v>37.022932032169976</v>
      </c>
      <c r="E28" s="324">
        <v>47.903905505576908</v>
      </c>
      <c r="F28" s="324">
        <v>45.04430639804356</v>
      </c>
      <c r="G28" s="324">
        <v>42.944226746381865</v>
      </c>
      <c r="H28" s="324">
        <v>46.554867705261088</v>
      </c>
      <c r="I28" s="324">
        <v>48.274277978341502</v>
      </c>
      <c r="J28" s="324">
        <v>42.403909869008409</v>
      </c>
      <c r="K28" s="324">
        <v>35.752674992011983</v>
      </c>
      <c r="L28" s="324">
        <v>28.325770116048126</v>
      </c>
      <c r="M28" s="324">
        <v>25.542647139012935</v>
      </c>
      <c r="N28" s="324">
        <v>25.679236926015776</v>
      </c>
      <c r="O28" s="324">
        <v>24.895238829500133</v>
      </c>
      <c r="P28" s="324">
        <v>24.750750171372363</v>
      </c>
      <c r="Q28" s="324">
        <v>25.795367025853238</v>
      </c>
      <c r="R28" s="324">
        <v>26.860331624023637</v>
      </c>
      <c r="T28" s="372"/>
      <c r="U28" s="372"/>
      <c r="V28" s="372"/>
      <c r="W28" s="372"/>
      <c r="X28" s="372"/>
      <c r="Y28" s="372"/>
    </row>
    <row r="29" spans="2:25" ht="13.5" customHeight="1">
      <c r="B29" s="310" t="s">
        <v>577</v>
      </c>
      <c r="C29" s="323" t="s">
        <v>577</v>
      </c>
      <c r="D29" s="324">
        <v>21.881939502679717</v>
      </c>
      <c r="E29" s="324">
        <v>19.677354055078066</v>
      </c>
      <c r="F29" s="324">
        <v>19.869431490485272</v>
      </c>
      <c r="G29" s="324">
        <v>20.258538347560336</v>
      </c>
      <c r="H29" s="324">
        <v>19.943727311643755</v>
      </c>
      <c r="I29" s="324">
        <v>26.357134598700082</v>
      </c>
      <c r="J29" s="324">
        <v>25.100450254434847</v>
      </c>
      <c r="K29" s="324">
        <v>23.524055100221734</v>
      </c>
      <c r="L29" s="324">
        <v>23.018795221509862</v>
      </c>
      <c r="M29" s="324">
        <v>24.221611191226966</v>
      </c>
      <c r="N29" s="324">
        <v>26.457857826565068</v>
      </c>
      <c r="O29" s="324">
        <v>29.17415921289393</v>
      </c>
      <c r="P29" s="324">
        <v>31.184303824302546</v>
      </c>
      <c r="Q29" s="324">
        <v>33.648493564862477</v>
      </c>
      <c r="R29" s="324">
        <v>35.93005840065176</v>
      </c>
      <c r="T29" s="372"/>
      <c r="U29" s="310"/>
      <c r="V29" s="372"/>
      <c r="W29" s="372"/>
      <c r="X29" s="372"/>
      <c r="Y29" s="372"/>
    </row>
    <row r="30" spans="2:25" ht="13.5" customHeight="1">
      <c r="B30" s="310" t="s">
        <v>518</v>
      </c>
      <c r="C30" s="323" t="s">
        <v>518</v>
      </c>
      <c r="D30" s="324">
        <v>4.6044329959707948</v>
      </c>
      <c r="E30" s="324">
        <v>9.8841958143502797</v>
      </c>
      <c r="F30" s="324">
        <v>19.686374984294165</v>
      </c>
      <c r="G30" s="324">
        <v>14.335351811957988</v>
      </c>
      <c r="H30" s="324">
        <v>10.715583345404978</v>
      </c>
      <c r="I30" s="324">
        <v>10.600170088689103</v>
      </c>
      <c r="J30" s="324">
        <v>7.5760941493379104</v>
      </c>
      <c r="K30" s="324">
        <v>2.9471969477756699</v>
      </c>
      <c r="L30" s="324">
        <v>3.1794591845545686</v>
      </c>
      <c r="M30" s="324">
        <v>7.0817239345166056</v>
      </c>
      <c r="N30" s="324">
        <v>12.153323199995537</v>
      </c>
      <c r="O30" s="324">
        <v>17.13600646513202</v>
      </c>
      <c r="P30" s="324">
        <v>19.279480684154233</v>
      </c>
      <c r="Q30" s="324">
        <v>23.86938169880159</v>
      </c>
      <c r="R30" s="324">
        <v>24.955754671926879</v>
      </c>
      <c r="U30" s="372"/>
      <c r="V30" s="372"/>
      <c r="W30" s="372"/>
      <c r="X30" s="372"/>
      <c r="Y30" s="372"/>
    </row>
    <row r="31" spans="2:25" ht="13.5" customHeight="1">
      <c r="B31" s="310" t="s">
        <v>2675</v>
      </c>
      <c r="C31" s="323" t="s">
        <v>2675</v>
      </c>
      <c r="D31" s="324">
        <v>140.84072912791626</v>
      </c>
      <c r="E31" s="324">
        <v>146.41073860320341</v>
      </c>
      <c r="F31" s="324">
        <v>149.98686498455072</v>
      </c>
      <c r="G31" s="324">
        <v>155.07587840123725</v>
      </c>
      <c r="H31" s="324">
        <v>172.26544964836151</v>
      </c>
      <c r="I31" s="324">
        <v>150.58307210031347</v>
      </c>
      <c r="J31" s="324">
        <v>349.87681211308097</v>
      </c>
      <c r="K31" s="324">
        <v>283.19465728500444</v>
      </c>
      <c r="L31" s="324" t="s">
        <v>2673</v>
      </c>
      <c r="M31" s="324" t="s">
        <v>2673</v>
      </c>
      <c r="N31" s="324" t="s">
        <v>2673</v>
      </c>
      <c r="O31" s="324" t="s">
        <v>2673</v>
      </c>
      <c r="P31" s="324" t="s">
        <v>2673</v>
      </c>
      <c r="Q31" s="324" t="s">
        <v>2673</v>
      </c>
      <c r="R31" s="324" t="s">
        <v>2673</v>
      </c>
      <c r="T31" s="372"/>
      <c r="U31" s="372"/>
      <c r="V31" s="372"/>
      <c r="W31" s="372"/>
      <c r="X31" s="372"/>
      <c r="Y31" s="372"/>
    </row>
    <row r="32" spans="2:25" ht="13.5" customHeight="1">
      <c r="B32" s="310" t="s">
        <v>2677</v>
      </c>
      <c r="C32" s="323" t="s">
        <v>2677</v>
      </c>
      <c r="D32" s="324">
        <v>56.970771929701655</v>
      </c>
      <c r="E32" s="324">
        <v>55.787490887791201</v>
      </c>
      <c r="F32" s="324">
        <v>54.395544801980613</v>
      </c>
      <c r="G32" s="324">
        <v>55.645963479625074</v>
      </c>
      <c r="H32" s="324">
        <v>57.082521948455053</v>
      </c>
      <c r="I32" s="324">
        <v>67.693110340758139</v>
      </c>
      <c r="J32" s="324">
        <v>69.153250147362741</v>
      </c>
      <c r="K32" s="324">
        <v>65.593192504279997</v>
      </c>
      <c r="L32" s="324">
        <v>67.309947453905991</v>
      </c>
      <c r="M32" s="324">
        <v>66.429064809629338</v>
      </c>
      <c r="N32" s="324">
        <v>66.333241410613581</v>
      </c>
      <c r="O32" s="324">
        <v>66.821457784366757</v>
      </c>
      <c r="P32" s="324">
        <v>67.655319157823683</v>
      </c>
      <c r="Q32" s="324">
        <v>68.33349830403283</v>
      </c>
      <c r="R32" s="324">
        <v>68.766297308837437</v>
      </c>
    </row>
    <row r="33" spans="2:18" ht="13.5" customHeight="1">
      <c r="B33" s="310" t="s">
        <v>575</v>
      </c>
      <c r="C33" s="323" t="s">
        <v>575</v>
      </c>
      <c r="D33" s="324">
        <v>50.972958413344458</v>
      </c>
      <c r="E33" s="324">
        <v>55.003310291127029</v>
      </c>
      <c r="F33" s="324">
        <v>52.521184101527027</v>
      </c>
      <c r="G33" s="324">
        <v>52.201770415417911</v>
      </c>
      <c r="H33" s="324">
        <v>51.858891831012109</v>
      </c>
      <c r="I33" s="324">
        <v>58.504846668148303</v>
      </c>
      <c r="J33" s="324">
        <v>56.894555347086815</v>
      </c>
      <c r="K33" s="324">
        <v>54.169118629677648</v>
      </c>
      <c r="L33" s="324">
        <v>53.095295072263795</v>
      </c>
      <c r="M33" s="324">
        <v>55.550113463743692</v>
      </c>
      <c r="N33" s="324">
        <v>55.408197361675626</v>
      </c>
      <c r="O33" s="324">
        <v>55.421024868433754</v>
      </c>
      <c r="P33" s="324">
        <v>55.621609237406325</v>
      </c>
      <c r="Q33" s="324">
        <v>55.799748767966321</v>
      </c>
      <c r="R33" s="324">
        <v>56.057606299146258</v>
      </c>
    </row>
    <row r="34" spans="2:18" ht="15.75" customHeight="1">
      <c r="B34" s="310" t="s">
        <v>563</v>
      </c>
      <c r="C34" s="323" t="s">
        <v>563</v>
      </c>
      <c r="D34" s="324">
        <v>58.394295991444359</v>
      </c>
      <c r="E34" s="324">
        <v>60.075553187620002</v>
      </c>
      <c r="F34" s="324">
        <v>60.257899982156772</v>
      </c>
      <c r="G34" s="324">
        <v>60.464409987307953</v>
      </c>
      <c r="H34" s="324">
        <v>60.270471255875776</v>
      </c>
      <c r="I34" s="324">
        <v>72.244565401305195</v>
      </c>
      <c r="J34" s="324">
        <v>69.450164623484085</v>
      </c>
      <c r="K34" s="324">
        <v>71.555409207026528</v>
      </c>
      <c r="L34" s="324">
        <v>70.589165489655485</v>
      </c>
      <c r="M34" s="324">
        <v>70.384030559779546</v>
      </c>
      <c r="N34" s="324">
        <v>69.438588717095513</v>
      </c>
      <c r="O34" s="324">
        <v>68.245845445701676</v>
      </c>
      <c r="P34" s="324">
        <v>67.482614188824201</v>
      </c>
      <c r="Q34" s="324">
        <v>66.815501611222032</v>
      </c>
      <c r="R34" s="324">
        <v>66.139011287223227</v>
      </c>
    </row>
    <row r="35" spans="2:18" ht="13.5" customHeight="1">
      <c r="B35" s="310" t="s">
        <v>583</v>
      </c>
      <c r="C35" s="323" t="s">
        <v>583</v>
      </c>
      <c r="D35" s="324">
        <v>13.856574733830907</v>
      </c>
      <c r="E35" s="324">
        <v>29.338065127243429</v>
      </c>
      <c r="F35" s="324">
        <v>40.105691126603659</v>
      </c>
      <c r="G35" s="324">
        <v>44.690990178213809</v>
      </c>
      <c r="H35" s="324">
        <v>52.463820831092974</v>
      </c>
      <c r="I35" s="324">
        <v>67.902171522155484</v>
      </c>
      <c r="J35" s="324">
        <v>61.264498463571002</v>
      </c>
      <c r="K35" s="324">
        <v>39.80552159663479</v>
      </c>
      <c r="L35" s="324">
        <v>36.374976895534815</v>
      </c>
      <c r="M35" s="324">
        <v>35.421800579486437</v>
      </c>
      <c r="N35" s="324">
        <v>33.467169406228827</v>
      </c>
      <c r="O35" s="324">
        <v>31.550122015407052</v>
      </c>
      <c r="P35" s="324">
        <v>30.030541062208599</v>
      </c>
      <c r="Q35" s="324">
        <v>28.709693919939518</v>
      </c>
      <c r="R35" s="324">
        <v>28.664784235257251</v>
      </c>
    </row>
    <row r="36" spans="2:18" ht="13.5" customHeight="1">
      <c r="B36" s="310" t="s">
        <v>2678</v>
      </c>
      <c r="C36" s="323" t="s">
        <v>2678</v>
      </c>
      <c r="D36" s="324">
        <v>57.885835002939935</v>
      </c>
      <c r="E36" s="324">
        <v>60.808781110592683</v>
      </c>
      <c r="F36" s="324">
        <v>60.855961038360419</v>
      </c>
      <c r="G36" s="324">
        <v>64.819530264707069</v>
      </c>
      <c r="H36" s="324">
        <v>77.504517662711919</v>
      </c>
      <c r="I36" s="324">
        <v>79.55884030071492</v>
      </c>
      <c r="J36" s="324">
        <v>73.507936631600018</v>
      </c>
      <c r="K36" s="324">
        <v>76.179361246538704</v>
      </c>
      <c r="L36" s="324">
        <v>77.112869429525986</v>
      </c>
      <c r="M36" s="324">
        <v>71.802516669061418</v>
      </c>
      <c r="N36" s="324">
        <v>69.615569972318809</v>
      </c>
      <c r="O36" s="324">
        <v>68.412290704929731</v>
      </c>
      <c r="P36" s="324">
        <v>66.815206502156215</v>
      </c>
      <c r="Q36" s="324">
        <v>64.844605514602009</v>
      </c>
      <c r="R36" s="324">
        <v>63.076688577029024</v>
      </c>
    </row>
    <row r="37" spans="2:18" ht="13.5" customHeight="1">
      <c r="B37" s="310" t="s">
        <v>561</v>
      </c>
      <c r="C37" s="323" t="s">
        <v>561</v>
      </c>
      <c r="D37" s="324">
        <v>23.964805407462546</v>
      </c>
      <c r="E37" s="324">
        <v>24.336414205413597</v>
      </c>
      <c r="F37" s="324">
        <v>25.234496995320686</v>
      </c>
      <c r="G37" s="324">
        <v>26.024458059980155</v>
      </c>
      <c r="H37" s="324">
        <v>26.956834268010795</v>
      </c>
      <c r="I37" s="324">
        <v>34.918758709749049</v>
      </c>
      <c r="J37" s="324">
        <v>36.109565223268838</v>
      </c>
      <c r="K37" s="324">
        <v>33.923566888955911</v>
      </c>
      <c r="L37" s="324">
        <v>32.08579665160385</v>
      </c>
      <c r="M37" s="324">
        <v>33.001810363453536</v>
      </c>
      <c r="N37" s="324">
        <v>33.293025574998516</v>
      </c>
      <c r="O37" s="324">
        <v>33.198819838224814</v>
      </c>
      <c r="P37" s="324">
        <v>32.638547781007375</v>
      </c>
      <c r="Q37" s="324">
        <v>32.128300722386541</v>
      </c>
      <c r="R37" s="324">
        <v>31.643556890891674</v>
      </c>
    </row>
    <row r="38" spans="2:18" ht="13.5" customHeight="1">
      <c r="B38" s="310" t="s">
        <v>550</v>
      </c>
      <c r="C38" s="323" t="s">
        <v>550</v>
      </c>
      <c r="D38" s="324">
        <v>39.687992351592378</v>
      </c>
      <c r="E38" s="324">
        <v>37.376365276350214</v>
      </c>
      <c r="F38" s="324">
        <v>38.13009647905244</v>
      </c>
      <c r="G38" s="324">
        <v>37.147156030287334</v>
      </c>
      <c r="H38" s="324">
        <v>36.972652335317022</v>
      </c>
      <c r="I38" s="324">
        <v>51.643607872846808</v>
      </c>
      <c r="J38" s="324">
        <v>57.0046257161545</v>
      </c>
      <c r="K38" s="324">
        <v>57.398585167482686</v>
      </c>
      <c r="L38" s="324">
        <v>56.606701468792643</v>
      </c>
      <c r="M38" s="324">
        <v>56.877213784966209</v>
      </c>
      <c r="N38" s="324">
        <v>56.69602244336096</v>
      </c>
      <c r="O38" s="324">
        <v>55.737864560644255</v>
      </c>
      <c r="P38" s="324">
        <v>54.345201280364897</v>
      </c>
      <c r="Q38" s="324">
        <v>52.660162963825172</v>
      </c>
      <c r="R38" s="324">
        <v>51.02378761061712</v>
      </c>
    </row>
    <row r="39" spans="2:18" ht="13.5" customHeight="1">
      <c r="B39" s="310" t="s">
        <v>516</v>
      </c>
      <c r="C39" s="323" t="s">
        <v>516</v>
      </c>
      <c r="D39" s="324">
        <v>51.344570214269837</v>
      </c>
      <c r="E39" s="324">
        <v>54.501366794357175</v>
      </c>
      <c r="F39" s="324">
        <v>50.797006648194419</v>
      </c>
      <c r="G39" s="324">
        <v>48.708903546732635</v>
      </c>
      <c r="H39" s="324">
        <v>45.707876252822928</v>
      </c>
      <c r="I39" s="324">
        <v>57.174797349636272</v>
      </c>
      <c r="J39" s="324">
        <v>53.604981351248114</v>
      </c>
      <c r="K39" s="324">
        <v>49.296057486389216</v>
      </c>
      <c r="L39" s="324">
        <v>50.825434968407549</v>
      </c>
      <c r="M39" s="324">
        <v>55.0841740493629</v>
      </c>
      <c r="N39" s="324">
        <v>57.700805373108452</v>
      </c>
      <c r="O39" s="324">
        <v>59.517784669920246</v>
      </c>
      <c r="P39" s="324">
        <v>61.447324416660543</v>
      </c>
      <c r="Q39" s="324">
        <v>62.648213439815095</v>
      </c>
      <c r="R39" s="324">
        <v>63.910719593159584</v>
      </c>
    </row>
    <row r="40" spans="2:18" ht="13.5" customHeight="1">
      <c r="B40" s="310" t="s">
        <v>2679</v>
      </c>
      <c r="C40" s="323" t="s">
        <v>2679</v>
      </c>
      <c r="D40" s="324">
        <v>35.546881183830358</v>
      </c>
      <c r="E40" s="324">
        <v>46.706774336643704</v>
      </c>
      <c r="F40" s="324">
        <v>51.568807010902098</v>
      </c>
      <c r="G40" s="324">
        <v>52.177360983112486</v>
      </c>
      <c r="H40" s="324">
        <v>62.087434670729294</v>
      </c>
      <c r="I40" s="324">
        <v>72.610416437237205</v>
      </c>
      <c r="J40" s="324">
        <v>58.389697733960034</v>
      </c>
      <c r="K40" s="324">
        <v>42.473080769320212</v>
      </c>
      <c r="L40" s="324">
        <v>39.411084583801212</v>
      </c>
      <c r="M40" s="324">
        <v>37.264225883863716</v>
      </c>
      <c r="N40" s="324">
        <v>36.114026011932246</v>
      </c>
      <c r="O40" s="324">
        <v>34.999858516304712</v>
      </c>
      <c r="P40" s="324">
        <v>33.373915319193436</v>
      </c>
      <c r="Q40" s="324">
        <v>32.788238002417678</v>
      </c>
      <c r="R40" s="324">
        <v>32.60206353205399</v>
      </c>
    </row>
    <row r="41" spans="2:18" ht="13.5" customHeight="1">
      <c r="B41" s="310" t="s">
        <v>526</v>
      </c>
      <c r="C41" s="323" t="s">
        <v>526</v>
      </c>
      <c r="D41" s="324">
        <v>39.354012863212859</v>
      </c>
      <c r="E41" s="324">
        <v>39.548253435239545</v>
      </c>
      <c r="F41" s="324">
        <v>37.107467100631894</v>
      </c>
      <c r="G41" s="324">
        <v>36.189248498475486</v>
      </c>
      <c r="H41" s="324">
        <v>36.629403834161216</v>
      </c>
      <c r="I41" s="324">
        <v>49.391420259369198</v>
      </c>
      <c r="J41" s="324">
        <v>51.670708974208679</v>
      </c>
      <c r="K41" s="324">
        <v>50.479753670048296</v>
      </c>
      <c r="L41" s="324">
        <v>50.655122300161878</v>
      </c>
      <c r="M41" s="324">
        <v>53.006924415238721</v>
      </c>
      <c r="N41" s="324">
        <v>56.247495937599069</v>
      </c>
      <c r="O41" s="324">
        <v>59.057808060583191</v>
      </c>
      <c r="P41" s="324">
        <v>61.363502487545084</v>
      </c>
      <c r="Q41" s="324">
        <v>63.453766073343857</v>
      </c>
      <c r="R41" s="324">
        <v>65.503690547845892</v>
      </c>
    </row>
    <row r="42" spans="2:18" ht="13.5" customHeight="1">
      <c r="B42" s="310" t="s">
        <v>1617</v>
      </c>
      <c r="C42" s="323" t="s">
        <v>2680</v>
      </c>
      <c r="D42" s="324">
        <v>15.286412536930991</v>
      </c>
      <c r="E42" s="324">
        <v>14.849320304709043</v>
      </c>
      <c r="F42" s="324">
        <v>14.311064460330215</v>
      </c>
      <c r="G42" s="324">
        <v>13.61960998298699</v>
      </c>
      <c r="H42" s="324">
        <v>13.747518868243372</v>
      </c>
      <c r="I42" s="324">
        <v>19.156134094879995</v>
      </c>
      <c r="J42" s="324">
        <v>16.396997045943102</v>
      </c>
      <c r="K42" s="324">
        <v>18.488198090840577</v>
      </c>
      <c r="L42" s="324">
        <v>19.657321171354759</v>
      </c>
      <c r="M42" s="324">
        <v>20.762340575191558</v>
      </c>
      <c r="N42" s="324">
        <v>21.879688857159316</v>
      </c>
      <c r="O42" s="324">
        <v>22.787845317577744</v>
      </c>
      <c r="P42" s="324">
        <v>23.309769034609126</v>
      </c>
      <c r="Q42" s="324">
        <v>23.696269067745071</v>
      </c>
      <c r="R42" s="324">
        <v>24.030998053652681</v>
      </c>
    </row>
    <row r="43" spans="2:18" ht="13.5" customHeight="1">
      <c r="B43" s="310" t="s">
        <v>2681</v>
      </c>
      <c r="C43" s="323" t="s">
        <v>2681</v>
      </c>
      <c r="D43" s="324">
        <v>5.6680468340791812</v>
      </c>
      <c r="E43" s="324">
        <v>12.675880951303684</v>
      </c>
      <c r="F43" s="324">
        <v>16.531709898706897</v>
      </c>
      <c r="G43" s="324">
        <v>17.638913519457482</v>
      </c>
      <c r="H43" s="324">
        <v>21.559530041286468</v>
      </c>
      <c r="I43" s="324">
        <v>31.000607587042317</v>
      </c>
      <c r="J43" s="324">
        <v>28.616026711173291</v>
      </c>
      <c r="K43" s="324">
        <v>23.933205970838884</v>
      </c>
      <c r="L43" s="324">
        <v>26.227457500278511</v>
      </c>
      <c r="M43" s="324">
        <v>27.517950962421978</v>
      </c>
      <c r="N43" s="324">
        <v>27.617235244757453</v>
      </c>
      <c r="O43" s="324">
        <v>28.353584488837789</v>
      </c>
      <c r="P43" s="324">
        <v>29.537470983542864</v>
      </c>
      <c r="Q43" s="324">
        <v>30.736129078076324</v>
      </c>
      <c r="R43" s="324">
        <v>31.46805889096893</v>
      </c>
    </row>
    <row r="44" spans="2:18" ht="13.5" customHeight="1">
      <c r="B44" s="310" t="s">
        <v>522</v>
      </c>
      <c r="C44" s="323" t="s">
        <v>522</v>
      </c>
      <c r="D44" s="324">
        <v>45.195466062310544</v>
      </c>
      <c r="E44" s="324">
        <v>47.13404929662542</v>
      </c>
      <c r="F44" s="324">
        <v>48.588207887415024</v>
      </c>
      <c r="G44" s="324">
        <v>51.536268526753673</v>
      </c>
      <c r="H44" s="324">
        <v>56.101331026573774</v>
      </c>
      <c r="I44" s="324">
        <v>68.86253420005194</v>
      </c>
      <c r="J44" s="324">
        <v>68.797458955744332</v>
      </c>
      <c r="K44" s="324">
        <v>71.120697588462036</v>
      </c>
      <c r="L44" s="324">
        <v>73.929404520382093</v>
      </c>
      <c r="M44" s="324">
        <v>75.438529259802721</v>
      </c>
      <c r="N44" s="324">
        <v>77.856200387149173</v>
      </c>
      <c r="O44" s="324">
        <v>79.979440912019314</v>
      </c>
      <c r="P44" s="324">
        <v>81.899793894505692</v>
      </c>
      <c r="Q44" s="324">
        <v>83.810499973741173</v>
      </c>
      <c r="R44" s="324">
        <v>85.728202434282593</v>
      </c>
    </row>
    <row r="45" spans="2:18">
      <c r="B45" s="310" t="s">
        <v>2682</v>
      </c>
      <c r="C45" s="323" t="s">
        <v>2682</v>
      </c>
      <c r="D45" s="324">
        <v>76.3337899313332</v>
      </c>
      <c r="E45" s="324">
        <v>75.000268632936582</v>
      </c>
      <c r="F45" s="324">
        <v>72.260278709200094</v>
      </c>
      <c r="G45" s="324">
        <v>83.584943130292245</v>
      </c>
      <c r="H45" s="324">
        <v>82.594027710913537</v>
      </c>
      <c r="I45" s="324">
        <v>96.724767782813387</v>
      </c>
      <c r="J45" s="324">
        <v>102.73967323736657</v>
      </c>
      <c r="K45" s="324">
        <v>115.53644062650619</v>
      </c>
      <c r="L45" s="324" t="s">
        <v>2673</v>
      </c>
      <c r="M45" s="324" t="s">
        <v>2673</v>
      </c>
      <c r="N45" s="324" t="s">
        <v>2673</v>
      </c>
      <c r="O45" s="324" t="s">
        <v>2673</v>
      </c>
      <c r="P45" s="324" t="s">
        <v>2673</v>
      </c>
      <c r="Q45" s="324" t="s">
        <v>2673</v>
      </c>
      <c r="R45" s="324" t="s">
        <v>2673</v>
      </c>
    </row>
    <row r="46" spans="2:18">
      <c r="B46" s="310" t="s">
        <v>2683</v>
      </c>
      <c r="C46" s="323" t="s">
        <v>2683</v>
      </c>
      <c r="D46" s="324">
        <v>42.558701233713911</v>
      </c>
      <c r="E46" s="324">
        <v>41.745392200110643</v>
      </c>
      <c r="F46" s="324">
        <v>41.777662241267784</v>
      </c>
      <c r="G46" s="324">
        <v>41.940783855835029</v>
      </c>
      <c r="H46" s="324">
        <v>41.063067533850933</v>
      </c>
      <c r="I46" s="324">
        <v>49.419697703295398</v>
      </c>
      <c r="J46" s="324">
        <v>58.337041917322153</v>
      </c>
      <c r="K46" s="324">
        <v>60.521527830648381</v>
      </c>
      <c r="L46" s="324">
        <v>62.439605421676944</v>
      </c>
      <c r="M46" s="324">
        <v>64.510462004281862</v>
      </c>
      <c r="N46" s="324">
        <v>65.528817898227572</v>
      </c>
      <c r="O46" s="324">
        <v>65.760313978706805</v>
      </c>
      <c r="P46" s="324">
        <v>65.144287068027552</v>
      </c>
      <c r="Q46" s="324">
        <v>64.577995406580513</v>
      </c>
      <c r="R46" s="324">
        <v>64.368544730745512</v>
      </c>
    </row>
    <row r="47" spans="2:18">
      <c r="B47" s="310" t="s">
        <v>2684</v>
      </c>
      <c r="C47" s="323" t="s">
        <v>2684</v>
      </c>
      <c r="D47" s="324">
        <v>27.162608829703931</v>
      </c>
      <c r="E47" s="324">
        <v>27.746637338975106</v>
      </c>
      <c r="F47" s="324">
        <v>27.777062791496476</v>
      </c>
      <c r="G47" s="324">
        <v>29.859547049558756</v>
      </c>
      <c r="H47" s="324">
        <v>32.38982396867123</v>
      </c>
      <c r="I47" s="324">
        <v>39.445819404201899</v>
      </c>
      <c r="J47" s="324">
        <v>40.383816978746061</v>
      </c>
      <c r="K47" s="324">
        <v>30.802411407419356</v>
      </c>
      <c r="L47" s="324">
        <v>28.882232598694401</v>
      </c>
      <c r="M47" s="324">
        <v>30.872968660053402</v>
      </c>
      <c r="N47" s="324">
        <v>31.009138726543771</v>
      </c>
      <c r="O47" s="324">
        <v>32.028708070950422</v>
      </c>
      <c r="P47" s="324">
        <v>32.082887897006415</v>
      </c>
      <c r="Q47" s="324">
        <v>33.022121414988668</v>
      </c>
      <c r="R47" s="324">
        <v>33.595688209729168</v>
      </c>
    </row>
    <row r="48" spans="2:18">
      <c r="B48" s="310" t="s">
        <v>2685</v>
      </c>
      <c r="C48" s="323" t="s">
        <v>2685</v>
      </c>
      <c r="D48" s="324">
        <v>79.330617024291143</v>
      </c>
      <c r="E48" s="324">
        <v>79.512843359626004</v>
      </c>
      <c r="F48" s="324">
        <v>71.579606408570129</v>
      </c>
      <c r="G48" s="324">
        <v>60.403362858545592</v>
      </c>
      <c r="H48" s="324">
        <v>50.600951185227231</v>
      </c>
      <c r="I48" s="324">
        <v>60.505398202100615</v>
      </c>
      <c r="J48" s="324">
        <v>48.917085123199712</v>
      </c>
      <c r="K48" s="352">
        <v>78.437097810849224</v>
      </c>
      <c r="L48" s="352">
        <v>82.87300688540698</v>
      </c>
      <c r="M48" s="352">
        <v>94.04766473366945</v>
      </c>
      <c r="N48" s="352">
        <v>96.721066597910692</v>
      </c>
      <c r="O48" s="352">
        <v>95.923119184123081</v>
      </c>
      <c r="P48" s="352">
        <v>93.814748125893757</v>
      </c>
      <c r="Q48" s="352">
        <v>91.185973509947658</v>
      </c>
      <c r="R48" s="352">
        <v>88.186120445210605</v>
      </c>
    </row>
    <row r="49" spans="1:35">
      <c r="B49" s="310" t="s">
        <v>2686</v>
      </c>
      <c r="C49" s="323" t="s">
        <v>2686</v>
      </c>
      <c r="D49" s="324">
        <v>16.104459537731138</v>
      </c>
      <c r="E49" s="324">
        <v>19.267049527988334</v>
      </c>
      <c r="F49" s="324">
        <v>21.863560009845393</v>
      </c>
      <c r="G49" s="324">
        <v>21.329189122732075</v>
      </c>
      <c r="H49" s="324">
        <v>26.801074398764225</v>
      </c>
      <c r="I49" s="324">
        <v>41.08581433614949</v>
      </c>
      <c r="J49" s="324">
        <v>35.885153787620091</v>
      </c>
      <c r="K49" s="324">
        <v>31.082122817380004</v>
      </c>
      <c r="L49" s="324">
        <v>30.858265947958223</v>
      </c>
      <c r="M49" s="324">
        <v>30.270616094754914</v>
      </c>
      <c r="N49" s="324">
        <v>30.318918607926953</v>
      </c>
      <c r="O49" s="324">
        <v>30.095643132905302</v>
      </c>
      <c r="P49" s="324">
        <v>29.746385271168119</v>
      </c>
      <c r="Q49" s="324">
        <v>29.301356574281446</v>
      </c>
      <c r="R49" s="324">
        <v>28.796091546785185</v>
      </c>
    </row>
    <row r="50" spans="1:35" ht="15.75" customHeight="1">
      <c r="B50" s="310" t="s">
        <v>2706</v>
      </c>
      <c r="C50" s="323" t="s">
        <v>514</v>
      </c>
      <c r="D50" s="324">
        <v>57.75951988194327</v>
      </c>
      <c r="E50" s="324">
        <v>56.40082498240551</v>
      </c>
      <c r="F50" s="324">
        <v>55.82078065163185</v>
      </c>
      <c r="G50" s="324">
        <v>57.889239479913549</v>
      </c>
      <c r="H50" s="324">
        <v>59.627842105831633</v>
      </c>
      <c r="I50" s="324">
        <v>68.079953387184815</v>
      </c>
      <c r="J50" s="324">
        <v>64.058020115977783</v>
      </c>
      <c r="K50" s="324">
        <v>60.30785481766079</v>
      </c>
      <c r="L50" s="324">
        <v>60.331166049925081</v>
      </c>
      <c r="M50" s="324">
        <v>61.885731190337225</v>
      </c>
      <c r="N50" s="324">
        <v>62.19929695542622</v>
      </c>
      <c r="O50" s="324">
        <v>62.310277263099444</v>
      </c>
      <c r="P50" s="324">
        <v>62.25224157198992</v>
      </c>
      <c r="Q50" s="324">
        <v>62.268285139201417</v>
      </c>
      <c r="R50" s="324">
        <v>62.283205841536251</v>
      </c>
    </row>
    <row r="51" spans="1:35">
      <c r="B51" s="310" t="s">
        <v>2688</v>
      </c>
      <c r="C51" s="323" t="s">
        <v>2688</v>
      </c>
      <c r="D51" s="324">
        <v>129.76223175987315</v>
      </c>
      <c r="E51" s="324">
        <v>138.40423216589309</v>
      </c>
      <c r="F51" s="324">
        <v>133.60959544927141</v>
      </c>
      <c r="G51" s="324">
        <v>174.64384639726353</v>
      </c>
      <c r="H51" s="324">
        <v>205.07329089152017</v>
      </c>
      <c r="I51" s="324">
        <v>327.69999109542647</v>
      </c>
      <c r="J51" s="324">
        <v>248.39558889755975</v>
      </c>
      <c r="K51" s="324">
        <v>159.47943049914838</v>
      </c>
      <c r="L51" s="324">
        <v>148.22979147910061</v>
      </c>
      <c r="M51" s="324" t="s">
        <v>2673</v>
      </c>
      <c r="N51" s="324" t="s">
        <v>2673</v>
      </c>
      <c r="O51" s="324" t="s">
        <v>2673</v>
      </c>
      <c r="P51" s="324" t="s">
        <v>2673</v>
      </c>
      <c r="Q51" s="324" t="s">
        <v>2673</v>
      </c>
      <c r="R51" s="324" t="s">
        <v>2673</v>
      </c>
    </row>
    <row r="52" spans="1:35">
      <c r="B52" s="362" t="s">
        <v>2689</v>
      </c>
      <c r="C52" s="325" t="s">
        <v>2689</v>
      </c>
      <c r="D52" s="326">
        <v>46.115999340311511</v>
      </c>
      <c r="E52" s="326">
        <v>47.548351748725608</v>
      </c>
      <c r="F52" s="326">
        <v>46.319849371748411</v>
      </c>
      <c r="G52" s="326">
        <v>43.513706690736207</v>
      </c>
      <c r="H52" s="326">
        <v>40.764962288603286</v>
      </c>
      <c r="I52" s="326">
        <v>41.070632762385294</v>
      </c>
      <c r="J52" s="326">
        <v>39.003373666189283</v>
      </c>
      <c r="K52" s="326">
        <v>34.582115102358365</v>
      </c>
      <c r="L52" s="326">
        <v>34.028451650711517</v>
      </c>
      <c r="M52" s="326">
        <v>33.45021202613615</v>
      </c>
      <c r="N52" s="326">
        <v>32.885908162416868</v>
      </c>
      <c r="O52" s="326">
        <v>32.583021020076409</v>
      </c>
      <c r="P52" s="326">
        <v>32.387089956633815</v>
      </c>
      <c r="Q52" s="326">
        <v>32.394416912310817</v>
      </c>
      <c r="R52" s="326">
        <v>32.987963239906456</v>
      </c>
    </row>
    <row r="53" spans="1:35" ht="20.25" customHeight="1">
      <c r="B53" s="323"/>
      <c r="C53" s="323"/>
      <c r="D53" s="324"/>
      <c r="E53" s="324"/>
      <c r="F53" s="324"/>
      <c r="G53" s="324"/>
      <c r="H53" s="324"/>
      <c r="I53" s="324"/>
      <c r="J53" s="324"/>
      <c r="K53" s="324"/>
      <c r="L53" s="324"/>
      <c r="M53" s="324"/>
      <c r="N53" s="324"/>
      <c r="O53" s="324"/>
      <c r="P53" s="324"/>
      <c r="Q53" s="324"/>
      <c r="R53" s="324"/>
    </row>
    <row r="54" spans="1:35" ht="15.75" customHeight="1">
      <c r="B54" s="470" t="s">
        <v>2618</v>
      </c>
      <c r="C54" s="470"/>
      <c r="D54" s="470"/>
      <c r="E54" s="470"/>
      <c r="F54" s="470"/>
      <c r="G54" s="470"/>
      <c r="H54" s="470"/>
      <c r="I54" s="470"/>
      <c r="J54" s="470"/>
      <c r="K54" s="470"/>
      <c r="L54" s="470"/>
      <c r="M54" s="470"/>
      <c r="N54" s="470"/>
      <c r="O54" s="470"/>
      <c r="P54" s="470"/>
      <c r="Q54" s="328"/>
      <c r="R54" s="328"/>
    </row>
    <row r="55" spans="1:35" ht="14.25" customHeight="1">
      <c r="B55" s="470" t="s">
        <v>2690</v>
      </c>
      <c r="C55" s="470"/>
      <c r="D55" s="470"/>
      <c r="E55" s="470"/>
      <c r="F55" s="470"/>
      <c r="G55" s="470"/>
      <c r="H55" s="470"/>
      <c r="I55" s="470"/>
      <c r="J55" s="470"/>
      <c r="K55" s="470"/>
      <c r="L55" s="470"/>
      <c r="M55" s="470"/>
      <c r="N55" s="470"/>
      <c r="O55" s="470"/>
      <c r="P55" s="470"/>
      <c r="Q55" s="470"/>
      <c r="R55" s="370"/>
    </row>
    <row r="56" spans="1:35" ht="37.5" customHeight="1">
      <c r="A56" s="310"/>
      <c r="B56" s="472" t="s">
        <v>2726</v>
      </c>
      <c r="C56" s="472"/>
      <c r="D56" s="472"/>
      <c r="E56" s="472"/>
      <c r="F56" s="472"/>
      <c r="G56" s="472"/>
      <c r="H56" s="472"/>
      <c r="I56" s="472"/>
      <c r="J56" s="472"/>
      <c r="K56" s="472"/>
      <c r="L56" s="472"/>
      <c r="M56" s="472"/>
      <c r="N56" s="472"/>
      <c r="O56" s="472"/>
      <c r="P56" s="472"/>
      <c r="Q56" s="472"/>
      <c r="R56" s="472"/>
      <c r="S56" s="310"/>
      <c r="T56" s="310"/>
      <c r="U56" s="310"/>
      <c r="V56" s="310"/>
      <c r="W56" s="310"/>
      <c r="X56" s="310"/>
      <c r="Y56" s="310"/>
      <c r="Z56" s="310"/>
      <c r="AA56" s="310"/>
      <c r="AB56" s="310"/>
      <c r="AC56" s="310"/>
      <c r="AD56" s="310"/>
      <c r="AE56" s="310"/>
      <c r="AF56" s="310"/>
      <c r="AG56" s="310"/>
      <c r="AH56" s="310"/>
      <c r="AI56" s="310"/>
    </row>
    <row r="57" spans="1:35" ht="25.5" customHeight="1">
      <c r="B57" s="472" t="s">
        <v>2727</v>
      </c>
      <c r="C57" s="472"/>
      <c r="D57" s="472"/>
      <c r="E57" s="472"/>
      <c r="F57" s="472"/>
      <c r="G57" s="472"/>
      <c r="H57" s="472"/>
      <c r="I57" s="472"/>
      <c r="J57" s="472"/>
      <c r="K57" s="472"/>
      <c r="L57" s="472"/>
      <c r="M57" s="472"/>
      <c r="N57" s="472"/>
      <c r="O57" s="472"/>
      <c r="P57" s="472"/>
      <c r="Q57" s="472"/>
      <c r="R57" s="472"/>
    </row>
    <row r="58" spans="1:35" ht="44.25" customHeight="1">
      <c r="B58" s="472" t="s">
        <v>2728</v>
      </c>
      <c r="C58" s="472"/>
      <c r="D58" s="472"/>
      <c r="E58" s="472"/>
      <c r="F58" s="472"/>
      <c r="G58" s="472"/>
      <c r="H58" s="472"/>
      <c r="I58" s="472"/>
      <c r="J58" s="472"/>
      <c r="K58" s="472"/>
      <c r="L58" s="472"/>
      <c r="M58" s="472"/>
      <c r="N58" s="472"/>
      <c r="O58" s="472"/>
      <c r="P58" s="472"/>
      <c r="Q58" s="472"/>
      <c r="R58" s="472"/>
    </row>
    <row r="59" spans="1:35">
      <c r="B59" s="323"/>
      <c r="C59" s="323"/>
      <c r="D59" s="330"/>
      <c r="E59" s="330"/>
      <c r="F59" s="330"/>
      <c r="G59" s="330"/>
      <c r="H59" s="330"/>
      <c r="I59" s="330"/>
      <c r="J59" s="330"/>
      <c r="K59" s="330"/>
      <c r="L59" s="330"/>
      <c r="M59" s="330"/>
      <c r="N59" s="330"/>
      <c r="O59" s="330"/>
      <c r="P59" s="330"/>
      <c r="Q59" s="330"/>
      <c r="R59" s="330"/>
    </row>
    <row r="60" spans="1:35">
      <c r="B60" s="323"/>
      <c r="C60" s="323"/>
      <c r="D60" s="330"/>
      <c r="E60" s="330"/>
      <c r="F60" s="330"/>
      <c r="G60" s="330"/>
      <c r="H60" s="330"/>
      <c r="I60" s="330"/>
      <c r="J60" s="330"/>
      <c r="K60" s="330"/>
      <c r="L60" s="330"/>
      <c r="M60" s="330"/>
      <c r="N60" s="330"/>
      <c r="O60" s="330"/>
      <c r="P60" s="330"/>
      <c r="Q60" s="330"/>
      <c r="R60" s="330"/>
    </row>
    <row r="61" spans="1:35">
      <c r="B61" s="323"/>
      <c r="C61" s="323"/>
      <c r="D61" s="330"/>
      <c r="E61" s="330"/>
      <c r="F61" s="330"/>
      <c r="G61" s="330"/>
      <c r="H61" s="330"/>
      <c r="I61" s="330"/>
      <c r="J61" s="330"/>
      <c r="K61" s="330"/>
      <c r="L61" s="330"/>
      <c r="M61" s="330"/>
      <c r="N61" s="330"/>
      <c r="O61" s="330"/>
      <c r="P61" s="330"/>
      <c r="Q61" s="330"/>
      <c r="R61" s="330"/>
    </row>
    <row r="62" spans="1:35">
      <c r="B62" s="323"/>
      <c r="C62" s="323"/>
      <c r="D62" s="330"/>
      <c r="E62" s="330"/>
      <c r="F62" s="330"/>
      <c r="G62" s="330"/>
      <c r="H62" s="330"/>
      <c r="I62" s="330"/>
      <c r="J62" s="330"/>
      <c r="K62" s="330"/>
      <c r="L62" s="330"/>
      <c r="M62" s="330"/>
      <c r="N62" s="330"/>
      <c r="O62" s="330"/>
      <c r="P62" s="330"/>
      <c r="Q62" s="330"/>
      <c r="R62" s="330"/>
    </row>
    <row r="63" spans="1:35">
      <c r="B63" s="323"/>
      <c r="C63" s="323"/>
      <c r="D63" s="330"/>
      <c r="E63" s="330"/>
      <c r="F63" s="330"/>
      <c r="G63" s="330"/>
      <c r="H63" s="330"/>
      <c r="I63" s="330"/>
      <c r="J63" s="330"/>
      <c r="K63" s="330"/>
      <c r="L63" s="330"/>
      <c r="M63" s="330"/>
      <c r="N63" s="330"/>
      <c r="O63" s="330"/>
      <c r="P63" s="330"/>
      <c r="Q63" s="330"/>
      <c r="R63" s="330"/>
    </row>
    <row r="64" spans="1:35">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sheetData>
  <mergeCells count="7">
    <mergeCell ref="B58:R58"/>
    <mergeCell ref="B2:R2"/>
    <mergeCell ref="B3:R3"/>
    <mergeCell ref="B54:P54"/>
    <mergeCell ref="B55:Q55"/>
    <mergeCell ref="B56:R56"/>
    <mergeCell ref="B57:R57"/>
  </mergeCells>
  <conditionalFormatting sqref="C50:R50 B32:R44 B45:K45 D47:R47 B31:K31 B13:R22 B48:R49 B51:L51 B46:R46 B52:R52 B24:R30 B23:L23 M31">
    <cfRule type="expression" dxfId="73" priority="11">
      <formula>MOD(ROW(),2)=0</formula>
    </cfRule>
  </conditionalFormatting>
  <conditionalFormatting sqref="B24">
    <cfRule type="expression" dxfId="72" priority="10">
      <formula>MOD(ROW(),2)=0</formula>
    </cfRule>
  </conditionalFormatting>
  <conditionalFormatting sqref="B50">
    <cfRule type="expression" dxfId="71" priority="9">
      <formula>MOD(ROW(),2)=0</formula>
    </cfRule>
  </conditionalFormatting>
  <conditionalFormatting sqref="N31:R31">
    <cfRule type="expression" dxfId="70" priority="8">
      <formula>MOD(ROW(),2)=0</formula>
    </cfRule>
  </conditionalFormatting>
  <conditionalFormatting sqref="M45:R45">
    <cfRule type="expression" dxfId="69" priority="7">
      <formula>MOD(ROW(),2)=0</formula>
    </cfRule>
  </conditionalFormatting>
  <conditionalFormatting sqref="B47">
    <cfRule type="expression" dxfId="68" priority="6">
      <formula>MOD(ROW(),2)=0</formula>
    </cfRule>
  </conditionalFormatting>
  <conditionalFormatting sqref="C47">
    <cfRule type="expression" dxfId="67" priority="5">
      <formula>MOD(ROW(),2)=0</formula>
    </cfRule>
  </conditionalFormatting>
  <conditionalFormatting sqref="M51:R51">
    <cfRule type="expression" dxfId="66" priority="4">
      <formula>MOD(ROW(),2)=0</formula>
    </cfRule>
  </conditionalFormatting>
  <conditionalFormatting sqref="M23:R23">
    <cfRule type="expression" dxfId="65" priority="3">
      <formula>MOD(ROW(),2)=0</formula>
    </cfRule>
  </conditionalFormatting>
  <conditionalFormatting sqref="L31">
    <cfRule type="expression" dxfId="64" priority="2">
      <formula>MOD(ROW(),2)=0</formula>
    </cfRule>
  </conditionalFormatting>
  <conditionalFormatting sqref="L45">
    <cfRule type="expression" dxfId="63" priority="1">
      <formula>MOD(ROW(),2)=0</formula>
    </cfRule>
  </conditionalFormatting>
  <hyperlinks>
    <hyperlink ref="B57:R57" r:id="rId1" display="2 China’s deficit and public debt numbers presented in this table cover a narrower perimeter of the general government than IMF staff’s estimates in China Article IV reports (see IMF 2024a for a reconciliation of the two estimates). " xr:uid="{3010D735-E489-4865-8C98-0C9619993528}"/>
  </hyperlinks>
  <pageMargins left="0.7" right="0.7" top="0.75" bottom="0.75" header="0.3" footer="0.3"/>
  <pageSetup scale="10"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D6D6-4C2A-42A6-B4B4-8A46E5E7A098}">
  <dimension ref="A1:W63"/>
  <sheetViews>
    <sheetView showGridLines="0" zoomScale="77" workbookViewId="0">
      <pane xSplit="1" ySplit="4" topLeftCell="B5" activePane="bottomRight" state="frozen"/>
      <selection pane="bottomRight" activeCell="F5" sqref="F5"/>
      <selection pane="bottomLeft" activeCell="L45" sqref="L45"/>
      <selection pane="topRight" activeCell="L45" sqref="L45"/>
    </sheetView>
  </sheetViews>
  <sheetFormatPr defaultRowHeight="14.25"/>
  <cols>
    <col min="1" max="1" width="16.7109375" style="140" customWidth="1"/>
    <col min="2" max="2" width="12.7109375" style="124" bestFit="1" customWidth="1"/>
    <col min="3" max="16384" width="9.140625" style="124"/>
  </cols>
  <sheetData>
    <row r="1" spans="1:23" ht="12.75">
      <c r="A1" s="124"/>
    </row>
    <row r="2" spans="1:23">
      <c r="A2" s="131" t="s">
        <v>180</v>
      </c>
    </row>
    <row r="4" spans="1:23">
      <c r="A4" s="131"/>
      <c r="B4" s="124" t="s">
        <v>121</v>
      </c>
      <c r="C4" s="124" t="s">
        <v>127</v>
      </c>
      <c r="E4" s="128"/>
      <c r="F4" s="128"/>
      <c r="G4" s="128"/>
      <c r="H4" s="128"/>
      <c r="I4" s="128"/>
      <c r="J4" s="128"/>
      <c r="K4" s="128"/>
      <c r="L4" s="128"/>
      <c r="M4" s="128"/>
      <c r="N4" s="128"/>
      <c r="O4" s="128"/>
      <c r="P4" s="128"/>
      <c r="Q4" s="128"/>
      <c r="R4" s="128"/>
      <c r="S4" s="128"/>
      <c r="T4" s="128"/>
      <c r="U4" s="128"/>
      <c r="V4" s="128"/>
      <c r="W4" s="128"/>
    </row>
    <row r="5" spans="1:23" ht="23.25">
      <c r="A5" s="132">
        <v>1999</v>
      </c>
      <c r="B5" s="133">
        <v>38.317999999999998</v>
      </c>
      <c r="C5" s="124">
        <v>24.533692127770948</v>
      </c>
      <c r="E5" s="128"/>
      <c r="F5" s="134" t="s">
        <v>11</v>
      </c>
      <c r="G5" s="128"/>
      <c r="H5" s="128"/>
      <c r="I5" s="128"/>
      <c r="J5" s="128"/>
      <c r="K5" s="128"/>
      <c r="L5" s="128"/>
      <c r="M5" s="128"/>
      <c r="N5" s="128"/>
      <c r="O5" s="128"/>
      <c r="P5" s="128"/>
      <c r="Q5" s="128"/>
      <c r="R5" s="128"/>
      <c r="S5" s="128"/>
      <c r="T5" s="128"/>
      <c r="U5" s="128"/>
      <c r="V5" s="128"/>
      <c r="W5" s="128"/>
    </row>
    <row r="6" spans="1:23" ht="23.25">
      <c r="A6" s="132">
        <v>2000</v>
      </c>
      <c r="B6" s="133">
        <v>33.703000000000003</v>
      </c>
      <c r="C6" s="124">
        <v>26.358716352799021</v>
      </c>
      <c r="E6" s="128"/>
      <c r="F6" s="134"/>
      <c r="G6" s="128"/>
      <c r="H6" s="128"/>
      <c r="I6" s="128"/>
      <c r="J6" s="128"/>
      <c r="K6" s="128"/>
      <c r="L6" s="128"/>
      <c r="M6" s="128"/>
      <c r="N6" s="128"/>
      <c r="O6" s="128"/>
      <c r="P6" s="128"/>
      <c r="Q6" s="128"/>
      <c r="R6" s="128"/>
      <c r="S6" s="128"/>
      <c r="T6" s="128"/>
      <c r="U6" s="128"/>
      <c r="V6" s="128"/>
      <c r="W6" s="128"/>
    </row>
    <row r="7" spans="1:23">
      <c r="A7" s="132" t="s">
        <v>181</v>
      </c>
      <c r="B7" s="133">
        <v>31.538</v>
      </c>
      <c r="C7" s="124">
        <v>28.581436754268495</v>
      </c>
      <c r="E7" s="128"/>
      <c r="F7" s="128"/>
      <c r="G7" s="128"/>
      <c r="H7" s="128"/>
      <c r="I7" s="128"/>
      <c r="J7" s="128"/>
      <c r="K7" s="128"/>
      <c r="L7" s="128"/>
      <c r="M7" s="128"/>
      <c r="N7" s="128"/>
      <c r="O7" s="128"/>
      <c r="P7" s="128"/>
      <c r="Q7" s="128"/>
      <c r="R7" s="128"/>
      <c r="S7" s="128"/>
      <c r="T7" s="128"/>
      <c r="U7" s="128"/>
      <c r="V7" s="128"/>
      <c r="W7" s="128"/>
    </row>
    <row r="8" spans="1:23">
      <c r="A8" s="132">
        <v>2002</v>
      </c>
      <c r="B8" s="133">
        <v>32.694000000000003</v>
      </c>
      <c r="C8" s="124">
        <v>30.505507720694641</v>
      </c>
      <c r="E8" s="128"/>
      <c r="F8" s="128"/>
      <c r="G8" s="128"/>
      <c r="H8" s="128"/>
      <c r="I8" s="128"/>
      <c r="J8" s="128"/>
      <c r="K8" s="128"/>
      <c r="L8" s="128"/>
      <c r="M8" s="128"/>
      <c r="N8" s="128"/>
      <c r="O8" s="128"/>
      <c r="P8" s="128"/>
      <c r="Q8" s="128"/>
      <c r="R8" s="128"/>
      <c r="S8" s="128"/>
      <c r="T8" s="128"/>
      <c r="U8" s="128"/>
      <c r="V8" s="128"/>
      <c r="W8" s="128"/>
    </row>
    <row r="9" spans="1:23">
      <c r="A9" s="132" t="s">
        <v>182</v>
      </c>
      <c r="B9" s="133">
        <v>34.697000000000003</v>
      </c>
      <c r="C9" s="124">
        <v>31.928983121391578</v>
      </c>
      <c r="E9" s="128"/>
      <c r="F9" s="128"/>
      <c r="G9" s="128"/>
      <c r="H9" s="128"/>
      <c r="I9" s="128"/>
      <c r="J9" s="128"/>
      <c r="K9" s="128"/>
      <c r="L9" s="128"/>
      <c r="M9" s="128"/>
      <c r="N9" s="128"/>
      <c r="O9" s="128"/>
      <c r="P9" s="128"/>
      <c r="Q9" s="128"/>
      <c r="R9" s="128"/>
      <c r="S9" s="128"/>
      <c r="T9" s="128"/>
      <c r="U9" s="128"/>
      <c r="V9" s="128"/>
      <c r="W9" s="128"/>
    </row>
    <row r="10" spans="1:23">
      <c r="A10" s="132">
        <v>4</v>
      </c>
      <c r="B10" s="133">
        <v>35.712000000000003</v>
      </c>
      <c r="C10" s="124">
        <v>31.838998612596686</v>
      </c>
      <c r="E10" s="128"/>
      <c r="F10" s="128"/>
      <c r="G10" s="128"/>
      <c r="H10" s="128"/>
      <c r="I10" s="128"/>
      <c r="J10" s="128"/>
      <c r="K10" s="128"/>
      <c r="L10" s="128"/>
      <c r="M10" s="128"/>
      <c r="N10" s="128"/>
      <c r="O10" s="128"/>
      <c r="P10" s="128"/>
      <c r="Q10" s="128"/>
      <c r="R10" s="128"/>
      <c r="S10" s="128"/>
      <c r="T10" s="128"/>
      <c r="U10" s="128"/>
      <c r="V10" s="128"/>
      <c r="W10" s="128"/>
    </row>
    <row r="11" spans="1:23">
      <c r="A11" s="132" t="s">
        <v>178</v>
      </c>
      <c r="B11" s="133">
        <v>35.765000000000001</v>
      </c>
      <c r="C11" s="124">
        <v>32.266428092892049</v>
      </c>
      <c r="E11" s="128"/>
      <c r="F11" s="128"/>
      <c r="G11" s="128"/>
      <c r="H11" s="128"/>
      <c r="I11" s="128"/>
      <c r="J11" s="128"/>
      <c r="K11" s="128"/>
      <c r="L11" s="128"/>
      <c r="M11" s="128"/>
      <c r="N11" s="128"/>
      <c r="O11" s="128"/>
      <c r="P11" s="128"/>
      <c r="Q11" s="128"/>
      <c r="R11" s="128"/>
      <c r="S11" s="128"/>
      <c r="T11" s="128"/>
      <c r="U11" s="128"/>
      <c r="V11" s="128"/>
      <c r="W11" s="128"/>
    </row>
    <row r="12" spans="1:23">
      <c r="A12" s="132">
        <v>6</v>
      </c>
      <c r="B12" s="133">
        <v>35.411000000000001</v>
      </c>
      <c r="C12" s="124">
        <v>31.983076238142466</v>
      </c>
      <c r="E12" s="128"/>
      <c r="F12" s="128"/>
      <c r="G12" s="128"/>
      <c r="H12" s="128"/>
      <c r="I12" s="128"/>
      <c r="J12" s="128"/>
      <c r="K12" s="128"/>
      <c r="L12" s="128"/>
      <c r="M12" s="128"/>
      <c r="N12" s="128"/>
      <c r="O12" s="128"/>
      <c r="P12" s="128"/>
      <c r="Q12" s="128"/>
      <c r="R12" s="128"/>
      <c r="S12" s="128"/>
      <c r="T12" s="128"/>
      <c r="U12" s="128"/>
      <c r="V12" s="128"/>
      <c r="W12" s="128"/>
    </row>
    <row r="13" spans="1:23">
      <c r="A13" s="132" t="s">
        <v>183</v>
      </c>
      <c r="B13" s="133">
        <v>35.197000000000003</v>
      </c>
      <c r="C13" s="124">
        <v>35.773034622592782</v>
      </c>
      <c r="E13" s="128"/>
      <c r="F13" s="128"/>
      <c r="G13" s="128"/>
      <c r="H13" s="128"/>
      <c r="I13" s="128"/>
      <c r="J13" s="128"/>
      <c r="K13" s="128"/>
      <c r="L13" s="128"/>
      <c r="M13" s="128"/>
      <c r="N13" s="128"/>
      <c r="O13" s="128"/>
      <c r="P13" s="128"/>
      <c r="Q13" s="128"/>
      <c r="R13" s="128"/>
      <c r="S13" s="128"/>
      <c r="T13" s="128"/>
      <c r="U13" s="128"/>
      <c r="V13" s="128"/>
      <c r="W13" s="128"/>
    </row>
    <row r="14" spans="1:23">
      <c r="A14" s="132" t="s">
        <v>184</v>
      </c>
      <c r="B14" s="133">
        <v>39.219000000000001</v>
      </c>
      <c r="C14" s="124">
        <v>34.098997094170457</v>
      </c>
      <c r="E14" s="128"/>
      <c r="F14" s="128"/>
      <c r="G14" s="128"/>
      <c r="H14" s="128"/>
      <c r="I14" s="128"/>
      <c r="J14" s="128"/>
      <c r="K14" s="128"/>
      <c r="L14" s="128"/>
      <c r="M14" s="128"/>
      <c r="N14" s="128"/>
      <c r="O14" s="128"/>
      <c r="P14" s="128"/>
      <c r="Q14" s="128"/>
      <c r="R14" s="128"/>
      <c r="S14" s="128"/>
      <c r="T14" s="128"/>
      <c r="U14" s="128"/>
      <c r="V14" s="128"/>
      <c r="W14" s="128"/>
    </row>
    <row r="15" spans="1:23">
      <c r="A15" s="132" t="s">
        <v>185</v>
      </c>
      <c r="B15" s="133">
        <v>52.15</v>
      </c>
      <c r="C15" s="124">
        <v>43.058332391448886</v>
      </c>
      <c r="E15" s="128"/>
      <c r="F15" s="128"/>
      <c r="G15" s="128"/>
      <c r="H15" s="128"/>
      <c r="I15" s="128"/>
      <c r="J15" s="128"/>
      <c r="K15" s="128"/>
      <c r="L15" s="128"/>
      <c r="M15" s="128"/>
      <c r="N15" s="128"/>
      <c r="O15" s="128"/>
      <c r="P15" s="128"/>
      <c r="Q15" s="128"/>
      <c r="R15" s="128"/>
      <c r="S15" s="128"/>
      <c r="T15" s="128"/>
      <c r="U15" s="128"/>
      <c r="V15" s="128"/>
      <c r="W15" s="128"/>
    </row>
    <row r="16" spans="1:23">
      <c r="A16" s="132">
        <v>10</v>
      </c>
      <c r="B16" s="133">
        <v>60.593000000000004</v>
      </c>
      <c r="C16" s="124">
        <v>42.488947462249293</v>
      </c>
      <c r="E16" s="128"/>
      <c r="F16" s="128"/>
      <c r="G16" s="128"/>
      <c r="H16" s="128"/>
      <c r="I16" s="128"/>
      <c r="J16" s="128"/>
      <c r="K16" s="128"/>
      <c r="L16" s="128"/>
      <c r="M16" s="128"/>
      <c r="N16" s="128"/>
      <c r="O16" s="128"/>
      <c r="P16" s="128"/>
      <c r="Q16" s="128"/>
      <c r="R16" s="128"/>
      <c r="S16" s="128"/>
      <c r="T16" s="128"/>
      <c r="U16" s="128"/>
      <c r="V16" s="128"/>
      <c r="W16" s="128"/>
    </row>
    <row r="17" spans="1:23">
      <c r="A17" s="132">
        <v>11</v>
      </c>
      <c r="B17" s="133">
        <v>65.484999999999999</v>
      </c>
      <c r="C17" s="124">
        <v>43.075505851834762</v>
      </c>
      <c r="E17" s="128"/>
      <c r="F17" s="128"/>
      <c r="G17" s="128"/>
      <c r="H17" s="128"/>
      <c r="I17" s="128"/>
      <c r="J17" s="128"/>
      <c r="K17" s="128"/>
      <c r="L17" s="128"/>
      <c r="M17" s="128"/>
      <c r="N17" s="128"/>
      <c r="O17" s="128"/>
      <c r="P17" s="128"/>
      <c r="Q17" s="128"/>
      <c r="R17" s="128"/>
      <c r="S17" s="128"/>
      <c r="T17" s="128"/>
      <c r="U17" s="128"/>
      <c r="V17" s="128"/>
      <c r="W17" s="128"/>
    </row>
    <row r="18" spans="1:23">
      <c r="A18" s="132">
        <v>12</v>
      </c>
      <c r="B18" s="133">
        <v>70.028000000000006</v>
      </c>
      <c r="C18" s="124">
        <v>44.245512709308336</v>
      </c>
      <c r="E18" s="128"/>
      <c r="F18" s="128"/>
      <c r="G18" s="128"/>
      <c r="H18" s="128"/>
      <c r="I18" s="128"/>
      <c r="J18" s="128"/>
      <c r="K18" s="128"/>
      <c r="L18" s="128"/>
      <c r="M18" s="128"/>
      <c r="N18" s="128"/>
      <c r="O18" s="128"/>
      <c r="P18" s="128"/>
      <c r="Q18" s="128"/>
      <c r="R18" s="128"/>
      <c r="S18" s="128"/>
      <c r="T18" s="128"/>
      <c r="U18" s="128"/>
      <c r="V18" s="128"/>
      <c r="W18" s="128"/>
    </row>
    <row r="19" spans="1:23">
      <c r="A19" s="132">
        <v>13</v>
      </c>
      <c r="B19" s="133">
        <v>71.805000000000007</v>
      </c>
      <c r="C19" s="124">
        <v>48.111879275234621</v>
      </c>
      <c r="E19" s="128"/>
      <c r="F19" s="128"/>
      <c r="G19" s="128"/>
      <c r="H19" s="128"/>
      <c r="I19" s="128"/>
      <c r="J19" s="128"/>
      <c r="K19" s="128"/>
      <c r="L19" s="128"/>
      <c r="M19" s="128"/>
      <c r="N19" s="128"/>
      <c r="O19" s="128"/>
      <c r="P19" s="128"/>
      <c r="Q19" s="128"/>
      <c r="R19" s="128"/>
      <c r="S19" s="128"/>
      <c r="T19" s="128"/>
      <c r="U19" s="128"/>
      <c r="V19" s="128"/>
      <c r="W19" s="128"/>
    </row>
    <row r="20" spans="1:23">
      <c r="A20" s="132">
        <v>14</v>
      </c>
      <c r="B20" s="133">
        <v>73.328999999999994</v>
      </c>
      <c r="C20" s="124">
        <v>52.021722227280009</v>
      </c>
      <c r="E20" s="128"/>
      <c r="F20" s="128"/>
      <c r="G20" s="128"/>
      <c r="H20" s="128"/>
      <c r="I20" s="128"/>
      <c r="J20" s="128"/>
      <c r="K20" s="128"/>
      <c r="L20" s="128"/>
      <c r="M20" s="128"/>
      <c r="N20" s="128"/>
      <c r="O20" s="128"/>
      <c r="P20" s="128"/>
      <c r="Q20" s="128"/>
      <c r="R20" s="128"/>
      <c r="S20" s="128"/>
      <c r="T20" s="128"/>
      <c r="U20" s="128"/>
      <c r="V20" s="128"/>
      <c r="W20" s="128"/>
    </row>
    <row r="21" spans="1:23">
      <c r="A21" s="132">
        <v>15</v>
      </c>
      <c r="B21" s="133">
        <v>72.212000000000003</v>
      </c>
      <c r="C21" s="124">
        <v>55.177876773225599</v>
      </c>
      <c r="E21" s="128"/>
      <c r="F21" s="128"/>
      <c r="G21" s="128"/>
      <c r="H21" s="128"/>
      <c r="I21" s="128"/>
      <c r="J21" s="128"/>
      <c r="K21" s="128"/>
      <c r="L21" s="128"/>
      <c r="M21" s="128"/>
      <c r="N21" s="128"/>
      <c r="O21" s="128"/>
      <c r="P21" s="128"/>
      <c r="Q21" s="128"/>
      <c r="R21" s="128"/>
      <c r="S21" s="128"/>
      <c r="T21" s="128"/>
      <c r="U21" s="128"/>
      <c r="V21" s="128"/>
      <c r="W21" s="128"/>
    </row>
    <row r="22" spans="1:23">
      <c r="A22" s="132">
        <v>16</v>
      </c>
      <c r="B22" s="133">
        <v>76.001000000000005</v>
      </c>
      <c r="C22" s="124">
        <v>70.293077965563384</v>
      </c>
      <c r="E22" s="128"/>
      <c r="F22" s="128"/>
      <c r="G22" s="128"/>
      <c r="H22" s="128"/>
      <c r="I22" s="128"/>
      <c r="J22" s="128"/>
      <c r="K22" s="128"/>
      <c r="L22" s="128"/>
      <c r="M22" s="128"/>
      <c r="N22" s="128"/>
      <c r="O22" s="128"/>
      <c r="P22" s="128"/>
      <c r="Q22" s="128"/>
      <c r="R22" s="128"/>
      <c r="S22" s="128"/>
      <c r="T22" s="128"/>
      <c r="U22" s="128"/>
      <c r="V22" s="128"/>
      <c r="W22" s="128"/>
    </row>
    <row r="23" spans="1:23">
      <c r="A23" s="132">
        <v>17</v>
      </c>
      <c r="B23" s="133">
        <v>75.691999999999993</v>
      </c>
      <c r="C23" s="124">
        <v>77.85782912239037</v>
      </c>
      <c r="E23" s="128"/>
      <c r="F23" s="128"/>
      <c r="G23" s="128"/>
      <c r="H23" s="128"/>
      <c r="I23" s="128"/>
      <c r="J23" s="128"/>
      <c r="K23" s="128"/>
      <c r="L23" s="128"/>
      <c r="M23" s="128"/>
      <c r="N23" s="128"/>
      <c r="O23" s="128"/>
      <c r="P23" s="128"/>
      <c r="Q23" s="128"/>
      <c r="R23" s="128"/>
      <c r="S23" s="128"/>
      <c r="T23" s="128"/>
      <c r="U23" s="128"/>
      <c r="V23" s="128"/>
      <c r="W23" s="128"/>
    </row>
    <row r="24" spans="1:23">
      <c r="A24" s="132">
        <v>18</v>
      </c>
      <c r="B24" s="133">
        <v>77.066999999999993</v>
      </c>
      <c r="C24" s="124">
        <v>80.846268426662064</v>
      </c>
      <c r="E24" s="128"/>
      <c r="F24" s="128"/>
      <c r="G24" s="128"/>
      <c r="H24" s="128"/>
      <c r="I24" s="128"/>
      <c r="J24" s="128"/>
      <c r="K24" s="128"/>
      <c r="L24" s="128"/>
      <c r="M24" s="128"/>
      <c r="N24" s="128"/>
      <c r="O24" s="128"/>
      <c r="P24" s="128"/>
      <c r="Q24" s="128"/>
      <c r="R24" s="128"/>
      <c r="S24" s="128"/>
      <c r="T24" s="128"/>
      <c r="U24" s="128"/>
      <c r="V24" s="128"/>
      <c r="W24" s="128"/>
    </row>
    <row r="25" spans="1:23">
      <c r="A25" s="132">
        <v>19</v>
      </c>
      <c r="B25" s="133">
        <v>78.968000000000004</v>
      </c>
      <c r="C25" s="124">
        <v>86.297993797306177</v>
      </c>
      <c r="E25" s="128"/>
      <c r="F25" s="128"/>
      <c r="G25" s="128"/>
      <c r="H25" s="128"/>
      <c r="I25" s="128"/>
      <c r="J25" s="128"/>
      <c r="K25" s="128"/>
      <c r="L25" s="128"/>
      <c r="M25" s="128"/>
      <c r="N25" s="128"/>
      <c r="O25" s="128"/>
      <c r="P25" s="128"/>
      <c r="Q25" s="128"/>
      <c r="R25" s="128"/>
      <c r="S25" s="128"/>
      <c r="T25" s="128"/>
      <c r="U25" s="128"/>
      <c r="V25" s="128"/>
      <c r="W25" s="128"/>
    </row>
    <row r="26" spans="1:23">
      <c r="A26" s="132">
        <v>20</v>
      </c>
      <c r="B26" s="133">
        <v>98.704999999999998</v>
      </c>
      <c r="C26" s="124">
        <v>98.820550631722682</v>
      </c>
      <c r="E26" s="128"/>
      <c r="F26" s="128"/>
      <c r="G26" s="128"/>
      <c r="H26" s="128"/>
      <c r="I26" s="128"/>
      <c r="J26" s="128"/>
      <c r="K26" s="128"/>
      <c r="L26" s="128"/>
      <c r="M26" s="128"/>
      <c r="N26" s="128"/>
      <c r="O26" s="128"/>
      <c r="P26" s="128"/>
      <c r="Q26" s="128"/>
      <c r="R26" s="128"/>
      <c r="S26" s="128"/>
      <c r="T26" s="128"/>
      <c r="U26" s="128"/>
      <c r="V26" s="128"/>
      <c r="W26" s="128"/>
    </row>
    <row r="27" spans="1:23">
      <c r="A27" s="132">
        <v>21</v>
      </c>
      <c r="B27" s="133">
        <v>97.15</v>
      </c>
      <c r="C27" s="124">
        <v>100.78534736434189</v>
      </c>
      <c r="E27" s="128"/>
      <c r="F27" s="128"/>
      <c r="G27" s="128"/>
      <c r="H27" s="128"/>
      <c r="I27" s="128"/>
      <c r="J27" s="128"/>
      <c r="K27" s="128"/>
      <c r="L27" s="128"/>
      <c r="M27" s="128"/>
      <c r="N27" s="128"/>
      <c r="O27" s="128"/>
      <c r="P27" s="128"/>
      <c r="Q27" s="128"/>
      <c r="R27" s="128"/>
      <c r="S27" s="128"/>
      <c r="T27" s="128"/>
      <c r="U27" s="128"/>
      <c r="V27" s="128"/>
      <c r="W27" s="128"/>
    </row>
    <row r="28" spans="1:23">
      <c r="A28" s="132">
        <v>22</v>
      </c>
      <c r="B28" s="133">
        <v>95.837999999999994</v>
      </c>
      <c r="C28" s="124">
        <v>107.85008929790791</v>
      </c>
      <c r="E28" s="128"/>
      <c r="F28" s="128"/>
      <c r="G28" s="128"/>
      <c r="H28" s="128"/>
      <c r="I28" s="128"/>
      <c r="J28" s="128"/>
      <c r="K28" s="128"/>
      <c r="L28" s="128"/>
      <c r="M28" s="128"/>
      <c r="N28" s="128"/>
      <c r="O28" s="128"/>
      <c r="P28" s="128"/>
      <c r="Q28" s="128"/>
      <c r="R28" s="128"/>
      <c r="S28" s="128"/>
      <c r="T28" s="128"/>
      <c r="U28" s="128"/>
      <c r="V28" s="128"/>
      <c r="W28" s="128"/>
    </row>
    <row r="29" spans="1:23">
      <c r="A29" s="132">
        <v>23</v>
      </c>
      <c r="B29" s="135">
        <v>97.278000000000006</v>
      </c>
      <c r="C29" s="124">
        <v>116.43915006861032</v>
      </c>
      <c r="E29" s="128"/>
      <c r="F29" s="128"/>
      <c r="G29" s="128"/>
      <c r="H29" s="128"/>
      <c r="I29" s="128"/>
      <c r="J29" s="128"/>
      <c r="K29" s="128"/>
      <c r="L29" s="128"/>
      <c r="M29" s="128"/>
      <c r="N29" s="128"/>
      <c r="O29" s="128"/>
      <c r="P29" s="128"/>
      <c r="Q29" s="128"/>
      <c r="R29" s="128"/>
      <c r="S29" s="128"/>
      <c r="T29" s="128"/>
      <c r="U29" s="128"/>
      <c r="V29" s="128"/>
      <c r="W29" s="128"/>
    </row>
    <row r="30" spans="1:23">
      <c r="A30" s="132">
        <v>24</v>
      </c>
      <c r="B30" s="136">
        <v>99.013000000000005</v>
      </c>
      <c r="C30" s="124">
        <v>122.60796489874402</v>
      </c>
      <c r="E30" s="128"/>
      <c r="F30" s="128"/>
      <c r="G30" s="128"/>
      <c r="H30" s="128"/>
      <c r="I30" s="128"/>
      <c r="J30" s="128"/>
      <c r="K30" s="128"/>
      <c r="L30" s="128"/>
      <c r="M30" s="128"/>
      <c r="N30" s="128"/>
      <c r="O30" s="128"/>
      <c r="P30" s="128"/>
      <c r="Q30" s="128"/>
      <c r="R30" s="128"/>
      <c r="S30" s="128"/>
      <c r="T30" s="128"/>
      <c r="U30" s="128"/>
      <c r="V30" s="128"/>
      <c r="W30" s="128"/>
    </row>
    <row r="31" spans="1:23">
      <c r="A31" s="132">
        <v>25</v>
      </c>
      <c r="B31" s="136">
        <v>101.693</v>
      </c>
      <c r="C31" s="124">
        <v>127.98163679370447</v>
      </c>
      <c r="E31" s="128"/>
      <c r="F31" s="128"/>
      <c r="G31" s="128"/>
      <c r="H31" s="128"/>
      <c r="I31" s="128"/>
      <c r="J31" s="128"/>
      <c r="K31" s="128"/>
      <c r="L31" s="128"/>
      <c r="M31" s="128"/>
      <c r="N31" s="128"/>
      <c r="O31" s="128"/>
      <c r="P31" s="128"/>
      <c r="Q31" s="128"/>
      <c r="R31" s="128"/>
      <c r="S31" s="128"/>
      <c r="T31" s="128"/>
      <c r="U31" s="128"/>
      <c r="V31" s="128"/>
      <c r="W31" s="128"/>
    </row>
    <row r="32" spans="1:23">
      <c r="A32" s="132">
        <v>26</v>
      </c>
      <c r="B32" s="136">
        <v>103.321</v>
      </c>
      <c r="C32" s="124">
        <v>133.2457425348355</v>
      </c>
      <c r="E32" s="128"/>
      <c r="F32" s="128"/>
      <c r="G32" s="128"/>
      <c r="H32" s="128"/>
      <c r="I32" s="128"/>
      <c r="J32" s="128"/>
      <c r="K32" s="128"/>
      <c r="L32" s="128"/>
      <c r="M32" s="128"/>
      <c r="N32" s="128"/>
      <c r="O32" s="128"/>
      <c r="P32" s="128"/>
      <c r="Q32" s="128"/>
      <c r="R32" s="128"/>
      <c r="S32" s="128"/>
      <c r="T32" s="128"/>
      <c r="U32" s="128"/>
      <c r="V32" s="128"/>
      <c r="W32" s="128"/>
    </row>
    <row r="33" spans="1:23">
      <c r="A33" s="132">
        <v>27</v>
      </c>
      <c r="B33" s="136">
        <v>104.658</v>
      </c>
      <c r="C33" s="124">
        <v>138.09378181933761</v>
      </c>
      <c r="E33" s="128"/>
      <c r="F33" s="128"/>
      <c r="G33" s="128"/>
      <c r="H33" s="128"/>
      <c r="I33" s="128"/>
      <c r="J33" s="128"/>
      <c r="K33" s="128"/>
      <c r="L33" s="128"/>
      <c r="M33" s="128"/>
      <c r="N33" s="128"/>
      <c r="O33" s="128"/>
      <c r="P33" s="128"/>
      <c r="Q33" s="128"/>
      <c r="R33" s="128"/>
      <c r="S33" s="128"/>
      <c r="T33" s="128"/>
      <c r="U33" s="128"/>
      <c r="V33" s="128"/>
      <c r="W33" s="128"/>
    </row>
    <row r="34" spans="1:23">
      <c r="A34" s="132">
        <v>28</v>
      </c>
      <c r="B34" s="136">
        <v>106.355</v>
      </c>
      <c r="C34" s="124">
        <v>142.7455720995095</v>
      </c>
      <c r="E34" s="128"/>
      <c r="F34" s="128"/>
      <c r="G34" s="128"/>
      <c r="H34" s="128"/>
      <c r="I34" s="128"/>
      <c r="J34" s="128"/>
      <c r="K34" s="128"/>
      <c r="L34" s="128"/>
      <c r="M34" s="128"/>
      <c r="N34" s="128"/>
      <c r="O34" s="128"/>
      <c r="P34" s="128"/>
      <c r="Q34" s="128"/>
      <c r="R34" s="128"/>
      <c r="S34" s="128"/>
      <c r="T34" s="128"/>
      <c r="U34" s="128"/>
      <c r="V34" s="128"/>
      <c r="W34" s="128"/>
    </row>
    <row r="35" spans="1:23">
      <c r="A35" s="132">
        <v>29</v>
      </c>
      <c r="B35" s="136">
        <v>107.401</v>
      </c>
      <c r="C35" s="124">
        <v>147.00409323912319</v>
      </c>
      <c r="E35" s="128"/>
      <c r="F35" s="128"/>
      <c r="G35" s="128"/>
      <c r="H35" s="128"/>
      <c r="I35" s="128"/>
      <c r="J35" s="128"/>
      <c r="K35" s="128"/>
      <c r="L35" s="128"/>
      <c r="M35" s="128"/>
      <c r="N35" s="128"/>
      <c r="O35" s="128"/>
      <c r="P35" s="128"/>
      <c r="Q35" s="128"/>
      <c r="R35" s="128"/>
      <c r="S35" s="128"/>
      <c r="T35" s="128"/>
      <c r="U35" s="128"/>
      <c r="V35" s="128"/>
      <c r="W35" s="128"/>
    </row>
    <row r="36" spans="1:23">
      <c r="A36" s="132">
        <v>30</v>
      </c>
      <c r="B36" s="136">
        <v>108.744</v>
      </c>
      <c r="C36" s="124">
        <v>150.87506956976929</v>
      </c>
      <c r="E36" s="128"/>
      <c r="F36" s="128"/>
      <c r="G36" s="128"/>
      <c r="H36" s="128"/>
      <c r="I36" s="128"/>
      <c r="J36" s="128"/>
      <c r="K36" s="128"/>
      <c r="L36" s="128"/>
      <c r="M36" s="128"/>
      <c r="N36" s="128"/>
      <c r="O36" s="128"/>
      <c r="P36" s="128"/>
      <c r="Q36" s="128"/>
      <c r="R36" s="128"/>
      <c r="S36" s="128"/>
      <c r="T36" s="128"/>
      <c r="U36" s="128"/>
      <c r="V36" s="128"/>
      <c r="W36" s="128"/>
    </row>
    <row r="37" spans="1:23">
      <c r="A37" s="132">
        <v>31</v>
      </c>
      <c r="B37" s="136">
        <v>110.206</v>
      </c>
      <c r="C37" s="124">
        <v>154.36155530742491</v>
      </c>
      <c r="E37" s="128"/>
      <c r="F37" s="128"/>
      <c r="G37" s="128"/>
      <c r="H37" s="128"/>
      <c r="I37" s="128"/>
      <c r="J37" s="128"/>
      <c r="K37" s="128"/>
      <c r="L37" s="128"/>
      <c r="M37" s="128"/>
      <c r="N37" s="128"/>
      <c r="O37" s="128"/>
      <c r="P37" s="128"/>
      <c r="Q37" s="128"/>
      <c r="R37" s="128"/>
      <c r="S37" s="128"/>
      <c r="T37" s="128"/>
      <c r="U37" s="128"/>
      <c r="V37" s="128"/>
      <c r="W37" s="128"/>
    </row>
    <row r="38" spans="1:23">
      <c r="A38" s="132">
        <v>32</v>
      </c>
      <c r="B38" s="136">
        <v>111.904</v>
      </c>
      <c r="C38" s="124">
        <v>157.63213844714227</v>
      </c>
      <c r="E38" s="128"/>
      <c r="F38" s="128"/>
      <c r="G38" s="128"/>
      <c r="H38" s="128"/>
      <c r="I38" s="128"/>
      <c r="J38" s="128"/>
      <c r="K38" s="128"/>
      <c r="L38" s="128"/>
      <c r="M38" s="128"/>
      <c r="N38" s="128"/>
      <c r="O38" s="128"/>
      <c r="P38" s="128"/>
      <c r="Q38" s="128"/>
      <c r="R38" s="128"/>
      <c r="S38" s="128"/>
      <c r="T38" s="128"/>
      <c r="U38" s="128"/>
      <c r="V38" s="128"/>
      <c r="W38" s="128"/>
    </row>
    <row r="39" spans="1:23">
      <c r="A39" s="132">
        <v>33</v>
      </c>
      <c r="B39" s="136">
        <v>114.063</v>
      </c>
      <c r="C39" s="124">
        <v>160.69873039294751</v>
      </c>
      <c r="E39" s="128"/>
      <c r="F39" s="128"/>
      <c r="G39" s="128"/>
      <c r="H39" s="128"/>
      <c r="I39" s="128"/>
      <c r="J39" s="128"/>
      <c r="K39" s="128"/>
      <c r="L39" s="128"/>
      <c r="M39" s="128"/>
      <c r="N39" s="128"/>
      <c r="O39" s="128"/>
      <c r="P39" s="128"/>
      <c r="Q39" s="128"/>
      <c r="R39" s="128"/>
      <c r="S39" s="128"/>
      <c r="T39" s="128"/>
      <c r="U39" s="128"/>
    </row>
    <row r="40" spans="1:23">
      <c r="A40" s="132">
        <v>34</v>
      </c>
      <c r="B40" s="136">
        <v>115.994</v>
      </c>
      <c r="C40" s="124">
        <v>163.57415899365913</v>
      </c>
      <c r="E40" s="128"/>
      <c r="F40" s="128"/>
      <c r="G40" s="128"/>
      <c r="H40" s="128"/>
      <c r="I40" s="128"/>
      <c r="J40" s="128"/>
      <c r="K40" s="128"/>
      <c r="L40" s="128"/>
      <c r="M40" s="128"/>
      <c r="N40" s="128"/>
      <c r="O40" s="128"/>
      <c r="P40" s="128"/>
      <c r="Q40" s="128"/>
      <c r="R40" s="128"/>
      <c r="S40" s="128"/>
      <c r="T40" s="128"/>
      <c r="U40" s="128"/>
    </row>
    <row r="41" spans="1:23">
      <c r="A41" s="132">
        <v>35</v>
      </c>
      <c r="B41" s="136">
        <v>117.97</v>
      </c>
      <c r="C41" s="124">
        <v>166.26883178159105</v>
      </c>
    </row>
    <row r="42" spans="1:23">
      <c r="A42" s="132">
        <v>36</v>
      </c>
      <c r="B42" s="136">
        <v>120.001</v>
      </c>
      <c r="C42" s="124">
        <v>169.19034806937148</v>
      </c>
    </row>
    <row r="43" spans="1:23">
      <c r="A43" s="132">
        <v>37</v>
      </c>
      <c r="B43" s="136">
        <v>122.104</v>
      </c>
      <c r="C43" s="124">
        <v>172.3266294750791</v>
      </c>
      <c r="G43" s="124" t="s">
        <v>186</v>
      </c>
    </row>
    <row r="44" spans="1:23">
      <c r="A44" s="132">
        <v>38</v>
      </c>
      <c r="B44" s="136">
        <v>124.292</v>
      </c>
      <c r="C44" s="124">
        <v>175.64459232735121</v>
      </c>
      <c r="G44" s="124" t="s">
        <v>187</v>
      </c>
    </row>
    <row r="45" spans="1:23">
      <c r="A45" s="132">
        <v>39</v>
      </c>
      <c r="B45" s="136">
        <v>126.54</v>
      </c>
      <c r="C45" s="124">
        <v>179.14442153378729</v>
      </c>
      <c r="G45" s="124" t="s">
        <v>188</v>
      </c>
    </row>
    <row r="46" spans="1:23">
      <c r="A46" s="132">
        <v>40</v>
      </c>
      <c r="B46" s="136">
        <v>128.84899999999999</v>
      </c>
      <c r="C46" s="124">
        <v>182.82445242830832</v>
      </c>
      <c r="G46" s="124" t="s">
        <v>189</v>
      </c>
    </row>
    <row r="47" spans="1:23">
      <c r="A47" s="132">
        <v>41</v>
      </c>
      <c r="B47" s="136">
        <v>131.244</v>
      </c>
      <c r="C47" s="124">
        <v>186.67975322704652</v>
      </c>
      <c r="G47" s="124" t="s">
        <v>190</v>
      </c>
    </row>
    <row r="48" spans="1:23">
      <c r="A48" s="132">
        <v>42</v>
      </c>
      <c r="B48" s="136">
        <v>133.70099999999999</v>
      </c>
      <c r="C48" s="124">
        <v>190.70121779413159</v>
      </c>
      <c r="G48" s="124" t="s">
        <v>191</v>
      </c>
    </row>
    <row r="49" spans="1:7">
      <c r="A49" s="132">
        <v>43</v>
      </c>
      <c r="B49" s="136">
        <v>136.21600000000001</v>
      </c>
      <c r="C49" s="124">
        <v>194.87526249168306</v>
      </c>
      <c r="G49" s="124" t="s">
        <v>192</v>
      </c>
    </row>
    <row r="50" spans="1:7">
      <c r="A50" s="132">
        <v>44</v>
      </c>
      <c r="B50" s="136">
        <v>138.798</v>
      </c>
      <c r="C50" s="124">
        <v>199.18550873957577</v>
      </c>
      <c r="G50" s="124" t="s">
        <v>193</v>
      </c>
    </row>
    <row r="51" spans="1:7">
      <c r="A51" s="132">
        <v>45</v>
      </c>
      <c r="B51" s="136">
        <v>141.38999999999999</v>
      </c>
      <c r="C51" s="124">
        <v>203.61358874179552</v>
      </c>
      <c r="G51" s="124" t="s">
        <v>194</v>
      </c>
    </row>
    <row r="52" spans="1:7">
      <c r="A52" s="132">
        <v>46</v>
      </c>
      <c r="B52" s="136">
        <v>144.01900000000001</v>
      </c>
      <c r="C52" s="124">
        <v>208.13974215530777</v>
      </c>
      <c r="G52" s="124" t="s">
        <v>195</v>
      </c>
    </row>
    <row r="53" spans="1:7">
      <c r="A53" s="132">
        <v>47</v>
      </c>
      <c r="B53" s="136">
        <v>146.68600000000001</v>
      </c>
      <c r="C53" s="124">
        <v>212.74475589445268</v>
      </c>
      <c r="G53" s="124" t="s">
        <v>196</v>
      </c>
    </row>
    <row r="54" spans="1:7">
      <c r="A54" s="132">
        <v>48</v>
      </c>
      <c r="B54" s="136">
        <v>149.37799999999999</v>
      </c>
      <c r="C54" s="124">
        <v>217.41189890239042</v>
      </c>
      <c r="G54" s="124" t="s">
        <v>197</v>
      </c>
    </row>
    <row r="55" spans="1:7">
      <c r="A55" s="132">
        <v>49</v>
      </c>
      <c r="B55" s="136">
        <v>152.09899999999999</v>
      </c>
      <c r="C55" s="124">
        <v>222.12864496164019</v>
      </c>
      <c r="G55" s="124" t="s">
        <v>198</v>
      </c>
    </row>
    <row r="56" spans="1:7">
      <c r="A56" s="132">
        <v>50</v>
      </c>
      <c r="B56" s="136">
        <v>154.85400000000001</v>
      </c>
      <c r="C56" s="124">
        <v>226.87341500440934</v>
      </c>
    </row>
    <row r="57" spans="1:7">
      <c r="A57" s="132">
        <v>51</v>
      </c>
      <c r="B57" s="136">
        <v>157.64500000000001</v>
      </c>
      <c r="C57" s="124">
        <v>231.64637553184971</v>
      </c>
    </row>
    <row r="58" spans="1:7">
      <c r="A58" s="132">
        <v>52</v>
      </c>
      <c r="B58" s="136">
        <v>160.47999999999999</v>
      </c>
      <c r="C58" s="124">
        <v>236.44769403436007</v>
      </c>
    </row>
    <row r="59" spans="1:7">
      <c r="A59" s="132">
        <v>53</v>
      </c>
      <c r="B59" s="136">
        <v>163.32499999999999</v>
      </c>
      <c r="C59" s="124">
        <v>241.27753899746321</v>
      </c>
    </row>
    <row r="60" spans="1:7">
      <c r="A60" s="137">
        <v>54</v>
      </c>
      <c r="B60" s="138">
        <v>166.19</v>
      </c>
    </row>
    <row r="62" spans="1:7" ht="12.75">
      <c r="A62" s="139"/>
    </row>
    <row r="63" spans="1:7">
      <c r="B63" s="124">
        <v>1.6789510475133123</v>
      </c>
      <c r="C63" s="124">
        <v>2.0721341477955946</v>
      </c>
    </row>
  </sheetData>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9A148-8727-4F56-8D48-AA16371144EA}">
  <sheetPr codeName="Sheet19">
    <pageSetUpPr fitToPage="1"/>
  </sheetPr>
  <dimension ref="B1:V77"/>
  <sheetViews>
    <sheetView zoomScaleNormal="100" workbookViewId="0">
      <pane xSplit="3" ySplit="4" topLeftCell="D21" activePane="bottomRight" state="frozen"/>
      <selection pane="bottomRight" activeCell="T29" sqref="T29"/>
      <selection pane="bottomLeft" activeCell="W13" sqref="W13"/>
      <selection pane="topRight" activeCell="W13" sqref="W13"/>
    </sheetView>
  </sheetViews>
  <sheetFormatPr defaultColWidth="9.140625" defaultRowHeight="12" outlineLevelCol="1"/>
  <cols>
    <col min="1" max="1" width="6.7109375" style="310" customWidth="1"/>
    <col min="2" max="2" width="17.5703125" style="310" customWidth="1"/>
    <col min="3" max="3" width="54" style="310" hidden="1" customWidth="1" outlineLevel="1"/>
    <col min="4" max="4" width="9.28515625" style="311" customWidth="1" collapsed="1"/>
    <col min="5" max="18" width="9.28515625" style="311" customWidth="1"/>
    <col min="19" max="19" width="9.140625" style="310"/>
    <col min="20" max="20" width="9.140625" style="310" customWidth="1"/>
    <col min="21" max="16384" width="9.140625" style="310"/>
  </cols>
  <sheetData>
    <row r="1" spans="2:22">
      <c r="V1" s="355"/>
    </row>
    <row r="2" spans="2:22" ht="15.75" customHeight="1">
      <c r="B2" s="473" t="s">
        <v>2729</v>
      </c>
      <c r="C2" s="473"/>
      <c r="D2" s="473"/>
      <c r="E2" s="473"/>
      <c r="F2" s="473"/>
      <c r="G2" s="473"/>
      <c r="H2" s="473"/>
      <c r="I2" s="473"/>
      <c r="J2" s="473"/>
      <c r="K2" s="473"/>
      <c r="L2" s="473"/>
      <c r="M2" s="473"/>
      <c r="N2" s="473"/>
      <c r="O2" s="473"/>
      <c r="P2" s="473"/>
      <c r="Q2" s="473"/>
      <c r="R2" s="473"/>
      <c r="T2" s="348"/>
      <c r="V2" s="347"/>
    </row>
    <row r="3" spans="2:22">
      <c r="B3" s="475" t="s">
        <v>646</v>
      </c>
      <c r="C3" s="476"/>
      <c r="D3" s="476"/>
      <c r="E3" s="476"/>
      <c r="F3" s="476"/>
      <c r="G3" s="476"/>
      <c r="H3" s="476"/>
      <c r="I3" s="476"/>
      <c r="J3" s="476"/>
      <c r="K3" s="476"/>
      <c r="L3" s="476"/>
      <c r="M3" s="476"/>
      <c r="N3" s="476"/>
      <c r="O3" s="476"/>
      <c r="P3" s="476"/>
      <c r="Q3" s="476"/>
      <c r="R3" s="476"/>
    </row>
    <row r="4" spans="2:22"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22" ht="14.1" customHeight="1">
      <c r="B5" s="318" t="s">
        <v>2649</v>
      </c>
      <c r="C5" s="349" t="s">
        <v>762</v>
      </c>
      <c r="D5" s="320">
        <v>28.033795438491122</v>
      </c>
      <c r="E5" s="320">
        <v>33.641639156016673</v>
      </c>
      <c r="F5" s="320">
        <v>35.193273987973654</v>
      </c>
      <c r="G5" s="320">
        <v>35.980526940272</v>
      </c>
      <c r="H5" s="320">
        <v>37.703552460147925</v>
      </c>
      <c r="I5" s="320">
        <v>44.909556911817134</v>
      </c>
      <c r="J5" s="320">
        <v>44.371104649255471</v>
      </c>
      <c r="K5" s="320">
        <v>41.960336843846598</v>
      </c>
      <c r="L5" s="320">
        <v>42.84593145382803</v>
      </c>
      <c r="M5" s="320">
        <v>44.040245676851121</v>
      </c>
      <c r="N5" s="320">
        <v>44.61015037226634</v>
      </c>
      <c r="O5" s="320">
        <v>45.368443683381592</v>
      </c>
      <c r="P5" s="320">
        <v>46.006908534019914</v>
      </c>
      <c r="Q5" s="320">
        <v>46.495684159094949</v>
      </c>
      <c r="R5" s="320">
        <v>46.680546825028536</v>
      </c>
    </row>
    <row r="6" spans="2:22" ht="14.1" customHeight="1">
      <c r="B6" s="350" t="s">
        <v>759</v>
      </c>
      <c r="C6" s="349" t="s">
        <v>764</v>
      </c>
      <c r="D6" s="320" t="s">
        <v>2623</v>
      </c>
      <c r="E6" s="320" t="s">
        <v>2623</v>
      </c>
      <c r="F6" s="320" t="s">
        <v>2623</v>
      </c>
      <c r="G6" s="320" t="s">
        <v>2623</v>
      </c>
      <c r="H6" s="320" t="s">
        <v>2623</v>
      </c>
      <c r="I6" s="320" t="s">
        <v>2623</v>
      </c>
      <c r="J6" s="320" t="s">
        <v>2623</v>
      </c>
      <c r="K6" s="320" t="s">
        <v>2623</v>
      </c>
      <c r="L6" s="320" t="s">
        <v>2623</v>
      </c>
      <c r="M6" s="320" t="s">
        <v>2623</v>
      </c>
      <c r="N6" s="320" t="s">
        <v>2623</v>
      </c>
      <c r="O6" s="320" t="s">
        <v>2623</v>
      </c>
      <c r="P6" s="320" t="s">
        <v>2623</v>
      </c>
      <c r="Q6" s="320" t="s">
        <v>2623</v>
      </c>
      <c r="R6" s="320" t="s">
        <v>2623</v>
      </c>
    </row>
    <row r="7" spans="2:22" ht="14.1" customHeight="1">
      <c r="B7" s="350" t="s">
        <v>638</v>
      </c>
      <c r="C7" s="349" t="s">
        <v>765</v>
      </c>
      <c r="D7" s="320">
        <v>28.102186336487645</v>
      </c>
      <c r="E7" s="320">
        <v>30.107629736273772</v>
      </c>
      <c r="F7" s="320">
        <v>28.828847390764267</v>
      </c>
      <c r="G7" s="320">
        <v>29.040775563244402</v>
      </c>
      <c r="H7" s="320">
        <v>28.866573971665463</v>
      </c>
      <c r="I7" s="320">
        <v>35.244367709762571</v>
      </c>
      <c r="J7" s="320">
        <v>35.868754479571244</v>
      </c>
      <c r="K7" s="320">
        <v>30.299289016254825</v>
      </c>
      <c r="L7" s="320">
        <v>30.535308790897936</v>
      </c>
      <c r="M7" s="320">
        <v>33.284003100232177</v>
      </c>
      <c r="N7" s="320">
        <v>34.973412818532317</v>
      </c>
      <c r="O7" s="320">
        <v>36.525011326711265</v>
      </c>
      <c r="P7" s="320">
        <v>37.905950638670667</v>
      </c>
      <c r="Q7" s="320">
        <v>38.968216378926023</v>
      </c>
      <c r="R7" s="320">
        <v>39.893358408889547</v>
      </c>
    </row>
    <row r="8" spans="2:22" ht="14.1" customHeight="1">
      <c r="B8" s="350" t="s">
        <v>770</v>
      </c>
      <c r="C8" s="349" t="s">
        <v>767</v>
      </c>
      <c r="D8" s="320">
        <v>34.554182081200885</v>
      </c>
      <c r="E8" s="320">
        <v>39.909159386917167</v>
      </c>
      <c r="F8" s="320">
        <v>42.17794036636721</v>
      </c>
      <c r="G8" s="320">
        <v>42.672768941642204</v>
      </c>
      <c r="H8" s="320">
        <v>43.910594140390039</v>
      </c>
      <c r="I8" s="320">
        <v>51.062441729212232</v>
      </c>
      <c r="J8" s="320">
        <v>48.292426095626091</v>
      </c>
      <c r="K8" s="320">
        <v>48.319352337678197</v>
      </c>
      <c r="L8" s="320">
        <v>50.042328221734302</v>
      </c>
      <c r="M8" s="320">
        <v>51.70344776262472</v>
      </c>
      <c r="N8" s="320">
        <v>52.75031428294411</v>
      </c>
      <c r="O8" s="320">
        <v>53.56241678356723</v>
      </c>
      <c r="P8" s="320">
        <v>54.279094574528756</v>
      </c>
      <c r="Q8" s="320">
        <v>54.762328719003932</v>
      </c>
      <c r="R8" s="320">
        <v>54.79679007921991</v>
      </c>
    </row>
    <row r="9" spans="2:22" ht="14.1" customHeight="1">
      <c r="B9" s="350" t="s">
        <v>643</v>
      </c>
      <c r="C9" s="349" t="s">
        <v>766</v>
      </c>
      <c r="D9" s="320">
        <v>10.437459630455578</v>
      </c>
      <c r="E9" s="320">
        <v>24.458471531409355</v>
      </c>
      <c r="F9" s="320">
        <v>26.058909882451495</v>
      </c>
      <c r="G9" s="320">
        <v>26.991435062040733</v>
      </c>
      <c r="H9" s="320">
        <v>31.464992238967593</v>
      </c>
      <c r="I9" s="320">
        <v>40.633286237096051</v>
      </c>
      <c r="J9" s="320">
        <v>42.433328043025696</v>
      </c>
      <c r="K9" s="320">
        <v>35.89985458064772</v>
      </c>
      <c r="L9" s="320">
        <v>36.902858625885351</v>
      </c>
      <c r="M9" s="320">
        <v>36.098247139226991</v>
      </c>
      <c r="N9" s="320">
        <v>34.212560469877687</v>
      </c>
      <c r="O9" s="320">
        <v>34.451045204824901</v>
      </c>
      <c r="P9" s="320">
        <v>34.672424614622074</v>
      </c>
      <c r="Q9" s="320">
        <v>35.176063917852673</v>
      </c>
      <c r="R9" s="320">
        <v>35.32411946116774</v>
      </c>
    </row>
    <row r="10" spans="2:22" ht="14.1" customHeight="1">
      <c r="B10" s="351" t="s">
        <v>2666</v>
      </c>
      <c r="C10" s="349" t="s">
        <v>2667</v>
      </c>
      <c r="D10" s="320">
        <v>25.07431325701064</v>
      </c>
      <c r="E10" s="320">
        <v>30.868709956290616</v>
      </c>
      <c r="F10" s="320">
        <v>34.173906423160041</v>
      </c>
      <c r="G10" s="320">
        <v>34.924412882901208</v>
      </c>
      <c r="H10" s="320">
        <v>36.531613363179936</v>
      </c>
      <c r="I10" s="320">
        <v>43.185312752027265</v>
      </c>
      <c r="J10" s="320">
        <v>42.253891196168738</v>
      </c>
      <c r="K10" s="320">
        <v>40.083186077089522</v>
      </c>
      <c r="L10" s="320">
        <v>42.564213257984768</v>
      </c>
      <c r="M10" s="320">
        <v>44.20298631892345</v>
      </c>
      <c r="N10" s="320">
        <v>45.262791520005003</v>
      </c>
      <c r="O10" s="320">
        <v>46.255727643551971</v>
      </c>
      <c r="P10" s="320">
        <v>47.260263683930269</v>
      </c>
      <c r="Q10" s="320">
        <v>48.067436234047022</v>
      </c>
      <c r="R10" s="320">
        <v>48.422305936410098</v>
      </c>
    </row>
    <row r="11" spans="2:22" ht="15" customHeight="1">
      <c r="B11" s="323" t="s">
        <v>2668</v>
      </c>
      <c r="C11" s="323" t="s">
        <v>2668</v>
      </c>
      <c r="D11" s="324">
        <v>-6.7550494455633698</v>
      </c>
      <c r="E11" s="324">
        <v>11.786400788022998</v>
      </c>
      <c r="F11" s="324">
        <v>19.024262922637973</v>
      </c>
      <c r="G11" s="324">
        <v>23.126157134057259</v>
      </c>
      <c r="H11" s="324">
        <v>27.099872845812527</v>
      </c>
      <c r="I11" s="324">
        <v>38.73750705829341</v>
      </c>
      <c r="J11" s="324">
        <v>45.402011001037174</v>
      </c>
      <c r="K11" s="324">
        <v>35.614650900316889</v>
      </c>
      <c r="L11" s="324">
        <v>40.102765508296592</v>
      </c>
      <c r="M11" s="324">
        <v>43.847454785995318</v>
      </c>
      <c r="N11" s="324">
        <v>47.191814655243782</v>
      </c>
      <c r="O11" s="324">
        <v>49.469552711017691</v>
      </c>
      <c r="P11" s="324">
        <v>51.558434675065079</v>
      </c>
      <c r="Q11" s="324">
        <v>53.600232276590198</v>
      </c>
      <c r="R11" s="324">
        <v>56.184314693654834</v>
      </c>
    </row>
    <row r="12" spans="2:22" ht="13.5" customHeight="1">
      <c r="B12" s="323" t="s">
        <v>528</v>
      </c>
      <c r="C12" s="323" t="s">
        <v>528</v>
      </c>
      <c r="D12" s="324" t="s">
        <v>2623</v>
      </c>
      <c r="E12" s="324" t="s">
        <v>2623</v>
      </c>
      <c r="F12" s="324" t="s">
        <v>2623</v>
      </c>
      <c r="G12" s="324" t="s">
        <v>2623</v>
      </c>
      <c r="H12" s="324" t="s">
        <v>2623</v>
      </c>
      <c r="I12" s="324" t="s">
        <v>2623</v>
      </c>
      <c r="J12" s="324" t="s">
        <v>2623</v>
      </c>
      <c r="K12" s="324" t="s">
        <v>2623</v>
      </c>
      <c r="L12" s="324" t="s">
        <v>2623</v>
      </c>
      <c r="M12" s="324" t="s">
        <v>2623</v>
      </c>
      <c r="N12" s="324" t="s">
        <v>2623</v>
      </c>
      <c r="O12" s="324" t="s">
        <v>2623</v>
      </c>
      <c r="P12" s="324" t="s">
        <v>2623</v>
      </c>
      <c r="Q12" s="324" t="s">
        <v>2623</v>
      </c>
      <c r="R12" s="324" t="s">
        <v>2623</v>
      </c>
    </row>
    <row r="13" spans="2:22" ht="13.5" customHeight="1">
      <c r="B13" s="323" t="s">
        <v>536</v>
      </c>
      <c r="C13" s="323" t="s">
        <v>536</v>
      </c>
      <c r="D13" s="324" t="s">
        <v>2623</v>
      </c>
      <c r="E13" s="324" t="s">
        <v>2623</v>
      </c>
      <c r="F13" s="324" t="s">
        <v>2623</v>
      </c>
      <c r="G13" s="324" t="s">
        <v>2623</v>
      </c>
      <c r="H13" s="324" t="s">
        <v>2623</v>
      </c>
      <c r="I13" s="324" t="s">
        <v>2623</v>
      </c>
      <c r="J13" s="324" t="s">
        <v>2623</v>
      </c>
      <c r="K13" s="324" t="s">
        <v>2623</v>
      </c>
      <c r="L13" s="324" t="s">
        <v>2623</v>
      </c>
      <c r="M13" s="324" t="s">
        <v>2623</v>
      </c>
      <c r="N13" s="324" t="s">
        <v>2623</v>
      </c>
      <c r="O13" s="324" t="s">
        <v>2623</v>
      </c>
      <c r="P13" s="324" t="s">
        <v>2623</v>
      </c>
      <c r="Q13" s="324" t="s">
        <v>2623</v>
      </c>
      <c r="R13" s="324" t="s">
        <v>2623</v>
      </c>
    </row>
    <row r="14" spans="2:22" ht="13.5" customHeight="1">
      <c r="B14" s="323" t="s">
        <v>2669</v>
      </c>
      <c r="C14" s="323" t="s">
        <v>2669</v>
      </c>
      <c r="D14" s="324" t="s">
        <v>2623</v>
      </c>
      <c r="E14" s="324" t="s">
        <v>2623</v>
      </c>
      <c r="F14" s="324" t="s">
        <v>2623</v>
      </c>
      <c r="G14" s="324" t="s">
        <v>2623</v>
      </c>
      <c r="H14" s="324" t="s">
        <v>2623</v>
      </c>
      <c r="I14" s="324" t="s">
        <v>2623</v>
      </c>
      <c r="J14" s="324" t="s">
        <v>2623</v>
      </c>
      <c r="K14" s="324" t="s">
        <v>2623</v>
      </c>
      <c r="L14" s="324" t="s">
        <v>2623</v>
      </c>
      <c r="M14" s="324" t="s">
        <v>2623</v>
      </c>
      <c r="N14" s="324" t="s">
        <v>2623</v>
      </c>
      <c r="O14" s="324" t="s">
        <v>2623</v>
      </c>
      <c r="P14" s="324" t="s">
        <v>2623</v>
      </c>
      <c r="Q14" s="324" t="s">
        <v>2623</v>
      </c>
      <c r="R14" s="324" t="s">
        <v>2623</v>
      </c>
    </row>
    <row r="15" spans="2:22" ht="13.5" customHeight="1">
      <c r="B15" s="323" t="s">
        <v>534</v>
      </c>
      <c r="C15" s="323" t="s">
        <v>534</v>
      </c>
      <c r="D15" s="324">
        <v>35.639825238145718</v>
      </c>
      <c r="E15" s="324">
        <v>46.143923498289844</v>
      </c>
      <c r="F15" s="324">
        <v>51.369721286391623</v>
      </c>
      <c r="G15" s="324">
        <v>52.766460847339026</v>
      </c>
      <c r="H15" s="324">
        <v>54.69883780214154</v>
      </c>
      <c r="I15" s="324">
        <v>61.369929393733592</v>
      </c>
      <c r="J15" s="324">
        <v>55.113661374633359</v>
      </c>
      <c r="K15" s="324">
        <v>56.132923975603489</v>
      </c>
      <c r="L15" s="324">
        <v>60.913425816914746</v>
      </c>
      <c r="M15" s="324">
        <v>61.448896434721881</v>
      </c>
      <c r="N15" s="324">
        <v>64.198331408313209</v>
      </c>
      <c r="O15" s="324">
        <v>66.145747819523876</v>
      </c>
      <c r="P15" s="324">
        <v>67.867408403320567</v>
      </c>
      <c r="Q15" s="324">
        <v>69.236188257536952</v>
      </c>
      <c r="R15" s="324">
        <v>69.455691755054332</v>
      </c>
    </row>
    <row r="16" spans="2:22" ht="13.5" customHeight="1">
      <c r="B16" s="323" t="s">
        <v>524</v>
      </c>
      <c r="C16" s="323" t="s">
        <v>524</v>
      </c>
      <c r="D16" s="324">
        <v>15.444876922609414</v>
      </c>
      <c r="E16" s="324">
        <v>11.306946103488244</v>
      </c>
      <c r="F16" s="324">
        <v>10.342994344925192</v>
      </c>
      <c r="G16" s="324">
        <v>8.9688592814514561</v>
      </c>
      <c r="H16" s="324">
        <v>8.4082238187818064</v>
      </c>
      <c r="I16" s="324">
        <v>13.337796172630767</v>
      </c>
      <c r="J16" s="324">
        <v>12.678883951698616</v>
      </c>
      <c r="K16" s="324">
        <v>11.497329042095283</v>
      </c>
      <c r="L16" s="324">
        <v>13.322597779286221</v>
      </c>
      <c r="M16" s="324">
        <v>15.109645262494222</v>
      </c>
      <c r="N16" s="324">
        <v>16.961735417533223</v>
      </c>
      <c r="O16" s="324">
        <v>19.254107420270973</v>
      </c>
      <c r="P16" s="324">
        <v>20.921175344449249</v>
      </c>
      <c r="Q16" s="324">
        <v>22.507908845099493</v>
      </c>
      <c r="R16" s="324">
        <v>23.965217328335541</v>
      </c>
    </row>
    <row r="17" spans="2:18" ht="13.5" customHeight="1">
      <c r="B17" s="323" t="s">
        <v>520</v>
      </c>
      <c r="C17" s="323" t="s">
        <v>520</v>
      </c>
      <c r="D17" s="324">
        <v>-3.4596180329164952</v>
      </c>
      <c r="E17" s="324">
        <v>0.94491168848535434</v>
      </c>
      <c r="F17" s="324">
        <v>4.4215398654781968</v>
      </c>
      <c r="G17" s="324">
        <v>5.7397811402529184</v>
      </c>
      <c r="H17" s="324">
        <v>7.9933577836541536</v>
      </c>
      <c r="I17" s="324">
        <v>13.307325900390438</v>
      </c>
      <c r="J17" s="324">
        <v>20.216498794105398</v>
      </c>
      <c r="K17" s="324">
        <v>19.532963226609475</v>
      </c>
      <c r="L17" s="324">
        <v>22.771282775289318</v>
      </c>
      <c r="M17" s="324">
        <v>23.892796755166927</v>
      </c>
      <c r="N17" s="324">
        <v>24.528049946850768</v>
      </c>
      <c r="O17" s="324">
        <v>24.222614975266293</v>
      </c>
      <c r="P17" s="324">
        <v>23.686066635858847</v>
      </c>
      <c r="Q17" s="324">
        <v>23.070078413714288</v>
      </c>
      <c r="R17" s="324">
        <v>22.442554573974718</v>
      </c>
    </row>
    <row r="18" spans="2:18" ht="13.5" customHeight="1">
      <c r="B18" s="323" t="s">
        <v>2730</v>
      </c>
      <c r="C18" s="323" t="s">
        <v>127</v>
      </c>
      <c r="D18" s="324" t="s">
        <v>2623</v>
      </c>
      <c r="E18" s="324" t="s">
        <v>2623</v>
      </c>
      <c r="F18" s="324" t="s">
        <v>2623</v>
      </c>
      <c r="G18" s="324" t="s">
        <v>2623</v>
      </c>
      <c r="H18" s="324" t="s">
        <v>2623</v>
      </c>
      <c r="I18" s="324" t="s">
        <v>2623</v>
      </c>
      <c r="J18" s="324" t="s">
        <v>2623</v>
      </c>
      <c r="K18" s="324" t="s">
        <v>2623</v>
      </c>
      <c r="L18" s="324" t="s">
        <v>2623</v>
      </c>
      <c r="M18" s="324" t="s">
        <v>2623</v>
      </c>
      <c r="N18" s="324" t="s">
        <v>2623</v>
      </c>
      <c r="O18" s="324" t="s">
        <v>2623</v>
      </c>
      <c r="P18" s="324" t="s">
        <v>2623</v>
      </c>
      <c r="Q18" s="324" t="s">
        <v>2623</v>
      </c>
      <c r="R18" s="324" t="s">
        <v>2623</v>
      </c>
    </row>
    <row r="19" spans="2:18" ht="13.5" customHeight="1">
      <c r="B19" s="323" t="s">
        <v>544</v>
      </c>
      <c r="C19" s="323" t="s">
        <v>544</v>
      </c>
      <c r="D19" s="324">
        <v>42.081066174000078</v>
      </c>
      <c r="E19" s="324">
        <v>38.611187566847619</v>
      </c>
      <c r="F19" s="324">
        <v>38.642461548397506</v>
      </c>
      <c r="G19" s="324">
        <v>43.064435943124309</v>
      </c>
      <c r="H19" s="324">
        <v>43.054640244577143</v>
      </c>
      <c r="I19" s="324">
        <v>54.624187485595776</v>
      </c>
      <c r="J19" s="324">
        <v>54.138521038718338</v>
      </c>
      <c r="K19" s="324">
        <v>51.382142851092702</v>
      </c>
      <c r="L19" s="324">
        <v>44.390850318424476</v>
      </c>
      <c r="M19" s="324">
        <v>48.281675245140775</v>
      </c>
      <c r="N19" s="324">
        <v>49.166896753727933</v>
      </c>
      <c r="O19" s="324">
        <v>49.596624123836463</v>
      </c>
      <c r="P19" s="324">
        <v>49.580275774857746</v>
      </c>
      <c r="Q19" s="324">
        <v>49.321060191570183</v>
      </c>
      <c r="R19" s="324">
        <v>48.778093842769316</v>
      </c>
    </row>
    <row r="20" spans="2:18" ht="13.5" customHeight="1">
      <c r="B20" s="323" t="s">
        <v>2671</v>
      </c>
      <c r="C20" s="323" t="s">
        <v>2671</v>
      </c>
      <c r="D20" s="324">
        <v>37.211093240471733</v>
      </c>
      <c r="E20" s="324">
        <v>38.499686946306838</v>
      </c>
      <c r="F20" s="324">
        <v>40.303327878331757</v>
      </c>
      <c r="G20" s="324">
        <v>41.418483185724696</v>
      </c>
      <c r="H20" s="324">
        <v>43.3906101445845</v>
      </c>
      <c r="I20" s="324">
        <v>57.494717511567003</v>
      </c>
      <c r="J20" s="324">
        <v>49.463099611986259</v>
      </c>
      <c r="K20" s="324">
        <v>46.636163118687286</v>
      </c>
      <c r="L20" s="324">
        <v>47.568320083657269</v>
      </c>
      <c r="M20" s="324">
        <v>46.562012946559193</v>
      </c>
      <c r="N20" s="324">
        <v>45.944873016581873</v>
      </c>
      <c r="O20" s="324">
        <v>44.435483800225555</v>
      </c>
      <c r="P20" s="324">
        <v>42.819761998815359</v>
      </c>
      <c r="Q20" s="324">
        <v>40.994904375862987</v>
      </c>
      <c r="R20" s="324">
        <v>39.15210331471097</v>
      </c>
    </row>
    <row r="21" spans="2:18" ht="13.5" customHeight="1">
      <c r="B21" s="323" t="s">
        <v>508</v>
      </c>
      <c r="C21" s="323" t="s">
        <v>508</v>
      </c>
      <c r="D21" s="324" t="s">
        <v>2623</v>
      </c>
      <c r="E21" s="324" t="s">
        <v>2623</v>
      </c>
      <c r="F21" s="324" t="s">
        <v>2623</v>
      </c>
      <c r="G21" s="324" t="s">
        <v>2623</v>
      </c>
      <c r="H21" s="324" t="s">
        <v>2623</v>
      </c>
      <c r="I21" s="324" t="s">
        <v>2623</v>
      </c>
      <c r="J21" s="324" t="s">
        <v>2623</v>
      </c>
      <c r="K21" s="324" t="s">
        <v>2623</v>
      </c>
      <c r="L21" s="324" t="s">
        <v>2623</v>
      </c>
      <c r="M21" s="324" t="s">
        <v>2673</v>
      </c>
      <c r="N21" s="324" t="s">
        <v>2673</v>
      </c>
      <c r="O21" s="324" t="s">
        <v>2673</v>
      </c>
      <c r="P21" s="324" t="s">
        <v>2673</v>
      </c>
      <c r="Q21" s="324" t="s">
        <v>2673</v>
      </c>
      <c r="R21" s="324" t="s">
        <v>2673</v>
      </c>
    </row>
    <row r="22" spans="2:18" ht="13.5" customHeight="1">
      <c r="B22" s="323" t="s">
        <v>573</v>
      </c>
      <c r="C22" s="323" t="s">
        <v>573</v>
      </c>
      <c r="D22" s="324">
        <v>75.271471261691318</v>
      </c>
      <c r="E22" s="324">
        <v>81.558469220294</v>
      </c>
      <c r="F22" s="324">
        <v>86.614677644355694</v>
      </c>
      <c r="G22" s="324">
        <v>80.65192233509066</v>
      </c>
      <c r="H22" s="324">
        <v>74.643388134381709</v>
      </c>
      <c r="I22" s="324">
        <v>80.646100835419176</v>
      </c>
      <c r="J22" s="324">
        <v>85.222212333598478</v>
      </c>
      <c r="K22" s="324">
        <v>83.853137814203251</v>
      </c>
      <c r="L22" s="324">
        <v>91.229310263063326</v>
      </c>
      <c r="M22" s="324">
        <v>91.685359435627007</v>
      </c>
      <c r="N22" s="324">
        <v>77.943928853649297</v>
      </c>
      <c r="O22" s="324">
        <v>72.5993016574254</v>
      </c>
      <c r="P22" s="324">
        <v>66.417958951913619</v>
      </c>
      <c r="Q22" s="324">
        <v>61.04402069533932</v>
      </c>
      <c r="R22" s="324">
        <v>56.082927798128047</v>
      </c>
    </row>
    <row r="23" spans="2:18" ht="13.5" customHeight="1">
      <c r="B23" s="323" t="s">
        <v>510</v>
      </c>
      <c r="C23" s="323" t="s">
        <v>510</v>
      </c>
      <c r="D23" s="324">
        <v>68.325604079689157</v>
      </c>
      <c r="E23" s="324">
        <v>65.485256223260109</v>
      </c>
      <c r="F23" s="324">
        <v>63.640098397044184</v>
      </c>
      <c r="G23" s="324">
        <v>60.13210035976455</v>
      </c>
      <c r="H23" s="324">
        <v>57.458712405520416</v>
      </c>
      <c r="I23" s="324">
        <v>66.005144281554109</v>
      </c>
      <c r="J23" s="324">
        <v>65.588171668626813</v>
      </c>
      <c r="K23" s="324">
        <v>63.611630380656194</v>
      </c>
      <c r="L23" s="324">
        <v>59.720003137478493</v>
      </c>
      <c r="M23" s="324">
        <v>60.981416932508267</v>
      </c>
      <c r="N23" s="324">
        <v>59.748845524215668</v>
      </c>
      <c r="O23" s="324">
        <v>58.721463367636375</v>
      </c>
      <c r="P23" s="324">
        <v>57.494669236725557</v>
      </c>
      <c r="Q23" s="324">
        <v>55.979458399157402</v>
      </c>
      <c r="R23" s="324">
        <v>54.554939404871362</v>
      </c>
    </row>
    <row r="24" spans="2:18" ht="13.5" customHeight="1">
      <c r="B24" s="323" t="s">
        <v>1061</v>
      </c>
      <c r="C24" s="323" t="s">
        <v>1061</v>
      </c>
      <c r="D24" s="324" t="s">
        <v>2623</v>
      </c>
      <c r="E24" s="324" t="s">
        <v>2623</v>
      </c>
      <c r="F24" s="324" t="s">
        <v>2623</v>
      </c>
      <c r="G24" s="324" t="s">
        <v>2623</v>
      </c>
      <c r="H24" s="324" t="s">
        <v>2623</v>
      </c>
      <c r="I24" s="324" t="s">
        <v>2623</v>
      </c>
      <c r="J24" s="324" t="s">
        <v>2623</v>
      </c>
      <c r="K24" s="324" t="s">
        <v>2623</v>
      </c>
      <c r="L24" s="324" t="s">
        <v>2623</v>
      </c>
      <c r="M24" s="324" t="s">
        <v>2623</v>
      </c>
      <c r="N24" s="324" t="s">
        <v>2623</v>
      </c>
      <c r="O24" s="324" t="s">
        <v>2623</v>
      </c>
      <c r="P24" s="324" t="s">
        <v>2623</v>
      </c>
      <c r="Q24" s="324" t="s">
        <v>2623</v>
      </c>
      <c r="R24" s="324" t="s">
        <v>2623</v>
      </c>
    </row>
    <row r="25" spans="2:18" ht="13.5" customHeight="1">
      <c r="B25" s="323" t="s">
        <v>565</v>
      </c>
      <c r="C25" s="323" t="s">
        <v>565</v>
      </c>
      <c r="D25" s="324">
        <v>22.043463765785333</v>
      </c>
      <c r="E25" s="324">
        <v>23.451280992127511</v>
      </c>
      <c r="F25" s="324">
        <v>25.285137399110351</v>
      </c>
      <c r="G25" s="324">
        <v>26.658282716957537</v>
      </c>
      <c r="H25" s="324">
        <v>27.035328279804418</v>
      </c>
      <c r="I25" s="324">
        <v>36.130060332954116</v>
      </c>
      <c r="J25" s="324">
        <v>37.849947838895076</v>
      </c>
      <c r="K25" s="324">
        <v>37.289655461190172</v>
      </c>
      <c r="L25" s="324">
        <v>37.219828986134402</v>
      </c>
      <c r="M25" s="324">
        <v>36.828958517892929</v>
      </c>
      <c r="N25" s="324">
        <v>37.036515843492943</v>
      </c>
      <c r="O25" s="324">
        <v>37.15285339244064</v>
      </c>
      <c r="P25" s="324">
        <v>37.192866600001665</v>
      </c>
      <c r="Q25" s="324">
        <v>37.150101217422581</v>
      </c>
      <c r="R25" s="324">
        <v>37.029092231282164</v>
      </c>
    </row>
    <row r="26" spans="2:18" ht="13.5" customHeight="1">
      <c r="B26" s="323" t="s">
        <v>2674</v>
      </c>
      <c r="C26" s="323" t="s">
        <v>2674</v>
      </c>
      <c r="D26" s="324">
        <v>21.642752712256154</v>
      </c>
      <c r="E26" s="324">
        <v>36.397815124388025</v>
      </c>
      <c r="F26" s="324">
        <v>32.949723911868411</v>
      </c>
      <c r="G26" s="324">
        <v>31.527978481767637</v>
      </c>
      <c r="H26" s="324">
        <v>36.801768824474657</v>
      </c>
      <c r="I26" s="324">
        <v>40.329625943722135</v>
      </c>
      <c r="J26" s="324">
        <v>36.073649871240249</v>
      </c>
      <c r="K26" s="324">
        <v>29.689981406945659</v>
      </c>
      <c r="L26" s="324">
        <v>23.122532543428218</v>
      </c>
      <c r="M26" s="324">
        <v>20.932404065065807</v>
      </c>
      <c r="N26" s="324">
        <v>21.464486410429366</v>
      </c>
      <c r="O26" s="324">
        <v>20.926869262733145</v>
      </c>
      <c r="P26" s="324">
        <v>20.956102104025192</v>
      </c>
      <c r="Q26" s="324">
        <v>22.139369999283399</v>
      </c>
      <c r="R26" s="324">
        <v>23.326060719116494</v>
      </c>
    </row>
    <row r="27" spans="2:18" ht="13.5" customHeight="1">
      <c r="B27" s="323" t="s">
        <v>577</v>
      </c>
      <c r="C27" s="323" t="s">
        <v>577</v>
      </c>
      <c r="D27" s="324">
        <v>-30.753844210952025</v>
      </c>
      <c r="E27" s="324">
        <v>-23.759383261338503</v>
      </c>
      <c r="F27" s="324">
        <v>-15.780705750346918</v>
      </c>
      <c r="G27" s="324">
        <v>-15.780211859898358</v>
      </c>
      <c r="H27" s="324">
        <v>-13.908907573589321</v>
      </c>
      <c r="I27" s="324">
        <v>-8.6239083540481456</v>
      </c>
      <c r="J27" s="324">
        <v>-3.3465524527205144</v>
      </c>
      <c r="K27" s="324">
        <v>-1.2380857535031193</v>
      </c>
      <c r="L27" s="324">
        <v>0.18067041317461874</v>
      </c>
      <c r="M27" s="324">
        <v>1.464395112154832</v>
      </c>
      <c r="N27" s="324">
        <v>2.5013938592774747</v>
      </c>
      <c r="O27" s="324">
        <v>3.6645688224594983</v>
      </c>
      <c r="P27" s="324">
        <v>4.9218632759179197</v>
      </c>
      <c r="Q27" s="324">
        <v>6.4277683326079016</v>
      </c>
      <c r="R27" s="324">
        <v>7.7286293122518961</v>
      </c>
    </row>
    <row r="28" spans="2:18" ht="13.5" customHeight="1">
      <c r="B28" s="323" t="s">
        <v>518</v>
      </c>
      <c r="C28" s="323" t="s">
        <v>518</v>
      </c>
      <c r="D28" s="324" t="s">
        <v>2623</v>
      </c>
      <c r="E28" s="324" t="s">
        <v>2623</v>
      </c>
      <c r="F28" s="324" t="s">
        <v>2623</v>
      </c>
      <c r="G28" s="324" t="s">
        <v>2623</v>
      </c>
      <c r="H28" s="324" t="s">
        <v>2623</v>
      </c>
      <c r="I28" s="324" t="s">
        <v>2623</v>
      </c>
      <c r="J28" s="324" t="s">
        <v>2623</v>
      </c>
      <c r="K28" s="324" t="s">
        <v>2623</v>
      </c>
      <c r="L28" s="324" t="s">
        <v>2623</v>
      </c>
      <c r="M28" s="324" t="s">
        <v>2623</v>
      </c>
      <c r="N28" s="324" t="s">
        <v>2623</v>
      </c>
      <c r="O28" s="324" t="s">
        <v>2623</v>
      </c>
      <c r="P28" s="324" t="s">
        <v>2623</v>
      </c>
      <c r="Q28" s="324" t="s">
        <v>2623</v>
      </c>
      <c r="R28" s="324" t="s">
        <v>2623</v>
      </c>
    </row>
    <row r="29" spans="2:18" ht="13.5" customHeight="1">
      <c r="B29" s="323" t="s">
        <v>2675</v>
      </c>
      <c r="C29" s="323" t="s">
        <v>2675</v>
      </c>
      <c r="D29" s="324">
        <v>134.40638784078226</v>
      </c>
      <c r="E29" s="324">
        <v>140.69385902340963</v>
      </c>
      <c r="F29" s="324">
        <v>144.40010508012361</v>
      </c>
      <c r="G29" s="324">
        <v>150.77086656034024</v>
      </c>
      <c r="H29" s="324">
        <v>167.06070128185942</v>
      </c>
      <c r="I29" s="324">
        <v>147.94252873563218</v>
      </c>
      <c r="J29" s="324">
        <v>346.40334833488589</v>
      </c>
      <c r="K29" s="324">
        <v>280.54188042259329</v>
      </c>
      <c r="L29" s="324" t="s">
        <v>2673</v>
      </c>
      <c r="M29" s="324" t="s">
        <v>2673</v>
      </c>
      <c r="N29" s="324" t="s">
        <v>2673</v>
      </c>
      <c r="O29" s="324" t="s">
        <v>2673</v>
      </c>
      <c r="P29" s="324" t="s">
        <v>2673</v>
      </c>
      <c r="Q29" s="324" t="s">
        <v>2673</v>
      </c>
      <c r="R29" s="324" t="s">
        <v>2673</v>
      </c>
    </row>
    <row r="30" spans="2:18" ht="13.5" customHeight="1">
      <c r="B30" s="323" t="s">
        <v>2677</v>
      </c>
      <c r="C30" s="323" t="s">
        <v>2677</v>
      </c>
      <c r="D30" s="324" t="s">
        <v>2623</v>
      </c>
      <c r="E30" s="324" t="s">
        <v>2623</v>
      </c>
      <c r="F30" s="324" t="s">
        <v>2623</v>
      </c>
      <c r="G30" s="324" t="s">
        <v>2623</v>
      </c>
      <c r="H30" s="324" t="s">
        <v>2623</v>
      </c>
      <c r="I30" s="324" t="s">
        <v>2623</v>
      </c>
      <c r="J30" s="324" t="s">
        <v>2623</v>
      </c>
      <c r="K30" s="324" t="s">
        <v>2623</v>
      </c>
      <c r="L30" s="324" t="s">
        <v>2623</v>
      </c>
      <c r="M30" s="324" t="s">
        <v>2623</v>
      </c>
      <c r="N30" s="324" t="s">
        <v>2623</v>
      </c>
      <c r="O30" s="324" t="s">
        <v>2623</v>
      </c>
      <c r="P30" s="324" t="s">
        <v>2623</v>
      </c>
      <c r="Q30" s="324" t="s">
        <v>2623</v>
      </c>
      <c r="R30" s="324" t="s">
        <v>2623</v>
      </c>
    </row>
    <row r="31" spans="2:18" ht="13.5" customHeight="1">
      <c r="B31" s="323" t="s">
        <v>575</v>
      </c>
      <c r="C31" s="323" t="s">
        <v>575</v>
      </c>
      <c r="D31" s="324">
        <v>44.897796263327692</v>
      </c>
      <c r="E31" s="324">
        <v>47.196581991059695</v>
      </c>
      <c r="F31" s="324">
        <v>44.514281950818372</v>
      </c>
      <c r="G31" s="324">
        <v>43.643877352333021</v>
      </c>
      <c r="H31" s="324">
        <v>43.266762769509597</v>
      </c>
      <c r="I31" s="324">
        <v>50.210405849417391</v>
      </c>
      <c r="J31" s="324">
        <v>49.276465398009215</v>
      </c>
      <c r="K31" s="324">
        <v>48.078500407951346</v>
      </c>
      <c r="L31" s="324">
        <v>47.879682844954594</v>
      </c>
      <c r="M31" s="324">
        <v>50.334501236434207</v>
      </c>
      <c r="N31" s="324">
        <v>50.192585134365956</v>
      </c>
      <c r="O31" s="324">
        <v>50.205412641124425</v>
      </c>
      <c r="P31" s="324">
        <v>50.40599701009679</v>
      </c>
      <c r="Q31" s="324">
        <v>50.5841365406568</v>
      </c>
      <c r="R31" s="324">
        <v>50.841994071836695</v>
      </c>
    </row>
    <row r="32" spans="2:18" ht="13.5" customHeight="1">
      <c r="B32" s="323" t="s">
        <v>563</v>
      </c>
      <c r="C32" s="323" t="s">
        <v>563</v>
      </c>
      <c r="D32" s="324">
        <v>57.842157352648456</v>
      </c>
      <c r="E32" s="324">
        <v>59.624106042725188</v>
      </c>
      <c r="F32" s="324">
        <v>59.919965636238295</v>
      </c>
      <c r="G32" s="324">
        <v>60.223380987174934</v>
      </c>
      <c r="H32" s="324">
        <v>60.003484067805744</v>
      </c>
      <c r="I32" s="324">
        <v>71.607810249559861</v>
      </c>
      <c r="J32" s="324">
        <v>68.93755493240748</v>
      </c>
      <c r="K32" s="324">
        <v>71.14247739951945</v>
      </c>
      <c r="L32" s="324">
        <v>69.750868011173509</v>
      </c>
      <c r="M32" s="324">
        <v>69.549507578040064</v>
      </c>
      <c r="N32" s="324">
        <v>68.604094544486287</v>
      </c>
      <c r="O32" s="324">
        <v>67.411555018805004</v>
      </c>
      <c r="P32" s="324">
        <v>66.645751102576824</v>
      </c>
      <c r="Q32" s="324">
        <v>65.976315536552349</v>
      </c>
      <c r="R32" s="324">
        <v>65.298159907725619</v>
      </c>
    </row>
    <row r="33" spans="2:18" ht="13.5" customHeight="1">
      <c r="B33" s="323" t="s">
        <v>583</v>
      </c>
      <c r="C33" s="323" t="s">
        <v>583</v>
      </c>
      <c r="D33" s="324">
        <v>-36.966160087363306</v>
      </c>
      <c r="E33" s="324">
        <v>-24.226431129569399</v>
      </c>
      <c r="F33" s="324">
        <v>-10.418357599014264</v>
      </c>
      <c r="G33" s="324">
        <v>6.3622984936359455</v>
      </c>
      <c r="H33" s="324">
        <v>11.162062635398014</v>
      </c>
      <c r="I33" s="324">
        <v>27.728669026172703</v>
      </c>
      <c r="J33" s="324">
        <v>24.854375136391248</v>
      </c>
      <c r="K33" s="324">
        <v>10.333705834055351</v>
      </c>
      <c r="L33" s="324">
        <v>4.0874887521146706</v>
      </c>
      <c r="M33" s="324">
        <v>1.6380421120240438</v>
      </c>
      <c r="N33" s="324">
        <v>0.31262068438419266</v>
      </c>
      <c r="O33" s="324">
        <v>-1.0502981516586534</v>
      </c>
      <c r="P33" s="324">
        <v>-2.1587615127197211</v>
      </c>
      <c r="Q33" s="324">
        <v>-3.300499516366886</v>
      </c>
      <c r="R33" s="324">
        <v>-4.813363829998158</v>
      </c>
    </row>
    <row r="34" spans="2:18" ht="14.25" customHeight="1">
      <c r="B34" s="323" t="s">
        <v>2678</v>
      </c>
      <c r="C34" s="323" t="s">
        <v>2678</v>
      </c>
      <c r="D34" s="324">
        <v>53.303816997586928</v>
      </c>
      <c r="E34" s="324">
        <v>55.144977724138165</v>
      </c>
      <c r="F34" s="324">
        <v>55.868206071874361</v>
      </c>
      <c r="G34" s="324">
        <v>59.897543935917007</v>
      </c>
      <c r="H34" s="324">
        <v>70.227635216622176</v>
      </c>
      <c r="I34" s="324">
        <v>72.904994059286281</v>
      </c>
      <c r="J34" s="324">
        <v>65.990453155327216</v>
      </c>
      <c r="K34" s="324">
        <v>69.880592266779161</v>
      </c>
      <c r="L34" s="324">
        <v>72.119957392052015</v>
      </c>
      <c r="M34" s="324">
        <v>67.881281852982539</v>
      </c>
      <c r="N34" s="324">
        <v>66.264153745035941</v>
      </c>
      <c r="O34" s="324">
        <v>65.434973738409539</v>
      </c>
      <c r="P34" s="324">
        <v>64.149972884377192</v>
      </c>
      <c r="Q34" s="324">
        <v>62.460922699113276</v>
      </c>
      <c r="R34" s="324">
        <v>60.945189875430003</v>
      </c>
    </row>
    <row r="35" spans="2:18" ht="13.5" customHeight="1">
      <c r="B35" s="323" t="s">
        <v>561</v>
      </c>
      <c r="C35" s="323" t="s">
        <v>561</v>
      </c>
      <c r="D35" s="324">
        <v>5.2815090195119723</v>
      </c>
      <c r="E35" s="324">
        <v>6.9063735371251145</v>
      </c>
      <c r="F35" s="324">
        <v>8.6619231295994474</v>
      </c>
      <c r="G35" s="324">
        <v>10.141430390557039</v>
      </c>
      <c r="H35" s="324">
        <v>11.142327762597711</v>
      </c>
      <c r="I35" s="324">
        <v>20.995246335183236</v>
      </c>
      <c r="J35" s="324">
        <v>19.781401806578099</v>
      </c>
      <c r="K35" s="324">
        <v>19.881906923286326</v>
      </c>
      <c r="L35" s="324">
        <v>21.412434201908827</v>
      </c>
      <c r="M35" s="324">
        <v>22.923638195120208</v>
      </c>
      <c r="N35" s="324">
        <v>23.684369218754682</v>
      </c>
      <c r="O35" s="324">
        <v>23.740101310044729</v>
      </c>
      <c r="P35" s="324">
        <v>23.064501102702817</v>
      </c>
      <c r="Q35" s="324">
        <v>22.401136164529881</v>
      </c>
      <c r="R35" s="324">
        <v>21.672278092002493</v>
      </c>
    </row>
    <row r="36" spans="2:18" ht="13.5" customHeight="1">
      <c r="B36" s="323" t="s">
        <v>550</v>
      </c>
      <c r="C36" s="323" t="s">
        <v>550</v>
      </c>
      <c r="D36" s="324" t="s">
        <v>2623</v>
      </c>
      <c r="E36" s="324" t="s">
        <v>2623</v>
      </c>
      <c r="F36" s="324" t="s">
        <v>2623</v>
      </c>
      <c r="G36" s="324" t="s">
        <v>2623</v>
      </c>
      <c r="H36" s="324" t="s">
        <v>2623</v>
      </c>
      <c r="I36" s="324" t="s">
        <v>2623</v>
      </c>
      <c r="J36" s="324" t="s">
        <v>2623</v>
      </c>
      <c r="K36" s="324" t="s">
        <v>2623</v>
      </c>
      <c r="L36" s="324" t="s">
        <v>2623</v>
      </c>
      <c r="M36" s="324" t="s">
        <v>2623</v>
      </c>
      <c r="N36" s="324" t="s">
        <v>2623</v>
      </c>
      <c r="O36" s="324" t="s">
        <v>2623</v>
      </c>
      <c r="P36" s="324" t="s">
        <v>2623</v>
      </c>
      <c r="Q36" s="324" t="s">
        <v>2623</v>
      </c>
      <c r="R36" s="324" t="s">
        <v>2623</v>
      </c>
    </row>
    <row r="37" spans="2:18" ht="13.5" customHeight="1">
      <c r="B37" s="323" t="s">
        <v>516</v>
      </c>
      <c r="C37" s="323" t="s">
        <v>516</v>
      </c>
      <c r="D37" s="324">
        <v>46.448465713034174</v>
      </c>
      <c r="E37" s="324">
        <v>47.88434349596205</v>
      </c>
      <c r="F37" s="324">
        <v>44.425895983142979</v>
      </c>
      <c r="G37" s="324">
        <v>41.529804870100328</v>
      </c>
      <c r="H37" s="324">
        <v>38.46223088935691</v>
      </c>
      <c r="I37" s="324">
        <v>44.901516534657823</v>
      </c>
      <c r="J37" s="324">
        <v>40.668572415155218</v>
      </c>
      <c r="K37" s="324">
        <v>37.346045378789235</v>
      </c>
      <c r="L37" s="324">
        <v>39.804662694109837</v>
      </c>
      <c r="M37" s="324">
        <v>44.569912920725351</v>
      </c>
      <c r="N37" s="324">
        <v>47.681497124882341</v>
      </c>
      <c r="O37" s="324">
        <v>49.796311187606399</v>
      </c>
      <c r="P37" s="324">
        <v>51.886862260251952</v>
      </c>
      <c r="Q37" s="324">
        <v>53.213209664726293</v>
      </c>
      <c r="R37" s="324">
        <v>54.577120381718522</v>
      </c>
    </row>
    <row r="38" spans="2:18" ht="13.5" customHeight="1">
      <c r="B38" s="323" t="s">
        <v>2679</v>
      </c>
      <c r="C38" s="323" t="s">
        <v>2679</v>
      </c>
      <c r="D38" s="324" t="s">
        <v>2623</v>
      </c>
      <c r="E38" s="324" t="s">
        <v>2623</v>
      </c>
      <c r="F38" s="324" t="s">
        <v>2623</v>
      </c>
      <c r="G38" s="324" t="s">
        <v>2623</v>
      </c>
      <c r="H38" s="324" t="s">
        <v>2623</v>
      </c>
      <c r="I38" s="324" t="s">
        <v>2623</v>
      </c>
      <c r="J38" s="324" t="s">
        <v>2623</v>
      </c>
      <c r="K38" s="324" t="s">
        <v>2623</v>
      </c>
      <c r="L38" s="324" t="s">
        <v>2623</v>
      </c>
      <c r="M38" s="324" t="s">
        <v>2623</v>
      </c>
      <c r="N38" s="324" t="s">
        <v>2623</v>
      </c>
      <c r="O38" s="324" t="s">
        <v>2623</v>
      </c>
      <c r="P38" s="324" t="s">
        <v>2623</v>
      </c>
      <c r="Q38" s="324" t="s">
        <v>2623</v>
      </c>
      <c r="R38" s="324" t="s">
        <v>2623</v>
      </c>
    </row>
    <row r="39" spans="2:18" ht="13.5" customHeight="1">
      <c r="B39" s="323" t="s">
        <v>526</v>
      </c>
      <c r="C39" s="323" t="s">
        <v>526</v>
      </c>
      <c r="D39" s="324">
        <v>28.260346349332167</v>
      </c>
      <c r="E39" s="324">
        <v>26.756279534657136</v>
      </c>
      <c r="F39" s="324">
        <v>25.861947164914106</v>
      </c>
      <c r="G39" s="324">
        <v>26.243531372326988</v>
      </c>
      <c r="H39" s="324">
        <v>28.575728143384072</v>
      </c>
      <c r="I39" s="324">
        <v>37.758600761824951</v>
      </c>
      <c r="J39" s="324">
        <v>40.549291567382042</v>
      </c>
      <c r="K39" s="324">
        <v>39.096685725549349</v>
      </c>
      <c r="L39" s="324">
        <v>39.698738503972123</v>
      </c>
      <c r="M39" s="324">
        <v>42.318118356708858</v>
      </c>
      <c r="N39" s="324">
        <v>45.753357018208504</v>
      </c>
      <c r="O39" s="324">
        <v>48.756210785000043</v>
      </c>
      <c r="P39" s="324">
        <v>51.245991982705711</v>
      </c>
      <c r="Q39" s="324">
        <v>53.496509320664174</v>
      </c>
      <c r="R39" s="324">
        <v>55.691412929983599</v>
      </c>
    </row>
    <row r="40" spans="2:18" ht="13.5" customHeight="1">
      <c r="B40" s="323" t="s">
        <v>1617</v>
      </c>
      <c r="C40" s="323" t="s">
        <v>2680</v>
      </c>
      <c r="D40" s="324" t="s">
        <v>2623</v>
      </c>
      <c r="E40" s="324" t="s">
        <v>2623</v>
      </c>
      <c r="F40" s="324" t="s">
        <v>2623</v>
      </c>
      <c r="G40" s="324" t="s">
        <v>2623</v>
      </c>
      <c r="H40" s="324" t="s">
        <v>2623</v>
      </c>
      <c r="I40" s="324" t="s">
        <v>2623</v>
      </c>
      <c r="J40" s="324" t="s">
        <v>2623</v>
      </c>
      <c r="K40" s="324" t="s">
        <v>2623</v>
      </c>
      <c r="L40" s="324" t="s">
        <v>2623</v>
      </c>
      <c r="M40" s="324" t="s">
        <v>2623</v>
      </c>
      <c r="N40" s="324" t="s">
        <v>2623</v>
      </c>
      <c r="O40" s="324" t="s">
        <v>2623</v>
      </c>
      <c r="P40" s="324" t="s">
        <v>2623</v>
      </c>
      <c r="Q40" s="324" t="s">
        <v>2623</v>
      </c>
      <c r="R40" s="324" t="s">
        <v>2623</v>
      </c>
    </row>
    <row r="41" spans="2:18" ht="13.5" customHeight="1">
      <c r="B41" s="323" t="s">
        <v>2681</v>
      </c>
      <c r="C41" s="323" t="s">
        <v>2681</v>
      </c>
      <c r="D41" s="324">
        <v>-40.750906668419262</v>
      </c>
      <c r="E41" s="324">
        <v>-22.763332437770746</v>
      </c>
      <c r="F41" s="324">
        <v>-10.684279485265899</v>
      </c>
      <c r="G41" s="324">
        <v>-3.7558615940889997</v>
      </c>
      <c r="H41" s="324">
        <v>1.6470701972483779</v>
      </c>
      <c r="I41" s="324">
        <v>10.153886829552896</v>
      </c>
      <c r="J41" s="324">
        <v>11.065871666383423</v>
      </c>
      <c r="K41" s="324">
        <v>8.5973444601145736</v>
      </c>
      <c r="L41" s="324">
        <v>14.114418657164169</v>
      </c>
      <c r="M41" s="324">
        <v>15.825814454759938</v>
      </c>
      <c r="N41" s="324">
        <v>16.573985483651235</v>
      </c>
      <c r="O41" s="324">
        <v>17.830664874585587</v>
      </c>
      <c r="P41" s="324">
        <v>19.509942051320039</v>
      </c>
      <c r="Q41" s="324">
        <v>21.152206920309283</v>
      </c>
      <c r="R41" s="324">
        <v>22.420515582713257</v>
      </c>
    </row>
    <row r="42" spans="2:18" ht="13.5" customHeight="1">
      <c r="B42" s="323" t="s">
        <v>522</v>
      </c>
      <c r="C42" s="323" t="s">
        <v>522</v>
      </c>
      <c r="D42" s="324">
        <v>41.049603543979551</v>
      </c>
      <c r="E42" s="324">
        <v>42.08300986121602</v>
      </c>
      <c r="F42" s="324">
        <v>43.777951636714732</v>
      </c>
      <c r="G42" s="324">
        <v>46.591431592018928</v>
      </c>
      <c r="H42" s="324">
        <v>50.595809185333096</v>
      </c>
      <c r="I42" s="324">
        <v>62.074697187881988</v>
      </c>
      <c r="J42" s="324">
        <v>63.041583330461059</v>
      </c>
      <c r="K42" s="324">
        <v>66.422415158669693</v>
      </c>
      <c r="L42" s="324">
        <v>69.504873845848365</v>
      </c>
      <c r="M42" s="324">
        <v>72.508116474517365</v>
      </c>
      <c r="N42" s="324">
        <v>75.465421425427621</v>
      </c>
      <c r="O42" s="324">
        <v>77.789707597986805</v>
      </c>
      <c r="P42" s="324">
        <v>79.833158406289002</v>
      </c>
      <c r="Q42" s="324">
        <v>81.860046413127051</v>
      </c>
      <c r="R42" s="324">
        <v>83.887603871781494</v>
      </c>
    </row>
    <row r="43" spans="2:18" ht="13.5" customHeight="1">
      <c r="B43" s="323" t="s">
        <v>2682</v>
      </c>
      <c r="C43" s="323" t="s">
        <v>2682</v>
      </c>
      <c r="D43" s="324" t="s">
        <v>2623</v>
      </c>
      <c r="E43" s="324" t="s">
        <v>2623</v>
      </c>
      <c r="F43" s="324" t="s">
        <v>2623</v>
      </c>
      <c r="G43" s="324" t="s">
        <v>2623</v>
      </c>
      <c r="H43" s="324" t="s">
        <v>2623</v>
      </c>
      <c r="I43" s="324" t="s">
        <v>2623</v>
      </c>
      <c r="J43" s="324" t="s">
        <v>2623</v>
      </c>
      <c r="K43" s="324" t="s">
        <v>2623</v>
      </c>
      <c r="L43" s="324" t="s">
        <v>2623</v>
      </c>
      <c r="M43" s="324" t="s">
        <v>2673</v>
      </c>
      <c r="N43" s="324" t="s">
        <v>2673</v>
      </c>
      <c r="O43" s="324" t="s">
        <v>2673</v>
      </c>
      <c r="P43" s="324" t="s">
        <v>2673</v>
      </c>
      <c r="Q43" s="324" t="s">
        <v>2673</v>
      </c>
      <c r="R43" s="324" t="s">
        <v>2673</v>
      </c>
    </row>
    <row r="44" spans="2:18" ht="13.5" customHeight="1">
      <c r="B44" s="323" t="s">
        <v>2683</v>
      </c>
      <c r="C44" s="323" t="s">
        <v>2683</v>
      </c>
      <c r="D44" s="324" t="s">
        <v>2623</v>
      </c>
      <c r="E44" s="324" t="s">
        <v>2623</v>
      </c>
      <c r="F44" s="324" t="s">
        <v>2623</v>
      </c>
      <c r="G44" s="324" t="s">
        <v>2623</v>
      </c>
      <c r="H44" s="324" t="s">
        <v>2623</v>
      </c>
      <c r="I44" s="324" t="s">
        <v>2623</v>
      </c>
      <c r="J44" s="324" t="s">
        <v>2623</v>
      </c>
      <c r="K44" s="324" t="s">
        <v>2623</v>
      </c>
      <c r="L44" s="324" t="s">
        <v>2623</v>
      </c>
      <c r="M44" s="324" t="s">
        <v>2623</v>
      </c>
      <c r="N44" s="324" t="s">
        <v>2623</v>
      </c>
      <c r="O44" s="324" t="s">
        <v>2623</v>
      </c>
      <c r="P44" s="324" t="s">
        <v>2623</v>
      </c>
      <c r="Q44" s="324" t="s">
        <v>2623</v>
      </c>
      <c r="R44" s="324" t="s">
        <v>2623</v>
      </c>
    </row>
    <row r="45" spans="2:18">
      <c r="B45" s="323" t="s">
        <v>2684</v>
      </c>
      <c r="C45" s="323" t="s">
        <v>2684</v>
      </c>
      <c r="D45" s="324">
        <v>22.840562118861545</v>
      </c>
      <c r="E45" s="324">
        <v>23.275212813312347</v>
      </c>
      <c r="F45" s="324">
        <v>22.115178158814544</v>
      </c>
      <c r="G45" s="324">
        <v>24.002903443830295</v>
      </c>
      <c r="H45" s="324">
        <v>25.463735673493371</v>
      </c>
      <c r="I45" s="324">
        <v>30.162584955979284</v>
      </c>
      <c r="J45" s="324">
        <v>33.763730117252365</v>
      </c>
      <c r="K45" s="324">
        <v>23.405440186011532</v>
      </c>
      <c r="L45" s="324">
        <v>22.835619917667451</v>
      </c>
      <c r="M45" s="324">
        <v>25.460044412442556</v>
      </c>
      <c r="N45" s="324">
        <v>25.926326863631587</v>
      </c>
      <c r="O45" s="324">
        <v>27.0353497973225</v>
      </c>
      <c r="P45" s="324">
        <v>28.142492295345932</v>
      </c>
      <c r="Q45" s="324">
        <v>29.130132753186395</v>
      </c>
      <c r="R45" s="324">
        <v>29.74901590423833</v>
      </c>
    </row>
    <row r="46" spans="2:18">
      <c r="B46" s="323" t="s">
        <v>2685</v>
      </c>
      <c r="C46" s="323" t="s">
        <v>2685</v>
      </c>
      <c r="D46" s="324" t="s">
        <v>2623</v>
      </c>
      <c r="E46" s="324" t="s">
        <v>2623</v>
      </c>
      <c r="F46" s="324" t="s">
        <v>2623</v>
      </c>
      <c r="G46" s="324" t="s">
        <v>2623</v>
      </c>
      <c r="H46" s="324" t="s">
        <v>2623</v>
      </c>
      <c r="I46" s="324" t="s">
        <v>2623</v>
      </c>
      <c r="J46" s="324" t="s">
        <v>2623</v>
      </c>
      <c r="K46" s="324" t="s">
        <v>2623</v>
      </c>
      <c r="L46" s="324" t="s">
        <v>2623</v>
      </c>
      <c r="M46" s="324" t="s">
        <v>2623</v>
      </c>
      <c r="N46" s="324" t="s">
        <v>2623</v>
      </c>
      <c r="O46" s="324" t="s">
        <v>2623</v>
      </c>
      <c r="P46" s="324" t="s">
        <v>2623</v>
      </c>
      <c r="Q46" s="324" t="s">
        <v>2623</v>
      </c>
      <c r="R46" s="324" t="s">
        <v>2623</v>
      </c>
    </row>
    <row r="47" spans="2:18">
      <c r="B47" s="323" t="s">
        <v>2686</v>
      </c>
      <c r="C47" s="323" t="s">
        <v>2686</v>
      </c>
      <c r="D47" s="324" t="s">
        <v>2623</v>
      </c>
      <c r="E47" s="324" t="s">
        <v>2623</v>
      </c>
      <c r="F47" s="324" t="s">
        <v>2623</v>
      </c>
      <c r="G47" s="324" t="s">
        <v>2623</v>
      </c>
      <c r="H47" s="324" t="s">
        <v>2623</v>
      </c>
      <c r="I47" s="324" t="s">
        <v>2623</v>
      </c>
      <c r="J47" s="324" t="s">
        <v>2623</v>
      </c>
      <c r="K47" s="324" t="s">
        <v>2623</v>
      </c>
      <c r="L47" s="324" t="s">
        <v>2623</v>
      </c>
      <c r="M47" s="324" t="s">
        <v>2623</v>
      </c>
      <c r="N47" s="324" t="s">
        <v>2623</v>
      </c>
      <c r="O47" s="324" t="s">
        <v>2623</v>
      </c>
      <c r="P47" s="324" t="s">
        <v>2623</v>
      </c>
      <c r="Q47" s="324" t="s">
        <v>2623</v>
      </c>
      <c r="R47" s="324" t="s">
        <v>2623</v>
      </c>
    </row>
    <row r="48" spans="2:18" ht="13.5">
      <c r="B48" s="323" t="s">
        <v>2698</v>
      </c>
      <c r="C48" s="323" t="s">
        <v>514</v>
      </c>
      <c r="D48" s="324">
        <v>44.395291971472176</v>
      </c>
      <c r="E48" s="324">
        <v>44.300371521787085</v>
      </c>
      <c r="F48" s="324">
        <v>44.24305116224339</v>
      </c>
      <c r="G48" s="324">
        <v>46.570200881430303</v>
      </c>
      <c r="H48" s="324">
        <v>49.88064552898814</v>
      </c>
      <c r="I48" s="324">
        <v>57.29743065715671</v>
      </c>
      <c r="J48" s="324">
        <v>54.134522380627338</v>
      </c>
      <c r="K48" s="324">
        <v>51.575391527312334</v>
      </c>
      <c r="L48" s="324">
        <v>52.357643240527473</v>
      </c>
      <c r="M48" s="324">
        <v>54.012208380939555</v>
      </c>
      <c r="N48" s="324">
        <v>54.425774146028814</v>
      </c>
      <c r="O48" s="324">
        <v>54.636754453701784</v>
      </c>
      <c r="P48" s="324">
        <v>54.678718762625721</v>
      </c>
      <c r="Q48" s="324">
        <v>54.694762329804028</v>
      </c>
      <c r="R48" s="324">
        <v>54.709683032012578</v>
      </c>
    </row>
    <row r="49" spans="2:18">
      <c r="B49" s="323" t="s">
        <v>2688</v>
      </c>
      <c r="C49" s="323" t="s">
        <v>2688</v>
      </c>
      <c r="D49" s="324" t="s">
        <v>2623</v>
      </c>
      <c r="E49" s="324" t="s">
        <v>2623</v>
      </c>
      <c r="F49" s="324" t="s">
        <v>2623</v>
      </c>
      <c r="G49" s="324" t="s">
        <v>2623</v>
      </c>
      <c r="H49" s="324" t="s">
        <v>2623</v>
      </c>
      <c r="I49" s="324" t="s">
        <v>2623</v>
      </c>
      <c r="J49" s="324" t="s">
        <v>2623</v>
      </c>
      <c r="K49" s="324" t="s">
        <v>2623</v>
      </c>
      <c r="L49" s="324" t="s">
        <v>2623</v>
      </c>
      <c r="M49" s="324" t="s">
        <v>2623</v>
      </c>
      <c r="N49" s="324" t="s">
        <v>2623</v>
      </c>
      <c r="O49" s="324" t="s">
        <v>2623</v>
      </c>
      <c r="P49" s="324" t="s">
        <v>2623</v>
      </c>
      <c r="Q49" s="324" t="s">
        <v>2623</v>
      </c>
      <c r="R49" s="324" t="s">
        <v>2623</v>
      </c>
    </row>
    <row r="50" spans="2:18">
      <c r="B50" s="325" t="s">
        <v>2689</v>
      </c>
      <c r="C50" s="325" t="s">
        <v>2689</v>
      </c>
      <c r="D50" s="326" t="s">
        <v>2623</v>
      </c>
      <c r="E50" s="326" t="s">
        <v>2623</v>
      </c>
      <c r="F50" s="326" t="s">
        <v>2623</v>
      </c>
      <c r="G50" s="326" t="s">
        <v>2623</v>
      </c>
      <c r="H50" s="326" t="s">
        <v>2623</v>
      </c>
      <c r="I50" s="326" t="s">
        <v>2623</v>
      </c>
      <c r="J50" s="326" t="s">
        <v>2623</v>
      </c>
      <c r="K50" s="326" t="s">
        <v>2623</v>
      </c>
      <c r="L50" s="326" t="s">
        <v>2623</v>
      </c>
      <c r="M50" s="326" t="s">
        <v>2623</v>
      </c>
      <c r="N50" s="326" t="s">
        <v>2623</v>
      </c>
      <c r="O50" s="326" t="s">
        <v>2623</v>
      </c>
      <c r="P50" s="326" t="s">
        <v>2623</v>
      </c>
      <c r="Q50" s="326" t="s">
        <v>2623</v>
      </c>
      <c r="R50" s="326" t="s">
        <v>2623</v>
      </c>
    </row>
    <row r="51" spans="2:18" ht="6" customHeight="1">
      <c r="B51" s="323"/>
      <c r="C51" s="323"/>
      <c r="D51" s="324"/>
      <c r="E51" s="324"/>
      <c r="F51" s="324"/>
      <c r="G51" s="324"/>
      <c r="H51" s="324"/>
      <c r="I51" s="324"/>
      <c r="J51" s="324"/>
      <c r="K51" s="324"/>
      <c r="L51" s="324"/>
      <c r="M51" s="324"/>
      <c r="N51" s="324"/>
      <c r="O51" s="324"/>
      <c r="P51" s="324"/>
      <c r="Q51" s="324"/>
      <c r="R51" s="324"/>
    </row>
    <row r="52" spans="2:18" ht="10.5" customHeight="1">
      <c r="B52" s="470" t="s">
        <v>2618</v>
      </c>
      <c r="C52" s="470"/>
      <c r="D52" s="470"/>
      <c r="E52" s="470"/>
      <c r="F52" s="470"/>
      <c r="G52" s="470"/>
      <c r="H52" s="470"/>
      <c r="I52" s="470"/>
      <c r="J52" s="470"/>
      <c r="K52" s="470"/>
      <c r="L52" s="470"/>
      <c r="M52" s="470"/>
      <c r="N52" s="470"/>
      <c r="O52" s="470"/>
      <c r="P52" s="470"/>
      <c r="Q52" s="328"/>
      <c r="R52" s="328"/>
    </row>
    <row r="53" spans="2:18" ht="14.25" customHeight="1">
      <c r="B53" s="470" t="s">
        <v>2690</v>
      </c>
      <c r="C53" s="470"/>
      <c r="D53" s="470"/>
      <c r="E53" s="470"/>
      <c r="F53" s="470"/>
      <c r="G53" s="470"/>
      <c r="H53" s="470"/>
      <c r="I53" s="470"/>
      <c r="J53" s="470"/>
      <c r="K53" s="470"/>
      <c r="L53" s="470"/>
      <c r="M53" s="470"/>
      <c r="N53" s="470"/>
      <c r="O53" s="470"/>
      <c r="P53" s="470"/>
      <c r="Q53" s="470"/>
      <c r="R53" s="330"/>
    </row>
    <row r="54" spans="2:18" ht="40.5" customHeight="1">
      <c r="B54" s="472" t="s">
        <v>2726</v>
      </c>
      <c r="C54" s="472"/>
      <c r="D54" s="472"/>
      <c r="E54" s="472"/>
      <c r="F54" s="472"/>
      <c r="G54" s="472"/>
      <c r="H54" s="472"/>
      <c r="I54" s="472"/>
      <c r="J54" s="472"/>
      <c r="K54" s="472"/>
      <c r="L54" s="472"/>
      <c r="M54" s="472"/>
      <c r="N54" s="472"/>
      <c r="O54" s="472"/>
      <c r="P54" s="472"/>
      <c r="Q54" s="472"/>
      <c r="R54" s="472"/>
    </row>
    <row r="55" spans="2:18" ht="27.75" customHeight="1">
      <c r="B55" s="472" t="s">
        <v>2731</v>
      </c>
      <c r="C55" s="472"/>
      <c r="D55" s="472"/>
      <c r="E55" s="472"/>
      <c r="F55" s="472"/>
      <c r="G55" s="472"/>
      <c r="H55" s="472"/>
      <c r="I55" s="472"/>
      <c r="J55" s="472"/>
      <c r="K55" s="472"/>
      <c r="L55" s="472"/>
      <c r="M55" s="472"/>
      <c r="N55" s="472"/>
      <c r="O55" s="472"/>
      <c r="P55" s="472"/>
      <c r="Q55" s="472"/>
      <c r="R55" s="472"/>
    </row>
    <row r="56" spans="2:18" ht="42.75" customHeight="1">
      <c r="B56" s="474" t="s">
        <v>2728</v>
      </c>
      <c r="C56" s="474"/>
      <c r="D56" s="474"/>
      <c r="E56" s="474"/>
      <c r="F56" s="474"/>
      <c r="G56" s="474"/>
      <c r="H56" s="474"/>
      <c r="I56" s="474"/>
      <c r="J56" s="474"/>
      <c r="K56" s="474"/>
      <c r="L56" s="474"/>
      <c r="M56" s="474"/>
      <c r="N56" s="474"/>
      <c r="O56" s="474"/>
      <c r="P56" s="474"/>
      <c r="Q56" s="474"/>
      <c r="R56" s="474"/>
    </row>
    <row r="57" spans="2:18">
      <c r="B57" s="323"/>
      <c r="C57" s="323"/>
      <c r="D57" s="330"/>
      <c r="E57" s="330"/>
      <c r="F57" s="330"/>
      <c r="G57" s="330"/>
      <c r="H57" s="330"/>
      <c r="I57" s="330"/>
      <c r="J57" s="330"/>
      <c r="K57" s="330"/>
      <c r="L57" s="330"/>
      <c r="M57" s="330"/>
      <c r="N57" s="330"/>
      <c r="O57" s="330"/>
      <c r="P57" s="330"/>
      <c r="Q57" s="33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row r="77" spans="2:18">
      <c r="B77" s="323"/>
      <c r="C77" s="323"/>
      <c r="D77" s="330"/>
      <c r="E77" s="330"/>
      <c r="F77" s="330"/>
      <c r="G77" s="330"/>
      <c r="H77" s="330"/>
      <c r="I77" s="330"/>
      <c r="J77" s="330"/>
      <c r="K77" s="330"/>
      <c r="L77" s="330"/>
      <c r="M77" s="330"/>
      <c r="N77" s="330"/>
      <c r="O77" s="330"/>
      <c r="P77" s="330"/>
      <c r="Q77" s="330"/>
      <c r="R77" s="330"/>
    </row>
  </sheetData>
  <mergeCells count="7">
    <mergeCell ref="B56:R56"/>
    <mergeCell ref="B2:R2"/>
    <mergeCell ref="B3:R3"/>
    <mergeCell ref="B52:P52"/>
    <mergeCell ref="B53:Q53"/>
    <mergeCell ref="B54:R54"/>
    <mergeCell ref="B55:R55"/>
  </mergeCells>
  <conditionalFormatting sqref="B30:R42 B44:R44 B43:L43 B46:R47 D45:R45 B11:R28 B29:K29 C48:R48 B49:R50 M29">
    <cfRule type="expression" dxfId="62" priority="7">
      <formula>MOD(ROW(),2)=0</formula>
    </cfRule>
  </conditionalFormatting>
  <conditionalFormatting sqref="B48">
    <cfRule type="expression" dxfId="61" priority="6">
      <formula>MOD(ROW(),2)=0</formula>
    </cfRule>
  </conditionalFormatting>
  <conditionalFormatting sqref="N29:R29">
    <cfRule type="expression" dxfId="60" priority="5">
      <formula>MOD(ROW(),2)=0</formula>
    </cfRule>
  </conditionalFormatting>
  <conditionalFormatting sqref="M43:R43">
    <cfRule type="expression" dxfId="59" priority="4">
      <formula>MOD(ROW(),2)=0</formula>
    </cfRule>
  </conditionalFormatting>
  <conditionalFormatting sqref="B45">
    <cfRule type="expression" dxfId="58" priority="3">
      <formula>MOD(ROW(),2)=0</formula>
    </cfRule>
  </conditionalFormatting>
  <conditionalFormatting sqref="C45">
    <cfRule type="expression" dxfId="57" priority="2">
      <formula>MOD(ROW(),2)=0</formula>
    </cfRule>
  </conditionalFormatting>
  <conditionalFormatting sqref="L29">
    <cfRule type="expression" dxfId="56" priority="1">
      <formula>MOD(ROW(),2)=0</formula>
    </cfRule>
  </conditionalFormatting>
  <hyperlinks>
    <hyperlink ref="B55:R55" r:id="rId1" display="2 China’s deficit and public debt numbers presented in this table cover a narrower perimeter of the general government than IMF staff’s estimates in China Article IV reports (see IMF 2024a for a reconciliation of the two estimates)." xr:uid="{D806E749-DBED-45EF-A448-E83D8A03B9DA}"/>
  </hyperlinks>
  <pageMargins left="0.7" right="0.7" top="0.75" bottom="0.75" header="0.3" footer="0.3"/>
  <pageSetup scale="35"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0BC7B-C4B8-46D5-88D1-6485D2A30D66}">
  <sheetPr codeName="Sheet20">
    <pageSetUpPr fitToPage="1"/>
  </sheetPr>
  <dimension ref="B2:AI76"/>
  <sheetViews>
    <sheetView zoomScaleNormal="100" workbookViewId="0">
      <pane xSplit="3" ySplit="4" topLeftCell="D37" activePane="bottomRight" state="frozen"/>
      <selection pane="bottomRight" activeCell="W13" sqref="W13"/>
      <selection pane="bottomLeft" activeCell="W13" sqref="W13"/>
      <selection pane="topRight" activeCell="W13" sqref="W13"/>
    </sheetView>
  </sheetViews>
  <sheetFormatPr defaultColWidth="9.140625" defaultRowHeight="12" outlineLevelCol="1"/>
  <cols>
    <col min="1" max="1" width="6.7109375" style="310" customWidth="1"/>
    <col min="2" max="2" width="27.85546875" style="310" customWidth="1"/>
    <col min="3" max="3" width="40.42578125" style="310" hidden="1" customWidth="1" outlineLevel="1"/>
    <col min="4" max="4" width="8.140625" style="311" customWidth="1" collapsed="1"/>
    <col min="5" max="18" width="8.140625" style="311" customWidth="1"/>
    <col min="19" max="16384" width="9.140625" style="310"/>
  </cols>
  <sheetData>
    <row r="2" spans="2:22" ht="15">
      <c r="B2" s="473" t="s">
        <v>2732</v>
      </c>
      <c r="C2" s="473"/>
      <c r="D2" s="473"/>
      <c r="E2" s="473"/>
      <c r="F2" s="473"/>
      <c r="G2" s="473"/>
      <c r="H2" s="473"/>
      <c r="I2" s="473"/>
      <c r="J2" s="473"/>
      <c r="K2" s="473"/>
      <c r="L2" s="473"/>
      <c r="M2" s="473"/>
      <c r="N2" s="473"/>
      <c r="O2" s="473"/>
      <c r="P2" s="473"/>
      <c r="Q2" s="473"/>
      <c r="R2" s="473"/>
      <c r="V2" s="347"/>
    </row>
    <row r="3" spans="2:22">
      <c r="B3" s="475" t="s">
        <v>646</v>
      </c>
      <c r="C3" s="476"/>
      <c r="D3" s="476"/>
      <c r="E3" s="476"/>
      <c r="F3" s="476"/>
      <c r="G3" s="476"/>
      <c r="H3" s="476"/>
      <c r="I3" s="476"/>
      <c r="J3" s="476"/>
      <c r="K3" s="476"/>
      <c r="L3" s="476"/>
      <c r="M3" s="476"/>
      <c r="N3" s="476"/>
      <c r="O3" s="476"/>
      <c r="P3" s="476"/>
      <c r="Q3" s="476"/>
      <c r="R3" s="476"/>
    </row>
    <row r="4" spans="2:22"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22" ht="14.1" hidden="1" customHeight="1">
      <c r="B5" s="318" t="s">
        <v>2600</v>
      </c>
      <c r="C5" s="349" t="s">
        <v>2600</v>
      </c>
      <c r="D5" s="320">
        <v>-3.1470653978762582</v>
      </c>
      <c r="E5" s="320">
        <v>-3.3021520720517663</v>
      </c>
      <c r="F5" s="320">
        <v>-2.9902028089362083</v>
      </c>
      <c r="G5" s="320">
        <v>-2.8504826441036086</v>
      </c>
      <c r="H5" s="320">
        <v>-3.5754518921619924</v>
      </c>
      <c r="I5" s="320">
        <v>-9.5430019701869711</v>
      </c>
      <c r="J5" s="320">
        <v>-6.2601249811591524</v>
      </c>
      <c r="K5" s="320">
        <v>-3.8741259129510772</v>
      </c>
      <c r="L5" s="320">
        <v>-5.4926329809285521</v>
      </c>
      <c r="M5" s="320">
        <v>-4.8647694005653612</v>
      </c>
      <c r="N5" s="320">
        <v>-4.6761446445820507</v>
      </c>
      <c r="O5" s="320">
        <v>-4.4788525619144082</v>
      </c>
      <c r="P5" s="320">
        <v>-4.3569844783658906</v>
      </c>
      <c r="Q5" s="320">
        <v>-4.3757464550941556</v>
      </c>
      <c r="R5" s="320">
        <v>-4.2567973874662783</v>
      </c>
    </row>
    <row r="6" spans="2:22" ht="14.1" customHeight="1">
      <c r="B6" s="318" t="s">
        <v>2601</v>
      </c>
      <c r="C6" s="349" t="s">
        <v>2733</v>
      </c>
      <c r="D6" s="320">
        <v>-3.6066274672994525</v>
      </c>
      <c r="E6" s="320">
        <v>-3.7296784020052649</v>
      </c>
      <c r="F6" s="320">
        <v>-3.9050813991625173</v>
      </c>
      <c r="G6" s="320">
        <v>-3.6192787735224896</v>
      </c>
      <c r="H6" s="320">
        <v>-3.9657011984256463</v>
      </c>
      <c r="I6" s="320">
        <v>-5.3239160109685013</v>
      </c>
      <c r="J6" s="320">
        <v>-4.6434369484075591</v>
      </c>
      <c r="K6" s="320">
        <v>-4.4923510421112223</v>
      </c>
      <c r="L6" s="320">
        <v>-4.0249844925105744</v>
      </c>
      <c r="M6" s="320">
        <v>-3.6489182161369782</v>
      </c>
      <c r="N6" s="320">
        <v>-3.3774410803170407</v>
      </c>
      <c r="O6" s="320">
        <v>-3.3492575165831875</v>
      </c>
      <c r="P6" s="320">
        <v>-3.2414786652911705</v>
      </c>
      <c r="Q6" s="320">
        <v>-3.2105075518225923</v>
      </c>
      <c r="R6" s="320">
        <v>-3.1548326390811141</v>
      </c>
    </row>
    <row r="7" spans="2:22" ht="14.1" customHeight="1">
      <c r="B7" s="321" t="s">
        <v>2734</v>
      </c>
      <c r="C7" s="349" t="s">
        <v>2735</v>
      </c>
      <c r="D7" s="320">
        <v>-4.5382470302957554</v>
      </c>
      <c r="E7" s="320">
        <v>-5.2293821598482229</v>
      </c>
      <c r="F7" s="320">
        <v>-5.3287282143019734</v>
      </c>
      <c r="G7" s="320">
        <v>-4.0683795227921289</v>
      </c>
      <c r="H7" s="320">
        <v>-4.4388182713105344</v>
      </c>
      <c r="I7" s="320">
        <v>-5.2737853044021499</v>
      </c>
      <c r="J7" s="320">
        <v>-5.0810105028765422</v>
      </c>
      <c r="K7" s="320">
        <v>-4.7790002911640972</v>
      </c>
      <c r="L7" s="320">
        <v>-4.0092509936029739</v>
      </c>
      <c r="M7" s="320">
        <v>-4.1066986234647613</v>
      </c>
      <c r="N7" s="320">
        <v>-3.7993422054059445</v>
      </c>
      <c r="O7" s="320">
        <v>-3.4559083932782793</v>
      </c>
      <c r="P7" s="320">
        <v>-3.4301969682875466</v>
      </c>
      <c r="Q7" s="320">
        <v>-3.7428234686755664</v>
      </c>
      <c r="R7" s="320">
        <v>-3.650005712481919</v>
      </c>
    </row>
    <row r="8" spans="2:22" ht="14.1" customHeight="1">
      <c r="B8" s="321" t="s">
        <v>759</v>
      </c>
      <c r="C8" s="349" t="s">
        <v>2736</v>
      </c>
      <c r="D8" s="320">
        <v>-3.0118070584295715</v>
      </c>
      <c r="E8" s="320">
        <v>-3.1617030806693771</v>
      </c>
      <c r="F8" s="320">
        <v>-3.7103883355867255</v>
      </c>
      <c r="G8" s="320">
        <v>-3.772657553171094</v>
      </c>
      <c r="H8" s="320">
        <v>-4.5922453600878095</v>
      </c>
      <c r="I8" s="320">
        <v>-5.0911207025682828</v>
      </c>
      <c r="J8" s="320">
        <v>-4.2552740574312651</v>
      </c>
      <c r="K8" s="320">
        <v>-4.0596296594890573</v>
      </c>
      <c r="L8" s="320">
        <v>-4.6826174802929419</v>
      </c>
      <c r="M8" s="320">
        <v>-4.5942485650618714</v>
      </c>
      <c r="N8" s="320">
        <v>-4.4558612742681669</v>
      </c>
      <c r="O8" s="320">
        <v>-4.6031907580977469</v>
      </c>
      <c r="P8" s="320">
        <v>-4.5351025058319578</v>
      </c>
      <c r="Q8" s="320">
        <v>-4.4954363199524039</v>
      </c>
      <c r="R8" s="320">
        <v>-4.4406826035301421</v>
      </c>
    </row>
    <row r="9" spans="2:22" ht="14.1" customHeight="1">
      <c r="B9" s="321" t="s">
        <v>770</v>
      </c>
      <c r="C9" s="349" t="s">
        <v>2737</v>
      </c>
      <c r="D9" s="320">
        <v>-1.1940113530330352</v>
      </c>
      <c r="E9" s="320">
        <v>-0.64030415697701337</v>
      </c>
      <c r="F9" s="320">
        <v>-0.70615089860279856</v>
      </c>
      <c r="G9" s="320">
        <v>-0.9929009159626413</v>
      </c>
      <c r="H9" s="320">
        <v>-0.58179912148231183</v>
      </c>
      <c r="I9" s="320">
        <v>-3.3356745224383966</v>
      </c>
      <c r="J9" s="320">
        <v>-2.4802453174575008</v>
      </c>
      <c r="K9" s="320">
        <v>0.34052581791876241</v>
      </c>
      <c r="L9" s="320">
        <v>-0.1756877860741819</v>
      </c>
      <c r="M9" s="320">
        <v>1.3829050466894206</v>
      </c>
      <c r="N9" s="320">
        <v>-0.70993161648963954</v>
      </c>
      <c r="O9" s="320">
        <v>-0.56955144835656391</v>
      </c>
      <c r="P9" s="320">
        <v>-0.49318252966021486</v>
      </c>
      <c r="Q9" s="320">
        <v>-0.51744496140470453</v>
      </c>
      <c r="R9" s="320">
        <v>-0.51061986801074855</v>
      </c>
    </row>
    <row r="10" spans="2:22" ht="14.1" customHeight="1">
      <c r="B10" s="321" t="s">
        <v>644</v>
      </c>
      <c r="C10" s="349" t="s">
        <v>2738</v>
      </c>
      <c r="D10" s="320">
        <v>-4.0432658551026464</v>
      </c>
      <c r="E10" s="320">
        <v>-4.464149414424325</v>
      </c>
      <c r="F10" s="320">
        <v>-4.4766396525602081</v>
      </c>
      <c r="G10" s="320">
        <v>-3.9294499849277646</v>
      </c>
      <c r="H10" s="320">
        <v>-3.9850462923800114</v>
      </c>
      <c r="I10" s="320">
        <v>-5.7975218659224232</v>
      </c>
      <c r="J10" s="320">
        <v>-5.3080421495844821</v>
      </c>
      <c r="K10" s="320">
        <v>-5.1972483221086145</v>
      </c>
      <c r="L10" s="320">
        <v>-3.9896755962699753</v>
      </c>
      <c r="M10" s="320">
        <v>-3.5622815366023439</v>
      </c>
      <c r="N10" s="320">
        <v>-3.1306798194759162</v>
      </c>
      <c r="O10" s="320">
        <v>-3.0001067937407262</v>
      </c>
      <c r="P10" s="320">
        <v>-2.8816721949678357</v>
      </c>
      <c r="Q10" s="320">
        <v>-2.8322539813155871</v>
      </c>
      <c r="R10" s="320">
        <v>-2.74683635667787</v>
      </c>
    </row>
    <row r="11" spans="2:22" ht="16.5" customHeight="1">
      <c r="B11" s="321" t="s">
        <v>171</v>
      </c>
      <c r="C11" s="349" t="s">
        <v>2739</v>
      </c>
      <c r="D11" s="320">
        <v>-3.0783622645828865</v>
      </c>
      <c r="E11" s="320">
        <v>-2.2171559992874172</v>
      </c>
      <c r="F11" s="320">
        <v>-2.206630868922522</v>
      </c>
      <c r="G11" s="320">
        <v>-1.8883028174116456</v>
      </c>
      <c r="H11" s="320">
        <v>-2.9654853546562507</v>
      </c>
      <c r="I11" s="320">
        <v>-3.4778537197740671</v>
      </c>
      <c r="J11" s="320">
        <v>-2.0531433323539177</v>
      </c>
      <c r="K11" s="320">
        <v>-2.7373026384168697</v>
      </c>
      <c r="L11" s="320">
        <v>-3.568736320799228</v>
      </c>
      <c r="M11" s="320">
        <v>-3.1342565176454631</v>
      </c>
      <c r="N11" s="320">
        <v>-2.5312378618906322</v>
      </c>
      <c r="O11" s="320">
        <v>-2.5280193080678366</v>
      </c>
      <c r="P11" s="320">
        <v>-2.2344849386745902</v>
      </c>
      <c r="Q11" s="320">
        <v>-2.1896666131371636</v>
      </c>
      <c r="R11" s="320">
        <v>-2.151720924174898</v>
      </c>
    </row>
    <row r="12" spans="2:22" ht="2.25" customHeight="1">
      <c r="B12" s="321"/>
      <c r="C12" s="349"/>
      <c r="D12" s="320"/>
      <c r="E12" s="320"/>
      <c r="F12" s="320"/>
      <c r="G12" s="320"/>
      <c r="H12" s="320"/>
      <c r="I12" s="320"/>
      <c r="J12" s="320"/>
      <c r="K12" s="320"/>
      <c r="L12" s="320"/>
      <c r="M12" s="320"/>
      <c r="N12" s="320"/>
      <c r="O12" s="320"/>
      <c r="P12" s="320"/>
      <c r="Q12" s="320"/>
      <c r="R12" s="320"/>
    </row>
    <row r="13" spans="2:22" ht="13.5" customHeight="1">
      <c r="B13" s="323" t="s">
        <v>2740</v>
      </c>
      <c r="C13" s="323" t="s">
        <v>2740</v>
      </c>
      <c r="D13" s="324">
        <v>-1.3777003286854674</v>
      </c>
      <c r="E13" s="324">
        <v>0.1272579844933609</v>
      </c>
      <c r="F13" s="324">
        <v>-0.67310590614261545</v>
      </c>
      <c r="G13" s="324">
        <v>1.6341957402494647</v>
      </c>
      <c r="H13" s="324">
        <v>-1.0580811178504579</v>
      </c>
      <c r="I13" s="324">
        <v>-2.2427993929729095</v>
      </c>
      <c r="J13" s="324">
        <v>-0.48493913601178357</v>
      </c>
      <c r="K13" s="324">
        <v>-0.99733643336044686</v>
      </c>
      <c r="L13" s="324" t="s">
        <v>2623</v>
      </c>
      <c r="M13" s="324" t="s">
        <v>2623</v>
      </c>
      <c r="N13" s="324" t="s">
        <v>2623</v>
      </c>
      <c r="O13" s="324" t="s">
        <v>2623</v>
      </c>
      <c r="P13" s="324" t="s">
        <v>2623</v>
      </c>
      <c r="Q13" s="324" t="s">
        <v>2623</v>
      </c>
      <c r="R13" s="324" t="s">
        <v>2623</v>
      </c>
    </row>
    <row r="14" spans="2:22" ht="13.5" customHeight="1">
      <c r="B14" s="323" t="s">
        <v>2741</v>
      </c>
      <c r="C14" s="323" t="s">
        <v>2741</v>
      </c>
      <c r="D14" s="324">
        <v>-3.2897447592775242</v>
      </c>
      <c r="E14" s="324">
        <v>-3.1629145583436142</v>
      </c>
      <c r="F14" s="324">
        <v>-4.1670139747338446</v>
      </c>
      <c r="G14" s="324">
        <v>-4.0684623046309394</v>
      </c>
      <c r="H14" s="324">
        <v>-5.4082191663745718</v>
      </c>
      <c r="I14" s="324">
        <v>-4.8404471865357541</v>
      </c>
      <c r="J14" s="324">
        <v>-3.6053734407215168</v>
      </c>
      <c r="K14" s="324">
        <v>-4.093687807115332</v>
      </c>
      <c r="L14" s="324">
        <v>-4.630930697598636</v>
      </c>
      <c r="M14" s="324">
        <v>-4.6483344391667147</v>
      </c>
      <c r="N14" s="324">
        <v>-4.5972468963737532</v>
      </c>
      <c r="O14" s="324">
        <v>-4.9737131825250138</v>
      </c>
      <c r="P14" s="324">
        <v>-5.005905868129946</v>
      </c>
      <c r="Q14" s="324">
        <v>-4.9681253651586932</v>
      </c>
      <c r="R14" s="324">
        <v>-4.9637458214334638</v>
      </c>
    </row>
    <row r="15" spans="2:22" ht="13.5" customHeight="1">
      <c r="B15" s="323" t="s">
        <v>2742</v>
      </c>
      <c r="C15" s="323" t="s">
        <v>2742</v>
      </c>
      <c r="D15" s="324">
        <v>-5.5528358967142113</v>
      </c>
      <c r="E15" s="324">
        <v>-4.2886306649032226</v>
      </c>
      <c r="F15" s="324">
        <v>-4.2037446820599245</v>
      </c>
      <c r="G15" s="324">
        <v>-2.9764362015929904</v>
      </c>
      <c r="H15" s="324">
        <v>-0.53957828384505091</v>
      </c>
      <c r="I15" s="324">
        <v>-4.6817700307338814</v>
      </c>
      <c r="J15" s="324">
        <v>-5.7087969670056156</v>
      </c>
      <c r="K15" s="324">
        <v>-5.5545974281938983</v>
      </c>
      <c r="L15" s="324">
        <v>-4.4547036115296752</v>
      </c>
      <c r="M15" s="324">
        <v>-3.699999999999938</v>
      </c>
      <c r="N15" s="324">
        <v>-2.9000000000000425</v>
      </c>
      <c r="O15" s="324">
        <v>-2.9000000000000044</v>
      </c>
      <c r="P15" s="324">
        <v>-2.9000000000000083</v>
      </c>
      <c r="Q15" s="324">
        <v>-2.9000000000000101</v>
      </c>
      <c r="R15" s="324">
        <v>-2.8999999999999888</v>
      </c>
    </row>
    <row r="16" spans="2:22" ht="13.5" customHeight="1">
      <c r="B16" s="323" t="s">
        <v>2743</v>
      </c>
      <c r="C16" s="323" t="s">
        <v>2743</v>
      </c>
      <c r="D16" s="324">
        <v>-2.0897168877237919</v>
      </c>
      <c r="E16" s="324">
        <v>-3.0824035480876031</v>
      </c>
      <c r="F16" s="324">
        <v>-6.9187277218277803</v>
      </c>
      <c r="G16" s="324">
        <v>-4.4342874550404128</v>
      </c>
      <c r="H16" s="324">
        <v>-3.3996717001535588</v>
      </c>
      <c r="I16" s="324">
        <v>-5.1837526253546633</v>
      </c>
      <c r="J16" s="324">
        <v>-7.4700970060265393</v>
      </c>
      <c r="K16" s="324">
        <v>-10.748659684076276</v>
      </c>
      <c r="L16" s="324">
        <v>-6.8212221388023266</v>
      </c>
      <c r="M16" s="324">
        <v>-5.6657573499934859</v>
      </c>
      <c r="N16" s="324">
        <v>-4.6899288539784454</v>
      </c>
      <c r="O16" s="324">
        <v>-3.8045701584313147</v>
      </c>
      <c r="P16" s="324">
        <v>-3.0321412785315807</v>
      </c>
      <c r="Q16" s="324">
        <v>-3.0321412785315878</v>
      </c>
      <c r="R16" s="324">
        <v>-3.0321412785316109</v>
      </c>
    </row>
    <row r="17" spans="2:35" ht="13.5" customHeight="1">
      <c r="B17" s="323" t="s">
        <v>2744</v>
      </c>
      <c r="C17" s="323" t="s">
        <v>2744</v>
      </c>
      <c r="D17" s="324">
        <v>-0.4823751297242761</v>
      </c>
      <c r="E17" s="324">
        <v>-0.22588259716599812</v>
      </c>
      <c r="F17" s="324">
        <v>-0.58505811208662006</v>
      </c>
      <c r="G17" s="324">
        <v>0.49831253004141474</v>
      </c>
      <c r="H17" s="324">
        <v>2.1880123721979694</v>
      </c>
      <c r="I17" s="324">
        <v>-2.5282221715081814</v>
      </c>
      <c r="J17" s="324">
        <v>-5.1772100802864562</v>
      </c>
      <c r="K17" s="324">
        <v>0.24452804641530579</v>
      </c>
      <c r="L17" s="324">
        <v>-2.2481479720202238</v>
      </c>
      <c r="M17" s="324">
        <v>-1.7189638134976426</v>
      </c>
      <c r="N17" s="324">
        <v>-1.6720923371490977</v>
      </c>
      <c r="O17" s="324">
        <v>-1.6747083956033686</v>
      </c>
      <c r="P17" s="324">
        <v>-1.5347410439087585</v>
      </c>
      <c r="Q17" s="324">
        <v>-1.6212455325713966</v>
      </c>
      <c r="R17" s="324">
        <v>-1.6337878676135347</v>
      </c>
    </row>
    <row r="18" spans="2:35" ht="13.5" customHeight="1">
      <c r="B18" s="323" t="s">
        <v>2745</v>
      </c>
      <c r="C18" s="323" t="s">
        <v>2745</v>
      </c>
      <c r="D18" s="324">
        <v>-4.2457132498784702</v>
      </c>
      <c r="E18" s="324">
        <v>-5.881134408520051</v>
      </c>
      <c r="F18" s="324">
        <v>-4.7247382204885149</v>
      </c>
      <c r="G18" s="324">
        <v>-2.4079882855317778</v>
      </c>
      <c r="H18" s="324">
        <v>-3.2437341985822634</v>
      </c>
      <c r="I18" s="324">
        <v>-3.1881628033757305</v>
      </c>
      <c r="J18" s="324">
        <v>-2.9839512685015053</v>
      </c>
      <c r="K18" s="324">
        <v>-1.1100683800082187</v>
      </c>
      <c r="L18" s="324">
        <v>-0.65344782992765238</v>
      </c>
      <c r="M18" s="324">
        <v>-0.37876621018411605</v>
      </c>
      <c r="N18" s="324">
        <v>-0.44242336307720126</v>
      </c>
      <c r="O18" s="324">
        <v>-0.78677941399555962</v>
      </c>
      <c r="P18" s="324">
        <v>-0.85362707367655466</v>
      </c>
      <c r="Q18" s="324">
        <v>-0.86021690755143954</v>
      </c>
      <c r="R18" s="324">
        <v>-1.2949623453811645</v>
      </c>
    </row>
    <row r="19" spans="2:35" ht="13.5" customHeight="1">
      <c r="B19" s="323" t="s">
        <v>2746</v>
      </c>
      <c r="C19" s="323" t="s">
        <v>2746</v>
      </c>
      <c r="D19" s="324">
        <v>-3.3065116931136278</v>
      </c>
      <c r="E19" s="324">
        <v>-1.4743634472011995</v>
      </c>
      <c r="F19" s="324">
        <v>-0.17481221086208254</v>
      </c>
      <c r="G19" s="324">
        <v>1.3934050696087952</v>
      </c>
      <c r="H19" s="324">
        <v>-9.3475129079258909E-2</v>
      </c>
      <c r="I19" s="324">
        <v>1.1807393438145777</v>
      </c>
      <c r="J19" s="324">
        <v>-1.4460529540395486</v>
      </c>
      <c r="K19" s="324">
        <v>4.1638468974280238</v>
      </c>
      <c r="L19" s="324">
        <v>-1.2545494064209324</v>
      </c>
      <c r="M19" s="324">
        <v>-1.0489164547748147</v>
      </c>
      <c r="N19" s="324">
        <v>-0.68741360232171911</v>
      </c>
      <c r="O19" s="324">
        <v>-0.90798507604297529</v>
      </c>
      <c r="P19" s="324">
        <v>-1.2659778845064049</v>
      </c>
      <c r="Q19" s="324">
        <v>-1.6423646804502616</v>
      </c>
      <c r="R19" s="324">
        <v>-1.9529396784387019</v>
      </c>
      <c r="U19" s="373"/>
      <c r="V19" s="373"/>
      <c r="W19" s="373"/>
      <c r="X19" s="373"/>
      <c r="Y19" s="373"/>
      <c r="Z19" s="373"/>
      <c r="AA19" s="373"/>
      <c r="AB19" s="373"/>
      <c r="AC19" s="373"/>
      <c r="AD19" s="373"/>
      <c r="AE19" s="373"/>
      <c r="AF19" s="373"/>
      <c r="AG19" s="373"/>
      <c r="AH19" s="373"/>
      <c r="AI19" s="373"/>
    </row>
    <row r="20" spans="2:35" ht="13.5" customHeight="1">
      <c r="B20" s="323" t="s">
        <v>2747</v>
      </c>
      <c r="C20" s="323" t="s">
        <v>2747</v>
      </c>
      <c r="D20" s="324">
        <v>0.65673467296627963</v>
      </c>
      <c r="E20" s="324">
        <v>-0.47588230921634794</v>
      </c>
      <c r="F20" s="324">
        <v>0.7298085687850594</v>
      </c>
      <c r="G20" s="324">
        <v>-0.78420863827419851</v>
      </c>
      <c r="H20" s="324">
        <v>-2.3632075368737193</v>
      </c>
      <c r="I20" s="324">
        <v>-3.1987508794416968</v>
      </c>
      <c r="J20" s="324">
        <v>-1.7512522508555057</v>
      </c>
      <c r="K20" s="324">
        <v>-0.52175090972682481</v>
      </c>
      <c r="L20" s="324">
        <v>-2.2437193401340547</v>
      </c>
      <c r="M20" s="324">
        <v>-1.5705978411434327</v>
      </c>
      <c r="N20" s="324">
        <v>-1.1792731366469176</v>
      </c>
      <c r="O20" s="324">
        <v>-0.86865549633464778</v>
      </c>
      <c r="P20" s="324">
        <v>-0.77306041341124332</v>
      </c>
      <c r="Q20" s="324">
        <v>-0.73791539121404226</v>
      </c>
      <c r="R20" s="324">
        <v>-0.93575612981250167</v>
      </c>
    </row>
    <row r="21" spans="2:35" ht="13.5" customHeight="1">
      <c r="B21" s="323" t="s">
        <v>2748</v>
      </c>
      <c r="C21" s="323" t="s">
        <v>2748</v>
      </c>
      <c r="D21" s="324">
        <v>-17.805147850017637</v>
      </c>
      <c r="E21" s="324">
        <v>-14.542252676345591</v>
      </c>
      <c r="F21" s="324">
        <v>-5.570996106688531</v>
      </c>
      <c r="G21" s="324">
        <v>5.2218739822333893</v>
      </c>
      <c r="H21" s="324">
        <v>4.3038323580881546</v>
      </c>
      <c r="I21" s="324">
        <v>-1.1048854418133902</v>
      </c>
      <c r="J21" s="324">
        <v>1.6293948775217206</v>
      </c>
      <c r="K21" s="324">
        <v>8.9480314233139868</v>
      </c>
      <c r="L21" s="324">
        <v>3.5753665035208</v>
      </c>
      <c r="M21" s="324">
        <v>4.8575532804776413</v>
      </c>
      <c r="N21" s="324">
        <v>3.5562310918830087</v>
      </c>
      <c r="O21" s="324">
        <v>2.9951355759523794</v>
      </c>
      <c r="P21" s="324">
        <v>3.7864570156255097</v>
      </c>
      <c r="Q21" s="324">
        <v>4.3760526898882448</v>
      </c>
      <c r="R21" s="324">
        <v>5.4141124660245845</v>
      </c>
    </row>
    <row r="22" spans="2:35" ht="13.5" customHeight="1">
      <c r="B22" s="323" t="s">
        <v>2749</v>
      </c>
      <c r="C22" s="323" t="s">
        <v>2750</v>
      </c>
      <c r="D22" s="324">
        <v>-2.0421403741939628</v>
      </c>
      <c r="E22" s="324">
        <v>-2.978643552028811</v>
      </c>
      <c r="F22" s="324">
        <v>-3.274114529608485</v>
      </c>
      <c r="G22" s="324">
        <v>-2.9047165922354021</v>
      </c>
      <c r="H22" s="324">
        <v>-2.2196039753346746</v>
      </c>
      <c r="I22" s="324">
        <v>-5.4188941162801099</v>
      </c>
      <c r="J22" s="324">
        <v>-4.7606041794226801</v>
      </c>
      <c r="K22" s="324">
        <v>-6.5517213629725166</v>
      </c>
      <c r="L22" s="324">
        <v>-5.1701176901563954</v>
      </c>
      <c r="M22" s="324">
        <v>-3.9924998904027351</v>
      </c>
      <c r="N22" s="324">
        <v>-2.9627531444698136</v>
      </c>
      <c r="O22" s="324">
        <v>-2.9809715917972954</v>
      </c>
      <c r="P22" s="324">
        <v>-2.9823045666397943</v>
      </c>
      <c r="Q22" s="324">
        <v>-2.9986840898213281</v>
      </c>
      <c r="R22" s="324">
        <v>-2.4670008005883348</v>
      </c>
    </row>
    <row r="23" spans="2:35" ht="13.5" customHeight="1">
      <c r="B23" s="323" t="s">
        <v>2751</v>
      </c>
      <c r="C23" s="323" t="s">
        <v>2751</v>
      </c>
      <c r="D23" s="324">
        <v>-1.9470670053957844</v>
      </c>
      <c r="E23" s="324">
        <v>-2.3004542633156153</v>
      </c>
      <c r="F23" s="324">
        <v>-3.2433695126502715</v>
      </c>
      <c r="G23" s="324">
        <v>-3.02906944516134</v>
      </c>
      <c r="H23" s="324">
        <v>-2.5334125261085854</v>
      </c>
      <c r="I23" s="324">
        <v>-2.7643067947241229</v>
      </c>
      <c r="J23" s="324">
        <v>-2.7668236732642901</v>
      </c>
      <c r="K23" s="324">
        <v>-4.1583746879935788</v>
      </c>
      <c r="L23" s="324">
        <v>-2.5358528185265947</v>
      </c>
      <c r="M23" s="324">
        <v>-1.999999994880602</v>
      </c>
      <c r="N23" s="324">
        <v>-2.5000000002121201</v>
      </c>
      <c r="O23" s="324">
        <v>-3.0000000002807128</v>
      </c>
      <c r="P23" s="324">
        <v>-3.0000000002960503</v>
      </c>
      <c r="Q23" s="324">
        <v>-3.0000000228358501</v>
      </c>
      <c r="R23" s="324">
        <v>-2.7000000222845002</v>
      </c>
    </row>
    <row r="24" spans="2:35" ht="13.5" customHeight="1">
      <c r="B24" s="323" t="s">
        <v>2752</v>
      </c>
      <c r="C24" s="323" t="s">
        <v>2752</v>
      </c>
      <c r="D24" s="324">
        <v>-4.0073828915224681</v>
      </c>
      <c r="E24" s="324">
        <v>-6.7458076070415487</v>
      </c>
      <c r="F24" s="324">
        <v>-3.9663133165414455</v>
      </c>
      <c r="G24" s="324">
        <v>-6.7912422652938869</v>
      </c>
      <c r="H24" s="324">
        <v>-7.5191990510305633</v>
      </c>
      <c r="I24" s="324">
        <v>-17.442903259536198</v>
      </c>
      <c r="J24" s="324">
        <v>-12.029545789905482</v>
      </c>
      <c r="K24" s="324">
        <v>-11.839173293250131</v>
      </c>
      <c r="L24" s="324">
        <v>-4.6334863127776496</v>
      </c>
      <c r="M24" s="324">
        <v>-5.0195893091344388</v>
      </c>
      <c r="N24" s="324">
        <v>-4.2889740586333343</v>
      </c>
      <c r="O24" s="324">
        <v>-3.565587320466026</v>
      </c>
      <c r="P24" s="324">
        <v>-3.1137248848995922</v>
      </c>
      <c r="Q24" s="324">
        <v>-3.0321340122021612</v>
      </c>
      <c r="R24" s="324">
        <v>-3.3815504530421725</v>
      </c>
    </row>
    <row r="25" spans="2:35" ht="13.5" customHeight="1">
      <c r="B25" s="323" t="s">
        <v>2753</v>
      </c>
      <c r="C25" s="323" t="s">
        <v>2753</v>
      </c>
      <c r="D25" s="324">
        <v>-6.5507723821634816</v>
      </c>
      <c r="E25" s="324">
        <v>-0.1473901812966126</v>
      </c>
      <c r="F25" s="324">
        <v>-2.0616629561769706</v>
      </c>
      <c r="G25" s="324">
        <v>-1.0922021556096366</v>
      </c>
      <c r="H25" s="324">
        <v>-0.26391282019138662</v>
      </c>
      <c r="I25" s="324">
        <v>-3.1362302342119035</v>
      </c>
      <c r="J25" s="324">
        <v>-1.7014907816841136</v>
      </c>
      <c r="K25" s="324">
        <v>-0.84955333866404714</v>
      </c>
      <c r="L25" s="324">
        <v>-1.5907890255506567</v>
      </c>
      <c r="M25" s="324">
        <v>-3.0337489603105579</v>
      </c>
      <c r="N25" s="324">
        <v>-2.6325160898284943</v>
      </c>
      <c r="O25" s="324">
        <v>-2.6143917362071716</v>
      </c>
      <c r="P25" s="324">
        <v>-2.5379675269132091</v>
      </c>
      <c r="Q25" s="324">
        <v>-2.3439596108178766</v>
      </c>
      <c r="R25" s="324">
        <v>-2.2912536930432759</v>
      </c>
    </row>
    <row r="26" spans="2:35" ht="15.75" customHeight="1">
      <c r="B26" s="323" t="s">
        <v>2754</v>
      </c>
      <c r="C26" s="323" t="s">
        <v>2754</v>
      </c>
      <c r="D26" s="324">
        <v>-1.4722568294884999</v>
      </c>
      <c r="E26" s="324">
        <v>0.11652525623757812</v>
      </c>
      <c r="F26" s="324">
        <v>-0.31588503190630951</v>
      </c>
      <c r="G26" s="324">
        <v>-1.1264803395291272</v>
      </c>
      <c r="H26" s="324">
        <v>-1.9944845630905834</v>
      </c>
      <c r="I26" s="324">
        <v>-2.1109944075060949</v>
      </c>
      <c r="J26" s="324">
        <v>-2.3469031262960742</v>
      </c>
      <c r="K26" s="324">
        <v>-1.7542979691678446</v>
      </c>
      <c r="L26" s="324">
        <v>0.8212710983283924</v>
      </c>
      <c r="M26" s="324">
        <v>6.6740558040563087</v>
      </c>
      <c r="N26" s="324">
        <v>-0.90498912872241988</v>
      </c>
      <c r="O26" s="324">
        <v>-0.97924720502514173</v>
      </c>
      <c r="P26" s="324">
        <v>-1.4008601128936122</v>
      </c>
      <c r="Q26" s="324">
        <v>-1.6566059113998042</v>
      </c>
      <c r="R26" s="324">
        <v>-1.7681870502298243</v>
      </c>
    </row>
    <row r="27" spans="2:35" ht="13.5" customHeight="1">
      <c r="B27" s="323" t="s">
        <v>2755</v>
      </c>
      <c r="C27" s="323" t="s">
        <v>2755</v>
      </c>
      <c r="D27" s="324">
        <v>-0.78110324667553466</v>
      </c>
      <c r="E27" s="324">
        <v>-0.39736458440936123</v>
      </c>
      <c r="F27" s="324">
        <v>-0.40775438361455368</v>
      </c>
      <c r="G27" s="324">
        <v>0.19720991712384442</v>
      </c>
      <c r="H27" s="324">
        <v>8.8390937777690151E-2</v>
      </c>
      <c r="I27" s="324">
        <v>-4.4930517744201488</v>
      </c>
      <c r="J27" s="324">
        <v>-3.1388497127516692</v>
      </c>
      <c r="K27" s="324">
        <v>1.6495140574489482</v>
      </c>
      <c r="L27" s="324">
        <v>-1.2303329992821137</v>
      </c>
      <c r="M27" s="324">
        <v>-1.7257656834244577</v>
      </c>
      <c r="N27" s="324">
        <v>-1.6019920727385721</v>
      </c>
      <c r="O27" s="324">
        <v>-1.4318583934283948</v>
      </c>
      <c r="P27" s="324">
        <v>-1.0735219312947271</v>
      </c>
      <c r="Q27" s="324">
        <v>-1.1705539695138396</v>
      </c>
      <c r="R27" s="324">
        <v>-1.1397013332692034</v>
      </c>
    </row>
    <row r="28" spans="2:35" ht="13.5" customHeight="1">
      <c r="B28" s="323" t="s">
        <v>2756</v>
      </c>
      <c r="C28" s="323" t="s">
        <v>2756</v>
      </c>
      <c r="D28" s="324">
        <v>-6.6822208348336982</v>
      </c>
      <c r="E28" s="324">
        <v>-7.4690938651166858</v>
      </c>
      <c r="F28" s="324">
        <v>-7.3957517863280238</v>
      </c>
      <c r="G28" s="324">
        <v>-6.9355100879273257</v>
      </c>
      <c r="H28" s="324">
        <v>-7.4151407531461571</v>
      </c>
      <c r="I28" s="324">
        <v>-8.1342674362047056</v>
      </c>
      <c r="J28" s="324">
        <v>-7.1961726126692795</v>
      </c>
      <c r="K28" s="324">
        <v>-6.1117791310394551</v>
      </c>
      <c r="L28" s="324">
        <v>-5.2523295766040121</v>
      </c>
      <c r="M28" s="324">
        <v>-4.0357143864685998</v>
      </c>
      <c r="N28" s="324">
        <v>-3.1612691904048993</v>
      </c>
      <c r="O28" s="324">
        <v>-3.0468115241641001</v>
      </c>
      <c r="P28" s="324">
        <v>-3.1472549709443252</v>
      </c>
      <c r="Q28" s="324">
        <v>-3.2457214265901424</v>
      </c>
      <c r="R28" s="324">
        <v>-3.467593311015607</v>
      </c>
    </row>
    <row r="29" spans="2:35" ht="13.5" customHeight="1">
      <c r="B29" s="323" t="s">
        <v>2757</v>
      </c>
      <c r="C29" s="323" t="s">
        <v>2757</v>
      </c>
      <c r="D29" s="324">
        <v>-2.516820406802581</v>
      </c>
      <c r="E29" s="324">
        <v>-5.7901954196974694</v>
      </c>
      <c r="F29" s="324">
        <v>-3.7329262983115141</v>
      </c>
      <c r="G29" s="324">
        <v>-0.5900989580674314</v>
      </c>
      <c r="H29" s="324">
        <v>-7.4065283301822341E-2</v>
      </c>
      <c r="I29" s="324">
        <v>-3.0621636648805386</v>
      </c>
      <c r="J29" s="324">
        <v>-0.70749345392086449</v>
      </c>
      <c r="K29" s="324">
        <v>-0.27689461713642094</v>
      </c>
      <c r="L29" s="324">
        <v>2.0042633583666816</v>
      </c>
      <c r="M29" s="324">
        <v>-1.3630442514269958</v>
      </c>
      <c r="N29" s="324">
        <v>-1.9543248691687527</v>
      </c>
      <c r="O29" s="324">
        <v>-2.1239179279291083</v>
      </c>
      <c r="P29" s="324">
        <v>-2.4210663811572894</v>
      </c>
      <c r="Q29" s="324">
        <v>-2.899060896206652</v>
      </c>
      <c r="R29" s="324">
        <v>-2.965926968464847</v>
      </c>
    </row>
    <row r="30" spans="2:35" ht="13.5" customHeight="1">
      <c r="B30" s="323" t="s">
        <v>2758</v>
      </c>
      <c r="C30" s="323" t="s">
        <v>2758</v>
      </c>
      <c r="D30" s="324">
        <v>-5.5703646010910113</v>
      </c>
      <c r="E30" s="324">
        <v>-5.0601183025070355</v>
      </c>
      <c r="F30" s="324">
        <v>-5.5086716053659615</v>
      </c>
      <c r="G30" s="324">
        <v>-4.4649368772626419</v>
      </c>
      <c r="H30" s="324">
        <v>-3.2026390574852002</v>
      </c>
      <c r="I30" s="324">
        <v>-5.5591129058710314</v>
      </c>
      <c r="J30" s="324">
        <v>-0.66921466893067427</v>
      </c>
      <c r="K30" s="324">
        <v>5.9289564791976002E-2</v>
      </c>
      <c r="L30" s="324">
        <v>-0.42485833078932655</v>
      </c>
      <c r="M30" s="324">
        <v>-1.4170400255043589</v>
      </c>
      <c r="N30" s="324">
        <v>-1.2466738649572311</v>
      </c>
      <c r="O30" s="324">
        <v>-1.5076121380887078</v>
      </c>
      <c r="P30" s="324">
        <v>-2.5847096817834672</v>
      </c>
      <c r="Q30" s="324">
        <v>-2.5805457034839816</v>
      </c>
      <c r="R30" s="324">
        <v>-2.5989957996388657</v>
      </c>
    </row>
    <row r="31" spans="2:35" ht="13.5" customHeight="1">
      <c r="B31" s="323" t="s">
        <v>2759</v>
      </c>
      <c r="C31" s="323" t="s">
        <v>2759</v>
      </c>
      <c r="D31" s="324">
        <v>-2.850272850736784</v>
      </c>
      <c r="E31" s="324">
        <v>-1.1072338585617003</v>
      </c>
      <c r="F31" s="324">
        <v>-2.1028865537499239</v>
      </c>
      <c r="G31" s="324">
        <v>-1.3378426847734419</v>
      </c>
      <c r="H31" s="324">
        <v>-1.4207855501080902</v>
      </c>
      <c r="I31" s="324">
        <v>-3.9568184442439751</v>
      </c>
      <c r="J31" s="324">
        <v>-2.78857340137538</v>
      </c>
      <c r="K31" s="324">
        <v>-5.4918782060697469</v>
      </c>
      <c r="L31" s="324">
        <v>-4.9084024453679591</v>
      </c>
      <c r="M31" s="324">
        <v>-3.7888764541595745</v>
      </c>
      <c r="N31" s="324">
        <v>-4.623438373269428</v>
      </c>
      <c r="O31" s="324">
        <v>-4.0635329612506288</v>
      </c>
      <c r="P31" s="324">
        <v>-3.6214696355948579</v>
      </c>
      <c r="Q31" s="324">
        <v>-3.655915201685715</v>
      </c>
      <c r="R31" s="324">
        <v>-3.5007115971451745</v>
      </c>
    </row>
    <row r="32" spans="2:35" ht="13.5" customHeight="1">
      <c r="B32" s="323" t="s">
        <v>2760</v>
      </c>
      <c r="C32" s="323" t="s">
        <v>2760</v>
      </c>
      <c r="D32" s="324">
        <v>-4.1689077721451415</v>
      </c>
      <c r="E32" s="324">
        <v>-4.9023106657956648</v>
      </c>
      <c r="F32" s="324">
        <v>-5.1500797455622749</v>
      </c>
      <c r="G32" s="324">
        <v>-4.3455961314350136</v>
      </c>
      <c r="H32" s="324">
        <v>-4.5494719944255069</v>
      </c>
      <c r="I32" s="324">
        <v>-8.1827097026628248</v>
      </c>
      <c r="J32" s="324">
        <v>-8.6072838367630169</v>
      </c>
      <c r="K32" s="324">
        <v>-9.3545099278690849</v>
      </c>
      <c r="L32" s="324">
        <v>-7.5516320988742436</v>
      </c>
      <c r="M32" s="324">
        <v>-6.576326385941389</v>
      </c>
      <c r="N32" s="324">
        <v>-7.5128124125767277</v>
      </c>
      <c r="O32" s="324">
        <v>-5.2135212843055134</v>
      </c>
      <c r="P32" s="324">
        <v>-4.2559871577454338</v>
      </c>
      <c r="Q32" s="324">
        <v>-2.4581576226698494</v>
      </c>
      <c r="R32" s="324">
        <v>-1.9143601438542799</v>
      </c>
    </row>
    <row r="33" spans="2:18" ht="13.5" customHeight="1">
      <c r="B33" s="323" t="s">
        <v>2761</v>
      </c>
      <c r="C33" s="323" t="s">
        <v>2761</v>
      </c>
      <c r="D33" s="324">
        <v>-1.8217005115766933</v>
      </c>
      <c r="E33" s="324">
        <v>-3.9450645689499</v>
      </c>
      <c r="F33" s="324">
        <v>-2.8616094346213474</v>
      </c>
      <c r="G33" s="324">
        <v>-4.7420606742363631</v>
      </c>
      <c r="H33" s="324">
        <v>-1.6840023003898494</v>
      </c>
      <c r="I33" s="324">
        <v>-5.3732775516854447</v>
      </c>
      <c r="J33" s="324">
        <v>-4.7968028762887744</v>
      </c>
      <c r="K33" s="324">
        <v>-4.9005465489226943</v>
      </c>
      <c r="L33" s="324">
        <v>-4.8489999999999522</v>
      </c>
      <c r="M33" s="324">
        <v>-4.1999999999999709</v>
      </c>
      <c r="N33" s="324">
        <v>-3.5999999999999956</v>
      </c>
      <c r="O33" s="324">
        <v>-2.9999999999999538</v>
      </c>
      <c r="P33" s="324">
        <v>-2.9999999999999636</v>
      </c>
      <c r="Q33" s="324">
        <v>-3.0000000000000004</v>
      </c>
      <c r="R33" s="324">
        <v>-3.000000000000016</v>
      </c>
    </row>
    <row r="34" spans="2:18" ht="13.5" customHeight="1">
      <c r="B34" s="323" t="s">
        <v>2762</v>
      </c>
      <c r="C34" s="323" t="s">
        <v>2762</v>
      </c>
      <c r="D34" s="324">
        <v>-1.9427987889215812</v>
      </c>
      <c r="E34" s="324">
        <v>-1.5465639081861022</v>
      </c>
      <c r="F34" s="324">
        <v>-0.65037077753363326</v>
      </c>
      <c r="G34" s="324">
        <v>-0.85315645169788101</v>
      </c>
      <c r="H34" s="324">
        <v>-1.4655071840032923</v>
      </c>
      <c r="I34" s="324">
        <v>-5.3168798508718238</v>
      </c>
      <c r="J34" s="324">
        <v>-2.6170009414585702</v>
      </c>
      <c r="K34" s="324">
        <v>-3.2271311625364931</v>
      </c>
      <c r="L34" s="324">
        <v>-5.0198358301762696</v>
      </c>
      <c r="M34" s="324">
        <v>-4.7208781504083275</v>
      </c>
      <c r="N34" s="324">
        <v>-3.79999698608807</v>
      </c>
      <c r="O34" s="324">
        <v>-3.4000047052782234</v>
      </c>
      <c r="P34" s="324">
        <v>-3.0999932481654704</v>
      </c>
      <c r="Q34" s="324">
        <v>-2.5287029002457224</v>
      </c>
      <c r="R34" s="324">
        <v>-2.2111200620126139</v>
      </c>
    </row>
    <row r="35" spans="2:18" ht="13.5" customHeight="1">
      <c r="B35" s="323" t="s">
        <v>2763</v>
      </c>
      <c r="C35" s="323" t="s">
        <v>2763</v>
      </c>
      <c r="D35" s="324">
        <v>-6.5546646600902676</v>
      </c>
      <c r="E35" s="324">
        <v>-5.0638824815384176</v>
      </c>
      <c r="F35" s="324">
        <v>-1.9862222972046035</v>
      </c>
      <c r="G35" s="324">
        <v>-5.5216454349186508</v>
      </c>
      <c r="H35" s="324">
        <v>1.7100746256508079</v>
      </c>
      <c r="I35" s="324">
        <v>-4.5562777772835057</v>
      </c>
      <c r="J35" s="324">
        <v>-3.8758127200620351</v>
      </c>
      <c r="K35" s="324">
        <v>-5.2383406448588081</v>
      </c>
      <c r="L35" s="324">
        <v>-2.6741884708070582</v>
      </c>
      <c r="M35" s="324">
        <v>-3.3268002064797528</v>
      </c>
      <c r="N35" s="324">
        <v>-1.2001317535051501</v>
      </c>
      <c r="O35" s="324">
        <v>8.8944608079117665E-2</v>
      </c>
      <c r="P35" s="324">
        <v>1.4652657519720038</v>
      </c>
      <c r="Q35" s="324">
        <v>3.1571894246376844</v>
      </c>
      <c r="R35" s="324">
        <v>3.9075424797010072</v>
      </c>
    </row>
    <row r="36" spans="2:18" ht="13.5" customHeight="1">
      <c r="B36" s="323" t="s">
        <v>2764</v>
      </c>
      <c r="C36" s="323" t="s">
        <v>2764</v>
      </c>
      <c r="D36" s="324">
        <v>-2.7831926237244065</v>
      </c>
      <c r="E36" s="324">
        <v>-3.8679611981127335</v>
      </c>
      <c r="F36" s="324">
        <v>-2.8579589752378256</v>
      </c>
      <c r="G36" s="324">
        <v>-3.402407608454574</v>
      </c>
      <c r="H36" s="324">
        <v>-3.9065481326486138</v>
      </c>
      <c r="I36" s="324">
        <v>-5.8593170274968278</v>
      </c>
      <c r="J36" s="324">
        <v>-6.9876834493922608</v>
      </c>
      <c r="K36" s="324">
        <v>-5.9587763550063277</v>
      </c>
      <c r="L36" s="324">
        <v>-6.1208823008098374</v>
      </c>
      <c r="M36" s="324">
        <v>-5.7876980084728817</v>
      </c>
      <c r="N36" s="324">
        <v>-5.8604841804458685</v>
      </c>
      <c r="O36" s="324">
        <v>-5.553809901432091</v>
      </c>
      <c r="P36" s="324">
        <v>-5.151761962409755</v>
      </c>
      <c r="Q36" s="324">
        <v>-5.0988320980441104</v>
      </c>
      <c r="R36" s="324">
        <v>-4.7247796201168732</v>
      </c>
    </row>
    <row r="37" spans="2:18" ht="13.5" customHeight="1">
      <c r="B37" s="323" t="s">
        <v>2765</v>
      </c>
      <c r="C37" s="323" t="s">
        <v>2765</v>
      </c>
      <c r="D37" s="324">
        <v>0.57721603692151668</v>
      </c>
      <c r="E37" s="324">
        <v>1.1679354250953098</v>
      </c>
      <c r="F37" s="324">
        <v>-2.6890626139071316</v>
      </c>
      <c r="G37" s="324">
        <v>-5.8333651499477481</v>
      </c>
      <c r="H37" s="324">
        <v>-4.9870982353306825</v>
      </c>
      <c r="I37" s="324">
        <v>-5.3639186403670251</v>
      </c>
      <c r="J37" s="324">
        <v>-3.9793704933866394</v>
      </c>
      <c r="K37" s="324">
        <v>-3.1502183287803498</v>
      </c>
      <c r="L37" s="324">
        <v>-5.8081034078702114</v>
      </c>
      <c r="M37" s="324">
        <v>-4.862347727477748</v>
      </c>
      <c r="N37" s="324">
        <v>-4.3031703337840446</v>
      </c>
      <c r="O37" s="324">
        <v>-3.7194035250100859</v>
      </c>
      <c r="P37" s="324">
        <v>-3.236293932768155</v>
      </c>
      <c r="Q37" s="324">
        <v>-2.7320945271205077</v>
      </c>
      <c r="R37" s="324">
        <v>-2.3258110428358978</v>
      </c>
    </row>
    <row r="38" spans="2:18" ht="13.5" customHeight="1">
      <c r="B38" s="323" t="s">
        <v>2766</v>
      </c>
      <c r="C38" s="323" t="s">
        <v>2766</v>
      </c>
      <c r="D38" s="324">
        <v>-1.5495123550154077</v>
      </c>
      <c r="E38" s="324">
        <v>-1.8346145637840046</v>
      </c>
      <c r="F38" s="324">
        <v>-1.6326150809784896</v>
      </c>
      <c r="G38" s="324">
        <v>-3.0231514072988555</v>
      </c>
      <c r="H38" s="324">
        <v>-0.26132014458774661</v>
      </c>
      <c r="I38" s="324">
        <v>-2.5623281381074801</v>
      </c>
      <c r="J38" s="324">
        <v>-1.3518399300716584</v>
      </c>
      <c r="K38" s="324">
        <v>0.34154244738515205</v>
      </c>
      <c r="L38" s="324">
        <v>0.70442855478732358</v>
      </c>
      <c r="M38" s="324">
        <v>0.79301745457723338</v>
      </c>
      <c r="N38" s="324">
        <v>1.2685277281235252</v>
      </c>
      <c r="O38" s="324">
        <v>1.543759806465939</v>
      </c>
      <c r="P38" s="324">
        <v>1.5393918433020373</v>
      </c>
      <c r="Q38" s="324">
        <v>1.8075499322401756</v>
      </c>
      <c r="R38" s="324">
        <v>1.8163211254963314</v>
      </c>
    </row>
    <row r="39" spans="2:18" ht="13.5" customHeight="1">
      <c r="B39" s="323" t="s">
        <v>2767</v>
      </c>
      <c r="C39" s="323" t="s">
        <v>2767</v>
      </c>
      <c r="D39" s="324">
        <v>-6.7468517092152069</v>
      </c>
      <c r="E39" s="324">
        <v>-4.4635260771213652</v>
      </c>
      <c r="F39" s="324">
        <v>-4.1167063271102133</v>
      </c>
      <c r="G39" s="324">
        <v>-3.0079686355482003</v>
      </c>
      <c r="H39" s="324">
        <v>-3.5581572241521795</v>
      </c>
      <c r="I39" s="324">
        <v>-4.8163954338575783</v>
      </c>
      <c r="J39" s="324">
        <v>-5.9054290398808131</v>
      </c>
      <c r="K39" s="324">
        <v>-6.7763528156865647</v>
      </c>
      <c r="L39" s="324">
        <v>-5.4590509307239419</v>
      </c>
      <c r="M39" s="324">
        <v>-4.050514116399949</v>
      </c>
      <c r="N39" s="324">
        <v>-2.9999999999999512</v>
      </c>
      <c r="O39" s="324">
        <v>-2.9987205502193977</v>
      </c>
      <c r="P39" s="324">
        <v>-2.993796037104294</v>
      </c>
      <c r="Q39" s="324">
        <v>-2.9849778566277338</v>
      </c>
      <c r="R39" s="324">
        <v>-2.9732420039762868</v>
      </c>
    </row>
    <row r="40" spans="2:18" ht="13.5" customHeight="1">
      <c r="B40" s="323" t="s">
        <v>2768</v>
      </c>
      <c r="C40" s="323" t="s">
        <v>2768</v>
      </c>
      <c r="D40" s="324">
        <v>-3.7986201321809023</v>
      </c>
      <c r="E40" s="324">
        <v>-4.643867070551801</v>
      </c>
      <c r="F40" s="324">
        <v>-5.4148918867585421</v>
      </c>
      <c r="G40" s="324">
        <v>-4.3149828047863963</v>
      </c>
      <c r="H40" s="324">
        <v>-4.6903902061262031</v>
      </c>
      <c r="I40" s="324">
        <v>-5.5745355911545067</v>
      </c>
      <c r="J40" s="324">
        <v>-5.4814026967211467</v>
      </c>
      <c r="K40" s="324">
        <v>-5.420136368276661</v>
      </c>
      <c r="L40" s="324">
        <v>-4.2260724517800901</v>
      </c>
      <c r="M40" s="324">
        <v>-4.603798766277853</v>
      </c>
      <c r="N40" s="324">
        <v>-4.1925704709417557</v>
      </c>
      <c r="O40" s="324">
        <v>-3.6379399180161016</v>
      </c>
      <c r="P40" s="324">
        <v>-3.8516750839770868</v>
      </c>
      <c r="Q40" s="324">
        <v>-4.2697124790964462</v>
      </c>
      <c r="R40" s="324">
        <v>-4.2332488101967218</v>
      </c>
    </row>
    <row r="41" spans="2:18" ht="13.5" customHeight="1">
      <c r="B41" s="323" t="s">
        <v>2769</v>
      </c>
      <c r="C41" s="323" t="s">
        <v>2769</v>
      </c>
      <c r="D41" s="324">
        <v>-4.5497214766184779</v>
      </c>
      <c r="E41" s="324">
        <v>-4.7462200403129495</v>
      </c>
      <c r="F41" s="324">
        <v>-2.4747094100208531</v>
      </c>
      <c r="G41" s="324">
        <v>-2.579697115609588</v>
      </c>
      <c r="H41" s="324">
        <v>-4.4313414244800917</v>
      </c>
      <c r="I41" s="324">
        <v>-8.852328860190644</v>
      </c>
      <c r="J41" s="324">
        <v>-6.843405043416964</v>
      </c>
      <c r="K41" s="324">
        <v>-5.2602827844866074</v>
      </c>
      <c r="L41" s="324">
        <v>-4.422510553310194</v>
      </c>
      <c r="M41" s="324">
        <v>-3.9703700742248755</v>
      </c>
      <c r="N41" s="324">
        <v>-2.5842814342617713</v>
      </c>
      <c r="O41" s="324">
        <v>-1.356250621368063</v>
      </c>
      <c r="P41" s="324">
        <v>8.6091798418766879E-2</v>
      </c>
      <c r="Q41" s="324">
        <v>0.20629269434053119</v>
      </c>
      <c r="R41" s="324">
        <v>0.37352709311494775</v>
      </c>
    </row>
    <row r="42" spans="2:18" ht="13.5" customHeight="1">
      <c r="B42" s="323" t="s">
        <v>2770</v>
      </c>
      <c r="C42" s="323" t="s">
        <v>2770</v>
      </c>
      <c r="D42" s="324">
        <v>-2.6807221567829251</v>
      </c>
      <c r="E42" s="324">
        <v>-2.2697623060739192</v>
      </c>
      <c r="F42" s="324">
        <v>-2.5166511620270353</v>
      </c>
      <c r="G42" s="324">
        <v>-2.5731622988676794</v>
      </c>
      <c r="H42" s="324">
        <v>-5.0791082924688906</v>
      </c>
      <c r="I42" s="324">
        <v>-9.5440270308443136</v>
      </c>
      <c r="J42" s="324">
        <v>-7.0079560097432756</v>
      </c>
      <c r="K42" s="324">
        <v>-5.736871185128682</v>
      </c>
      <c r="L42" s="324">
        <v>-5.4748689834526552</v>
      </c>
      <c r="M42" s="324">
        <v>-6.9622337306457771</v>
      </c>
      <c r="N42" s="324">
        <v>-3.4148428142108269</v>
      </c>
      <c r="O42" s="324">
        <v>-2.6434399082006679</v>
      </c>
      <c r="P42" s="324">
        <v>-2.7098583508385699</v>
      </c>
      <c r="Q42" s="324">
        <v>-1.8514412971096634</v>
      </c>
      <c r="R42" s="324">
        <v>-2.4192117595863474</v>
      </c>
    </row>
    <row r="43" spans="2:18" ht="13.5" customHeight="1">
      <c r="B43" s="323" t="s">
        <v>2771</v>
      </c>
      <c r="C43" s="323" t="s">
        <v>2771</v>
      </c>
      <c r="D43" s="324">
        <v>-3.6633974406036933</v>
      </c>
      <c r="E43" s="324">
        <v>-3.2721040399214036</v>
      </c>
      <c r="F43" s="324">
        <v>-2.9680323313219792</v>
      </c>
      <c r="G43" s="324">
        <v>-3.6626853963732318</v>
      </c>
      <c r="H43" s="324">
        <v>-3.8530512803091268</v>
      </c>
      <c r="I43" s="324">
        <v>-6.4045805227585992</v>
      </c>
      <c r="J43" s="324">
        <v>-6.3139971034756703</v>
      </c>
      <c r="K43" s="324">
        <v>-6.6299409732868959</v>
      </c>
      <c r="L43" s="324">
        <v>-4.9441282413065126</v>
      </c>
      <c r="M43" s="324">
        <v>-3.9442726977762894</v>
      </c>
      <c r="N43" s="324">
        <v>-3.0862946532924669</v>
      </c>
      <c r="O43" s="324">
        <v>-3.0445264042834865</v>
      </c>
      <c r="P43" s="324">
        <v>-3.0214452962362306</v>
      </c>
      <c r="Q43" s="324">
        <v>-3.0153013361709058</v>
      </c>
      <c r="R43" s="324">
        <v>-3.0676376081878622</v>
      </c>
    </row>
    <row r="44" spans="2:18" ht="13.5" customHeight="1">
      <c r="B44" s="323" t="s">
        <v>2772</v>
      </c>
      <c r="C44" s="323" t="s">
        <v>2772</v>
      </c>
      <c r="D44" s="324">
        <v>-3.8694029703327382</v>
      </c>
      <c r="E44" s="324">
        <v>-3.9183567249422215</v>
      </c>
      <c r="F44" s="324">
        <v>-6.0693992181545182</v>
      </c>
      <c r="G44" s="324">
        <v>-7.9254644585719971</v>
      </c>
      <c r="H44" s="324">
        <v>-10.81508377376367</v>
      </c>
      <c r="I44" s="324">
        <v>-5.9172825426457534</v>
      </c>
      <c r="J44" s="324">
        <v>-0.2844640828468018</v>
      </c>
      <c r="K44" s="324">
        <v>-2.1162302790918939</v>
      </c>
      <c r="L44" s="324">
        <v>-3.3238567671939396</v>
      </c>
      <c r="M44" s="324">
        <v>-2.530204994703503</v>
      </c>
      <c r="N44" s="324">
        <v>-1.9441481010881951</v>
      </c>
      <c r="O44" s="324">
        <v>-1.3316974222568669</v>
      </c>
      <c r="P44" s="324">
        <v>-1.1692177502679728</v>
      </c>
      <c r="Q44" s="324">
        <v>-1.1959891530013331</v>
      </c>
      <c r="R44" s="324">
        <v>-1.0555497742034563</v>
      </c>
    </row>
    <row r="45" spans="2:18" ht="13.5" customHeight="1">
      <c r="B45" s="323" t="s">
        <v>2773</v>
      </c>
      <c r="C45" s="323" t="s">
        <v>2773</v>
      </c>
      <c r="D45" s="324">
        <v>-1.9625139788767316</v>
      </c>
      <c r="E45" s="324">
        <v>-2.9106994458624986</v>
      </c>
      <c r="F45" s="324">
        <v>-5.6469913226751416</v>
      </c>
      <c r="G45" s="324">
        <v>-2.6903806192020161</v>
      </c>
      <c r="H45" s="324">
        <v>-2.0430002734547403</v>
      </c>
      <c r="I45" s="324">
        <v>-4.3394089006089933</v>
      </c>
      <c r="J45" s="324">
        <v>-0.66645098044606133</v>
      </c>
      <c r="K45" s="324">
        <v>-0.23297885672985885</v>
      </c>
      <c r="L45" s="324">
        <v>-1.0488232327198934</v>
      </c>
      <c r="M45" s="324">
        <v>-2.5033792065945635</v>
      </c>
      <c r="N45" s="324">
        <v>-2.4769493257467037</v>
      </c>
      <c r="O45" s="324">
        <v>-2.5308655570170329</v>
      </c>
      <c r="P45" s="324">
        <v>-2.4788648494890539</v>
      </c>
      <c r="Q45" s="324">
        <v>-2.4763742903740558</v>
      </c>
      <c r="R45" s="324">
        <v>-2.477537824265494</v>
      </c>
    </row>
    <row r="46" spans="2:18" ht="13.5" customHeight="1">
      <c r="B46" s="323" t="s">
        <v>2592</v>
      </c>
      <c r="C46" s="323" t="s">
        <v>2592</v>
      </c>
      <c r="D46" s="324">
        <v>-3.1685785417105969</v>
      </c>
      <c r="E46" s="324">
        <v>-2.0832379993706072</v>
      </c>
      <c r="F46" s="324">
        <v>-1.1580469063601602</v>
      </c>
      <c r="G46" s="324">
        <v>-2.0097884173882723</v>
      </c>
      <c r="H46" s="324">
        <v>-2.0589334871212812</v>
      </c>
      <c r="I46" s="324">
        <v>-2.5574476133337396</v>
      </c>
      <c r="J46" s="324">
        <v>-3.5456814336526441</v>
      </c>
      <c r="K46" s="324">
        <v>-3.9188579166657038</v>
      </c>
      <c r="L46" s="324">
        <v>-3.4711761989738514</v>
      </c>
      <c r="M46" s="324">
        <v>-2.7179042547984915</v>
      </c>
      <c r="N46" s="324">
        <v>-2.6329928025681673</v>
      </c>
      <c r="O46" s="324">
        <v>-2.6595461283127393</v>
      </c>
      <c r="P46" s="324">
        <v>-2.7062153769915795</v>
      </c>
      <c r="Q46" s="324">
        <v>-2.7370188294428588</v>
      </c>
      <c r="R46" s="324">
        <v>-2.7391122066451516</v>
      </c>
    </row>
    <row r="47" spans="2:18" ht="13.5" customHeight="1">
      <c r="B47" s="323" t="s">
        <v>2774</v>
      </c>
      <c r="C47" s="323" t="s">
        <v>2774</v>
      </c>
      <c r="D47" s="324">
        <v>-2.5937765632572485</v>
      </c>
      <c r="E47" s="324">
        <v>-2.6364843821416644</v>
      </c>
      <c r="F47" s="324">
        <v>-3.825702041025894</v>
      </c>
      <c r="G47" s="324">
        <v>-3.0229516459986616</v>
      </c>
      <c r="H47" s="324">
        <v>-4.816395782354868</v>
      </c>
      <c r="I47" s="324">
        <v>-7.7580093087669972</v>
      </c>
      <c r="J47" s="324">
        <v>-7.5064331352423466</v>
      </c>
      <c r="K47" s="324">
        <v>-6.3084734625481715</v>
      </c>
      <c r="L47" s="324">
        <v>-5.041969315916548</v>
      </c>
      <c r="M47" s="324">
        <v>-4.1249420116793738</v>
      </c>
      <c r="N47" s="324">
        <v>-3.6316509241776589</v>
      </c>
      <c r="O47" s="324">
        <v>-3.7057996809581257</v>
      </c>
      <c r="P47" s="324">
        <v>-3.3449252981740321</v>
      </c>
      <c r="Q47" s="324">
        <v>-2.6426905542164252</v>
      </c>
      <c r="R47" s="324">
        <v>-2.5350188571024375</v>
      </c>
    </row>
    <row r="48" spans="2:18" ht="13.5" customHeight="1">
      <c r="B48" s="323" t="s">
        <v>2775</v>
      </c>
      <c r="C48" s="323" t="s">
        <v>2775</v>
      </c>
      <c r="D48" s="324">
        <v>-0.27726836456310017</v>
      </c>
      <c r="E48" s="324">
        <v>0.70430541353136444</v>
      </c>
      <c r="F48" s="324">
        <v>1.1720071800758891</v>
      </c>
      <c r="G48" s="324">
        <v>1.8192828479456615</v>
      </c>
      <c r="H48" s="324">
        <v>-0.33739056352662838</v>
      </c>
      <c r="I48" s="324">
        <v>-3.2545724410814665</v>
      </c>
      <c r="J48" s="324">
        <v>-4.552513806465706</v>
      </c>
      <c r="K48" s="324">
        <v>-4.2945962986228245</v>
      </c>
      <c r="L48" s="324">
        <v>-4.9105005894216909</v>
      </c>
      <c r="M48" s="324">
        <v>-3.7371610886090116</v>
      </c>
      <c r="N48" s="324">
        <v>-2.6305773563867114</v>
      </c>
      <c r="O48" s="324">
        <v>-2.6556319674010056</v>
      </c>
      <c r="P48" s="324">
        <v>-2.6138341726559573</v>
      </c>
      <c r="Q48" s="324">
        <v>-2.6039624066803659</v>
      </c>
      <c r="R48" s="324">
        <v>-2.5895252996659264</v>
      </c>
    </row>
    <row r="49" spans="2:20" ht="13.5" customHeight="1">
      <c r="B49" s="323" t="s">
        <v>2776</v>
      </c>
      <c r="C49" s="323" t="s">
        <v>2776</v>
      </c>
      <c r="D49" s="324">
        <v>-8.7497932036193706</v>
      </c>
      <c r="E49" s="324">
        <v>-8.5070211148916535</v>
      </c>
      <c r="F49" s="324">
        <v>-4.9045642291333502</v>
      </c>
      <c r="G49" s="324">
        <v>-7.8471466940785479</v>
      </c>
      <c r="H49" s="324">
        <v>-5.8857310372443647</v>
      </c>
      <c r="I49" s="324">
        <v>-4.4625609383634623</v>
      </c>
      <c r="J49" s="324">
        <v>-0.91835931089391076</v>
      </c>
      <c r="K49" s="324">
        <v>-2.6737438672432168</v>
      </c>
      <c r="L49" s="324">
        <v>-4.5400809701675833</v>
      </c>
      <c r="M49" s="324">
        <v>-3.7554551595543293</v>
      </c>
      <c r="N49" s="324">
        <v>-3.686829281824676</v>
      </c>
      <c r="O49" s="324">
        <v>-4.7492438562505468</v>
      </c>
      <c r="P49" s="324">
        <v>-2.0084645908340226</v>
      </c>
      <c r="Q49" s="324">
        <v>-1.8884327233994813</v>
      </c>
      <c r="R49" s="324">
        <v>-1.6638696625582428</v>
      </c>
    </row>
    <row r="50" spans="2:20" ht="13.5" customHeight="1">
      <c r="B50" s="323" t="s">
        <v>2777</v>
      </c>
      <c r="C50" s="323" t="s">
        <v>2777</v>
      </c>
      <c r="D50" s="324">
        <v>-8.8775619258890206</v>
      </c>
      <c r="E50" s="324">
        <v>-5.6908633268552364</v>
      </c>
      <c r="F50" s="324">
        <v>-7.4988127019907704</v>
      </c>
      <c r="G50" s="324">
        <v>-8.3086621665280056</v>
      </c>
      <c r="H50" s="324">
        <v>-9.4071561387917164</v>
      </c>
      <c r="I50" s="324">
        <v>-13.762133877129093</v>
      </c>
      <c r="J50" s="324">
        <v>-8.1349372460618454</v>
      </c>
      <c r="K50" s="324">
        <v>-7.8207457906533024</v>
      </c>
      <c r="L50" s="324">
        <v>-6.8006760146850729</v>
      </c>
      <c r="M50" s="324">
        <v>-6.1416813186858574</v>
      </c>
      <c r="N50" s="324">
        <v>-5.3916942371452548</v>
      </c>
      <c r="O50" s="324">
        <v>-6.6177664132690843</v>
      </c>
      <c r="P50" s="324">
        <v>-4.6528653605373123</v>
      </c>
      <c r="Q50" s="324">
        <v>-3.771395245186012</v>
      </c>
      <c r="R50" s="324">
        <v>-3.4082219083027541</v>
      </c>
    </row>
    <row r="51" spans="2:20" ht="16.5" customHeight="1">
      <c r="B51" s="325" t="s">
        <v>2778</v>
      </c>
      <c r="C51" s="325" t="s">
        <v>2778</v>
      </c>
      <c r="D51" s="326">
        <v>-1.8044846218505823</v>
      </c>
      <c r="E51" s="326">
        <v>-6.6190052845143361</v>
      </c>
      <c r="F51" s="326">
        <v>-10.315577813038596</v>
      </c>
      <c r="G51" s="326">
        <v>-5.410829093988986</v>
      </c>
      <c r="H51" s="326">
        <v>-0.88111981700956177</v>
      </c>
      <c r="I51" s="326">
        <v>0.75168396365892287</v>
      </c>
      <c r="J51" s="326">
        <v>-2.1607596466787999</v>
      </c>
      <c r="K51" s="326">
        <v>-6.0190378179752173</v>
      </c>
      <c r="L51" s="326">
        <v>-7.8419305515649613</v>
      </c>
      <c r="M51" s="326">
        <v>-9.9301391283496923</v>
      </c>
      <c r="N51" s="326">
        <v>-9.7839130242792649</v>
      </c>
      <c r="O51" s="326">
        <v>-9.7272168722046768</v>
      </c>
      <c r="P51" s="326">
        <v>-9.7843817809988192</v>
      </c>
      <c r="Q51" s="326">
        <v>-9.8037355711303515</v>
      </c>
      <c r="R51" s="326">
        <v>-9.7342630453649388</v>
      </c>
    </row>
    <row r="52" spans="2:20" ht="11.25" customHeight="1">
      <c r="B52" s="323"/>
      <c r="C52" s="323"/>
      <c r="D52" s="324"/>
      <c r="E52" s="324"/>
      <c r="F52" s="324"/>
      <c r="G52" s="324"/>
      <c r="H52" s="324"/>
      <c r="I52" s="324"/>
      <c r="J52" s="324"/>
      <c r="K52" s="324"/>
      <c r="L52" s="324"/>
      <c r="M52" s="324"/>
      <c r="N52" s="324"/>
      <c r="O52" s="324"/>
      <c r="P52" s="324"/>
      <c r="Q52" s="324"/>
      <c r="R52" s="324"/>
      <c r="T52" s="353"/>
    </row>
    <row r="53" spans="2:20" ht="15">
      <c r="B53" s="470" t="s">
        <v>2618</v>
      </c>
      <c r="C53" s="470"/>
      <c r="D53" s="470"/>
      <c r="E53" s="470"/>
      <c r="F53" s="470"/>
      <c r="G53" s="470"/>
      <c r="H53" s="470"/>
      <c r="I53" s="470"/>
      <c r="J53" s="470"/>
      <c r="K53" s="470"/>
      <c r="L53" s="470"/>
      <c r="M53" s="470"/>
      <c r="N53" s="470"/>
      <c r="O53" s="470"/>
      <c r="P53" s="470"/>
      <c r="Q53" s="328"/>
      <c r="R53" s="328"/>
      <c r="T53" s="353"/>
    </row>
    <row r="54" spans="2:20" ht="19.5" customHeight="1">
      <c r="B54" s="470" t="s">
        <v>2779</v>
      </c>
      <c r="C54" s="470"/>
      <c r="D54" s="470"/>
      <c r="E54" s="470"/>
      <c r="F54" s="470"/>
      <c r="G54" s="470"/>
      <c r="H54" s="470"/>
      <c r="I54" s="470"/>
      <c r="J54" s="470"/>
      <c r="K54" s="470"/>
      <c r="L54" s="470"/>
      <c r="M54" s="470"/>
      <c r="N54" s="470"/>
      <c r="O54" s="470"/>
      <c r="P54" s="470"/>
      <c r="Q54" s="328"/>
      <c r="R54" s="328"/>
      <c r="T54" s="353"/>
    </row>
    <row r="55" spans="2:20" ht="23.25" customHeight="1">
      <c r="B55" s="470"/>
      <c r="C55" s="470"/>
      <c r="D55" s="470"/>
      <c r="E55" s="470"/>
      <c r="F55" s="470"/>
      <c r="G55" s="470"/>
      <c r="H55" s="470"/>
      <c r="I55" s="470"/>
      <c r="J55" s="470"/>
      <c r="K55" s="470"/>
      <c r="L55" s="470"/>
      <c r="M55" s="470"/>
      <c r="N55" s="470"/>
      <c r="O55" s="470"/>
      <c r="P55" s="470"/>
      <c r="Q55" s="327"/>
      <c r="R55" s="330"/>
      <c r="T55" s="353"/>
    </row>
    <row r="56" spans="2:20" ht="13.5">
      <c r="B56" s="477"/>
      <c r="C56" s="470"/>
      <c r="D56" s="470"/>
      <c r="E56" s="470"/>
      <c r="F56" s="470"/>
      <c r="G56" s="470"/>
      <c r="H56" s="470"/>
      <c r="I56" s="470"/>
      <c r="J56" s="470"/>
      <c r="K56" s="470"/>
      <c r="L56" s="470"/>
      <c r="M56" s="470"/>
      <c r="N56" s="470"/>
      <c r="O56" s="470"/>
      <c r="P56" s="470"/>
      <c r="Q56" s="328"/>
      <c r="R56" s="328"/>
    </row>
    <row r="57" spans="2:20">
      <c r="B57" s="323"/>
      <c r="C57" s="323"/>
      <c r="D57" s="330"/>
      <c r="E57" s="330"/>
      <c r="F57" s="330"/>
      <c r="G57" s="330"/>
      <c r="H57" s="330"/>
      <c r="I57" s="330"/>
      <c r="J57" s="330"/>
      <c r="K57" s="330"/>
      <c r="L57" s="330"/>
      <c r="M57" s="330"/>
      <c r="N57" s="330"/>
      <c r="O57" s="330"/>
      <c r="P57" s="330"/>
      <c r="Q57" s="330"/>
      <c r="R57" s="330"/>
    </row>
    <row r="58" spans="2:20">
      <c r="B58" s="323"/>
      <c r="C58" s="323"/>
      <c r="D58" s="330"/>
      <c r="E58" s="330"/>
      <c r="F58" s="330"/>
      <c r="G58" s="330"/>
      <c r="H58" s="330"/>
      <c r="I58" s="330"/>
      <c r="J58" s="330"/>
      <c r="K58" s="330"/>
      <c r="L58" s="330"/>
      <c r="M58" s="330"/>
      <c r="N58" s="330"/>
      <c r="O58" s="330"/>
      <c r="P58" s="330"/>
      <c r="Q58" s="330"/>
      <c r="R58" s="330"/>
    </row>
    <row r="59" spans="2:20">
      <c r="B59" s="323"/>
      <c r="C59" s="323"/>
      <c r="D59" s="330"/>
      <c r="E59" s="330"/>
      <c r="F59" s="330"/>
      <c r="G59" s="330"/>
      <c r="H59" s="330"/>
      <c r="I59" s="330"/>
      <c r="J59" s="330"/>
      <c r="K59" s="330"/>
      <c r="L59" s="330"/>
      <c r="M59" s="330"/>
      <c r="N59" s="330"/>
      <c r="O59" s="330"/>
      <c r="P59" s="330"/>
      <c r="Q59" s="330"/>
      <c r="R59" s="330"/>
    </row>
    <row r="60" spans="2:20">
      <c r="B60" s="323"/>
      <c r="C60" s="323"/>
      <c r="D60" s="330"/>
      <c r="E60" s="330"/>
      <c r="F60" s="330"/>
      <c r="G60" s="330"/>
      <c r="H60" s="330"/>
      <c r="I60" s="330"/>
      <c r="J60" s="330"/>
      <c r="K60" s="330"/>
      <c r="L60" s="330"/>
      <c r="M60" s="330"/>
      <c r="N60" s="330"/>
      <c r="O60" s="330"/>
      <c r="P60" s="330"/>
      <c r="Q60" s="330"/>
      <c r="R60" s="330"/>
    </row>
    <row r="61" spans="2:20">
      <c r="B61" s="323"/>
      <c r="C61" s="323"/>
      <c r="D61" s="330"/>
      <c r="E61" s="330"/>
      <c r="F61" s="330"/>
      <c r="G61" s="330"/>
      <c r="H61" s="330"/>
      <c r="I61" s="330"/>
      <c r="J61" s="330"/>
      <c r="K61" s="330"/>
      <c r="L61" s="330"/>
      <c r="M61" s="330"/>
      <c r="N61" s="330"/>
      <c r="O61" s="330"/>
      <c r="P61" s="330"/>
      <c r="Q61" s="330"/>
      <c r="R61" s="330"/>
    </row>
    <row r="62" spans="2:20">
      <c r="B62" s="323"/>
      <c r="C62" s="323"/>
      <c r="D62" s="330"/>
      <c r="E62" s="330"/>
      <c r="F62" s="330"/>
      <c r="G62" s="330"/>
      <c r="H62" s="330"/>
      <c r="I62" s="330"/>
      <c r="J62" s="330"/>
      <c r="K62" s="330"/>
      <c r="L62" s="330"/>
      <c r="M62" s="330"/>
      <c r="N62" s="330"/>
      <c r="O62" s="330"/>
      <c r="P62" s="330"/>
      <c r="Q62" s="330"/>
      <c r="R62" s="330"/>
    </row>
    <row r="63" spans="2:20">
      <c r="B63" s="323"/>
      <c r="C63" s="323"/>
      <c r="D63" s="330"/>
      <c r="E63" s="330"/>
      <c r="F63" s="330"/>
      <c r="G63" s="330"/>
      <c r="H63" s="330"/>
      <c r="I63" s="330"/>
      <c r="J63" s="330"/>
      <c r="K63" s="330"/>
      <c r="L63" s="330"/>
      <c r="M63" s="330"/>
      <c r="N63" s="330"/>
      <c r="O63" s="330"/>
      <c r="P63" s="330"/>
      <c r="Q63" s="330"/>
      <c r="R63" s="330"/>
    </row>
    <row r="64" spans="2:20">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sheetData>
  <mergeCells count="6">
    <mergeCell ref="B56:P56"/>
    <mergeCell ref="B2:R2"/>
    <mergeCell ref="B3:R3"/>
    <mergeCell ref="B53:P53"/>
    <mergeCell ref="B54:P54"/>
    <mergeCell ref="B55:P55"/>
  </mergeCells>
  <conditionalFormatting sqref="B14:R51">
    <cfRule type="expression" dxfId="55" priority="3">
      <formula>MOD(ROW(),2)=0</formula>
    </cfRule>
  </conditionalFormatting>
  <conditionalFormatting sqref="D13:R13">
    <cfRule type="expression" dxfId="54" priority="2">
      <formula>MOD(ROW(),2)=0</formula>
    </cfRule>
  </conditionalFormatting>
  <conditionalFormatting sqref="B13:C13">
    <cfRule type="expression" dxfId="53" priority="1">
      <formula>MOD(ROW(),2)=0</formula>
    </cfRule>
  </conditionalFormatting>
  <pageMargins left="0.7" right="0.7" top="0.75" bottom="0.75" header="0.3" footer="0.3"/>
  <pageSetup scale="2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6EA6E-A8C5-490D-854E-99E1C29AD641}">
  <sheetPr codeName="Sheet21">
    <pageSetUpPr fitToPage="1"/>
  </sheetPr>
  <dimension ref="A2:AI76"/>
  <sheetViews>
    <sheetView zoomScaleNormal="100" workbookViewId="0">
      <pane xSplit="3" ySplit="4" topLeftCell="D11" activePane="bottomRight" state="frozen"/>
      <selection pane="bottomRight" activeCell="W13" sqref="W13"/>
      <selection pane="bottomLeft" activeCell="W13" sqref="W13"/>
      <selection pane="topRight" activeCell="W13" sqref="W13"/>
    </sheetView>
  </sheetViews>
  <sheetFormatPr defaultColWidth="9.140625" defaultRowHeight="15" outlineLevelCol="1"/>
  <cols>
    <col min="1" max="1" width="6.7109375" style="144" customWidth="1"/>
    <col min="2" max="2" width="28.140625" style="310" customWidth="1"/>
    <col min="3" max="3" width="20.5703125" style="310" hidden="1" customWidth="1" outlineLevel="1"/>
    <col min="4" max="4" width="8.140625" style="311" customWidth="1" collapsed="1"/>
    <col min="5" max="18" width="8.140625" style="311" customWidth="1"/>
    <col min="19" max="35" width="9.140625" style="144"/>
    <col min="36" max="16384" width="9.140625" style="310"/>
  </cols>
  <sheetData>
    <row r="2" spans="2:18">
      <c r="B2" s="473" t="s">
        <v>2780</v>
      </c>
      <c r="C2" s="473"/>
      <c r="D2" s="473"/>
      <c r="E2" s="473"/>
      <c r="F2" s="473"/>
      <c r="G2" s="473"/>
      <c r="H2" s="473"/>
      <c r="I2" s="473"/>
      <c r="J2" s="473"/>
      <c r="K2" s="473"/>
      <c r="L2" s="473"/>
      <c r="M2" s="473"/>
      <c r="N2" s="473"/>
      <c r="O2" s="473"/>
      <c r="P2" s="473"/>
      <c r="Q2" s="473"/>
      <c r="R2" s="473"/>
    </row>
    <row r="3" spans="2:18">
      <c r="B3" s="475" t="s">
        <v>646</v>
      </c>
      <c r="C3" s="476"/>
      <c r="D3" s="476"/>
      <c r="E3" s="476"/>
      <c r="F3" s="476"/>
      <c r="G3" s="476"/>
      <c r="H3" s="476"/>
      <c r="I3" s="476"/>
      <c r="J3" s="476"/>
      <c r="K3" s="476"/>
      <c r="L3" s="476"/>
      <c r="M3" s="476"/>
      <c r="N3" s="476"/>
      <c r="O3" s="476"/>
      <c r="P3" s="476"/>
      <c r="Q3" s="476"/>
      <c r="R3" s="476"/>
    </row>
    <row r="4" spans="2:18"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18" ht="14.1" customHeight="1">
      <c r="B5" s="318" t="s">
        <v>2601</v>
      </c>
      <c r="C5" s="349" t="s">
        <v>2733</v>
      </c>
      <c r="D5" s="320">
        <v>-2.3032875383898133</v>
      </c>
      <c r="E5" s="320">
        <v>-2.3387461239760223</v>
      </c>
      <c r="F5" s="320">
        <v>-2.513880409418848</v>
      </c>
      <c r="G5" s="320">
        <v>-2.0277690759389753</v>
      </c>
      <c r="H5" s="320">
        <v>-2.3307110202065111</v>
      </c>
      <c r="I5" s="320">
        <v>-3.5129295361381878</v>
      </c>
      <c r="J5" s="320">
        <v>-2.6548693518321915</v>
      </c>
      <c r="K5" s="320">
        <v>-2.3729401646142332</v>
      </c>
      <c r="L5" s="320">
        <v>-1.835917526757219</v>
      </c>
      <c r="M5" s="320">
        <v>-1.5170951669503969</v>
      </c>
      <c r="N5" s="320">
        <v>-1.1391374150989499</v>
      </c>
      <c r="O5" s="320">
        <v>-1.0918174968789007</v>
      </c>
      <c r="P5" s="320">
        <v>-1.0214100763139558</v>
      </c>
      <c r="Q5" s="320">
        <v>-1.0297209489393406</v>
      </c>
      <c r="R5" s="320">
        <v>-1.0084306189274297</v>
      </c>
    </row>
    <row r="6" spans="2:18" ht="14.1" customHeight="1">
      <c r="B6" s="321" t="s">
        <v>2734</v>
      </c>
      <c r="C6" s="349" t="s">
        <v>2735</v>
      </c>
      <c r="D6" s="320">
        <v>-3.0386333129748602</v>
      </c>
      <c r="E6" s="320">
        <v>-3.6573997252238759</v>
      </c>
      <c r="F6" s="320">
        <v>-4.0481115638419674</v>
      </c>
      <c r="G6" s="320">
        <v>-2.4818105343738259</v>
      </c>
      <c r="H6" s="320">
        <v>-2.8258129723640835</v>
      </c>
      <c r="I6" s="320">
        <v>-3.2388168959067496</v>
      </c>
      <c r="J6" s="320">
        <v>-2.8087816320321997</v>
      </c>
      <c r="K6" s="320">
        <v>-2.1349299571167673</v>
      </c>
      <c r="L6" s="320">
        <v>-0.94321023868952425</v>
      </c>
      <c r="M6" s="320">
        <v>-0.9918686341443963</v>
      </c>
      <c r="N6" s="320">
        <v>-0.36869059965874873</v>
      </c>
      <c r="O6" s="320">
        <v>-3.7048017808169645E-2</v>
      </c>
      <c r="P6" s="320">
        <v>1.0379405396969842E-2</v>
      </c>
      <c r="Q6" s="320">
        <v>-0.29014233014694946</v>
      </c>
      <c r="R6" s="320">
        <v>-0.14913189806751467</v>
      </c>
    </row>
    <row r="7" spans="2:18" ht="14.1" customHeight="1">
      <c r="B7" s="321" t="s">
        <v>759</v>
      </c>
      <c r="C7" s="349" t="s">
        <v>2736</v>
      </c>
      <c r="D7" s="320">
        <v>-1.619713406592397</v>
      </c>
      <c r="E7" s="320">
        <v>-1.7974687739552178</v>
      </c>
      <c r="F7" s="320">
        <v>-2.3759239079875378</v>
      </c>
      <c r="G7" s="320">
        <v>-2.3073080576827993</v>
      </c>
      <c r="H7" s="320">
        <v>-3.0888993025898008</v>
      </c>
      <c r="I7" s="320">
        <v>-3.4374050062633636</v>
      </c>
      <c r="J7" s="320">
        <v>-2.4666153204705936</v>
      </c>
      <c r="K7" s="320">
        <v>-2.2092543191658791</v>
      </c>
      <c r="L7" s="320">
        <v>-2.7013512777991391</v>
      </c>
      <c r="M7" s="320">
        <v>-2.72821099067728</v>
      </c>
      <c r="N7" s="320">
        <v>-2.3339801679489445</v>
      </c>
      <c r="O7" s="320">
        <v>-2.3576475252363363</v>
      </c>
      <c r="P7" s="320">
        <v>-2.2423036612904146</v>
      </c>
      <c r="Q7" s="320">
        <v>-2.2568789020666378</v>
      </c>
      <c r="R7" s="320">
        <v>-2.2229931494621291</v>
      </c>
    </row>
    <row r="8" spans="2:18" ht="14.1" customHeight="1">
      <c r="B8" s="321" t="s">
        <v>770</v>
      </c>
      <c r="C8" s="349" t="s">
        <v>2737</v>
      </c>
      <c r="D8" s="320">
        <v>-0.6922783740908538</v>
      </c>
      <c r="E8" s="320">
        <v>-0.14110342812390816</v>
      </c>
      <c r="F8" s="320">
        <v>-0.15205052907519326</v>
      </c>
      <c r="G8" s="320">
        <v>-0.39870375039273243</v>
      </c>
      <c r="H8" s="320">
        <v>0.15068906614652725</v>
      </c>
      <c r="I8" s="320">
        <v>-2.547492090989778</v>
      </c>
      <c r="J8" s="320">
        <v>-1.641021044983157</v>
      </c>
      <c r="K8" s="320">
        <v>1.1925045332687956</v>
      </c>
      <c r="L8" s="320">
        <v>1.1884315033336896</v>
      </c>
      <c r="M8" s="320">
        <v>2.4124330948805648</v>
      </c>
      <c r="N8" s="320">
        <v>0.2259680384400003</v>
      </c>
      <c r="O8" s="320">
        <v>0.31622075529155724</v>
      </c>
      <c r="P8" s="320">
        <v>0.34804304430277622</v>
      </c>
      <c r="Q8" s="320">
        <v>0.30260861197195787</v>
      </c>
      <c r="R8" s="320">
        <v>0.30495605847509483</v>
      </c>
    </row>
    <row r="9" spans="2:18" ht="14.1" customHeight="1">
      <c r="B9" s="321" t="s">
        <v>644</v>
      </c>
      <c r="C9" s="349" t="s">
        <v>2738</v>
      </c>
      <c r="D9" s="320">
        <v>-2.7299023089649537</v>
      </c>
      <c r="E9" s="320">
        <v>-2.9002753160758838</v>
      </c>
      <c r="F9" s="320">
        <v>-2.794853135816072</v>
      </c>
      <c r="G9" s="320">
        <v>-2.0258933741664564</v>
      </c>
      <c r="H9" s="320">
        <v>-2.0367215607321558</v>
      </c>
      <c r="I9" s="320">
        <v>-3.6556338086639903</v>
      </c>
      <c r="J9" s="320">
        <v>-2.911733375252652</v>
      </c>
      <c r="K9" s="320">
        <v>-2.6148107399169018</v>
      </c>
      <c r="L9" s="320">
        <v>-1.423623883792924</v>
      </c>
      <c r="M9" s="320">
        <v>-0.99885989276425491</v>
      </c>
      <c r="N9" s="320">
        <v>-0.51720629215867053</v>
      </c>
      <c r="O9" s="320">
        <v>-0.41051054177467122</v>
      </c>
      <c r="P9" s="320">
        <v>-0.3789539754872373</v>
      </c>
      <c r="Q9" s="320">
        <v>-0.37018478888784717</v>
      </c>
      <c r="R9" s="320">
        <v>-0.33698369341804274</v>
      </c>
    </row>
    <row r="10" spans="2:18" ht="14.1" customHeight="1">
      <c r="B10" s="321" t="s">
        <v>171</v>
      </c>
      <c r="C10" s="349" t="s">
        <v>2739</v>
      </c>
      <c r="D10" s="320">
        <v>-1.8003991538182909</v>
      </c>
      <c r="E10" s="320">
        <v>-1.3366820347651651</v>
      </c>
      <c r="F10" s="320">
        <v>-1.9819842428512187</v>
      </c>
      <c r="G10" s="320">
        <v>-1.730974438013416</v>
      </c>
      <c r="H10" s="320">
        <v>-2.7535384830745371</v>
      </c>
      <c r="I10" s="320">
        <v>-3.0749840625069846</v>
      </c>
      <c r="J10" s="320">
        <v>-1.8338999528993398</v>
      </c>
      <c r="K10" s="320">
        <v>-2.4176237494441004</v>
      </c>
      <c r="L10" s="320">
        <v>-2.9773466048751942</v>
      </c>
      <c r="M10" s="320">
        <v>-2.4572466857924007</v>
      </c>
      <c r="N10" s="320">
        <v>-1.7657893158455615</v>
      </c>
      <c r="O10" s="320">
        <v>-1.7545633105571887</v>
      </c>
      <c r="P10" s="320">
        <v>-1.4567278879383974</v>
      </c>
      <c r="Q10" s="320">
        <v>-1.4050901772699456</v>
      </c>
      <c r="R10" s="320">
        <v>-1.3629945214320014</v>
      </c>
    </row>
    <row r="11" spans="2:18" ht="16.5" customHeight="1">
      <c r="B11" s="310" t="s">
        <v>2740</v>
      </c>
      <c r="C11" s="310" t="s">
        <v>2740</v>
      </c>
      <c r="D11" s="324">
        <v>-1.3264922618744768</v>
      </c>
      <c r="E11" s="324">
        <v>0.19218505151315959</v>
      </c>
      <c r="F11" s="324">
        <v>-0.60419914848068057</v>
      </c>
      <c r="G11" s="324">
        <v>1.6935967990763523</v>
      </c>
      <c r="H11" s="324">
        <v>-1.0187428657267046</v>
      </c>
      <c r="I11" s="324">
        <v>-2.2058302862453125</v>
      </c>
      <c r="J11" s="324">
        <v>-0.46245312626571367</v>
      </c>
      <c r="K11" s="324">
        <v>-0.98891206841057</v>
      </c>
      <c r="L11" s="324" t="s">
        <v>2623</v>
      </c>
      <c r="M11" s="324" t="s">
        <v>2673</v>
      </c>
      <c r="N11" s="324" t="s">
        <v>2673</v>
      </c>
      <c r="O11" s="324" t="s">
        <v>2673</v>
      </c>
      <c r="P11" s="324" t="s">
        <v>2673</v>
      </c>
      <c r="Q11" s="324" t="s">
        <v>2673</v>
      </c>
      <c r="R11" s="324" t="s">
        <v>2673</v>
      </c>
    </row>
    <row r="12" spans="2:18" ht="13.5" customHeight="1">
      <c r="B12" s="323" t="s">
        <v>2741</v>
      </c>
      <c r="C12" s="323" t="s">
        <v>2741</v>
      </c>
      <c r="D12" s="324">
        <v>-1.5839949455728517</v>
      </c>
      <c r="E12" s="324">
        <v>-1.567545786180697</v>
      </c>
      <c r="F12" s="324">
        <v>-2.6314595062406556</v>
      </c>
      <c r="G12" s="324">
        <v>-2.466528723550268</v>
      </c>
      <c r="H12" s="324">
        <v>-3.7138533731018351</v>
      </c>
      <c r="I12" s="324">
        <v>-3.0010980983534172</v>
      </c>
      <c r="J12" s="324">
        <v>-1.6058747175951806</v>
      </c>
      <c r="K12" s="324">
        <v>-2.1353405293489733</v>
      </c>
      <c r="L12" s="324">
        <v>-2.5566497561661725</v>
      </c>
      <c r="M12" s="324">
        <v>-2.7633712032998443</v>
      </c>
      <c r="N12" s="324">
        <v>-2.3125289052797324</v>
      </c>
      <c r="O12" s="324">
        <v>-2.5425229578187918</v>
      </c>
      <c r="P12" s="324">
        <v>-2.5356884057279094</v>
      </c>
      <c r="Q12" s="324">
        <v>-2.5545963737051478</v>
      </c>
      <c r="R12" s="324">
        <v>-2.5868014569644724</v>
      </c>
    </row>
    <row r="13" spans="2:18" ht="13.5" customHeight="1">
      <c r="B13" s="323" t="s">
        <v>2742</v>
      </c>
      <c r="C13" s="323" t="s">
        <v>2742</v>
      </c>
      <c r="D13" s="324">
        <v>-5.0138471430519242</v>
      </c>
      <c r="E13" s="324">
        <v>-3.3844185198344667</v>
      </c>
      <c r="F13" s="324">
        <v>-2.7609022453556764</v>
      </c>
      <c r="G13" s="324">
        <v>-1.3852562202987715</v>
      </c>
      <c r="H13" s="324">
        <v>1.056962809033948</v>
      </c>
      <c r="I13" s="324">
        <v>-2.7249870351409013</v>
      </c>
      <c r="J13" s="324">
        <v>-3.4674306090656639</v>
      </c>
      <c r="K13" s="324">
        <v>-3.9086627892786385</v>
      </c>
      <c r="L13" s="324">
        <v>-2.8170722482554749</v>
      </c>
      <c r="M13" s="324">
        <v>-2.0519218816445925</v>
      </c>
      <c r="N13" s="324">
        <v>-1.2754690170789564</v>
      </c>
      <c r="O13" s="324">
        <v>-1.3586094470754007</v>
      </c>
      <c r="P13" s="324">
        <v>-1.3876467620515487</v>
      </c>
      <c r="Q13" s="324">
        <v>-1.4328962272399528</v>
      </c>
      <c r="R13" s="324">
        <v>-1.4651502704548376</v>
      </c>
    </row>
    <row r="14" spans="2:18" ht="13.5" customHeight="1">
      <c r="B14" s="323" t="s">
        <v>2743</v>
      </c>
      <c r="C14" s="323" t="s">
        <v>2743</v>
      </c>
      <c r="D14" s="324">
        <v>-1.4642672844538298</v>
      </c>
      <c r="E14" s="324">
        <v>-2.2231170050231697</v>
      </c>
      <c r="F14" s="324">
        <v>-6.0696128845346067</v>
      </c>
      <c r="G14" s="324">
        <v>-3.3338552048003387</v>
      </c>
      <c r="H14" s="324">
        <v>-2.1532189486932496</v>
      </c>
      <c r="I14" s="324">
        <v>-3.8061277849012476</v>
      </c>
      <c r="J14" s="324">
        <v>-5.702450592819341</v>
      </c>
      <c r="K14" s="324">
        <v>-8.7976563955613702</v>
      </c>
      <c r="L14" s="324">
        <v>-4.4718967032790591</v>
      </c>
      <c r="M14" s="324">
        <v>-3.0128446262288064</v>
      </c>
      <c r="N14" s="324">
        <v>-1.8100855161887284</v>
      </c>
      <c r="O14" s="324">
        <v>-0.81187548751015959</v>
      </c>
      <c r="P14" s="324">
        <v>-0.35079851304373177</v>
      </c>
      <c r="Q14" s="324">
        <v>-0.46963292933603085</v>
      </c>
      <c r="R14" s="324">
        <v>-0.54262740852330815</v>
      </c>
    </row>
    <row r="15" spans="2:18" ht="13.5" customHeight="1">
      <c r="B15" s="323" t="s">
        <v>2744</v>
      </c>
      <c r="C15" s="323" t="s">
        <v>2744</v>
      </c>
      <c r="D15" s="324">
        <v>-0.25576170327579983</v>
      </c>
      <c r="E15" s="324">
        <v>4.4466017314526395E-2</v>
      </c>
      <c r="F15" s="324">
        <v>-0.34258127179427705</v>
      </c>
      <c r="G15" s="324">
        <v>0.75324414441211907</v>
      </c>
      <c r="H15" s="324">
        <v>2.4340504807636418</v>
      </c>
      <c r="I15" s="324">
        <v>-2.2609496809442282</v>
      </c>
      <c r="J15" s="324">
        <v>-4.9097828638903298</v>
      </c>
      <c r="K15" s="324">
        <v>0.51209320391794577</v>
      </c>
      <c r="L15" s="324">
        <v>-1.9819163655904966</v>
      </c>
      <c r="M15" s="324">
        <v>-1.5414787697751504</v>
      </c>
      <c r="N15" s="324">
        <v>-1.486475707179161</v>
      </c>
      <c r="O15" s="324">
        <v>-1.4803098639879071</v>
      </c>
      <c r="P15" s="324">
        <v>-1.3292429922575371</v>
      </c>
      <c r="Q15" s="324">
        <v>-1.4030844007648988</v>
      </c>
      <c r="R15" s="324">
        <v>-1.4025971721108996</v>
      </c>
    </row>
    <row r="16" spans="2:18" ht="13.5" customHeight="1">
      <c r="B16" s="323" t="s">
        <v>2745</v>
      </c>
      <c r="C16" s="323" t="s">
        <v>2745</v>
      </c>
      <c r="D16" s="324">
        <v>-3.8786400172653002</v>
      </c>
      <c r="E16" s="324">
        <v>-5.1586725317570128</v>
      </c>
      <c r="F16" s="324">
        <v>-3.8945387034361416</v>
      </c>
      <c r="G16" s="324">
        <v>-1.5134541503753871</v>
      </c>
      <c r="H16" s="324">
        <v>-2.2473243107174636</v>
      </c>
      <c r="I16" s="324">
        <v>-2.3471261675339035</v>
      </c>
      <c r="J16" s="324">
        <v>-2.0236111318859868</v>
      </c>
      <c r="K16" s="324">
        <v>-0.3496210645597973</v>
      </c>
      <c r="L16" s="324">
        <v>0.4339275567973197</v>
      </c>
      <c r="M16" s="324">
        <v>0.62216913920447037</v>
      </c>
      <c r="N16" s="324">
        <v>0.60003305204014135</v>
      </c>
      <c r="O16" s="324">
        <v>0.22699452251412428</v>
      </c>
      <c r="P16" s="324">
        <v>0.16709483127785277</v>
      </c>
      <c r="Q16" s="324">
        <v>0.1668411672042581</v>
      </c>
      <c r="R16" s="324">
        <v>-0.25502125957310273</v>
      </c>
    </row>
    <row r="17" spans="2:34" ht="13.5" customHeight="1">
      <c r="B17" s="323" t="s">
        <v>2746</v>
      </c>
      <c r="C17" s="323" t="s">
        <v>2746</v>
      </c>
      <c r="D17" s="324">
        <v>-2.0340804204395448</v>
      </c>
      <c r="E17" s="324">
        <v>4.511168387198701E-2</v>
      </c>
      <c r="F17" s="324">
        <v>1.0157633408544826</v>
      </c>
      <c r="G17" s="324">
        <v>2.1772219215360389</v>
      </c>
      <c r="H17" s="324">
        <v>0.60293853516145246</v>
      </c>
      <c r="I17" s="324">
        <v>1.9588144264624983</v>
      </c>
      <c r="J17" s="324">
        <v>-0.59505302866683929</v>
      </c>
      <c r="K17" s="324">
        <v>5.3064143363727023</v>
      </c>
      <c r="L17" s="324">
        <v>-6.3023040406775185E-2</v>
      </c>
      <c r="M17" s="324">
        <v>7.7967145568828208E-2</v>
      </c>
      <c r="N17" s="324">
        <v>0.79452658718943225</v>
      </c>
      <c r="O17" s="324">
        <v>0.14903875295405222</v>
      </c>
      <c r="P17" s="324">
        <v>-0.26454027145246439</v>
      </c>
      <c r="Q17" s="324">
        <v>-0.76998753009225473</v>
      </c>
      <c r="R17" s="324">
        <v>-1.1171251764446839</v>
      </c>
    </row>
    <row r="18" spans="2:34" ht="13.5" customHeight="1">
      <c r="B18" s="323" t="s">
        <v>2747</v>
      </c>
      <c r="C18" s="323" t="s">
        <v>2747</v>
      </c>
      <c r="D18" s="324">
        <v>0.96059614737421095</v>
      </c>
      <c r="E18" s="324">
        <v>-0.21688909066677492</v>
      </c>
      <c r="F18" s="324">
        <v>0.97893756800081344</v>
      </c>
      <c r="G18" s="324">
        <v>-0.38837871602225227</v>
      </c>
      <c r="H18" s="324">
        <v>-2.1627335354330448</v>
      </c>
      <c r="I18" s="324">
        <v>-2.9727064998307693</v>
      </c>
      <c r="J18" s="324">
        <v>-1.3758010422597837</v>
      </c>
      <c r="K18" s="324">
        <v>-0.16361802686960597</v>
      </c>
      <c r="L18" s="324">
        <v>-1.9115302106569299</v>
      </c>
      <c r="M18" s="324">
        <v>-1.2186178160487366</v>
      </c>
      <c r="N18" s="324">
        <v>-0.86444541391927576</v>
      </c>
      <c r="O18" s="324">
        <v>-0.53803833412345392</v>
      </c>
      <c r="P18" s="324">
        <v>-0.43468782271442891</v>
      </c>
      <c r="Q18" s="324">
        <v>-0.39313129825748411</v>
      </c>
      <c r="R18" s="324">
        <v>-0.5725222958725672</v>
      </c>
      <c r="T18" s="360"/>
      <c r="U18" s="360"/>
      <c r="V18" s="360"/>
      <c r="W18" s="360"/>
      <c r="X18" s="360"/>
      <c r="Y18" s="360"/>
      <c r="Z18" s="360"/>
      <c r="AA18" s="360"/>
      <c r="AB18" s="360"/>
      <c r="AC18" s="360"/>
      <c r="AD18" s="360"/>
      <c r="AE18" s="360"/>
      <c r="AF18" s="360"/>
      <c r="AG18" s="360"/>
      <c r="AH18" s="360"/>
    </row>
    <row r="19" spans="2:34" ht="13.5" customHeight="1">
      <c r="B19" s="323" t="s">
        <v>2748</v>
      </c>
      <c r="C19" s="323" t="s">
        <v>2748</v>
      </c>
      <c r="D19" s="324">
        <v>-17.159312945477129</v>
      </c>
      <c r="E19" s="324">
        <v>-12.699081658468254</v>
      </c>
      <c r="F19" s="324">
        <v>-4.0092930561039566</v>
      </c>
      <c r="G19" s="324">
        <v>6.9586461699099083</v>
      </c>
      <c r="H19" s="324">
        <v>7.221565962120728</v>
      </c>
      <c r="I19" s="324">
        <v>0.10319916215099519</v>
      </c>
      <c r="J19" s="324">
        <v>3.6862031710160981</v>
      </c>
      <c r="K19" s="324">
        <v>11.48218371631136</v>
      </c>
      <c r="L19" s="324">
        <v>6.6211191208252904</v>
      </c>
      <c r="M19" s="324">
        <v>7.4122426806088688</v>
      </c>
      <c r="N19" s="324">
        <v>6.2265471630112454</v>
      </c>
      <c r="O19" s="324">
        <v>5.6313543178935044</v>
      </c>
      <c r="P19" s="324">
        <v>6.1652873732175939</v>
      </c>
      <c r="Q19" s="324">
        <v>6.5847712658070146</v>
      </c>
      <c r="R19" s="324">
        <v>7.4045551203589053</v>
      </c>
    </row>
    <row r="20" spans="2:34" ht="13.5" customHeight="1">
      <c r="B20" s="323" t="s">
        <v>2750</v>
      </c>
      <c r="C20" s="323" t="s">
        <v>2750</v>
      </c>
      <c r="D20" s="324">
        <v>-0.9437834036928987</v>
      </c>
      <c r="E20" s="324">
        <v>-1.7232364752119533</v>
      </c>
      <c r="F20" s="324">
        <v>-2.0296450426043879</v>
      </c>
      <c r="G20" s="324">
        <v>-1.5690600326709814</v>
      </c>
      <c r="H20" s="324">
        <v>-0.74698142762926512</v>
      </c>
      <c r="I20" s="324">
        <v>-3.5890779303788798</v>
      </c>
      <c r="J20" s="324">
        <v>-2.8171150660355835</v>
      </c>
      <c r="K20" s="324">
        <v>-4.3879585180126002</v>
      </c>
      <c r="L20" s="324">
        <v>-2.5881442901147715</v>
      </c>
      <c r="M20" s="324">
        <v>-1.7277122185704443</v>
      </c>
      <c r="N20" s="324">
        <v>-0.59652592919731806</v>
      </c>
      <c r="O20" s="324">
        <v>-0.73479787927632501</v>
      </c>
      <c r="P20" s="324">
        <v>-0.76755026302706042</v>
      </c>
      <c r="Q20" s="324">
        <v>-0.80849223946974536</v>
      </c>
      <c r="R20" s="324">
        <v>-0.28472060494728013</v>
      </c>
    </row>
    <row r="21" spans="2:34" ht="13.5" customHeight="1">
      <c r="B21" s="323" t="s">
        <v>2751</v>
      </c>
      <c r="C21" s="323" t="s">
        <v>2751</v>
      </c>
      <c r="D21" s="324">
        <v>-1.5358298271942501</v>
      </c>
      <c r="E21" s="324">
        <v>-1.8392711910908521</v>
      </c>
      <c r="F21" s="324">
        <v>-2.7933409675276635</v>
      </c>
      <c r="G21" s="324">
        <v>-2.5031596353486787</v>
      </c>
      <c r="H21" s="324">
        <v>-2.0307343431180529</v>
      </c>
      <c r="I21" s="324">
        <v>-2.3647887260151874</v>
      </c>
      <c r="J21" s="324">
        <v>-2.2139817052236332</v>
      </c>
      <c r="K21" s="324">
        <v>-3.5329169337338415</v>
      </c>
      <c r="L21" s="324">
        <v>-1.9105136091071575</v>
      </c>
      <c r="M21" s="324">
        <v>-1.3914446490613503</v>
      </c>
      <c r="N21" s="324">
        <v>-1.5220347982821953</v>
      </c>
      <c r="O21" s="324">
        <v>-1.6662995158398888</v>
      </c>
      <c r="P21" s="324">
        <v>-1.6588455397667692</v>
      </c>
      <c r="Q21" s="324">
        <v>-1.5637348619117963</v>
      </c>
      <c r="R21" s="324">
        <v>-1.2410906698817354</v>
      </c>
    </row>
    <row r="22" spans="2:34" ht="13.5" customHeight="1">
      <c r="B22" s="323" t="s">
        <v>2752</v>
      </c>
      <c r="C22" s="323" t="s">
        <v>2752</v>
      </c>
      <c r="D22" s="324">
        <v>0.93761463710907367</v>
      </c>
      <c r="E22" s="324">
        <v>-1.4956968434510902</v>
      </c>
      <c r="F22" s="324">
        <v>1.1981563274087219</v>
      </c>
      <c r="G22" s="324">
        <v>-1.3510258424388808</v>
      </c>
      <c r="H22" s="324">
        <v>-1.9745139164010539</v>
      </c>
      <c r="I22" s="324">
        <v>-11.166633199042879</v>
      </c>
      <c r="J22" s="324">
        <v>-4.7687804867463024</v>
      </c>
      <c r="K22" s="324">
        <v>-4.3521684989322038</v>
      </c>
      <c r="L22" s="324">
        <v>-0.50825998135764461</v>
      </c>
      <c r="M22" s="324">
        <v>0.50092982964533672</v>
      </c>
      <c r="N22" s="324">
        <v>1.4572414757378189</v>
      </c>
      <c r="O22" s="324">
        <v>1.5168204145312547</v>
      </c>
      <c r="P22" s="324">
        <v>1.4855146747195074</v>
      </c>
      <c r="Q22" s="324">
        <v>1.5405419825268662</v>
      </c>
      <c r="R22" s="324">
        <v>1.2500000000000089</v>
      </c>
    </row>
    <row r="23" spans="2:34" ht="13.5" customHeight="1">
      <c r="B23" s="323" t="s">
        <v>2753</v>
      </c>
      <c r="C23" s="323" t="s">
        <v>2753</v>
      </c>
      <c r="D23" s="324">
        <v>-5.7273225789501758</v>
      </c>
      <c r="E23" s="324">
        <v>0.94842377529994215</v>
      </c>
      <c r="F23" s="324">
        <v>-1.1511500934333614</v>
      </c>
      <c r="G23" s="324">
        <v>-0.26957319959141701</v>
      </c>
      <c r="H23" s="324">
        <v>0.20345422275572744</v>
      </c>
      <c r="I23" s="324">
        <v>-2.384027026351824</v>
      </c>
      <c r="J23" s="324">
        <v>-1.1423490965568561</v>
      </c>
      <c r="K23" s="324">
        <v>8.239192025505479E-2</v>
      </c>
      <c r="L23" s="324">
        <v>-0.9130198206398269</v>
      </c>
      <c r="M23" s="324">
        <v>-1.9509594441619502</v>
      </c>
      <c r="N23" s="324">
        <v>-1.4191967740933178</v>
      </c>
      <c r="O23" s="324">
        <v>-1.493625464690028</v>
      </c>
      <c r="P23" s="324">
        <v>-1.3925314061941327</v>
      </c>
      <c r="Q23" s="324">
        <v>-1.4627068933164673</v>
      </c>
      <c r="R23" s="324">
        <v>-1.4380194427046082</v>
      </c>
      <c r="U23" s="360"/>
      <c r="V23" s="360"/>
      <c r="W23" s="360"/>
      <c r="X23" s="360"/>
      <c r="Y23" s="360"/>
      <c r="Z23" s="360"/>
      <c r="AA23" s="360"/>
    </row>
    <row r="24" spans="2:34" ht="13.5" customHeight="1">
      <c r="B24" s="323" t="s">
        <v>2754</v>
      </c>
      <c r="C24" s="323" t="s">
        <v>2754</v>
      </c>
      <c r="D24" s="324">
        <v>-1.374803216529275</v>
      </c>
      <c r="E24" s="324">
        <v>0.29405789960994549</v>
      </c>
      <c r="F24" s="324">
        <v>-0.17612759218818666</v>
      </c>
      <c r="G24" s="324">
        <v>-0.94665450864586476</v>
      </c>
      <c r="H24" s="324">
        <v>-1.7213472325615442</v>
      </c>
      <c r="I24" s="324">
        <v>-1.8624411021130149</v>
      </c>
      <c r="J24" s="324">
        <v>-1.9929580085917318</v>
      </c>
      <c r="K24" s="324">
        <v>-1.4501046936536433</v>
      </c>
      <c r="L24" s="324">
        <v>1.0807232544224812</v>
      </c>
      <c r="M24" s="324">
        <v>6.7662916481058017</v>
      </c>
      <c r="N24" s="324">
        <v>-0.84943006173670443</v>
      </c>
      <c r="O24" s="324">
        <v>-0.91862891538342473</v>
      </c>
      <c r="P24" s="324">
        <v>-1.3304552270177692</v>
      </c>
      <c r="Q24" s="324">
        <v>-1.5745739943852688</v>
      </c>
      <c r="R24" s="324">
        <v>-1.674499568595291</v>
      </c>
      <c r="U24" s="374"/>
      <c r="V24" s="374"/>
      <c r="W24" s="374"/>
      <c r="X24" s="374"/>
      <c r="Y24" s="374"/>
      <c r="Z24" s="374"/>
      <c r="AA24" s="374"/>
    </row>
    <row r="25" spans="2:34" ht="15.75" customHeight="1">
      <c r="B25" s="323" t="s">
        <v>2755</v>
      </c>
      <c r="C25" s="323" t="s">
        <v>2755</v>
      </c>
      <c r="D25" s="324">
        <v>2.0070783707069578E-2</v>
      </c>
      <c r="E25" s="324">
        <v>0.21930510479950183</v>
      </c>
      <c r="F25" s="324">
        <v>0.2048377996387159</v>
      </c>
      <c r="G25" s="324">
        <v>0.80351496897477348</v>
      </c>
      <c r="H25" s="324">
        <v>0.83749231396039059</v>
      </c>
      <c r="I25" s="324">
        <v>-3.5972594852863278</v>
      </c>
      <c r="J25" s="324">
        <v>-2.1180733430028029</v>
      </c>
      <c r="K25" s="324">
        <v>2.6461674320620148</v>
      </c>
      <c r="L25" s="324">
        <v>0.72784723193124201</v>
      </c>
      <c r="M25" s="324">
        <v>-0.42660423009531517</v>
      </c>
      <c r="N25" s="324">
        <v>-0.34446699798356656</v>
      </c>
      <c r="O25" s="324">
        <v>-0.15401643369655274</v>
      </c>
      <c r="P25" s="324">
        <v>6.8094713605750409E-2</v>
      </c>
      <c r="Q25" s="324">
        <v>4.4633616277491107E-2</v>
      </c>
      <c r="R25" s="324">
        <v>6.7936733701259064E-2</v>
      </c>
      <c r="S25" s="310"/>
      <c r="T25" s="310"/>
      <c r="U25" s="310"/>
    </row>
    <row r="26" spans="2:34" ht="13.5" customHeight="1">
      <c r="B26" s="323" t="s">
        <v>2756</v>
      </c>
      <c r="C26" s="323" t="s">
        <v>2756</v>
      </c>
      <c r="D26" s="324">
        <v>-4.2152294656745015</v>
      </c>
      <c r="E26" s="324">
        <v>-4.6611901048009834</v>
      </c>
      <c r="F26" s="324">
        <v>-4.1994751828946795</v>
      </c>
      <c r="G26" s="324">
        <v>-3.4617928074983886</v>
      </c>
      <c r="H26" s="324">
        <v>-3.8004875009787416</v>
      </c>
      <c r="I26" s="324">
        <v>-4.2086336275533291</v>
      </c>
      <c r="J26" s="324">
        <v>-3.1054566674942592</v>
      </c>
      <c r="K26" s="324">
        <v>-1.698289931128794</v>
      </c>
      <c r="L26" s="324">
        <v>-0.41330157237862541</v>
      </c>
      <c r="M26" s="324">
        <v>0.99047722676953265</v>
      </c>
      <c r="N26" s="324">
        <v>1.520759144740488</v>
      </c>
      <c r="O26" s="324">
        <v>1.4116815844219373</v>
      </c>
      <c r="P26" s="324">
        <v>1.3255629660992039</v>
      </c>
      <c r="Q26" s="324">
        <v>1.1645763269523766</v>
      </c>
      <c r="R26" s="324">
        <v>0.88287664572792957</v>
      </c>
    </row>
    <row r="27" spans="2:34" ht="13.5" customHeight="1">
      <c r="B27" s="323" t="s">
        <v>2757</v>
      </c>
      <c r="C27" s="323" t="s">
        <v>2757</v>
      </c>
      <c r="D27" s="324">
        <v>-1.6973577208456214</v>
      </c>
      <c r="E27" s="324">
        <v>-4.8875671643994751</v>
      </c>
      <c r="F27" s="324">
        <v>-2.8637540831688875</v>
      </c>
      <c r="G27" s="324">
        <v>0.43315435216731996</v>
      </c>
      <c r="H27" s="324">
        <v>0.76061240622894088</v>
      </c>
      <c r="I27" s="324">
        <v>-2.1269803436864452</v>
      </c>
      <c r="J27" s="324">
        <v>2.7471437083999392E-2</v>
      </c>
      <c r="K27" s="324">
        <v>0.80488977939144857</v>
      </c>
      <c r="L27" s="324">
        <v>3.2503318431476349</v>
      </c>
      <c r="M27" s="324">
        <v>-0.27551953096234277</v>
      </c>
      <c r="N27" s="324">
        <v>-0.82393286853838299</v>
      </c>
      <c r="O27" s="324">
        <v>-0.8264988801845865</v>
      </c>
      <c r="P27" s="324">
        <v>-0.97977367345893807</v>
      </c>
      <c r="Q27" s="324">
        <v>-1.2883138548142843</v>
      </c>
      <c r="R27" s="324">
        <v>-1.2050866685399189</v>
      </c>
    </row>
    <row r="28" spans="2:34" ht="13.5" customHeight="1">
      <c r="B28" s="323" t="s">
        <v>2758</v>
      </c>
      <c r="C28" s="323" t="s">
        <v>2758</v>
      </c>
      <c r="D28" s="324">
        <v>-4.805524119963116</v>
      </c>
      <c r="E28" s="324">
        <v>-4.1643883543091542</v>
      </c>
      <c r="F28" s="324">
        <v>-4.7468169669245039</v>
      </c>
      <c r="G28" s="324">
        <v>-3.3393331718372754</v>
      </c>
      <c r="H28" s="324">
        <v>-1.8744213391309172</v>
      </c>
      <c r="I28" s="324">
        <v>-4.0502704859698868</v>
      </c>
      <c r="J28" s="324">
        <v>0.27463159264789871</v>
      </c>
      <c r="K28" s="324">
        <v>1.5414621791309095</v>
      </c>
      <c r="L28" s="324">
        <v>2.1019316881370087</v>
      </c>
      <c r="M28" s="324">
        <v>2.1782800226667551</v>
      </c>
      <c r="N28" s="324">
        <v>1.7048223186680305</v>
      </c>
      <c r="O28" s="324">
        <v>1.2510723356493281</v>
      </c>
      <c r="P28" s="324">
        <v>0.14688846967669253</v>
      </c>
      <c r="Q28" s="324">
        <v>6.1205042383033925E-2</v>
      </c>
      <c r="R28" s="324">
        <v>-3.8794957617049868E-2</v>
      </c>
    </row>
    <row r="29" spans="2:34" ht="13.5" customHeight="1">
      <c r="B29" s="323" t="s">
        <v>2759</v>
      </c>
      <c r="C29" s="323" t="s">
        <v>2759</v>
      </c>
      <c r="D29" s="324">
        <v>-2.1569419096416143</v>
      </c>
      <c r="E29" s="324">
        <v>-0.36780138242563321</v>
      </c>
      <c r="F29" s="324">
        <v>-1.4075819858094145</v>
      </c>
      <c r="G29" s="324">
        <v>-0.56888386645966982</v>
      </c>
      <c r="H29" s="324">
        <v>-0.72322801166597483</v>
      </c>
      <c r="I29" s="324">
        <v>-3.2254587014068732</v>
      </c>
      <c r="J29" s="324">
        <v>-2.1537204110293513</v>
      </c>
      <c r="K29" s="324">
        <v>-4.9388077040604417</v>
      </c>
      <c r="L29" s="324">
        <v>-4.2058605679962593</v>
      </c>
      <c r="M29" s="324">
        <v>-2.9071002440025349</v>
      </c>
      <c r="N29" s="324">
        <v>-3.8451493342722758</v>
      </c>
      <c r="O29" s="324">
        <v>-3.0769479526378829</v>
      </c>
      <c r="P29" s="324">
        <v>-2.856045333783078</v>
      </c>
      <c r="Q29" s="324">
        <v>-2.8099809291136837</v>
      </c>
      <c r="R29" s="324">
        <v>-2.7314103428546885</v>
      </c>
    </row>
    <row r="30" spans="2:34" ht="13.5" customHeight="1">
      <c r="B30" s="323" t="s">
        <v>2760</v>
      </c>
      <c r="C30" s="323" t="s">
        <v>2760</v>
      </c>
      <c r="D30" s="324">
        <v>-1.8739170654147412</v>
      </c>
      <c r="E30" s="324">
        <v>-1.8449999181687586</v>
      </c>
      <c r="F30" s="324">
        <v>-2.3850614676501349</v>
      </c>
      <c r="G30" s="324">
        <v>-1.5997242259770794</v>
      </c>
      <c r="H30" s="324">
        <v>-1.497740449250853</v>
      </c>
      <c r="I30" s="324">
        <v>-4.9898481896477485</v>
      </c>
      <c r="J30" s="324">
        <v>-4.5754024948347505</v>
      </c>
      <c r="K30" s="324">
        <v>-4.6439715709686817</v>
      </c>
      <c r="L30" s="324">
        <v>-3.0051950207411826</v>
      </c>
      <c r="M30" s="324">
        <v>0.15042090349836618</v>
      </c>
      <c r="N30" s="324">
        <v>-5.4507834928742595E-2</v>
      </c>
      <c r="O30" s="324">
        <v>2.3237382160332651</v>
      </c>
      <c r="P30" s="324">
        <v>2.8656258504558458</v>
      </c>
      <c r="Q30" s="324">
        <v>4.3145865067506985</v>
      </c>
      <c r="R30" s="324">
        <v>4.3708450029465089</v>
      </c>
    </row>
    <row r="31" spans="2:34" ht="13.5" customHeight="1">
      <c r="B31" s="323" t="s">
        <v>2761</v>
      </c>
      <c r="C31" s="323" t="s">
        <v>2761</v>
      </c>
      <c r="D31" s="324">
        <v>-1.2292021149839507</v>
      </c>
      <c r="E31" s="324">
        <v>-3.2701668361772103</v>
      </c>
      <c r="F31" s="324">
        <v>-2.027719280317156</v>
      </c>
      <c r="G31" s="324">
        <v>-3.856441970268055</v>
      </c>
      <c r="H31" s="324">
        <v>-0.65582259675006449</v>
      </c>
      <c r="I31" s="324">
        <v>-4.1541643151282912</v>
      </c>
      <c r="J31" s="324">
        <v>-3.4588857812600855</v>
      </c>
      <c r="K31" s="324">
        <v>-3.3819249425303344</v>
      </c>
      <c r="L31" s="324">
        <v>-3.2554406783297996</v>
      </c>
      <c r="M31" s="324">
        <v>-2.5072350294598893</v>
      </c>
      <c r="N31" s="324">
        <v>-1.9072350294599163</v>
      </c>
      <c r="O31" s="324">
        <v>-1.3072350294598751</v>
      </c>
      <c r="P31" s="324">
        <v>-1.3072350294598809</v>
      </c>
      <c r="Q31" s="324">
        <v>-1.3072350294599164</v>
      </c>
      <c r="R31" s="324">
        <v>-1.3072350294599362</v>
      </c>
    </row>
    <row r="32" spans="2:34" ht="13.5" customHeight="1">
      <c r="B32" s="323" t="s">
        <v>2762</v>
      </c>
      <c r="C32" s="323" t="s">
        <v>2762</v>
      </c>
      <c r="D32" s="324">
        <v>-1.1886495397841015</v>
      </c>
      <c r="E32" s="324">
        <v>-0.41998683751714577</v>
      </c>
      <c r="F32" s="324">
        <v>0.462764915087922</v>
      </c>
      <c r="G32" s="324">
        <v>-4.6016498014702818E-2</v>
      </c>
      <c r="H32" s="324">
        <v>-0.66989488739780612</v>
      </c>
      <c r="I32" s="324">
        <v>-4.4624420986497197</v>
      </c>
      <c r="J32" s="324">
        <v>-1.8151540341051751</v>
      </c>
      <c r="K32" s="324">
        <v>-2.2341370212690932</v>
      </c>
      <c r="L32" s="324">
        <v>-3.2004897983940612</v>
      </c>
      <c r="M32" s="324">
        <v>-3.1422691172128889</v>
      </c>
      <c r="N32" s="324">
        <v>-2.1260957503918676</v>
      </c>
      <c r="O32" s="324">
        <v>-1.8747159156988886</v>
      </c>
      <c r="P32" s="324">
        <v>-1.6590730810233312</v>
      </c>
      <c r="Q32" s="324">
        <v>-1.1358360583436173</v>
      </c>
      <c r="R32" s="324">
        <v>-0.84118361925585461</v>
      </c>
    </row>
    <row r="33" spans="2:18" ht="13.5" customHeight="1">
      <c r="B33" s="323" t="s">
        <v>2763</v>
      </c>
      <c r="C33" s="323" t="s">
        <v>2763</v>
      </c>
      <c r="D33" s="324">
        <v>-5.3785591167503766</v>
      </c>
      <c r="E33" s="324">
        <v>-2.6358298092680434</v>
      </c>
      <c r="F33" s="324">
        <v>0.96401536951214473</v>
      </c>
      <c r="G33" s="324">
        <v>-1.1468414027407581</v>
      </c>
      <c r="H33" s="324">
        <v>4.9222945478556772</v>
      </c>
      <c r="I33" s="324">
        <v>-1.6514623360364671</v>
      </c>
      <c r="J33" s="324">
        <v>-1.221046191477644</v>
      </c>
      <c r="K33" s="324">
        <v>-2.2234132906353476</v>
      </c>
      <c r="L33" s="324">
        <v>0.66024398539357199</v>
      </c>
      <c r="M33" s="324">
        <v>0.91731227430580986</v>
      </c>
      <c r="N33" s="324">
        <v>1.9971317542792661</v>
      </c>
      <c r="O33" s="324">
        <v>2.762318879122112</v>
      </c>
      <c r="P33" s="324">
        <v>3.9057269450085572</v>
      </c>
      <c r="Q33" s="324">
        <v>4.9995984251496104</v>
      </c>
      <c r="R33" s="324">
        <v>5.2577958469971913</v>
      </c>
    </row>
    <row r="34" spans="2:18" ht="13.5" customHeight="1">
      <c r="B34" s="323" t="s">
        <v>2764</v>
      </c>
      <c r="C34" s="323" t="s">
        <v>2764</v>
      </c>
      <c r="D34" s="324">
        <v>-1.6151040018747824</v>
      </c>
      <c r="E34" s="324">
        <v>-2.6029036304603865</v>
      </c>
      <c r="F34" s="324">
        <v>-1.5238510637297256</v>
      </c>
      <c r="G34" s="324">
        <v>-1.6233451374341394</v>
      </c>
      <c r="H34" s="324">
        <v>-2.4344500702419252</v>
      </c>
      <c r="I34" s="324">
        <v>-4.1850791611447953</v>
      </c>
      <c r="J34" s="324">
        <v>-4.9832837817265005</v>
      </c>
      <c r="K34" s="324">
        <v>-3.2718121407287111</v>
      </c>
      <c r="L34" s="324">
        <v>-3.5041414314735779</v>
      </c>
      <c r="M34" s="324">
        <v>-3.034141431473524</v>
      </c>
      <c r="N34" s="324">
        <v>-3.1141414314735818</v>
      </c>
      <c r="O34" s="324">
        <v>-2.6441414314734955</v>
      </c>
      <c r="P34" s="324">
        <v>-2.1241414314735003</v>
      </c>
      <c r="Q34" s="324">
        <v>-2.0241414314735522</v>
      </c>
      <c r="R34" s="324">
        <v>-1.6141414314735565</v>
      </c>
    </row>
    <row r="35" spans="2:18" ht="13.5" customHeight="1">
      <c r="B35" s="323" t="s">
        <v>2765</v>
      </c>
      <c r="C35" s="323" t="s">
        <v>2765</v>
      </c>
      <c r="D35" s="324">
        <v>0.92200786308141092</v>
      </c>
      <c r="E35" s="324">
        <v>1.4629794773609199</v>
      </c>
      <c r="F35" s="324">
        <v>-2.4008046346626859</v>
      </c>
      <c r="G35" s="324">
        <v>-5.4006924795328839</v>
      </c>
      <c r="H35" s="324">
        <v>-4.4877893109337892</v>
      </c>
      <c r="I35" s="324">
        <v>-4.7312586470934042</v>
      </c>
      <c r="J35" s="324">
        <v>-3.2186835403805887</v>
      </c>
      <c r="K35" s="324">
        <v>-2.271031366416155</v>
      </c>
      <c r="L35" s="324">
        <v>-4.4839972522090594</v>
      </c>
      <c r="M35" s="324">
        <v>-3.706241916688839</v>
      </c>
      <c r="N35" s="324">
        <v>-3.0554945754101821</v>
      </c>
      <c r="O35" s="324">
        <v>-2.3798532847911575</v>
      </c>
      <c r="P35" s="324">
        <v>-1.8746240196707682</v>
      </c>
      <c r="Q35" s="324">
        <v>-1.4246344819333319</v>
      </c>
      <c r="R35" s="324">
        <v>-1.0463755159124291</v>
      </c>
    </row>
    <row r="36" spans="2:18" ht="13.5" customHeight="1">
      <c r="B36" s="323" t="s">
        <v>2766</v>
      </c>
      <c r="C36" s="323" t="s">
        <v>2766</v>
      </c>
      <c r="D36" s="324">
        <v>-1.0701592036489309</v>
      </c>
      <c r="E36" s="324">
        <v>-1.1885178630433875</v>
      </c>
      <c r="F36" s="324">
        <v>-0.72477032653927043</v>
      </c>
      <c r="G36" s="324">
        <v>-1.927879522808905</v>
      </c>
      <c r="H36" s="324">
        <v>0.97266393699908282</v>
      </c>
      <c r="I36" s="324">
        <v>-1.3589846861747079</v>
      </c>
      <c r="J36" s="324">
        <v>-0.15726266778187903</v>
      </c>
      <c r="K36" s="324">
        <v>1.5937517652725084</v>
      </c>
      <c r="L36" s="324">
        <v>2.2444215783608277</v>
      </c>
      <c r="M36" s="324">
        <v>2.4846115514158806</v>
      </c>
      <c r="N36" s="324">
        <v>2.6336876833576186</v>
      </c>
      <c r="O36" s="324">
        <v>2.5912644875257689</v>
      </c>
      <c r="P36" s="324">
        <v>2.6048311152600743</v>
      </c>
      <c r="Q36" s="324">
        <v>2.6089537504889493</v>
      </c>
      <c r="R36" s="324">
        <v>2.5856974368734518</v>
      </c>
    </row>
    <row r="37" spans="2:18" ht="13.5" customHeight="1">
      <c r="B37" s="323" t="s">
        <v>2767</v>
      </c>
      <c r="C37" s="323" t="s">
        <v>2767</v>
      </c>
      <c r="D37" s="324">
        <v>-6.2830192906969273</v>
      </c>
      <c r="E37" s="324">
        <v>-3.7801132690986701</v>
      </c>
      <c r="F37" s="324">
        <v>-3.3930906285293565</v>
      </c>
      <c r="G37" s="324">
        <v>-2.058332469958331</v>
      </c>
      <c r="H37" s="324">
        <v>-2.5706530517588635</v>
      </c>
      <c r="I37" s="324">
        <v>-3.7714126970917388</v>
      </c>
      <c r="J37" s="324">
        <v>-4.7731807721697272</v>
      </c>
      <c r="K37" s="324">
        <v>-5.5363355693089336</v>
      </c>
      <c r="L37" s="324">
        <v>-4.0576770428782183</v>
      </c>
      <c r="M37" s="324">
        <v>-2.5982680223427765</v>
      </c>
      <c r="N37" s="324">
        <v>-1.7576158757210334</v>
      </c>
      <c r="O37" s="324">
        <v>-1.7788670699724178</v>
      </c>
      <c r="P37" s="324">
        <v>-1.7887688272975488</v>
      </c>
      <c r="Q37" s="324">
        <v>-1.7448324596001299</v>
      </c>
      <c r="R37" s="324">
        <v>-1.6936399797500084</v>
      </c>
    </row>
    <row r="38" spans="2:18" ht="13.5" customHeight="1">
      <c r="B38" s="323" t="s">
        <v>2768</v>
      </c>
      <c r="C38" s="323" t="s">
        <v>2768</v>
      </c>
      <c r="D38" s="324">
        <v>-2.6702282477690984</v>
      </c>
      <c r="E38" s="324">
        <v>-3.3633877800513723</v>
      </c>
      <c r="F38" s="324">
        <v>-4.0599096316882521</v>
      </c>
      <c r="G38" s="324">
        <v>-2.6214623907387375</v>
      </c>
      <c r="H38" s="324">
        <v>-3.0134096945899094</v>
      </c>
      <c r="I38" s="324">
        <v>-3.4579418125543695</v>
      </c>
      <c r="J38" s="324">
        <v>-3.0837613739636414</v>
      </c>
      <c r="K38" s="324">
        <v>-2.6251242720264889</v>
      </c>
      <c r="L38" s="324">
        <v>-0.95657215488586678</v>
      </c>
      <c r="M38" s="324">
        <v>-1.1499004576519405</v>
      </c>
      <c r="N38" s="324">
        <v>-0.37191123148414063</v>
      </c>
      <c r="O38" s="324">
        <v>0.24565877721980039</v>
      </c>
      <c r="P38" s="324">
        <v>0.11595637975636189</v>
      </c>
      <c r="Q38" s="324">
        <v>-0.24226344666493316</v>
      </c>
      <c r="R38" s="324">
        <v>-0.10681106747746373</v>
      </c>
    </row>
    <row r="39" spans="2:18" ht="13.5" customHeight="1">
      <c r="B39" s="323" t="s">
        <v>2769</v>
      </c>
      <c r="C39" s="323" t="s">
        <v>2769</v>
      </c>
      <c r="D39" s="324">
        <v>-2.8192342496900809</v>
      </c>
      <c r="E39" s="324">
        <v>-2.8271962605218848</v>
      </c>
      <c r="F39" s="324">
        <v>-0.37202685620082809</v>
      </c>
      <c r="G39" s="324">
        <v>-0.24658499083985416</v>
      </c>
      <c r="H39" s="324">
        <v>-1.891973112357423</v>
      </c>
      <c r="I39" s="324">
        <v>-6.2346232899241256</v>
      </c>
      <c r="J39" s="324">
        <v>-4.3887452679750254</v>
      </c>
      <c r="K39" s="324">
        <v>-2.9477396402026854</v>
      </c>
      <c r="L39" s="324">
        <v>-1.9413059272945732</v>
      </c>
      <c r="M39" s="324">
        <v>-1.519979584906368</v>
      </c>
      <c r="N39" s="324">
        <v>-0.29617298933860031</v>
      </c>
      <c r="O39" s="324">
        <v>0.90905849652350901</v>
      </c>
      <c r="P39" s="324">
        <v>2.3511440731363629</v>
      </c>
      <c r="Q39" s="324">
        <v>1.9062018461542989</v>
      </c>
      <c r="R39" s="324">
        <v>1.9587699828170053</v>
      </c>
    </row>
    <row r="40" spans="2:18" ht="13.5" customHeight="1">
      <c r="B40" s="323" t="s">
        <v>2770</v>
      </c>
      <c r="C40" s="323" t="s">
        <v>2770</v>
      </c>
      <c r="D40" s="324">
        <v>-1.8444732551708507</v>
      </c>
      <c r="E40" s="324">
        <v>-1.3036312504903713</v>
      </c>
      <c r="F40" s="324">
        <v>-1.481298720394683</v>
      </c>
      <c r="G40" s="324">
        <v>-1.3968753373134464</v>
      </c>
      <c r="H40" s="324">
        <v>-3.7952192986948354</v>
      </c>
      <c r="I40" s="324">
        <v>-7.9241417798272522</v>
      </c>
      <c r="J40" s="324">
        <v>-5.1871694200087743</v>
      </c>
      <c r="K40" s="324">
        <v>-3.874254161947928</v>
      </c>
      <c r="L40" s="324">
        <v>-3.2064981836036019</v>
      </c>
      <c r="M40" s="324">
        <v>-4.5026993103046884</v>
      </c>
      <c r="N40" s="324">
        <v>-1.0073313596638689</v>
      </c>
      <c r="O40" s="324">
        <v>-0.37124951388101296</v>
      </c>
      <c r="P40" s="324">
        <v>-0.51471749914439413</v>
      </c>
      <c r="Q40" s="324">
        <v>0.33024664439017254</v>
      </c>
      <c r="R40" s="324">
        <v>-0.36792801083137061</v>
      </c>
    </row>
    <row r="41" spans="2:18" ht="13.5" customHeight="1">
      <c r="B41" s="323" t="s">
        <v>2771</v>
      </c>
      <c r="C41" s="323" t="s">
        <v>2771</v>
      </c>
      <c r="D41" s="324">
        <v>-2.1436970033448635</v>
      </c>
      <c r="E41" s="324">
        <v>-1.6090408982927664</v>
      </c>
      <c r="F41" s="324">
        <v>-1.0509116509126533</v>
      </c>
      <c r="G41" s="324">
        <v>-1.6689943238006641</v>
      </c>
      <c r="H41" s="324">
        <v>-1.9393448350992573</v>
      </c>
      <c r="I41" s="324">
        <v>-4.3512000364087786</v>
      </c>
      <c r="J41" s="324">
        <v>-4.308949342988929</v>
      </c>
      <c r="K41" s="324">
        <v>-4.4054060652804434</v>
      </c>
      <c r="L41" s="324">
        <v>-2.2895732963979767</v>
      </c>
      <c r="M41" s="324">
        <v>-1.2240179239324851</v>
      </c>
      <c r="N41" s="324">
        <v>-0.70123344812992017</v>
      </c>
      <c r="O41" s="324">
        <v>-0.67912566922999507</v>
      </c>
      <c r="P41" s="324">
        <v>-0.68069818038614283</v>
      </c>
      <c r="Q41" s="324">
        <v>-0.63983994002523337</v>
      </c>
      <c r="R41" s="324">
        <v>-0.6877196438658546</v>
      </c>
    </row>
    <row r="42" spans="2:18" ht="13.5" customHeight="1">
      <c r="B42" s="323" t="s">
        <v>2772</v>
      </c>
      <c r="C42" s="323" t="s">
        <v>2772</v>
      </c>
      <c r="D42" s="324">
        <v>-3.1610596900017489</v>
      </c>
      <c r="E42" s="324">
        <v>-3.5093637745178556</v>
      </c>
      <c r="F42" s="324">
        <v>-5.6072453861669285</v>
      </c>
      <c r="G42" s="324">
        <v>-7.6893878586296402</v>
      </c>
      <c r="H42" s="324">
        <v>-10.639723964265933</v>
      </c>
      <c r="I42" s="324">
        <v>-5.8914981492939731</v>
      </c>
      <c r="J42" s="324">
        <v>-0.24271630064119135</v>
      </c>
      <c r="K42" s="324">
        <v>-1.9334613903064746</v>
      </c>
      <c r="L42" s="324">
        <v>-3.2800596430006745</v>
      </c>
      <c r="M42" s="324">
        <v>-1.9359017468473401</v>
      </c>
      <c r="N42" s="324">
        <v>-1.3760617113877474</v>
      </c>
      <c r="O42" s="324">
        <v>-0.8313841821775414</v>
      </c>
      <c r="P42" s="324">
        <v>-0.72470748826570874</v>
      </c>
      <c r="Q42" s="324">
        <v>-0.80485916809803471</v>
      </c>
      <c r="R42" s="324">
        <v>-0.65866305526395486</v>
      </c>
    </row>
    <row r="43" spans="2:18" ht="13.5" customHeight="1">
      <c r="B43" s="323" t="s">
        <v>2773</v>
      </c>
      <c r="C43" s="323" t="s">
        <v>2773</v>
      </c>
      <c r="D43" s="324">
        <v>-1.4562488657399755</v>
      </c>
      <c r="E43" s="324">
        <v>-2.2242772341668173</v>
      </c>
      <c r="F43" s="324">
        <v>-5.2111696388459539</v>
      </c>
      <c r="G43" s="324">
        <v>-1.6088459572581721</v>
      </c>
      <c r="H43" s="324">
        <v>-1.2054492261508667</v>
      </c>
      <c r="I43" s="324">
        <v>-3.4163316110497712</v>
      </c>
      <c r="J43" s="324">
        <v>0.19859712858642209</v>
      </c>
      <c r="K43" s="324">
        <v>0.4795423372517757</v>
      </c>
      <c r="L43" s="324">
        <v>-0.25589033813905504</v>
      </c>
      <c r="M43" s="324">
        <v>-1.7730124914414418</v>
      </c>
      <c r="N43" s="324">
        <v>-1.7334711079682679</v>
      </c>
      <c r="O43" s="324">
        <v>-1.8811742691233595</v>
      </c>
      <c r="P43" s="324">
        <v>-1.8044331229300381</v>
      </c>
      <c r="Q43" s="324">
        <v>-1.8962750138074735</v>
      </c>
      <c r="R43" s="324">
        <v>-1.730230859617897</v>
      </c>
    </row>
    <row r="44" spans="2:18" ht="13.5" customHeight="1">
      <c r="B44" s="323" t="s">
        <v>2592</v>
      </c>
      <c r="C44" s="323" t="s">
        <v>2592</v>
      </c>
      <c r="D44" s="324">
        <v>-1.7126707488381787</v>
      </c>
      <c r="E44" s="324">
        <v>-0.60592340882998896</v>
      </c>
      <c r="F44" s="324">
        <v>0.40236058315280415</v>
      </c>
      <c r="G44" s="324">
        <v>-0.23597704924097498</v>
      </c>
      <c r="H44" s="324">
        <v>-0.30920364319487886</v>
      </c>
      <c r="I44" s="324">
        <v>-0.89700839806011945</v>
      </c>
      <c r="J44" s="324">
        <v>-1.8275700281266869</v>
      </c>
      <c r="K44" s="324">
        <v>-2.0097363825089967</v>
      </c>
      <c r="L44" s="324">
        <v>-1.4057415684216621</v>
      </c>
      <c r="M44" s="324">
        <v>-0.66253674839533272</v>
      </c>
      <c r="N44" s="324">
        <v>-0.55782065205601028</v>
      </c>
      <c r="O44" s="324">
        <v>-0.50726705735562305</v>
      </c>
      <c r="P44" s="324">
        <v>-0.50908241161202483</v>
      </c>
      <c r="Q44" s="324">
        <v>-0.51093917578381609</v>
      </c>
      <c r="R44" s="324">
        <v>-0.49054160220202037</v>
      </c>
    </row>
    <row r="45" spans="2:18" ht="13.5" customHeight="1">
      <c r="B45" s="323" t="s">
        <v>2774</v>
      </c>
      <c r="C45" s="323" t="s">
        <v>2774</v>
      </c>
      <c r="D45" s="324">
        <v>-1.1814321277311655</v>
      </c>
      <c r="E45" s="324">
        <v>-0.58075319108164825</v>
      </c>
      <c r="F45" s="324">
        <v>-1.7696370888580413</v>
      </c>
      <c r="G45" s="324">
        <v>-1.2279647052454485</v>
      </c>
      <c r="H45" s="324">
        <v>-2.7103512299950867</v>
      </c>
      <c r="I45" s="324">
        <v>-5.5071642280142008</v>
      </c>
      <c r="J45" s="324">
        <v>-4.5781444620866205</v>
      </c>
      <c r="K45" s="324">
        <v>-3.2223337565411736</v>
      </c>
      <c r="L45" s="324">
        <v>-1.8239943141032406</v>
      </c>
      <c r="M45" s="324">
        <v>-0.92544505584433723</v>
      </c>
      <c r="N45" s="324">
        <v>-0.35460760820235099</v>
      </c>
      <c r="O45" s="324">
        <v>-0.45416193924793763</v>
      </c>
      <c r="P45" s="324">
        <v>-0.29720269354573692</v>
      </c>
      <c r="Q45" s="324">
        <v>0.20336025772217534</v>
      </c>
      <c r="R45" s="324">
        <v>-0.14507159425473459</v>
      </c>
    </row>
    <row r="46" spans="2:18">
      <c r="B46" s="323" t="s">
        <v>2775</v>
      </c>
      <c r="C46" s="323" t="s">
        <v>2775</v>
      </c>
      <c r="D46" s="324">
        <v>-0.40308668869386061</v>
      </c>
      <c r="E46" s="324">
        <v>0.55641558433852911</v>
      </c>
      <c r="F46" s="324">
        <v>0.92827508397726843</v>
      </c>
      <c r="G46" s="324">
        <v>1.4105619867827641</v>
      </c>
      <c r="H46" s="324">
        <v>-0.46816156071895121</v>
      </c>
      <c r="I46" s="324">
        <v>-3.2706875396479971</v>
      </c>
      <c r="J46" s="324">
        <v>-4.7768517733830551</v>
      </c>
      <c r="K46" s="324">
        <v>-4.3775127973132921</v>
      </c>
      <c r="L46" s="324">
        <v>-4.5881624898339846</v>
      </c>
      <c r="M46" s="324">
        <v>-3.3248238356005997</v>
      </c>
      <c r="N46" s="324">
        <v>-2.0208038507032628</v>
      </c>
      <c r="O46" s="324">
        <v>-1.9666493242240652</v>
      </c>
      <c r="P46" s="324">
        <v>-1.884410631878064</v>
      </c>
      <c r="Q46" s="324">
        <v>-1.8552943151482575</v>
      </c>
      <c r="R46" s="324">
        <v>-1.8579012288854735</v>
      </c>
    </row>
    <row r="47" spans="2:18">
      <c r="B47" s="323" t="s">
        <v>2776</v>
      </c>
      <c r="C47" s="323" t="s">
        <v>2776</v>
      </c>
      <c r="D47" s="324">
        <v>-2.5701184301368225</v>
      </c>
      <c r="E47" s="324">
        <v>-3.1579181891210091</v>
      </c>
      <c r="F47" s="324">
        <v>-4.6712659904057503</v>
      </c>
      <c r="G47" s="324">
        <v>-7.7745998833474674</v>
      </c>
      <c r="H47" s="324">
        <v>-5.6556866199467297</v>
      </c>
      <c r="I47" s="324">
        <v>-2.5737231879860993</v>
      </c>
      <c r="J47" s="324">
        <v>0.22568533658491527</v>
      </c>
      <c r="K47" s="324">
        <v>-1.6562273157125174</v>
      </c>
      <c r="L47" s="324">
        <v>-3.4757218049124279</v>
      </c>
      <c r="M47" s="324">
        <v>-2.6781548032097797</v>
      </c>
      <c r="N47" s="324">
        <v>-2.6334023850731754</v>
      </c>
      <c r="O47" s="324">
        <v>-3.8231501426634793</v>
      </c>
      <c r="P47" s="324">
        <v>-1.1814199172945605</v>
      </c>
      <c r="Q47" s="324">
        <v>-1.1317266733878528</v>
      </c>
      <c r="R47" s="324">
        <v>-0.97065315004075015</v>
      </c>
    </row>
    <row r="48" spans="2:18">
      <c r="B48" s="323" t="s">
        <v>2777</v>
      </c>
      <c r="C48" s="323" t="s">
        <v>2777</v>
      </c>
      <c r="D48" s="324">
        <v>-6.0290078496267059</v>
      </c>
      <c r="E48" s="324">
        <v>-2.2441482370868702</v>
      </c>
      <c r="F48" s="324">
        <v>-3.5085150232806535</v>
      </c>
      <c r="G48" s="324">
        <v>-3.5470393868046601</v>
      </c>
      <c r="H48" s="324">
        <v>-2.4969470318088471</v>
      </c>
      <c r="I48" s="324">
        <v>-7.8225634530381702</v>
      </c>
      <c r="J48" s="324">
        <v>-2.051381124239636</v>
      </c>
      <c r="K48" s="324">
        <v>-1.586170784724666</v>
      </c>
      <c r="L48" s="324">
        <v>0.20005954975821807</v>
      </c>
      <c r="M48" s="324">
        <v>0.84743037922526687</v>
      </c>
      <c r="N48" s="324">
        <v>1.5833395861953017</v>
      </c>
      <c r="O48" s="324">
        <v>0.83713148563425055</v>
      </c>
      <c r="P48" s="324">
        <v>1.6251884838060677</v>
      </c>
      <c r="Q48" s="324">
        <v>1.9890068284645865</v>
      </c>
      <c r="R48" s="324">
        <v>1.813803727469631</v>
      </c>
    </row>
    <row r="49" spans="2:18">
      <c r="B49" s="325" t="s">
        <v>2778</v>
      </c>
      <c r="C49" s="325" t="s">
        <v>2778</v>
      </c>
      <c r="D49" s="326">
        <v>-0.91720612919658029</v>
      </c>
      <c r="E49" s="326">
        <v>-6.0016839490834029</v>
      </c>
      <c r="F49" s="326">
        <v>-9.3732666141566465</v>
      </c>
      <c r="G49" s="326">
        <v>-4.4184150500673178</v>
      </c>
      <c r="H49" s="326">
        <v>-0.54464739307636212</v>
      </c>
      <c r="I49" s="326">
        <v>0.88506929634484754</v>
      </c>
      <c r="J49" s="326">
        <v>-1.7414367132784561</v>
      </c>
      <c r="K49" s="326">
        <v>-5.7263182399098955</v>
      </c>
      <c r="L49" s="326">
        <v>-7.6514943274412772</v>
      </c>
      <c r="M49" s="326">
        <v>-9.514597108220201</v>
      </c>
      <c r="N49" s="326">
        <v>-9.5474653182357319</v>
      </c>
      <c r="O49" s="326">
        <v>-9.5504606848461009</v>
      </c>
      <c r="P49" s="326">
        <v>-9.629343524976882</v>
      </c>
      <c r="Q49" s="326">
        <v>-9.628506989941263</v>
      </c>
      <c r="R49" s="326">
        <v>-9.6024161162800006</v>
      </c>
    </row>
    <row r="50" spans="2:18" ht="6" customHeight="1">
      <c r="B50" s="333"/>
      <c r="C50" s="323"/>
      <c r="D50" s="324"/>
      <c r="E50" s="324"/>
      <c r="F50" s="324"/>
      <c r="G50" s="324"/>
      <c r="H50" s="324"/>
      <c r="I50" s="324"/>
      <c r="J50" s="324"/>
      <c r="K50" s="324"/>
      <c r="L50" s="324"/>
      <c r="M50" s="324"/>
      <c r="N50" s="324"/>
      <c r="O50" s="324"/>
      <c r="P50" s="324"/>
      <c r="Q50" s="324"/>
      <c r="R50" s="324"/>
    </row>
    <row r="51" spans="2:18" ht="10.5" customHeight="1">
      <c r="B51" s="470" t="s">
        <v>2618</v>
      </c>
      <c r="C51" s="470"/>
      <c r="D51" s="470"/>
      <c r="E51" s="470"/>
      <c r="F51" s="470"/>
      <c r="G51" s="470"/>
      <c r="H51" s="470"/>
      <c r="I51" s="470"/>
      <c r="J51" s="470"/>
      <c r="K51" s="470"/>
      <c r="L51" s="470"/>
      <c r="M51" s="470"/>
      <c r="N51" s="470"/>
      <c r="O51" s="470"/>
      <c r="P51" s="470"/>
      <c r="Q51" s="328"/>
      <c r="R51" s="328"/>
    </row>
    <row r="52" spans="2:18" ht="15" customHeight="1">
      <c r="B52" s="470" t="s">
        <v>2781</v>
      </c>
      <c r="C52" s="470"/>
      <c r="D52" s="470"/>
      <c r="E52" s="470"/>
      <c r="F52" s="470"/>
      <c r="G52" s="470"/>
      <c r="H52" s="470"/>
      <c r="I52" s="470"/>
      <c r="J52" s="470"/>
      <c r="K52" s="470"/>
      <c r="L52" s="470"/>
      <c r="M52" s="470"/>
      <c r="N52" s="470"/>
      <c r="O52" s="470"/>
      <c r="P52" s="470"/>
      <c r="Q52" s="470"/>
      <c r="R52" s="370"/>
    </row>
    <row r="53" spans="2:18" ht="26.25" customHeight="1">
      <c r="B53" s="470"/>
      <c r="C53" s="470"/>
      <c r="D53" s="470"/>
      <c r="E53" s="470"/>
      <c r="F53" s="470"/>
      <c r="G53" s="470"/>
      <c r="H53" s="470"/>
      <c r="I53" s="470"/>
      <c r="J53" s="470"/>
      <c r="K53" s="470"/>
      <c r="L53" s="470"/>
      <c r="M53" s="470"/>
      <c r="N53" s="470"/>
      <c r="O53" s="470"/>
      <c r="P53" s="470"/>
      <c r="Q53" s="470"/>
      <c r="R53" s="370"/>
    </row>
    <row r="54" spans="2:18" ht="23.25" customHeight="1">
      <c r="B54" s="477"/>
      <c r="C54" s="470"/>
      <c r="D54" s="470"/>
      <c r="E54" s="470"/>
      <c r="F54" s="470"/>
      <c r="G54" s="470"/>
      <c r="H54" s="470"/>
      <c r="I54" s="470"/>
      <c r="J54" s="470"/>
      <c r="K54" s="470"/>
      <c r="L54" s="470"/>
      <c r="M54" s="470"/>
      <c r="N54" s="470"/>
      <c r="O54" s="470"/>
      <c r="P54" s="470"/>
      <c r="Q54" s="328"/>
      <c r="R54" s="328"/>
    </row>
    <row r="55" spans="2:18">
      <c r="B55" s="323"/>
      <c r="C55" s="323"/>
      <c r="D55" s="330"/>
      <c r="E55" s="330"/>
      <c r="F55" s="330"/>
      <c r="G55" s="330"/>
      <c r="H55" s="330"/>
      <c r="I55" s="330"/>
      <c r="J55" s="330"/>
      <c r="K55" s="330"/>
      <c r="L55" s="330"/>
      <c r="M55" s="330"/>
      <c r="N55" s="330"/>
      <c r="O55" s="330"/>
      <c r="P55" s="330"/>
      <c r="Q55" s="330"/>
      <c r="R55" s="330"/>
    </row>
    <row r="56" spans="2:18">
      <c r="B56" s="323"/>
      <c r="C56" s="323"/>
      <c r="D56" s="330"/>
      <c r="E56" s="330"/>
      <c r="F56" s="330"/>
      <c r="G56" s="330"/>
      <c r="H56" s="330"/>
      <c r="I56" s="330"/>
      <c r="J56" s="330"/>
      <c r="K56" s="330"/>
      <c r="L56" s="330"/>
      <c r="M56" s="330"/>
      <c r="N56" s="330"/>
      <c r="O56" s="330"/>
      <c r="P56" s="330"/>
      <c r="Q56" s="330"/>
      <c r="R56" s="330"/>
    </row>
    <row r="57" spans="2:18">
      <c r="B57" s="323"/>
      <c r="C57" s="323"/>
      <c r="D57" s="330"/>
      <c r="E57" s="330"/>
      <c r="F57" s="330"/>
      <c r="G57" s="330"/>
      <c r="H57" s="330"/>
      <c r="I57" s="330"/>
      <c r="J57" s="330"/>
      <c r="K57" s="330"/>
      <c r="L57" s="330"/>
      <c r="M57" s="330"/>
      <c r="N57" s="330"/>
      <c r="O57" s="330"/>
      <c r="P57" s="330"/>
      <c r="Q57" s="33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sheetData>
  <mergeCells count="6">
    <mergeCell ref="B54:P54"/>
    <mergeCell ref="B2:R2"/>
    <mergeCell ref="B3:R3"/>
    <mergeCell ref="B51:P51"/>
    <mergeCell ref="B52:Q52"/>
    <mergeCell ref="B53:Q53"/>
  </mergeCells>
  <conditionalFormatting sqref="B12:R49">
    <cfRule type="expression" dxfId="52" priority="2">
      <formula>MOD(ROW(),2)=0</formula>
    </cfRule>
  </conditionalFormatting>
  <conditionalFormatting sqref="D11:R11">
    <cfRule type="expression" dxfId="51" priority="1">
      <formula>MOD(ROW(),2)=0</formula>
    </cfRule>
  </conditionalFormatting>
  <pageMargins left="0.7" right="0.7" top="0.75" bottom="0.75" header="0.3" footer="0.3"/>
  <pageSetup scale="1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527AA-DDCF-4058-9EE3-597E442DCC43}">
  <sheetPr codeName="Sheet22">
    <pageSetUpPr fitToPage="1"/>
  </sheetPr>
  <dimension ref="A2:AI76"/>
  <sheetViews>
    <sheetView zoomScale="112" zoomScaleNormal="112" workbookViewId="0">
      <pane xSplit="3" ySplit="4" topLeftCell="D17" activePane="bottomRight" state="frozen"/>
      <selection pane="bottomRight" activeCell="W13" sqref="W13"/>
      <selection pane="bottomLeft" activeCell="W13" sqref="W13"/>
      <selection pane="topRight" activeCell="W13" sqref="W13"/>
    </sheetView>
  </sheetViews>
  <sheetFormatPr defaultColWidth="9.140625" defaultRowHeight="15" outlineLevelCol="1"/>
  <cols>
    <col min="1" max="1" width="6.7109375" style="144" customWidth="1"/>
    <col min="2" max="2" width="28" style="310" customWidth="1"/>
    <col min="3" max="3" width="20.5703125" style="310" hidden="1" customWidth="1" outlineLevel="1"/>
    <col min="4" max="4" width="8.140625" style="311" customWidth="1" collapsed="1"/>
    <col min="5" max="18" width="8.140625" style="311" customWidth="1"/>
    <col min="19" max="35" width="9.140625" style="144"/>
    <col min="36" max="16384" width="9.140625" style="310"/>
  </cols>
  <sheetData>
    <row r="2" spans="2:18">
      <c r="B2" s="473" t="s">
        <v>2782</v>
      </c>
      <c r="C2" s="473"/>
      <c r="D2" s="473"/>
      <c r="E2" s="473"/>
      <c r="F2" s="473"/>
      <c r="G2" s="473"/>
      <c r="H2" s="473"/>
      <c r="I2" s="473"/>
      <c r="J2" s="473"/>
      <c r="K2" s="473"/>
      <c r="L2" s="473"/>
      <c r="M2" s="473"/>
      <c r="N2" s="473"/>
      <c r="O2" s="473"/>
      <c r="P2" s="473"/>
      <c r="Q2" s="473"/>
      <c r="R2" s="473"/>
    </row>
    <row r="3" spans="2:18">
      <c r="B3" s="475" t="s">
        <v>646</v>
      </c>
      <c r="C3" s="476"/>
      <c r="D3" s="476"/>
      <c r="E3" s="476"/>
      <c r="F3" s="476"/>
      <c r="G3" s="476"/>
      <c r="H3" s="476"/>
      <c r="I3" s="476"/>
      <c r="J3" s="476"/>
      <c r="K3" s="476"/>
      <c r="L3" s="476"/>
      <c r="M3" s="476"/>
      <c r="N3" s="476"/>
      <c r="O3" s="476"/>
      <c r="P3" s="476"/>
      <c r="Q3" s="476"/>
      <c r="R3" s="476"/>
    </row>
    <row r="4" spans="2:18"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18" ht="14.1" customHeight="1">
      <c r="B5" s="318" t="s">
        <v>2601</v>
      </c>
      <c r="C5" s="349" t="s">
        <v>2733</v>
      </c>
      <c r="D5" s="320">
        <v>13.446002901566205</v>
      </c>
      <c r="E5" s="320">
        <v>12.872697590156552</v>
      </c>
      <c r="F5" s="320">
        <v>13.203944036947307</v>
      </c>
      <c r="G5" s="320">
        <v>13.908086930186048</v>
      </c>
      <c r="H5" s="320">
        <v>13.569428357246853</v>
      </c>
      <c r="I5" s="320">
        <v>12.912435607230863</v>
      </c>
      <c r="J5" s="320">
        <v>13.517743483319464</v>
      </c>
      <c r="K5" s="320">
        <v>14.307149438279733</v>
      </c>
      <c r="L5" s="320">
        <v>14.399770825397381</v>
      </c>
      <c r="M5" s="320">
        <v>15.284794888075224</v>
      </c>
      <c r="N5" s="320">
        <v>15.553491641416636</v>
      </c>
      <c r="O5" s="320">
        <v>15.908611162306981</v>
      </c>
      <c r="P5" s="320">
        <v>16.019559515229396</v>
      </c>
      <c r="Q5" s="320">
        <v>16.00821097717661</v>
      </c>
      <c r="R5" s="320">
        <v>16.030356622551651</v>
      </c>
    </row>
    <row r="6" spans="2:18" ht="14.1" customHeight="1">
      <c r="B6" s="321" t="s">
        <v>2734</v>
      </c>
      <c r="C6" s="349" t="s">
        <v>2735</v>
      </c>
      <c r="D6" s="320">
        <v>8.0998831596008181</v>
      </c>
      <c r="E6" s="320">
        <v>6.0437301955450735</v>
      </c>
      <c r="F6" s="320">
        <v>7.0930742828372066</v>
      </c>
      <c r="G6" s="320">
        <v>9.1053251497663457</v>
      </c>
      <c r="H6" s="320">
        <v>8.4949103775899282</v>
      </c>
      <c r="I6" s="320">
        <v>7.2662774928221285</v>
      </c>
      <c r="J6" s="320">
        <v>7.8116373768550291</v>
      </c>
      <c r="K6" s="320">
        <v>9.9825898024280093</v>
      </c>
      <c r="L6" s="320">
        <v>10.615392512193882</v>
      </c>
      <c r="M6" s="320">
        <v>13.276924143279047</v>
      </c>
      <c r="N6" s="320">
        <v>13.607986470311431</v>
      </c>
      <c r="O6" s="320">
        <v>14.136705544805762</v>
      </c>
      <c r="P6" s="320">
        <v>14.408464908217114</v>
      </c>
      <c r="Q6" s="320">
        <v>13.937010063640372</v>
      </c>
      <c r="R6" s="320">
        <v>14.199786252248382</v>
      </c>
    </row>
    <row r="7" spans="2:18" ht="14.1" customHeight="1">
      <c r="B7" s="321" t="s">
        <v>759</v>
      </c>
      <c r="C7" s="349" t="s">
        <v>2736</v>
      </c>
      <c r="D7" s="320">
        <v>12.90984108820323</v>
      </c>
      <c r="E7" s="320">
        <v>12.289270961538437</v>
      </c>
      <c r="F7" s="320">
        <v>11.817234619086459</v>
      </c>
      <c r="G7" s="320">
        <v>12.576857519882861</v>
      </c>
      <c r="H7" s="320">
        <v>11.819468485729235</v>
      </c>
      <c r="I7" s="320">
        <v>11.705786174243006</v>
      </c>
      <c r="J7" s="320">
        <v>12.050639484609793</v>
      </c>
      <c r="K7" s="320">
        <v>11.766763805251273</v>
      </c>
      <c r="L7" s="320">
        <v>11.28469877878049</v>
      </c>
      <c r="M7" s="320">
        <v>11.677612611288996</v>
      </c>
      <c r="N7" s="320">
        <v>12.110902464330023</v>
      </c>
      <c r="O7" s="320">
        <v>12.579632525331085</v>
      </c>
      <c r="P7" s="320">
        <v>12.657718501922353</v>
      </c>
      <c r="Q7" s="320">
        <v>12.766203086375704</v>
      </c>
      <c r="R7" s="320">
        <v>12.783577019451855</v>
      </c>
    </row>
    <row r="8" spans="2:18" ht="14.1" customHeight="1">
      <c r="B8" s="321" t="s">
        <v>770</v>
      </c>
      <c r="C8" s="349" t="s">
        <v>2737</v>
      </c>
      <c r="D8" s="320">
        <v>20.594261292754052</v>
      </c>
      <c r="E8" s="320">
        <v>21.76179936733072</v>
      </c>
      <c r="F8" s="320">
        <v>21.447968610093142</v>
      </c>
      <c r="G8" s="320">
        <v>20.944061239812662</v>
      </c>
      <c r="H8" s="320">
        <v>21.068339768261787</v>
      </c>
      <c r="I8" s="320">
        <v>19.803012948685506</v>
      </c>
      <c r="J8" s="320">
        <v>20.08256817802496</v>
      </c>
      <c r="K8" s="320">
        <v>20.783155886546844</v>
      </c>
      <c r="L8" s="320">
        <v>20.032177500816825</v>
      </c>
      <c r="M8" s="320">
        <v>21.963381863753522</v>
      </c>
      <c r="N8" s="320">
        <v>20.558216206529448</v>
      </c>
      <c r="O8" s="320">
        <v>21.069115600914916</v>
      </c>
      <c r="P8" s="320">
        <v>21.432455557858759</v>
      </c>
      <c r="Q8" s="320">
        <v>21.688909057598057</v>
      </c>
      <c r="R8" s="320">
        <v>21.890702514209778</v>
      </c>
    </row>
    <row r="9" spans="2:18" ht="14.1" customHeight="1">
      <c r="B9" s="321" t="s">
        <v>644</v>
      </c>
      <c r="C9" s="349" t="s">
        <v>2738</v>
      </c>
      <c r="D9" s="320">
        <v>12.284331756593915</v>
      </c>
      <c r="E9" s="320">
        <v>11.696003979133247</v>
      </c>
      <c r="F9" s="320">
        <v>12.679669186419666</v>
      </c>
      <c r="G9" s="320">
        <v>13.218247883306562</v>
      </c>
      <c r="H9" s="320">
        <v>13.051996179352878</v>
      </c>
      <c r="I9" s="320">
        <v>12.301115795947492</v>
      </c>
      <c r="J9" s="320">
        <v>12.957224128490029</v>
      </c>
      <c r="K9" s="320">
        <v>13.774544784712617</v>
      </c>
      <c r="L9" s="320">
        <v>14.291356849016665</v>
      </c>
      <c r="M9" s="320">
        <v>15.401502906598719</v>
      </c>
      <c r="N9" s="320">
        <v>15.599471004411164</v>
      </c>
      <c r="O9" s="320">
        <v>15.871142288513971</v>
      </c>
      <c r="P9" s="320">
        <v>15.922214236022214</v>
      </c>
      <c r="Q9" s="320">
        <v>15.857020169286784</v>
      </c>
      <c r="R9" s="320">
        <v>15.897527802342742</v>
      </c>
    </row>
    <row r="10" spans="2:18" ht="14.1" customHeight="1">
      <c r="B10" s="321" t="s">
        <v>171</v>
      </c>
      <c r="C10" s="349" t="s">
        <v>2739</v>
      </c>
      <c r="D10" s="320">
        <v>17.978287508601429</v>
      </c>
      <c r="E10" s="320">
        <v>17.109913409800189</v>
      </c>
      <c r="F10" s="320">
        <v>16.982001647163369</v>
      </c>
      <c r="G10" s="320">
        <v>20.276827435026323</v>
      </c>
      <c r="H10" s="320">
        <v>19.975911006665111</v>
      </c>
      <c r="I10" s="320">
        <v>18.757247526130044</v>
      </c>
      <c r="J10" s="320">
        <v>19.827211011987004</v>
      </c>
      <c r="K10" s="320">
        <v>23.557582013924836</v>
      </c>
      <c r="L10" s="320">
        <v>23.017133640090421</v>
      </c>
      <c r="M10" s="320">
        <v>23.267560234960325</v>
      </c>
      <c r="N10" s="320">
        <v>24.072632955637662</v>
      </c>
      <c r="O10" s="320">
        <v>24.632656792895016</v>
      </c>
      <c r="P10" s="320">
        <v>25.291990776971598</v>
      </c>
      <c r="Q10" s="320">
        <v>25.390921790349097</v>
      </c>
      <c r="R10" s="320">
        <v>25.591915306338215</v>
      </c>
    </row>
    <row r="11" spans="2:18" ht="16.5" customHeight="1">
      <c r="B11" s="310" t="s">
        <v>2740</v>
      </c>
      <c r="C11" s="310" t="s">
        <v>2740</v>
      </c>
      <c r="D11" s="324">
        <v>24.569041479679179</v>
      </c>
      <c r="E11" s="324">
        <v>28.156233101463673</v>
      </c>
      <c r="F11" s="324">
        <v>27.058724563914417</v>
      </c>
      <c r="G11" s="324">
        <v>30.569830554713668</v>
      </c>
      <c r="H11" s="324">
        <v>26.940938515087389</v>
      </c>
      <c r="I11" s="324">
        <v>25.694221512102576</v>
      </c>
      <c r="J11" s="324">
        <v>17.448945640676612</v>
      </c>
      <c r="K11" s="324">
        <v>15.118248087430519</v>
      </c>
      <c r="L11" s="324" t="s">
        <v>2783</v>
      </c>
      <c r="M11" s="324" t="s">
        <v>2783</v>
      </c>
      <c r="N11" s="324" t="s">
        <v>2783</v>
      </c>
      <c r="O11" s="324" t="s">
        <v>2783</v>
      </c>
      <c r="P11" s="324" t="s">
        <v>2783</v>
      </c>
      <c r="Q11" s="324" t="s">
        <v>2783</v>
      </c>
      <c r="R11" s="324" t="s">
        <v>2783</v>
      </c>
    </row>
    <row r="12" spans="2:18" ht="13.5" customHeight="1">
      <c r="B12" s="323" t="s">
        <v>2741</v>
      </c>
      <c r="C12" s="323" t="s">
        <v>2741</v>
      </c>
      <c r="D12" s="324">
        <v>8.2133962534674385</v>
      </c>
      <c r="E12" s="324">
        <v>8.4380375468716231</v>
      </c>
      <c r="F12" s="324">
        <v>8.0681597781309868</v>
      </c>
      <c r="G12" s="324">
        <v>8.8818932511940538</v>
      </c>
      <c r="H12" s="324">
        <v>8.1439627463315727</v>
      </c>
      <c r="I12" s="324">
        <v>8.4677714639896227</v>
      </c>
      <c r="J12" s="324">
        <v>9.3618797183765565</v>
      </c>
      <c r="K12" s="324">
        <v>8.9175130933316389</v>
      </c>
      <c r="L12" s="324">
        <v>8.3027402255229479</v>
      </c>
      <c r="M12" s="324">
        <v>8.7948808106464398</v>
      </c>
      <c r="N12" s="324">
        <v>9.2579134017880129</v>
      </c>
      <c r="O12" s="324">
        <v>9.8915022172815927</v>
      </c>
      <c r="P12" s="324">
        <v>9.9869970908480123</v>
      </c>
      <c r="Q12" s="324">
        <v>10.163871503050368</v>
      </c>
      <c r="R12" s="324">
        <v>10.204007790244951</v>
      </c>
    </row>
    <row r="13" spans="2:18" ht="13.5" customHeight="1">
      <c r="B13" s="323" t="s">
        <v>2742</v>
      </c>
      <c r="C13" s="323" t="s">
        <v>2742</v>
      </c>
      <c r="D13" s="324">
        <v>12.59972708781202</v>
      </c>
      <c r="E13" s="324">
        <v>11.1391557572842</v>
      </c>
      <c r="F13" s="324">
        <v>13.581227049220136</v>
      </c>
      <c r="G13" s="324">
        <v>13.591071810327634</v>
      </c>
      <c r="H13" s="324">
        <v>14.06153341419753</v>
      </c>
      <c r="I13" s="324">
        <v>14.389201622895841</v>
      </c>
      <c r="J13" s="324">
        <v>14.146135189221104</v>
      </c>
      <c r="K13" s="324">
        <v>14.309341886496462</v>
      </c>
      <c r="L13" s="324">
        <v>14.871969982474608</v>
      </c>
      <c r="M13" s="324">
        <v>15.214277304827126</v>
      </c>
      <c r="N13" s="324">
        <v>15.730932073222489</v>
      </c>
      <c r="O13" s="324">
        <v>16.0099640751049</v>
      </c>
      <c r="P13" s="324">
        <v>16.509964075104861</v>
      </c>
      <c r="Q13" s="324">
        <v>16.909964075104856</v>
      </c>
      <c r="R13" s="324">
        <v>17.309964075104897</v>
      </c>
    </row>
    <row r="14" spans="2:18" ht="13.5" customHeight="1">
      <c r="B14" s="323" t="s">
        <v>2743</v>
      </c>
      <c r="C14" s="323" t="s">
        <v>2743</v>
      </c>
      <c r="D14" s="324">
        <v>18.269025375795302</v>
      </c>
      <c r="E14" s="324">
        <v>18.550118333113222</v>
      </c>
      <c r="F14" s="324">
        <v>19.343086819921055</v>
      </c>
      <c r="G14" s="324">
        <v>19.757285580778014</v>
      </c>
      <c r="H14" s="324">
        <v>20.037582404670992</v>
      </c>
      <c r="I14" s="324">
        <v>19.357947214758468</v>
      </c>
      <c r="J14" s="324">
        <v>20.415644993506437</v>
      </c>
      <c r="K14" s="324">
        <v>21.686140786091379</v>
      </c>
      <c r="L14" s="324">
        <v>22.221542197287604</v>
      </c>
      <c r="M14" s="324">
        <v>21.762647119692804</v>
      </c>
      <c r="N14" s="324">
        <v>22.6841149499548</v>
      </c>
      <c r="O14" s="324">
        <v>23.254152841663604</v>
      </c>
      <c r="P14" s="324">
        <v>23.777085937284102</v>
      </c>
      <c r="Q14" s="324">
        <v>24.009925443216304</v>
      </c>
      <c r="R14" s="324">
        <v>24.184154584031102</v>
      </c>
    </row>
    <row r="15" spans="2:18" ht="13.5" customHeight="1">
      <c r="B15" s="323" t="s">
        <v>2744</v>
      </c>
      <c r="C15" s="323" t="s">
        <v>2744</v>
      </c>
      <c r="D15" s="324">
        <v>14.653741792923395</v>
      </c>
      <c r="E15" s="324">
        <v>15.69173773752528</v>
      </c>
      <c r="F15" s="324">
        <v>16.304065227788762</v>
      </c>
      <c r="G15" s="324">
        <v>17.570237380297396</v>
      </c>
      <c r="H15" s="324">
        <v>19.774633605273582</v>
      </c>
      <c r="I15" s="324">
        <v>17.777940721143363</v>
      </c>
      <c r="J15" s="324">
        <v>15.811136276782149</v>
      </c>
      <c r="K15" s="324">
        <v>17.015834533863675</v>
      </c>
      <c r="L15" s="324">
        <v>15.527280085529588</v>
      </c>
      <c r="M15" s="324">
        <v>14.74676568445952</v>
      </c>
      <c r="N15" s="324">
        <v>14.823595393901742</v>
      </c>
      <c r="O15" s="324">
        <v>14.861627053300916</v>
      </c>
      <c r="P15" s="324">
        <v>14.895685449367424</v>
      </c>
      <c r="Q15" s="324">
        <v>14.927334977246501</v>
      </c>
      <c r="R15" s="324">
        <v>14.869681389596826</v>
      </c>
    </row>
    <row r="16" spans="2:18" ht="13.5" customHeight="1">
      <c r="B16" s="323" t="s">
        <v>2745</v>
      </c>
      <c r="C16" s="323" t="s">
        <v>2745</v>
      </c>
      <c r="D16" s="324">
        <v>15.823150073846657</v>
      </c>
      <c r="E16" s="324">
        <v>14.303249044866783</v>
      </c>
      <c r="F16" s="324">
        <v>14.502703013449111</v>
      </c>
      <c r="G16" s="324">
        <v>15.544576913394383</v>
      </c>
      <c r="H16" s="324">
        <v>15.421337320681225</v>
      </c>
      <c r="I16" s="324">
        <v>13.392066546850165</v>
      </c>
      <c r="J16" s="324">
        <v>13.956394165891133</v>
      </c>
      <c r="K16" s="324">
        <v>15.945622888738839</v>
      </c>
      <c r="L16" s="324">
        <v>15.974927993456234</v>
      </c>
      <c r="M16" s="324">
        <v>15.966558683265522</v>
      </c>
      <c r="N16" s="324">
        <v>15.531609021934287</v>
      </c>
      <c r="O16" s="324">
        <v>15.624456876381601</v>
      </c>
      <c r="P16" s="324">
        <v>15.742025890755665</v>
      </c>
      <c r="Q16" s="324">
        <v>15.769055077246064</v>
      </c>
      <c r="R16" s="324">
        <v>15.557742764307896</v>
      </c>
    </row>
    <row r="17" spans="2:34" ht="13.5" customHeight="1">
      <c r="B17" s="323" t="s">
        <v>2746</v>
      </c>
      <c r="C17" s="323" t="s">
        <v>2746</v>
      </c>
      <c r="D17" s="324">
        <v>10.53821201053286</v>
      </c>
      <c r="E17" s="324">
        <v>9.4626555688933589</v>
      </c>
      <c r="F17" s="324">
        <v>11.064270599913744</v>
      </c>
      <c r="G17" s="324">
        <v>11.001597066015382</v>
      </c>
      <c r="H17" s="324">
        <v>10.444681343712286</v>
      </c>
      <c r="I17" s="324">
        <v>15.527226706019203</v>
      </c>
      <c r="J17" s="324">
        <v>12.363747903235089</v>
      </c>
      <c r="K17" s="324">
        <v>18.03642791333607</v>
      </c>
      <c r="L17" s="324">
        <v>19.104320170020777</v>
      </c>
      <c r="M17" s="324">
        <v>15.926240126792118</v>
      </c>
      <c r="N17" s="324">
        <v>15.916002136937063</v>
      </c>
      <c r="O17" s="324">
        <v>15.218395111833876</v>
      </c>
      <c r="P17" s="324">
        <v>14.954766785239896</v>
      </c>
      <c r="Q17" s="324">
        <v>14.458118752426769</v>
      </c>
      <c r="R17" s="324">
        <v>14.142691377870054</v>
      </c>
    </row>
    <row r="18" spans="2:34" ht="13.5" customHeight="1">
      <c r="B18" s="323" t="s">
        <v>2747</v>
      </c>
      <c r="C18" s="323" t="s">
        <v>2747</v>
      </c>
      <c r="D18" s="324">
        <v>15.887346479864551</v>
      </c>
      <c r="E18" s="324">
        <v>13.450978481420881</v>
      </c>
      <c r="F18" s="324">
        <v>11.089768989302156</v>
      </c>
      <c r="G18" s="324">
        <v>10.944566938043934</v>
      </c>
      <c r="H18" s="324">
        <v>10.959937487531501</v>
      </c>
      <c r="I18" s="324">
        <v>9.3576034456939272</v>
      </c>
      <c r="J18" s="324">
        <v>12.03178519004013</v>
      </c>
      <c r="K18" s="324">
        <v>16.946721109996879</v>
      </c>
      <c r="L18" s="324">
        <v>15.127278255576137</v>
      </c>
      <c r="M18" s="324">
        <v>14.604613869326123</v>
      </c>
      <c r="N18" s="324">
        <v>14.355088033520987</v>
      </c>
      <c r="O18" s="324">
        <v>14.612798046700803</v>
      </c>
      <c r="P18" s="324">
        <v>14.749243766954603</v>
      </c>
      <c r="Q18" s="324">
        <v>14.927117681988896</v>
      </c>
      <c r="R18" s="324">
        <v>14.790295334744894</v>
      </c>
      <c r="T18" s="360"/>
      <c r="U18" s="360"/>
      <c r="V18" s="360"/>
      <c r="W18" s="360"/>
      <c r="X18" s="360"/>
      <c r="Y18" s="360"/>
      <c r="Z18" s="360"/>
      <c r="AA18" s="360"/>
      <c r="AB18" s="360"/>
      <c r="AC18" s="360"/>
      <c r="AD18" s="360"/>
      <c r="AE18" s="360"/>
      <c r="AF18" s="360"/>
      <c r="AG18" s="360"/>
      <c r="AH18" s="360"/>
    </row>
    <row r="19" spans="2:34" ht="13.5" customHeight="1">
      <c r="B19" s="323" t="s">
        <v>2748</v>
      </c>
      <c r="C19" s="323" t="s">
        <v>2748</v>
      </c>
      <c r="D19" s="324">
        <v>23.483034597280145</v>
      </c>
      <c r="E19" s="324">
        <v>24.264365113565383</v>
      </c>
      <c r="F19" s="324">
        <v>21.028693255559091</v>
      </c>
      <c r="G19" s="324">
        <v>23.008463999891713</v>
      </c>
      <c r="H19" s="324">
        <v>24.456595302588706</v>
      </c>
      <c r="I19" s="324">
        <v>20.003586054433271</v>
      </c>
      <c r="J19" s="324">
        <v>22.564511822404114</v>
      </c>
      <c r="K19" s="324">
        <v>31.794459126972903</v>
      </c>
      <c r="L19" s="324">
        <v>26.537512636476972</v>
      </c>
      <c r="M19" s="324">
        <v>26.49093494510824</v>
      </c>
      <c r="N19" s="324">
        <v>25.795541606715016</v>
      </c>
      <c r="O19" s="324">
        <v>25.243943611410991</v>
      </c>
      <c r="P19" s="324">
        <v>25.042132669974919</v>
      </c>
      <c r="Q19" s="324">
        <v>24.622854214922523</v>
      </c>
      <c r="R19" s="324">
        <v>24.467765658654113</v>
      </c>
    </row>
    <row r="20" spans="2:34" ht="13.5" customHeight="1">
      <c r="B20" s="323" t="s">
        <v>2750</v>
      </c>
      <c r="C20" s="323" t="s">
        <v>2750</v>
      </c>
      <c r="D20" s="324">
        <v>14.460456227838344</v>
      </c>
      <c r="E20" s="324">
        <v>14.602188645402606</v>
      </c>
      <c r="F20" s="324">
        <v>14.834974328584021</v>
      </c>
      <c r="G20" s="324">
        <v>14.655911714251477</v>
      </c>
      <c r="H20" s="324">
        <v>14.97805806536573</v>
      </c>
      <c r="I20" s="324">
        <v>14.950620107999487</v>
      </c>
      <c r="J20" s="324">
        <v>15.693893954983814</v>
      </c>
      <c r="K20" s="324">
        <v>15.004037329513364</v>
      </c>
      <c r="L20" s="324">
        <v>16.022355534645584</v>
      </c>
      <c r="M20" s="324">
        <v>16.451609183950126</v>
      </c>
      <c r="N20" s="324">
        <v>16.966182514956284</v>
      </c>
      <c r="O20" s="324">
        <v>17.539253091386975</v>
      </c>
      <c r="P20" s="324">
        <v>17.995787972618931</v>
      </c>
      <c r="Q20" s="324">
        <v>18.155463884316205</v>
      </c>
      <c r="R20" s="324">
        <v>18.539116183278658</v>
      </c>
    </row>
    <row r="21" spans="2:34" ht="13.5" customHeight="1">
      <c r="B21" s="323" t="s">
        <v>2751</v>
      </c>
      <c r="C21" s="323" t="s">
        <v>2751</v>
      </c>
      <c r="D21" s="324">
        <v>15.378667648169886</v>
      </c>
      <c r="E21" s="324">
        <v>15.612514465057759</v>
      </c>
      <c r="F21" s="324">
        <v>14.743350275126616</v>
      </c>
      <c r="G21" s="324">
        <v>13.07028981242318</v>
      </c>
      <c r="H21" s="324">
        <v>12.819356194759743</v>
      </c>
      <c r="I21" s="324">
        <v>11.704948365339234</v>
      </c>
      <c r="J21" s="324">
        <v>11.030763082444658</v>
      </c>
      <c r="K21" s="324">
        <v>8.5380852682052062</v>
      </c>
      <c r="L21" s="324">
        <v>8.2270278779626533</v>
      </c>
      <c r="M21" s="324">
        <v>8.287804221511772</v>
      </c>
      <c r="N21" s="324">
        <v>8.2741370158606404</v>
      </c>
      <c r="O21" s="324">
        <v>8.4001099917203899</v>
      </c>
      <c r="P21" s="324">
        <v>8.4206008771246257</v>
      </c>
      <c r="Q21" s="324">
        <v>8.4515170590990571</v>
      </c>
      <c r="R21" s="324">
        <v>8.4758347063724084</v>
      </c>
    </row>
    <row r="22" spans="2:34" ht="13.5" customHeight="1">
      <c r="B22" s="323" t="s">
        <v>2752</v>
      </c>
      <c r="C22" s="323" t="s">
        <v>2752</v>
      </c>
      <c r="D22" s="324">
        <v>14.615953417473863</v>
      </c>
      <c r="E22" s="324">
        <v>13.144770780286288</v>
      </c>
      <c r="F22" s="324">
        <v>13.615891880421232</v>
      </c>
      <c r="G22" s="324">
        <v>14.103995467946264</v>
      </c>
      <c r="H22" s="324">
        <v>14.971383708788164</v>
      </c>
      <c r="I22" s="324">
        <v>14.067997971596755</v>
      </c>
      <c r="J22" s="324">
        <v>15.182433551968888</v>
      </c>
      <c r="K22" s="324">
        <v>15.838694278475979</v>
      </c>
      <c r="L22" s="324">
        <v>15.730833964224558</v>
      </c>
      <c r="M22" s="324">
        <v>16.666532792401853</v>
      </c>
      <c r="N22" s="324">
        <v>17.274245977542041</v>
      </c>
      <c r="O22" s="324">
        <v>18.19764458693486</v>
      </c>
      <c r="P22" s="324">
        <v>18.115683958382974</v>
      </c>
      <c r="Q22" s="324">
        <v>18.033675516571169</v>
      </c>
      <c r="R22" s="324">
        <v>18.033675516571162</v>
      </c>
    </row>
    <row r="23" spans="2:34" ht="13.5" customHeight="1">
      <c r="B23" s="323" t="s">
        <v>2753</v>
      </c>
      <c r="C23" s="323" t="s">
        <v>2753</v>
      </c>
      <c r="D23" s="324">
        <v>15.150966378866478</v>
      </c>
      <c r="E23" s="324">
        <v>15.988838091569679</v>
      </c>
      <c r="F23" s="324">
        <v>15.284352002595513</v>
      </c>
      <c r="G23" s="324">
        <v>14.942081143235002</v>
      </c>
      <c r="H23" s="324">
        <v>14.714512410619761</v>
      </c>
      <c r="I23" s="324">
        <v>13.99500302080928</v>
      </c>
      <c r="J23" s="324">
        <v>13.466252272182746</v>
      </c>
      <c r="K23" s="324">
        <v>13.68524968214053</v>
      </c>
      <c r="L23" s="324">
        <v>13.88074722726259</v>
      </c>
      <c r="M23" s="324">
        <v>13.405000199915301</v>
      </c>
      <c r="N23" s="324">
        <v>13.201462954282256</v>
      </c>
      <c r="O23" s="324">
        <v>13.59436835668407</v>
      </c>
      <c r="P23" s="324">
        <v>13.81396041996188</v>
      </c>
      <c r="Q23" s="324">
        <v>13.940748034658482</v>
      </c>
      <c r="R23" s="324">
        <v>14.1370736269582</v>
      </c>
    </row>
    <row r="24" spans="2:34" ht="13.5" customHeight="1">
      <c r="B24" s="323" t="s">
        <v>2754</v>
      </c>
      <c r="C24" s="323" t="s">
        <v>2754</v>
      </c>
      <c r="D24" s="324">
        <v>11.275291030130811</v>
      </c>
      <c r="E24" s="324">
        <v>10.664629853207467</v>
      </c>
      <c r="F24" s="324">
        <v>9.920365605589808</v>
      </c>
      <c r="G24" s="324">
        <v>10.13617356057787</v>
      </c>
      <c r="H24" s="324">
        <v>7.5934545855950084</v>
      </c>
      <c r="I24" s="324">
        <v>7.9085409370117095</v>
      </c>
      <c r="J24" s="324">
        <v>6.9644372278360276</v>
      </c>
      <c r="K24" s="324">
        <v>6.5711787045591166</v>
      </c>
      <c r="L24" s="324">
        <v>6.6649751682695753</v>
      </c>
      <c r="M24" s="324">
        <v>12.955368293363776</v>
      </c>
      <c r="N24" s="324">
        <v>6.964037328115996</v>
      </c>
      <c r="O24" s="324">
        <v>7.630366492623228</v>
      </c>
      <c r="P24" s="324">
        <v>8.0901564464386357</v>
      </c>
      <c r="Q24" s="324">
        <v>8.59820965211218</v>
      </c>
      <c r="R24" s="324">
        <v>8.9336998852441738</v>
      </c>
    </row>
    <row r="25" spans="2:34" ht="13.5" customHeight="1">
      <c r="B25" s="323" t="s">
        <v>2755</v>
      </c>
      <c r="C25" s="323" t="s">
        <v>2755</v>
      </c>
      <c r="D25" s="324">
        <v>25.240786936311103</v>
      </c>
      <c r="E25" s="324">
        <v>26.985198207163265</v>
      </c>
      <c r="F25" s="324">
        <v>26.45014745926872</v>
      </c>
      <c r="G25" s="324">
        <v>26.353339161147982</v>
      </c>
      <c r="H25" s="324">
        <v>25.812765385405722</v>
      </c>
      <c r="I25" s="324">
        <v>23.351714840071665</v>
      </c>
      <c r="J25" s="324">
        <v>25.284758536022601</v>
      </c>
      <c r="K25" s="324">
        <v>25.469994466050615</v>
      </c>
      <c r="L25" s="324">
        <v>24.724435923735985</v>
      </c>
      <c r="M25" s="324">
        <v>25.294579201900614</v>
      </c>
      <c r="N25" s="324">
        <v>25.61198791696085</v>
      </c>
      <c r="O25" s="324">
        <v>25.685422520770963</v>
      </c>
      <c r="P25" s="324">
        <v>25.748835194476388</v>
      </c>
      <c r="Q25" s="324">
        <v>25.667437778311669</v>
      </c>
      <c r="R25" s="324">
        <v>25.72994622050696</v>
      </c>
      <c r="S25" s="310"/>
      <c r="T25" s="310"/>
      <c r="U25" s="310"/>
    </row>
    <row r="26" spans="2:34" ht="13.5" customHeight="1">
      <c r="B26" s="323" t="s">
        <v>2756</v>
      </c>
      <c r="C26" s="323" t="s">
        <v>2756</v>
      </c>
      <c r="D26" s="324">
        <v>17.144517153291424</v>
      </c>
      <c r="E26" s="324">
        <v>17.891411511137637</v>
      </c>
      <c r="F26" s="324">
        <v>17.802458840601325</v>
      </c>
      <c r="G26" s="324">
        <v>17.543430891747558</v>
      </c>
      <c r="H26" s="324">
        <v>17.000185079777062</v>
      </c>
      <c r="I26" s="324">
        <v>16.669089001345611</v>
      </c>
      <c r="J26" s="324">
        <v>16.819225669018216</v>
      </c>
      <c r="K26" s="324">
        <v>17.25880748505589</v>
      </c>
      <c r="L26" s="324">
        <v>18.01442120153169</v>
      </c>
      <c r="M26" s="324">
        <v>19.176838326798187</v>
      </c>
      <c r="N26" s="324">
        <v>19.405615531193664</v>
      </c>
      <c r="O26" s="324">
        <v>19.523658862923757</v>
      </c>
      <c r="P26" s="324">
        <v>19.538818489930694</v>
      </c>
      <c r="Q26" s="324">
        <v>19.532258654121371</v>
      </c>
      <c r="R26" s="324">
        <v>19.53573015555326</v>
      </c>
    </row>
    <row r="27" spans="2:34" ht="13.5" customHeight="1">
      <c r="B27" s="323" t="s">
        <v>2757</v>
      </c>
      <c r="C27" s="323" t="s">
        <v>2757</v>
      </c>
      <c r="D27" s="324">
        <v>35.566892007097039</v>
      </c>
      <c r="E27" s="324">
        <v>33.132849580292032</v>
      </c>
      <c r="F27" s="324">
        <v>33.287217517851893</v>
      </c>
      <c r="G27" s="324">
        <v>32.46959529710621</v>
      </c>
      <c r="H27" s="324">
        <v>30.766390630228475</v>
      </c>
      <c r="I27" s="324">
        <v>29.011294353940343</v>
      </c>
      <c r="J27" s="324">
        <v>31.370491143372654</v>
      </c>
      <c r="K27" s="324">
        <v>36.5033636116775</v>
      </c>
      <c r="L27" s="324">
        <v>40.726441427844748</v>
      </c>
      <c r="M27" s="324">
        <v>37.515752116234438</v>
      </c>
      <c r="N27" s="324">
        <v>36.181234117590208</v>
      </c>
      <c r="O27" s="324">
        <v>35.64272199663214</v>
      </c>
      <c r="P27" s="324">
        <v>35.172617371654589</v>
      </c>
      <c r="Q27" s="324">
        <v>34.703062773253556</v>
      </c>
      <c r="R27" s="324">
        <v>34.427883736887061</v>
      </c>
    </row>
    <row r="28" spans="2:34" ht="13.5" customHeight="1">
      <c r="B28" s="323" t="s">
        <v>2758</v>
      </c>
      <c r="C28" s="323" t="s">
        <v>2758</v>
      </c>
      <c r="D28" s="324">
        <v>20.211913367151059</v>
      </c>
      <c r="E28" s="324">
        <v>16.024492068652187</v>
      </c>
      <c r="F28" s="324">
        <v>16.293801314270635</v>
      </c>
      <c r="G28" s="324">
        <v>16.244117816641545</v>
      </c>
      <c r="H28" s="324">
        <v>15.417870503802792</v>
      </c>
      <c r="I28" s="324">
        <v>12.990401902685672</v>
      </c>
      <c r="J28" s="324">
        <v>15.03564841126979</v>
      </c>
      <c r="K28" s="324">
        <v>14.786686249551032</v>
      </c>
      <c r="L28" s="324">
        <v>15.674858363801503</v>
      </c>
      <c r="M28" s="324">
        <v>15.674858363801505</v>
      </c>
      <c r="N28" s="324">
        <v>15.7599824782334</v>
      </c>
      <c r="O28" s="324">
        <v>15.862131415551698</v>
      </c>
      <c r="P28" s="324">
        <v>16.045999502724595</v>
      </c>
      <c r="Q28" s="324">
        <v>16.125675673832863</v>
      </c>
      <c r="R28" s="324">
        <v>16.125675673832855</v>
      </c>
    </row>
    <row r="29" spans="2:34" ht="13.5" customHeight="1">
      <c r="B29" s="323" t="s">
        <v>2759</v>
      </c>
      <c r="C29" s="323" t="s">
        <v>2759</v>
      </c>
      <c r="D29" s="324">
        <v>10.178884264712529</v>
      </c>
      <c r="E29" s="324">
        <v>12.438331163011288</v>
      </c>
      <c r="F29" s="324">
        <v>12.839490158937068</v>
      </c>
      <c r="G29" s="324">
        <v>13.013231402229538</v>
      </c>
      <c r="H29" s="324">
        <v>13.940744265350091</v>
      </c>
      <c r="I29" s="324">
        <v>12.398240309831149</v>
      </c>
      <c r="J29" s="324">
        <v>10.918320757817543</v>
      </c>
      <c r="K29" s="324">
        <v>10.822847958321193</v>
      </c>
      <c r="L29" s="324">
        <v>13.218344821474878</v>
      </c>
      <c r="M29" s="324">
        <v>13.267661623976535</v>
      </c>
      <c r="N29" s="324">
        <v>12.429739658447513</v>
      </c>
      <c r="O29" s="324">
        <v>12.889857708110302</v>
      </c>
      <c r="P29" s="324">
        <v>13.171927995008225</v>
      </c>
      <c r="Q29" s="324">
        <v>13.244672194374562</v>
      </c>
      <c r="R29" s="324">
        <v>13.342190930498257</v>
      </c>
    </row>
    <row r="30" spans="2:34" ht="13.5" customHeight="1">
      <c r="B30" s="323" t="s">
        <v>2760</v>
      </c>
      <c r="C30" s="323" t="s">
        <v>2760</v>
      </c>
      <c r="D30" s="324">
        <v>15.351674835594379</v>
      </c>
      <c r="E30" s="324">
        <v>14.8437650799875</v>
      </c>
      <c r="F30" s="324">
        <v>15.842325743416136</v>
      </c>
      <c r="G30" s="324">
        <v>15.035770893332199</v>
      </c>
      <c r="H30" s="324">
        <v>14.765006704804872</v>
      </c>
      <c r="I30" s="324">
        <v>14.546421139702797</v>
      </c>
      <c r="J30" s="324">
        <v>15.042381083715528</v>
      </c>
      <c r="K30" s="324">
        <v>17.344173529759001</v>
      </c>
      <c r="L30" s="324">
        <v>17.960334539581563</v>
      </c>
      <c r="M30" s="324">
        <v>17.709138528316856</v>
      </c>
      <c r="N30" s="324">
        <v>18.345515416972987</v>
      </c>
      <c r="O30" s="324">
        <v>18.049195782261371</v>
      </c>
      <c r="P30" s="324">
        <v>18.630310945066288</v>
      </c>
      <c r="Q30" s="324">
        <v>18.993600432473645</v>
      </c>
      <c r="R30" s="324">
        <v>18.680656674932628</v>
      </c>
    </row>
    <row r="31" spans="2:34" ht="13.5" customHeight="1">
      <c r="B31" s="323" t="s">
        <v>2761</v>
      </c>
      <c r="C31" s="323" t="s">
        <v>2761</v>
      </c>
      <c r="D31" s="324">
        <v>19.116879908614806</v>
      </c>
      <c r="E31" s="324">
        <v>18.313270454847299</v>
      </c>
      <c r="F31" s="324">
        <v>20.059441812770178</v>
      </c>
      <c r="G31" s="324">
        <v>15.56533377013861</v>
      </c>
      <c r="H31" s="324">
        <v>21.465350143327036</v>
      </c>
      <c r="I31" s="324">
        <v>20.516198425828151</v>
      </c>
      <c r="J31" s="324">
        <v>21.475262068649435</v>
      </c>
      <c r="K31" s="324">
        <v>20.253082947100477</v>
      </c>
      <c r="L31" s="324">
        <v>21.477627952467905</v>
      </c>
      <c r="M31" s="324">
        <v>21.58200412139669</v>
      </c>
      <c r="N31" s="324">
        <v>21.856711526014472</v>
      </c>
      <c r="O31" s="324">
        <v>22.571660933050183</v>
      </c>
      <c r="P31" s="324">
        <v>23.386841475463957</v>
      </c>
      <c r="Q31" s="324">
        <v>23.929580037360402</v>
      </c>
      <c r="R31" s="324">
        <v>24.148530401586946</v>
      </c>
    </row>
    <row r="32" spans="2:34" ht="13.5" customHeight="1">
      <c r="B32" s="323" t="s">
        <v>2762</v>
      </c>
      <c r="C32" s="323" t="s">
        <v>2762</v>
      </c>
      <c r="D32" s="324">
        <v>29.96165260160442</v>
      </c>
      <c r="E32" s="324">
        <v>28.571355085455359</v>
      </c>
      <c r="F32" s="324">
        <v>30.32794783111629</v>
      </c>
      <c r="G32" s="324">
        <v>30.675496749550611</v>
      </c>
      <c r="H32" s="324">
        <v>30.519901024666702</v>
      </c>
      <c r="I32" s="324">
        <v>31.369420893473333</v>
      </c>
      <c r="J32" s="324">
        <v>31.964159876335057</v>
      </c>
      <c r="K32" s="324">
        <v>33.19825857381332</v>
      </c>
      <c r="L32" s="324">
        <v>32.734506939907213</v>
      </c>
      <c r="M32" s="324">
        <v>32.042175626064676</v>
      </c>
      <c r="N32" s="324">
        <v>32.59758714787371</v>
      </c>
      <c r="O32" s="324">
        <v>33.538626911657474</v>
      </c>
      <c r="P32" s="324">
        <v>33.499410993642357</v>
      </c>
      <c r="Q32" s="324">
        <v>33.567017062044307</v>
      </c>
      <c r="R32" s="324">
        <v>33.786647744065981</v>
      </c>
    </row>
    <row r="33" spans="2:18" ht="13.5" customHeight="1">
      <c r="B33" s="323" t="s">
        <v>2763</v>
      </c>
      <c r="C33" s="323" t="s">
        <v>2763</v>
      </c>
      <c r="D33" s="324">
        <v>25.611129471126027</v>
      </c>
      <c r="E33" s="324">
        <v>23.660201458044043</v>
      </c>
      <c r="F33" s="324">
        <v>26.979794749969116</v>
      </c>
      <c r="G33" s="324">
        <v>25.465693660621014</v>
      </c>
      <c r="H33" s="324">
        <v>29.708494643084233</v>
      </c>
      <c r="I33" s="324">
        <v>27.665723158819777</v>
      </c>
      <c r="J33" s="324">
        <v>26.889591897335897</v>
      </c>
      <c r="K33" s="324">
        <v>28.396147991222946</v>
      </c>
      <c r="L33" s="324">
        <v>27.970512507620661</v>
      </c>
      <c r="M33" s="324">
        <v>26.693790653026973</v>
      </c>
      <c r="N33" s="324">
        <v>27.055683743801172</v>
      </c>
      <c r="O33" s="324">
        <v>27.417293393555202</v>
      </c>
      <c r="P33" s="324">
        <v>26.53824037635642</v>
      </c>
      <c r="Q33" s="324">
        <v>26.085498097818849</v>
      </c>
      <c r="R33" s="324">
        <v>25.789611234277022</v>
      </c>
    </row>
    <row r="34" spans="2:18" ht="13.5" customHeight="1">
      <c r="B34" s="323" t="s">
        <v>2764</v>
      </c>
      <c r="C34" s="323" t="s">
        <v>2764</v>
      </c>
      <c r="D34" s="324">
        <v>21.425003954144564</v>
      </c>
      <c r="E34" s="324">
        <v>19.564949442686157</v>
      </c>
      <c r="F34" s="324">
        <v>17.908742963567061</v>
      </c>
      <c r="G34" s="324">
        <v>17.629088022792921</v>
      </c>
      <c r="H34" s="324">
        <v>16.34942693457463</v>
      </c>
      <c r="I34" s="324">
        <v>16.75012513714255</v>
      </c>
      <c r="J34" s="324">
        <v>16.35192051656086</v>
      </c>
      <c r="K34" s="324">
        <v>16.642374865664568</v>
      </c>
      <c r="L34" s="324">
        <v>17.252374865664532</v>
      </c>
      <c r="M34" s="324">
        <v>17.56237486566457</v>
      </c>
      <c r="N34" s="324">
        <v>17.87237486566455</v>
      </c>
      <c r="O34" s="324">
        <v>18.182374865664595</v>
      </c>
      <c r="P34" s="324">
        <v>18.442374865664579</v>
      </c>
      <c r="Q34" s="324">
        <v>18.702374865664549</v>
      </c>
      <c r="R34" s="324">
        <v>18.932374865664549</v>
      </c>
    </row>
    <row r="35" spans="2:18" ht="13.5" customHeight="1">
      <c r="B35" s="323" t="s">
        <v>2765</v>
      </c>
      <c r="C35" s="323" t="s">
        <v>2765</v>
      </c>
      <c r="D35" s="324">
        <v>18.246976318032633</v>
      </c>
      <c r="E35" s="324">
        <v>20.129345241326956</v>
      </c>
      <c r="F35" s="324">
        <v>20.945708210087915</v>
      </c>
      <c r="G35" s="324">
        <v>22.165727438579442</v>
      </c>
      <c r="H35" s="324">
        <v>22.352323313911398</v>
      </c>
      <c r="I35" s="324">
        <v>22.244721574417763</v>
      </c>
      <c r="J35" s="324">
        <v>23.26890544446378</v>
      </c>
      <c r="K35" s="324">
        <v>23.133503137086294</v>
      </c>
      <c r="L35" s="324">
        <v>19.273387472475886</v>
      </c>
      <c r="M35" s="324">
        <v>19.55618210133709</v>
      </c>
      <c r="N35" s="324">
        <v>20.664251831861101</v>
      </c>
      <c r="O35" s="324">
        <v>21.419893122480072</v>
      </c>
      <c r="P35" s="324">
        <v>22.075122387600583</v>
      </c>
      <c r="Q35" s="324">
        <v>22.675111925337923</v>
      </c>
      <c r="R35" s="324">
        <v>23.143370891358895</v>
      </c>
    </row>
    <row r="36" spans="2:18" ht="13.5" customHeight="1">
      <c r="B36" s="323" t="s">
        <v>2766</v>
      </c>
      <c r="C36" s="323" t="s">
        <v>2766</v>
      </c>
      <c r="D36" s="324">
        <v>23.78796185228239</v>
      </c>
      <c r="E36" s="324">
        <v>24.916096353144599</v>
      </c>
      <c r="F36" s="324">
        <v>25.625480953823736</v>
      </c>
      <c r="G36" s="324">
        <v>24.602086226061658</v>
      </c>
      <c r="H36" s="324">
        <v>27.377976934932342</v>
      </c>
      <c r="I36" s="324">
        <v>26.743168248050615</v>
      </c>
      <c r="J36" s="324">
        <v>29.09545318189052</v>
      </c>
      <c r="K36" s="324">
        <v>29.277906907802613</v>
      </c>
      <c r="L36" s="324">
        <v>27.16170966996313</v>
      </c>
      <c r="M36" s="324">
        <v>26.858515765569539</v>
      </c>
      <c r="N36" s="324">
        <v>27.016261964938838</v>
      </c>
      <c r="O36" s="324">
        <v>27.105843901994042</v>
      </c>
      <c r="P36" s="324">
        <v>26.985576147080977</v>
      </c>
      <c r="Q36" s="324">
        <v>27.005235571177895</v>
      </c>
      <c r="R36" s="324">
        <v>26.928845941744544</v>
      </c>
    </row>
    <row r="37" spans="2:18" ht="13.5" customHeight="1">
      <c r="B37" s="323" t="s">
        <v>2784</v>
      </c>
      <c r="C37" s="323" t="s">
        <v>2767</v>
      </c>
      <c r="D37" s="324">
        <v>17.490990382345601</v>
      </c>
      <c r="E37" s="324">
        <v>14.898078684966883</v>
      </c>
      <c r="F37" s="324">
        <v>15.39257132211681</v>
      </c>
      <c r="G37" s="324">
        <v>18.150466463158018</v>
      </c>
      <c r="H37" s="324">
        <v>18.003605402779023</v>
      </c>
      <c r="I37" s="324">
        <v>17.549967022409376</v>
      </c>
      <c r="J37" s="324">
        <v>18.354658195446795</v>
      </c>
      <c r="K37" s="324">
        <v>14.811322469568589</v>
      </c>
      <c r="L37" s="324">
        <v>10.517887900622053</v>
      </c>
      <c r="M37" s="324">
        <v>15.471859225876294</v>
      </c>
      <c r="N37" s="324">
        <v>16.926568896695969</v>
      </c>
      <c r="O37" s="324">
        <v>17.24469867094783</v>
      </c>
      <c r="P37" s="324">
        <v>17.762055007470863</v>
      </c>
      <c r="Q37" s="324">
        <v>17.651889443727502</v>
      </c>
      <c r="R37" s="324">
        <v>17.815670634942688</v>
      </c>
    </row>
    <row r="38" spans="2:18" ht="13.5" customHeight="1">
      <c r="B38" s="323" t="s">
        <v>2768</v>
      </c>
      <c r="C38" s="323" t="s">
        <v>2768</v>
      </c>
      <c r="D38" s="324">
        <v>7.2509243476042071</v>
      </c>
      <c r="E38" s="324">
        <v>5.1168380663467277</v>
      </c>
      <c r="F38" s="324">
        <v>6.5756718946449286</v>
      </c>
      <c r="G38" s="324">
        <v>8.504721322002041</v>
      </c>
      <c r="H38" s="324">
        <v>7.8322126276356485</v>
      </c>
      <c r="I38" s="324">
        <v>6.5202173578636415</v>
      </c>
      <c r="J38" s="324">
        <v>7.0774327964734889</v>
      </c>
      <c r="K38" s="324">
        <v>8.95779878238279</v>
      </c>
      <c r="L38" s="324">
        <v>9.6155646256854084</v>
      </c>
      <c r="M38" s="324">
        <v>12.441611979266495</v>
      </c>
      <c r="N38" s="324">
        <v>12.832395504639102</v>
      </c>
      <c r="O38" s="324">
        <v>13.27877526899497</v>
      </c>
      <c r="P38" s="324">
        <v>13.195394290837303</v>
      </c>
      <c r="Q38" s="324">
        <v>12.654823384452897</v>
      </c>
      <c r="R38" s="324">
        <v>12.965555632504799</v>
      </c>
    </row>
    <row r="39" spans="2:18" ht="13.5" customHeight="1">
      <c r="B39" s="323" t="s">
        <v>2769</v>
      </c>
      <c r="C39" s="323" t="s">
        <v>2769</v>
      </c>
      <c r="D39" s="324">
        <v>18.296135309138535</v>
      </c>
      <c r="E39" s="324">
        <v>16.122106495089852</v>
      </c>
      <c r="F39" s="324">
        <v>15.891944849518769</v>
      </c>
      <c r="G39" s="324">
        <v>17.73925875368753</v>
      </c>
      <c r="H39" s="324">
        <v>16.31667286364857</v>
      </c>
      <c r="I39" s="324">
        <v>14.655757871456979</v>
      </c>
      <c r="J39" s="324">
        <v>15.127169649344152</v>
      </c>
      <c r="K39" s="324">
        <v>16.664963487532994</v>
      </c>
      <c r="L39" s="324">
        <v>18.284120201044871</v>
      </c>
      <c r="M39" s="324">
        <v>18.184737819640421</v>
      </c>
      <c r="N39" s="324">
        <v>18.54085945782094</v>
      </c>
      <c r="O39" s="324">
        <v>18.859262126023925</v>
      </c>
      <c r="P39" s="324">
        <v>19.338168445824426</v>
      </c>
      <c r="Q39" s="324">
        <v>19.452099121775028</v>
      </c>
      <c r="R39" s="324">
        <v>19.913238089536119</v>
      </c>
    </row>
    <row r="40" spans="2:18" ht="13.5" customHeight="1">
      <c r="B40" s="323" t="s">
        <v>2770</v>
      </c>
      <c r="C40" s="323" t="s">
        <v>2770</v>
      </c>
      <c r="D40" s="324">
        <v>23.911010214314963</v>
      </c>
      <c r="E40" s="324">
        <v>22.865751609760704</v>
      </c>
      <c r="F40" s="324">
        <v>22.575288317921625</v>
      </c>
      <c r="G40" s="324">
        <v>23.805450603716434</v>
      </c>
      <c r="H40" s="324">
        <v>23.130564226501129</v>
      </c>
      <c r="I40" s="324">
        <v>23.919604075031781</v>
      </c>
      <c r="J40" s="324">
        <v>24.592519518629736</v>
      </c>
      <c r="K40" s="324">
        <v>23.925973601977617</v>
      </c>
      <c r="L40" s="324">
        <v>22.620796891690691</v>
      </c>
      <c r="M40" s="324">
        <v>21.977633309809701</v>
      </c>
      <c r="N40" s="324">
        <v>23.973211715970628</v>
      </c>
      <c r="O40" s="324">
        <v>23.846130410051273</v>
      </c>
      <c r="P40" s="324">
        <v>23.842526767334355</v>
      </c>
      <c r="Q40" s="324">
        <v>24.293851639842156</v>
      </c>
      <c r="R40" s="324">
        <v>22.737991570833195</v>
      </c>
    </row>
    <row r="41" spans="2:18" ht="13.5" customHeight="1">
      <c r="B41" s="323" t="s">
        <v>2771</v>
      </c>
      <c r="C41" s="323" t="s">
        <v>2771</v>
      </c>
      <c r="D41" s="324">
        <v>19.283508203794018</v>
      </c>
      <c r="E41" s="324">
        <v>20.690987488447625</v>
      </c>
      <c r="F41" s="324">
        <v>19.494990067439613</v>
      </c>
      <c r="G41" s="324">
        <v>18.889664364588565</v>
      </c>
      <c r="H41" s="324">
        <v>20.339180397134356</v>
      </c>
      <c r="I41" s="324">
        <v>20.159125600886462</v>
      </c>
      <c r="J41" s="324">
        <v>19.481874279340133</v>
      </c>
      <c r="K41" s="324">
        <v>19.942694278506231</v>
      </c>
      <c r="L41" s="324">
        <v>21.203729273071726</v>
      </c>
      <c r="M41" s="324">
        <v>22.026765835800251</v>
      </c>
      <c r="N41" s="324">
        <v>22.480337300726084</v>
      </c>
      <c r="O41" s="324">
        <v>23.061053536315143</v>
      </c>
      <c r="P41" s="324">
        <v>23.33299482926482</v>
      </c>
      <c r="Q41" s="324">
        <v>23.384041079972615</v>
      </c>
      <c r="R41" s="324">
        <v>23.939640777875873</v>
      </c>
    </row>
    <row r="42" spans="2:18" ht="13.5" customHeight="1">
      <c r="B42" s="323" t="s">
        <v>2772</v>
      </c>
      <c r="C42" s="323" t="s">
        <v>2772</v>
      </c>
      <c r="D42" s="324">
        <v>8.5090428812580576</v>
      </c>
      <c r="E42" s="324">
        <v>6.0578812926970755</v>
      </c>
      <c r="F42" s="324">
        <v>6.7430085391256309</v>
      </c>
      <c r="G42" s="324">
        <v>8.9142197835772876</v>
      </c>
      <c r="H42" s="324">
        <v>7.8400619416286137</v>
      </c>
      <c r="I42" s="324">
        <v>4.8102300394867594</v>
      </c>
      <c r="J42" s="324">
        <v>9.457078266578419</v>
      </c>
      <c r="K42" s="324">
        <v>15.579696902268958</v>
      </c>
      <c r="L42" s="324">
        <v>5.2804516354155009</v>
      </c>
      <c r="M42" s="324">
        <v>6.7106505518501791</v>
      </c>
      <c r="N42" s="324">
        <v>9.9732106480545966</v>
      </c>
      <c r="O42" s="324">
        <v>10.509032705095773</v>
      </c>
      <c r="P42" s="324">
        <v>11.029880416325245</v>
      </c>
      <c r="Q42" s="324">
        <v>11.013237654604469</v>
      </c>
      <c r="R42" s="324">
        <v>11.019951436429903</v>
      </c>
    </row>
    <row r="43" spans="2:18" ht="13.5" customHeight="1">
      <c r="B43" s="323" t="s">
        <v>2773</v>
      </c>
      <c r="C43" s="323" t="s">
        <v>2773</v>
      </c>
      <c r="D43" s="324">
        <v>29.94427395995174</v>
      </c>
      <c r="E43" s="324">
        <v>29.739924340823105</v>
      </c>
      <c r="F43" s="324">
        <v>28.128615818511964</v>
      </c>
      <c r="G43" s="324">
        <v>28.181419408549491</v>
      </c>
      <c r="H43" s="324">
        <v>26.772701841124615</v>
      </c>
      <c r="I43" s="324">
        <v>24.824259471666291</v>
      </c>
      <c r="J43" s="324">
        <v>26.975819246068962</v>
      </c>
      <c r="K43" s="324">
        <v>27.720968810518805</v>
      </c>
      <c r="L43" s="324">
        <v>27.705652049444137</v>
      </c>
      <c r="M43" s="324">
        <v>27.118767653294139</v>
      </c>
      <c r="N43" s="324">
        <v>28.601270731917488</v>
      </c>
      <c r="O43" s="324">
        <v>29.067080078815906</v>
      </c>
      <c r="P43" s="324">
        <v>29.173304578167532</v>
      </c>
      <c r="Q43" s="324">
        <v>28.205858965130709</v>
      </c>
      <c r="R43" s="324">
        <v>27.740708189764867</v>
      </c>
    </row>
    <row r="44" spans="2:18" ht="13.5" customHeight="1">
      <c r="B44" s="323" t="s">
        <v>2592</v>
      </c>
      <c r="C44" s="323" t="s">
        <v>2592</v>
      </c>
      <c r="D44" s="324">
        <v>13.982214847781266</v>
      </c>
      <c r="E44" s="324">
        <v>14.827421355961729</v>
      </c>
      <c r="F44" s="324">
        <v>15.414858059902278</v>
      </c>
      <c r="G44" s="324">
        <v>15.268028204352428</v>
      </c>
      <c r="H44" s="324">
        <v>15.225226374839895</v>
      </c>
      <c r="I44" s="324">
        <v>14.883716582677572</v>
      </c>
      <c r="J44" s="324">
        <v>14.856405040436805</v>
      </c>
      <c r="K44" s="324">
        <v>15.21300687207631</v>
      </c>
      <c r="L44" s="324">
        <v>15.621732994854709</v>
      </c>
      <c r="M44" s="324">
        <v>16.441165991653037</v>
      </c>
      <c r="N44" s="324">
        <v>16.635344089507807</v>
      </c>
      <c r="O44" s="324">
        <v>16.687343777819166</v>
      </c>
      <c r="P44" s="324">
        <v>16.669114791153554</v>
      </c>
      <c r="Q44" s="324">
        <v>16.659062768107734</v>
      </c>
      <c r="R44" s="324">
        <v>16.657810538924391</v>
      </c>
    </row>
    <row r="45" spans="2:18" ht="13.5" customHeight="1">
      <c r="B45" s="323" t="s">
        <v>2774</v>
      </c>
      <c r="C45" s="323" t="s">
        <v>2774</v>
      </c>
      <c r="D45" s="324">
        <v>12.297201946562749</v>
      </c>
      <c r="E45" s="324">
        <v>12.526609444358746</v>
      </c>
      <c r="F45" s="324">
        <v>12.459792634675393</v>
      </c>
      <c r="G45" s="324">
        <v>13.161414673161415</v>
      </c>
      <c r="H45" s="324">
        <v>13.45429235066462</v>
      </c>
      <c r="I45" s="324">
        <v>13.680429765805455</v>
      </c>
      <c r="J45" s="324">
        <v>14.006037073416856</v>
      </c>
      <c r="K45" s="324">
        <v>13.819373839728454</v>
      </c>
      <c r="L45" s="324">
        <v>14.079285317571827</v>
      </c>
      <c r="M45" s="324">
        <v>15.357874943643651</v>
      </c>
      <c r="N45" s="324">
        <v>16.184968772452386</v>
      </c>
      <c r="O45" s="324">
        <v>17.314500170878219</v>
      </c>
      <c r="P45" s="324">
        <v>17.811067526669525</v>
      </c>
      <c r="Q45" s="324">
        <v>18.054221192989463</v>
      </c>
      <c r="R45" s="324">
        <v>18.383548545229335</v>
      </c>
    </row>
    <row r="46" spans="2:18">
      <c r="B46" s="323" t="s">
        <v>2775</v>
      </c>
      <c r="C46" s="323" t="s">
        <v>2775</v>
      </c>
      <c r="D46" s="324">
        <v>24.289600184816411</v>
      </c>
      <c r="E46" s="324">
        <v>24.008007602738413</v>
      </c>
      <c r="F46" s="324">
        <v>23.500914466106998</v>
      </c>
      <c r="G46" s="324">
        <v>26.463288930599337</v>
      </c>
      <c r="H46" s="324">
        <v>26.777206686674543</v>
      </c>
      <c r="I46" s="324">
        <v>25.459646910643819</v>
      </c>
      <c r="J46" s="324">
        <v>25.932411439763296</v>
      </c>
      <c r="K46" s="324">
        <v>30.5164497291685</v>
      </c>
      <c r="L46" s="324">
        <v>28.844362342964413</v>
      </c>
      <c r="M46" s="324">
        <v>28.765715637266272</v>
      </c>
      <c r="N46" s="324">
        <v>29.034569141917661</v>
      </c>
      <c r="O46" s="324">
        <v>29.152491610676528</v>
      </c>
      <c r="P46" s="324">
        <v>29.341146447944876</v>
      </c>
      <c r="Q46" s="324">
        <v>29.337704177354485</v>
      </c>
      <c r="R46" s="324">
        <v>29.354736036606244</v>
      </c>
    </row>
    <row r="47" spans="2:18">
      <c r="B47" s="323" t="s">
        <v>2776</v>
      </c>
      <c r="C47" s="323" t="s">
        <v>2776</v>
      </c>
      <c r="D47" s="324">
        <v>10.680387863471005</v>
      </c>
      <c r="E47" s="324">
        <v>7.5613084164351934</v>
      </c>
      <c r="F47" s="324">
        <v>3.4879072556466122</v>
      </c>
      <c r="G47" s="324">
        <v>6.4169381396658158</v>
      </c>
      <c r="H47" s="324">
        <v>7.3217585229557418</v>
      </c>
      <c r="I47" s="324">
        <v>6.1836758190859191</v>
      </c>
      <c r="J47" s="324">
        <v>7.3021744459474807</v>
      </c>
      <c r="K47" s="324">
        <v>9.4983455169854523</v>
      </c>
      <c r="L47" s="324">
        <v>6.8991608304472942</v>
      </c>
      <c r="M47" s="324">
        <v>6.8893996377818585</v>
      </c>
      <c r="N47" s="324">
        <v>7.2289627327786876</v>
      </c>
      <c r="O47" s="324">
        <v>11.561096507720704</v>
      </c>
      <c r="P47" s="324">
        <v>17.256855257467908</v>
      </c>
      <c r="Q47" s="324">
        <v>17.418448880918227</v>
      </c>
      <c r="R47" s="324">
        <v>17.917949938894491</v>
      </c>
    </row>
    <row r="48" spans="2:18">
      <c r="B48" s="323" t="s">
        <v>2777</v>
      </c>
      <c r="C48" s="323" t="s">
        <v>2777</v>
      </c>
      <c r="D48" s="324">
        <v>18.769966591868489</v>
      </c>
      <c r="E48" s="324">
        <v>18.236747151448437</v>
      </c>
      <c r="F48" s="324">
        <v>17.47486884207261</v>
      </c>
      <c r="G48" s="324">
        <v>19.423900735891124</v>
      </c>
      <c r="H48" s="324">
        <v>20.413082298666083</v>
      </c>
      <c r="I48" s="324">
        <v>20.268391375078512</v>
      </c>
      <c r="J48" s="324">
        <v>22.368653498058556</v>
      </c>
      <c r="K48" s="324">
        <v>20.382751651858342</v>
      </c>
      <c r="L48" s="324">
        <v>20.939673659476636</v>
      </c>
      <c r="M48" s="324">
        <v>21.223980550361581</v>
      </c>
      <c r="N48" s="324">
        <v>21.863489472026952</v>
      </c>
      <c r="O48" s="324">
        <v>21.909276164438097</v>
      </c>
      <c r="P48" s="324">
        <v>21.979982919209544</v>
      </c>
      <c r="Q48" s="324">
        <v>22.589389532200556</v>
      </c>
      <c r="R48" s="324">
        <v>22.638712697284287</v>
      </c>
    </row>
    <row r="49" spans="2:18">
      <c r="B49" s="325" t="s">
        <v>2778</v>
      </c>
      <c r="C49" s="325" t="s">
        <v>2778</v>
      </c>
      <c r="D49" s="326">
        <v>18.714038174940423</v>
      </c>
      <c r="E49" s="326">
        <v>17.037815062080611</v>
      </c>
      <c r="F49" s="326">
        <v>17.55407870312894</v>
      </c>
      <c r="G49" s="326">
        <v>14.815451943470032</v>
      </c>
      <c r="H49" s="326">
        <v>10.826308867993738</v>
      </c>
      <c r="I49" s="326">
        <v>13.275288938663806</v>
      </c>
      <c r="J49" s="326">
        <v>15.348019761003414</v>
      </c>
      <c r="K49" s="326">
        <v>16.598777348104576</v>
      </c>
      <c r="L49" s="326">
        <v>16.45612637225388</v>
      </c>
      <c r="M49" s="326">
        <v>16.488982516650069</v>
      </c>
      <c r="N49" s="326">
        <v>16.465117382957942</v>
      </c>
      <c r="O49" s="326">
        <v>16.462122016347493</v>
      </c>
      <c r="P49" s="326">
        <v>16.380348569331016</v>
      </c>
      <c r="Q49" s="326">
        <v>16.38083292615033</v>
      </c>
      <c r="R49" s="326">
        <v>16.406923799811604</v>
      </c>
    </row>
    <row r="50" spans="2:18" ht="6" customHeight="1">
      <c r="B50" s="323"/>
      <c r="C50" s="323"/>
      <c r="D50" s="324"/>
      <c r="E50" s="324"/>
      <c r="F50" s="324"/>
      <c r="G50" s="324"/>
      <c r="H50" s="324"/>
      <c r="I50" s="324"/>
      <c r="J50" s="324"/>
      <c r="K50" s="324"/>
      <c r="L50" s="324"/>
      <c r="M50" s="324"/>
      <c r="N50" s="324"/>
      <c r="O50" s="324"/>
      <c r="P50" s="324"/>
      <c r="Q50" s="324"/>
      <c r="R50" s="324"/>
    </row>
    <row r="51" spans="2:18" ht="12" customHeight="1">
      <c r="B51" s="470" t="s">
        <v>2618</v>
      </c>
      <c r="C51" s="470"/>
      <c r="D51" s="470"/>
      <c r="E51" s="470"/>
      <c r="F51" s="470"/>
      <c r="G51" s="470"/>
      <c r="H51" s="470"/>
      <c r="I51" s="470"/>
      <c r="J51" s="470"/>
      <c r="K51" s="470"/>
      <c r="L51" s="470"/>
      <c r="M51" s="470"/>
      <c r="N51" s="470"/>
      <c r="O51" s="470"/>
      <c r="P51" s="470"/>
      <c r="Q51" s="328"/>
      <c r="R51" s="328"/>
    </row>
    <row r="52" spans="2:18">
      <c r="B52" s="470" t="s">
        <v>2779</v>
      </c>
      <c r="C52" s="470"/>
      <c r="D52" s="470"/>
      <c r="E52" s="470"/>
      <c r="F52" s="470"/>
      <c r="G52" s="470"/>
      <c r="H52" s="470"/>
      <c r="I52" s="470"/>
      <c r="J52" s="470"/>
      <c r="K52" s="470"/>
      <c r="L52" s="470"/>
      <c r="M52" s="470"/>
      <c r="N52" s="470"/>
      <c r="O52" s="470"/>
      <c r="P52" s="470"/>
      <c r="Q52" s="328"/>
      <c r="R52" s="328"/>
    </row>
    <row r="53" spans="2:18" ht="26.25" customHeight="1">
      <c r="B53" s="470" t="s">
        <v>2785</v>
      </c>
      <c r="C53" s="470"/>
      <c r="D53" s="470"/>
      <c r="E53" s="470"/>
      <c r="F53" s="470"/>
      <c r="G53" s="470"/>
      <c r="H53" s="470"/>
      <c r="I53" s="470"/>
      <c r="J53" s="470"/>
      <c r="K53" s="470"/>
      <c r="L53" s="470"/>
      <c r="M53" s="470"/>
      <c r="N53" s="470"/>
      <c r="O53" s="470"/>
      <c r="P53" s="470"/>
      <c r="Q53" s="470"/>
      <c r="R53" s="370"/>
    </row>
    <row r="54" spans="2:18" ht="23.25" customHeight="1">
      <c r="B54" s="477"/>
      <c r="C54" s="470"/>
      <c r="D54" s="470"/>
      <c r="E54" s="470"/>
      <c r="F54" s="470"/>
      <c r="G54" s="470"/>
      <c r="H54" s="470"/>
      <c r="I54" s="470"/>
      <c r="J54" s="470"/>
      <c r="K54" s="470"/>
      <c r="L54" s="470"/>
      <c r="M54" s="470"/>
      <c r="N54" s="470"/>
      <c r="O54" s="470"/>
      <c r="P54" s="470"/>
      <c r="Q54" s="328"/>
      <c r="R54" s="328"/>
    </row>
    <row r="55" spans="2:18">
      <c r="B55" s="323"/>
      <c r="C55" s="323"/>
      <c r="D55" s="330"/>
      <c r="E55" s="330"/>
      <c r="F55" s="330"/>
      <c r="G55" s="330"/>
      <c r="H55" s="330"/>
      <c r="I55" s="330"/>
      <c r="J55" s="330"/>
      <c r="K55" s="330"/>
      <c r="L55" s="330"/>
      <c r="M55" s="330"/>
      <c r="N55" s="330"/>
      <c r="O55" s="330"/>
      <c r="P55" s="330"/>
      <c r="Q55" s="330"/>
      <c r="R55" s="330"/>
    </row>
    <row r="56" spans="2:18">
      <c r="B56" s="323"/>
      <c r="C56" s="323"/>
      <c r="D56" s="330"/>
      <c r="E56" s="330"/>
      <c r="F56" s="330"/>
      <c r="G56" s="330"/>
      <c r="H56" s="330"/>
      <c r="I56" s="330"/>
      <c r="J56" s="330"/>
      <c r="K56" s="330"/>
      <c r="L56" s="330"/>
      <c r="M56" s="330"/>
      <c r="N56" s="330"/>
      <c r="O56" s="330"/>
      <c r="P56" s="330"/>
      <c r="Q56" s="330"/>
      <c r="R56" s="330"/>
    </row>
    <row r="57" spans="2:18">
      <c r="B57" s="323"/>
      <c r="C57" s="323"/>
      <c r="D57" s="330"/>
      <c r="E57" s="330"/>
      <c r="F57" s="330"/>
      <c r="G57" s="330"/>
      <c r="H57" s="330"/>
      <c r="I57" s="330"/>
      <c r="J57" s="330"/>
      <c r="K57" s="330"/>
      <c r="L57" s="330"/>
      <c r="M57" s="330"/>
      <c r="N57" s="330"/>
      <c r="O57" s="330"/>
      <c r="P57" s="330"/>
      <c r="Q57" s="33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sheetData>
  <mergeCells count="6">
    <mergeCell ref="B54:P54"/>
    <mergeCell ref="B2:R2"/>
    <mergeCell ref="B3:R3"/>
    <mergeCell ref="B51:P51"/>
    <mergeCell ref="B52:P52"/>
    <mergeCell ref="B53:Q53"/>
  </mergeCells>
  <conditionalFormatting sqref="B12:R49">
    <cfRule type="expression" dxfId="50" priority="2">
      <formula>MOD(ROW(),2)=0</formula>
    </cfRule>
  </conditionalFormatting>
  <conditionalFormatting sqref="D11:R11">
    <cfRule type="expression" dxfId="49" priority="1">
      <formula>MOD(ROW(),2)=0</formula>
    </cfRule>
  </conditionalFormatting>
  <pageMargins left="0.7" right="0.7" top="0.75" bottom="0.75" header="0.3" footer="0.3"/>
  <pageSetup scale="1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6A88-4C50-4711-A979-59905F3B5510}">
  <sheetPr codeName="Sheet23">
    <pageSetUpPr fitToPage="1"/>
  </sheetPr>
  <dimension ref="A2:AI76"/>
  <sheetViews>
    <sheetView zoomScaleNormal="100" workbookViewId="0">
      <pane xSplit="3" ySplit="4" topLeftCell="D5" activePane="bottomRight" state="frozen"/>
      <selection pane="bottomRight" activeCell="W13" sqref="W13"/>
      <selection pane="bottomLeft" activeCell="W13" sqref="W13"/>
      <selection pane="topRight" activeCell="W13" sqref="W13"/>
    </sheetView>
  </sheetViews>
  <sheetFormatPr defaultColWidth="9.140625" defaultRowHeight="15" outlineLevelCol="1"/>
  <cols>
    <col min="1" max="1" width="6.7109375" style="144" customWidth="1"/>
    <col min="2" max="2" width="28.140625" style="310" customWidth="1"/>
    <col min="3" max="3" width="26.85546875" style="310" hidden="1" customWidth="1" outlineLevel="1"/>
    <col min="4" max="4" width="8.140625" style="311" customWidth="1" collapsed="1"/>
    <col min="5" max="18" width="8.140625" style="311" customWidth="1"/>
    <col min="19" max="35" width="9.140625" style="144"/>
    <col min="36" max="16384" width="9.140625" style="310"/>
  </cols>
  <sheetData>
    <row r="2" spans="2:18">
      <c r="B2" s="473" t="s">
        <v>2786</v>
      </c>
      <c r="C2" s="473"/>
      <c r="D2" s="473"/>
      <c r="E2" s="473"/>
      <c r="F2" s="473"/>
      <c r="G2" s="473"/>
      <c r="H2" s="473"/>
      <c r="I2" s="473"/>
      <c r="J2" s="473"/>
      <c r="K2" s="473"/>
      <c r="L2" s="473"/>
      <c r="M2" s="473"/>
      <c r="N2" s="473"/>
      <c r="O2" s="473"/>
      <c r="P2" s="473"/>
      <c r="Q2" s="473"/>
      <c r="R2" s="473"/>
    </row>
    <row r="3" spans="2:18">
      <c r="B3" s="475" t="s">
        <v>646</v>
      </c>
      <c r="C3" s="476"/>
      <c r="D3" s="476"/>
      <c r="E3" s="476"/>
      <c r="F3" s="476"/>
      <c r="G3" s="476"/>
      <c r="H3" s="476"/>
      <c r="I3" s="476"/>
      <c r="J3" s="476"/>
      <c r="K3" s="476"/>
      <c r="L3" s="476"/>
      <c r="M3" s="476"/>
      <c r="N3" s="476"/>
      <c r="O3" s="476"/>
      <c r="P3" s="476"/>
      <c r="Q3" s="476"/>
      <c r="R3" s="476"/>
    </row>
    <row r="4" spans="2:18"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18" ht="14.1" customHeight="1">
      <c r="B5" s="318" t="s">
        <v>2601</v>
      </c>
      <c r="C5" s="349" t="s">
        <v>2733</v>
      </c>
      <c r="D5" s="320">
        <v>17.05263036886566</v>
      </c>
      <c r="E5" s="320">
        <v>16.602375992161814</v>
      </c>
      <c r="F5" s="320">
        <v>17.109025436109818</v>
      </c>
      <c r="G5" s="320">
        <v>17.52736570370854</v>
      </c>
      <c r="H5" s="320">
        <v>17.535129555672498</v>
      </c>
      <c r="I5" s="320">
        <v>18.236351618199361</v>
      </c>
      <c r="J5" s="320">
        <v>18.161180431727018</v>
      </c>
      <c r="K5" s="320">
        <v>18.79950048039095</v>
      </c>
      <c r="L5" s="320">
        <v>18.424755317907952</v>
      </c>
      <c r="M5" s="320">
        <v>18.933713104212206</v>
      </c>
      <c r="N5" s="320">
        <v>18.930932721733679</v>
      </c>
      <c r="O5" s="320">
        <v>19.257868678890159</v>
      </c>
      <c r="P5" s="320">
        <v>19.261038180520572</v>
      </c>
      <c r="Q5" s="320">
        <v>19.218718528999212</v>
      </c>
      <c r="R5" s="320">
        <v>19.185189261632772</v>
      </c>
    </row>
    <row r="6" spans="2:18" ht="14.1" customHeight="1">
      <c r="B6" s="321" t="s">
        <v>2734</v>
      </c>
      <c r="C6" s="349" t="s">
        <v>2735</v>
      </c>
      <c r="D6" s="320">
        <v>12.638130189896572</v>
      </c>
      <c r="E6" s="320">
        <v>11.273112355393296</v>
      </c>
      <c r="F6" s="320">
        <v>12.421802497139177</v>
      </c>
      <c r="G6" s="320">
        <v>13.173704672558477</v>
      </c>
      <c r="H6" s="320">
        <v>12.933728648900464</v>
      </c>
      <c r="I6" s="320">
        <v>12.540062797224277</v>
      </c>
      <c r="J6" s="320">
        <v>12.89264787973157</v>
      </c>
      <c r="K6" s="320">
        <v>14.761590093592108</v>
      </c>
      <c r="L6" s="320">
        <v>14.624643505796858</v>
      </c>
      <c r="M6" s="320">
        <v>17.383622766743805</v>
      </c>
      <c r="N6" s="320">
        <v>17.407328675717377</v>
      </c>
      <c r="O6" s="320">
        <v>17.592613938084035</v>
      </c>
      <c r="P6" s="320">
        <v>17.838661876504656</v>
      </c>
      <c r="Q6" s="320">
        <v>17.679833532315936</v>
      </c>
      <c r="R6" s="320">
        <v>17.849791964730301</v>
      </c>
    </row>
    <row r="7" spans="2:18" ht="14.1" customHeight="1">
      <c r="B7" s="321" t="s">
        <v>759</v>
      </c>
      <c r="C7" s="349" t="s">
        <v>2736</v>
      </c>
      <c r="D7" s="320">
        <v>15.921648146632803</v>
      </c>
      <c r="E7" s="320">
        <v>15.450974042207815</v>
      </c>
      <c r="F7" s="320">
        <v>15.527622954673188</v>
      </c>
      <c r="G7" s="320">
        <v>16.349515073053958</v>
      </c>
      <c r="H7" s="320">
        <v>16.41171384581704</v>
      </c>
      <c r="I7" s="320">
        <v>16.796906876811288</v>
      </c>
      <c r="J7" s="320">
        <v>16.305913542041061</v>
      </c>
      <c r="K7" s="320">
        <v>15.826393464740329</v>
      </c>
      <c r="L7" s="320">
        <v>15.96731625907343</v>
      </c>
      <c r="M7" s="320">
        <v>16.271861176350871</v>
      </c>
      <c r="N7" s="320">
        <v>16.566763738598191</v>
      </c>
      <c r="O7" s="320">
        <v>17.182823283428828</v>
      </c>
      <c r="P7" s="320">
        <v>17.192821007754311</v>
      </c>
      <c r="Q7" s="320">
        <v>17.261639406328111</v>
      </c>
      <c r="R7" s="320">
        <v>17.224259622981993</v>
      </c>
    </row>
    <row r="8" spans="2:18" ht="14.1" customHeight="1">
      <c r="B8" s="321" t="s">
        <v>770</v>
      </c>
      <c r="C8" s="349" t="s">
        <v>2737</v>
      </c>
      <c r="D8" s="320">
        <v>21.788272645787085</v>
      </c>
      <c r="E8" s="320">
        <v>22.402103524307734</v>
      </c>
      <c r="F8" s="320">
        <v>22.154119508695935</v>
      </c>
      <c r="G8" s="320">
        <v>21.936962155775305</v>
      </c>
      <c r="H8" s="320">
        <v>21.650138889744102</v>
      </c>
      <c r="I8" s="320">
        <v>23.138687471123909</v>
      </c>
      <c r="J8" s="320">
        <v>22.562813495482462</v>
      </c>
      <c r="K8" s="320">
        <v>20.44263006862808</v>
      </c>
      <c r="L8" s="320">
        <v>20.207865286891007</v>
      </c>
      <c r="M8" s="320">
        <v>20.580476817064103</v>
      </c>
      <c r="N8" s="320">
        <v>21.268147823019085</v>
      </c>
      <c r="O8" s="320">
        <v>21.638667049271483</v>
      </c>
      <c r="P8" s="320">
        <v>21.925638087518973</v>
      </c>
      <c r="Q8" s="320">
        <v>22.20635401900276</v>
      </c>
      <c r="R8" s="320">
        <v>22.401322382220521</v>
      </c>
    </row>
    <row r="9" spans="2:18" ht="14.1" customHeight="1">
      <c r="B9" s="321" t="s">
        <v>644</v>
      </c>
      <c r="C9" s="349" t="s">
        <v>2738</v>
      </c>
      <c r="D9" s="320">
        <v>16.327597611696564</v>
      </c>
      <c r="E9" s="320">
        <v>16.160153393557575</v>
      </c>
      <c r="F9" s="320">
        <v>17.156308838979875</v>
      </c>
      <c r="G9" s="320">
        <v>17.147697868234332</v>
      </c>
      <c r="H9" s="320">
        <v>17.037042471732889</v>
      </c>
      <c r="I9" s="320">
        <v>18.098637661869923</v>
      </c>
      <c r="J9" s="320">
        <v>18.265266278074506</v>
      </c>
      <c r="K9" s="320">
        <v>18.971793106821238</v>
      </c>
      <c r="L9" s="320">
        <v>18.281032445286645</v>
      </c>
      <c r="M9" s="320">
        <v>18.96378444320106</v>
      </c>
      <c r="N9" s="320">
        <v>18.73015082388708</v>
      </c>
      <c r="O9" s="320">
        <v>18.871249082254693</v>
      </c>
      <c r="P9" s="320">
        <v>18.803886430990048</v>
      </c>
      <c r="Q9" s="320">
        <v>18.689274150602365</v>
      </c>
      <c r="R9" s="320">
        <v>18.644364159020608</v>
      </c>
    </row>
    <row r="10" spans="2:18" ht="14.1" customHeight="1">
      <c r="B10" s="321" t="s">
        <v>171</v>
      </c>
      <c r="C10" s="349" t="s">
        <v>2739</v>
      </c>
      <c r="D10" s="320">
        <v>21.056649773184311</v>
      </c>
      <c r="E10" s="320">
        <v>19.327069409087606</v>
      </c>
      <c r="F10" s="320">
        <v>19.188632516085892</v>
      </c>
      <c r="G10" s="320">
        <v>22.165130252437972</v>
      </c>
      <c r="H10" s="320">
        <v>22.941396361321363</v>
      </c>
      <c r="I10" s="320">
        <v>22.235101245904112</v>
      </c>
      <c r="J10" s="320">
        <v>21.880354344340915</v>
      </c>
      <c r="K10" s="320">
        <v>26.2948846523417</v>
      </c>
      <c r="L10" s="320">
        <v>26.585869960889653</v>
      </c>
      <c r="M10" s="320">
        <v>26.401816752605793</v>
      </c>
      <c r="N10" s="320">
        <v>26.603870817528293</v>
      </c>
      <c r="O10" s="320">
        <v>27.160676100962849</v>
      </c>
      <c r="P10" s="320">
        <v>27.526475715646189</v>
      </c>
      <c r="Q10" s="320">
        <v>27.580588403486257</v>
      </c>
      <c r="R10" s="320">
        <v>27.743636230513115</v>
      </c>
    </row>
    <row r="11" spans="2:18" ht="16.5" customHeight="1">
      <c r="B11" s="310" t="s">
        <v>2740</v>
      </c>
      <c r="C11" s="310" t="s">
        <v>2740</v>
      </c>
      <c r="D11" s="324">
        <v>25.946741808364642</v>
      </c>
      <c r="E11" s="324">
        <v>28.028975116970312</v>
      </c>
      <c r="F11" s="324">
        <v>27.731830470057034</v>
      </c>
      <c r="G11" s="324">
        <v>28.935634814464201</v>
      </c>
      <c r="H11" s="324">
        <v>27.999019632937845</v>
      </c>
      <c r="I11" s="324">
        <v>27.937020905075489</v>
      </c>
      <c r="J11" s="324">
        <v>17.933884776688398</v>
      </c>
      <c r="K11" s="324">
        <v>16.115584520790964</v>
      </c>
      <c r="L11" s="324" t="s">
        <v>2783</v>
      </c>
      <c r="M11" s="324" t="s">
        <v>2783</v>
      </c>
      <c r="N11" s="324" t="s">
        <v>2673</v>
      </c>
      <c r="O11" s="324" t="s">
        <v>2673</v>
      </c>
      <c r="P11" s="324" t="s">
        <v>2673</v>
      </c>
      <c r="Q11" s="324" t="s">
        <v>2673</v>
      </c>
      <c r="R11" s="324" t="s">
        <v>2673</v>
      </c>
    </row>
    <row r="12" spans="2:18" ht="13.5" customHeight="1">
      <c r="B12" s="323" t="s">
        <v>2741</v>
      </c>
      <c r="C12" s="323" t="s">
        <v>2741</v>
      </c>
      <c r="D12" s="324">
        <v>11.503141012744964</v>
      </c>
      <c r="E12" s="324">
        <v>11.600952105215239</v>
      </c>
      <c r="F12" s="324">
        <v>12.235173752864831</v>
      </c>
      <c r="G12" s="324">
        <v>12.950355555824993</v>
      </c>
      <c r="H12" s="324">
        <v>13.552181912706143</v>
      </c>
      <c r="I12" s="324">
        <v>13.308218650525378</v>
      </c>
      <c r="J12" s="324">
        <v>12.967253159098075</v>
      </c>
      <c r="K12" s="324">
        <v>13.011200900446971</v>
      </c>
      <c r="L12" s="324">
        <v>12.933670923121584</v>
      </c>
      <c r="M12" s="324">
        <v>13.443215249813154</v>
      </c>
      <c r="N12" s="324">
        <v>13.855160298161767</v>
      </c>
      <c r="O12" s="324">
        <v>14.865215399806605</v>
      </c>
      <c r="P12" s="324">
        <v>14.992902958977957</v>
      </c>
      <c r="Q12" s="324">
        <v>15.131996868209063</v>
      </c>
      <c r="R12" s="324">
        <v>15.167753611678414</v>
      </c>
    </row>
    <row r="13" spans="2:18" ht="13.5" customHeight="1">
      <c r="B13" s="323" t="s">
        <v>2742</v>
      </c>
      <c r="C13" s="323" t="s">
        <v>2742</v>
      </c>
      <c r="D13" s="324">
        <v>18.152562984526234</v>
      </c>
      <c r="E13" s="324">
        <v>15.427786422187422</v>
      </c>
      <c r="F13" s="324">
        <v>17.784971731280059</v>
      </c>
      <c r="G13" s="324">
        <v>16.567508011920626</v>
      </c>
      <c r="H13" s="324">
        <v>14.601111698042581</v>
      </c>
      <c r="I13" s="324">
        <v>19.070971653629723</v>
      </c>
      <c r="J13" s="324">
        <v>19.85493215622672</v>
      </c>
      <c r="K13" s="324">
        <v>19.863939314690363</v>
      </c>
      <c r="L13" s="324">
        <v>19.326673594004284</v>
      </c>
      <c r="M13" s="324">
        <v>18.914277304827063</v>
      </c>
      <c r="N13" s="324">
        <v>18.630932073222532</v>
      </c>
      <c r="O13" s="324">
        <v>18.909964075104906</v>
      </c>
      <c r="P13" s="324">
        <v>19.409964075104867</v>
      </c>
      <c r="Q13" s="324">
        <v>19.809964075104865</v>
      </c>
      <c r="R13" s="324">
        <v>20.209964075104885</v>
      </c>
    </row>
    <row r="14" spans="2:18" ht="13.5" customHeight="1">
      <c r="B14" s="323" t="s">
        <v>2743</v>
      </c>
      <c r="C14" s="323" t="s">
        <v>2743</v>
      </c>
      <c r="D14" s="324">
        <v>20.35874226351909</v>
      </c>
      <c r="E14" s="324">
        <v>21.632521881200827</v>
      </c>
      <c r="F14" s="324">
        <v>26.261814541748834</v>
      </c>
      <c r="G14" s="324">
        <v>24.191573035818426</v>
      </c>
      <c r="H14" s="324">
        <v>23.43725410482455</v>
      </c>
      <c r="I14" s="324">
        <v>24.541699840113129</v>
      </c>
      <c r="J14" s="324">
        <v>27.885741999532975</v>
      </c>
      <c r="K14" s="324">
        <v>32.434800470167659</v>
      </c>
      <c r="L14" s="324">
        <v>29.042764336089931</v>
      </c>
      <c r="M14" s="324">
        <v>27.428404469686292</v>
      </c>
      <c r="N14" s="324">
        <v>27.374043803933247</v>
      </c>
      <c r="O14" s="324">
        <v>27.058723000094918</v>
      </c>
      <c r="P14" s="324">
        <v>26.809227215815685</v>
      </c>
      <c r="Q14" s="324">
        <v>27.042066721747894</v>
      </c>
      <c r="R14" s="324">
        <v>27.21629586256271</v>
      </c>
    </row>
    <row r="15" spans="2:18" ht="13.5" customHeight="1">
      <c r="B15" s="323" t="s">
        <v>2744</v>
      </c>
      <c r="C15" s="323" t="s">
        <v>2744</v>
      </c>
      <c r="D15" s="324">
        <v>15.136116922647672</v>
      </c>
      <c r="E15" s="324">
        <v>15.917620334691277</v>
      </c>
      <c r="F15" s="324">
        <v>16.889123339875383</v>
      </c>
      <c r="G15" s="324">
        <v>17.071924850255982</v>
      </c>
      <c r="H15" s="324">
        <v>17.586621233075611</v>
      </c>
      <c r="I15" s="324">
        <v>20.306162892651543</v>
      </c>
      <c r="J15" s="324">
        <v>20.9883463570686</v>
      </c>
      <c r="K15" s="324">
        <v>16.771306487448371</v>
      </c>
      <c r="L15" s="324">
        <v>17.77542805754981</v>
      </c>
      <c r="M15" s="324">
        <v>16.465729497957163</v>
      </c>
      <c r="N15" s="324">
        <v>16.49568773105084</v>
      </c>
      <c r="O15" s="324">
        <v>16.536335448904286</v>
      </c>
      <c r="P15" s="324">
        <v>16.430426493276183</v>
      </c>
      <c r="Q15" s="324">
        <v>16.548580509817896</v>
      </c>
      <c r="R15" s="324">
        <v>16.503469257210362</v>
      </c>
    </row>
    <row r="16" spans="2:18" ht="13.5" customHeight="1">
      <c r="B16" s="323" t="s">
        <v>2745</v>
      </c>
      <c r="C16" s="323" t="s">
        <v>2745</v>
      </c>
      <c r="D16" s="324">
        <v>20.068863323725125</v>
      </c>
      <c r="E16" s="324">
        <v>20.184383453386832</v>
      </c>
      <c r="F16" s="324">
        <v>19.227441233937625</v>
      </c>
      <c r="G16" s="324">
        <v>17.952565198926163</v>
      </c>
      <c r="H16" s="324">
        <v>18.665071519263488</v>
      </c>
      <c r="I16" s="324">
        <v>16.580229350225899</v>
      </c>
      <c r="J16" s="324">
        <v>16.94034543439264</v>
      </c>
      <c r="K16" s="324">
        <v>17.055691268747058</v>
      </c>
      <c r="L16" s="324">
        <v>16.628375823383887</v>
      </c>
      <c r="M16" s="324">
        <v>16.345324893449636</v>
      </c>
      <c r="N16" s="324">
        <v>15.974032385011489</v>
      </c>
      <c r="O16" s="324">
        <v>16.411236290377161</v>
      </c>
      <c r="P16" s="324">
        <v>16.595652964432219</v>
      </c>
      <c r="Q16" s="324">
        <v>16.629271984797501</v>
      </c>
      <c r="R16" s="324">
        <v>16.852705109689062</v>
      </c>
    </row>
    <row r="17" spans="2:34" ht="13.5" customHeight="1">
      <c r="B17" s="323" t="s">
        <v>2746</v>
      </c>
      <c r="C17" s="323" t="s">
        <v>2746</v>
      </c>
      <c r="D17" s="324">
        <v>13.844723703646485</v>
      </c>
      <c r="E17" s="324">
        <v>10.937019016094558</v>
      </c>
      <c r="F17" s="324">
        <v>11.239082810775827</v>
      </c>
      <c r="G17" s="324">
        <v>9.6081919964065872</v>
      </c>
      <c r="H17" s="324">
        <v>10.538156472791545</v>
      </c>
      <c r="I17" s="324">
        <v>14.346487362204627</v>
      </c>
      <c r="J17" s="324">
        <v>13.809800857274638</v>
      </c>
      <c r="K17" s="324">
        <v>13.872581015908045</v>
      </c>
      <c r="L17" s="324">
        <v>20.358869576441709</v>
      </c>
      <c r="M17" s="324">
        <v>16.975156581566932</v>
      </c>
      <c r="N17" s="324">
        <v>16.603415739258782</v>
      </c>
      <c r="O17" s="324">
        <v>16.126380187876851</v>
      </c>
      <c r="P17" s="324">
        <v>16.220744669746303</v>
      </c>
      <c r="Q17" s="324">
        <v>16.100483432877031</v>
      </c>
      <c r="R17" s="324">
        <v>16.095631056308758</v>
      </c>
    </row>
    <row r="18" spans="2:34" ht="13.5" customHeight="1">
      <c r="B18" s="323" t="s">
        <v>2747</v>
      </c>
      <c r="C18" s="323" t="s">
        <v>2747</v>
      </c>
      <c r="D18" s="324">
        <v>15.230611806898271</v>
      </c>
      <c r="E18" s="324">
        <v>13.926860790637226</v>
      </c>
      <c r="F18" s="324">
        <v>10.359960420517096</v>
      </c>
      <c r="G18" s="324">
        <v>11.728775576318133</v>
      </c>
      <c r="H18" s="324">
        <v>13.323145024405219</v>
      </c>
      <c r="I18" s="324">
        <v>12.556354325135624</v>
      </c>
      <c r="J18" s="324">
        <v>13.783037440895637</v>
      </c>
      <c r="K18" s="324">
        <v>17.468472019723706</v>
      </c>
      <c r="L18" s="324">
        <v>17.370997595710193</v>
      </c>
      <c r="M18" s="324">
        <v>16.175211710469554</v>
      </c>
      <c r="N18" s="324">
        <v>15.534361170167907</v>
      </c>
      <c r="O18" s="324">
        <v>15.48145354303545</v>
      </c>
      <c r="P18" s="324">
        <v>15.522304180365845</v>
      </c>
      <c r="Q18" s="324">
        <v>15.665033073202938</v>
      </c>
      <c r="R18" s="324">
        <v>15.726051464557395</v>
      </c>
      <c r="T18" s="360"/>
      <c r="U18" s="360"/>
      <c r="V18" s="360"/>
      <c r="W18" s="360"/>
      <c r="X18" s="360"/>
      <c r="Y18" s="360"/>
      <c r="Z18" s="360"/>
      <c r="AA18" s="360"/>
      <c r="AB18" s="360"/>
      <c r="AC18" s="360"/>
      <c r="AD18" s="360"/>
      <c r="AE18" s="360"/>
      <c r="AF18" s="360"/>
      <c r="AG18" s="360"/>
      <c r="AH18" s="360"/>
    </row>
    <row r="19" spans="2:34" ht="13.5" customHeight="1">
      <c r="B19" s="323" t="s">
        <v>2748</v>
      </c>
      <c r="C19" s="323" t="s">
        <v>2748</v>
      </c>
      <c r="D19" s="324">
        <v>41.288182447297785</v>
      </c>
      <c r="E19" s="324">
        <v>38.806617789910966</v>
      </c>
      <c r="F19" s="324">
        <v>26.599689362247624</v>
      </c>
      <c r="G19" s="324">
        <v>17.786590017658323</v>
      </c>
      <c r="H19" s="324">
        <v>20.152762944500552</v>
      </c>
      <c r="I19" s="324">
        <v>21.108471496246661</v>
      </c>
      <c r="J19" s="324">
        <v>20.935116944882395</v>
      </c>
      <c r="K19" s="324">
        <v>22.846427703658915</v>
      </c>
      <c r="L19" s="324">
        <v>22.962146132956175</v>
      </c>
      <c r="M19" s="324">
        <v>21.633381664630598</v>
      </c>
      <c r="N19" s="324">
        <v>22.239310514832006</v>
      </c>
      <c r="O19" s="324">
        <v>22.248808035458612</v>
      </c>
      <c r="P19" s="324">
        <v>21.25567565434941</v>
      </c>
      <c r="Q19" s="324">
        <v>20.246801525034279</v>
      </c>
      <c r="R19" s="324">
        <v>19.053653192629532</v>
      </c>
    </row>
    <row r="20" spans="2:34" ht="13.5" customHeight="1">
      <c r="B20" s="323" t="s">
        <v>2750</v>
      </c>
      <c r="C20" s="323" t="s">
        <v>2750</v>
      </c>
      <c r="D20" s="324">
        <v>16.502596602032309</v>
      </c>
      <c r="E20" s="324">
        <v>17.580832197431416</v>
      </c>
      <c r="F20" s="324">
        <v>18.109088858192507</v>
      </c>
      <c r="G20" s="324">
        <v>17.560628306486876</v>
      </c>
      <c r="H20" s="324">
        <v>17.197662040700404</v>
      </c>
      <c r="I20" s="324">
        <v>20.369514224279598</v>
      </c>
      <c r="J20" s="324">
        <v>20.454498134406492</v>
      </c>
      <c r="K20" s="324">
        <v>21.555758692485881</v>
      </c>
      <c r="L20" s="324">
        <v>21.192473224801979</v>
      </c>
      <c r="M20" s="324">
        <v>20.444109074352859</v>
      </c>
      <c r="N20" s="324">
        <v>19.928935659426099</v>
      </c>
      <c r="O20" s="324">
        <v>20.520224683184271</v>
      </c>
      <c r="P20" s="324">
        <v>20.978092539258729</v>
      </c>
      <c r="Q20" s="324">
        <v>21.154147974137533</v>
      </c>
      <c r="R20" s="324">
        <v>21.006116983866992</v>
      </c>
    </row>
    <row r="21" spans="2:34" ht="13.5" customHeight="1">
      <c r="B21" s="323" t="s">
        <v>2751</v>
      </c>
      <c r="C21" s="323" t="s">
        <v>2751</v>
      </c>
      <c r="D21" s="324">
        <v>17.325734653565672</v>
      </c>
      <c r="E21" s="324">
        <v>17.912968728373375</v>
      </c>
      <c r="F21" s="324">
        <v>17.986719787776888</v>
      </c>
      <c r="G21" s="324">
        <v>16.099359257584521</v>
      </c>
      <c r="H21" s="324">
        <v>15.35276872086833</v>
      </c>
      <c r="I21" s="324">
        <v>14.469255160063357</v>
      </c>
      <c r="J21" s="324">
        <v>13.797586755708949</v>
      </c>
      <c r="K21" s="324">
        <v>12.696459956198785</v>
      </c>
      <c r="L21" s="324">
        <v>10.762880696489248</v>
      </c>
      <c r="M21" s="324">
        <v>10.287804216392376</v>
      </c>
      <c r="N21" s="324">
        <v>10.774137016072761</v>
      </c>
      <c r="O21" s="324">
        <v>11.400109992001104</v>
      </c>
      <c r="P21" s="324">
        <v>11.420600877420677</v>
      </c>
      <c r="Q21" s="324">
        <v>11.451517081934906</v>
      </c>
      <c r="R21" s="324">
        <v>11.175834728656909</v>
      </c>
    </row>
    <row r="22" spans="2:34" ht="13.5" customHeight="1">
      <c r="B22" s="323" t="s">
        <v>2752</v>
      </c>
      <c r="C22" s="323" t="s">
        <v>2752</v>
      </c>
      <c r="D22" s="324">
        <v>18.623336308996329</v>
      </c>
      <c r="E22" s="324">
        <v>19.890578387327835</v>
      </c>
      <c r="F22" s="324">
        <v>17.582205196962679</v>
      </c>
      <c r="G22" s="324">
        <v>20.895237733240148</v>
      </c>
      <c r="H22" s="324">
        <v>22.490582759818725</v>
      </c>
      <c r="I22" s="324">
        <v>31.510901231132955</v>
      </c>
      <c r="J22" s="324">
        <v>27.211979341874372</v>
      </c>
      <c r="K22" s="324">
        <v>27.677867571726111</v>
      </c>
      <c r="L22" s="324">
        <v>20.364320277002211</v>
      </c>
      <c r="M22" s="324">
        <v>21.686122101536291</v>
      </c>
      <c r="N22" s="324">
        <v>21.563220036175377</v>
      </c>
      <c r="O22" s="324">
        <v>21.763231907400886</v>
      </c>
      <c r="P22" s="324">
        <v>21.229408843282567</v>
      </c>
      <c r="Q22" s="324">
        <v>21.065809528773329</v>
      </c>
      <c r="R22" s="324">
        <v>21.415225969613331</v>
      </c>
    </row>
    <row r="23" spans="2:34" ht="13.5" customHeight="1">
      <c r="B23" s="323" t="s">
        <v>2753</v>
      </c>
      <c r="C23" s="323" t="s">
        <v>2753</v>
      </c>
      <c r="D23" s="324">
        <v>21.701738761029961</v>
      </c>
      <c r="E23" s="324">
        <v>16.136228272866294</v>
      </c>
      <c r="F23" s="324">
        <v>17.346014958772486</v>
      </c>
      <c r="G23" s="324">
        <v>16.034283298844638</v>
      </c>
      <c r="H23" s="324">
        <v>14.978425230811149</v>
      </c>
      <c r="I23" s="324">
        <v>17.131233255021183</v>
      </c>
      <c r="J23" s="324">
        <v>15.167743053866861</v>
      </c>
      <c r="K23" s="324">
        <v>14.534803020804576</v>
      </c>
      <c r="L23" s="324">
        <v>15.471536252813248</v>
      </c>
      <c r="M23" s="324">
        <v>16.438749160225861</v>
      </c>
      <c r="N23" s="324">
        <v>15.83397904411075</v>
      </c>
      <c r="O23" s="324">
        <v>16.208760092891243</v>
      </c>
      <c r="P23" s="324">
        <v>16.35192794687509</v>
      </c>
      <c r="Q23" s="324">
        <v>16.28470764547636</v>
      </c>
      <c r="R23" s="324">
        <v>16.428327320001472</v>
      </c>
    </row>
    <row r="24" spans="2:34" ht="13.5" customHeight="1">
      <c r="B24" s="323" t="s">
        <v>2754</v>
      </c>
      <c r="C24" s="323" t="s">
        <v>2754</v>
      </c>
      <c r="D24" s="324">
        <v>12.747547859619313</v>
      </c>
      <c r="E24" s="324">
        <v>10.548104596969889</v>
      </c>
      <c r="F24" s="324">
        <v>10.236250637496118</v>
      </c>
      <c r="G24" s="324">
        <v>11.262653900106995</v>
      </c>
      <c r="H24" s="324">
        <v>9.5879391486855905</v>
      </c>
      <c r="I24" s="324">
        <v>10.019535344517806</v>
      </c>
      <c r="J24" s="324">
        <v>9.3113403541321009</v>
      </c>
      <c r="K24" s="324">
        <v>8.3254766737269605</v>
      </c>
      <c r="L24" s="324">
        <v>5.8437040699411824</v>
      </c>
      <c r="M24" s="324">
        <v>6.2813124893074654</v>
      </c>
      <c r="N24" s="324">
        <v>7.8690264568384158</v>
      </c>
      <c r="O24" s="324">
        <v>8.6096136976483688</v>
      </c>
      <c r="P24" s="324">
        <v>9.4910165593322482</v>
      </c>
      <c r="Q24" s="324">
        <v>10.254815563511984</v>
      </c>
      <c r="R24" s="324">
        <v>10.701886935473999</v>
      </c>
    </row>
    <row r="25" spans="2:34" ht="15.75" customHeight="1">
      <c r="B25" s="323" t="s">
        <v>2755</v>
      </c>
      <c r="C25" s="323" t="s">
        <v>2755</v>
      </c>
      <c r="D25" s="324">
        <v>26.021890182986638</v>
      </c>
      <c r="E25" s="324">
        <v>27.382562791572624</v>
      </c>
      <c r="F25" s="324">
        <v>26.857901842883276</v>
      </c>
      <c r="G25" s="324">
        <v>26.156129244024136</v>
      </c>
      <c r="H25" s="324">
        <v>25.724374447628033</v>
      </c>
      <c r="I25" s="324">
        <v>27.84476661449181</v>
      </c>
      <c r="J25" s="324">
        <v>28.423608248774269</v>
      </c>
      <c r="K25" s="324">
        <v>23.820480408601668</v>
      </c>
      <c r="L25" s="324">
        <v>25.954768923018097</v>
      </c>
      <c r="M25" s="324">
        <v>27.02034488532507</v>
      </c>
      <c r="N25" s="324">
        <v>27.213979989699421</v>
      </c>
      <c r="O25" s="324">
        <v>27.117280914199355</v>
      </c>
      <c r="P25" s="324">
        <v>26.822357125771116</v>
      </c>
      <c r="Q25" s="324">
        <v>26.837991747825505</v>
      </c>
      <c r="R25" s="324">
        <v>26.869647553776165</v>
      </c>
      <c r="S25" s="310"/>
      <c r="T25" s="310"/>
      <c r="U25" s="310"/>
    </row>
    <row r="26" spans="2:34" ht="13.5" customHeight="1">
      <c r="B26" s="323" t="s">
        <v>2756</v>
      </c>
      <c r="C26" s="323" t="s">
        <v>2756</v>
      </c>
      <c r="D26" s="324">
        <v>23.826737988125124</v>
      </c>
      <c r="E26" s="324">
        <v>25.360505376254324</v>
      </c>
      <c r="F26" s="324">
        <v>25.198210626929352</v>
      </c>
      <c r="G26" s="324">
        <v>24.478940979674885</v>
      </c>
      <c r="H26" s="324">
        <v>24.415325832923219</v>
      </c>
      <c r="I26" s="324">
        <v>24.803356437550313</v>
      </c>
      <c r="J26" s="324">
        <v>24.015398281687496</v>
      </c>
      <c r="K26" s="324">
        <v>23.370586616095341</v>
      </c>
      <c r="L26" s="324">
        <v>23.266750778135702</v>
      </c>
      <c r="M26" s="324">
        <v>23.212552713266792</v>
      </c>
      <c r="N26" s="324">
        <v>22.566884721598566</v>
      </c>
      <c r="O26" s="324">
        <v>22.570470387087855</v>
      </c>
      <c r="P26" s="324">
        <v>22.686073460875019</v>
      </c>
      <c r="Q26" s="324">
        <v>22.777980080711512</v>
      </c>
      <c r="R26" s="324">
        <v>23.003323466568869</v>
      </c>
    </row>
    <row r="27" spans="2:34" ht="13.5" customHeight="1">
      <c r="B27" s="323" t="s">
        <v>2757</v>
      </c>
      <c r="C27" s="323" t="s">
        <v>2757</v>
      </c>
      <c r="D27" s="324">
        <v>38.083712413899619</v>
      </c>
      <c r="E27" s="324">
        <v>38.9230449999895</v>
      </c>
      <c r="F27" s="324">
        <v>37.020143816163404</v>
      </c>
      <c r="G27" s="324">
        <v>33.059694255173646</v>
      </c>
      <c r="H27" s="324">
        <v>30.840455913530295</v>
      </c>
      <c r="I27" s="324">
        <v>32.07345801882088</v>
      </c>
      <c r="J27" s="324">
        <v>32.077984597293522</v>
      </c>
      <c r="K27" s="324">
        <v>36.780258228813921</v>
      </c>
      <c r="L27" s="324">
        <v>38.722178069478062</v>
      </c>
      <c r="M27" s="324">
        <v>38.878796367661437</v>
      </c>
      <c r="N27" s="324">
        <v>38.135558986758952</v>
      </c>
      <c r="O27" s="324">
        <v>37.766639924561247</v>
      </c>
      <c r="P27" s="324">
        <v>37.593683752811877</v>
      </c>
      <c r="Q27" s="324">
        <v>37.602123669460205</v>
      </c>
      <c r="R27" s="324">
        <v>37.393810705351903</v>
      </c>
    </row>
    <row r="28" spans="2:34" ht="13.5" customHeight="1">
      <c r="B28" s="323" t="s">
        <v>2758</v>
      </c>
      <c r="C28" s="323" t="s">
        <v>2758</v>
      </c>
      <c r="D28" s="324">
        <v>25.782277968242067</v>
      </c>
      <c r="E28" s="324">
        <v>21.084610371159222</v>
      </c>
      <c r="F28" s="324">
        <v>21.802472919636596</v>
      </c>
      <c r="G28" s="324">
        <v>20.709054693904189</v>
      </c>
      <c r="H28" s="324">
        <v>18.620509561287989</v>
      </c>
      <c r="I28" s="324">
        <v>18.549514808556705</v>
      </c>
      <c r="J28" s="324">
        <v>15.704863080200463</v>
      </c>
      <c r="K28" s="324">
        <v>14.727396684759055</v>
      </c>
      <c r="L28" s="324">
        <v>16.099716694590828</v>
      </c>
      <c r="M28" s="324">
        <v>17.091898389305861</v>
      </c>
      <c r="N28" s="324">
        <v>17.006656343190631</v>
      </c>
      <c r="O28" s="324">
        <v>17.369743553640404</v>
      </c>
      <c r="P28" s="324">
        <v>18.630709184508063</v>
      </c>
      <c r="Q28" s="324">
        <v>18.706221377316844</v>
      </c>
      <c r="R28" s="324">
        <v>18.724671473471723</v>
      </c>
    </row>
    <row r="29" spans="2:34" ht="13.5" customHeight="1">
      <c r="B29" s="323" t="s">
        <v>2759</v>
      </c>
      <c r="C29" s="323" t="s">
        <v>2759</v>
      </c>
      <c r="D29" s="324">
        <v>13.029157115449314</v>
      </c>
      <c r="E29" s="324">
        <v>13.545565021572989</v>
      </c>
      <c r="F29" s="324">
        <v>14.94237671268699</v>
      </c>
      <c r="G29" s="324">
        <v>14.351074087002983</v>
      </c>
      <c r="H29" s="324">
        <v>15.36152981545818</v>
      </c>
      <c r="I29" s="324">
        <v>16.355058754075124</v>
      </c>
      <c r="J29" s="324">
        <v>13.706894159192922</v>
      </c>
      <c r="K29" s="324">
        <v>16.31472616439094</v>
      </c>
      <c r="L29" s="324">
        <v>18.126747266842838</v>
      </c>
      <c r="M29" s="324">
        <v>17.056538078136111</v>
      </c>
      <c r="N29" s="324">
        <v>17.053178031716939</v>
      </c>
      <c r="O29" s="324">
        <v>16.953390669360932</v>
      </c>
      <c r="P29" s="324">
        <v>16.793397630603081</v>
      </c>
      <c r="Q29" s="324">
        <v>16.900587396060278</v>
      </c>
      <c r="R29" s="324">
        <v>16.842902527643432</v>
      </c>
    </row>
    <row r="30" spans="2:34" ht="13.5" customHeight="1">
      <c r="B30" s="323" t="s">
        <v>2760</v>
      </c>
      <c r="C30" s="323" t="s">
        <v>2760</v>
      </c>
      <c r="D30" s="324">
        <v>19.52058260773952</v>
      </c>
      <c r="E30" s="324">
        <v>19.746075745783166</v>
      </c>
      <c r="F30" s="324">
        <v>20.99240548897841</v>
      </c>
      <c r="G30" s="324">
        <v>19.381367024767211</v>
      </c>
      <c r="H30" s="324">
        <v>19.314478699230378</v>
      </c>
      <c r="I30" s="324">
        <v>22.72913084236562</v>
      </c>
      <c r="J30" s="324">
        <v>23.649664920478543</v>
      </c>
      <c r="K30" s="324">
        <v>26.698683457628086</v>
      </c>
      <c r="L30" s="324">
        <v>25.511966638455807</v>
      </c>
      <c r="M30" s="324">
        <v>24.285464914258245</v>
      </c>
      <c r="N30" s="324">
        <v>25.858327829549708</v>
      </c>
      <c r="O30" s="324">
        <v>23.262717066566886</v>
      </c>
      <c r="P30" s="324">
        <v>22.886298102811725</v>
      </c>
      <c r="Q30" s="324">
        <v>21.451758055143493</v>
      </c>
      <c r="R30" s="324">
        <v>20.595016818786906</v>
      </c>
    </row>
    <row r="31" spans="2:34" ht="13.5" customHeight="1">
      <c r="B31" s="323" t="s">
        <v>2761</v>
      </c>
      <c r="C31" s="323" t="s">
        <v>2761</v>
      </c>
      <c r="D31" s="324">
        <v>20.938580420191499</v>
      </c>
      <c r="E31" s="324">
        <v>22.258335023797201</v>
      </c>
      <c r="F31" s="324">
        <v>22.921051247391528</v>
      </c>
      <c r="G31" s="324">
        <v>20.307394444374971</v>
      </c>
      <c r="H31" s="324">
        <v>23.149352443716886</v>
      </c>
      <c r="I31" s="324">
        <v>25.889475977513598</v>
      </c>
      <c r="J31" s="324">
        <v>26.272064944938212</v>
      </c>
      <c r="K31" s="324">
        <v>25.153629496023171</v>
      </c>
      <c r="L31" s="324">
        <v>26.326627952467863</v>
      </c>
      <c r="M31" s="324">
        <v>25.78200412139666</v>
      </c>
      <c r="N31" s="324">
        <v>25.456711526014463</v>
      </c>
      <c r="O31" s="324">
        <v>25.57166093305014</v>
      </c>
      <c r="P31" s="324">
        <v>26.386841475463918</v>
      </c>
      <c r="Q31" s="324">
        <v>26.929580037360406</v>
      </c>
      <c r="R31" s="324">
        <v>27.148530401586964</v>
      </c>
    </row>
    <row r="32" spans="2:34" ht="13.5" customHeight="1">
      <c r="B32" s="323" t="s">
        <v>2762</v>
      </c>
      <c r="C32" s="323" t="s">
        <v>2762</v>
      </c>
      <c r="D32" s="324">
        <v>31.904451390526006</v>
      </c>
      <c r="E32" s="324">
        <v>30.117918993641457</v>
      </c>
      <c r="F32" s="324">
        <v>30.978318608649925</v>
      </c>
      <c r="G32" s="324">
        <v>31.528653201248495</v>
      </c>
      <c r="H32" s="324">
        <v>31.985408208669991</v>
      </c>
      <c r="I32" s="324">
        <v>36.686300744345161</v>
      </c>
      <c r="J32" s="324">
        <v>34.581160817793624</v>
      </c>
      <c r="K32" s="324">
        <v>36.425389736349814</v>
      </c>
      <c r="L32" s="324">
        <v>37.754342770083476</v>
      </c>
      <c r="M32" s="324">
        <v>36.763053776473001</v>
      </c>
      <c r="N32" s="324">
        <v>36.397584133961786</v>
      </c>
      <c r="O32" s="324">
        <v>36.938631616935695</v>
      </c>
      <c r="P32" s="324">
        <v>36.599404241807825</v>
      </c>
      <c r="Q32" s="324">
        <v>36.095719962290026</v>
      </c>
      <c r="R32" s="324">
        <v>35.997767806078599</v>
      </c>
    </row>
    <row r="33" spans="2:18" ht="13.5" customHeight="1">
      <c r="B33" s="323" t="s">
        <v>2763</v>
      </c>
      <c r="C33" s="323" t="s">
        <v>2763</v>
      </c>
      <c r="D33" s="324">
        <v>32.165794131216295</v>
      </c>
      <c r="E33" s="324">
        <v>28.724083939582464</v>
      </c>
      <c r="F33" s="324">
        <v>28.966017047173722</v>
      </c>
      <c r="G33" s="324">
        <v>30.987339095539664</v>
      </c>
      <c r="H33" s="324">
        <v>27.998420017433425</v>
      </c>
      <c r="I33" s="324">
        <v>32.222000936103278</v>
      </c>
      <c r="J33" s="324">
        <v>30.76540461739793</v>
      </c>
      <c r="K33" s="324">
        <v>33.634488636081763</v>
      </c>
      <c r="L33" s="324">
        <v>30.644700978427714</v>
      </c>
      <c r="M33" s="324">
        <v>30.020590859506726</v>
      </c>
      <c r="N33" s="324">
        <v>28.255815497306326</v>
      </c>
      <c r="O33" s="324">
        <v>27.328348785476088</v>
      </c>
      <c r="P33" s="324">
        <v>25.072974624384418</v>
      </c>
      <c r="Q33" s="324">
        <v>22.928308673181164</v>
      </c>
      <c r="R33" s="324">
        <v>21.882068754576011</v>
      </c>
    </row>
    <row r="34" spans="2:18" ht="13.5" customHeight="1">
      <c r="B34" s="323" t="s">
        <v>2764</v>
      </c>
      <c r="C34" s="323" t="s">
        <v>2764</v>
      </c>
      <c r="D34" s="324">
        <v>24.208196577868971</v>
      </c>
      <c r="E34" s="324">
        <v>23.432910640798891</v>
      </c>
      <c r="F34" s="324">
        <v>20.766701938804889</v>
      </c>
      <c r="G34" s="324">
        <v>21.031495631247495</v>
      </c>
      <c r="H34" s="324">
        <v>20.255975067223243</v>
      </c>
      <c r="I34" s="324">
        <v>22.609442164639379</v>
      </c>
      <c r="J34" s="324">
        <v>23.33960396595312</v>
      </c>
      <c r="K34" s="324">
        <v>22.601151220670896</v>
      </c>
      <c r="L34" s="324">
        <v>23.373257166474371</v>
      </c>
      <c r="M34" s="324">
        <v>23.350072874137449</v>
      </c>
      <c r="N34" s="324">
        <v>23.73285904611042</v>
      </c>
      <c r="O34" s="324">
        <v>23.736184767096685</v>
      </c>
      <c r="P34" s="324">
        <v>23.594136828074337</v>
      </c>
      <c r="Q34" s="324">
        <v>23.801206963708658</v>
      </c>
      <c r="R34" s="324">
        <v>23.657154485781422</v>
      </c>
    </row>
    <row r="35" spans="2:18" ht="13.5" customHeight="1">
      <c r="B35" s="323" t="s">
        <v>2765</v>
      </c>
      <c r="C35" s="323" t="s">
        <v>2765</v>
      </c>
      <c r="D35" s="324">
        <v>17.66976028111112</v>
      </c>
      <c r="E35" s="324">
        <v>18.961409816231644</v>
      </c>
      <c r="F35" s="324">
        <v>23.634770823995048</v>
      </c>
      <c r="G35" s="324">
        <v>27.999092588527191</v>
      </c>
      <c r="H35" s="324">
        <v>27.339421549242083</v>
      </c>
      <c r="I35" s="324">
        <v>27.608640214784792</v>
      </c>
      <c r="J35" s="324">
        <v>27.248275937850419</v>
      </c>
      <c r="K35" s="324">
        <v>26.283721465866645</v>
      </c>
      <c r="L35" s="324">
        <v>25.081490880346095</v>
      </c>
      <c r="M35" s="324">
        <v>24.418529828814837</v>
      </c>
      <c r="N35" s="324">
        <v>24.967422165645146</v>
      </c>
      <c r="O35" s="324">
        <v>25.139296647490156</v>
      </c>
      <c r="P35" s="324">
        <v>25.311416320368739</v>
      </c>
      <c r="Q35" s="324">
        <v>25.407206452458432</v>
      </c>
      <c r="R35" s="324">
        <v>25.469181934194797</v>
      </c>
    </row>
    <row r="36" spans="2:18" ht="13.5" customHeight="1">
      <c r="B36" s="323" t="s">
        <v>2766</v>
      </c>
      <c r="C36" s="323" t="s">
        <v>2766</v>
      </c>
      <c r="D36" s="324">
        <v>25.337474207297799</v>
      </c>
      <c r="E36" s="324">
        <v>26.750710916928604</v>
      </c>
      <c r="F36" s="324">
        <v>27.258096034802225</v>
      </c>
      <c r="G36" s="324">
        <v>27.625237633360513</v>
      </c>
      <c r="H36" s="324">
        <v>27.639297079520091</v>
      </c>
      <c r="I36" s="324">
        <v>29.305496386158097</v>
      </c>
      <c r="J36" s="324">
        <v>30.447293111962175</v>
      </c>
      <c r="K36" s="324">
        <v>28.936364460417458</v>
      </c>
      <c r="L36" s="324">
        <v>26.457281115175807</v>
      </c>
      <c r="M36" s="324">
        <v>26.065498310992307</v>
      </c>
      <c r="N36" s="324">
        <v>25.747734236815312</v>
      </c>
      <c r="O36" s="324">
        <v>25.562084095528103</v>
      </c>
      <c r="P36" s="324">
        <v>25.446184303778942</v>
      </c>
      <c r="Q36" s="324">
        <v>25.197685638937717</v>
      </c>
      <c r="R36" s="324">
        <v>25.112524816248211</v>
      </c>
    </row>
    <row r="37" spans="2:18" ht="13.5" customHeight="1">
      <c r="B37" s="323" t="s">
        <v>2767</v>
      </c>
      <c r="C37" s="323" t="s">
        <v>2767</v>
      </c>
      <c r="D37" s="324">
        <v>24.237842091560807</v>
      </c>
      <c r="E37" s="324">
        <v>19.361604762088248</v>
      </c>
      <c r="F37" s="324">
        <v>19.509277649227023</v>
      </c>
      <c r="G37" s="324">
        <v>21.158435098706221</v>
      </c>
      <c r="H37" s="324">
        <v>21.561762626931202</v>
      </c>
      <c r="I37" s="324">
        <v>22.366362456266952</v>
      </c>
      <c r="J37" s="324">
        <v>24.260087235327607</v>
      </c>
      <c r="K37" s="324">
        <v>21.587675285255152</v>
      </c>
      <c r="L37" s="324">
        <v>15.976938831345997</v>
      </c>
      <c r="M37" s="324">
        <v>19.522373342276246</v>
      </c>
      <c r="N37" s="324">
        <v>19.926568896695919</v>
      </c>
      <c r="O37" s="324">
        <v>20.243419221167226</v>
      </c>
      <c r="P37" s="324">
        <v>20.755851044575159</v>
      </c>
      <c r="Q37" s="324">
        <v>20.636867300355238</v>
      </c>
      <c r="R37" s="324">
        <v>20.788912638918973</v>
      </c>
    </row>
    <row r="38" spans="2:18" ht="13.5" customHeight="1">
      <c r="B38" s="323" t="s">
        <v>2768</v>
      </c>
      <c r="C38" s="323" t="s">
        <v>2768</v>
      </c>
      <c r="D38" s="324">
        <v>11.049544479785109</v>
      </c>
      <c r="E38" s="324">
        <v>9.7607051368985296</v>
      </c>
      <c r="F38" s="324">
        <v>11.99056378140347</v>
      </c>
      <c r="G38" s="324">
        <v>12.819704126788437</v>
      </c>
      <c r="H38" s="324">
        <v>12.52260283376185</v>
      </c>
      <c r="I38" s="324">
        <v>12.094752949018147</v>
      </c>
      <c r="J38" s="324">
        <v>12.558835493194634</v>
      </c>
      <c r="K38" s="324">
        <v>14.377935150659452</v>
      </c>
      <c r="L38" s="324">
        <v>13.841637077465499</v>
      </c>
      <c r="M38" s="324">
        <v>17.045410745544348</v>
      </c>
      <c r="N38" s="324">
        <v>17.024965975580859</v>
      </c>
      <c r="O38" s="324">
        <v>16.916715187011068</v>
      </c>
      <c r="P38" s="324">
        <v>17.047069374814388</v>
      </c>
      <c r="Q38" s="324">
        <v>16.924535863549341</v>
      </c>
      <c r="R38" s="324">
        <v>17.198804442701523</v>
      </c>
    </row>
    <row r="39" spans="2:18" ht="13.5" customHeight="1">
      <c r="B39" s="323" t="s">
        <v>2769</v>
      </c>
      <c r="C39" s="323" t="s">
        <v>2769</v>
      </c>
      <c r="D39" s="324">
        <v>22.845856785757011</v>
      </c>
      <c r="E39" s="324">
        <v>20.868326535402801</v>
      </c>
      <c r="F39" s="324">
        <v>18.366654259539622</v>
      </c>
      <c r="G39" s="324">
        <v>20.318955869297117</v>
      </c>
      <c r="H39" s="324">
        <v>20.748014288128662</v>
      </c>
      <c r="I39" s="324">
        <v>23.508086731647623</v>
      </c>
      <c r="J39" s="324">
        <v>21.970574692761115</v>
      </c>
      <c r="K39" s="324">
        <v>21.925246272019603</v>
      </c>
      <c r="L39" s="324">
        <v>22.706630754355064</v>
      </c>
      <c r="M39" s="324">
        <v>22.155107893865296</v>
      </c>
      <c r="N39" s="324">
        <v>21.125140892082712</v>
      </c>
      <c r="O39" s="324">
        <v>20.215512747391987</v>
      </c>
      <c r="P39" s="324">
        <v>19.252076647405659</v>
      </c>
      <c r="Q39" s="324">
        <v>19.245806427434498</v>
      </c>
      <c r="R39" s="324">
        <v>19.539710996421171</v>
      </c>
    </row>
    <row r="40" spans="2:18" ht="13.5" customHeight="1">
      <c r="B40" s="323" t="s">
        <v>2770</v>
      </c>
      <c r="C40" s="323" t="s">
        <v>2770</v>
      </c>
      <c r="D40" s="324">
        <v>26.591732371097887</v>
      </c>
      <c r="E40" s="324">
        <v>25.135513915834622</v>
      </c>
      <c r="F40" s="324">
        <v>25.09193947994866</v>
      </c>
      <c r="G40" s="324">
        <v>26.378612902584113</v>
      </c>
      <c r="H40" s="324">
        <v>28.20967251897002</v>
      </c>
      <c r="I40" s="324">
        <v>33.463631105876097</v>
      </c>
      <c r="J40" s="324">
        <v>31.600475528373011</v>
      </c>
      <c r="K40" s="324">
        <v>29.662844787106302</v>
      </c>
      <c r="L40" s="324">
        <v>28.09566587514335</v>
      </c>
      <c r="M40" s="324">
        <v>28.939867040455475</v>
      </c>
      <c r="N40" s="324">
        <v>27.388054530181456</v>
      </c>
      <c r="O40" s="324">
        <v>26.489570318251943</v>
      </c>
      <c r="P40" s="324">
        <v>26.552385118172921</v>
      </c>
      <c r="Q40" s="324">
        <v>26.145292936951819</v>
      </c>
      <c r="R40" s="324">
        <v>25.157203330419541</v>
      </c>
    </row>
    <row r="41" spans="2:18" ht="13.5" customHeight="1">
      <c r="B41" s="323" t="s">
        <v>2771</v>
      </c>
      <c r="C41" s="323" t="s">
        <v>2771</v>
      </c>
      <c r="D41" s="324">
        <v>22.94690564439771</v>
      </c>
      <c r="E41" s="324">
        <v>23.963091528369031</v>
      </c>
      <c r="F41" s="324">
        <v>22.463022398761591</v>
      </c>
      <c r="G41" s="324">
        <v>22.5523497609618</v>
      </c>
      <c r="H41" s="324">
        <v>24.192231677443484</v>
      </c>
      <c r="I41" s="324">
        <v>26.563706123645058</v>
      </c>
      <c r="J41" s="324">
        <v>25.795871382815804</v>
      </c>
      <c r="K41" s="324">
        <v>26.57263525179313</v>
      </c>
      <c r="L41" s="324">
        <v>26.147857514378238</v>
      </c>
      <c r="M41" s="324">
        <v>25.971038533576539</v>
      </c>
      <c r="N41" s="324">
        <v>25.566631954018554</v>
      </c>
      <c r="O41" s="324">
        <v>26.105579940598627</v>
      </c>
      <c r="P41" s="324">
        <v>26.35444012550105</v>
      </c>
      <c r="Q41" s="324">
        <v>26.399342416143522</v>
      </c>
      <c r="R41" s="324">
        <v>27.007278386063739</v>
      </c>
    </row>
    <row r="42" spans="2:18" ht="13.5" customHeight="1">
      <c r="B42" s="323" t="s">
        <v>2772</v>
      </c>
      <c r="C42" s="323" t="s">
        <v>2772</v>
      </c>
      <c r="D42" s="324">
        <v>12.378445851590795</v>
      </c>
      <c r="E42" s="324">
        <v>9.9762380176392966</v>
      </c>
      <c r="F42" s="324">
        <v>12.812407757280148</v>
      </c>
      <c r="G42" s="324">
        <v>16.839684242149282</v>
      </c>
      <c r="H42" s="324">
        <v>18.655145715392283</v>
      </c>
      <c r="I42" s="324">
        <v>10.727512582132514</v>
      </c>
      <c r="J42" s="324">
        <v>9.7415423494252202</v>
      </c>
      <c r="K42" s="324">
        <v>17.695927181360851</v>
      </c>
      <c r="L42" s="324">
        <v>8.6043084026094405</v>
      </c>
      <c r="M42" s="324">
        <v>9.2408555465536839</v>
      </c>
      <c r="N42" s="324">
        <v>11.917358749142791</v>
      </c>
      <c r="O42" s="324">
        <v>11.840730127352641</v>
      </c>
      <c r="P42" s="324">
        <v>12.199098166593217</v>
      </c>
      <c r="Q42" s="324">
        <v>12.209226807605802</v>
      </c>
      <c r="R42" s="324">
        <v>12.075501210633361</v>
      </c>
    </row>
    <row r="43" spans="2:18" ht="13.5" customHeight="1">
      <c r="B43" s="323" t="s">
        <v>2773</v>
      </c>
      <c r="C43" s="323" t="s">
        <v>2773</v>
      </c>
      <c r="D43" s="324">
        <v>31.906787938828469</v>
      </c>
      <c r="E43" s="324">
        <v>32.6506237866856</v>
      </c>
      <c r="F43" s="324">
        <v>33.775607141187109</v>
      </c>
      <c r="G43" s="324">
        <v>30.871800027751505</v>
      </c>
      <c r="H43" s="324">
        <v>28.815702114579356</v>
      </c>
      <c r="I43" s="324">
        <v>29.163668372275286</v>
      </c>
      <c r="J43" s="324">
        <v>27.64227022651502</v>
      </c>
      <c r="K43" s="324">
        <v>27.953947667248663</v>
      </c>
      <c r="L43" s="324">
        <v>28.754475282164027</v>
      </c>
      <c r="M43" s="324">
        <v>29.622146859888705</v>
      </c>
      <c r="N43" s="324">
        <v>31.078220057664197</v>
      </c>
      <c r="O43" s="324">
        <v>31.597945635832943</v>
      </c>
      <c r="P43" s="324">
        <v>31.652169427656585</v>
      </c>
      <c r="Q43" s="324">
        <v>30.682233255504766</v>
      </c>
      <c r="R43" s="324">
        <v>30.218246014030363</v>
      </c>
    </row>
    <row r="44" spans="2:18" ht="13.5" customHeight="1">
      <c r="B44" s="323" t="s">
        <v>2592</v>
      </c>
      <c r="C44" s="323" t="s">
        <v>2592</v>
      </c>
      <c r="D44" s="324">
        <v>17.150793389491863</v>
      </c>
      <c r="E44" s="324">
        <v>16.910659355332335</v>
      </c>
      <c r="F44" s="324">
        <v>16.572904966262435</v>
      </c>
      <c r="G44" s="324">
        <v>17.277816621740698</v>
      </c>
      <c r="H44" s="324">
        <v>17.284159861961175</v>
      </c>
      <c r="I44" s="324">
        <v>17.441164196011314</v>
      </c>
      <c r="J44" s="324">
        <v>18.402086474089447</v>
      </c>
      <c r="K44" s="324">
        <v>19.131864788742011</v>
      </c>
      <c r="L44" s="324">
        <v>19.092909193828561</v>
      </c>
      <c r="M44" s="324">
        <v>19.159070246451527</v>
      </c>
      <c r="N44" s="324">
        <v>19.268336892075975</v>
      </c>
      <c r="O44" s="324">
        <v>19.346889906131906</v>
      </c>
      <c r="P44" s="324">
        <v>19.375330168145137</v>
      </c>
      <c r="Q44" s="324">
        <v>19.396081597550594</v>
      </c>
      <c r="R44" s="324">
        <v>19.39692274556954</v>
      </c>
    </row>
    <row r="45" spans="2:18" ht="13.5" customHeight="1">
      <c r="B45" s="323" t="s">
        <v>2774</v>
      </c>
      <c r="C45" s="323" t="s">
        <v>2774</v>
      </c>
      <c r="D45" s="324">
        <v>14.89097850982</v>
      </c>
      <c r="E45" s="324">
        <v>15.163093826500409</v>
      </c>
      <c r="F45" s="324">
        <v>16.285494675701287</v>
      </c>
      <c r="G45" s="324">
        <v>16.184366319160077</v>
      </c>
      <c r="H45" s="324">
        <v>18.27068813301949</v>
      </c>
      <c r="I45" s="324">
        <v>21.43843907457245</v>
      </c>
      <c r="J45" s="324">
        <v>21.512470208659202</v>
      </c>
      <c r="K45" s="324">
        <v>20.127847302276624</v>
      </c>
      <c r="L45" s="324">
        <v>19.121254633488377</v>
      </c>
      <c r="M45" s="324">
        <v>19.482816955323024</v>
      </c>
      <c r="N45" s="324">
        <v>19.816619696630049</v>
      </c>
      <c r="O45" s="324">
        <v>21.020299851836345</v>
      </c>
      <c r="P45" s="324">
        <v>21.155992824843555</v>
      </c>
      <c r="Q45" s="324">
        <v>20.696911747205888</v>
      </c>
      <c r="R45" s="324">
        <v>20.918567402331771</v>
      </c>
    </row>
    <row r="46" spans="2:18">
      <c r="B46" s="323" t="s">
        <v>2775</v>
      </c>
      <c r="C46" s="323" t="s">
        <v>2775</v>
      </c>
      <c r="D46" s="324">
        <v>24.56686854937951</v>
      </c>
      <c r="E46" s="324">
        <v>23.303702189207048</v>
      </c>
      <c r="F46" s="324">
        <v>22.328907286031107</v>
      </c>
      <c r="G46" s="324">
        <v>24.644006082653679</v>
      </c>
      <c r="H46" s="324">
        <v>27.114597250201172</v>
      </c>
      <c r="I46" s="324">
        <v>28.714219351725284</v>
      </c>
      <c r="J46" s="324">
        <v>30.484925246229</v>
      </c>
      <c r="K46" s="324">
        <v>34.811046027791321</v>
      </c>
      <c r="L46" s="324">
        <v>33.754862932386104</v>
      </c>
      <c r="M46" s="324">
        <v>32.502876725875282</v>
      </c>
      <c r="N46" s="324">
        <v>31.66514649830437</v>
      </c>
      <c r="O46" s="324">
        <v>31.808123578077534</v>
      </c>
      <c r="P46" s="324">
        <v>31.954980620600832</v>
      </c>
      <c r="Q46" s="324">
        <v>31.941666584034849</v>
      </c>
      <c r="R46" s="324">
        <v>31.944261336272174</v>
      </c>
    </row>
    <row r="47" spans="2:18">
      <c r="B47" s="323" t="s">
        <v>2776</v>
      </c>
      <c r="C47" s="323" t="s">
        <v>2776</v>
      </c>
      <c r="D47" s="324">
        <v>19.430181067090377</v>
      </c>
      <c r="E47" s="324">
        <v>16.068329531326846</v>
      </c>
      <c r="F47" s="324">
        <v>8.3924714847799624</v>
      </c>
      <c r="G47" s="324">
        <v>14.264084833744365</v>
      </c>
      <c r="H47" s="324">
        <v>13.207489560200106</v>
      </c>
      <c r="I47" s="324">
        <v>10.646236757449381</v>
      </c>
      <c r="J47" s="324">
        <v>8.220533756841391</v>
      </c>
      <c r="K47" s="324">
        <v>12.17208938422867</v>
      </c>
      <c r="L47" s="324">
        <v>11.439241800614877</v>
      </c>
      <c r="M47" s="324">
        <v>10.644854797336189</v>
      </c>
      <c r="N47" s="324">
        <v>10.915792014603364</v>
      </c>
      <c r="O47" s="324">
        <v>16.31034036397125</v>
      </c>
      <c r="P47" s="324">
        <v>19.265319848301928</v>
      </c>
      <c r="Q47" s="324">
        <v>19.306881604317709</v>
      </c>
      <c r="R47" s="324">
        <v>19.581819601452732</v>
      </c>
    </row>
    <row r="48" spans="2:18">
      <c r="B48" s="323" t="s">
        <v>2777</v>
      </c>
      <c r="C48" s="323" t="s">
        <v>2777</v>
      </c>
      <c r="D48" s="324">
        <v>27.647528517757507</v>
      </c>
      <c r="E48" s="324">
        <v>23.927610478303677</v>
      </c>
      <c r="F48" s="324">
        <v>24.973681544063382</v>
      </c>
      <c r="G48" s="324">
        <v>27.732562902419133</v>
      </c>
      <c r="H48" s="324">
        <v>29.820238437457796</v>
      </c>
      <c r="I48" s="324">
        <v>34.030525252207603</v>
      </c>
      <c r="J48" s="324">
        <v>30.503590744120402</v>
      </c>
      <c r="K48" s="324">
        <v>28.203497442511644</v>
      </c>
      <c r="L48" s="324">
        <v>27.740349674161706</v>
      </c>
      <c r="M48" s="324">
        <v>27.365661869047443</v>
      </c>
      <c r="N48" s="324">
        <v>27.255183709172204</v>
      </c>
      <c r="O48" s="324">
        <v>28.527042577707178</v>
      </c>
      <c r="P48" s="324">
        <v>26.632848279746856</v>
      </c>
      <c r="Q48" s="324">
        <v>26.36078477738657</v>
      </c>
      <c r="R48" s="324">
        <v>26.04693460558704</v>
      </c>
    </row>
    <row r="49" spans="2:18">
      <c r="B49" s="325" t="s">
        <v>2778</v>
      </c>
      <c r="C49" s="325" t="s">
        <v>2778</v>
      </c>
      <c r="D49" s="326">
        <v>20.518522796791004</v>
      </c>
      <c r="E49" s="326">
        <v>23.656820346594944</v>
      </c>
      <c r="F49" s="326">
        <v>27.869656516167534</v>
      </c>
      <c r="G49" s="326">
        <v>20.226281037459017</v>
      </c>
      <c r="H49" s="326">
        <v>11.7074286850033</v>
      </c>
      <c r="I49" s="326">
        <v>12.523604975004885</v>
      </c>
      <c r="J49" s="326">
        <v>17.508779407682216</v>
      </c>
      <c r="K49" s="326">
        <v>22.617815166079794</v>
      </c>
      <c r="L49" s="326">
        <v>24.298056923818844</v>
      </c>
      <c r="M49" s="326">
        <v>26.419121644999759</v>
      </c>
      <c r="N49" s="326">
        <v>26.249030407237207</v>
      </c>
      <c r="O49" s="326">
        <v>26.189338888552172</v>
      </c>
      <c r="P49" s="326">
        <v>26.164730350329833</v>
      </c>
      <c r="Q49" s="326">
        <v>26.184568497280679</v>
      </c>
      <c r="R49" s="326">
        <v>26.141186845176538</v>
      </c>
    </row>
    <row r="50" spans="2:18" ht="6" customHeight="1">
      <c r="B50" s="323"/>
      <c r="C50" s="323"/>
      <c r="D50" s="324"/>
      <c r="E50" s="324"/>
      <c r="F50" s="324"/>
      <c r="G50" s="324"/>
      <c r="H50" s="324"/>
      <c r="I50" s="324"/>
      <c r="J50" s="324"/>
      <c r="K50" s="324"/>
      <c r="L50" s="324"/>
      <c r="M50" s="324"/>
      <c r="N50" s="324"/>
      <c r="O50" s="324"/>
      <c r="P50" s="324"/>
      <c r="Q50" s="324"/>
      <c r="R50" s="324"/>
    </row>
    <row r="51" spans="2:18" ht="12.75" customHeight="1">
      <c r="B51" s="470" t="s">
        <v>2618</v>
      </c>
      <c r="C51" s="470"/>
      <c r="D51" s="470"/>
      <c r="E51" s="470"/>
      <c r="F51" s="470"/>
      <c r="G51" s="470"/>
      <c r="H51" s="470"/>
      <c r="I51" s="470"/>
      <c r="J51" s="470"/>
      <c r="K51" s="470"/>
      <c r="L51" s="470"/>
      <c r="M51" s="470"/>
      <c r="N51" s="470"/>
      <c r="O51" s="470"/>
      <c r="P51" s="470"/>
      <c r="Q51" s="328"/>
      <c r="R51" s="328"/>
    </row>
    <row r="52" spans="2:18">
      <c r="B52" s="470" t="s">
        <v>2779</v>
      </c>
      <c r="C52" s="470"/>
      <c r="D52" s="470"/>
      <c r="E52" s="470"/>
      <c r="F52" s="470"/>
      <c r="G52" s="470"/>
      <c r="H52" s="470"/>
      <c r="I52" s="470"/>
      <c r="J52" s="470"/>
      <c r="K52" s="470"/>
      <c r="L52" s="470"/>
      <c r="M52" s="470"/>
      <c r="N52" s="470"/>
      <c r="O52" s="470"/>
      <c r="P52" s="470"/>
      <c r="Q52" s="328"/>
      <c r="R52" s="328"/>
    </row>
    <row r="53" spans="2:18" ht="26.25" customHeight="1">
      <c r="B53" s="470"/>
      <c r="C53" s="470"/>
      <c r="D53" s="470"/>
      <c r="E53" s="470"/>
      <c r="F53" s="470"/>
      <c r="G53" s="470"/>
      <c r="H53" s="470"/>
      <c r="I53" s="470"/>
      <c r="J53" s="470"/>
      <c r="K53" s="470"/>
      <c r="L53" s="470"/>
      <c r="M53" s="470"/>
      <c r="N53" s="470"/>
      <c r="O53" s="470"/>
      <c r="P53" s="470"/>
      <c r="Q53" s="470"/>
      <c r="R53" s="370"/>
    </row>
    <row r="54" spans="2:18" ht="23.25" customHeight="1">
      <c r="B54" s="477"/>
      <c r="C54" s="470"/>
      <c r="D54" s="470"/>
      <c r="E54" s="470"/>
      <c r="F54" s="470"/>
      <c r="G54" s="470"/>
      <c r="H54" s="470"/>
      <c r="I54" s="470"/>
      <c r="J54" s="470"/>
      <c r="K54" s="470"/>
      <c r="L54" s="470"/>
      <c r="M54" s="470"/>
      <c r="N54" s="470"/>
      <c r="O54" s="470"/>
      <c r="P54" s="470"/>
      <c r="Q54" s="328"/>
      <c r="R54" s="328"/>
    </row>
    <row r="55" spans="2:18">
      <c r="B55" s="323"/>
      <c r="C55" s="323"/>
      <c r="D55" s="330"/>
      <c r="E55" s="330"/>
      <c r="F55" s="330"/>
      <c r="G55" s="330"/>
      <c r="H55" s="330"/>
      <c r="I55" s="330"/>
      <c r="J55" s="330"/>
      <c r="K55" s="330"/>
      <c r="L55" s="330"/>
      <c r="M55" s="330"/>
      <c r="N55" s="330"/>
      <c r="O55" s="330"/>
      <c r="P55" s="330"/>
      <c r="Q55" s="330"/>
      <c r="R55" s="330"/>
    </row>
    <row r="56" spans="2:18">
      <c r="B56" s="323"/>
      <c r="C56" s="323"/>
      <c r="D56" s="330"/>
      <c r="E56" s="330"/>
      <c r="F56" s="330"/>
      <c r="G56" s="330"/>
      <c r="H56" s="330"/>
      <c r="I56" s="330"/>
      <c r="J56" s="330"/>
      <c r="K56" s="330"/>
      <c r="L56" s="330"/>
      <c r="M56" s="330"/>
      <c r="N56" s="330"/>
      <c r="O56" s="330"/>
      <c r="P56" s="330"/>
      <c r="Q56" s="330"/>
      <c r="R56" s="330"/>
    </row>
    <row r="57" spans="2:18">
      <c r="B57" s="323"/>
      <c r="C57" s="323"/>
      <c r="D57" s="330"/>
      <c r="E57" s="330"/>
      <c r="F57" s="330"/>
      <c r="G57" s="330"/>
      <c r="H57" s="330"/>
      <c r="I57" s="330"/>
      <c r="J57" s="330"/>
      <c r="K57" s="330"/>
      <c r="L57" s="330"/>
      <c r="M57" s="330"/>
      <c r="N57" s="330"/>
      <c r="O57" s="330"/>
      <c r="P57" s="330"/>
      <c r="Q57" s="33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sheetData>
  <mergeCells count="6">
    <mergeCell ref="B54:P54"/>
    <mergeCell ref="B2:R2"/>
    <mergeCell ref="B3:R3"/>
    <mergeCell ref="B51:P51"/>
    <mergeCell ref="B52:P52"/>
    <mergeCell ref="B53:Q53"/>
  </mergeCells>
  <conditionalFormatting sqref="B12:R49">
    <cfRule type="expression" dxfId="48" priority="2">
      <formula>MOD(ROW(),2)=0</formula>
    </cfRule>
  </conditionalFormatting>
  <conditionalFormatting sqref="D11:R11">
    <cfRule type="expression" dxfId="47" priority="1">
      <formula>MOD(ROW(),2)=0</formula>
    </cfRule>
  </conditionalFormatting>
  <pageMargins left="0.7" right="0.7" top="0.75" bottom="0.75" header="0.3" footer="0.3"/>
  <pageSetup scale="1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BA0AB-EC14-4BE5-A559-E223672B0F34}">
  <sheetPr codeName="Sheet24">
    <pageSetUpPr fitToPage="1"/>
  </sheetPr>
  <dimension ref="A1:AI78"/>
  <sheetViews>
    <sheetView showGridLines="0" zoomScaleNormal="100" workbookViewId="0">
      <pane xSplit="3" ySplit="4" topLeftCell="D30" activePane="bottomRight" state="frozen"/>
      <selection pane="bottomRight" activeCell="W13" sqref="W13"/>
      <selection pane="bottomLeft" activeCell="W13" sqref="W13"/>
      <selection pane="topRight" activeCell="W13" sqref="W13"/>
    </sheetView>
  </sheetViews>
  <sheetFormatPr defaultColWidth="9.140625" defaultRowHeight="15" outlineLevelCol="1"/>
  <cols>
    <col min="1" max="1" width="6.7109375" style="144" customWidth="1"/>
    <col min="2" max="2" width="27.85546875" style="310" customWidth="1"/>
    <col min="3" max="3" width="37.5703125" style="310" hidden="1" customWidth="1" outlineLevel="1"/>
    <col min="4" max="4" width="8.140625" style="311" customWidth="1" collapsed="1"/>
    <col min="5" max="18" width="8.140625" style="311" customWidth="1"/>
    <col min="19" max="35" width="9.140625" style="144"/>
    <col min="36" max="16384" width="9.140625" style="310"/>
  </cols>
  <sheetData>
    <row r="1" spans="2:18" ht="15.75" customHeight="1">
      <c r="B1" s="375"/>
      <c r="C1" s="375"/>
      <c r="D1" s="375"/>
      <c r="E1" s="375"/>
      <c r="F1" s="375"/>
      <c r="G1" s="375"/>
      <c r="H1" s="375"/>
      <c r="I1" s="375"/>
      <c r="J1" s="375"/>
      <c r="K1" s="375"/>
      <c r="L1" s="375"/>
      <c r="M1" s="375"/>
      <c r="N1" s="375"/>
      <c r="O1" s="375"/>
      <c r="P1" s="375"/>
      <c r="Q1" s="375"/>
      <c r="R1" s="375"/>
    </row>
    <row r="2" spans="2:18" ht="15" customHeight="1">
      <c r="B2" s="473" t="s">
        <v>2787</v>
      </c>
      <c r="C2" s="473"/>
      <c r="D2" s="473"/>
      <c r="E2" s="473"/>
      <c r="F2" s="473"/>
      <c r="G2" s="473"/>
      <c r="H2" s="473"/>
      <c r="I2" s="473"/>
      <c r="J2" s="473"/>
      <c r="K2" s="473"/>
      <c r="L2" s="473"/>
      <c r="M2" s="473"/>
      <c r="N2" s="473"/>
      <c r="O2" s="473"/>
      <c r="P2" s="473"/>
      <c r="Q2" s="473"/>
      <c r="R2" s="473"/>
    </row>
    <row r="3" spans="2:18">
      <c r="B3" s="475" t="s">
        <v>646</v>
      </c>
      <c r="C3" s="476"/>
      <c r="D3" s="476"/>
      <c r="E3" s="476"/>
      <c r="F3" s="476"/>
      <c r="G3" s="476"/>
      <c r="H3" s="476"/>
      <c r="I3" s="476"/>
      <c r="J3" s="476"/>
      <c r="K3" s="476"/>
      <c r="L3" s="476"/>
      <c r="M3" s="476"/>
      <c r="N3" s="476"/>
      <c r="O3" s="476"/>
      <c r="P3" s="476"/>
      <c r="Q3" s="476"/>
      <c r="R3" s="476"/>
    </row>
    <row r="4" spans="2:18"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row>
    <row r="5" spans="2:18" ht="14.1" hidden="1" customHeight="1">
      <c r="B5" s="318" t="s">
        <v>2600</v>
      </c>
      <c r="C5" s="349" t="s">
        <v>2600</v>
      </c>
      <c r="D5" s="320">
        <v>79.779306657098431</v>
      </c>
      <c r="E5" s="320">
        <v>83.713300680997435</v>
      </c>
      <c r="F5" s="320">
        <v>82.511566668074337</v>
      </c>
      <c r="G5" s="320">
        <v>82.652475577290005</v>
      </c>
      <c r="H5" s="320">
        <v>84.157924790222594</v>
      </c>
      <c r="I5" s="320">
        <v>99.379689707801177</v>
      </c>
      <c r="J5" s="320">
        <v>94.717305075428669</v>
      </c>
      <c r="K5" s="320">
        <v>91.301759171240832</v>
      </c>
      <c r="L5" s="320">
        <v>93.189807800810513</v>
      </c>
      <c r="M5" s="320">
        <v>93.765971527483202</v>
      </c>
      <c r="N5" s="320">
        <v>95.120158456425727</v>
      </c>
      <c r="O5" s="320">
        <v>96.251537273241041</v>
      </c>
      <c r="P5" s="320">
        <v>97.11649037869401</v>
      </c>
      <c r="Q5" s="320">
        <v>98.084823415978462</v>
      </c>
      <c r="R5" s="320">
        <v>98.752717220808606</v>
      </c>
    </row>
    <row r="6" spans="2:18" ht="14.1" customHeight="1">
      <c r="B6" s="318" t="s">
        <v>2601</v>
      </c>
      <c r="C6" s="349" t="s">
        <v>2733</v>
      </c>
      <c r="D6" s="320">
        <v>33.949692064354885</v>
      </c>
      <c r="E6" s="320">
        <v>37.198421368458959</v>
      </c>
      <c r="F6" s="320">
        <v>40.110680153208072</v>
      </c>
      <c r="G6" s="320">
        <v>41.147090447836888</v>
      </c>
      <c r="H6" s="320">
        <v>42.850888642865812</v>
      </c>
      <c r="I6" s="320">
        <v>49.443976147717876</v>
      </c>
      <c r="J6" s="320">
        <v>49.223664993228105</v>
      </c>
      <c r="K6" s="320">
        <v>50.50027513628828</v>
      </c>
      <c r="L6" s="320">
        <v>53.235350679837872</v>
      </c>
      <c r="M6" s="320">
        <v>51.828343947842086</v>
      </c>
      <c r="N6" s="320">
        <v>50.002782370551763</v>
      </c>
      <c r="O6" s="320">
        <v>48.967990653640733</v>
      </c>
      <c r="P6" s="320">
        <v>47.342113344204698</v>
      </c>
      <c r="Q6" s="320">
        <v>46.28899614095441</v>
      </c>
      <c r="R6" s="320">
        <v>45.163415979619877</v>
      </c>
    </row>
    <row r="7" spans="2:18" ht="14.1" customHeight="1">
      <c r="B7" s="321" t="s">
        <v>2734</v>
      </c>
      <c r="C7" s="349" t="s">
        <v>2735</v>
      </c>
      <c r="D7" s="320">
        <v>24.54114271494182</v>
      </c>
      <c r="E7" s="320">
        <v>28.817292422694333</v>
      </c>
      <c r="F7" s="320">
        <v>30.072126262947052</v>
      </c>
      <c r="G7" s="320">
        <v>31.854891558538093</v>
      </c>
      <c r="H7" s="320">
        <v>33.426545581899894</v>
      </c>
      <c r="I7" s="320">
        <v>38.436172976185702</v>
      </c>
      <c r="J7" s="320">
        <v>38.929502945312095</v>
      </c>
      <c r="K7" s="320">
        <v>41.697535834456076</v>
      </c>
      <c r="L7" s="320">
        <v>48.954914896777709</v>
      </c>
      <c r="M7" s="320">
        <v>49.867205634677802</v>
      </c>
      <c r="N7" s="320">
        <v>49.477202418281173</v>
      </c>
      <c r="O7" s="320">
        <v>48.567656290622779</v>
      </c>
      <c r="P7" s="320">
        <v>47.556394799212264</v>
      </c>
      <c r="Q7" s="320">
        <v>47.219870561163752</v>
      </c>
      <c r="R7" s="320">
        <v>46.226663281461924</v>
      </c>
    </row>
    <row r="8" spans="2:18" ht="14.1" customHeight="1">
      <c r="B8" s="321" t="s">
        <v>759</v>
      </c>
      <c r="C8" s="349" t="s">
        <v>2736</v>
      </c>
      <c r="D8" s="320">
        <v>30.263479430793129</v>
      </c>
      <c r="E8" s="320">
        <v>30.289380474687253</v>
      </c>
      <c r="F8" s="320">
        <v>30.853570720211568</v>
      </c>
      <c r="G8" s="320">
        <v>32.268841593210695</v>
      </c>
      <c r="H8" s="320">
        <v>34.044902510799872</v>
      </c>
      <c r="I8" s="320">
        <v>37.554379640131415</v>
      </c>
      <c r="J8" s="320">
        <v>41.093163675660541</v>
      </c>
      <c r="K8" s="320">
        <v>42.638831112332937</v>
      </c>
      <c r="L8" s="320">
        <v>43.561612389844854</v>
      </c>
      <c r="M8" s="320">
        <v>44.595460535567184</v>
      </c>
      <c r="N8" s="320">
        <v>44.726676506577164</v>
      </c>
      <c r="O8" s="320">
        <v>44.875757279155529</v>
      </c>
      <c r="P8" s="320">
        <v>44.779674996939228</v>
      </c>
      <c r="Q8" s="320">
        <v>44.842841970897936</v>
      </c>
      <c r="R8" s="320">
        <v>44.891012799492501</v>
      </c>
    </row>
    <row r="9" spans="2:18" ht="14.1" customHeight="1">
      <c r="B9" s="321" t="s">
        <v>770</v>
      </c>
      <c r="C9" s="349" t="s">
        <v>2737</v>
      </c>
      <c r="D9" s="320">
        <v>31.441085627328885</v>
      </c>
      <c r="E9" s="320">
        <v>32.82044140753738</v>
      </c>
      <c r="F9" s="320">
        <v>33.862188449948064</v>
      </c>
      <c r="G9" s="320">
        <v>35.559512474273305</v>
      </c>
      <c r="H9" s="320">
        <v>37.868645470011522</v>
      </c>
      <c r="I9" s="320">
        <v>42.581123350998254</v>
      </c>
      <c r="J9" s="320">
        <v>42.259331455784704</v>
      </c>
      <c r="K9" s="320">
        <v>41.993848922769203</v>
      </c>
      <c r="L9" s="320">
        <v>38.333664273976744</v>
      </c>
      <c r="M9" s="320">
        <v>34.411932019691506</v>
      </c>
      <c r="N9" s="320">
        <v>34.216244092445557</v>
      </c>
      <c r="O9" s="320">
        <v>34.096088057616271</v>
      </c>
      <c r="P9" s="320">
        <v>34.047694276937143</v>
      </c>
      <c r="Q9" s="320">
        <v>33.854563144329511</v>
      </c>
      <c r="R9" s="320">
        <v>32.198171015970381</v>
      </c>
    </row>
    <row r="10" spans="2:18" ht="14.1" customHeight="1">
      <c r="B10" s="321" t="s">
        <v>644</v>
      </c>
      <c r="C10" s="349" t="s">
        <v>2738</v>
      </c>
      <c r="D10" s="320">
        <v>32.846538206582188</v>
      </c>
      <c r="E10" s="320">
        <v>37.007742105165953</v>
      </c>
      <c r="F10" s="320">
        <v>39.796782409460143</v>
      </c>
      <c r="G10" s="320">
        <v>41.552767571834522</v>
      </c>
      <c r="H10" s="320">
        <v>43.041711299317946</v>
      </c>
      <c r="I10" s="320">
        <v>49.547959422328177</v>
      </c>
      <c r="J10" s="320">
        <v>50.572255869392663</v>
      </c>
      <c r="K10" s="320">
        <v>52.726157356113461</v>
      </c>
      <c r="L10" s="320">
        <v>54.863230057434578</v>
      </c>
      <c r="M10" s="320">
        <v>53.132025148827992</v>
      </c>
      <c r="N10" s="320">
        <v>50.808134683735567</v>
      </c>
      <c r="O10" s="320">
        <v>49.141626557013822</v>
      </c>
      <c r="P10" s="320">
        <v>47.310339772074542</v>
      </c>
      <c r="Q10" s="320">
        <v>45.683341724958893</v>
      </c>
      <c r="R10" s="320">
        <v>43.958079888320839</v>
      </c>
    </row>
    <row r="11" spans="2:18" ht="14.1" customHeight="1">
      <c r="B11" s="321" t="s">
        <v>171</v>
      </c>
      <c r="C11" s="349" t="s">
        <v>2739</v>
      </c>
      <c r="D11" s="320">
        <v>45.266979052522096</v>
      </c>
      <c r="E11" s="320">
        <v>51.501479085110923</v>
      </c>
      <c r="F11" s="320">
        <v>65.754702298598062</v>
      </c>
      <c r="G11" s="320">
        <v>67.31492460290913</v>
      </c>
      <c r="H11" s="320">
        <v>70.237369019810316</v>
      </c>
      <c r="I11" s="320">
        <v>89.44317541118977</v>
      </c>
      <c r="J11" s="320">
        <v>69.13716702117739</v>
      </c>
      <c r="K11" s="320">
        <v>63.426638905119276</v>
      </c>
      <c r="L11" s="320">
        <v>79.977727613782349</v>
      </c>
      <c r="M11" s="320">
        <v>74.009601460380239</v>
      </c>
      <c r="N11" s="320">
        <v>68.094088634086049</v>
      </c>
      <c r="O11" s="320">
        <v>66.698011331212427</v>
      </c>
      <c r="P11" s="320">
        <v>60.632102976766845</v>
      </c>
      <c r="Q11" s="320">
        <v>59.076871322904488</v>
      </c>
      <c r="R11" s="320">
        <v>57.79190317784672</v>
      </c>
    </row>
    <row r="12" spans="2:18" ht="0.75" customHeight="1">
      <c r="B12" s="321"/>
      <c r="C12" s="349"/>
      <c r="D12" s="320"/>
      <c r="E12" s="320"/>
      <c r="F12" s="320"/>
      <c r="G12" s="320"/>
      <c r="H12" s="320"/>
      <c r="I12" s="320"/>
      <c r="J12" s="320"/>
      <c r="K12" s="320"/>
      <c r="L12" s="320"/>
      <c r="M12" s="320"/>
      <c r="N12" s="320"/>
      <c r="O12" s="320"/>
      <c r="P12" s="320"/>
      <c r="Q12" s="320"/>
      <c r="R12" s="320"/>
    </row>
    <row r="13" spans="2:18" ht="14.25" customHeight="1">
      <c r="B13" s="323" t="s">
        <v>2740</v>
      </c>
      <c r="C13" s="323" t="s">
        <v>2740</v>
      </c>
      <c r="D13" s="324">
        <v>9.1540828566464345</v>
      </c>
      <c r="E13" s="324">
        <v>8.4372660972378934</v>
      </c>
      <c r="F13" s="324">
        <v>7.9976601991652574</v>
      </c>
      <c r="G13" s="324">
        <v>7.3844129423332117</v>
      </c>
      <c r="H13" s="324">
        <v>6.349830023531065</v>
      </c>
      <c r="I13" s="324">
        <v>7.7972345121524604</v>
      </c>
      <c r="J13" s="324">
        <v>11.513399838494339</v>
      </c>
      <c r="K13" s="324">
        <v>10.924766069280732</v>
      </c>
      <c r="L13" s="324" t="s">
        <v>2623</v>
      </c>
      <c r="M13" s="324" t="s">
        <v>2673</v>
      </c>
      <c r="N13" s="324" t="s">
        <v>2673</v>
      </c>
      <c r="O13" s="324" t="s">
        <v>2673</v>
      </c>
      <c r="P13" s="324" t="s">
        <v>2673</v>
      </c>
      <c r="Q13" s="324" t="s">
        <v>2673</v>
      </c>
      <c r="R13" s="324" t="s">
        <v>2673</v>
      </c>
    </row>
    <row r="14" spans="2:18" ht="13.5" customHeight="1">
      <c r="B14" s="323" t="s">
        <v>2741</v>
      </c>
      <c r="C14" s="323" t="s">
        <v>2741</v>
      </c>
      <c r="D14" s="324">
        <v>28.205818893669381</v>
      </c>
      <c r="E14" s="324">
        <v>27.71982273583874</v>
      </c>
      <c r="F14" s="324">
        <v>28.306011954017045</v>
      </c>
      <c r="G14" s="324">
        <v>29.552905316713513</v>
      </c>
      <c r="H14" s="324">
        <v>31.951373532602279</v>
      </c>
      <c r="I14" s="324">
        <v>34.509389825266886</v>
      </c>
      <c r="J14" s="324">
        <v>35.614439757455472</v>
      </c>
      <c r="K14" s="324">
        <v>37.862599454847022</v>
      </c>
      <c r="L14" s="324">
        <v>39.793554482423509</v>
      </c>
      <c r="M14" s="324">
        <v>41.401703770686645</v>
      </c>
      <c r="N14" s="324">
        <v>41.757263056839228</v>
      </c>
      <c r="O14" s="324">
        <v>42.386432396724864</v>
      </c>
      <c r="P14" s="324">
        <v>42.622816936164362</v>
      </c>
      <c r="Q14" s="324">
        <v>43.035019948035909</v>
      </c>
      <c r="R14" s="324">
        <v>43.474956260609638</v>
      </c>
    </row>
    <row r="15" spans="2:18" ht="13.5" customHeight="1">
      <c r="B15" s="323" t="s">
        <v>2742</v>
      </c>
      <c r="C15" s="323" t="s">
        <v>2742</v>
      </c>
      <c r="D15" s="324">
        <v>30.90022982960765</v>
      </c>
      <c r="E15" s="324">
        <v>35.923349756933895</v>
      </c>
      <c r="F15" s="324">
        <v>39.59846315929687</v>
      </c>
      <c r="G15" s="324">
        <v>41.080350699003127</v>
      </c>
      <c r="H15" s="324">
        <v>41.229642352024939</v>
      </c>
      <c r="I15" s="324">
        <v>46.142076683369375</v>
      </c>
      <c r="J15" s="324">
        <v>50.288036421262682</v>
      </c>
      <c r="K15" s="324">
        <v>54.186872089787542</v>
      </c>
      <c r="L15" s="324">
        <v>54.209268044722791</v>
      </c>
      <c r="M15" s="324">
        <v>53.408942741212705</v>
      </c>
      <c r="N15" s="324">
        <v>52.360823573714967</v>
      </c>
      <c r="O15" s="324">
        <v>51.400313305600676</v>
      </c>
      <c r="P15" s="324">
        <v>50.514704538421498</v>
      </c>
      <c r="Q15" s="324">
        <v>49.681144566826809</v>
      </c>
      <c r="R15" s="324">
        <v>48.911146213264068</v>
      </c>
    </row>
    <row r="16" spans="2:18" ht="13.5" customHeight="1">
      <c r="B16" s="323" t="s">
        <v>2743</v>
      </c>
      <c r="C16" s="323" t="s">
        <v>2743</v>
      </c>
      <c r="D16" s="324">
        <v>31.251093299889881</v>
      </c>
      <c r="E16" s="324">
        <v>32.854501041158407</v>
      </c>
      <c r="F16" s="324">
        <v>33.882325479941962</v>
      </c>
      <c r="G16" s="324">
        <v>38.114388188124806</v>
      </c>
      <c r="H16" s="324">
        <v>41.898307959266937</v>
      </c>
      <c r="I16" s="324">
        <v>43.847944984664181</v>
      </c>
      <c r="J16" s="324">
        <v>55.638868921142205</v>
      </c>
      <c r="K16" s="324">
        <v>58.405352535655716</v>
      </c>
      <c r="L16" s="324">
        <v>61.910973324256545</v>
      </c>
      <c r="M16" s="324">
        <v>63.274809223719451</v>
      </c>
      <c r="N16" s="324">
        <v>63.402317264061004</v>
      </c>
      <c r="O16" s="324">
        <v>62.996306981205521</v>
      </c>
      <c r="P16" s="324">
        <v>61.938290468789823</v>
      </c>
      <c r="Q16" s="324">
        <v>60.673267242171967</v>
      </c>
      <c r="R16" s="324">
        <v>59.438603859053408</v>
      </c>
    </row>
    <row r="17" spans="2:34" ht="13.5" customHeight="1">
      <c r="B17" s="323" t="s">
        <v>2744</v>
      </c>
      <c r="C17" s="323" t="s">
        <v>2744</v>
      </c>
      <c r="D17" s="324">
        <v>23.263542530776796</v>
      </c>
      <c r="E17" s="324">
        <v>21.789668947238404</v>
      </c>
      <c r="F17" s="324">
        <v>22.640923009328311</v>
      </c>
      <c r="G17" s="324">
        <v>21.088535343164491</v>
      </c>
      <c r="H17" s="324">
        <v>20.835363706784918</v>
      </c>
      <c r="I17" s="324">
        <v>25.543239652967468</v>
      </c>
      <c r="J17" s="324">
        <v>26.327348905509329</v>
      </c>
      <c r="K17" s="324">
        <v>25.66525416708113</v>
      </c>
      <c r="L17" s="324">
        <v>25.851210761044737</v>
      </c>
      <c r="M17" s="324">
        <v>26.361130425945888</v>
      </c>
      <c r="N17" s="324">
        <v>26.154944298626308</v>
      </c>
      <c r="O17" s="324">
        <v>25.488880060495013</v>
      </c>
      <c r="P17" s="324">
        <v>25.054474824228091</v>
      </c>
      <c r="Q17" s="324">
        <v>25.008945651669507</v>
      </c>
      <c r="R17" s="324">
        <v>25.09027363211478</v>
      </c>
    </row>
    <row r="18" spans="2:34" ht="13.5" customHeight="1">
      <c r="B18" s="323" t="s">
        <v>2745</v>
      </c>
      <c r="C18" s="323" t="s">
        <v>2745</v>
      </c>
      <c r="D18" s="324">
        <v>31.620029833035129</v>
      </c>
      <c r="E18" s="324">
        <v>32.108196096222699</v>
      </c>
      <c r="F18" s="324">
        <v>36.538657592112536</v>
      </c>
      <c r="G18" s="324">
        <v>38.335340387888188</v>
      </c>
      <c r="H18" s="324">
        <v>41.597371304908798</v>
      </c>
      <c r="I18" s="324">
        <v>44.85753845314558</v>
      </c>
      <c r="J18" s="324">
        <v>46.783880748321437</v>
      </c>
      <c r="K18" s="324">
        <v>45.324855603922316</v>
      </c>
      <c r="L18" s="324">
        <v>41.906784175137552</v>
      </c>
      <c r="M18" s="324">
        <v>39.231359652424572</v>
      </c>
      <c r="N18" s="324">
        <v>36.516393324948879</v>
      </c>
      <c r="O18" s="324">
        <v>34.610307896489097</v>
      </c>
      <c r="P18" s="324">
        <v>32.949826789865845</v>
      </c>
      <c r="Q18" s="324">
        <v>31.592610541860061</v>
      </c>
      <c r="R18" s="324">
        <v>30.671030438267106</v>
      </c>
    </row>
    <row r="19" spans="2:34" ht="13.5" customHeight="1">
      <c r="B19" s="323" t="s">
        <v>2746</v>
      </c>
      <c r="C19" s="323" t="s">
        <v>2746</v>
      </c>
      <c r="D19" s="324">
        <v>32.103145795312308</v>
      </c>
      <c r="E19" s="324">
        <v>38.101229704705233</v>
      </c>
      <c r="F19" s="324">
        <v>36.765552209757288</v>
      </c>
      <c r="G19" s="324">
        <v>33.258288805540445</v>
      </c>
      <c r="H19" s="324">
        <v>38.007571910791448</v>
      </c>
      <c r="I19" s="324">
        <v>41.155430356586216</v>
      </c>
      <c r="J19" s="324">
        <v>42.145581827327</v>
      </c>
      <c r="K19" s="324">
        <v>35.918884898916133</v>
      </c>
      <c r="L19" s="324">
        <v>35.12855621410845</v>
      </c>
      <c r="M19" s="324">
        <v>32.32747678950399</v>
      </c>
      <c r="N19" s="324">
        <v>31.38352892923157</v>
      </c>
      <c r="O19" s="324">
        <v>30.52198993158089</v>
      </c>
      <c r="P19" s="324">
        <v>30.094669192015587</v>
      </c>
      <c r="Q19" s="324">
        <v>30.135923384774006</v>
      </c>
      <c r="R19" s="324">
        <v>30.103741751146192</v>
      </c>
    </row>
    <row r="20" spans="2:34" ht="13.5" customHeight="1">
      <c r="B20" s="323" t="s">
        <v>2747</v>
      </c>
      <c r="C20" s="323" t="s">
        <v>2747</v>
      </c>
      <c r="D20" s="324">
        <v>16.046869679294808</v>
      </c>
      <c r="E20" s="324">
        <v>18.79200856317296</v>
      </c>
      <c r="F20" s="324">
        <v>18.469600424823945</v>
      </c>
      <c r="G20" s="324">
        <v>14.777764383320674</v>
      </c>
      <c r="H20" s="324">
        <v>14.847116712865413</v>
      </c>
      <c r="I20" s="324">
        <v>16.244898016965745</v>
      </c>
      <c r="J20" s="324">
        <v>15.702651722161054</v>
      </c>
      <c r="K20" s="324">
        <v>14.314818953651262</v>
      </c>
      <c r="L20" s="324">
        <v>14.293451639279256</v>
      </c>
      <c r="M20" s="324">
        <v>11.061994490749303</v>
      </c>
      <c r="N20" s="324">
        <v>8.9338538711549713</v>
      </c>
      <c r="O20" s="324">
        <v>7.3400995690630424</v>
      </c>
      <c r="P20" s="324">
        <v>5.8978285458110022</v>
      </c>
      <c r="Q20" s="324">
        <v>4.6887009361673941</v>
      </c>
      <c r="R20" s="324">
        <v>3.7083861505422235</v>
      </c>
      <c r="T20" s="360"/>
      <c r="U20" s="360"/>
      <c r="V20" s="360"/>
      <c r="W20" s="360"/>
      <c r="X20" s="360"/>
      <c r="Y20" s="360"/>
      <c r="Z20" s="360"/>
      <c r="AA20" s="360"/>
      <c r="AB20" s="360"/>
      <c r="AC20" s="360"/>
      <c r="AD20" s="360"/>
      <c r="AE20" s="360"/>
      <c r="AF20" s="360"/>
      <c r="AG20" s="360"/>
      <c r="AH20" s="360"/>
    </row>
    <row r="21" spans="2:34" ht="13.5" customHeight="1">
      <c r="B21" s="323" t="s">
        <v>2748</v>
      </c>
      <c r="C21" s="323" t="s">
        <v>2748</v>
      </c>
      <c r="D21" s="324">
        <v>74.184097099622718</v>
      </c>
      <c r="E21" s="324">
        <v>84.635286990504426</v>
      </c>
      <c r="F21" s="324">
        <v>88.478872624527554</v>
      </c>
      <c r="G21" s="324">
        <v>71.223091997962612</v>
      </c>
      <c r="H21" s="324">
        <v>77.604700162749808</v>
      </c>
      <c r="I21" s="324">
        <v>102.5136452293971</v>
      </c>
      <c r="J21" s="324">
        <v>97.764421307980044</v>
      </c>
      <c r="K21" s="324">
        <v>92.502025126594603</v>
      </c>
      <c r="L21" s="324">
        <v>100.83737885521613</v>
      </c>
      <c r="M21" s="324">
        <v>94.605240592456767</v>
      </c>
      <c r="N21" s="324">
        <v>89.392458022684409</v>
      </c>
      <c r="O21" s="324">
        <v>83.553034044868639</v>
      </c>
      <c r="P21" s="324">
        <v>76.949093239264812</v>
      </c>
      <c r="Q21" s="324">
        <v>69.111730997209662</v>
      </c>
      <c r="R21" s="324">
        <v>59.486489699563307</v>
      </c>
    </row>
    <row r="22" spans="2:34" ht="13.5" customHeight="1">
      <c r="B22" s="323" t="s">
        <v>2750</v>
      </c>
      <c r="C22" s="323" t="s">
        <v>2750</v>
      </c>
      <c r="D22" s="324">
        <v>29.171964549596741</v>
      </c>
      <c r="E22" s="324">
        <v>31.117863806220065</v>
      </c>
      <c r="F22" s="324">
        <v>32.595287489718082</v>
      </c>
      <c r="G22" s="324">
        <v>35.316552223212362</v>
      </c>
      <c r="H22" s="324">
        <v>37.215598266742482</v>
      </c>
      <c r="I22" s="324">
        <v>46.315489895926866</v>
      </c>
      <c r="J22" s="324">
        <v>50.165200662383455</v>
      </c>
      <c r="K22" s="324">
        <v>55.280089276678389</v>
      </c>
      <c r="L22" s="324">
        <v>57.069198722051752</v>
      </c>
      <c r="M22" s="324">
        <v>57.663020819004927</v>
      </c>
      <c r="N22" s="324">
        <v>56.935087790343644</v>
      </c>
      <c r="O22" s="324">
        <v>56.192349805559296</v>
      </c>
      <c r="P22" s="324">
        <v>55.512098766540916</v>
      </c>
      <c r="Q22" s="324">
        <v>54.970609475135866</v>
      </c>
      <c r="R22" s="324">
        <v>53.831735775622825</v>
      </c>
    </row>
    <row r="23" spans="2:34" ht="13.5" customHeight="1">
      <c r="B23" s="323" t="s">
        <v>2751</v>
      </c>
      <c r="C23" s="323" t="s">
        <v>2751</v>
      </c>
      <c r="D23" s="324">
        <v>50.743119629039214</v>
      </c>
      <c r="E23" s="324">
        <v>51.803215481394339</v>
      </c>
      <c r="F23" s="324">
        <v>55.278047932953342</v>
      </c>
      <c r="G23" s="324">
        <v>58.448870837283408</v>
      </c>
      <c r="H23" s="324">
        <v>54.698545244413395</v>
      </c>
      <c r="I23" s="324">
        <v>53.697264911490471</v>
      </c>
      <c r="J23" s="324">
        <v>53.767190405904373</v>
      </c>
      <c r="K23" s="324">
        <v>47.086313912427173</v>
      </c>
      <c r="L23" s="324">
        <v>37.971935986080908</v>
      </c>
      <c r="M23" s="324">
        <v>30.462139090460834</v>
      </c>
      <c r="N23" s="324">
        <v>28.617180845527546</v>
      </c>
      <c r="O23" s="324">
        <v>28.401708275077052</v>
      </c>
      <c r="P23" s="324">
        <v>27.610141000003587</v>
      </c>
      <c r="Q23" s="324">
        <v>27.163633360913785</v>
      </c>
      <c r="R23" s="324">
        <v>26.417685966558409</v>
      </c>
    </row>
    <row r="24" spans="2:34" ht="13.5" customHeight="1">
      <c r="B24" s="323" t="s">
        <v>2788</v>
      </c>
      <c r="C24" s="323" t="s">
        <v>2752</v>
      </c>
      <c r="D24" s="324">
        <v>53.8957381415604</v>
      </c>
      <c r="E24" s="324">
        <v>55.942374191072965</v>
      </c>
      <c r="F24" s="324">
        <v>56.983904818603115</v>
      </c>
      <c r="G24" s="324">
        <v>61.976162480821095</v>
      </c>
      <c r="H24" s="324">
        <v>58.343857185095281</v>
      </c>
      <c r="I24" s="324">
        <v>72.337427285643642</v>
      </c>
      <c r="J24" s="324">
        <v>79.159048352574089</v>
      </c>
      <c r="K24" s="324">
        <v>93.255638838814136</v>
      </c>
      <c r="L24" s="324">
        <v>86.069596865548874</v>
      </c>
      <c r="M24" s="324">
        <v>83.592879746029141</v>
      </c>
      <c r="N24" s="324">
        <v>80.895861529631603</v>
      </c>
      <c r="O24" s="324">
        <v>77.944362068716458</v>
      </c>
      <c r="P24" s="324">
        <v>74.890618625231625</v>
      </c>
      <c r="Q24" s="324">
        <v>71.985037502040655</v>
      </c>
      <c r="R24" s="324">
        <v>69.686157425331004</v>
      </c>
      <c r="T24" s="380"/>
    </row>
    <row r="25" spans="2:34" ht="13.5" customHeight="1">
      <c r="B25" s="323" t="s">
        <v>2753</v>
      </c>
      <c r="C25" s="323" t="s">
        <v>2753</v>
      </c>
      <c r="D25" s="324">
        <v>44.389274835827827</v>
      </c>
      <c r="E25" s="324">
        <v>43.00927616020163</v>
      </c>
      <c r="F25" s="324">
        <v>41.883937079396496</v>
      </c>
      <c r="G25" s="324">
        <v>39.266744138577124</v>
      </c>
      <c r="H25" s="324">
        <v>38.575854048102698</v>
      </c>
      <c r="I25" s="324">
        <v>47.792759794907795</v>
      </c>
      <c r="J25" s="324">
        <v>42.717261619735154</v>
      </c>
      <c r="K25" s="324">
        <v>40.178128167167685</v>
      </c>
      <c r="L25" s="324">
        <v>40.310889328446009</v>
      </c>
      <c r="M25" s="324">
        <v>35.072298479817164</v>
      </c>
      <c r="N25" s="324">
        <v>32.639294620652045</v>
      </c>
      <c r="O25" s="324">
        <v>30.791128532009914</v>
      </c>
      <c r="P25" s="324">
        <v>29.178949722913693</v>
      </c>
      <c r="Q25" s="324">
        <v>27.947188812237755</v>
      </c>
      <c r="R25" s="324">
        <v>27.300401481803743</v>
      </c>
    </row>
    <row r="26" spans="2:34" ht="13.5" customHeight="1">
      <c r="B26" s="323" t="s">
        <v>2754</v>
      </c>
      <c r="C26" s="323" t="s">
        <v>2754</v>
      </c>
      <c r="D26" s="324">
        <v>23.88886200587751</v>
      </c>
      <c r="E26" s="324">
        <v>24.386457630603704</v>
      </c>
      <c r="F26" s="324">
        <v>22.516398537355876</v>
      </c>
      <c r="G26" s="324">
        <v>24.113199748800003</v>
      </c>
      <c r="H26" s="324">
        <v>26.530209685204664</v>
      </c>
      <c r="I26" s="324">
        <v>22.321373568659382</v>
      </c>
      <c r="J26" s="324">
        <v>28.863244242410289</v>
      </c>
      <c r="K26" s="324">
        <v>28.906232770220146</v>
      </c>
      <c r="L26" s="324">
        <v>25.919460756646451</v>
      </c>
      <c r="M26" s="324">
        <v>14.911625923525406</v>
      </c>
      <c r="N26" s="324">
        <v>14.418815842171155</v>
      </c>
      <c r="O26" s="324">
        <v>14.224834389574459</v>
      </c>
      <c r="P26" s="324">
        <v>14.532385334824946</v>
      </c>
      <c r="Q26" s="324">
        <v>14.994459937625232</v>
      </c>
      <c r="R26" s="324">
        <v>15.49072308424366</v>
      </c>
    </row>
    <row r="27" spans="2:34" ht="15" customHeight="1">
      <c r="B27" s="323" t="s">
        <v>2755</v>
      </c>
      <c r="C27" s="323" t="s">
        <v>2755</v>
      </c>
      <c r="D27" s="324">
        <v>38.319328522184371</v>
      </c>
      <c r="E27" s="324">
        <v>39.422631459330589</v>
      </c>
      <c r="F27" s="324">
        <v>41.285477676660967</v>
      </c>
      <c r="G27" s="324">
        <v>42.407560610684548</v>
      </c>
      <c r="H27" s="324">
        <v>42.926574330087583</v>
      </c>
      <c r="I27" s="324">
        <v>52.399083389003124</v>
      </c>
      <c r="J27" s="324">
        <v>50.199874689458021</v>
      </c>
      <c r="K27" s="324">
        <v>49.153507316024012</v>
      </c>
      <c r="L27" s="324">
        <v>44.495876958729127</v>
      </c>
      <c r="M27" s="324">
        <v>44.566042046334431</v>
      </c>
      <c r="N27" s="324">
        <v>44.468953520646906</v>
      </c>
      <c r="O27" s="324">
        <v>44.044127224925965</v>
      </c>
      <c r="P27" s="324">
        <v>43.572371661749735</v>
      </c>
      <c r="Q27" s="324">
        <v>43.077979384941933</v>
      </c>
      <c r="R27" s="324">
        <v>39.591389325450656</v>
      </c>
      <c r="S27" s="310"/>
      <c r="T27" s="310"/>
      <c r="U27" s="310"/>
    </row>
    <row r="28" spans="2:34" ht="13.5" customHeight="1">
      <c r="B28" s="323" t="s">
        <v>2756</v>
      </c>
      <c r="C28" s="323" t="s">
        <v>2756</v>
      </c>
      <c r="D28" s="324">
        <v>45.831722112779183</v>
      </c>
      <c r="E28" s="324">
        <v>50.398551266669898</v>
      </c>
      <c r="F28" s="324">
        <v>53.865569167939697</v>
      </c>
      <c r="G28" s="324">
        <v>56.448928367419114</v>
      </c>
      <c r="H28" s="324">
        <v>59.08464571736117</v>
      </c>
      <c r="I28" s="324">
        <v>67.964961090018946</v>
      </c>
      <c r="J28" s="324">
        <v>68.232210965023782</v>
      </c>
      <c r="K28" s="324">
        <v>68.415245647552354</v>
      </c>
      <c r="L28" s="324">
        <v>73.262052854456201</v>
      </c>
      <c r="M28" s="324">
        <v>72.970627276952129</v>
      </c>
      <c r="N28" s="324">
        <v>70.315923482222928</v>
      </c>
      <c r="O28" s="324">
        <v>67.546364010363547</v>
      </c>
      <c r="P28" s="324">
        <v>65.389872480052389</v>
      </c>
      <c r="Q28" s="324">
        <v>63.354635711518327</v>
      </c>
      <c r="R28" s="324">
        <v>61.702887567082001</v>
      </c>
    </row>
    <row r="29" spans="2:34" ht="13.5" customHeight="1">
      <c r="B29" s="323" t="s">
        <v>2757</v>
      </c>
      <c r="C29" s="323" t="s">
        <v>2757</v>
      </c>
      <c r="D29" s="324">
        <v>67.087345295145482</v>
      </c>
      <c r="E29" s="324">
        <v>59.07281847907506</v>
      </c>
      <c r="F29" s="324">
        <v>58.786106611797706</v>
      </c>
      <c r="G29" s="324">
        <v>54.817991044451951</v>
      </c>
      <c r="H29" s="324">
        <v>48.848250716894647</v>
      </c>
      <c r="I29" s="324">
        <v>63.64300739609866</v>
      </c>
      <c r="J29" s="324">
        <v>56.201054644045257</v>
      </c>
      <c r="K29" s="324">
        <v>49.21937551918937</v>
      </c>
      <c r="L29" s="324">
        <v>49.489534295578075</v>
      </c>
      <c r="M29" s="324">
        <v>47.21648960042716</v>
      </c>
      <c r="N29" s="324">
        <v>45.608679549311816</v>
      </c>
      <c r="O29" s="324">
        <v>44.723391664178259</v>
      </c>
      <c r="P29" s="324">
        <v>44.485112478870903</v>
      </c>
      <c r="Q29" s="324">
        <v>44.975443187972573</v>
      </c>
      <c r="R29" s="324">
        <v>45.459958845535567</v>
      </c>
    </row>
    <row r="30" spans="2:34" ht="13.5" customHeight="1">
      <c r="B30" s="323" t="s">
        <v>2758</v>
      </c>
      <c r="C30" s="323" t="s">
        <v>2758</v>
      </c>
      <c r="D30" s="324">
        <v>53.052209455926871</v>
      </c>
      <c r="E30" s="324">
        <v>54.474308544121783</v>
      </c>
      <c r="F30" s="324">
        <v>57.198236502044075</v>
      </c>
      <c r="G30" s="324">
        <v>60.587855615435593</v>
      </c>
      <c r="H30" s="324">
        <v>69.12943959494703</v>
      </c>
      <c r="I30" s="324">
        <v>78.740679005159208</v>
      </c>
      <c r="J30" s="324">
        <v>95.946926809917741</v>
      </c>
      <c r="K30" s="324">
        <v>134.52170524657942</v>
      </c>
      <c r="L30" s="324">
        <v>122.81065952957499</v>
      </c>
      <c r="M30" s="324">
        <v>115.52271560649194</v>
      </c>
      <c r="N30" s="324">
        <v>104.93421156713229</v>
      </c>
      <c r="O30" s="324">
        <v>97.152590342812161</v>
      </c>
      <c r="P30" s="324">
        <v>94.836062739883431</v>
      </c>
      <c r="Q30" s="324">
        <v>91.440123264231431</v>
      </c>
      <c r="R30" s="324">
        <v>88.140520254626381</v>
      </c>
    </row>
    <row r="31" spans="2:34" ht="13.5" customHeight="1">
      <c r="B31" s="323" t="s">
        <v>2759</v>
      </c>
      <c r="C31" s="323" t="s">
        <v>2759</v>
      </c>
      <c r="D31" s="324">
        <v>44.062298751656733</v>
      </c>
      <c r="E31" s="324">
        <v>40.28076562895361</v>
      </c>
      <c r="F31" s="324">
        <v>40.130107939887786</v>
      </c>
      <c r="G31" s="324">
        <v>42.895650869482246</v>
      </c>
      <c r="H31" s="324">
        <v>41.252624339796341</v>
      </c>
      <c r="I31" s="324">
        <v>51.941170107773424</v>
      </c>
      <c r="J31" s="324">
        <v>51.801517992744714</v>
      </c>
      <c r="K31" s="324">
        <v>53.360665987644914</v>
      </c>
      <c r="L31" s="324">
        <v>56.553954202868518</v>
      </c>
      <c r="M31" s="324">
        <v>56.138570066802394</v>
      </c>
      <c r="N31" s="324">
        <v>55.607397798533128</v>
      </c>
      <c r="O31" s="324">
        <v>55.899188124807118</v>
      </c>
      <c r="P31" s="324">
        <v>56.072738848192948</v>
      </c>
      <c r="Q31" s="324">
        <v>56.267484330771524</v>
      </c>
      <c r="R31" s="324">
        <v>56.027381211513458</v>
      </c>
    </row>
    <row r="32" spans="2:34" ht="13.5" customHeight="1">
      <c r="B32" s="323" t="s">
        <v>2760</v>
      </c>
      <c r="C32" s="323" t="s">
        <v>2760</v>
      </c>
      <c r="D32" s="324">
        <v>35.45512402882111</v>
      </c>
      <c r="E32" s="324">
        <v>37.080286418232603</v>
      </c>
      <c r="F32" s="324">
        <v>40.256037602018822</v>
      </c>
      <c r="G32" s="324">
        <v>43.908211776709479</v>
      </c>
      <c r="H32" s="324">
        <v>45.301832164869097</v>
      </c>
      <c r="I32" s="324">
        <v>54.790198520970911</v>
      </c>
      <c r="J32" s="324">
        <v>61.549173989758735</v>
      </c>
      <c r="K32" s="324">
        <v>75.753266995222347</v>
      </c>
      <c r="L32" s="324">
        <v>81.256674122966899</v>
      </c>
      <c r="M32" s="324">
        <v>74.943147948684981</v>
      </c>
      <c r="N32" s="324">
        <v>74.601464498131307</v>
      </c>
      <c r="O32" s="324">
        <v>73.220595238986093</v>
      </c>
      <c r="P32" s="324">
        <v>71.470389924279516</v>
      </c>
      <c r="Q32" s="324">
        <v>67.713473882084784</v>
      </c>
      <c r="R32" s="324">
        <v>63.741058912477378</v>
      </c>
    </row>
    <row r="33" spans="2:31" ht="13.5" customHeight="1">
      <c r="B33" s="323" t="s">
        <v>2761</v>
      </c>
      <c r="C33" s="323" t="s">
        <v>2761</v>
      </c>
      <c r="D33" s="324">
        <v>30.661119196181396</v>
      </c>
      <c r="E33" s="324">
        <v>36.01838384381773</v>
      </c>
      <c r="F33" s="324">
        <v>35.984643471847455</v>
      </c>
      <c r="G33" s="324">
        <v>37.524137997227882</v>
      </c>
      <c r="H33" s="324">
        <v>40.724558943502856</v>
      </c>
      <c r="I33" s="324">
        <v>46.925118486404628</v>
      </c>
      <c r="J33" s="324">
        <v>50.345861865996056</v>
      </c>
      <c r="K33" s="324">
        <v>52.884848081173651</v>
      </c>
      <c r="L33" s="324">
        <v>52.977612493988325</v>
      </c>
      <c r="M33" s="324">
        <v>55.125919289463546</v>
      </c>
      <c r="N33" s="324">
        <v>55.739388781961942</v>
      </c>
      <c r="O33" s="324">
        <v>55.522467094710052</v>
      </c>
      <c r="P33" s="324">
        <v>55.409366442726629</v>
      </c>
      <c r="Q33" s="324">
        <v>55.407866061114461</v>
      </c>
      <c r="R33" s="324">
        <v>55.548849602616237</v>
      </c>
    </row>
    <row r="34" spans="2:31" ht="13.5" customHeight="1">
      <c r="B34" s="323" t="s">
        <v>2762</v>
      </c>
      <c r="C34" s="323" t="s">
        <v>2762</v>
      </c>
      <c r="D34" s="324">
        <v>42.381143711619082</v>
      </c>
      <c r="E34" s="324">
        <v>39.232417587430348</v>
      </c>
      <c r="F34" s="324">
        <v>34.860447992268817</v>
      </c>
      <c r="G34" s="324">
        <v>31.799547915286556</v>
      </c>
      <c r="H34" s="324">
        <v>28.792071119566764</v>
      </c>
      <c r="I34" s="324">
        <v>36.633371837342466</v>
      </c>
      <c r="J34" s="324">
        <v>33.638624601943611</v>
      </c>
      <c r="K34" s="324">
        <v>34.901327081556317</v>
      </c>
      <c r="L34" s="324">
        <v>34.68015707815416</v>
      </c>
      <c r="M34" s="324">
        <v>37.321837603170309</v>
      </c>
      <c r="N34" s="324">
        <v>35.15683623609813</v>
      </c>
      <c r="O34" s="324">
        <v>32.891476795393352</v>
      </c>
      <c r="P34" s="324">
        <v>31.89972077339268</v>
      </c>
      <c r="Q34" s="324">
        <v>31.375033283334673</v>
      </c>
      <c r="R34" s="324">
        <v>29.806382736948635</v>
      </c>
    </row>
    <row r="35" spans="2:31" ht="13.5" customHeight="1">
      <c r="B35" s="323" t="s">
        <v>2763</v>
      </c>
      <c r="C35" s="323" t="s">
        <v>2763</v>
      </c>
      <c r="D35" s="324">
        <v>86.034456634730702</v>
      </c>
      <c r="E35" s="324">
        <v>124.80763078970776</v>
      </c>
      <c r="F35" s="324">
        <v>103.79223537226896</v>
      </c>
      <c r="G35" s="324">
        <v>105.5255428352711</v>
      </c>
      <c r="H35" s="324">
        <v>98.262448852692515</v>
      </c>
      <c r="I35" s="324">
        <v>119.96947288001371</v>
      </c>
      <c r="J35" s="324">
        <v>104.33827105821007</v>
      </c>
      <c r="K35" s="324">
        <v>99.276064240776748</v>
      </c>
      <c r="L35" s="324">
        <v>91.865336918541956</v>
      </c>
      <c r="M35" s="324">
        <v>96.912498597592688</v>
      </c>
      <c r="N35" s="324">
        <v>94.666499593973683</v>
      </c>
      <c r="O35" s="324">
        <v>91.383500317022936</v>
      </c>
      <c r="P35" s="324">
        <v>76.812856629517142</v>
      </c>
      <c r="Q35" s="324">
        <v>61.600386350039606</v>
      </c>
      <c r="R35" s="324">
        <v>42.448571116622418</v>
      </c>
    </row>
    <row r="36" spans="2:31" ht="13.5" customHeight="1">
      <c r="B36" s="323" t="s">
        <v>2764</v>
      </c>
      <c r="C36" s="323" t="s">
        <v>2764</v>
      </c>
      <c r="D36" s="324">
        <v>36.374043652301104</v>
      </c>
      <c r="E36" s="324">
        <v>38.334389358081737</v>
      </c>
      <c r="F36" s="324">
        <v>40.105270822813281</v>
      </c>
      <c r="G36" s="324">
        <v>40.415435177155047</v>
      </c>
      <c r="H36" s="324">
        <v>38.752776029339643</v>
      </c>
      <c r="I36" s="324">
        <v>40.584870830326146</v>
      </c>
      <c r="J36" s="324">
        <v>61.286371828070507</v>
      </c>
      <c r="K36" s="324">
        <v>62.368471631338238</v>
      </c>
      <c r="L36" s="324">
        <v>59.274980861815465</v>
      </c>
      <c r="M36" s="324">
        <v>58.473489813000704</v>
      </c>
      <c r="N36" s="324">
        <v>59.774051851679829</v>
      </c>
      <c r="O36" s="324">
        <v>60.655542072997569</v>
      </c>
      <c r="P36" s="324">
        <v>61.038268158533512</v>
      </c>
      <c r="Q36" s="324">
        <v>61.336841277762289</v>
      </c>
      <c r="R36" s="324">
        <v>61.238623220168201</v>
      </c>
    </row>
    <row r="37" spans="2:31" ht="13.5" customHeight="1">
      <c r="B37" s="323" t="s">
        <v>2765</v>
      </c>
      <c r="C37" s="323" t="s">
        <v>2765</v>
      </c>
      <c r="D37" s="324">
        <v>25.730446368684362</v>
      </c>
      <c r="E37" s="324">
        <v>24.957343912689762</v>
      </c>
      <c r="F37" s="324">
        <v>24.989107517811824</v>
      </c>
      <c r="G37" s="324">
        <v>31.087851119823085</v>
      </c>
      <c r="H37" s="324">
        <v>34.030067481607254</v>
      </c>
      <c r="I37" s="324">
        <v>43.307442304178764</v>
      </c>
      <c r="J37" s="324">
        <v>43.284867622094183</v>
      </c>
      <c r="K37" s="324">
        <v>43.101245894681064</v>
      </c>
      <c r="L37" s="324">
        <v>40.295883966510551</v>
      </c>
      <c r="M37" s="324">
        <v>42.951855028747012</v>
      </c>
      <c r="N37" s="324">
        <v>44.167459007415765</v>
      </c>
      <c r="O37" s="324">
        <v>44.920843076570527</v>
      </c>
      <c r="P37" s="324">
        <v>45.179701821196936</v>
      </c>
      <c r="Q37" s="324">
        <v>44.922329899478328</v>
      </c>
      <c r="R37" s="324">
        <v>44.277651918319357</v>
      </c>
    </row>
    <row r="38" spans="2:31" ht="13.5" customHeight="1">
      <c r="B38" s="323" t="s">
        <v>2766</v>
      </c>
      <c r="C38" s="323" t="s">
        <v>2766</v>
      </c>
      <c r="D38" s="324">
        <v>28.910783149081254</v>
      </c>
      <c r="E38" s="324">
        <v>30.91591550506514</v>
      </c>
      <c r="F38" s="324">
        <v>33.777954730128741</v>
      </c>
      <c r="G38" s="324">
        <v>37.365570569019958</v>
      </c>
      <c r="H38" s="324">
        <v>41.074609833632408</v>
      </c>
      <c r="I38" s="324">
        <v>47.312988788566905</v>
      </c>
      <c r="J38" s="324">
        <v>46.16976366825736</v>
      </c>
      <c r="K38" s="324">
        <v>44.061306319190216</v>
      </c>
      <c r="L38" s="324">
        <v>41.3395766742291</v>
      </c>
      <c r="M38" s="324">
        <v>39.170494984388156</v>
      </c>
      <c r="N38" s="324">
        <v>37.965590853727868</v>
      </c>
      <c r="O38" s="324">
        <v>37.017147363492121</v>
      </c>
      <c r="P38" s="324">
        <v>36.089860395620235</v>
      </c>
      <c r="Q38" s="324">
        <v>35.007173971263072</v>
      </c>
      <c r="R38" s="324">
        <v>34.212712028957512</v>
      </c>
    </row>
    <row r="39" spans="2:31" ht="13.5" customHeight="1">
      <c r="B39" s="323" t="s">
        <v>2767</v>
      </c>
      <c r="C39" s="323" t="s">
        <v>2767</v>
      </c>
      <c r="D39" s="324">
        <v>29.870102999418851</v>
      </c>
      <c r="E39" s="324">
        <v>32.826826585492491</v>
      </c>
      <c r="F39" s="324">
        <v>36.507145068982645</v>
      </c>
      <c r="G39" s="324">
        <v>37.009641163284975</v>
      </c>
      <c r="H39" s="324">
        <v>39.78696901610688</v>
      </c>
      <c r="I39" s="324">
        <v>44.970742716456279</v>
      </c>
      <c r="J39" s="324">
        <v>51.337607835031683</v>
      </c>
      <c r="K39" s="324">
        <v>50.692855876659749</v>
      </c>
      <c r="L39" s="324">
        <v>51.818820540797802</v>
      </c>
      <c r="M39" s="324">
        <v>48.910579399183298</v>
      </c>
      <c r="N39" s="324">
        <v>47.412396409205741</v>
      </c>
      <c r="O39" s="324">
        <v>46.532369175476397</v>
      </c>
      <c r="P39" s="324">
        <v>46.236603532052541</v>
      </c>
      <c r="Q39" s="324">
        <v>46.035782882529233</v>
      </c>
      <c r="R39" s="324">
        <v>45.823182906085833</v>
      </c>
    </row>
    <row r="40" spans="2:31" ht="15.75" customHeight="1">
      <c r="B40" s="323" t="s">
        <v>2789</v>
      </c>
      <c r="C40" s="323" t="s">
        <v>2768</v>
      </c>
      <c r="D40" s="324">
        <v>20.328343060898867</v>
      </c>
      <c r="E40" s="324">
        <v>23.410089471741198</v>
      </c>
      <c r="F40" s="324">
        <v>24.258863689641601</v>
      </c>
      <c r="G40" s="324">
        <v>27.689268889618585</v>
      </c>
      <c r="H40" s="324">
        <v>29.170478252902321</v>
      </c>
      <c r="I40" s="324">
        <v>34.485945295793528</v>
      </c>
      <c r="J40" s="324">
        <v>35.66954368821547</v>
      </c>
      <c r="K40" s="324">
        <v>39.447372539248228</v>
      </c>
      <c r="L40" s="324">
        <v>46.254268511670276</v>
      </c>
      <c r="M40" s="324">
        <v>46.588357879070742</v>
      </c>
      <c r="N40" s="324">
        <v>46.829453712521222</v>
      </c>
      <c r="O40" s="324">
        <v>46.579249537335265</v>
      </c>
      <c r="P40" s="324">
        <v>46.504976967360882</v>
      </c>
      <c r="Q40" s="324">
        <v>47.012663330537556</v>
      </c>
      <c r="R40" s="324">
        <v>46.772186872411567</v>
      </c>
    </row>
    <row r="41" spans="2:31" ht="13.5" customHeight="1">
      <c r="B41" s="323" t="s">
        <v>2769</v>
      </c>
      <c r="C41" s="323" t="s">
        <v>2769</v>
      </c>
      <c r="D41" s="324">
        <v>29.930761154447811</v>
      </c>
      <c r="E41" s="324">
        <v>33.740131258501002</v>
      </c>
      <c r="F41" s="324">
        <v>32.484370214048731</v>
      </c>
      <c r="G41" s="324">
        <v>36.676180052261174</v>
      </c>
      <c r="H41" s="324">
        <v>40.592873884303302</v>
      </c>
      <c r="I41" s="324">
        <v>48.679991971359563</v>
      </c>
      <c r="J41" s="324">
        <v>52.575950748451397</v>
      </c>
      <c r="K41" s="324">
        <v>48.255336628389529</v>
      </c>
      <c r="L41" s="324">
        <v>51.948827204585591</v>
      </c>
      <c r="M41" s="324">
        <v>51.996237723557414</v>
      </c>
      <c r="N41" s="324">
        <v>51.48426243062778</v>
      </c>
      <c r="O41" s="324">
        <v>49.620906449575166</v>
      </c>
      <c r="P41" s="324">
        <v>46.095265517971363</v>
      </c>
      <c r="Q41" s="324">
        <v>43.419764299700361</v>
      </c>
      <c r="R41" s="324">
        <v>40.555387500903898</v>
      </c>
    </row>
    <row r="42" spans="2:31" ht="13.5" customHeight="1">
      <c r="B42" s="323" t="s">
        <v>2770</v>
      </c>
      <c r="C42" s="323" t="s">
        <v>2770</v>
      </c>
      <c r="D42" s="324">
        <v>32.368810216123087</v>
      </c>
      <c r="E42" s="324">
        <v>36.546670488172246</v>
      </c>
      <c r="F42" s="324">
        <v>41.316542590448528</v>
      </c>
      <c r="G42" s="324">
        <v>44.952865149341406</v>
      </c>
      <c r="H42" s="324">
        <v>49.869935451967756</v>
      </c>
      <c r="I42" s="324">
        <v>65.647556604385471</v>
      </c>
      <c r="J42" s="324">
        <v>66.660293023136958</v>
      </c>
      <c r="K42" s="324">
        <v>61.085587281525086</v>
      </c>
      <c r="L42" s="324">
        <v>62.05054673057375</v>
      </c>
      <c r="M42" s="324">
        <v>69.945427568998937</v>
      </c>
      <c r="N42" s="324">
        <v>71.657092325860518</v>
      </c>
      <c r="O42" s="324">
        <v>71.620275373139194</v>
      </c>
      <c r="P42" s="324">
        <v>69.878936555663884</v>
      </c>
      <c r="Q42" s="324">
        <v>65.491842613894306</v>
      </c>
      <c r="R42" s="324">
        <v>61.75570926505376</v>
      </c>
      <c r="T42" s="380"/>
      <c r="AC42" s="142"/>
      <c r="AD42" s="142"/>
      <c r="AE42" s="142"/>
    </row>
    <row r="43" spans="2:31" ht="15" customHeight="1">
      <c r="B43" s="323" t="s">
        <v>2790</v>
      </c>
      <c r="C43" s="323" t="s">
        <v>2771</v>
      </c>
      <c r="D43" s="324">
        <v>44.508725715967131</v>
      </c>
      <c r="E43" s="324">
        <v>47.52358740316302</v>
      </c>
      <c r="F43" s="324">
        <v>61.13942172595408</v>
      </c>
      <c r="G43" s="324">
        <v>61.522878835025232</v>
      </c>
      <c r="H43" s="324">
        <v>63.575252481216523</v>
      </c>
      <c r="I43" s="324">
        <v>69.165524495678241</v>
      </c>
      <c r="J43" s="324">
        <v>73.30596796040237</v>
      </c>
      <c r="K43" s="324">
        <v>75.95389018079824</v>
      </c>
      <c r="L43" s="324">
        <v>79.588042084476257</v>
      </c>
      <c r="M43" s="324">
        <v>72.546256131090274</v>
      </c>
      <c r="N43" s="324">
        <v>67.640582649235739</v>
      </c>
      <c r="O43" s="324">
        <v>67.482867032523814</v>
      </c>
      <c r="P43" s="324">
        <v>67.379276165170921</v>
      </c>
      <c r="Q43" s="324">
        <v>65.963141872929043</v>
      </c>
      <c r="R43" s="324">
        <v>65.991335823774335</v>
      </c>
    </row>
    <row r="44" spans="2:31" ht="13.5" customHeight="1">
      <c r="B44" s="323" t="s">
        <v>2772</v>
      </c>
      <c r="C44" s="323" t="s">
        <v>2772</v>
      </c>
      <c r="D44" s="324">
        <v>93.195965197680138</v>
      </c>
      <c r="E44" s="324">
        <v>109.92954521162062</v>
      </c>
      <c r="F44" s="324">
        <v>149.53924750696427</v>
      </c>
      <c r="G44" s="324">
        <v>186.74138319868965</v>
      </c>
      <c r="H44" s="324">
        <v>200.21526616881945</v>
      </c>
      <c r="I44" s="324">
        <v>275.21155957511223</v>
      </c>
      <c r="J44" s="324">
        <v>187.80690517267843</v>
      </c>
      <c r="K44" s="324">
        <v>185.78373346908182</v>
      </c>
      <c r="L44" s="324">
        <v>316.47929870447183</v>
      </c>
      <c r="M44" s="324">
        <v>280.31277255389574</v>
      </c>
      <c r="N44" s="324">
        <v>262.89827186623864</v>
      </c>
      <c r="O44" s="324">
        <v>280.30724282994186</v>
      </c>
      <c r="P44" s="324">
        <v>258.71265619372315</v>
      </c>
      <c r="Q44" s="324">
        <v>270.42708206235312</v>
      </c>
      <c r="R44" s="324">
        <v>284.69418634650503</v>
      </c>
    </row>
    <row r="45" spans="2:31" ht="13.5" customHeight="1">
      <c r="B45" s="323" t="s">
        <v>2773</v>
      </c>
      <c r="C45" s="323" t="s">
        <v>2773</v>
      </c>
      <c r="D45" s="324">
        <v>35.018933652600531</v>
      </c>
      <c r="E45" s="324">
        <v>42.179214164128318</v>
      </c>
      <c r="F45" s="324">
        <v>46.299834437884194</v>
      </c>
      <c r="G45" s="324">
        <v>46.584731933683464</v>
      </c>
      <c r="H45" s="324">
        <v>43.494513163590355</v>
      </c>
      <c r="I45" s="324">
        <v>51.76168085439069</v>
      </c>
      <c r="J45" s="324">
        <v>42.096836882477895</v>
      </c>
      <c r="K45" s="324">
        <v>32.123928813880752</v>
      </c>
      <c r="L45" s="324">
        <v>30.930858314317721</v>
      </c>
      <c r="M45" s="324">
        <v>30.755056181402523</v>
      </c>
      <c r="N45" s="324">
        <v>30.206167298177501</v>
      </c>
      <c r="O45" s="324">
        <v>29.418688224243937</v>
      </c>
      <c r="P45" s="324">
        <v>28.84999292873669</v>
      </c>
      <c r="Q45" s="324">
        <v>29.143796973469545</v>
      </c>
      <c r="R45" s="324">
        <v>29.625975311297907</v>
      </c>
    </row>
    <row r="46" spans="2:31" ht="13.5" customHeight="1">
      <c r="B46" s="323" t="s">
        <v>2592</v>
      </c>
      <c r="C46" s="323" t="s">
        <v>2592</v>
      </c>
      <c r="D46" s="324">
        <v>39.523593903425223</v>
      </c>
      <c r="E46" s="324">
        <v>39.797164618237559</v>
      </c>
      <c r="F46" s="324">
        <v>40.655327543138519</v>
      </c>
      <c r="G46" s="324">
        <v>42.032443959886194</v>
      </c>
      <c r="H46" s="324">
        <v>40.436605393657935</v>
      </c>
      <c r="I46" s="324">
        <v>41.269441737409252</v>
      </c>
      <c r="J46" s="324">
        <v>43.394445801421035</v>
      </c>
      <c r="K46" s="324">
        <v>44.88114510642999</v>
      </c>
      <c r="L46" s="324">
        <v>46.32869094096008</v>
      </c>
      <c r="M46" s="324">
        <v>46.058843461543468</v>
      </c>
      <c r="N46" s="324">
        <v>44.39811370827757</v>
      </c>
      <c r="O46" s="324">
        <v>42.979170463497162</v>
      </c>
      <c r="P46" s="324">
        <v>41.531421382587112</v>
      </c>
      <c r="Q46" s="324">
        <v>40.211172132415754</v>
      </c>
      <c r="R46" s="324">
        <v>39.676372799446519</v>
      </c>
    </row>
    <row r="47" spans="2:31" ht="13.5" customHeight="1">
      <c r="B47" s="323" t="s">
        <v>2774</v>
      </c>
      <c r="C47" s="323" t="s">
        <v>2774</v>
      </c>
      <c r="D47" s="324">
        <v>28.021644431970188</v>
      </c>
      <c r="E47" s="324">
        <v>31.285133088804884</v>
      </c>
      <c r="F47" s="324">
        <v>33.639646427924021</v>
      </c>
      <c r="G47" s="324">
        <v>34.946716287818418</v>
      </c>
      <c r="H47" s="324">
        <v>37.595231988618217</v>
      </c>
      <c r="I47" s="324">
        <v>46.329989362174928</v>
      </c>
      <c r="J47" s="324">
        <v>50.418713538271355</v>
      </c>
      <c r="K47" s="324">
        <v>49.860968807749238</v>
      </c>
      <c r="L47" s="324">
        <v>49.929184929623489</v>
      </c>
      <c r="M47" s="324">
        <v>49.718390462359096</v>
      </c>
      <c r="N47" s="324">
        <v>48.575719350703089</v>
      </c>
      <c r="O47" s="324">
        <v>46.825643452293122</v>
      </c>
      <c r="P47" s="324">
        <v>44.929651363539996</v>
      </c>
      <c r="Q47" s="324">
        <v>42.896940108873423</v>
      </c>
      <c r="R47" s="324">
        <v>40.277153427175918</v>
      </c>
    </row>
    <row r="48" spans="2:31">
      <c r="B48" s="323" t="s">
        <v>2775</v>
      </c>
      <c r="C48" s="323" t="s">
        <v>2775</v>
      </c>
      <c r="D48" s="324">
        <v>10.021753332339763</v>
      </c>
      <c r="E48" s="324">
        <v>8.1899573428340346</v>
      </c>
      <c r="F48" s="324">
        <v>19.383030426787425</v>
      </c>
      <c r="G48" s="324">
        <v>19.378837679853724</v>
      </c>
      <c r="H48" s="324">
        <v>28.326117406718925</v>
      </c>
      <c r="I48" s="324">
        <v>37.149485597470189</v>
      </c>
      <c r="J48" s="324">
        <v>35.253088624515115</v>
      </c>
      <c r="K48" s="324">
        <v>33.897939266194413</v>
      </c>
      <c r="L48" s="324">
        <v>36.340074832468247</v>
      </c>
      <c r="M48" s="324">
        <v>36.015445312405845</v>
      </c>
      <c r="N48" s="324">
        <v>34.975843029657419</v>
      </c>
      <c r="O48" s="324">
        <v>33.919913455936694</v>
      </c>
      <c r="P48" s="324">
        <v>32.776634403664282</v>
      </c>
      <c r="Q48" s="324">
        <v>32.052832519796738</v>
      </c>
      <c r="R48" s="324">
        <v>31.748115152036988</v>
      </c>
    </row>
    <row r="49" spans="2:18">
      <c r="B49" s="323" t="s">
        <v>2776</v>
      </c>
      <c r="C49" s="323" t="s">
        <v>2776</v>
      </c>
      <c r="D49" s="324">
        <v>57.737249554288873</v>
      </c>
      <c r="E49" s="324">
        <v>76.505229695178159</v>
      </c>
      <c r="F49" s="324">
        <v>83.788550635218073</v>
      </c>
      <c r="G49" s="324">
        <v>86.897102448130298</v>
      </c>
      <c r="H49" s="324">
        <v>91.478351460801235</v>
      </c>
      <c r="I49" s="324">
        <v>86.997026432925693</v>
      </c>
      <c r="J49" s="324">
        <v>75.914269572358904</v>
      </c>
      <c r="K49" s="324">
        <v>65.835177355323921</v>
      </c>
      <c r="L49" s="324">
        <v>81.147956845834514</v>
      </c>
      <c r="M49" s="324">
        <v>81.395446462459446</v>
      </c>
      <c r="N49" s="324">
        <v>75.588783776682874</v>
      </c>
      <c r="O49" s="324">
        <v>67.02581430696452</v>
      </c>
      <c r="P49" s="324">
        <v>56.963506213303205</v>
      </c>
      <c r="Q49" s="324">
        <v>52.159497158581914</v>
      </c>
      <c r="R49" s="324">
        <v>48.459839054881549</v>
      </c>
    </row>
    <row r="50" spans="2:18">
      <c r="B50" s="323" t="s">
        <v>2777</v>
      </c>
      <c r="C50" s="323" t="s">
        <v>2777</v>
      </c>
      <c r="D50" s="324">
        <v>61.868897427571923</v>
      </c>
      <c r="E50" s="324">
        <v>58.034613212225892</v>
      </c>
      <c r="F50" s="324">
        <v>63.357779590450868</v>
      </c>
      <c r="G50" s="324">
        <v>75.229470563058868</v>
      </c>
      <c r="H50" s="324">
        <v>94.425740718208445</v>
      </c>
      <c r="I50" s="324">
        <v>140.00092056581849</v>
      </c>
      <c r="J50" s="324">
        <v>111.0466130620911</v>
      </c>
      <c r="K50" s="324">
        <v>99.476377763672303</v>
      </c>
      <c r="L50" s="324">
        <v>115.23255409159397</v>
      </c>
      <c r="M50" s="324" t="s">
        <v>2673</v>
      </c>
      <c r="N50" s="324" t="s">
        <v>2673</v>
      </c>
      <c r="O50" s="324" t="s">
        <v>2673</v>
      </c>
      <c r="P50" s="324" t="s">
        <v>2673</v>
      </c>
      <c r="Q50" s="324" t="s">
        <v>2673</v>
      </c>
      <c r="R50" s="324" t="s">
        <v>2673</v>
      </c>
    </row>
    <row r="51" spans="2:18">
      <c r="B51" s="325" t="s">
        <v>2778</v>
      </c>
      <c r="C51" s="325" t="s">
        <v>2778</v>
      </c>
      <c r="D51" s="326">
        <v>48.014263296230439</v>
      </c>
      <c r="E51" s="326">
        <v>49.891911828089434</v>
      </c>
      <c r="F51" s="326">
        <v>71.852857078451208</v>
      </c>
      <c r="G51" s="326">
        <v>50.835546270703489</v>
      </c>
      <c r="H51" s="326">
        <v>82.337326714980634</v>
      </c>
      <c r="I51" s="326">
        <v>84.465998397548162</v>
      </c>
      <c r="J51" s="326">
        <v>58.612690579980189</v>
      </c>
      <c r="K51" s="326">
        <v>100.57611078836008</v>
      </c>
      <c r="L51" s="326">
        <v>90.229337797765737</v>
      </c>
      <c r="M51" s="326">
        <v>98.483291411123432</v>
      </c>
      <c r="N51" s="326">
        <v>86.801130216773785</v>
      </c>
      <c r="O51" s="326">
        <v>80.413143620984144</v>
      </c>
      <c r="P51" s="326">
        <v>73.895919720951653</v>
      </c>
      <c r="Q51" s="326">
        <v>69.798450823951498</v>
      </c>
      <c r="R51" s="326">
        <v>70.57482504297765</v>
      </c>
    </row>
    <row r="52" spans="2:18" ht="12.75" customHeight="1">
      <c r="B52" s="323"/>
      <c r="C52" s="323"/>
      <c r="D52" s="324"/>
      <c r="E52" s="324"/>
      <c r="F52" s="324"/>
      <c r="G52" s="324"/>
      <c r="H52" s="324"/>
      <c r="I52" s="324"/>
      <c r="J52" s="324"/>
      <c r="K52" s="324"/>
      <c r="L52" s="324"/>
      <c r="M52" s="324"/>
      <c r="N52" s="324"/>
      <c r="O52" s="324"/>
      <c r="P52" s="324"/>
      <c r="Q52" s="324"/>
      <c r="R52" s="324"/>
    </row>
    <row r="53" spans="2:18" ht="12" customHeight="1">
      <c r="B53" s="470" t="s">
        <v>2618</v>
      </c>
      <c r="C53" s="470"/>
      <c r="D53" s="470"/>
      <c r="E53" s="470"/>
      <c r="F53" s="470"/>
      <c r="G53" s="470"/>
      <c r="H53" s="470"/>
      <c r="I53" s="470"/>
      <c r="J53" s="470"/>
      <c r="K53" s="470"/>
      <c r="L53" s="470"/>
      <c r="M53" s="470"/>
      <c r="N53" s="470"/>
      <c r="O53" s="470"/>
      <c r="P53" s="470"/>
      <c r="Q53" s="328"/>
      <c r="R53" s="328"/>
    </row>
    <row r="54" spans="2:18">
      <c r="B54" s="470" t="s">
        <v>2779</v>
      </c>
      <c r="C54" s="470"/>
      <c r="D54" s="470"/>
      <c r="E54" s="470"/>
      <c r="F54" s="470"/>
      <c r="G54" s="470"/>
      <c r="H54" s="470"/>
      <c r="I54" s="470"/>
      <c r="J54" s="470"/>
      <c r="K54" s="470"/>
      <c r="L54" s="470"/>
      <c r="M54" s="470"/>
      <c r="N54" s="470"/>
      <c r="O54" s="470"/>
      <c r="P54" s="470"/>
      <c r="Q54" s="328"/>
      <c r="R54" s="328"/>
    </row>
    <row r="55" spans="2:18" ht="16.5" customHeight="1">
      <c r="B55" s="474" t="s">
        <v>2791</v>
      </c>
      <c r="C55" s="474"/>
      <c r="D55" s="474"/>
      <c r="E55" s="474"/>
      <c r="F55" s="474"/>
      <c r="G55" s="474"/>
      <c r="H55" s="474"/>
      <c r="I55" s="474"/>
      <c r="J55" s="474"/>
      <c r="K55" s="474"/>
      <c r="L55" s="474"/>
      <c r="M55" s="474"/>
      <c r="N55" s="474"/>
      <c r="O55" s="474"/>
      <c r="P55" s="474"/>
      <c r="Q55" s="474"/>
      <c r="R55" s="474"/>
    </row>
    <row r="56" spans="2:18" ht="14.25" customHeight="1">
      <c r="B56" s="474" t="s">
        <v>2792</v>
      </c>
      <c r="C56" s="474"/>
      <c r="D56" s="474"/>
      <c r="E56" s="474"/>
      <c r="F56" s="474"/>
      <c r="G56" s="474"/>
      <c r="H56" s="474"/>
      <c r="I56" s="474"/>
      <c r="J56" s="474"/>
      <c r="K56" s="474"/>
      <c r="L56" s="474"/>
      <c r="M56" s="474"/>
      <c r="N56" s="474"/>
      <c r="O56" s="474"/>
      <c r="P56" s="474"/>
      <c r="Q56" s="328"/>
      <c r="R56" s="328"/>
    </row>
    <row r="57" spans="2:18">
      <c r="B57" s="474" t="s">
        <v>2793</v>
      </c>
      <c r="C57" s="474"/>
      <c r="D57" s="474"/>
      <c r="E57" s="474"/>
      <c r="F57" s="474"/>
      <c r="G57" s="474"/>
      <c r="H57" s="474"/>
      <c r="I57" s="474"/>
      <c r="J57" s="474"/>
      <c r="K57" s="474"/>
      <c r="L57" s="474"/>
      <c r="M57" s="474"/>
      <c r="N57" s="474"/>
      <c r="O57" s="474"/>
      <c r="P57" s="474"/>
      <c r="Q57" s="310"/>
      <c r="R57" s="330"/>
    </row>
    <row r="58" spans="2:18">
      <c r="B58" s="323"/>
      <c r="C58" s="323"/>
      <c r="D58" s="330"/>
      <c r="E58" s="330"/>
      <c r="F58" s="330"/>
      <c r="G58" s="330"/>
      <c r="H58" s="330"/>
      <c r="I58" s="330"/>
      <c r="J58" s="330"/>
      <c r="K58" s="330"/>
      <c r="L58" s="330"/>
      <c r="M58" s="330"/>
      <c r="N58" s="330"/>
      <c r="O58" s="330"/>
      <c r="P58" s="330"/>
      <c r="Q58" s="330"/>
      <c r="R58" s="330"/>
    </row>
    <row r="59" spans="2:18">
      <c r="B59" s="323"/>
      <c r="C59" s="323"/>
      <c r="D59" s="330"/>
      <c r="E59" s="330"/>
      <c r="F59" s="330"/>
      <c r="G59" s="330"/>
      <c r="H59" s="330"/>
      <c r="I59" s="330"/>
      <c r="J59" s="330"/>
      <c r="K59" s="330"/>
      <c r="L59" s="330"/>
      <c r="M59" s="330"/>
      <c r="N59" s="330"/>
      <c r="O59" s="330"/>
      <c r="P59" s="330"/>
      <c r="Q59" s="330"/>
      <c r="R59" s="330"/>
    </row>
    <row r="60" spans="2:18">
      <c r="B60" s="323"/>
      <c r="C60" s="323"/>
      <c r="D60" s="330"/>
      <c r="E60" s="330"/>
      <c r="F60" s="330"/>
      <c r="G60" s="330"/>
      <c r="H60" s="330"/>
      <c r="I60" s="330"/>
      <c r="J60" s="330"/>
      <c r="K60" s="330"/>
      <c r="L60" s="330"/>
      <c r="M60" s="330"/>
      <c r="N60" s="330"/>
      <c r="O60" s="330"/>
      <c r="P60" s="330"/>
      <c r="Q60" s="330"/>
      <c r="R60" s="330"/>
    </row>
    <row r="61" spans="2:18">
      <c r="B61" s="323"/>
      <c r="C61" s="323"/>
      <c r="D61" s="330"/>
      <c r="E61" s="330"/>
      <c r="F61" s="330"/>
      <c r="G61" s="330"/>
      <c r="H61" s="330"/>
      <c r="I61" s="330"/>
      <c r="J61" s="330"/>
      <c r="K61" s="330"/>
      <c r="L61" s="330"/>
      <c r="M61" s="330"/>
      <c r="N61" s="330"/>
      <c r="O61" s="330"/>
      <c r="P61" s="330"/>
      <c r="Q61" s="330"/>
      <c r="R61" s="330"/>
    </row>
    <row r="62" spans="2:18">
      <c r="B62" s="323"/>
      <c r="C62" s="323"/>
      <c r="D62" s="330"/>
      <c r="E62" s="330"/>
      <c r="F62" s="330"/>
      <c r="G62" s="330"/>
      <c r="H62" s="330"/>
      <c r="I62" s="330"/>
      <c r="J62" s="330"/>
      <c r="K62" s="330"/>
      <c r="L62" s="330"/>
      <c r="M62" s="330"/>
      <c r="N62" s="330"/>
      <c r="O62" s="330"/>
      <c r="P62" s="330"/>
      <c r="Q62" s="330"/>
      <c r="R62" s="330"/>
    </row>
    <row r="63" spans="2:18">
      <c r="B63" s="323"/>
      <c r="C63" s="323"/>
      <c r="D63" s="330"/>
      <c r="E63" s="330"/>
      <c r="F63" s="330"/>
      <c r="G63" s="330"/>
      <c r="H63" s="330"/>
      <c r="I63" s="330"/>
      <c r="J63" s="330"/>
      <c r="K63" s="330"/>
      <c r="L63" s="330"/>
      <c r="M63" s="330"/>
      <c r="N63" s="330"/>
      <c r="O63" s="330"/>
      <c r="P63" s="330"/>
      <c r="Q63" s="330"/>
      <c r="R63" s="330"/>
    </row>
    <row r="64" spans="2:18">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row r="76" spans="2:18">
      <c r="B76" s="323"/>
      <c r="C76" s="323"/>
      <c r="D76" s="330"/>
      <c r="E76" s="330"/>
      <c r="F76" s="330"/>
      <c r="G76" s="330"/>
      <c r="H76" s="330"/>
      <c r="I76" s="330"/>
      <c r="J76" s="330"/>
      <c r="K76" s="330"/>
      <c r="L76" s="330"/>
      <c r="M76" s="330"/>
      <c r="N76" s="330"/>
      <c r="O76" s="330"/>
      <c r="P76" s="330"/>
      <c r="Q76" s="330"/>
      <c r="R76" s="330"/>
    </row>
    <row r="77" spans="2:18">
      <c r="B77" s="323"/>
      <c r="C77" s="323"/>
      <c r="D77" s="330"/>
      <c r="E77" s="330"/>
      <c r="F77" s="330"/>
      <c r="G77" s="330"/>
      <c r="H77" s="330"/>
      <c r="I77" s="330"/>
      <c r="J77" s="330"/>
      <c r="K77" s="330"/>
      <c r="L77" s="330"/>
      <c r="M77" s="330"/>
      <c r="N77" s="330"/>
      <c r="O77" s="330"/>
      <c r="P77" s="330"/>
      <c r="Q77" s="330"/>
      <c r="R77" s="330"/>
    </row>
    <row r="78" spans="2:18">
      <c r="B78" s="323"/>
      <c r="C78" s="323"/>
      <c r="D78" s="330"/>
      <c r="E78" s="330"/>
      <c r="F78" s="330"/>
      <c r="G78" s="330"/>
      <c r="H78" s="330"/>
      <c r="I78" s="330"/>
      <c r="J78" s="330"/>
      <c r="K78" s="330"/>
      <c r="L78" s="330"/>
      <c r="M78" s="330"/>
      <c r="N78" s="330"/>
      <c r="O78" s="330"/>
      <c r="P78" s="330"/>
      <c r="Q78" s="330"/>
      <c r="R78" s="330"/>
    </row>
  </sheetData>
  <mergeCells count="7">
    <mergeCell ref="B57:P57"/>
    <mergeCell ref="B2:R2"/>
    <mergeCell ref="B3:R3"/>
    <mergeCell ref="B53:P53"/>
    <mergeCell ref="B54:P54"/>
    <mergeCell ref="B55:R55"/>
    <mergeCell ref="B56:P56"/>
  </mergeCells>
  <conditionalFormatting sqref="C40:R40 B14:R39 B41:R51">
    <cfRule type="expression" dxfId="46" priority="4">
      <formula>MOD(ROW(),2)=0</formula>
    </cfRule>
  </conditionalFormatting>
  <conditionalFormatting sqref="B40">
    <cfRule type="expression" dxfId="45" priority="3">
      <formula>MOD(ROW(),2)=0</formula>
    </cfRule>
  </conditionalFormatting>
  <conditionalFormatting sqref="D13:R13">
    <cfRule type="expression" dxfId="44" priority="2">
      <formula>MOD(ROW(),2)=0</formula>
    </cfRule>
  </conditionalFormatting>
  <conditionalFormatting sqref="B13:C13">
    <cfRule type="expression" dxfId="43" priority="1">
      <formula>MOD(ROW(),2)=0</formula>
    </cfRule>
  </conditionalFormatting>
  <pageMargins left="0.7" right="0.7" top="0.75" bottom="0.75" header="0.3" footer="0.3"/>
  <pageSetup scale="1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87652-C29B-4F2D-B7FC-1FC7242EAA7D}">
  <sheetPr codeName="Sheet25">
    <pageSetUpPr fitToPage="1"/>
  </sheetPr>
  <dimension ref="A2:AF75"/>
  <sheetViews>
    <sheetView showGridLines="0" zoomScale="85" zoomScaleNormal="85" workbookViewId="0">
      <pane xSplit="3" ySplit="4" topLeftCell="E5" activePane="bottomRight" state="frozen"/>
      <selection pane="bottomRight" activeCell="W13" sqref="W13"/>
      <selection pane="bottomLeft" activeCell="W13" sqref="W13"/>
      <selection pane="topRight" activeCell="W13" sqref="W13"/>
    </sheetView>
  </sheetViews>
  <sheetFormatPr defaultColWidth="9.140625" defaultRowHeight="15" outlineLevelCol="1"/>
  <cols>
    <col min="1" max="1" width="6.7109375" style="144" customWidth="1"/>
    <col min="2" max="2" width="29.7109375" style="310" customWidth="1"/>
    <col min="3" max="3" width="4.28515625" style="310" hidden="1" customWidth="1" outlineLevel="1"/>
    <col min="4" max="4" width="8.140625" style="311" customWidth="1" collapsed="1"/>
    <col min="5" max="18" width="8.140625" style="311" customWidth="1"/>
    <col min="19" max="19" width="1.85546875" style="311" customWidth="1"/>
    <col min="20" max="20" width="9.140625" style="144"/>
    <col min="21" max="21" width="0" style="144" hidden="1" customWidth="1"/>
    <col min="22" max="28" width="9.140625" style="144"/>
    <col min="29" max="32" width="9.140625" style="142"/>
    <col min="33" max="16384" width="9.140625" style="310"/>
  </cols>
  <sheetData>
    <row r="2" spans="2:19">
      <c r="B2" s="478" t="s">
        <v>2794</v>
      </c>
      <c r="C2" s="478"/>
      <c r="D2" s="478"/>
      <c r="E2" s="478"/>
      <c r="F2" s="478"/>
      <c r="G2" s="478"/>
      <c r="H2" s="478"/>
      <c r="I2" s="478"/>
      <c r="J2" s="478"/>
      <c r="K2" s="478"/>
      <c r="L2" s="478"/>
      <c r="M2" s="478"/>
      <c r="N2" s="478"/>
      <c r="O2" s="478"/>
      <c r="P2" s="478"/>
      <c r="Q2" s="478"/>
      <c r="R2" s="478"/>
      <c r="S2" s="356"/>
    </row>
    <row r="3" spans="2:19">
      <c r="B3" s="475" t="s">
        <v>646</v>
      </c>
      <c r="C3" s="476"/>
      <c r="D3" s="476"/>
      <c r="E3" s="476"/>
      <c r="F3" s="476"/>
      <c r="G3" s="476"/>
      <c r="H3" s="476"/>
      <c r="I3" s="476"/>
      <c r="J3" s="476"/>
      <c r="K3" s="476"/>
      <c r="L3" s="476"/>
      <c r="M3" s="476"/>
      <c r="N3" s="476"/>
      <c r="O3" s="476"/>
      <c r="P3" s="476"/>
      <c r="Q3" s="476"/>
      <c r="R3" s="476"/>
      <c r="S3" s="356"/>
    </row>
    <row r="4" spans="2:19" ht="14.1" customHeight="1">
      <c r="B4" s="316"/>
      <c r="C4" s="316"/>
      <c r="D4" s="317">
        <v>2015</v>
      </c>
      <c r="E4" s="317">
        <v>2016</v>
      </c>
      <c r="F4" s="317">
        <v>2017</v>
      </c>
      <c r="G4" s="317">
        <v>2018</v>
      </c>
      <c r="H4" s="317">
        <v>2019</v>
      </c>
      <c r="I4" s="317">
        <v>2020</v>
      </c>
      <c r="J4" s="317">
        <v>2021</v>
      </c>
      <c r="K4" s="317">
        <v>2022</v>
      </c>
      <c r="L4" s="317">
        <v>2023</v>
      </c>
      <c r="M4" s="317">
        <v>2024</v>
      </c>
      <c r="N4" s="317">
        <v>2025</v>
      </c>
      <c r="O4" s="317">
        <v>2026</v>
      </c>
      <c r="P4" s="317">
        <v>2027</v>
      </c>
      <c r="Q4" s="317">
        <v>2028</v>
      </c>
      <c r="R4" s="317">
        <v>2029</v>
      </c>
      <c r="S4" s="330"/>
    </row>
    <row r="5" spans="2:19" ht="14.1" customHeight="1">
      <c r="B5" s="318" t="s">
        <v>2601</v>
      </c>
      <c r="C5" s="349" t="s">
        <v>2733</v>
      </c>
      <c r="D5" s="320" t="s">
        <v>2673</v>
      </c>
      <c r="E5" s="320" t="s">
        <v>2673</v>
      </c>
      <c r="F5" s="320" t="s">
        <v>2673</v>
      </c>
      <c r="G5" s="320" t="s">
        <v>2673</v>
      </c>
      <c r="H5" s="320" t="s">
        <v>2673</v>
      </c>
      <c r="I5" s="320" t="s">
        <v>2673</v>
      </c>
      <c r="J5" s="320" t="s">
        <v>2673</v>
      </c>
      <c r="K5" s="320" t="s">
        <v>2673</v>
      </c>
      <c r="L5" s="320" t="s">
        <v>2673</v>
      </c>
      <c r="M5" s="320" t="s">
        <v>2673</v>
      </c>
      <c r="N5" s="320" t="s">
        <v>2673</v>
      </c>
      <c r="O5" s="320" t="s">
        <v>2673</v>
      </c>
      <c r="P5" s="320" t="s">
        <v>2673</v>
      </c>
      <c r="Q5" s="320" t="s">
        <v>2673</v>
      </c>
      <c r="R5" s="320" t="s">
        <v>2673</v>
      </c>
      <c r="S5" s="330"/>
    </row>
    <row r="6" spans="2:19" ht="14.1" customHeight="1">
      <c r="B6" s="321" t="s">
        <v>2734</v>
      </c>
      <c r="C6" s="349" t="s">
        <v>2735</v>
      </c>
      <c r="D6" s="320" t="s">
        <v>2673</v>
      </c>
      <c r="E6" s="320" t="s">
        <v>2673</v>
      </c>
      <c r="F6" s="320" t="s">
        <v>2673</v>
      </c>
      <c r="G6" s="320" t="s">
        <v>2673</v>
      </c>
      <c r="H6" s="320" t="s">
        <v>2673</v>
      </c>
      <c r="I6" s="320" t="s">
        <v>2673</v>
      </c>
      <c r="J6" s="320" t="s">
        <v>2673</v>
      </c>
      <c r="K6" s="320" t="s">
        <v>2673</v>
      </c>
      <c r="L6" s="320" t="s">
        <v>2673</v>
      </c>
      <c r="M6" s="320" t="s">
        <v>2673</v>
      </c>
      <c r="N6" s="320" t="s">
        <v>2673</v>
      </c>
      <c r="O6" s="320" t="s">
        <v>2673</v>
      </c>
      <c r="P6" s="320" t="s">
        <v>2673</v>
      </c>
      <c r="Q6" s="320" t="s">
        <v>2673</v>
      </c>
      <c r="R6" s="320" t="s">
        <v>2673</v>
      </c>
      <c r="S6" s="330"/>
    </row>
    <row r="7" spans="2:19" ht="14.1" customHeight="1">
      <c r="B7" s="321" t="s">
        <v>759</v>
      </c>
      <c r="C7" s="349" t="s">
        <v>2736</v>
      </c>
      <c r="D7" s="320" t="s">
        <v>2673</v>
      </c>
      <c r="E7" s="320" t="s">
        <v>2673</v>
      </c>
      <c r="F7" s="320" t="s">
        <v>2673</v>
      </c>
      <c r="G7" s="320" t="s">
        <v>2673</v>
      </c>
      <c r="H7" s="320" t="s">
        <v>2673</v>
      </c>
      <c r="I7" s="320" t="s">
        <v>2673</v>
      </c>
      <c r="J7" s="320" t="s">
        <v>2673</v>
      </c>
      <c r="K7" s="320" t="s">
        <v>2673</v>
      </c>
      <c r="L7" s="320" t="s">
        <v>2673</v>
      </c>
      <c r="M7" s="320" t="s">
        <v>2673</v>
      </c>
      <c r="N7" s="320" t="s">
        <v>2673</v>
      </c>
      <c r="O7" s="320" t="s">
        <v>2673</v>
      </c>
      <c r="P7" s="320" t="s">
        <v>2673</v>
      </c>
      <c r="Q7" s="320" t="s">
        <v>2673</v>
      </c>
      <c r="R7" s="320" t="s">
        <v>2673</v>
      </c>
      <c r="S7" s="330"/>
    </row>
    <row r="8" spans="2:19" ht="14.1" customHeight="1">
      <c r="B8" s="321" t="s">
        <v>770</v>
      </c>
      <c r="C8" s="349" t="s">
        <v>2737</v>
      </c>
      <c r="D8" s="320" t="s">
        <v>2673</v>
      </c>
      <c r="E8" s="320" t="s">
        <v>2673</v>
      </c>
      <c r="F8" s="320" t="s">
        <v>2673</v>
      </c>
      <c r="G8" s="320" t="s">
        <v>2673</v>
      </c>
      <c r="H8" s="320" t="s">
        <v>2673</v>
      </c>
      <c r="I8" s="320" t="s">
        <v>2673</v>
      </c>
      <c r="J8" s="320" t="s">
        <v>2673</v>
      </c>
      <c r="K8" s="320" t="s">
        <v>2673</v>
      </c>
      <c r="L8" s="320" t="s">
        <v>2673</v>
      </c>
      <c r="M8" s="320" t="s">
        <v>2673</v>
      </c>
      <c r="N8" s="320" t="s">
        <v>2673</v>
      </c>
      <c r="O8" s="320" t="s">
        <v>2673</v>
      </c>
      <c r="P8" s="320" t="s">
        <v>2673</v>
      </c>
      <c r="Q8" s="320" t="s">
        <v>2673</v>
      </c>
      <c r="R8" s="320" t="s">
        <v>2673</v>
      </c>
      <c r="S8" s="330"/>
    </row>
    <row r="9" spans="2:19" ht="14.1" customHeight="1">
      <c r="B9" s="321" t="s">
        <v>644</v>
      </c>
      <c r="C9" s="349" t="s">
        <v>2738</v>
      </c>
      <c r="D9" s="320" t="s">
        <v>2673</v>
      </c>
      <c r="E9" s="320" t="s">
        <v>2673</v>
      </c>
      <c r="F9" s="320" t="s">
        <v>2673</v>
      </c>
      <c r="G9" s="320" t="s">
        <v>2673</v>
      </c>
      <c r="H9" s="320" t="s">
        <v>2673</v>
      </c>
      <c r="I9" s="320" t="s">
        <v>2673</v>
      </c>
      <c r="J9" s="320" t="s">
        <v>2673</v>
      </c>
      <c r="K9" s="320" t="s">
        <v>2673</v>
      </c>
      <c r="L9" s="320" t="s">
        <v>2673</v>
      </c>
      <c r="M9" s="320" t="s">
        <v>2673</v>
      </c>
      <c r="N9" s="320" t="s">
        <v>2673</v>
      </c>
      <c r="O9" s="320" t="s">
        <v>2673</v>
      </c>
      <c r="P9" s="320" t="s">
        <v>2673</v>
      </c>
      <c r="Q9" s="320" t="s">
        <v>2673</v>
      </c>
      <c r="R9" s="320" t="s">
        <v>2673</v>
      </c>
      <c r="S9" s="330"/>
    </row>
    <row r="10" spans="2:19" ht="14.1" customHeight="1">
      <c r="B10" s="321" t="s">
        <v>171</v>
      </c>
      <c r="C10" s="349" t="s">
        <v>2739</v>
      </c>
      <c r="D10" s="320" t="s">
        <v>2673</v>
      </c>
      <c r="E10" s="320" t="s">
        <v>2673</v>
      </c>
      <c r="F10" s="320" t="s">
        <v>2673</v>
      </c>
      <c r="G10" s="320" t="s">
        <v>2673</v>
      </c>
      <c r="H10" s="320" t="s">
        <v>2673</v>
      </c>
      <c r="I10" s="320" t="s">
        <v>2673</v>
      </c>
      <c r="J10" s="320" t="s">
        <v>2673</v>
      </c>
      <c r="K10" s="320" t="s">
        <v>2673</v>
      </c>
      <c r="L10" s="320" t="s">
        <v>2673</v>
      </c>
      <c r="M10" s="320" t="s">
        <v>2673</v>
      </c>
      <c r="N10" s="320" t="s">
        <v>2673</v>
      </c>
      <c r="O10" s="320" t="s">
        <v>2673</v>
      </c>
      <c r="P10" s="320" t="s">
        <v>2673</v>
      </c>
      <c r="Q10" s="320" t="s">
        <v>2673</v>
      </c>
      <c r="R10" s="320" t="s">
        <v>2673</v>
      </c>
      <c r="S10" s="330"/>
    </row>
    <row r="11" spans="2:19" ht="16.5" customHeight="1">
      <c r="B11" s="310" t="s">
        <v>2740</v>
      </c>
      <c r="C11" s="310" t="s">
        <v>2740</v>
      </c>
      <c r="D11" s="324" t="s">
        <v>2623</v>
      </c>
      <c r="E11" s="324" t="s">
        <v>2623</v>
      </c>
      <c r="F11" s="324" t="s">
        <v>2623</v>
      </c>
      <c r="G11" s="324" t="s">
        <v>2623</v>
      </c>
      <c r="H11" s="324" t="s">
        <v>2623</v>
      </c>
      <c r="I11" s="324" t="s">
        <v>2623</v>
      </c>
      <c r="J11" s="324" t="s">
        <v>2623</v>
      </c>
      <c r="K11" s="324" t="s">
        <v>2623</v>
      </c>
      <c r="L11" s="324" t="s">
        <v>2623</v>
      </c>
      <c r="M11" s="324" t="s">
        <v>2623</v>
      </c>
      <c r="N11" s="324" t="s">
        <v>2623</v>
      </c>
      <c r="O11" s="324" t="s">
        <v>2623</v>
      </c>
      <c r="P11" s="324" t="s">
        <v>2623</v>
      </c>
      <c r="Q11" s="324" t="s">
        <v>2623</v>
      </c>
      <c r="R11" s="324" t="s">
        <v>2623</v>
      </c>
      <c r="S11" s="324"/>
    </row>
    <row r="12" spans="2:19" ht="13.5" customHeight="1">
      <c r="B12" s="323" t="s">
        <v>2741</v>
      </c>
      <c r="C12" s="323" t="s">
        <v>2741</v>
      </c>
      <c r="D12" s="324" t="s">
        <v>2623</v>
      </c>
      <c r="E12" s="324" t="s">
        <v>2623</v>
      </c>
      <c r="F12" s="324" t="s">
        <v>2623</v>
      </c>
      <c r="G12" s="324" t="s">
        <v>2623</v>
      </c>
      <c r="H12" s="324" t="s">
        <v>2623</v>
      </c>
      <c r="I12" s="324" t="s">
        <v>2623</v>
      </c>
      <c r="J12" s="324" t="s">
        <v>2623</v>
      </c>
      <c r="K12" s="324" t="s">
        <v>2623</v>
      </c>
      <c r="L12" s="324" t="s">
        <v>2623</v>
      </c>
      <c r="M12" s="324" t="s">
        <v>2623</v>
      </c>
      <c r="N12" s="324" t="s">
        <v>2623</v>
      </c>
      <c r="O12" s="324" t="s">
        <v>2623</v>
      </c>
      <c r="P12" s="324" t="s">
        <v>2623</v>
      </c>
      <c r="Q12" s="324" t="s">
        <v>2623</v>
      </c>
      <c r="R12" s="324" t="s">
        <v>2623</v>
      </c>
      <c r="S12" s="324"/>
    </row>
    <row r="13" spans="2:19" ht="13.5" customHeight="1">
      <c r="B13" s="323" t="s">
        <v>2742</v>
      </c>
      <c r="C13" s="323" t="s">
        <v>2742</v>
      </c>
      <c r="D13" s="324" t="s">
        <v>2623</v>
      </c>
      <c r="E13" s="324" t="s">
        <v>2623</v>
      </c>
      <c r="F13" s="324" t="s">
        <v>2623</v>
      </c>
      <c r="G13" s="324" t="s">
        <v>2623</v>
      </c>
      <c r="H13" s="324" t="s">
        <v>2623</v>
      </c>
      <c r="I13" s="324" t="s">
        <v>2623</v>
      </c>
      <c r="J13" s="324" t="s">
        <v>2623</v>
      </c>
      <c r="K13" s="324" t="s">
        <v>2623</v>
      </c>
      <c r="L13" s="324" t="s">
        <v>2623</v>
      </c>
      <c r="M13" s="324" t="s">
        <v>2623</v>
      </c>
      <c r="N13" s="324" t="s">
        <v>2623</v>
      </c>
      <c r="O13" s="324" t="s">
        <v>2623</v>
      </c>
      <c r="P13" s="324" t="s">
        <v>2623</v>
      </c>
      <c r="Q13" s="324" t="s">
        <v>2623</v>
      </c>
      <c r="R13" s="324" t="s">
        <v>2623</v>
      </c>
      <c r="S13" s="324"/>
    </row>
    <row r="14" spans="2:19" ht="13.5" customHeight="1">
      <c r="B14" s="323" t="s">
        <v>2743</v>
      </c>
      <c r="C14" s="323" t="s">
        <v>2743</v>
      </c>
      <c r="D14" s="324" t="s">
        <v>2623</v>
      </c>
      <c r="E14" s="324" t="s">
        <v>2623</v>
      </c>
      <c r="F14" s="324" t="s">
        <v>2623</v>
      </c>
      <c r="G14" s="324" t="s">
        <v>2623</v>
      </c>
      <c r="H14" s="324" t="s">
        <v>2623</v>
      </c>
      <c r="I14" s="324" t="s">
        <v>2623</v>
      </c>
      <c r="J14" s="324" t="s">
        <v>2623</v>
      </c>
      <c r="K14" s="324" t="s">
        <v>2623</v>
      </c>
      <c r="L14" s="324" t="s">
        <v>2623</v>
      </c>
      <c r="M14" s="324" t="s">
        <v>2623</v>
      </c>
      <c r="N14" s="324" t="s">
        <v>2623</v>
      </c>
      <c r="O14" s="324" t="s">
        <v>2623</v>
      </c>
      <c r="P14" s="324" t="s">
        <v>2623</v>
      </c>
      <c r="Q14" s="324" t="s">
        <v>2623</v>
      </c>
      <c r="R14" s="324" t="s">
        <v>2623</v>
      </c>
      <c r="S14" s="324"/>
    </row>
    <row r="15" spans="2:19" ht="13.5" customHeight="1">
      <c r="B15" s="323" t="s">
        <v>2744</v>
      </c>
      <c r="C15" s="323" t="s">
        <v>2744</v>
      </c>
      <c r="D15" s="324" t="s">
        <v>2623</v>
      </c>
      <c r="E15" s="324" t="s">
        <v>2623</v>
      </c>
      <c r="F15" s="324" t="s">
        <v>2623</v>
      </c>
      <c r="G15" s="324" t="s">
        <v>2623</v>
      </c>
      <c r="H15" s="324" t="s">
        <v>2623</v>
      </c>
      <c r="I15" s="324" t="s">
        <v>2623</v>
      </c>
      <c r="J15" s="324" t="s">
        <v>2623</v>
      </c>
      <c r="K15" s="324" t="s">
        <v>2623</v>
      </c>
      <c r="L15" s="324" t="s">
        <v>2623</v>
      </c>
      <c r="M15" s="324" t="s">
        <v>2623</v>
      </c>
      <c r="N15" s="324" t="s">
        <v>2623</v>
      </c>
      <c r="O15" s="324" t="s">
        <v>2623</v>
      </c>
      <c r="P15" s="324" t="s">
        <v>2623</v>
      </c>
      <c r="Q15" s="324" t="s">
        <v>2623</v>
      </c>
      <c r="R15" s="324" t="s">
        <v>2623</v>
      </c>
      <c r="S15" s="324"/>
    </row>
    <row r="16" spans="2:19" ht="13.5" customHeight="1">
      <c r="B16" s="323" t="s">
        <v>2745</v>
      </c>
      <c r="C16" s="323" t="s">
        <v>2745</v>
      </c>
      <c r="D16" s="324">
        <v>27.557806652448491</v>
      </c>
      <c r="E16" s="324">
        <v>30.503117843402617</v>
      </c>
      <c r="F16" s="324">
        <v>33.280186146678389</v>
      </c>
      <c r="G16" s="324">
        <v>35.90385341366914</v>
      </c>
      <c r="H16" s="324">
        <v>39.46474491107292</v>
      </c>
      <c r="I16" s="324">
        <v>43.027002787764616</v>
      </c>
      <c r="J16" s="324">
        <v>45.400407682243831</v>
      </c>
      <c r="K16" s="324">
        <v>43.719425129798793</v>
      </c>
      <c r="L16" s="324">
        <v>40.022378609682121</v>
      </c>
      <c r="M16" s="324">
        <v>36.831667842040218</v>
      </c>
      <c r="N16" s="324">
        <v>33.594863451853755</v>
      </c>
      <c r="O16" s="324">
        <v>31.14661047848087</v>
      </c>
      <c r="P16" s="324">
        <v>29.177130346790676</v>
      </c>
      <c r="Q16" s="324">
        <v>27.541629096731839</v>
      </c>
      <c r="R16" s="324">
        <v>26.43290383684651</v>
      </c>
      <c r="S16" s="324"/>
    </row>
    <row r="17" spans="2:23" ht="13.5" customHeight="1">
      <c r="B17" s="323" t="s">
        <v>2746</v>
      </c>
      <c r="C17" s="323" t="s">
        <v>2746</v>
      </c>
      <c r="D17" s="324" t="s">
        <v>2623</v>
      </c>
      <c r="E17" s="324" t="s">
        <v>2623</v>
      </c>
      <c r="F17" s="324" t="s">
        <v>2623</v>
      </c>
      <c r="G17" s="324" t="s">
        <v>2623</v>
      </c>
      <c r="H17" s="324" t="s">
        <v>2623</v>
      </c>
      <c r="I17" s="324" t="s">
        <v>2623</v>
      </c>
      <c r="J17" s="324" t="s">
        <v>2623</v>
      </c>
      <c r="K17" s="324" t="s">
        <v>2623</v>
      </c>
      <c r="L17" s="324" t="s">
        <v>2623</v>
      </c>
      <c r="M17" s="324" t="s">
        <v>2623</v>
      </c>
      <c r="N17" s="324" t="s">
        <v>2623</v>
      </c>
      <c r="O17" s="324" t="s">
        <v>2623</v>
      </c>
      <c r="P17" s="324" t="s">
        <v>2623</v>
      </c>
      <c r="Q17" s="324" t="s">
        <v>2623</v>
      </c>
      <c r="R17" s="324" t="s">
        <v>2623</v>
      </c>
      <c r="S17" s="324"/>
    </row>
    <row r="18" spans="2:23" ht="13.5" customHeight="1">
      <c r="B18" s="323" t="s">
        <v>2747</v>
      </c>
      <c r="C18" s="323" t="s">
        <v>2747</v>
      </c>
      <c r="D18" s="324" t="s">
        <v>2623</v>
      </c>
      <c r="E18" s="324" t="s">
        <v>2623</v>
      </c>
      <c r="F18" s="324" t="s">
        <v>2623</v>
      </c>
      <c r="G18" s="324" t="s">
        <v>2623</v>
      </c>
      <c r="H18" s="324" t="s">
        <v>2623</v>
      </c>
      <c r="I18" s="324" t="s">
        <v>2623</v>
      </c>
      <c r="J18" s="324" t="s">
        <v>2623</v>
      </c>
      <c r="K18" s="324" t="s">
        <v>2623</v>
      </c>
      <c r="L18" s="324" t="s">
        <v>2623</v>
      </c>
      <c r="M18" s="324" t="s">
        <v>2623</v>
      </c>
      <c r="N18" s="324" t="s">
        <v>2623</v>
      </c>
      <c r="O18" s="324" t="s">
        <v>2623</v>
      </c>
      <c r="P18" s="324" t="s">
        <v>2623</v>
      </c>
      <c r="Q18" s="324" t="s">
        <v>2623</v>
      </c>
      <c r="R18" s="324" t="s">
        <v>2623</v>
      </c>
      <c r="S18" s="324"/>
    </row>
    <row r="19" spans="2:23" ht="13.5" customHeight="1">
      <c r="B19" s="323" t="s">
        <v>2748</v>
      </c>
      <c r="C19" s="323" t="s">
        <v>2748</v>
      </c>
      <c r="D19" s="324" t="s">
        <v>2623</v>
      </c>
      <c r="E19" s="324" t="s">
        <v>2623</v>
      </c>
      <c r="F19" s="324" t="s">
        <v>2623</v>
      </c>
      <c r="G19" s="324" t="s">
        <v>2623</v>
      </c>
      <c r="H19" s="324" t="s">
        <v>2623</v>
      </c>
      <c r="I19" s="324" t="s">
        <v>2623</v>
      </c>
      <c r="J19" s="324" t="s">
        <v>2623</v>
      </c>
      <c r="K19" s="324" t="s">
        <v>2623</v>
      </c>
      <c r="L19" s="324" t="s">
        <v>2623</v>
      </c>
      <c r="M19" s="324" t="s">
        <v>2623</v>
      </c>
      <c r="N19" s="324" t="s">
        <v>2623</v>
      </c>
      <c r="O19" s="324" t="s">
        <v>2623</v>
      </c>
      <c r="P19" s="324" t="s">
        <v>2623</v>
      </c>
      <c r="Q19" s="324" t="s">
        <v>2623</v>
      </c>
      <c r="R19" s="324" t="s">
        <v>2623</v>
      </c>
      <c r="S19" s="324"/>
    </row>
    <row r="20" spans="2:23" ht="13.5" customHeight="1">
      <c r="B20" s="323" t="s">
        <v>2750</v>
      </c>
      <c r="C20" s="323" t="s">
        <v>2750</v>
      </c>
      <c r="D20" s="324" t="s">
        <v>2623</v>
      </c>
      <c r="E20" s="324" t="s">
        <v>2623</v>
      </c>
      <c r="F20" s="324" t="s">
        <v>2623</v>
      </c>
      <c r="G20" s="324" t="s">
        <v>2623</v>
      </c>
      <c r="H20" s="324" t="s">
        <v>2623</v>
      </c>
      <c r="I20" s="324" t="s">
        <v>2623</v>
      </c>
      <c r="J20" s="324" t="s">
        <v>2623</v>
      </c>
      <c r="K20" s="324" t="s">
        <v>2623</v>
      </c>
      <c r="L20" s="324" t="s">
        <v>2623</v>
      </c>
      <c r="M20" s="324" t="s">
        <v>2623</v>
      </c>
      <c r="N20" s="324" t="s">
        <v>2623</v>
      </c>
      <c r="O20" s="324" t="s">
        <v>2623</v>
      </c>
      <c r="P20" s="324" t="s">
        <v>2623</v>
      </c>
      <c r="Q20" s="324" t="s">
        <v>2623</v>
      </c>
      <c r="R20" s="324" t="s">
        <v>2623</v>
      </c>
      <c r="S20" s="324"/>
    </row>
    <row r="21" spans="2:23" ht="13.5" customHeight="1">
      <c r="B21" s="323" t="s">
        <v>2751</v>
      </c>
      <c r="C21" s="323" t="s">
        <v>2751</v>
      </c>
      <c r="D21" s="324" t="s">
        <v>2623</v>
      </c>
      <c r="E21" s="324" t="s">
        <v>2623</v>
      </c>
      <c r="F21" s="324" t="s">
        <v>2623</v>
      </c>
      <c r="G21" s="324" t="s">
        <v>2623</v>
      </c>
      <c r="H21" s="324" t="s">
        <v>2623</v>
      </c>
      <c r="I21" s="324" t="s">
        <v>2623</v>
      </c>
      <c r="J21" s="324" t="s">
        <v>2623</v>
      </c>
      <c r="K21" s="324" t="s">
        <v>2623</v>
      </c>
      <c r="L21" s="324" t="s">
        <v>2623</v>
      </c>
      <c r="M21" s="324" t="s">
        <v>2623</v>
      </c>
      <c r="N21" s="324" t="s">
        <v>2623</v>
      </c>
      <c r="O21" s="324" t="s">
        <v>2623</v>
      </c>
      <c r="P21" s="324" t="s">
        <v>2623</v>
      </c>
      <c r="Q21" s="324" t="s">
        <v>2623</v>
      </c>
      <c r="R21" s="324" t="s">
        <v>2623</v>
      </c>
      <c r="S21" s="324"/>
      <c r="V21" s="376"/>
      <c r="W21" s="377"/>
    </row>
    <row r="22" spans="2:23" ht="13.5" customHeight="1">
      <c r="B22" s="323" t="s">
        <v>2788</v>
      </c>
      <c r="C22" s="323" t="s">
        <v>2752</v>
      </c>
      <c r="D22" s="324" t="s">
        <v>2623</v>
      </c>
      <c r="E22" s="324" t="s">
        <v>2623</v>
      </c>
      <c r="F22" s="324" t="s">
        <v>2623</v>
      </c>
      <c r="G22" s="324" t="s">
        <v>2623</v>
      </c>
      <c r="H22" s="324" t="s">
        <v>2623</v>
      </c>
      <c r="I22" s="324" t="s">
        <v>2623</v>
      </c>
      <c r="J22" s="324" t="s">
        <v>2623</v>
      </c>
      <c r="K22" s="324" t="s">
        <v>2623</v>
      </c>
      <c r="L22" s="324" t="s">
        <v>2623</v>
      </c>
      <c r="M22" s="324" t="s">
        <v>2623</v>
      </c>
      <c r="N22" s="324" t="s">
        <v>2623</v>
      </c>
      <c r="O22" s="324" t="s">
        <v>2623</v>
      </c>
      <c r="P22" s="324" t="s">
        <v>2623</v>
      </c>
      <c r="Q22" s="324" t="s">
        <v>2623</v>
      </c>
      <c r="R22" s="324" t="s">
        <v>2623</v>
      </c>
      <c r="S22" s="324"/>
    </row>
    <row r="23" spans="2:23" ht="13.5" customHeight="1">
      <c r="B23" s="323" t="s">
        <v>2753</v>
      </c>
      <c r="C23" s="323" t="s">
        <v>2753</v>
      </c>
      <c r="D23" s="324" t="s">
        <v>2623</v>
      </c>
      <c r="E23" s="324" t="s">
        <v>2623</v>
      </c>
      <c r="F23" s="324" t="s">
        <v>2623</v>
      </c>
      <c r="G23" s="324" t="s">
        <v>2623</v>
      </c>
      <c r="H23" s="324" t="s">
        <v>2623</v>
      </c>
      <c r="I23" s="324" t="s">
        <v>2623</v>
      </c>
      <c r="J23" s="324" t="s">
        <v>2623</v>
      </c>
      <c r="K23" s="324" t="s">
        <v>2623</v>
      </c>
      <c r="L23" s="324" t="s">
        <v>2623</v>
      </c>
      <c r="M23" s="324" t="s">
        <v>2623</v>
      </c>
      <c r="N23" s="324" t="s">
        <v>2623</v>
      </c>
      <c r="O23" s="324" t="s">
        <v>2623</v>
      </c>
      <c r="P23" s="324" t="s">
        <v>2623</v>
      </c>
      <c r="Q23" s="324" t="s">
        <v>2623</v>
      </c>
      <c r="R23" s="324" t="s">
        <v>2623</v>
      </c>
      <c r="S23" s="324"/>
    </row>
    <row r="24" spans="2:23" ht="13.5" customHeight="1">
      <c r="B24" s="323" t="s">
        <v>2754</v>
      </c>
      <c r="C24" s="323" t="s">
        <v>2754</v>
      </c>
      <c r="D24" s="324" t="s">
        <v>2623</v>
      </c>
      <c r="E24" s="324" t="s">
        <v>2623</v>
      </c>
      <c r="F24" s="324" t="s">
        <v>2623</v>
      </c>
      <c r="G24" s="324" t="s">
        <v>2623</v>
      </c>
      <c r="H24" s="324" t="s">
        <v>2623</v>
      </c>
      <c r="I24" s="324" t="s">
        <v>2623</v>
      </c>
      <c r="J24" s="324" t="s">
        <v>2623</v>
      </c>
      <c r="K24" s="324" t="s">
        <v>2623</v>
      </c>
      <c r="L24" s="324" t="s">
        <v>2623</v>
      </c>
      <c r="M24" s="324" t="s">
        <v>2623</v>
      </c>
      <c r="N24" s="324" t="s">
        <v>2623</v>
      </c>
      <c r="O24" s="324" t="s">
        <v>2623</v>
      </c>
      <c r="P24" s="324" t="s">
        <v>2623</v>
      </c>
      <c r="Q24" s="324" t="s">
        <v>2623</v>
      </c>
      <c r="R24" s="324" t="s">
        <v>2623</v>
      </c>
      <c r="S24" s="324"/>
    </row>
    <row r="25" spans="2:23" ht="13.5" customHeight="1">
      <c r="B25" s="323" t="s">
        <v>2755</v>
      </c>
      <c r="C25" s="323" t="s">
        <v>2755</v>
      </c>
      <c r="D25" s="324" t="s">
        <v>2623</v>
      </c>
      <c r="E25" s="324" t="s">
        <v>2623</v>
      </c>
      <c r="F25" s="324" t="s">
        <v>2623</v>
      </c>
      <c r="G25" s="324" t="s">
        <v>2623</v>
      </c>
      <c r="H25" s="324" t="s">
        <v>2623</v>
      </c>
      <c r="I25" s="324" t="s">
        <v>2623</v>
      </c>
      <c r="J25" s="324" t="s">
        <v>2623</v>
      </c>
      <c r="K25" s="324" t="s">
        <v>2623</v>
      </c>
      <c r="L25" s="324" t="s">
        <v>2623</v>
      </c>
      <c r="M25" s="324" t="s">
        <v>2623</v>
      </c>
      <c r="N25" s="324" t="s">
        <v>2623</v>
      </c>
      <c r="O25" s="324" t="s">
        <v>2623</v>
      </c>
      <c r="P25" s="324" t="s">
        <v>2623</v>
      </c>
      <c r="Q25" s="324" t="s">
        <v>2623</v>
      </c>
      <c r="R25" s="324" t="s">
        <v>2623</v>
      </c>
      <c r="S25" s="324"/>
    </row>
    <row r="26" spans="2:23" ht="13.5" customHeight="1">
      <c r="B26" s="323" t="s">
        <v>2756</v>
      </c>
      <c r="C26" s="323" t="s">
        <v>2756</v>
      </c>
      <c r="D26" s="324">
        <v>39.706188117347921</v>
      </c>
      <c r="E26" s="324">
        <v>47.537928678840089</v>
      </c>
      <c r="F26" s="324">
        <v>48.058632027821638</v>
      </c>
      <c r="G26" s="324">
        <v>50.784205389559567</v>
      </c>
      <c r="H26" s="324">
        <v>54.148302406881207</v>
      </c>
      <c r="I26" s="324">
        <v>63.01941695649532</v>
      </c>
      <c r="J26" s="324">
        <v>64.180771042618261</v>
      </c>
      <c r="K26" s="324">
        <v>65.412397126344786</v>
      </c>
      <c r="L26" s="324">
        <v>70.7205983783481</v>
      </c>
      <c r="M26" s="324">
        <v>70.704685001004364</v>
      </c>
      <c r="N26" s="324">
        <v>68.278383842479357</v>
      </c>
      <c r="O26" s="324">
        <v>65.710467005936707</v>
      </c>
      <c r="P26" s="324">
        <v>63.727484649065893</v>
      </c>
      <c r="Q26" s="324">
        <v>61.851324260809335</v>
      </c>
      <c r="R26" s="324">
        <v>60.343083389710664</v>
      </c>
      <c r="S26" s="324"/>
      <c r="T26" s="379"/>
    </row>
    <row r="27" spans="2:23" ht="13.5" customHeight="1">
      <c r="B27" s="323" t="s">
        <v>2757</v>
      </c>
      <c r="C27" s="323" t="s">
        <v>2757</v>
      </c>
      <c r="D27" s="324" t="s">
        <v>2623</v>
      </c>
      <c r="E27" s="324" t="s">
        <v>2623</v>
      </c>
      <c r="F27" s="324" t="s">
        <v>2623</v>
      </c>
      <c r="G27" s="324" t="s">
        <v>2623</v>
      </c>
      <c r="H27" s="324" t="s">
        <v>2623</v>
      </c>
      <c r="I27" s="324" t="s">
        <v>2623</v>
      </c>
      <c r="J27" s="324" t="s">
        <v>2623</v>
      </c>
      <c r="K27" s="324" t="s">
        <v>2623</v>
      </c>
      <c r="L27" s="324" t="s">
        <v>2623</v>
      </c>
      <c r="M27" s="324" t="s">
        <v>2623</v>
      </c>
      <c r="N27" s="324" t="s">
        <v>2623</v>
      </c>
      <c r="O27" s="324" t="s">
        <v>2623</v>
      </c>
      <c r="P27" s="324" t="s">
        <v>2623</v>
      </c>
      <c r="Q27" s="324" t="s">
        <v>2623</v>
      </c>
      <c r="R27" s="324" t="s">
        <v>2623</v>
      </c>
      <c r="S27" s="324"/>
    </row>
    <row r="28" spans="2:23" ht="13.5" customHeight="1">
      <c r="B28" s="323" t="s">
        <v>2758</v>
      </c>
      <c r="C28" s="323" t="s">
        <v>2758</v>
      </c>
      <c r="D28" s="324" t="s">
        <v>2623</v>
      </c>
      <c r="E28" s="324" t="s">
        <v>2623</v>
      </c>
      <c r="F28" s="324" t="s">
        <v>2623</v>
      </c>
      <c r="G28" s="324" t="s">
        <v>2623</v>
      </c>
      <c r="H28" s="324" t="s">
        <v>2623</v>
      </c>
      <c r="I28" s="324" t="s">
        <v>2623</v>
      </c>
      <c r="J28" s="324" t="s">
        <v>2623</v>
      </c>
      <c r="K28" s="324" t="s">
        <v>2623</v>
      </c>
      <c r="L28" s="324" t="s">
        <v>2623</v>
      </c>
      <c r="M28" s="324" t="s">
        <v>2623</v>
      </c>
      <c r="N28" s="324" t="s">
        <v>2623</v>
      </c>
      <c r="O28" s="324" t="s">
        <v>2623</v>
      </c>
      <c r="P28" s="324" t="s">
        <v>2623</v>
      </c>
      <c r="Q28" s="324" t="s">
        <v>2623</v>
      </c>
      <c r="R28" s="324" t="s">
        <v>2623</v>
      </c>
      <c r="S28" s="324"/>
    </row>
    <row r="29" spans="2:23" ht="13.5" customHeight="1">
      <c r="B29" s="323" t="s">
        <v>2759</v>
      </c>
      <c r="C29" s="323" t="s">
        <v>2759</v>
      </c>
      <c r="D29" s="324" t="s">
        <v>2623</v>
      </c>
      <c r="E29" s="324" t="s">
        <v>2623</v>
      </c>
      <c r="F29" s="324" t="s">
        <v>2623</v>
      </c>
      <c r="G29" s="324" t="s">
        <v>2623</v>
      </c>
      <c r="H29" s="324" t="s">
        <v>2623</v>
      </c>
      <c r="I29" s="324" t="s">
        <v>2623</v>
      </c>
      <c r="J29" s="324" t="s">
        <v>2623</v>
      </c>
      <c r="K29" s="324" t="s">
        <v>2623</v>
      </c>
      <c r="L29" s="324" t="s">
        <v>2623</v>
      </c>
      <c r="M29" s="324" t="s">
        <v>2623</v>
      </c>
      <c r="N29" s="324" t="s">
        <v>2623</v>
      </c>
      <c r="O29" s="324" t="s">
        <v>2623</v>
      </c>
      <c r="P29" s="324" t="s">
        <v>2623</v>
      </c>
      <c r="Q29" s="324" t="s">
        <v>2623</v>
      </c>
      <c r="R29" s="324" t="s">
        <v>2623</v>
      </c>
      <c r="S29" s="324"/>
    </row>
    <row r="30" spans="2:23" ht="13.5" customHeight="1">
      <c r="B30" s="323" t="s">
        <v>2760</v>
      </c>
      <c r="C30" s="323" t="s">
        <v>2760</v>
      </c>
      <c r="D30" s="324" t="s">
        <v>2623</v>
      </c>
      <c r="E30" s="324" t="s">
        <v>2623</v>
      </c>
      <c r="F30" s="324" t="s">
        <v>2623</v>
      </c>
      <c r="G30" s="324" t="s">
        <v>2623</v>
      </c>
      <c r="H30" s="324" t="s">
        <v>2623</v>
      </c>
      <c r="I30" s="324" t="s">
        <v>2623</v>
      </c>
      <c r="J30" s="324" t="s">
        <v>2623</v>
      </c>
      <c r="K30" s="324" t="s">
        <v>2623</v>
      </c>
      <c r="L30" s="324" t="s">
        <v>2623</v>
      </c>
      <c r="M30" s="324" t="s">
        <v>2623</v>
      </c>
      <c r="N30" s="324" t="s">
        <v>2623</v>
      </c>
      <c r="O30" s="324" t="s">
        <v>2623</v>
      </c>
      <c r="P30" s="324" t="s">
        <v>2623</v>
      </c>
      <c r="Q30" s="324" t="s">
        <v>2623</v>
      </c>
      <c r="R30" s="324" t="s">
        <v>2623</v>
      </c>
      <c r="S30" s="324"/>
    </row>
    <row r="31" spans="2:23" ht="13.5" customHeight="1">
      <c r="B31" s="323" t="s">
        <v>2761</v>
      </c>
      <c r="C31" s="323" t="s">
        <v>2761</v>
      </c>
      <c r="D31" s="324">
        <v>23.148673638280048</v>
      </c>
      <c r="E31" s="324">
        <v>29.984047076919101</v>
      </c>
      <c r="F31" s="324">
        <v>31.098468930042873</v>
      </c>
      <c r="G31" s="324">
        <v>34.088695449779912</v>
      </c>
      <c r="H31" s="324">
        <v>36.188031438833775</v>
      </c>
      <c r="I31" s="324">
        <v>40.004445156847545</v>
      </c>
      <c r="J31" s="324">
        <v>43.394156322418333</v>
      </c>
      <c r="K31" s="324">
        <v>48.821637949378314</v>
      </c>
      <c r="L31" s="324">
        <v>50.068304330974868</v>
      </c>
      <c r="M31" s="324">
        <v>51.794600236080299</v>
      </c>
      <c r="N31" s="324">
        <v>52.361959729824505</v>
      </c>
      <c r="O31" s="324">
        <v>52.273286761106128</v>
      </c>
      <c r="P31" s="324">
        <v>52.357524008495027</v>
      </c>
      <c r="Q31" s="324">
        <v>52.488798805423855</v>
      </c>
      <c r="R31" s="324">
        <v>52.669796362851528</v>
      </c>
      <c r="S31" s="324"/>
    </row>
    <row r="32" spans="2:23" ht="13.5" customHeight="1">
      <c r="B32" s="323" t="s">
        <v>2762</v>
      </c>
      <c r="C32" s="323" t="s">
        <v>2762</v>
      </c>
      <c r="D32" s="324" t="s">
        <v>2623</v>
      </c>
      <c r="E32" s="324" t="s">
        <v>2623</v>
      </c>
      <c r="F32" s="324" t="s">
        <v>2623</v>
      </c>
      <c r="G32" s="324" t="s">
        <v>2623</v>
      </c>
      <c r="H32" s="324" t="s">
        <v>2623</v>
      </c>
      <c r="I32" s="324" t="s">
        <v>2623</v>
      </c>
      <c r="J32" s="324" t="s">
        <v>2623</v>
      </c>
      <c r="K32" s="324" t="s">
        <v>2623</v>
      </c>
      <c r="L32" s="324" t="s">
        <v>2623</v>
      </c>
      <c r="M32" s="324" t="s">
        <v>2623</v>
      </c>
      <c r="N32" s="324" t="s">
        <v>2623</v>
      </c>
      <c r="O32" s="324" t="s">
        <v>2623</v>
      </c>
      <c r="P32" s="324" t="s">
        <v>2623</v>
      </c>
      <c r="Q32" s="324" t="s">
        <v>2623</v>
      </c>
      <c r="R32" s="324" t="s">
        <v>2623</v>
      </c>
      <c r="S32" s="324"/>
    </row>
    <row r="33" spans="2:19" ht="13.5" customHeight="1">
      <c r="B33" s="323" t="s">
        <v>2763</v>
      </c>
      <c r="C33" s="323" t="s">
        <v>2763</v>
      </c>
      <c r="D33" s="324" t="s">
        <v>2623</v>
      </c>
      <c r="E33" s="324" t="s">
        <v>2623</v>
      </c>
      <c r="F33" s="324" t="s">
        <v>2623</v>
      </c>
      <c r="G33" s="324" t="s">
        <v>2623</v>
      </c>
      <c r="H33" s="324" t="s">
        <v>2623</v>
      </c>
      <c r="I33" s="324" t="s">
        <v>2623</v>
      </c>
      <c r="J33" s="324" t="s">
        <v>2623</v>
      </c>
      <c r="K33" s="324" t="s">
        <v>2623</v>
      </c>
      <c r="L33" s="324" t="s">
        <v>2623</v>
      </c>
      <c r="M33" s="324" t="s">
        <v>2623</v>
      </c>
      <c r="N33" s="324" t="s">
        <v>2623</v>
      </c>
      <c r="O33" s="324" t="s">
        <v>2623</v>
      </c>
      <c r="P33" s="324" t="s">
        <v>2623</v>
      </c>
      <c r="Q33" s="324" t="s">
        <v>2623</v>
      </c>
      <c r="R33" s="324" t="s">
        <v>2623</v>
      </c>
      <c r="S33" s="324"/>
    </row>
    <row r="34" spans="2:19" ht="13.5" customHeight="1">
      <c r="B34" s="323" t="s">
        <v>2764</v>
      </c>
      <c r="C34" s="323" t="s">
        <v>2764</v>
      </c>
      <c r="D34" s="324" t="s">
        <v>2623</v>
      </c>
      <c r="E34" s="324" t="s">
        <v>2623</v>
      </c>
      <c r="F34" s="324" t="s">
        <v>2623</v>
      </c>
      <c r="G34" s="324" t="s">
        <v>2623</v>
      </c>
      <c r="H34" s="324" t="s">
        <v>2623</v>
      </c>
      <c r="I34" s="324" t="s">
        <v>2623</v>
      </c>
      <c r="J34" s="324" t="s">
        <v>2623</v>
      </c>
      <c r="K34" s="324" t="s">
        <v>2623</v>
      </c>
      <c r="L34" s="324" t="s">
        <v>2623</v>
      </c>
      <c r="M34" s="324" t="s">
        <v>2623</v>
      </c>
      <c r="N34" s="324" t="s">
        <v>2623</v>
      </c>
      <c r="O34" s="324" t="s">
        <v>2623</v>
      </c>
      <c r="P34" s="324" t="s">
        <v>2623</v>
      </c>
      <c r="Q34" s="324" t="s">
        <v>2623</v>
      </c>
      <c r="R34" s="324" t="s">
        <v>2623</v>
      </c>
      <c r="S34" s="324"/>
    </row>
    <row r="35" spans="2:19" ht="13.5" customHeight="1">
      <c r="B35" s="323" t="s">
        <v>2765</v>
      </c>
      <c r="C35" s="323" t="s">
        <v>2765</v>
      </c>
      <c r="D35" s="324" t="s">
        <v>2623</v>
      </c>
      <c r="E35" s="324" t="s">
        <v>2623</v>
      </c>
      <c r="F35" s="324" t="s">
        <v>2623</v>
      </c>
      <c r="G35" s="324" t="s">
        <v>2623</v>
      </c>
      <c r="H35" s="324" t="s">
        <v>2623</v>
      </c>
      <c r="I35" s="324" t="s">
        <v>2623</v>
      </c>
      <c r="J35" s="324" t="s">
        <v>2623</v>
      </c>
      <c r="K35" s="324" t="s">
        <v>2623</v>
      </c>
      <c r="L35" s="324" t="s">
        <v>2623</v>
      </c>
      <c r="M35" s="324" t="s">
        <v>2623</v>
      </c>
      <c r="N35" s="324" t="s">
        <v>2623</v>
      </c>
      <c r="O35" s="324" t="s">
        <v>2623</v>
      </c>
      <c r="P35" s="324" t="s">
        <v>2623</v>
      </c>
      <c r="Q35" s="324" t="s">
        <v>2623</v>
      </c>
      <c r="R35" s="324" t="s">
        <v>2623</v>
      </c>
      <c r="S35" s="324"/>
    </row>
    <row r="36" spans="2:19" ht="13.5" customHeight="1">
      <c r="B36" s="323" t="s">
        <v>2766</v>
      </c>
      <c r="C36" s="323" t="s">
        <v>2766</v>
      </c>
      <c r="D36" s="324" t="s">
        <v>2623</v>
      </c>
      <c r="E36" s="324" t="s">
        <v>2623</v>
      </c>
      <c r="F36" s="324" t="s">
        <v>2623</v>
      </c>
      <c r="G36" s="324" t="s">
        <v>2623</v>
      </c>
      <c r="H36" s="324" t="s">
        <v>2623</v>
      </c>
      <c r="I36" s="324" t="s">
        <v>2623</v>
      </c>
      <c r="J36" s="324" t="s">
        <v>2623</v>
      </c>
      <c r="K36" s="324" t="s">
        <v>2623</v>
      </c>
      <c r="L36" s="324" t="s">
        <v>2623</v>
      </c>
      <c r="M36" s="324" t="s">
        <v>2623</v>
      </c>
      <c r="N36" s="324" t="s">
        <v>2623</v>
      </c>
      <c r="O36" s="324" t="s">
        <v>2623</v>
      </c>
      <c r="P36" s="324" t="s">
        <v>2623</v>
      </c>
      <c r="Q36" s="324" t="s">
        <v>2623</v>
      </c>
      <c r="R36" s="324" t="s">
        <v>2623</v>
      </c>
      <c r="S36" s="324"/>
    </row>
    <row r="37" spans="2:19" ht="13.5" customHeight="1">
      <c r="B37" s="323" t="s">
        <v>2767</v>
      </c>
      <c r="C37" s="323" t="s">
        <v>2767</v>
      </c>
      <c r="D37" s="324">
        <v>25.889521675413935</v>
      </c>
      <c r="E37" s="324">
        <v>29.464617954498873</v>
      </c>
      <c r="F37" s="324">
        <v>32.348164748554368</v>
      </c>
      <c r="G37" s="324">
        <v>34.107028753797195</v>
      </c>
      <c r="H37" s="324">
        <v>35.920783364981041</v>
      </c>
      <c r="I37" s="324">
        <v>41.022782587137016</v>
      </c>
      <c r="J37" s="324">
        <v>45.062299653916718</v>
      </c>
      <c r="K37" s="324">
        <v>45.607819368269581</v>
      </c>
      <c r="L37" s="324">
        <v>48.637582150610434</v>
      </c>
      <c r="M37" s="324">
        <v>46.789913193129621</v>
      </c>
      <c r="N37" s="324">
        <v>45.850171652542599</v>
      </c>
      <c r="O37" s="324">
        <v>45.299739441869399</v>
      </c>
      <c r="P37" s="324">
        <v>45.00998000096974</v>
      </c>
      <c r="Q37" s="324">
        <v>44.689498179634001</v>
      </c>
      <c r="R37" s="324">
        <v>44.382117307432395</v>
      </c>
      <c r="S37" s="324"/>
    </row>
    <row r="38" spans="2:19" ht="16.5" customHeight="1">
      <c r="B38" s="323" t="s">
        <v>2789</v>
      </c>
      <c r="C38" s="323" t="s">
        <v>2768</v>
      </c>
      <c r="D38" s="324">
        <v>15.878171347999359</v>
      </c>
      <c r="E38" s="324">
        <v>19.002288335695049</v>
      </c>
      <c r="F38" s="324">
        <v>19.856439817784835</v>
      </c>
      <c r="G38" s="324">
        <v>23.492200207546919</v>
      </c>
      <c r="H38" s="324">
        <v>25.450416334412129</v>
      </c>
      <c r="I38" s="324">
        <v>34.053661020392781</v>
      </c>
      <c r="J38" s="324">
        <v>35.34285744318916</v>
      </c>
      <c r="K38" s="324">
        <v>39.168183639987262</v>
      </c>
      <c r="L38" s="324">
        <v>45.978364863638703</v>
      </c>
      <c r="M38" s="324">
        <v>46.164998823552367</v>
      </c>
      <c r="N38" s="324">
        <v>46.565862090018037</v>
      </c>
      <c r="O38" s="324">
        <v>46.345730335126035</v>
      </c>
      <c r="P38" s="324">
        <v>46.296257858046403</v>
      </c>
      <c r="Q38" s="324">
        <v>46.825815287597528</v>
      </c>
      <c r="R38" s="324">
        <v>46.604659564640926</v>
      </c>
      <c r="S38" s="324"/>
    </row>
    <row r="39" spans="2:19" ht="13.5" customHeight="1">
      <c r="B39" s="323" t="s">
        <v>2769</v>
      </c>
      <c r="C39" s="323" t="s">
        <v>2769</v>
      </c>
      <c r="D39" s="324" t="s">
        <v>2623</v>
      </c>
      <c r="E39" s="324" t="s">
        <v>2623</v>
      </c>
      <c r="F39" s="324" t="s">
        <v>2623</v>
      </c>
      <c r="G39" s="324" t="s">
        <v>2623</v>
      </c>
      <c r="H39" s="324" t="s">
        <v>2623</v>
      </c>
      <c r="I39" s="324" t="s">
        <v>2623</v>
      </c>
      <c r="J39" s="324" t="s">
        <v>2623</v>
      </c>
      <c r="K39" s="324" t="s">
        <v>2623</v>
      </c>
      <c r="L39" s="324" t="s">
        <v>2623</v>
      </c>
      <c r="M39" s="324" t="s">
        <v>2623</v>
      </c>
      <c r="N39" s="324" t="s">
        <v>2623</v>
      </c>
      <c r="O39" s="324" t="s">
        <v>2623</v>
      </c>
      <c r="P39" s="324" t="s">
        <v>2623</v>
      </c>
      <c r="Q39" s="324" t="s">
        <v>2623</v>
      </c>
      <c r="R39" s="324" t="s">
        <v>2623</v>
      </c>
      <c r="S39" s="324"/>
    </row>
    <row r="40" spans="2:19" ht="13.5" customHeight="1">
      <c r="B40" s="323" t="s">
        <v>2770</v>
      </c>
      <c r="C40" s="323" t="s">
        <v>2770</v>
      </c>
      <c r="D40" s="324" t="s">
        <v>2623</v>
      </c>
      <c r="E40" s="324" t="s">
        <v>2623</v>
      </c>
      <c r="F40" s="324" t="s">
        <v>2623</v>
      </c>
      <c r="G40" s="324" t="s">
        <v>2623</v>
      </c>
      <c r="H40" s="324" t="s">
        <v>2623</v>
      </c>
      <c r="I40" s="324" t="s">
        <v>2623</v>
      </c>
      <c r="J40" s="324" t="s">
        <v>2623</v>
      </c>
      <c r="K40" s="324" t="s">
        <v>2623</v>
      </c>
      <c r="L40" s="324" t="s">
        <v>2623</v>
      </c>
      <c r="M40" s="324" t="s">
        <v>2623</v>
      </c>
      <c r="N40" s="324" t="s">
        <v>2623</v>
      </c>
      <c r="O40" s="324" t="s">
        <v>2623</v>
      </c>
      <c r="P40" s="324" t="s">
        <v>2623</v>
      </c>
      <c r="Q40" s="324" t="s">
        <v>2623</v>
      </c>
      <c r="R40" s="324" t="s">
        <v>2623</v>
      </c>
      <c r="S40" s="324"/>
    </row>
    <row r="41" spans="2:19" ht="13.5" customHeight="1">
      <c r="B41" s="323" t="s">
        <v>2771</v>
      </c>
      <c r="C41" s="323" t="s">
        <v>2771</v>
      </c>
      <c r="D41" s="324" t="s">
        <v>2623</v>
      </c>
      <c r="E41" s="324" t="s">
        <v>2623</v>
      </c>
      <c r="F41" s="324" t="s">
        <v>2623</v>
      </c>
      <c r="G41" s="324" t="s">
        <v>2623</v>
      </c>
      <c r="H41" s="324" t="s">
        <v>2623</v>
      </c>
      <c r="I41" s="324" t="s">
        <v>2623</v>
      </c>
      <c r="J41" s="324" t="s">
        <v>2623</v>
      </c>
      <c r="K41" s="324" t="s">
        <v>2623</v>
      </c>
      <c r="L41" s="324" t="s">
        <v>2623</v>
      </c>
      <c r="M41" s="324" t="s">
        <v>2623</v>
      </c>
      <c r="N41" s="324" t="s">
        <v>2623</v>
      </c>
      <c r="O41" s="324" t="s">
        <v>2623</v>
      </c>
      <c r="P41" s="324" t="s">
        <v>2623</v>
      </c>
      <c r="Q41" s="324" t="s">
        <v>2623</v>
      </c>
      <c r="R41" s="324" t="s">
        <v>2623</v>
      </c>
      <c r="S41" s="324"/>
    </row>
    <row r="42" spans="2:19" ht="13.5" customHeight="1">
      <c r="B42" s="323" t="s">
        <v>2772</v>
      </c>
      <c r="C42" s="323" t="s">
        <v>2772</v>
      </c>
      <c r="D42" s="324" t="s">
        <v>2623</v>
      </c>
      <c r="E42" s="324" t="s">
        <v>2623</v>
      </c>
      <c r="F42" s="324" t="s">
        <v>2623</v>
      </c>
      <c r="G42" s="324" t="s">
        <v>2623</v>
      </c>
      <c r="H42" s="324" t="s">
        <v>2623</v>
      </c>
      <c r="I42" s="324" t="s">
        <v>2623</v>
      </c>
      <c r="J42" s="324" t="s">
        <v>2623</v>
      </c>
      <c r="K42" s="324" t="s">
        <v>2623</v>
      </c>
      <c r="L42" s="324" t="s">
        <v>2623</v>
      </c>
      <c r="M42" s="324" t="s">
        <v>2623</v>
      </c>
      <c r="N42" s="324" t="s">
        <v>2623</v>
      </c>
      <c r="O42" s="324" t="s">
        <v>2623</v>
      </c>
      <c r="P42" s="324" t="s">
        <v>2623</v>
      </c>
      <c r="Q42" s="324" t="s">
        <v>2623</v>
      </c>
      <c r="R42" s="324" t="s">
        <v>2623</v>
      </c>
      <c r="S42" s="324"/>
    </row>
    <row r="43" spans="2:19" ht="13.5" customHeight="1">
      <c r="B43" s="323" t="s">
        <v>2773</v>
      </c>
      <c r="C43" s="323" t="s">
        <v>2773</v>
      </c>
      <c r="D43" s="324" t="s">
        <v>2623</v>
      </c>
      <c r="E43" s="324" t="s">
        <v>2623</v>
      </c>
      <c r="F43" s="324" t="s">
        <v>2623</v>
      </c>
      <c r="G43" s="324" t="s">
        <v>2623</v>
      </c>
      <c r="H43" s="324" t="s">
        <v>2623</v>
      </c>
      <c r="I43" s="324" t="s">
        <v>2623</v>
      </c>
      <c r="J43" s="324" t="s">
        <v>2623</v>
      </c>
      <c r="K43" s="324" t="s">
        <v>2623</v>
      </c>
      <c r="L43" s="324" t="s">
        <v>2623</v>
      </c>
      <c r="M43" s="324" t="s">
        <v>2623</v>
      </c>
      <c r="N43" s="324" t="s">
        <v>2623</v>
      </c>
      <c r="O43" s="324" t="s">
        <v>2623</v>
      </c>
      <c r="P43" s="324" t="s">
        <v>2623</v>
      </c>
      <c r="Q43" s="324" t="s">
        <v>2623</v>
      </c>
      <c r="R43" s="324" t="s">
        <v>2623</v>
      </c>
      <c r="S43" s="324"/>
    </row>
    <row r="44" spans="2:19" ht="13.5" customHeight="1">
      <c r="B44" s="323" t="s">
        <v>2592</v>
      </c>
      <c r="C44" s="323" t="s">
        <v>2592</v>
      </c>
      <c r="D44" s="324" t="s">
        <v>2623</v>
      </c>
      <c r="E44" s="324" t="s">
        <v>2623</v>
      </c>
      <c r="F44" s="324" t="s">
        <v>2623</v>
      </c>
      <c r="G44" s="324" t="s">
        <v>2623</v>
      </c>
      <c r="H44" s="324" t="s">
        <v>2623</v>
      </c>
      <c r="I44" s="324" t="s">
        <v>2623</v>
      </c>
      <c r="J44" s="324" t="s">
        <v>2623</v>
      </c>
      <c r="K44" s="324" t="s">
        <v>2623</v>
      </c>
      <c r="L44" s="324" t="s">
        <v>2623</v>
      </c>
      <c r="M44" s="324" t="s">
        <v>2623</v>
      </c>
      <c r="N44" s="324" t="s">
        <v>2623</v>
      </c>
      <c r="O44" s="324" t="s">
        <v>2623</v>
      </c>
      <c r="P44" s="324" t="s">
        <v>2623</v>
      </c>
      <c r="Q44" s="324" t="s">
        <v>2623</v>
      </c>
      <c r="R44" s="324" t="s">
        <v>2623</v>
      </c>
      <c r="S44" s="324"/>
    </row>
    <row r="45" spans="2:19" ht="13.5" customHeight="1">
      <c r="B45" s="323" t="s">
        <v>2774</v>
      </c>
      <c r="C45" s="323" t="s">
        <v>2774</v>
      </c>
      <c r="D45" s="324" t="s">
        <v>2623</v>
      </c>
      <c r="E45" s="324" t="s">
        <v>2623</v>
      </c>
      <c r="F45" s="324" t="s">
        <v>2623</v>
      </c>
      <c r="G45" s="324" t="s">
        <v>2623</v>
      </c>
      <c r="H45" s="324" t="s">
        <v>2623</v>
      </c>
      <c r="I45" s="324" t="s">
        <v>2623</v>
      </c>
      <c r="J45" s="324" t="s">
        <v>2623</v>
      </c>
      <c r="K45" s="324" t="s">
        <v>2623</v>
      </c>
      <c r="L45" s="324" t="s">
        <v>2623</v>
      </c>
      <c r="M45" s="324" t="s">
        <v>2623</v>
      </c>
      <c r="N45" s="324" t="s">
        <v>2623</v>
      </c>
      <c r="O45" s="324" t="s">
        <v>2623</v>
      </c>
      <c r="P45" s="324" t="s">
        <v>2623</v>
      </c>
      <c r="Q45" s="324" t="s">
        <v>2623</v>
      </c>
      <c r="R45" s="324" t="s">
        <v>2623</v>
      </c>
      <c r="S45" s="324"/>
    </row>
    <row r="46" spans="2:19">
      <c r="B46" s="323" t="s">
        <v>2775</v>
      </c>
      <c r="C46" s="323" t="s">
        <v>2775</v>
      </c>
      <c r="D46" s="324" t="s">
        <v>2623</v>
      </c>
      <c r="E46" s="324" t="s">
        <v>2623</v>
      </c>
      <c r="F46" s="324" t="s">
        <v>2623</v>
      </c>
      <c r="G46" s="324" t="s">
        <v>2623</v>
      </c>
      <c r="H46" s="324" t="s">
        <v>2623</v>
      </c>
      <c r="I46" s="324" t="s">
        <v>2623</v>
      </c>
      <c r="J46" s="324" t="s">
        <v>2623</v>
      </c>
      <c r="K46" s="324" t="s">
        <v>2623</v>
      </c>
      <c r="L46" s="324" t="s">
        <v>2623</v>
      </c>
      <c r="M46" s="324" t="s">
        <v>2623</v>
      </c>
      <c r="N46" s="324" t="s">
        <v>2623</v>
      </c>
      <c r="O46" s="324" t="s">
        <v>2623</v>
      </c>
      <c r="P46" s="324" t="s">
        <v>2623</v>
      </c>
      <c r="Q46" s="324" t="s">
        <v>2623</v>
      </c>
      <c r="R46" s="324" t="s">
        <v>2623</v>
      </c>
      <c r="S46" s="324"/>
    </row>
    <row r="47" spans="2:19">
      <c r="B47" s="323" t="s">
        <v>2776</v>
      </c>
      <c r="C47" s="323" t="s">
        <v>2776</v>
      </c>
      <c r="D47" s="324">
        <v>56.851868702357656</v>
      </c>
      <c r="E47" s="324">
        <v>74.499830977373634</v>
      </c>
      <c r="F47" s="324">
        <v>81.426967585048175</v>
      </c>
      <c r="G47" s="324">
        <v>83.177808828974889</v>
      </c>
      <c r="H47" s="324">
        <v>87.745767354451687</v>
      </c>
      <c r="I47" s="324">
        <v>83.344567421095761</v>
      </c>
      <c r="J47" s="324">
        <v>73.591058197755174</v>
      </c>
      <c r="K47" s="324">
        <v>64.069838348068927</v>
      </c>
      <c r="L47" s="324">
        <v>79.292594143570966</v>
      </c>
      <c r="M47" s="324">
        <v>79.794198663728281</v>
      </c>
      <c r="N47" s="324">
        <v>74.241579822611655</v>
      </c>
      <c r="O47" s="324">
        <v>65.952810068871983</v>
      </c>
      <c r="P47" s="324">
        <v>56.102792312080929</v>
      </c>
      <c r="Q47" s="324">
        <v>51.416204539463251</v>
      </c>
      <c r="R47" s="324">
        <v>47.817645661537938</v>
      </c>
      <c r="S47" s="324"/>
    </row>
    <row r="48" spans="2:19">
      <c r="B48" s="323" t="s">
        <v>2777</v>
      </c>
      <c r="C48" s="323" t="s">
        <v>2777</v>
      </c>
      <c r="D48" s="324" t="s">
        <v>2673</v>
      </c>
      <c r="E48" s="324" t="s">
        <v>2673</v>
      </c>
      <c r="F48" s="324" t="s">
        <v>2673</v>
      </c>
      <c r="G48" s="324" t="s">
        <v>2673</v>
      </c>
      <c r="H48" s="324" t="s">
        <v>2673</v>
      </c>
      <c r="I48" s="324" t="s">
        <v>2673</v>
      </c>
      <c r="J48" s="324" t="s">
        <v>2673</v>
      </c>
      <c r="K48" s="324" t="s">
        <v>2673</v>
      </c>
      <c r="L48" s="324" t="s">
        <v>2673</v>
      </c>
      <c r="M48" s="324" t="s">
        <v>2673</v>
      </c>
      <c r="N48" s="324" t="s">
        <v>2673</v>
      </c>
      <c r="O48" s="324" t="s">
        <v>2673</v>
      </c>
      <c r="P48" s="324" t="s">
        <v>2673</v>
      </c>
      <c r="Q48" s="324" t="s">
        <v>2673</v>
      </c>
      <c r="R48" s="324" t="s">
        <v>2673</v>
      </c>
      <c r="S48" s="324"/>
    </row>
    <row r="49" spans="2:19">
      <c r="B49" s="325" t="s">
        <v>2778</v>
      </c>
      <c r="C49" s="325" t="s">
        <v>2778</v>
      </c>
      <c r="D49" s="326" t="s">
        <v>2623</v>
      </c>
      <c r="E49" s="326" t="s">
        <v>2623</v>
      </c>
      <c r="F49" s="326" t="s">
        <v>2623</v>
      </c>
      <c r="G49" s="326" t="s">
        <v>2623</v>
      </c>
      <c r="H49" s="326" t="s">
        <v>2623</v>
      </c>
      <c r="I49" s="326" t="s">
        <v>2623</v>
      </c>
      <c r="J49" s="326" t="s">
        <v>2623</v>
      </c>
      <c r="K49" s="326" t="s">
        <v>2623</v>
      </c>
      <c r="L49" s="326" t="s">
        <v>2623</v>
      </c>
      <c r="M49" s="326" t="s">
        <v>2623</v>
      </c>
      <c r="N49" s="326" t="s">
        <v>2623</v>
      </c>
      <c r="O49" s="326" t="s">
        <v>2623</v>
      </c>
      <c r="P49" s="326" t="s">
        <v>2623</v>
      </c>
      <c r="Q49" s="326" t="s">
        <v>2623</v>
      </c>
      <c r="R49" s="326" t="s">
        <v>2623</v>
      </c>
      <c r="S49" s="324"/>
    </row>
    <row r="50" spans="2:19" ht="6" customHeight="1">
      <c r="B50" s="323"/>
      <c r="C50" s="323"/>
      <c r="D50" s="324"/>
      <c r="E50" s="324"/>
      <c r="F50" s="324"/>
      <c r="G50" s="324"/>
      <c r="H50" s="324"/>
      <c r="I50" s="324"/>
      <c r="J50" s="324"/>
      <c r="K50" s="324"/>
      <c r="L50" s="324"/>
      <c r="M50" s="324"/>
      <c r="N50" s="324"/>
      <c r="O50" s="324"/>
      <c r="P50" s="324"/>
      <c r="Q50" s="324"/>
      <c r="R50" s="324"/>
      <c r="S50" s="324"/>
    </row>
    <row r="51" spans="2:19" ht="11.25" customHeight="1">
      <c r="B51" s="470" t="s">
        <v>2618</v>
      </c>
      <c r="C51" s="470"/>
      <c r="D51" s="470"/>
      <c r="E51" s="470"/>
      <c r="F51" s="470"/>
      <c r="G51" s="470"/>
      <c r="H51" s="470"/>
      <c r="I51" s="470"/>
      <c r="J51" s="470"/>
      <c r="K51" s="470"/>
      <c r="L51" s="470"/>
      <c r="M51" s="470"/>
      <c r="N51" s="470"/>
      <c r="O51" s="470"/>
      <c r="P51" s="470"/>
      <c r="Q51" s="470"/>
      <c r="R51" s="470"/>
      <c r="S51" s="328"/>
    </row>
    <row r="52" spans="2:19" ht="15" customHeight="1">
      <c r="B52" s="470" t="s">
        <v>2779</v>
      </c>
      <c r="C52" s="470"/>
      <c r="D52" s="470"/>
      <c r="E52" s="470"/>
      <c r="F52" s="470"/>
      <c r="G52" s="470"/>
      <c r="H52" s="470"/>
      <c r="I52" s="470"/>
      <c r="J52" s="470"/>
      <c r="K52" s="470"/>
      <c r="L52" s="470"/>
      <c r="M52" s="470"/>
      <c r="N52" s="470"/>
      <c r="O52" s="470"/>
      <c r="P52" s="470"/>
      <c r="Q52" s="470"/>
      <c r="R52" s="470"/>
      <c r="S52" s="368"/>
    </row>
    <row r="53" spans="2:19" ht="24.75" customHeight="1">
      <c r="B53" s="474" t="s">
        <v>2791</v>
      </c>
      <c r="C53" s="474"/>
      <c r="D53" s="474"/>
      <c r="E53" s="474"/>
      <c r="F53" s="474"/>
      <c r="G53" s="474"/>
      <c r="H53" s="474"/>
      <c r="I53" s="474"/>
      <c r="J53" s="474"/>
      <c r="K53" s="474"/>
      <c r="L53" s="474"/>
      <c r="M53" s="474"/>
      <c r="N53" s="474"/>
      <c r="O53" s="474"/>
      <c r="P53" s="474"/>
      <c r="Q53" s="474"/>
      <c r="R53" s="474"/>
      <c r="S53" s="368"/>
    </row>
    <row r="54" spans="2:19" ht="26.65" customHeight="1">
      <c r="B54" s="474" t="s">
        <v>2795</v>
      </c>
      <c r="C54" s="474"/>
      <c r="D54" s="474"/>
      <c r="E54" s="474"/>
      <c r="F54" s="474"/>
      <c r="G54" s="474"/>
      <c r="H54" s="474"/>
      <c r="I54" s="474"/>
      <c r="J54" s="474"/>
      <c r="K54" s="474"/>
      <c r="L54" s="474"/>
      <c r="M54" s="474"/>
      <c r="N54" s="474"/>
      <c r="O54" s="474"/>
      <c r="P54" s="474"/>
      <c r="Q54" s="474"/>
      <c r="R54" s="474"/>
    </row>
    <row r="55" spans="2:19">
      <c r="B55" s="323"/>
      <c r="C55" s="323"/>
      <c r="D55" s="330"/>
      <c r="E55" s="330"/>
      <c r="F55" s="330"/>
      <c r="G55" s="330"/>
      <c r="H55" s="330"/>
      <c r="I55" s="330"/>
      <c r="J55" s="330"/>
      <c r="K55" s="330"/>
      <c r="L55" s="330"/>
      <c r="M55" s="330"/>
      <c r="N55" s="330"/>
      <c r="O55" s="330"/>
      <c r="P55" s="330"/>
      <c r="Q55" s="330"/>
      <c r="R55" s="330"/>
    </row>
    <row r="56" spans="2:19">
      <c r="B56" s="323"/>
      <c r="C56" s="323"/>
      <c r="D56" s="330"/>
      <c r="E56" s="330"/>
      <c r="F56" s="330"/>
      <c r="G56" s="330"/>
      <c r="H56" s="330"/>
      <c r="I56" s="330"/>
      <c r="J56" s="330"/>
      <c r="K56" s="330"/>
      <c r="L56" s="330"/>
      <c r="M56" s="330"/>
      <c r="N56" s="330"/>
      <c r="O56" s="330"/>
      <c r="P56" s="330"/>
      <c r="Q56" s="330"/>
      <c r="R56" s="330"/>
    </row>
    <row r="57" spans="2:19">
      <c r="B57" s="323"/>
      <c r="C57" s="323"/>
      <c r="D57" s="330"/>
      <c r="E57" s="330"/>
      <c r="F57" s="330"/>
      <c r="G57" s="330"/>
      <c r="H57" s="330"/>
      <c r="I57" s="330"/>
      <c r="J57" s="330"/>
      <c r="K57" s="330"/>
      <c r="L57" s="330"/>
      <c r="M57" s="330"/>
      <c r="N57" s="330"/>
      <c r="O57" s="330"/>
      <c r="P57" s="330"/>
      <c r="Q57" s="330"/>
      <c r="R57" s="330"/>
    </row>
    <row r="58" spans="2:19">
      <c r="B58" s="323"/>
      <c r="C58" s="323"/>
      <c r="D58" s="330"/>
      <c r="E58" s="330"/>
      <c r="F58" s="330"/>
      <c r="G58" s="330"/>
      <c r="H58" s="330"/>
      <c r="I58" s="330"/>
      <c r="J58" s="330"/>
      <c r="K58" s="330"/>
      <c r="L58" s="330"/>
      <c r="M58" s="330"/>
      <c r="N58" s="330"/>
      <c r="O58" s="330"/>
      <c r="P58" s="330"/>
      <c r="Q58" s="330"/>
      <c r="R58" s="330"/>
    </row>
    <row r="59" spans="2:19">
      <c r="B59" s="323"/>
      <c r="C59" s="323"/>
      <c r="D59" s="330"/>
      <c r="E59" s="330"/>
      <c r="F59" s="330"/>
      <c r="G59" s="330"/>
      <c r="H59" s="330"/>
      <c r="I59" s="330"/>
      <c r="J59" s="330"/>
      <c r="K59" s="330"/>
      <c r="L59" s="330"/>
      <c r="M59" s="330"/>
      <c r="N59" s="330"/>
      <c r="O59" s="330"/>
      <c r="P59" s="330"/>
      <c r="Q59" s="330"/>
      <c r="R59" s="330"/>
    </row>
    <row r="60" spans="2:19">
      <c r="B60" s="323"/>
      <c r="C60" s="323"/>
      <c r="D60" s="330"/>
      <c r="E60" s="330"/>
      <c r="F60" s="330"/>
      <c r="G60" s="330"/>
      <c r="H60" s="330"/>
      <c r="I60" s="330"/>
      <c r="J60" s="330"/>
      <c r="K60" s="330"/>
      <c r="L60" s="330"/>
      <c r="M60" s="330"/>
      <c r="N60" s="330"/>
      <c r="O60" s="330"/>
      <c r="P60" s="330"/>
      <c r="Q60" s="330"/>
      <c r="R60" s="330"/>
    </row>
    <row r="61" spans="2:19">
      <c r="B61" s="323"/>
      <c r="C61" s="323"/>
      <c r="D61" s="330"/>
      <c r="E61" s="330"/>
      <c r="F61" s="330"/>
      <c r="G61" s="330"/>
      <c r="H61" s="330"/>
      <c r="I61" s="330"/>
      <c r="J61" s="330"/>
      <c r="K61" s="330"/>
      <c r="L61" s="330"/>
      <c r="M61" s="330"/>
      <c r="N61" s="330"/>
      <c r="O61" s="330"/>
      <c r="P61" s="330"/>
      <c r="Q61" s="330"/>
      <c r="R61" s="330"/>
    </row>
    <row r="62" spans="2:19">
      <c r="B62" s="323"/>
      <c r="C62" s="323"/>
      <c r="D62" s="330"/>
      <c r="E62" s="330"/>
      <c r="F62" s="330"/>
      <c r="G62" s="330"/>
      <c r="H62" s="330"/>
      <c r="I62" s="330"/>
      <c r="J62" s="330"/>
      <c r="K62" s="330"/>
      <c r="L62" s="330"/>
      <c r="M62" s="330"/>
      <c r="N62" s="330"/>
      <c r="O62" s="330"/>
      <c r="P62" s="330"/>
      <c r="Q62" s="330"/>
      <c r="R62" s="330"/>
    </row>
    <row r="63" spans="2:19">
      <c r="B63" s="323"/>
      <c r="C63" s="323"/>
      <c r="D63" s="330"/>
      <c r="E63" s="330"/>
      <c r="F63" s="330"/>
      <c r="G63" s="330"/>
      <c r="H63" s="330"/>
      <c r="I63" s="330"/>
      <c r="J63" s="330"/>
      <c r="K63" s="330"/>
      <c r="L63" s="330"/>
      <c r="M63" s="330"/>
      <c r="N63" s="330"/>
      <c r="O63" s="330"/>
      <c r="P63" s="330"/>
      <c r="Q63" s="330"/>
      <c r="R63" s="330"/>
    </row>
    <row r="64" spans="2:19">
      <c r="B64" s="323"/>
      <c r="C64" s="323"/>
      <c r="D64" s="330"/>
      <c r="E64" s="330"/>
      <c r="F64" s="330"/>
      <c r="G64" s="330"/>
      <c r="H64" s="330"/>
      <c r="I64" s="330"/>
      <c r="J64" s="330"/>
      <c r="K64" s="330"/>
      <c r="L64" s="330"/>
      <c r="M64" s="330"/>
      <c r="N64" s="330"/>
      <c r="O64" s="330"/>
      <c r="P64" s="330"/>
      <c r="Q64" s="330"/>
      <c r="R64" s="330"/>
    </row>
    <row r="65" spans="2:18">
      <c r="B65" s="323"/>
      <c r="C65" s="323"/>
      <c r="D65" s="330"/>
      <c r="E65" s="330"/>
      <c r="F65" s="330"/>
      <c r="G65" s="330"/>
      <c r="H65" s="330"/>
      <c r="I65" s="330"/>
      <c r="J65" s="330"/>
      <c r="K65" s="330"/>
      <c r="L65" s="330"/>
      <c r="M65" s="330"/>
      <c r="N65" s="330"/>
      <c r="O65" s="330"/>
      <c r="P65" s="330"/>
      <c r="Q65" s="330"/>
      <c r="R65" s="330"/>
    </row>
    <row r="66" spans="2:18">
      <c r="B66" s="323"/>
      <c r="C66" s="323"/>
      <c r="D66" s="330"/>
      <c r="E66" s="330"/>
      <c r="F66" s="330"/>
      <c r="G66" s="330"/>
      <c r="H66" s="330"/>
      <c r="I66" s="330"/>
      <c r="J66" s="330"/>
      <c r="K66" s="330"/>
      <c r="L66" s="330"/>
      <c r="M66" s="330"/>
      <c r="N66" s="330"/>
      <c r="O66" s="330"/>
      <c r="P66" s="330"/>
      <c r="Q66" s="330"/>
      <c r="R66" s="330"/>
    </row>
    <row r="67" spans="2:18">
      <c r="B67" s="323"/>
      <c r="C67" s="323"/>
      <c r="D67" s="330"/>
      <c r="E67" s="330"/>
      <c r="F67" s="330"/>
      <c r="G67" s="330"/>
      <c r="H67" s="330"/>
      <c r="I67" s="330"/>
      <c r="J67" s="330"/>
      <c r="K67" s="330"/>
      <c r="L67" s="330"/>
      <c r="M67" s="330"/>
      <c r="N67" s="330"/>
      <c r="O67" s="330"/>
      <c r="P67" s="330"/>
      <c r="Q67" s="330"/>
      <c r="R67" s="330"/>
    </row>
    <row r="68" spans="2:18">
      <c r="B68" s="323"/>
      <c r="C68" s="323"/>
      <c r="D68" s="330"/>
      <c r="E68" s="330"/>
      <c r="F68" s="330"/>
      <c r="G68" s="330"/>
      <c r="H68" s="330"/>
      <c r="I68" s="330"/>
      <c r="J68" s="330"/>
      <c r="K68" s="330"/>
      <c r="L68" s="330"/>
      <c r="M68" s="330"/>
      <c r="N68" s="330"/>
      <c r="O68" s="330"/>
      <c r="P68" s="330"/>
      <c r="Q68" s="330"/>
      <c r="R68" s="330"/>
    </row>
    <row r="69" spans="2:18">
      <c r="B69" s="323"/>
      <c r="C69" s="323"/>
      <c r="D69" s="330"/>
      <c r="E69" s="330"/>
      <c r="F69" s="330"/>
      <c r="G69" s="330"/>
      <c r="H69" s="330"/>
      <c r="I69" s="330"/>
      <c r="J69" s="330"/>
      <c r="K69" s="330"/>
      <c r="L69" s="330"/>
      <c r="M69" s="330"/>
      <c r="N69" s="330"/>
      <c r="O69" s="330"/>
      <c r="P69" s="330"/>
      <c r="Q69" s="330"/>
      <c r="R69" s="330"/>
    </row>
    <row r="70" spans="2:18">
      <c r="B70" s="323"/>
      <c r="C70" s="323"/>
      <c r="D70" s="330"/>
      <c r="E70" s="330"/>
      <c r="F70" s="330"/>
      <c r="G70" s="330"/>
      <c r="H70" s="330"/>
      <c r="I70" s="330"/>
      <c r="J70" s="330"/>
      <c r="K70" s="330"/>
      <c r="L70" s="330"/>
      <c r="M70" s="330"/>
      <c r="N70" s="330"/>
      <c r="O70" s="330"/>
      <c r="P70" s="330"/>
      <c r="Q70" s="330"/>
      <c r="R70" s="330"/>
    </row>
    <row r="71" spans="2:18">
      <c r="B71" s="323"/>
      <c r="C71" s="323"/>
      <c r="D71" s="330"/>
      <c r="E71" s="330"/>
      <c r="F71" s="330"/>
      <c r="G71" s="330"/>
      <c r="H71" s="330"/>
      <c r="I71" s="330"/>
      <c r="J71" s="330"/>
      <c r="K71" s="330"/>
      <c r="L71" s="330"/>
      <c r="M71" s="330"/>
      <c r="N71" s="330"/>
      <c r="O71" s="330"/>
      <c r="P71" s="330"/>
      <c r="Q71" s="330"/>
      <c r="R71" s="330"/>
    </row>
    <row r="72" spans="2:18">
      <c r="B72" s="323"/>
      <c r="C72" s="323"/>
      <c r="D72" s="330"/>
      <c r="E72" s="330"/>
      <c r="F72" s="330"/>
      <c r="G72" s="330"/>
      <c r="H72" s="330"/>
      <c r="I72" s="330"/>
      <c r="J72" s="330"/>
      <c r="K72" s="330"/>
      <c r="L72" s="330"/>
      <c r="M72" s="330"/>
      <c r="N72" s="330"/>
      <c r="O72" s="330"/>
      <c r="P72" s="330"/>
      <c r="Q72" s="330"/>
      <c r="R72" s="330"/>
    </row>
    <row r="73" spans="2:18">
      <c r="B73" s="323"/>
      <c r="C73" s="323"/>
      <c r="D73" s="330"/>
      <c r="E73" s="330"/>
      <c r="F73" s="330"/>
      <c r="G73" s="330"/>
      <c r="H73" s="330"/>
      <c r="I73" s="330"/>
      <c r="J73" s="330"/>
      <c r="K73" s="330"/>
      <c r="L73" s="330"/>
      <c r="M73" s="330"/>
      <c r="N73" s="330"/>
      <c r="O73" s="330"/>
      <c r="P73" s="330"/>
      <c r="Q73" s="330"/>
      <c r="R73" s="330"/>
    </row>
    <row r="74" spans="2:18">
      <c r="B74" s="323"/>
      <c r="C74" s="323"/>
      <c r="D74" s="330"/>
      <c r="E74" s="330"/>
      <c r="F74" s="330"/>
      <c r="G74" s="330"/>
      <c r="H74" s="330"/>
      <c r="I74" s="330"/>
      <c r="J74" s="330"/>
      <c r="K74" s="330"/>
      <c r="L74" s="330"/>
      <c r="M74" s="330"/>
      <c r="N74" s="330"/>
      <c r="O74" s="330"/>
      <c r="P74" s="330"/>
      <c r="Q74" s="330"/>
      <c r="R74" s="330"/>
    </row>
    <row r="75" spans="2:18">
      <c r="B75" s="323"/>
      <c r="C75" s="323"/>
      <c r="D75" s="330"/>
      <c r="E75" s="330"/>
      <c r="F75" s="330"/>
      <c r="G75" s="330"/>
      <c r="H75" s="330"/>
      <c r="I75" s="330"/>
      <c r="J75" s="330"/>
      <c r="K75" s="330"/>
      <c r="L75" s="330"/>
      <c r="M75" s="330"/>
      <c r="N75" s="330"/>
      <c r="O75" s="330"/>
      <c r="P75" s="330"/>
      <c r="Q75" s="330"/>
      <c r="R75" s="330"/>
    </row>
  </sheetData>
  <mergeCells count="6">
    <mergeCell ref="B54:R54"/>
    <mergeCell ref="B2:R2"/>
    <mergeCell ref="B3:R3"/>
    <mergeCell ref="B51:R51"/>
    <mergeCell ref="B52:R52"/>
    <mergeCell ref="B53:R53"/>
  </mergeCells>
  <conditionalFormatting sqref="C38:R38 B12:R37 B39:R49">
    <cfRule type="expression" dxfId="42" priority="3">
      <formula>MOD(ROW(),2)=0</formula>
    </cfRule>
  </conditionalFormatting>
  <conditionalFormatting sqref="B38">
    <cfRule type="expression" dxfId="41" priority="2">
      <formula>MOD(ROW(),2)=0</formula>
    </cfRule>
  </conditionalFormatting>
  <conditionalFormatting sqref="D11:R11">
    <cfRule type="expression" dxfId="40" priority="1">
      <formula>MOD(ROW(),2)=0</formula>
    </cfRule>
  </conditionalFormatting>
  <pageMargins left="0.7" right="0.7" top="0.75" bottom="0.75" header="0.3" footer="0.3"/>
  <pageSetup scale="1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4EDB3-3323-45F8-A9EA-E79CE70EFF93}">
  <sheetPr>
    <pageSetUpPr fitToPage="1"/>
  </sheetPr>
  <dimension ref="A1:P51"/>
  <sheetViews>
    <sheetView zoomScale="65" zoomScaleNormal="100" workbookViewId="0">
      <pane xSplit="1" ySplit="3" topLeftCell="C4" activePane="bottomRight" state="frozen"/>
      <selection pane="bottomRight" activeCell="P17" sqref="P17"/>
      <selection pane="bottomLeft" activeCell="P29" sqref="P29"/>
      <selection pane="topRight" activeCell="P29" sqref="P29"/>
    </sheetView>
  </sheetViews>
  <sheetFormatPr defaultColWidth="8.7109375" defaultRowHeight="12.75" outlineLevelCol="1"/>
  <cols>
    <col min="1" max="1" width="15.140625" style="278" customWidth="1"/>
    <col min="2" max="2" width="15.140625" style="278" hidden="1" customWidth="1" outlineLevel="1"/>
    <col min="3" max="3" width="14.28515625" style="278" customWidth="1" collapsed="1"/>
    <col min="4" max="6" width="14.28515625" style="278" customWidth="1"/>
    <col min="7" max="9" width="14.28515625" style="296" customWidth="1"/>
    <col min="10" max="10" width="15.42578125" style="296" customWidth="1"/>
    <col min="11" max="12" width="14.28515625" style="296" customWidth="1"/>
    <col min="13" max="13" width="18.5703125" style="278" customWidth="1"/>
    <col min="14" max="14" width="16.140625" style="278" customWidth="1"/>
    <col min="15" max="15" width="20.7109375" style="278" customWidth="1"/>
    <col min="16" max="16" width="25.42578125" style="278" customWidth="1"/>
    <col min="17" max="16384" width="8.7109375" style="278"/>
  </cols>
  <sheetData>
    <row r="1" spans="1:16" ht="18.75" customHeight="1">
      <c r="A1" s="479" t="s">
        <v>76</v>
      </c>
      <c r="B1" s="479"/>
      <c r="C1" s="479"/>
      <c r="D1" s="479"/>
      <c r="E1" s="479"/>
      <c r="F1" s="479"/>
      <c r="G1" s="479"/>
      <c r="H1" s="479"/>
      <c r="I1" s="479"/>
      <c r="J1" s="479"/>
      <c r="K1" s="479"/>
      <c r="L1" s="479"/>
      <c r="M1" s="479"/>
      <c r="N1" s="277"/>
    </row>
    <row r="2" spans="1:16" s="281" customFormat="1" ht="14.25" customHeight="1">
      <c r="A2" s="480" t="s">
        <v>2796</v>
      </c>
      <c r="B2" s="481"/>
      <c r="C2" s="481"/>
      <c r="D2" s="481"/>
      <c r="E2" s="481"/>
      <c r="F2" s="481"/>
      <c r="G2" s="481"/>
      <c r="H2" s="481"/>
      <c r="I2" s="481"/>
      <c r="J2" s="481"/>
      <c r="K2" s="481"/>
      <c r="L2" s="481"/>
      <c r="M2" s="481"/>
      <c r="N2" s="280"/>
    </row>
    <row r="3" spans="1:16" ht="78" customHeight="1">
      <c r="A3" s="282"/>
      <c r="B3" s="283"/>
      <c r="C3" s="284" t="s">
        <v>2797</v>
      </c>
      <c r="D3" s="284" t="s">
        <v>2798</v>
      </c>
      <c r="E3" s="284" t="s">
        <v>2799</v>
      </c>
      <c r="F3" s="284" t="s">
        <v>2800</v>
      </c>
      <c r="G3" s="284" t="s">
        <v>2801</v>
      </c>
      <c r="H3" s="284" t="s">
        <v>2802</v>
      </c>
      <c r="I3" s="284" t="s">
        <v>2803</v>
      </c>
      <c r="J3" s="284" t="s">
        <v>2804</v>
      </c>
      <c r="K3" s="284" t="s">
        <v>2805</v>
      </c>
      <c r="L3" s="284" t="s">
        <v>2806</v>
      </c>
      <c r="M3" s="284" t="s">
        <v>2807</v>
      </c>
      <c r="N3" s="284" t="s">
        <v>2808</v>
      </c>
    </row>
    <row r="4" spans="1:16">
      <c r="A4" s="285" t="s">
        <v>2601</v>
      </c>
      <c r="B4" s="286"/>
      <c r="C4" s="287">
        <v>0.56417929822657986</v>
      </c>
      <c r="D4" s="287">
        <v>18.288866627930989</v>
      </c>
      <c r="E4" s="287">
        <v>1.8027675354561004</v>
      </c>
      <c r="F4" s="287">
        <v>76.653497880372427</v>
      </c>
      <c r="G4" s="287">
        <v>25.632072967588428</v>
      </c>
      <c r="H4" s="287">
        <v>7.2221519871964377</v>
      </c>
      <c r="I4" s="287">
        <v>16.650565429511438</v>
      </c>
      <c r="J4" s="287">
        <v>-1.0547168077365963</v>
      </c>
      <c r="K4" s="287">
        <v>-3.1253194467982461</v>
      </c>
      <c r="L4" s="287">
        <v>-3.866409324591999</v>
      </c>
      <c r="M4" s="287">
        <v>27.373594371029927</v>
      </c>
      <c r="N4" s="287"/>
      <c r="O4" s="288"/>
    </row>
    <row r="5" spans="1:16">
      <c r="A5" s="289" t="s">
        <v>2604</v>
      </c>
      <c r="B5" s="286"/>
      <c r="C5" s="287">
        <v>0.52708609619443458</v>
      </c>
      <c r="D5" s="287">
        <v>15.181725677289963</v>
      </c>
      <c r="E5" s="287">
        <v>2.0230187720305688</v>
      </c>
      <c r="F5" s="287">
        <v>85.114378512838258</v>
      </c>
      <c r="G5" s="287">
        <v>30.63562637363632</v>
      </c>
      <c r="H5" s="287">
        <v>6.9731520031154188</v>
      </c>
      <c r="I5" s="287">
        <v>18.971455047628556</v>
      </c>
      <c r="J5" s="287">
        <v>-0.98824863931442131</v>
      </c>
      <c r="K5" s="287">
        <v>-3.9943515365079798</v>
      </c>
      <c r="L5" s="287">
        <v>-4.9785733635176435</v>
      </c>
      <c r="M5" s="287">
        <v>26.986484049064657</v>
      </c>
      <c r="N5" s="287"/>
      <c r="O5" s="288"/>
    </row>
    <row r="6" spans="1:16">
      <c r="A6" s="289" t="s">
        <v>2606</v>
      </c>
      <c r="B6" s="286"/>
      <c r="C6" s="287">
        <v>0.59365217431838668</v>
      </c>
      <c r="D6" s="287">
        <v>18.595393843693152</v>
      </c>
      <c r="E6" s="287">
        <v>1.9737912179747503</v>
      </c>
      <c r="F6" s="287">
        <v>83.537855838051556</v>
      </c>
      <c r="G6" s="287">
        <v>28.664083788835221</v>
      </c>
      <c r="H6" s="287">
        <v>7.0973878105729806</v>
      </c>
      <c r="I6" s="287">
        <v>18.020704801376201</v>
      </c>
      <c r="J6" s="287">
        <v>-1.0038277840767045</v>
      </c>
      <c r="K6" s="287">
        <v>-3.59576655187769</v>
      </c>
      <c r="L6" s="287">
        <v>-4.5434544247473365</v>
      </c>
      <c r="M6" s="287">
        <v>26.012671276585678</v>
      </c>
      <c r="N6" s="287"/>
      <c r="O6" s="288"/>
    </row>
    <row r="7" spans="1:16">
      <c r="A7" s="290" t="s">
        <v>2608</v>
      </c>
      <c r="B7" s="290" t="s">
        <v>2608</v>
      </c>
      <c r="C7" s="291">
        <v>1.9685619999999999</v>
      </c>
      <c r="D7" s="291">
        <v>81.209689999999995</v>
      </c>
      <c r="E7" s="291">
        <v>1.0202064514160161</v>
      </c>
      <c r="F7" s="291">
        <v>49.590042114257813</v>
      </c>
      <c r="G7" s="291" t="s">
        <v>2673</v>
      </c>
      <c r="H7" s="291">
        <v>6.978082191780822</v>
      </c>
      <c r="I7" s="291">
        <v>5.2192285040646436</v>
      </c>
      <c r="J7" s="291" t="s">
        <v>2623</v>
      </c>
      <c r="K7" s="291">
        <v>2.2358407661281321</v>
      </c>
      <c r="L7" s="291">
        <v>2.5505480664777651</v>
      </c>
      <c r="M7" s="291" t="s">
        <v>2673</v>
      </c>
      <c r="N7" s="291" t="s">
        <v>2673</v>
      </c>
      <c r="O7" s="288"/>
    </row>
    <row r="8" spans="1:16" ht="14.25" customHeight="1">
      <c r="A8" s="292" t="s">
        <v>1060</v>
      </c>
      <c r="B8" s="292" t="s">
        <v>1060</v>
      </c>
      <c r="C8" s="291">
        <v>-7.0000171661376953E-2</v>
      </c>
      <c r="D8" s="291">
        <v>-3.1562991142272949</v>
      </c>
      <c r="E8" s="291">
        <v>1.000734329223633</v>
      </c>
      <c r="F8" s="291">
        <v>42.698822021484382</v>
      </c>
      <c r="G8" s="291">
        <v>5.3259425739758566</v>
      </c>
      <c r="H8" s="291">
        <v>6.5643835616438357</v>
      </c>
      <c r="I8" s="291">
        <v>7.5225910602795976</v>
      </c>
      <c r="J8" s="291">
        <v>-0.97747622381744192</v>
      </c>
      <c r="K8" s="291">
        <v>-2.7273920180904661</v>
      </c>
      <c r="L8" s="291">
        <v>-0.91803150787595633</v>
      </c>
      <c r="M8" s="291">
        <v>29.949720636692625</v>
      </c>
      <c r="N8" s="291">
        <v>-40.593414188174343</v>
      </c>
      <c r="P8" s="302"/>
    </row>
    <row r="9" spans="1:16" ht="13.5" customHeight="1">
      <c r="A9" s="292" t="s">
        <v>959</v>
      </c>
      <c r="B9" s="292" t="s">
        <v>959</v>
      </c>
      <c r="C9" s="291">
        <v>0.92111301422119141</v>
      </c>
      <c r="D9" s="291">
        <v>19.775541305541989</v>
      </c>
      <c r="E9" s="291">
        <v>0.77587318420410156</v>
      </c>
      <c r="F9" s="291">
        <v>39.580635070800781</v>
      </c>
      <c r="G9" s="291">
        <v>8.795451908925088</v>
      </c>
      <c r="H9" s="291">
        <v>12.134246575342466</v>
      </c>
      <c r="I9" s="291">
        <v>6.224772305545323</v>
      </c>
      <c r="J9" s="291">
        <v>-1.3484893737318995</v>
      </c>
      <c r="K9" s="291">
        <v>-1.1906252677603795</v>
      </c>
      <c r="L9" s="291">
        <v>-2.1449642041337218</v>
      </c>
      <c r="M9" s="291">
        <v>55.385369553410072</v>
      </c>
      <c r="N9" s="291">
        <v>-55.258313869630832</v>
      </c>
    </row>
    <row r="10" spans="1:16" ht="13.5" customHeight="1">
      <c r="A10" s="292" t="s">
        <v>939</v>
      </c>
      <c r="B10" s="292" t="s">
        <v>939</v>
      </c>
      <c r="C10" s="291">
        <v>1.145110130310059</v>
      </c>
      <c r="D10" s="291">
        <v>37.487442016601563</v>
      </c>
      <c r="E10" s="291">
        <v>1.3539037704467769</v>
      </c>
      <c r="F10" s="291">
        <v>63.697910308837891</v>
      </c>
      <c r="G10" s="291">
        <v>16.108089306371195</v>
      </c>
      <c r="H10" s="291">
        <v>10.115068493150686</v>
      </c>
      <c r="I10" s="291">
        <v>10.327147485287762</v>
      </c>
      <c r="J10" s="291">
        <v>-1.1380307982280442</v>
      </c>
      <c r="K10" s="291">
        <v>-2.3531509119282847</v>
      </c>
      <c r="L10" s="291">
        <v>-5.07205287243369</v>
      </c>
      <c r="M10" s="291">
        <v>48.456953735588385</v>
      </c>
      <c r="N10" s="291">
        <v>-90.286259917705195</v>
      </c>
    </row>
    <row r="11" spans="1:16" ht="12.75" customHeight="1">
      <c r="A11" s="292" t="s">
        <v>1057</v>
      </c>
      <c r="B11" s="292" t="s">
        <v>1057</v>
      </c>
      <c r="C11" s="291">
        <v>0.60411310195922852</v>
      </c>
      <c r="D11" s="291">
        <v>12.89764404296875</v>
      </c>
      <c r="E11" s="291">
        <v>0.88389301300048828</v>
      </c>
      <c r="F11" s="291">
        <v>37.637763977050781</v>
      </c>
      <c r="G11" s="291">
        <v>13.459286112820667</v>
      </c>
      <c r="H11" s="291">
        <v>6.021917808219178</v>
      </c>
      <c r="I11" s="291">
        <v>17.789904456519935</v>
      </c>
      <c r="J11" s="291">
        <v>-0.91049231722633484</v>
      </c>
      <c r="K11" s="291">
        <v>-0.51614720731031694</v>
      </c>
      <c r="L11" s="291">
        <v>-0.7394731724408321</v>
      </c>
      <c r="M11" s="291">
        <v>19.741265639073937</v>
      </c>
      <c r="N11" s="291">
        <v>-36.760897262469889</v>
      </c>
    </row>
    <row r="12" spans="1:16" ht="12.75" customHeight="1">
      <c r="A12" s="292" t="s">
        <v>581</v>
      </c>
      <c r="B12" s="292" t="s">
        <v>581</v>
      </c>
      <c r="C12" s="291">
        <v>0.33569526672363281</v>
      </c>
      <c r="D12" s="291">
        <v>-1.6228746175765989</v>
      </c>
      <c r="E12" s="291">
        <v>0.85752058029174805</v>
      </c>
      <c r="F12" s="291">
        <v>40.966854095458977</v>
      </c>
      <c r="G12" s="291" t="s">
        <v>2623</v>
      </c>
      <c r="H12" s="291">
        <v>5.4821917808219176</v>
      </c>
      <c r="I12" s="291">
        <v>11.586071343122585</v>
      </c>
      <c r="J12" s="291">
        <v>-2.4369028829135773</v>
      </c>
      <c r="K12" s="291">
        <v>-2.1893810555452755</v>
      </c>
      <c r="L12" s="291">
        <v>-1.1728378058876407</v>
      </c>
      <c r="M12" s="291">
        <v>34.740043513455937</v>
      </c>
      <c r="N12" s="291">
        <v>-320.3110274101594</v>
      </c>
    </row>
    <row r="13" spans="1:16" ht="13.5" customHeight="1">
      <c r="A13" s="292" t="s">
        <v>979</v>
      </c>
      <c r="B13" s="292" t="s">
        <v>979</v>
      </c>
      <c r="C13" s="291">
        <v>0.46853160858154302</v>
      </c>
      <c r="D13" s="291">
        <v>13.857334136962891</v>
      </c>
      <c r="E13" s="291" t="s">
        <v>2673</v>
      </c>
      <c r="F13" s="291" t="s">
        <v>2673</v>
      </c>
      <c r="G13" s="291">
        <v>8.1</v>
      </c>
      <c r="H13" s="291">
        <v>7.9726027397260273</v>
      </c>
      <c r="I13" s="291">
        <v>9.7100618604279845</v>
      </c>
      <c r="J13" s="291">
        <v>-2.7839797533916006</v>
      </c>
      <c r="K13" s="291">
        <v>-1.3860441719859931</v>
      </c>
      <c r="L13" s="291">
        <v>1.7428181427663982</v>
      </c>
      <c r="M13" s="291">
        <v>55.470565108201512</v>
      </c>
      <c r="N13" s="291">
        <v>-51.796847670854788</v>
      </c>
      <c r="P13" s="302"/>
    </row>
    <row r="14" spans="1:16" ht="13.5" customHeight="1">
      <c r="A14" s="292" t="s">
        <v>967</v>
      </c>
      <c r="B14" s="292" t="s">
        <v>967</v>
      </c>
      <c r="C14" s="291">
        <v>0.25194454193115229</v>
      </c>
      <c r="D14" s="291">
        <v>25.043941497802731</v>
      </c>
      <c r="E14" s="291">
        <v>0.51857709884643555</v>
      </c>
      <c r="F14" s="291">
        <v>22.054702758789059</v>
      </c>
      <c r="G14" s="291">
        <v>6.4619555910368778</v>
      </c>
      <c r="H14" s="291">
        <v>2.7178082191780821</v>
      </c>
      <c r="I14" s="291">
        <v>16.257031299163575</v>
      </c>
      <c r="J14" s="291">
        <v>-0.26847628324546974</v>
      </c>
      <c r="K14" s="291">
        <v>-0.56326088111459538</v>
      </c>
      <c r="L14" s="291">
        <v>-1.5923420459103916</v>
      </c>
      <c r="M14" s="291" t="s">
        <v>2673</v>
      </c>
      <c r="N14" s="291">
        <v>-13.143643747123987</v>
      </c>
    </row>
    <row r="15" spans="1:16" ht="13.5" customHeight="1">
      <c r="A15" s="292" t="s">
        <v>943</v>
      </c>
      <c r="B15" s="292" t="s">
        <v>943</v>
      </c>
      <c r="C15" s="291">
        <v>-0.45858383178710938</v>
      </c>
      <c r="D15" s="291">
        <v>-17.374359130859379</v>
      </c>
      <c r="E15" s="291">
        <v>0.63913059234619141</v>
      </c>
      <c r="F15" s="291">
        <v>25.487384796142582</v>
      </c>
      <c r="G15" s="291">
        <v>1.6558674020469994</v>
      </c>
      <c r="H15" s="291">
        <v>8.882191780821918</v>
      </c>
      <c r="I15" s="291">
        <v>3.4200319180996486</v>
      </c>
      <c r="J15" s="291">
        <v>0.41058821527539408</v>
      </c>
      <c r="K15" s="291">
        <v>0.2076308123622892</v>
      </c>
      <c r="L15" s="291">
        <v>0.29227894825220918</v>
      </c>
      <c r="M15" s="291">
        <v>24.043227974677457</v>
      </c>
      <c r="N15" s="291">
        <v>-18.299789048443028</v>
      </c>
    </row>
    <row r="16" spans="1:16" ht="13.5" customHeight="1">
      <c r="A16" s="292" t="s">
        <v>969</v>
      </c>
      <c r="B16" s="292" t="s">
        <v>969</v>
      </c>
      <c r="C16" s="291">
        <v>-0.43797779083251948</v>
      </c>
      <c r="D16" s="291">
        <v>-16.604734420776371</v>
      </c>
      <c r="E16" s="291">
        <v>0.37384748458862299</v>
      </c>
      <c r="F16" s="291">
        <v>18.666315078735352</v>
      </c>
      <c r="G16" s="291" t="s">
        <v>2623</v>
      </c>
      <c r="H16" s="291">
        <v>7.2438356164383562</v>
      </c>
      <c r="I16" s="291">
        <v>2.8632739571790382</v>
      </c>
      <c r="J16" s="291">
        <v>-2.5413885888428132</v>
      </c>
      <c r="K16" s="291">
        <v>-0.51940671817853978</v>
      </c>
      <c r="L16" s="291">
        <v>-2.9483351832040996</v>
      </c>
      <c r="M16" s="291">
        <v>86.32387048491708</v>
      </c>
      <c r="N16" s="291">
        <v>14.28664469823674</v>
      </c>
    </row>
    <row r="17" spans="1:14" ht="13.5" customHeight="1">
      <c r="A17" s="292" t="s">
        <v>963</v>
      </c>
      <c r="B17" s="292" t="s">
        <v>963</v>
      </c>
      <c r="C17" s="291">
        <v>0.33192920684814448</v>
      </c>
      <c r="D17" s="291">
        <v>-4.7401833534240723</v>
      </c>
      <c r="E17" s="291">
        <v>0.87771701812744141</v>
      </c>
      <c r="F17" s="291">
        <v>33.587673187255859</v>
      </c>
      <c r="G17" s="291">
        <v>14.715395531477657</v>
      </c>
      <c r="H17" s="291">
        <v>7.4821917808219176</v>
      </c>
      <c r="I17" s="291">
        <v>10.252295200834741</v>
      </c>
      <c r="J17" s="291">
        <v>-1.60074640456912</v>
      </c>
      <c r="K17" s="291">
        <v>-1.7808155375174735</v>
      </c>
      <c r="L17" s="291">
        <v>-2.9133472759095631</v>
      </c>
      <c r="M17" s="291">
        <v>43.875813335639911</v>
      </c>
      <c r="N17" s="291">
        <v>-30.634662885667204</v>
      </c>
    </row>
    <row r="18" spans="1:14" ht="13.5" customHeight="1">
      <c r="A18" s="292" t="s">
        <v>949</v>
      </c>
      <c r="B18" s="292" t="s">
        <v>949</v>
      </c>
      <c r="C18" s="291">
        <v>0.44421005249023438</v>
      </c>
      <c r="D18" s="291">
        <v>-5.7850558310747147E-2</v>
      </c>
      <c r="E18" s="291">
        <v>0.80587863922119141</v>
      </c>
      <c r="F18" s="291">
        <v>36.082904815673828</v>
      </c>
      <c r="G18" s="291">
        <v>15.577764577269241</v>
      </c>
      <c r="H18" s="291">
        <v>8.1753424657534239</v>
      </c>
      <c r="I18" s="291">
        <v>13.532724158421695</v>
      </c>
      <c r="J18" s="291">
        <v>-0.97485346540076201</v>
      </c>
      <c r="K18" s="291">
        <v>-3.5680237193930862</v>
      </c>
      <c r="L18" s="291">
        <v>-4.4292871142211707</v>
      </c>
      <c r="M18" s="291">
        <v>45.251667517321167</v>
      </c>
      <c r="N18" s="291">
        <v>-146.14217885871625</v>
      </c>
    </row>
    <row r="19" spans="1:14" ht="13.5" customHeight="1">
      <c r="A19" s="292" t="s">
        <v>941</v>
      </c>
      <c r="B19" s="292" t="s">
        <v>941</v>
      </c>
      <c r="C19" s="291">
        <v>0.77840423583984375</v>
      </c>
      <c r="D19" s="291">
        <v>24.545059204101559</v>
      </c>
      <c r="E19" s="291">
        <v>0.61303901672363281</v>
      </c>
      <c r="F19" s="291">
        <v>35.313343048095703</v>
      </c>
      <c r="G19" s="291">
        <v>16</v>
      </c>
      <c r="H19" s="291">
        <v>6.7945205479452051</v>
      </c>
      <c r="I19" s="291">
        <v>9.4602300745890862</v>
      </c>
      <c r="J19" s="291">
        <v>-1.5218878729042749</v>
      </c>
      <c r="K19" s="291">
        <v>0.94525110879060592</v>
      </c>
      <c r="L19" s="291">
        <v>-0.9077780694587162</v>
      </c>
      <c r="M19" s="291">
        <v>40.764636934187948</v>
      </c>
      <c r="N19" s="291">
        <v>-69.652461889772354</v>
      </c>
    </row>
    <row r="20" spans="1:14" ht="13.5" customHeight="1">
      <c r="A20" s="292" t="s">
        <v>2610</v>
      </c>
      <c r="B20" s="292" t="s">
        <v>2610</v>
      </c>
      <c r="C20" s="291">
        <v>1.082599878311157</v>
      </c>
      <c r="D20" s="291">
        <v>44.886325836181641</v>
      </c>
      <c r="E20" s="291" t="s">
        <v>2673</v>
      </c>
      <c r="F20" s="291" t="s">
        <v>2673</v>
      </c>
      <c r="G20" s="291" t="s">
        <v>2673</v>
      </c>
      <c r="H20" s="291" t="s">
        <v>2673</v>
      </c>
      <c r="I20" s="291" t="s">
        <v>2673</v>
      </c>
      <c r="J20" s="291">
        <v>-1.0659408397442318</v>
      </c>
      <c r="K20" s="291">
        <v>2.4981203679869148</v>
      </c>
      <c r="L20" s="291">
        <v>-0.66006022089377236</v>
      </c>
      <c r="M20" s="291" t="s">
        <v>2673</v>
      </c>
      <c r="N20" s="291" t="s">
        <v>2673</v>
      </c>
    </row>
    <row r="21" spans="1:14" ht="13.5" customHeight="1">
      <c r="A21" s="292" t="s">
        <v>2611</v>
      </c>
      <c r="B21" s="292" t="s">
        <v>2611</v>
      </c>
      <c r="C21" s="291">
        <v>1.027153491973877</v>
      </c>
      <c r="D21" s="291">
        <v>43.218559265136719</v>
      </c>
      <c r="E21" s="291">
        <v>0.85211420059204102</v>
      </c>
      <c r="F21" s="291">
        <v>41.001224517822273</v>
      </c>
      <c r="G21" s="291">
        <v>7.6140924282511477</v>
      </c>
      <c r="H21" s="291">
        <v>12.230136986301369</v>
      </c>
      <c r="I21" s="291">
        <v>5.2972009167010334</v>
      </c>
      <c r="J21" s="291">
        <v>0.41387813167426574</v>
      </c>
      <c r="K21" s="291">
        <v>1.1145915329583098</v>
      </c>
      <c r="L21" s="291">
        <v>-1.6994165870697975</v>
      </c>
      <c r="M21" s="291">
        <v>9.6377078515918093</v>
      </c>
      <c r="N21" s="291">
        <v>-35.091421272464089</v>
      </c>
    </row>
    <row r="22" spans="1:14" ht="13.5" customHeight="1">
      <c r="A22" s="292" t="s">
        <v>951</v>
      </c>
      <c r="B22" s="292" t="s">
        <v>951</v>
      </c>
      <c r="C22" s="291">
        <v>0.81847000122070313</v>
      </c>
      <c r="D22" s="291">
        <v>32.559741973876953</v>
      </c>
      <c r="E22" s="291">
        <v>0.34636592864990229</v>
      </c>
      <c r="F22" s="291">
        <v>17.456216812133789</v>
      </c>
      <c r="G22" s="291">
        <v>2.641348404109678E-2</v>
      </c>
      <c r="H22" s="291">
        <v>10.260273972602739</v>
      </c>
      <c r="I22" s="291">
        <v>4.2225380882254315</v>
      </c>
      <c r="J22" s="291">
        <v>-2.6330926883924755</v>
      </c>
      <c r="K22" s="291">
        <v>-2.6211568522405804</v>
      </c>
      <c r="L22" s="291">
        <v>0.94777251520680716</v>
      </c>
      <c r="M22" s="291">
        <v>53</v>
      </c>
      <c r="N22" s="291">
        <v>-39.384661460133159</v>
      </c>
    </row>
    <row r="23" spans="1:14" ht="13.5" customHeight="1">
      <c r="A23" s="292" t="s">
        <v>1059</v>
      </c>
      <c r="B23" s="292" t="s">
        <v>1059</v>
      </c>
      <c r="C23" s="291">
        <v>0.19491004943847659</v>
      </c>
      <c r="D23" s="291">
        <v>11.47040271759033</v>
      </c>
      <c r="E23" s="291">
        <v>0.22327470779418951</v>
      </c>
      <c r="F23" s="291">
        <v>11.88335609436035</v>
      </c>
      <c r="G23" s="291" t="s">
        <v>2623</v>
      </c>
      <c r="H23" s="291">
        <v>7.1041095890410961</v>
      </c>
      <c r="I23" s="291">
        <v>8.7191573026045663</v>
      </c>
      <c r="J23" s="291">
        <v>-0.9941539541562936</v>
      </c>
      <c r="K23" s="291">
        <v>-2.7902490393959352</v>
      </c>
      <c r="L23" s="291">
        <v>-5.0775405384143095</v>
      </c>
      <c r="M23" s="291">
        <v>18.948921298089211</v>
      </c>
      <c r="N23" s="291" t="s">
        <v>2673</v>
      </c>
    </row>
    <row r="24" spans="1:14" ht="13.5" customHeight="1">
      <c r="A24" s="292" t="s">
        <v>953</v>
      </c>
      <c r="B24" s="292" t="s">
        <v>953</v>
      </c>
      <c r="C24" s="291">
        <v>1.386293411254883</v>
      </c>
      <c r="D24" s="291">
        <v>30.50529861450195</v>
      </c>
      <c r="E24" s="291">
        <v>0.47627544403076172</v>
      </c>
      <c r="F24" s="291">
        <v>24.75543212890625</v>
      </c>
      <c r="G24" s="291">
        <v>23</v>
      </c>
      <c r="H24" s="291">
        <v>7.0301369863013701</v>
      </c>
      <c r="I24" s="291">
        <v>19.527381317917932</v>
      </c>
      <c r="J24" s="291">
        <v>0.34831065745880191</v>
      </c>
      <c r="K24" s="291">
        <v>-2.4746772466817744</v>
      </c>
      <c r="L24" s="291">
        <v>-3.2682753349124378</v>
      </c>
      <c r="M24" s="291">
        <v>25.374757107237198</v>
      </c>
      <c r="N24" s="291">
        <v>-220.20239713119855</v>
      </c>
    </row>
    <row r="25" spans="1:14" ht="13.5" customHeight="1">
      <c r="A25" s="292" t="s">
        <v>1054</v>
      </c>
      <c r="B25" s="292" t="s">
        <v>1054</v>
      </c>
      <c r="C25" s="291">
        <v>-0.34951114654541021</v>
      </c>
      <c r="D25" s="291">
        <v>15.23489570617676</v>
      </c>
      <c r="E25" s="291">
        <v>1.038630485534668</v>
      </c>
      <c r="F25" s="291">
        <v>37.325691223144531</v>
      </c>
      <c r="G25" s="291">
        <v>43.381449026519256</v>
      </c>
      <c r="H25" s="291">
        <v>8.3917808219178074</v>
      </c>
      <c r="I25" s="291">
        <v>30.072649307187572</v>
      </c>
      <c r="J25" s="291">
        <v>-2.236216357567435</v>
      </c>
      <c r="K25" s="291">
        <v>-4.6645211153122306</v>
      </c>
      <c r="L25" s="291">
        <v>-3.8082675745240517</v>
      </c>
      <c r="M25" s="291">
        <v>12.148721799378356</v>
      </c>
      <c r="N25" s="291">
        <v>-160.50942158406895</v>
      </c>
    </row>
    <row r="26" spans="1:14" ht="13.5" customHeight="1">
      <c r="A26" s="292" t="s">
        <v>1053</v>
      </c>
      <c r="B26" s="292" t="s">
        <v>1053</v>
      </c>
      <c r="C26" s="291">
        <v>1.0038132667541499</v>
      </c>
      <c r="D26" s="291">
        <v>47.659793853759773</v>
      </c>
      <c r="E26" s="291">
        <v>1.606175422668457</v>
      </c>
      <c r="F26" s="291">
        <v>75.232666015625</v>
      </c>
      <c r="G26" s="291">
        <v>4.2505560505308511</v>
      </c>
      <c r="H26" s="291">
        <v>10.594520547945205</v>
      </c>
      <c r="I26" s="291">
        <v>5.208614201776423</v>
      </c>
      <c r="J26" s="291">
        <v>-2.4482672217033907</v>
      </c>
      <c r="K26" s="291">
        <v>1.3026482538799835</v>
      </c>
      <c r="L26" s="291">
        <v>6.3532383582546328E-2</v>
      </c>
      <c r="M26" s="291" t="s">
        <v>2673</v>
      </c>
      <c r="N26" s="291">
        <v>-11.74993334384931</v>
      </c>
    </row>
    <row r="27" spans="1:14" ht="13.5" customHeight="1">
      <c r="A27" s="292" t="s">
        <v>971</v>
      </c>
      <c r="B27" s="292" t="s">
        <v>971</v>
      </c>
      <c r="C27" s="291">
        <v>-0.19895839691162109</v>
      </c>
      <c r="D27" s="291">
        <v>-9.9842281341552734</v>
      </c>
      <c r="E27" s="291">
        <v>0.66952037811279297</v>
      </c>
      <c r="F27" s="291">
        <v>30.723932266235352</v>
      </c>
      <c r="G27" s="291" t="s">
        <v>2623</v>
      </c>
      <c r="H27" s="291">
        <v>6.9890410958904106</v>
      </c>
      <c r="I27" s="291">
        <v>6.2184500028805552</v>
      </c>
      <c r="J27" s="291">
        <v>-2.9560875634904002</v>
      </c>
      <c r="K27" s="291">
        <v>-0.75330674565011102</v>
      </c>
      <c r="L27" s="291">
        <v>-1.8259870350835719</v>
      </c>
      <c r="M27" s="291" t="s">
        <v>2673</v>
      </c>
      <c r="N27" s="291">
        <v>-20.228885115722978</v>
      </c>
    </row>
    <row r="28" spans="1:14" ht="13.5" customHeight="1">
      <c r="A28" s="292" t="s">
        <v>973</v>
      </c>
      <c r="B28" s="292" t="s">
        <v>973</v>
      </c>
      <c r="C28" s="291">
        <v>0.52336215972900391</v>
      </c>
      <c r="D28" s="291">
        <v>16.06125450134277</v>
      </c>
      <c r="E28" s="291">
        <v>0.70564556121826172</v>
      </c>
      <c r="F28" s="291">
        <v>34.175819396972663</v>
      </c>
      <c r="G28" s="291">
        <v>6.7211385568808026</v>
      </c>
      <c r="H28" s="291">
        <v>8.4410958904109581</v>
      </c>
      <c r="I28" s="291">
        <v>4.2213964379889175</v>
      </c>
      <c r="J28" s="291">
        <v>-1.0358814586181484</v>
      </c>
      <c r="K28" s="291">
        <v>-0.63164391600378789</v>
      </c>
      <c r="L28" s="291">
        <v>-1.5315440787655012</v>
      </c>
      <c r="M28" s="291">
        <v>64.701646327826666</v>
      </c>
      <c r="N28" s="291">
        <v>-16.915499664321256</v>
      </c>
    </row>
    <row r="29" spans="1:14" ht="13.5" customHeight="1">
      <c r="A29" s="292" t="s">
        <v>955</v>
      </c>
      <c r="B29" s="292" t="s">
        <v>955</v>
      </c>
      <c r="C29" s="291">
        <v>1.4631309509277339</v>
      </c>
      <c r="D29" s="291">
        <v>58.426525115966797</v>
      </c>
      <c r="E29" s="291">
        <v>0.61914682388305664</v>
      </c>
      <c r="F29" s="291">
        <v>31.804666519165039</v>
      </c>
      <c r="G29" s="291" t="s">
        <v>2673</v>
      </c>
      <c r="H29" s="291">
        <v>8.0273972602739718</v>
      </c>
      <c r="I29" s="291">
        <v>3.1971546409407821</v>
      </c>
      <c r="J29" s="291">
        <v>-2.7530520979015582</v>
      </c>
      <c r="K29" s="291">
        <v>1.55433279885187</v>
      </c>
      <c r="L29" s="291">
        <v>-1.5340014510354161</v>
      </c>
      <c r="M29" s="291">
        <v>47.722583824294816</v>
      </c>
      <c r="N29" s="291">
        <v>51.759791212921911</v>
      </c>
    </row>
    <row r="30" spans="1:14" ht="13.5" customHeight="1">
      <c r="A30" s="292" t="s">
        <v>981</v>
      </c>
      <c r="B30" s="292" t="s">
        <v>981</v>
      </c>
      <c r="C30" s="291">
        <v>-0.55936384201049805</v>
      </c>
      <c r="D30" s="291">
        <v>-5.0558009147644043</v>
      </c>
      <c r="E30" s="291" t="s">
        <v>2673</v>
      </c>
      <c r="F30" s="291" t="s">
        <v>2673</v>
      </c>
      <c r="G30" s="291">
        <v>9.6023878151245121</v>
      </c>
      <c r="H30" s="291">
        <v>7.463013698630137</v>
      </c>
      <c r="I30" s="291">
        <v>6.9370330306149892</v>
      </c>
      <c r="J30" s="291">
        <v>-2.7065469243615978</v>
      </c>
      <c r="K30" s="291">
        <v>-0.13545983336401027</v>
      </c>
      <c r="L30" s="291">
        <v>-3.3918473057771261</v>
      </c>
      <c r="M30" s="291">
        <v>21.778417884269633</v>
      </c>
      <c r="N30" s="291">
        <v>-37.868031849629624</v>
      </c>
    </row>
    <row r="31" spans="1:14" ht="13.5" customHeight="1">
      <c r="A31" s="292" t="s">
        <v>1058</v>
      </c>
      <c r="B31" s="292" t="s">
        <v>957</v>
      </c>
      <c r="C31" s="291">
        <v>0.96170711517333984</v>
      </c>
      <c r="D31" s="291">
        <v>32.771717071533203</v>
      </c>
      <c r="E31" s="291">
        <v>1.227265357971191</v>
      </c>
      <c r="F31" s="291">
        <v>51.351669311523438</v>
      </c>
      <c r="G31" s="291">
        <v>6.2536832804456788</v>
      </c>
      <c r="H31" s="291">
        <v>8.8000000000000007</v>
      </c>
      <c r="I31" s="291">
        <v>5.3605953541604476</v>
      </c>
      <c r="J31" s="291">
        <v>-1.4403572558623836</v>
      </c>
      <c r="K31" s="291">
        <v>-0.78579705314325721</v>
      </c>
      <c r="L31" s="291">
        <v>-2.7026460696631016</v>
      </c>
      <c r="M31" s="291">
        <v>36.317398307189457</v>
      </c>
      <c r="N31" s="291">
        <v>-32.770073525104323</v>
      </c>
    </row>
    <row r="32" spans="1:14" ht="13.5" customHeight="1">
      <c r="A32" s="292" t="s">
        <v>2613</v>
      </c>
      <c r="B32" s="292" t="s">
        <v>2613</v>
      </c>
      <c r="C32" s="291">
        <v>0.97350502014160156</v>
      </c>
      <c r="D32" s="291">
        <v>32.660720825195313</v>
      </c>
      <c r="E32" s="291">
        <v>1.143579483032227</v>
      </c>
      <c r="F32" s="291">
        <v>51.721248626708977</v>
      </c>
      <c r="G32" s="291">
        <v>8.0311287430435065</v>
      </c>
      <c r="H32" s="291">
        <v>7.1342465753424653</v>
      </c>
      <c r="I32" s="291">
        <v>6.4346369932234637</v>
      </c>
      <c r="J32" s="291">
        <v>0.58362491524041604</v>
      </c>
      <c r="K32" s="291">
        <v>-0.29326026865957822</v>
      </c>
      <c r="L32" s="291">
        <v>-1.558823819360392</v>
      </c>
      <c r="M32" s="291">
        <v>28</v>
      </c>
      <c r="N32" s="291" t="s">
        <v>2673</v>
      </c>
    </row>
    <row r="33" spans="1:14" ht="13.5" customHeight="1">
      <c r="A33" s="292" t="s">
        <v>2614</v>
      </c>
      <c r="B33" s="292" t="s">
        <v>2614</v>
      </c>
      <c r="C33" s="291">
        <v>0.85004997253417969</v>
      </c>
      <c r="D33" s="291">
        <v>22.200576782226559</v>
      </c>
      <c r="E33" s="291">
        <v>1.119786262512207</v>
      </c>
      <c r="F33" s="291">
        <v>46.848064422607422</v>
      </c>
      <c r="G33" s="291" t="s">
        <v>2673</v>
      </c>
      <c r="H33" s="291">
        <v>4.5999999999999996</v>
      </c>
      <c r="I33" s="291">
        <v>9.084176367709679</v>
      </c>
      <c r="J33" s="291">
        <v>-2.3657146127910562</v>
      </c>
      <c r="K33" s="291">
        <v>7.7721638315654076</v>
      </c>
      <c r="L33" s="291">
        <v>12.208883582893733</v>
      </c>
      <c r="M33" s="291">
        <v>54.143683658291565</v>
      </c>
      <c r="N33" s="291">
        <v>274.0671510165572</v>
      </c>
    </row>
    <row r="34" spans="1:14" ht="13.5" customHeight="1">
      <c r="A34" s="292" t="s">
        <v>961</v>
      </c>
      <c r="B34" s="292" t="s">
        <v>961</v>
      </c>
      <c r="C34" s="291">
        <v>1.0836858749389651</v>
      </c>
      <c r="D34" s="291">
        <v>18.44704627990723</v>
      </c>
      <c r="E34" s="291">
        <v>0.73891925811767578</v>
      </c>
      <c r="F34" s="291">
        <v>33.713768005371087</v>
      </c>
      <c r="G34" s="291">
        <v>1.9406033051334917</v>
      </c>
      <c r="H34" s="291">
        <v>7.7561643835616438</v>
      </c>
      <c r="I34" s="291">
        <v>12.764040974920523</v>
      </c>
      <c r="J34" s="291">
        <v>-1.2740719051039808</v>
      </c>
      <c r="K34" s="291">
        <v>-3.5121478102966015</v>
      </c>
      <c r="L34" s="291">
        <v>0.22733385957822069</v>
      </c>
      <c r="M34" s="291">
        <v>44.318319658975064</v>
      </c>
      <c r="N34" s="291">
        <v>-103.36623416536568</v>
      </c>
    </row>
    <row r="35" spans="1:14" ht="13.5" customHeight="1">
      <c r="A35" s="292" t="s">
        <v>2809</v>
      </c>
      <c r="B35" s="292" t="s">
        <v>2615</v>
      </c>
      <c r="C35" s="291">
        <v>0.65757215023040771</v>
      </c>
      <c r="D35" s="291">
        <v>28.490144729614261</v>
      </c>
      <c r="E35" s="291" t="s">
        <v>2673</v>
      </c>
      <c r="F35" s="291" t="s">
        <v>2673</v>
      </c>
      <c r="G35" s="291">
        <v>9.1764350648592341</v>
      </c>
      <c r="H35" s="291">
        <v>3.2054794520547945</v>
      </c>
      <c r="I35" s="291">
        <v>50.582891112147259</v>
      </c>
      <c r="J35" s="291" t="s">
        <v>2623</v>
      </c>
      <c r="K35" s="291">
        <v>4.589163969370845</v>
      </c>
      <c r="L35" s="291">
        <v>3.4358885450177525</v>
      </c>
      <c r="M35" s="291" t="s">
        <v>2673</v>
      </c>
      <c r="N35" s="291" t="s">
        <v>2673</v>
      </c>
    </row>
    <row r="36" spans="1:14" ht="13.5" customHeight="1">
      <c r="A36" s="292" t="s">
        <v>975</v>
      </c>
      <c r="B36" s="292" t="s">
        <v>975</v>
      </c>
      <c r="C36" s="291">
        <v>0.88549900054931641</v>
      </c>
      <c r="D36" s="291">
        <v>44.197891235351563</v>
      </c>
      <c r="E36" s="291">
        <v>0.47659921646118159</v>
      </c>
      <c r="F36" s="291">
        <v>21.28231048583984</v>
      </c>
      <c r="G36" s="291">
        <v>9.4651446348592909</v>
      </c>
      <c r="H36" s="291">
        <v>8.5479452054794525</v>
      </c>
      <c r="I36" s="291">
        <v>6.7682848925581842</v>
      </c>
      <c r="J36" s="291">
        <v>-2.6576764193871556</v>
      </c>
      <c r="K36" s="291">
        <v>-2.347861142709633</v>
      </c>
      <c r="L36" s="291">
        <v>-5.7689849903821342</v>
      </c>
      <c r="M36" s="291">
        <v>44.534771116178376</v>
      </c>
      <c r="N36" s="291">
        <v>-50.245492521116027</v>
      </c>
    </row>
    <row r="37" spans="1:14" ht="13.5" customHeight="1">
      <c r="A37" s="292" t="s">
        <v>977</v>
      </c>
      <c r="B37" s="292" t="s">
        <v>977</v>
      </c>
      <c r="C37" s="291">
        <v>0.75812911987304688</v>
      </c>
      <c r="D37" s="291">
        <v>59.441867828369141</v>
      </c>
      <c r="E37" s="291">
        <v>0.61701250076293945</v>
      </c>
      <c r="F37" s="291">
        <v>31.17092132568359</v>
      </c>
      <c r="G37" s="291">
        <v>5.8210541261816955</v>
      </c>
      <c r="H37" s="291">
        <v>9.3890410958904109</v>
      </c>
      <c r="I37" s="291">
        <v>7.2954164590810242</v>
      </c>
      <c r="J37" s="291">
        <v>-2.5352400936851645</v>
      </c>
      <c r="K37" s="291">
        <v>-3.4301610958558859</v>
      </c>
      <c r="L37" s="291">
        <v>-2.5067465902883712</v>
      </c>
      <c r="M37" s="291">
        <v>50.062384576926405</v>
      </c>
      <c r="N37" s="291">
        <v>-32.583002255220578</v>
      </c>
    </row>
    <row r="38" spans="1:14" ht="13.5" customHeight="1">
      <c r="A38" s="292" t="s">
        <v>947</v>
      </c>
      <c r="B38" s="292" t="s">
        <v>947</v>
      </c>
      <c r="C38" s="291">
        <v>-0.2559814453125</v>
      </c>
      <c r="D38" s="291">
        <v>3.208286046981812</v>
      </c>
      <c r="E38" s="291">
        <v>0.9395594596862793</v>
      </c>
      <c r="F38" s="291">
        <v>44.846340179443359</v>
      </c>
      <c r="G38" s="291">
        <v>12.694421083576994</v>
      </c>
      <c r="H38" s="291">
        <v>7.9178082191780819</v>
      </c>
      <c r="I38" s="291">
        <v>13.572086231720844</v>
      </c>
      <c r="J38" s="291">
        <v>-0.899400838682757</v>
      </c>
      <c r="K38" s="291">
        <v>-5.4457672660612548</v>
      </c>
      <c r="L38" s="291">
        <v>-3.1122871597792936</v>
      </c>
      <c r="M38" s="291">
        <v>38.312978207354746</v>
      </c>
      <c r="N38" s="291">
        <v>-99.797442617142423</v>
      </c>
    </row>
    <row r="39" spans="1:14" ht="13.5" customHeight="1">
      <c r="A39" s="292" t="s">
        <v>965</v>
      </c>
      <c r="B39" s="292" t="s">
        <v>965</v>
      </c>
      <c r="C39" s="291">
        <v>-0.33008623123168951</v>
      </c>
      <c r="D39" s="291">
        <v>-11.04500198364258</v>
      </c>
      <c r="E39" s="291">
        <v>0.38385200500488281</v>
      </c>
      <c r="F39" s="291">
        <v>18.521318435668949</v>
      </c>
      <c r="G39" s="291">
        <v>2.66387687460985</v>
      </c>
      <c r="H39" s="291">
        <v>5.5452054794520551</v>
      </c>
      <c r="I39" s="291">
        <v>6.4666864279572795</v>
      </c>
      <c r="J39" s="291">
        <v>-2.3183416907669399</v>
      </c>
      <c r="K39" s="291">
        <v>-6.8646267270563444E-2</v>
      </c>
      <c r="L39" s="291">
        <v>7.588529574613001E-2</v>
      </c>
      <c r="M39" s="291">
        <v>11.037183211761107</v>
      </c>
      <c r="N39" s="291">
        <v>26.612124390051246</v>
      </c>
    </row>
    <row r="40" spans="1:14" ht="13.5" customHeight="1">
      <c r="A40" s="292" t="s">
        <v>1056</v>
      </c>
      <c r="B40" s="292" t="s">
        <v>1056</v>
      </c>
      <c r="C40" s="291">
        <v>0.35000038146972662</v>
      </c>
      <c r="D40" s="291">
        <v>12.255934715271</v>
      </c>
      <c r="E40" s="291">
        <v>1.147064208984375</v>
      </c>
      <c r="F40" s="291">
        <v>52.522480010986328</v>
      </c>
      <c r="G40" s="291">
        <v>1.8671486788922922</v>
      </c>
      <c r="H40" s="291">
        <v>10.515068493150684</v>
      </c>
      <c r="I40" s="291">
        <v>3.6438792364359429</v>
      </c>
      <c r="J40" s="291">
        <v>-1.7213604411525023</v>
      </c>
      <c r="K40" s="291">
        <v>0.5126323292717998</v>
      </c>
      <c r="L40" s="291">
        <v>0.26818909246856021</v>
      </c>
      <c r="M40" s="291">
        <v>7.8148688560567576</v>
      </c>
      <c r="N40" s="291">
        <v>20.261329748968144</v>
      </c>
    </row>
    <row r="41" spans="1:14" ht="13.5" customHeight="1">
      <c r="A41" s="292" t="s">
        <v>758</v>
      </c>
      <c r="B41" s="292" t="s">
        <v>758</v>
      </c>
      <c r="C41" s="291">
        <v>0.15583467483520511</v>
      </c>
      <c r="D41" s="291">
        <v>9.6002206802368164</v>
      </c>
      <c r="E41" s="291">
        <v>1.138633728027344</v>
      </c>
      <c r="F41" s="291">
        <v>49.551403045654297</v>
      </c>
      <c r="G41" s="291">
        <v>10.601664970635149</v>
      </c>
      <c r="H41" s="291">
        <v>14.049315068493151</v>
      </c>
      <c r="I41" s="291">
        <v>7.194959178090496</v>
      </c>
      <c r="J41" s="291">
        <v>-0.39644342658730136</v>
      </c>
      <c r="K41" s="291">
        <v>-4.2090864255200788</v>
      </c>
      <c r="L41" s="291">
        <v>-3.7446896231519591</v>
      </c>
      <c r="M41" s="291">
        <v>24.086359930682605</v>
      </c>
      <c r="N41" s="291">
        <v>-141.6947049554766</v>
      </c>
    </row>
    <row r="42" spans="1:14" ht="13.5" customHeight="1">
      <c r="A42" s="293" t="s">
        <v>121</v>
      </c>
      <c r="B42" s="293" t="s">
        <v>121</v>
      </c>
      <c r="C42" s="294">
        <v>0.60000038146972656</v>
      </c>
      <c r="D42" s="294">
        <v>15.1047306060791</v>
      </c>
      <c r="E42" s="294">
        <v>2.8310117721557622</v>
      </c>
      <c r="F42" s="294">
        <v>117.7138977050781</v>
      </c>
      <c r="G42" s="294">
        <v>37.271242740643459</v>
      </c>
      <c r="H42" s="294">
        <v>5.8027397260273972</v>
      </c>
      <c r="I42" s="294">
        <v>21.050026127859812</v>
      </c>
      <c r="J42" s="294">
        <v>-0.91686543734129955</v>
      </c>
      <c r="K42" s="294">
        <v>-5.0660416709460092</v>
      </c>
      <c r="L42" s="294">
        <v>-6.4589014665978759</v>
      </c>
      <c r="M42" s="294">
        <v>26.157935300958364</v>
      </c>
      <c r="N42" s="294">
        <v>-118.60521148340365</v>
      </c>
    </row>
    <row r="43" spans="1:14" ht="21.75" customHeight="1">
      <c r="A43" s="292"/>
      <c r="B43" s="292"/>
      <c r="C43" s="291"/>
      <c r="D43" s="291"/>
      <c r="E43" s="291"/>
      <c r="F43" s="291"/>
      <c r="G43" s="291"/>
      <c r="H43" s="291"/>
      <c r="I43" s="295"/>
      <c r="J43" s="295"/>
      <c r="K43" s="291"/>
      <c r="L43" s="291"/>
      <c r="M43" s="291"/>
      <c r="N43" s="291"/>
    </row>
    <row r="44" spans="1:14" ht="10.5" customHeight="1"/>
    <row r="50" ht="19.5" customHeight="1"/>
    <row r="51" ht="12" customHeight="1"/>
  </sheetData>
  <mergeCells count="2">
    <mergeCell ref="A1:M1"/>
    <mergeCell ref="A2:M2"/>
  </mergeCells>
  <conditionalFormatting sqref="C7:N7 A8:N11 A13:N42">
    <cfRule type="expression" dxfId="39" priority="2">
      <formula>MOD(ROW(),2)=0</formula>
    </cfRule>
  </conditionalFormatting>
  <conditionalFormatting sqref="A12:N12">
    <cfRule type="expression" dxfId="38" priority="1">
      <formula>MOD(ROW(),2)=0</formula>
    </cfRule>
  </conditionalFormatting>
  <pageMargins left="0.7" right="0.7" top="0.75" bottom="0.75" header="0.3" footer="0.3"/>
  <pageSetup scale="6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B9044-E386-4C82-9133-317A49055D13}">
  <sheetPr>
    <pageSetUpPr fitToPage="1"/>
  </sheetPr>
  <dimension ref="A2:Q56"/>
  <sheetViews>
    <sheetView zoomScale="65" zoomScaleNormal="65" workbookViewId="0">
      <pane xSplit="2" ySplit="4" topLeftCell="C5" activePane="bottomRight" state="frozen"/>
      <selection pane="bottomRight" activeCell="P29" sqref="P29"/>
      <selection pane="bottomLeft" activeCell="P29" sqref="P29"/>
      <selection pane="topRight" activeCell="P29" sqref="P29"/>
    </sheetView>
  </sheetViews>
  <sheetFormatPr defaultColWidth="8.7109375" defaultRowHeight="12.75" outlineLevelCol="1"/>
  <cols>
    <col min="1" max="1" width="18.140625" style="278" customWidth="1"/>
    <col min="2" max="2" width="25.42578125" style="278" hidden="1" customWidth="1" outlineLevel="1"/>
    <col min="3" max="3" width="13" style="278" customWidth="1" collapsed="1"/>
    <col min="4" max="4" width="14.28515625" style="278" customWidth="1"/>
    <col min="5" max="5" width="13" style="278" customWidth="1"/>
    <col min="6" max="6" width="14.42578125" style="278" customWidth="1"/>
    <col min="7" max="7" width="13" style="296" customWidth="1"/>
    <col min="8" max="8" width="13.7109375" style="296" customWidth="1"/>
    <col min="9" max="9" width="14.42578125" style="296" customWidth="1"/>
    <col min="10" max="10" width="16.5703125" style="296" customWidth="1"/>
    <col min="11" max="12" width="13" style="296" customWidth="1"/>
    <col min="13" max="14" width="17.5703125" style="278" customWidth="1"/>
    <col min="15" max="15" width="3.85546875" style="278" customWidth="1"/>
    <col min="16" max="16" width="8.7109375" style="278" customWidth="1"/>
    <col min="17" max="17" width="0" style="278" hidden="1" customWidth="1"/>
    <col min="18" max="16384" width="8.7109375" style="278"/>
  </cols>
  <sheetData>
    <row r="2" spans="1:16" s="298" customFormat="1" ht="17.25" customHeight="1">
      <c r="A2" s="277" t="s">
        <v>77</v>
      </c>
      <c r="B2" s="297"/>
      <c r="C2" s="297"/>
      <c r="D2" s="297"/>
      <c r="E2" s="297"/>
      <c r="F2" s="297"/>
      <c r="G2" s="297"/>
      <c r="H2" s="297"/>
      <c r="I2" s="297"/>
      <c r="J2" s="297"/>
      <c r="K2" s="297"/>
      <c r="L2" s="297"/>
      <c r="M2" s="297"/>
      <c r="N2" s="297"/>
    </row>
    <row r="3" spans="1:16">
      <c r="A3" s="279" t="s">
        <v>2796</v>
      </c>
      <c r="B3" s="299"/>
      <c r="C3" s="299"/>
      <c r="D3" s="299"/>
      <c r="E3" s="299"/>
      <c r="F3" s="299"/>
      <c r="G3" s="299"/>
      <c r="H3" s="299"/>
      <c r="I3" s="299"/>
      <c r="J3" s="299"/>
      <c r="K3" s="299"/>
      <c r="L3" s="299"/>
      <c r="M3" s="299"/>
      <c r="N3" s="300"/>
    </row>
    <row r="4" spans="1:16" ht="78" customHeight="1">
      <c r="A4" s="301"/>
      <c r="B4" s="301"/>
      <c r="C4" s="284" t="s">
        <v>2810</v>
      </c>
      <c r="D4" s="284" t="s">
        <v>2811</v>
      </c>
      <c r="E4" s="284" t="s">
        <v>2799</v>
      </c>
      <c r="F4" s="284" t="s">
        <v>2800</v>
      </c>
      <c r="G4" s="284" t="s">
        <v>2801</v>
      </c>
      <c r="H4" s="284" t="s">
        <v>2802</v>
      </c>
      <c r="I4" s="284" t="s">
        <v>2812</v>
      </c>
      <c r="J4" s="284" t="s">
        <v>2804</v>
      </c>
      <c r="K4" s="284" t="s">
        <v>2805</v>
      </c>
      <c r="L4" s="284" t="s">
        <v>2806</v>
      </c>
      <c r="M4" s="284" t="s">
        <v>2813</v>
      </c>
      <c r="N4" s="284" t="s">
        <v>2814</v>
      </c>
    </row>
    <row r="5" spans="1:16">
      <c r="A5" s="285" t="s">
        <v>2601</v>
      </c>
      <c r="B5" s="286"/>
      <c r="C5" s="287">
        <v>1.1982463782231243</v>
      </c>
      <c r="D5" s="287">
        <v>67.375129525316396</v>
      </c>
      <c r="E5" s="287">
        <v>0.45958604555487015</v>
      </c>
      <c r="F5" s="287">
        <v>22.856913554026157</v>
      </c>
      <c r="G5" s="287">
        <v>11.252486049851758</v>
      </c>
      <c r="H5" s="287">
        <v>7.3305420466583886</v>
      </c>
      <c r="I5" s="287">
        <v>10.697610028895063</v>
      </c>
      <c r="J5" s="287">
        <v>-2.9336801365209628</v>
      </c>
      <c r="K5" s="287">
        <v>-3.0776603046856623</v>
      </c>
      <c r="L5" s="287">
        <v>-5.4369565614157294</v>
      </c>
      <c r="M5" s="287">
        <v>11.707024607944671</v>
      </c>
      <c r="N5" s="287"/>
      <c r="O5" s="288"/>
      <c r="P5" s="288"/>
    </row>
    <row r="6" spans="1:16">
      <c r="A6" s="289" t="s">
        <v>2666</v>
      </c>
      <c r="B6" s="286"/>
      <c r="C6" s="287">
        <v>1.2497842991340697</v>
      </c>
      <c r="D6" s="287">
        <v>70.388190259270445</v>
      </c>
      <c r="E6" s="287">
        <v>0.4505772309463919</v>
      </c>
      <c r="F6" s="287">
        <v>22.432108387433559</v>
      </c>
      <c r="G6" s="287">
        <v>11.423033063397865</v>
      </c>
      <c r="H6" s="287">
        <v>7.6107150212632053</v>
      </c>
      <c r="I6" s="287">
        <v>10.547337999606697</v>
      </c>
      <c r="J6" s="287">
        <v>-2.856439099566217</v>
      </c>
      <c r="K6" s="287">
        <v>-3.5374979234700978</v>
      </c>
      <c r="L6" s="287">
        <v>-6.2526028574297179</v>
      </c>
      <c r="M6" s="287">
        <v>7.7236986778314813</v>
      </c>
      <c r="N6" s="287"/>
      <c r="O6" s="288"/>
      <c r="P6" s="288"/>
    </row>
    <row r="7" spans="1:16" ht="15" customHeight="1">
      <c r="A7" s="292" t="s">
        <v>2668</v>
      </c>
      <c r="B7" s="292" t="s">
        <v>2668</v>
      </c>
      <c r="C7" s="291">
        <v>2.6639251708984379</v>
      </c>
      <c r="D7" s="291">
        <v>135.28733825683591</v>
      </c>
      <c r="E7" s="291">
        <v>0.41515111923217768</v>
      </c>
      <c r="F7" s="291">
        <v>22.41276741027832</v>
      </c>
      <c r="G7" s="291">
        <v>14.3</v>
      </c>
      <c r="H7" s="291">
        <v>6.6356164383561644</v>
      </c>
      <c r="I7" s="291">
        <v>7</v>
      </c>
      <c r="J7" s="291">
        <v>-3.7</v>
      </c>
      <c r="K7" s="291">
        <v>-7.4881087223708969</v>
      </c>
      <c r="L7" s="291">
        <v>-7.1993567341899167</v>
      </c>
      <c r="M7" s="291">
        <v>0.82952066376063283</v>
      </c>
      <c r="N7" s="291" t="s">
        <v>2673</v>
      </c>
    </row>
    <row r="8" spans="1:16" ht="13.5" customHeight="1">
      <c r="A8" s="292" t="s">
        <v>528</v>
      </c>
      <c r="B8" s="292" t="s">
        <v>528</v>
      </c>
      <c r="C8" s="291">
        <v>5.1978707313537598E-2</v>
      </c>
      <c r="D8" s="291">
        <v>2.1591851711273189</v>
      </c>
      <c r="E8" s="291">
        <v>0.14853107929229739</v>
      </c>
      <c r="F8" s="291">
        <v>7.5973801612854004</v>
      </c>
      <c r="G8" s="291" t="s">
        <v>2623</v>
      </c>
      <c r="H8" s="291">
        <v>6.8027397260273972</v>
      </c>
      <c r="I8" s="291">
        <v>12.41728011605864</v>
      </c>
      <c r="J8" s="291">
        <v>-3.9825768006964393</v>
      </c>
      <c r="K8" s="291">
        <v>-1.6067412249996345</v>
      </c>
      <c r="L8" s="291">
        <v>2.1708203286713519</v>
      </c>
      <c r="M8" s="291" t="s">
        <v>2673</v>
      </c>
      <c r="N8" s="291" t="s">
        <v>2673</v>
      </c>
    </row>
    <row r="9" spans="1:16" ht="13.5" customHeight="1">
      <c r="A9" s="292" t="s">
        <v>536</v>
      </c>
      <c r="B9" s="292" t="s">
        <v>536</v>
      </c>
      <c r="C9" s="291">
        <v>0.66619014739990234</v>
      </c>
      <c r="D9" s="291">
        <v>44.845851898193359</v>
      </c>
      <c r="E9" s="291">
        <v>0.79405498504638672</v>
      </c>
      <c r="F9" s="291">
        <v>39.801319122314453</v>
      </c>
      <c r="G9" s="291">
        <v>5.18</v>
      </c>
      <c r="H9" s="291">
        <v>7.7726027397260271</v>
      </c>
      <c r="I9" s="291">
        <v>19.882186267236612</v>
      </c>
      <c r="J9" s="291" t="s">
        <v>2623</v>
      </c>
      <c r="K9" s="291">
        <v>-4.9698480194327734</v>
      </c>
      <c r="L9" s="291" t="s">
        <v>2673</v>
      </c>
      <c r="M9" s="291">
        <v>15.476162999654857</v>
      </c>
      <c r="N9" s="291" t="s">
        <v>2673</v>
      </c>
    </row>
    <row r="10" spans="1:16" ht="13.5" customHeight="1">
      <c r="A10" s="292" t="s">
        <v>2669</v>
      </c>
      <c r="B10" s="292" t="s">
        <v>2669</v>
      </c>
      <c r="C10" s="291">
        <v>2.2951574325561519</v>
      </c>
      <c r="D10" s="291">
        <v>87.678443908691406</v>
      </c>
      <c r="E10" s="291">
        <v>0.67249774932861328</v>
      </c>
      <c r="F10" s="291">
        <v>31.852008819580082</v>
      </c>
      <c r="G10" s="291" t="s">
        <v>2623</v>
      </c>
      <c r="H10" s="291" t="s">
        <v>2673</v>
      </c>
      <c r="I10" s="291" t="s">
        <v>2673</v>
      </c>
      <c r="J10" s="291">
        <v>-3.0683074927214826</v>
      </c>
      <c r="K10" s="291">
        <v>-0.34686501374031009</v>
      </c>
      <c r="L10" s="291">
        <v>-1.8274217359888558</v>
      </c>
      <c r="M10" s="291">
        <v>53.106728281098754</v>
      </c>
      <c r="N10" s="291" t="s">
        <v>2673</v>
      </c>
    </row>
    <row r="11" spans="1:16" ht="15.75" customHeight="1">
      <c r="A11" s="292" t="s">
        <v>2815</v>
      </c>
      <c r="B11" s="292" t="s">
        <v>534</v>
      </c>
      <c r="C11" s="291">
        <v>0.30000019073486328</v>
      </c>
      <c r="D11" s="291">
        <v>32.405605316162109</v>
      </c>
      <c r="E11" s="291">
        <v>0.72800064086914063</v>
      </c>
      <c r="F11" s="291">
        <v>36.452983856201172</v>
      </c>
      <c r="G11" s="291">
        <v>16.374755534232598</v>
      </c>
      <c r="H11" s="291">
        <v>5.4712328767123291</v>
      </c>
      <c r="I11" s="291">
        <v>15.476491041703479</v>
      </c>
      <c r="J11" s="291">
        <v>2.5378142253058695</v>
      </c>
      <c r="K11" s="291">
        <v>-5.9071054045136551</v>
      </c>
      <c r="L11" s="291">
        <v>-5.1579165337460466</v>
      </c>
      <c r="M11" s="291">
        <v>10.040154138707772</v>
      </c>
      <c r="N11" s="291">
        <v>-148.54786212930199</v>
      </c>
    </row>
    <row r="12" spans="1:16" ht="13.5" customHeight="1">
      <c r="A12" s="292" t="s">
        <v>524</v>
      </c>
      <c r="B12" s="292" t="s">
        <v>524</v>
      </c>
      <c r="C12" s="291">
        <v>-2.229976654052734E-2</v>
      </c>
      <c r="D12" s="291">
        <v>4.2642045021057129</v>
      </c>
      <c r="E12" s="291">
        <v>0.68082284927368164</v>
      </c>
      <c r="F12" s="291">
        <v>32.596103668212891</v>
      </c>
      <c r="G12" s="291" t="s">
        <v>2623</v>
      </c>
      <c r="H12" s="291">
        <v>7.1726027397260275</v>
      </c>
      <c r="I12" s="291">
        <v>3.0740887693979335</v>
      </c>
      <c r="J12" s="291">
        <v>-1.8591920124550843</v>
      </c>
      <c r="K12" s="291">
        <v>-0.88546389588580465</v>
      </c>
      <c r="L12" s="291">
        <v>-2.8364745914703704</v>
      </c>
      <c r="M12" s="291">
        <v>42.950379102113978</v>
      </c>
      <c r="N12" s="291">
        <v>-5.083738407105276</v>
      </c>
    </row>
    <row r="13" spans="1:16" ht="13.5" customHeight="1">
      <c r="A13" s="292" t="s">
        <v>520</v>
      </c>
      <c r="B13" s="292" t="s">
        <v>520</v>
      </c>
      <c r="C13" s="291">
        <v>0.86557269096374512</v>
      </c>
      <c r="D13" s="291">
        <v>41.810836791992188</v>
      </c>
      <c r="E13" s="291">
        <v>0.8967437744140625</v>
      </c>
      <c r="F13" s="291">
        <v>43.908454895019531</v>
      </c>
      <c r="G13" s="291">
        <v>3.3441051438200295</v>
      </c>
      <c r="H13" s="291">
        <v>9.6520547945205486</v>
      </c>
      <c r="I13" s="291">
        <v>4.0833194625771885</v>
      </c>
      <c r="J13" s="291">
        <v>-1.8160464920122288</v>
      </c>
      <c r="K13" s="291">
        <v>-1.6092114311041104</v>
      </c>
      <c r="L13" s="291">
        <v>-0.54655888775832195</v>
      </c>
      <c r="M13" s="291">
        <v>32.376226854754414</v>
      </c>
      <c r="N13" s="291" t="s">
        <v>2673</v>
      </c>
    </row>
    <row r="14" spans="1:16" ht="13.5" customHeight="1">
      <c r="A14" s="292" t="s">
        <v>127</v>
      </c>
      <c r="B14" s="292" t="s">
        <v>127</v>
      </c>
      <c r="C14" s="291">
        <v>1.579246044158936</v>
      </c>
      <c r="D14" s="291">
        <v>90.451286315917969</v>
      </c>
      <c r="E14" s="291">
        <v>0.44762778282165527</v>
      </c>
      <c r="F14" s="291">
        <v>22.343063354492191</v>
      </c>
      <c r="G14" s="291" t="s">
        <v>2623</v>
      </c>
      <c r="H14" s="291">
        <v>6.602739726027397</v>
      </c>
      <c r="I14" s="291">
        <v>12.668027698900055</v>
      </c>
      <c r="J14" s="291">
        <v>-3.7245254459921022</v>
      </c>
      <c r="K14" s="291">
        <v>-2.6931474732016865</v>
      </c>
      <c r="L14" s="291">
        <v>-7.7153698868647771</v>
      </c>
      <c r="M14" s="291">
        <v>2.6511288706779514</v>
      </c>
      <c r="N14" s="291" t="s">
        <v>2673</v>
      </c>
    </row>
    <row r="15" spans="1:16" ht="13.5" customHeight="1">
      <c r="A15" s="292" t="s">
        <v>544</v>
      </c>
      <c r="B15" s="292" t="s">
        <v>544</v>
      </c>
      <c r="C15" s="291">
        <v>1.8107786178588869</v>
      </c>
      <c r="D15" s="291">
        <v>87.420120239257813</v>
      </c>
      <c r="E15" s="291">
        <v>1.077308177947998</v>
      </c>
      <c r="F15" s="291">
        <v>53.709434509277337</v>
      </c>
      <c r="G15" s="291">
        <v>5.2955333227216368</v>
      </c>
      <c r="H15" s="291">
        <v>10.523287671232877</v>
      </c>
      <c r="I15" s="291">
        <v>4.9911871040979543</v>
      </c>
      <c r="J15" s="291">
        <v>1.6054733631204778</v>
      </c>
      <c r="K15" s="291">
        <v>-2.3811466537265318</v>
      </c>
      <c r="L15" s="291">
        <v>-2.7099780320288089</v>
      </c>
      <c r="M15" s="291">
        <v>38.982088070943206</v>
      </c>
      <c r="N15" s="291">
        <v>-51.838539530704622</v>
      </c>
    </row>
    <row r="16" spans="1:16" ht="13.5" customHeight="1">
      <c r="A16" s="292" t="s">
        <v>2671</v>
      </c>
      <c r="B16" s="292" t="s">
        <v>2671</v>
      </c>
      <c r="C16" s="291">
        <v>4.9056917428970337E-2</v>
      </c>
      <c r="D16" s="291">
        <v>2.3476166725158691</v>
      </c>
      <c r="E16" s="291">
        <v>0.46179032325744629</v>
      </c>
      <c r="F16" s="291">
        <v>23.455324172973629</v>
      </c>
      <c r="G16" s="291">
        <v>4.2115967887197305</v>
      </c>
      <c r="H16" s="291">
        <v>8.0931506849315067</v>
      </c>
      <c r="I16" s="291">
        <v>7.5284180141017938</v>
      </c>
      <c r="J16" s="291">
        <v>-2.568839379190337</v>
      </c>
      <c r="K16" s="291">
        <v>-3.1573139319499743</v>
      </c>
      <c r="L16" s="291">
        <v>-2.4965974149575723</v>
      </c>
      <c r="M16" s="291">
        <v>52.93778410785734</v>
      </c>
      <c r="N16" s="291" t="s">
        <v>2673</v>
      </c>
    </row>
    <row r="17" spans="1:17" ht="13.5" customHeight="1">
      <c r="A17" s="292" t="s">
        <v>508</v>
      </c>
      <c r="B17" s="292" t="s">
        <v>508</v>
      </c>
      <c r="C17" s="291">
        <v>0.60723066329956055</v>
      </c>
      <c r="D17" s="291">
        <v>33.874198913574219</v>
      </c>
      <c r="E17" s="291">
        <v>0.80461406707763672</v>
      </c>
      <c r="F17" s="291">
        <v>40.625980377197273</v>
      </c>
      <c r="G17" s="291" t="s">
        <v>2673</v>
      </c>
      <c r="H17" s="291">
        <v>10.882191780821918</v>
      </c>
      <c r="I17" s="291">
        <v>5.0234587731704794</v>
      </c>
      <c r="J17" s="291" t="s">
        <v>2673</v>
      </c>
      <c r="K17" s="291">
        <v>-6.0353737825611899</v>
      </c>
      <c r="L17" s="291" t="s">
        <v>2673</v>
      </c>
      <c r="M17" s="291">
        <v>72.083643834980847</v>
      </c>
      <c r="N17" s="291" t="s">
        <v>2673</v>
      </c>
    </row>
    <row r="18" spans="1:17" ht="13.5" customHeight="1">
      <c r="A18" s="292" t="s">
        <v>573</v>
      </c>
      <c r="B18" s="292" t="s">
        <v>573</v>
      </c>
      <c r="C18" s="291">
        <v>1.052857398986816</v>
      </c>
      <c r="D18" s="291">
        <v>55.608848571777337</v>
      </c>
      <c r="E18" s="291">
        <v>0.19736671447753909</v>
      </c>
      <c r="F18" s="291">
        <v>10.17844295501709</v>
      </c>
      <c r="G18" s="291">
        <v>33.706110944477807</v>
      </c>
      <c r="H18" s="291">
        <v>3.0767123287671234</v>
      </c>
      <c r="I18" s="291">
        <v>31.172787385558035</v>
      </c>
      <c r="J18" s="291">
        <v>-4.9714238399866248</v>
      </c>
      <c r="K18" s="291">
        <v>-10.138520356873892</v>
      </c>
      <c r="L18" s="291">
        <v>-6.3283323548888006</v>
      </c>
      <c r="M18" s="291" t="s">
        <v>2673</v>
      </c>
      <c r="N18" s="291" t="s">
        <v>2673</v>
      </c>
    </row>
    <row r="19" spans="1:17" ht="13.5" customHeight="1">
      <c r="A19" s="292" t="s">
        <v>510</v>
      </c>
      <c r="B19" s="292" t="s">
        <v>510</v>
      </c>
      <c r="C19" s="291">
        <v>-0.17828178405761719</v>
      </c>
      <c r="D19" s="291">
        <v>20.647016525268551</v>
      </c>
      <c r="E19" s="291">
        <v>0.78747940063476563</v>
      </c>
      <c r="F19" s="291">
        <v>35.000537872314453</v>
      </c>
      <c r="G19" s="291">
        <v>15.851365092552985</v>
      </c>
      <c r="H19" s="291">
        <v>4.9972602739726026</v>
      </c>
      <c r="I19" s="291">
        <v>14.688552931429211</v>
      </c>
      <c r="J19" s="291">
        <v>-1.0480715505048366</v>
      </c>
      <c r="K19" s="291">
        <v>-2.2574829468081052</v>
      </c>
      <c r="L19" s="291">
        <v>-3.4413076077697582</v>
      </c>
      <c r="M19" s="291">
        <v>31.534860131592247</v>
      </c>
      <c r="N19" s="291">
        <v>-55.923552644420063</v>
      </c>
    </row>
    <row r="20" spans="1:17" ht="13.5" customHeight="1">
      <c r="A20" s="292" t="s">
        <v>1061</v>
      </c>
      <c r="B20" s="292" t="s">
        <v>1061</v>
      </c>
      <c r="C20" s="291">
        <v>0.61956262588500977</v>
      </c>
      <c r="D20" s="291">
        <v>32.209693908691413</v>
      </c>
      <c r="E20" s="291">
        <v>0.1705595254898071</v>
      </c>
      <c r="F20" s="291">
        <v>8.4570350646972656</v>
      </c>
      <c r="G20" s="291">
        <v>15.35</v>
      </c>
      <c r="H20" s="291">
        <v>11.495890410958904</v>
      </c>
      <c r="I20" s="291">
        <v>7.198039700891381</v>
      </c>
      <c r="J20" s="291">
        <v>-3.3229263380272647</v>
      </c>
      <c r="K20" s="291">
        <v>-7.030308029484603</v>
      </c>
      <c r="L20" s="291">
        <v>-7.1989367029261588</v>
      </c>
      <c r="M20" s="291">
        <v>4.5034354149175027</v>
      </c>
      <c r="N20" s="291" t="s">
        <v>2673</v>
      </c>
    </row>
    <row r="21" spans="1:17" ht="13.5" customHeight="1">
      <c r="A21" s="292" t="s">
        <v>565</v>
      </c>
      <c r="B21" s="292" t="s">
        <v>565</v>
      </c>
      <c r="C21" s="291">
        <v>0.1238487362861633</v>
      </c>
      <c r="D21" s="291">
        <v>6.5217423439025879</v>
      </c>
      <c r="E21" s="291">
        <v>0.27922296524047852</v>
      </c>
      <c r="F21" s="291">
        <v>13.80565071105957</v>
      </c>
      <c r="G21" s="291">
        <v>5.1605684711803006</v>
      </c>
      <c r="H21" s="291">
        <v>7.7780821917808218</v>
      </c>
      <c r="I21" s="291">
        <v>5.1289652300009498</v>
      </c>
      <c r="J21" s="291">
        <v>-1.6937977362008221</v>
      </c>
      <c r="K21" s="291">
        <v>-2.1171642026293935</v>
      </c>
      <c r="L21" s="291">
        <v>-2.4536247729401879</v>
      </c>
      <c r="M21" s="291">
        <v>34.420978267997768</v>
      </c>
      <c r="N21" s="291">
        <v>-12.908209157074774</v>
      </c>
    </row>
    <row r="22" spans="1:17" ht="13.5" customHeight="1">
      <c r="A22" s="292" t="s">
        <v>2674</v>
      </c>
      <c r="B22" s="292" t="s">
        <v>2674</v>
      </c>
      <c r="C22" s="291">
        <v>1.0499997138977051</v>
      </c>
      <c r="D22" s="291">
        <v>83.722373962402344</v>
      </c>
      <c r="E22" s="291">
        <v>0.45131683349609381</v>
      </c>
      <c r="F22" s="291">
        <v>23.841030120849609</v>
      </c>
      <c r="G22" s="291" t="s">
        <v>2623</v>
      </c>
      <c r="H22" s="291" t="s">
        <v>2673</v>
      </c>
      <c r="I22" s="291" t="s">
        <v>2673</v>
      </c>
      <c r="J22" s="291">
        <v>-13.815564246457445</v>
      </c>
      <c r="K22" s="291">
        <v>-1.6830186933270892</v>
      </c>
      <c r="L22" s="291">
        <v>-3.6440174604340019</v>
      </c>
      <c r="M22" s="291" t="s">
        <v>2673</v>
      </c>
      <c r="N22" s="291" t="s">
        <v>2673</v>
      </c>
    </row>
    <row r="23" spans="1:17" ht="13.5" customHeight="1">
      <c r="A23" s="292" t="s">
        <v>577</v>
      </c>
      <c r="B23" s="292" t="s">
        <v>577</v>
      </c>
      <c r="C23" s="291">
        <v>1.094024658203125</v>
      </c>
      <c r="D23" s="291">
        <v>30.354875564575199</v>
      </c>
      <c r="E23" s="291">
        <v>0.23653459548950201</v>
      </c>
      <c r="F23" s="291">
        <v>11.74933528900146</v>
      </c>
      <c r="G23" s="291" t="s">
        <v>2623</v>
      </c>
      <c r="H23" s="291">
        <v>5.7726027397260271</v>
      </c>
      <c r="I23" s="291">
        <v>3.9875938565975795</v>
      </c>
      <c r="J23" s="291">
        <v>-2.4419357278074756</v>
      </c>
      <c r="K23" s="291">
        <v>-0.1449464601489055</v>
      </c>
      <c r="L23" s="291">
        <v>-2.1880290423136519</v>
      </c>
      <c r="M23" s="291">
        <v>20.920310095891605</v>
      </c>
      <c r="N23" s="291">
        <v>49.477723322399328</v>
      </c>
    </row>
    <row r="24" spans="1:17" ht="13.5" customHeight="1">
      <c r="A24" s="292" t="s">
        <v>518</v>
      </c>
      <c r="B24" s="292" t="s">
        <v>518</v>
      </c>
      <c r="C24" s="291">
        <v>7.6218929290771484</v>
      </c>
      <c r="D24" s="291">
        <v>614.73126220703125</v>
      </c>
      <c r="E24" s="291">
        <v>0.99864673614501953</v>
      </c>
      <c r="F24" s="291">
        <v>50.015338897705078</v>
      </c>
      <c r="G24" s="291">
        <v>17.82</v>
      </c>
      <c r="H24" s="291">
        <v>1.0328767123287672</v>
      </c>
      <c r="I24" s="291">
        <v>3.0782562396881099</v>
      </c>
      <c r="J24" s="291">
        <v>-0.17058183655546807</v>
      </c>
      <c r="K24" s="291">
        <v>23.905429408097703</v>
      </c>
      <c r="L24" s="291">
        <v>27.345790189506801</v>
      </c>
      <c r="M24" s="291" t="s">
        <v>2673</v>
      </c>
      <c r="N24" s="291" t="s">
        <v>2673</v>
      </c>
      <c r="Q24" s="302"/>
    </row>
    <row r="25" spans="1:17" ht="13.5" customHeight="1">
      <c r="A25" s="292" t="s">
        <v>2675</v>
      </c>
      <c r="B25" s="292" t="s">
        <v>2675</v>
      </c>
      <c r="C25" s="291" t="s">
        <v>2623</v>
      </c>
      <c r="D25" s="291" t="s">
        <v>2623</v>
      </c>
      <c r="E25" s="291" t="s">
        <v>2623</v>
      </c>
      <c r="F25" s="291" t="s">
        <v>2623</v>
      </c>
      <c r="G25" s="291" t="s">
        <v>2623</v>
      </c>
      <c r="H25" s="291" t="s">
        <v>2673</v>
      </c>
      <c r="I25" s="291" t="s">
        <v>2673</v>
      </c>
      <c r="J25" s="291" t="s">
        <v>2673</v>
      </c>
      <c r="K25" s="291">
        <v>-8.7722598278923787</v>
      </c>
      <c r="L25" s="291" t="s">
        <v>2673</v>
      </c>
      <c r="M25" s="291" t="s">
        <v>2673</v>
      </c>
      <c r="N25" s="291" t="s">
        <v>2673</v>
      </c>
      <c r="Q25" s="302"/>
    </row>
    <row r="26" spans="1:17" ht="13.5" customHeight="1">
      <c r="A26" s="292" t="s">
        <v>2677</v>
      </c>
      <c r="B26" s="292" t="s">
        <v>2677</v>
      </c>
      <c r="C26" s="291">
        <v>1.2249541282653811</v>
      </c>
      <c r="D26" s="291">
        <v>63.130100250244141</v>
      </c>
      <c r="E26" s="291">
        <v>0.33864569664001459</v>
      </c>
      <c r="F26" s="291">
        <v>16.87240028381348</v>
      </c>
      <c r="G26" s="291">
        <v>3.4819673480673323</v>
      </c>
      <c r="H26" s="291">
        <v>8.9726027397260282</v>
      </c>
      <c r="I26" s="291">
        <v>7.5017193345574613</v>
      </c>
      <c r="J26" s="291">
        <v>-1.7946831381799688</v>
      </c>
      <c r="K26" s="291">
        <v>-2.6778681323748321</v>
      </c>
      <c r="L26" s="291">
        <v>-3.3814985676999605</v>
      </c>
      <c r="M26" s="291">
        <v>21.469071831761507</v>
      </c>
      <c r="N26" s="291" t="s">
        <v>2673</v>
      </c>
      <c r="P26" s="303"/>
    </row>
    <row r="27" spans="1:17" ht="13.5" customHeight="1">
      <c r="A27" s="292" t="s">
        <v>575</v>
      </c>
      <c r="B27" s="292" t="s">
        <v>575</v>
      </c>
      <c r="C27" s="291">
        <v>0.73028874397277832</v>
      </c>
      <c r="D27" s="291">
        <v>43.147476196289063</v>
      </c>
      <c r="E27" s="291">
        <v>0.47376060485839838</v>
      </c>
      <c r="F27" s="291">
        <v>23.942646026611332</v>
      </c>
      <c r="G27" s="291">
        <v>14.28084502445061</v>
      </c>
      <c r="H27" s="291">
        <v>8.1232876712328768</v>
      </c>
      <c r="I27" s="291">
        <v>6.5361830358773307</v>
      </c>
      <c r="J27" s="291">
        <v>2.2276062597506532</v>
      </c>
      <c r="K27" s="291">
        <v>-2.9341541871369468</v>
      </c>
      <c r="L27" s="291">
        <v>-3.2596651548199347</v>
      </c>
      <c r="M27" s="291">
        <v>21.674478706002596</v>
      </c>
      <c r="N27" s="291">
        <v>-71.999397983254624</v>
      </c>
    </row>
    <row r="28" spans="1:17" ht="13.5" customHeight="1">
      <c r="A28" s="292" t="s">
        <v>563</v>
      </c>
      <c r="B28" s="292" t="s">
        <v>563</v>
      </c>
      <c r="C28" s="291">
        <v>1.099915027618408</v>
      </c>
      <c r="D28" s="291">
        <v>51.079902648925781</v>
      </c>
      <c r="E28" s="291">
        <v>0.30232739448547358</v>
      </c>
      <c r="F28" s="291">
        <v>15.106936454772949</v>
      </c>
      <c r="G28" s="291">
        <v>15.98713403</v>
      </c>
      <c r="H28" s="291">
        <v>5.6383561643835618</v>
      </c>
      <c r="I28" s="291">
        <v>12.519458408029276</v>
      </c>
      <c r="J28" s="291">
        <v>-1.6962295795149747</v>
      </c>
      <c r="K28" s="291">
        <v>-4.4085355583545738</v>
      </c>
      <c r="L28" s="291">
        <v>-3.400558589907678</v>
      </c>
      <c r="M28" s="291">
        <v>24.458955981619205</v>
      </c>
      <c r="N28" s="291" t="s">
        <v>2673</v>
      </c>
    </row>
    <row r="29" spans="1:17" ht="13.5" customHeight="1">
      <c r="A29" s="292" t="s">
        <v>583</v>
      </c>
      <c r="B29" s="292" t="s">
        <v>583</v>
      </c>
      <c r="C29" s="291">
        <v>0.21425324678421021</v>
      </c>
      <c r="D29" s="291">
        <v>16.193141937255859</v>
      </c>
      <c r="E29" s="291">
        <v>0.42722105979919428</v>
      </c>
      <c r="F29" s="291">
        <v>24.56504058837891</v>
      </c>
      <c r="G29" s="291">
        <v>0.9243316031456108</v>
      </c>
      <c r="H29" s="291">
        <v>6.9232876712328766</v>
      </c>
      <c r="I29" s="291">
        <v>5.2540033901346286</v>
      </c>
      <c r="J29" s="291">
        <v>4.7013941137478481</v>
      </c>
      <c r="K29" s="291">
        <v>-6.2279967321871545</v>
      </c>
      <c r="L29" s="291">
        <v>3.6194949900163755</v>
      </c>
      <c r="M29" s="291" t="s">
        <v>2673</v>
      </c>
      <c r="N29" s="291" t="s">
        <v>2673</v>
      </c>
    </row>
    <row r="30" spans="1:17" ht="13.5" customHeight="1">
      <c r="A30" s="292" t="s">
        <v>2678</v>
      </c>
      <c r="B30" s="292" t="s">
        <v>2678</v>
      </c>
      <c r="C30" s="291">
        <v>0.14548730850219729</v>
      </c>
      <c r="D30" s="291">
        <v>5.9884552955627441</v>
      </c>
      <c r="E30" s="291">
        <v>8.2071185111999512E-2</v>
      </c>
      <c r="F30" s="291">
        <v>4.1481409072875977</v>
      </c>
      <c r="G30" s="291">
        <v>23.7</v>
      </c>
      <c r="H30" s="291">
        <v>2.8136986301369862</v>
      </c>
      <c r="I30" s="291">
        <v>27.406229154602713</v>
      </c>
      <c r="J30" s="291">
        <v>-4.2577033763684211</v>
      </c>
      <c r="K30" s="291">
        <v>-5.8611045745192367</v>
      </c>
      <c r="L30" s="291">
        <v>-5.7908749784946929</v>
      </c>
      <c r="M30" s="291">
        <v>32.00424068175947</v>
      </c>
      <c r="N30" s="291" t="s">
        <v>2673</v>
      </c>
    </row>
    <row r="31" spans="1:17" ht="13.5" customHeight="1">
      <c r="A31" s="292" t="s">
        <v>561</v>
      </c>
      <c r="B31" s="292" t="s">
        <v>561</v>
      </c>
      <c r="C31" s="291" t="s">
        <v>2673</v>
      </c>
      <c r="D31" s="291" t="s">
        <v>2673</v>
      </c>
      <c r="E31" s="291">
        <v>0.56698417663574219</v>
      </c>
      <c r="F31" s="291">
        <v>28.731832504272461</v>
      </c>
      <c r="G31" s="291">
        <v>4.2350006592918845</v>
      </c>
      <c r="H31" s="291">
        <v>13.241095890410959</v>
      </c>
      <c r="I31" s="291">
        <v>2.4231979676878557</v>
      </c>
      <c r="J31" s="291">
        <v>-0.47602784771664025</v>
      </c>
      <c r="K31" s="291">
        <v>-0.96960211800774199</v>
      </c>
      <c r="L31" s="291">
        <v>-1.0392576116348873</v>
      </c>
      <c r="M31" s="291">
        <v>41.13</v>
      </c>
      <c r="N31" s="291">
        <v>-22.16760146562553</v>
      </c>
    </row>
    <row r="32" spans="1:17" ht="13.5" customHeight="1">
      <c r="A32" s="292" t="s">
        <v>550</v>
      </c>
      <c r="B32" s="292" t="s">
        <v>550</v>
      </c>
      <c r="C32" s="291">
        <v>0.14136868715286249</v>
      </c>
      <c r="D32" s="291">
        <v>6.8933725357055664</v>
      </c>
      <c r="E32" s="291">
        <v>0.22536325454711911</v>
      </c>
      <c r="F32" s="291">
        <v>10.95773220062256</v>
      </c>
      <c r="G32" s="291">
        <v>10.777710010354074</v>
      </c>
      <c r="H32" s="291">
        <v>5.9753424657534246</v>
      </c>
      <c r="I32" s="291">
        <v>9.4733819514485624</v>
      </c>
      <c r="J32" s="291">
        <v>-3.8867289285950402</v>
      </c>
      <c r="K32" s="291">
        <v>-0.3575949104344972</v>
      </c>
      <c r="L32" s="291">
        <v>-2.8185132211314063</v>
      </c>
      <c r="M32" s="291">
        <v>27.1796850949064</v>
      </c>
      <c r="N32" s="291" t="s">
        <v>2673</v>
      </c>
    </row>
    <row r="33" spans="1:17" ht="13.5" customHeight="1">
      <c r="A33" s="292" t="s">
        <v>516</v>
      </c>
      <c r="B33" s="292" t="s">
        <v>516</v>
      </c>
      <c r="C33" s="291">
        <v>-0.19469451904296881</v>
      </c>
      <c r="D33" s="291">
        <v>-8.7217988967895508</v>
      </c>
      <c r="E33" s="291">
        <v>0.69713449478149414</v>
      </c>
      <c r="F33" s="291">
        <v>31.669956207275391</v>
      </c>
      <c r="G33" s="291">
        <v>9.6999999999999993</v>
      </c>
      <c r="H33" s="291">
        <v>4.7780821917808218</v>
      </c>
      <c r="I33" s="291">
        <v>10.637203992814653</v>
      </c>
      <c r="J33" s="291">
        <v>-2.3569107883965028</v>
      </c>
      <c r="K33" s="291">
        <v>-2.40464127365171</v>
      </c>
      <c r="L33" s="291">
        <v>-4.5498756299140783</v>
      </c>
      <c r="M33" s="291">
        <v>24.461012083740254</v>
      </c>
      <c r="N33" s="291">
        <v>-37.322358386747005</v>
      </c>
    </row>
    <row r="34" spans="1:17" ht="13.5" customHeight="1">
      <c r="A34" s="292" t="s">
        <v>2679</v>
      </c>
      <c r="B34" s="292" t="s">
        <v>2679</v>
      </c>
      <c r="C34" s="291">
        <v>0.26275002956390381</v>
      </c>
      <c r="D34" s="291">
        <v>23.915533065795898</v>
      </c>
      <c r="E34" s="291">
        <v>0.2942047119140625</v>
      </c>
      <c r="F34" s="291">
        <v>16.097171783447269</v>
      </c>
      <c r="G34" s="291">
        <v>8.6</v>
      </c>
      <c r="H34" s="291">
        <v>8.7232876712328764</v>
      </c>
      <c r="I34" s="291">
        <v>4.517916417426961</v>
      </c>
      <c r="J34" s="291">
        <v>-1.6798794792392373</v>
      </c>
      <c r="K34" s="291">
        <v>5.8573210510742788</v>
      </c>
      <c r="L34" s="291">
        <v>4.4334653358337848</v>
      </c>
      <c r="M34" s="291">
        <v>8.6</v>
      </c>
      <c r="N34" s="291" t="s">
        <v>2673</v>
      </c>
    </row>
    <row r="35" spans="1:17" ht="13.5" customHeight="1">
      <c r="A35" s="292" t="s">
        <v>526</v>
      </c>
      <c r="B35" s="292" t="s">
        <v>526</v>
      </c>
      <c r="C35" s="291">
        <v>1.4403619766235349</v>
      </c>
      <c r="D35" s="291">
        <v>54.603912353515632</v>
      </c>
      <c r="E35" s="291" t="s">
        <v>2673</v>
      </c>
      <c r="F35" s="291" t="s">
        <v>2673</v>
      </c>
      <c r="G35" s="291">
        <v>13.456369572718689</v>
      </c>
      <c r="H35" s="291">
        <v>7.13972602739726</v>
      </c>
      <c r="I35" s="291">
        <v>7.0948271832536784</v>
      </c>
      <c r="J35" s="291">
        <v>-2.5051862560143756</v>
      </c>
      <c r="K35" s="291">
        <v>-2.6002324577006717</v>
      </c>
      <c r="L35" s="291">
        <v>-6.1363712336795446</v>
      </c>
      <c r="M35" s="291">
        <v>44.136827997949936</v>
      </c>
      <c r="N35" s="291">
        <v>-31.437258144843224</v>
      </c>
    </row>
    <row r="36" spans="1:17" ht="13.5" customHeight="1">
      <c r="A36" s="292" t="s">
        <v>1617</v>
      </c>
      <c r="B36" s="292" t="s">
        <v>2680</v>
      </c>
      <c r="C36" s="291">
        <v>1.9370899200439451</v>
      </c>
      <c r="D36" s="291">
        <v>66.994422912597656</v>
      </c>
      <c r="E36" s="291">
        <v>0.73802423477172852</v>
      </c>
      <c r="F36" s="291">
        <v>34.578712463378913</v>
      </c>
      <c r="G36" s="291">
        <v>2.8416030299168469</v>
      </c>
      <c r="H36" s="291">
        <v>7.506849315068493</v>
      </c>
      <c r="I36" s="291">
        <v>2.6185847545782801</v>
      </c>
      <c r="J36" s="291">
        <v>-1.4310522263016525</v>
      </c>
      <c r="K36" s="291">
        <v>-0.69028561846331193</v>
      </c>
      <c r="L36" s="291">
        <v>-0.63523309095006009</v>
      </c>
      <c r="M36" s="291">
        <v>8.1000964682617518</v>
      </c>
      <c r="N36" s="291">
        <v>16.753846779260137</v>
      </c>
    </row>
    <row r="37" spans="1:17" ht="13.5" customHeight="1">
      <c r="A37" s="292" t="s">
        <v>2681</v>
      </c>
      <c r="B37" s="292" t="s">
        <v>2681</v>
      </c>
      <c r="C37" s="291">
        <v>2.576784610748291</v>
      </c>
      <c r="D37" s="291">
        <v>157.13511657714841</v>
      </c>
      <c r="E37" s="291">
        <v>0.74109077453613281</v>
      </c>
      <c r="F37" s="291">
        <v>37.844646453857422</v>
      </c>
      <c r="G37" s="291">
        <v>2.4300000000000002</v>
      </c>
      <c r="H37" s="291">
        <v>10.076712328767123</v>
      </c>
      <c r="I37" s="291">
        <v>2.6027792244702712</v>
      </c>
      <c r="J37" s="291">
        <v>-0.22756249001491072</v>
      </c>
      <c r="K37" s="291">
        <v>-4.2187642247411157</v>
      </c>
      <c r="L37" s="291">
        <v>-2.3162835811650404</v>
      </c>
      <c r="M37" s="291">
        <v>29.837641469831677</v>
      </c>
      <c r="N37" s="291" t="s">
        <v>2673</v>
      </c>
    </row>
    <row r="38" spans="1:17" ht="13.5" customHeight="1">
      <c r="A38" s="292" t="s">
        <v>522</v>
      </c>
      <c r="B38" s="292" t="s">
        <v>522</v>
      </c>
      <c r="C38" s="291">
        <v>0.25126254558563232</v>
      </c>
      <c r="D38" s="291">
        <v>12.146565437316889</v>
      </c>
      <c r="E38" s="291">
        <v>0.57483053207397461</v>
      </c>
      <c r="F38" s="291">
        <v>30.177108764648441</v>
      </c>
      <c r="G38" s="291">
        <v>16.434152871683892</v>
      </c>
      <c r="H38" s="291">
        <v>10.991780821917809</v>
      </c>
      <c r="I38" s="291">
        <v>6.7258805209220993</v>
      </c>
      <c r="J38" s="291">
        <v>1.9584819282543142</v>
      </c>
      <c r="K38" s="291">
        <v>-4.0516278682753528</v>
      </c>
      <c r="L38" s="291">
        <v>-5.8271735775470814</v>
      </c>
      <c r="M38" s="291">
        <v>25.226764765952478</v>
      </c>
      <c r="N38" s="291">
        <v>1.4296930905164427</v>
      </c>
    </row>
    <row r="39" spans="1:17" ht="13.5" customHeight="1">
      <c r="A39" s="292" t="s">
        <v>2682</v>
      </c>
      <c r="B39" s="292" t="s">
        <v>2682</v>
      </c>
      <c r="C39" s="291" t="s">
        <v>2673</v>
      </c>
      <c r="D39" s="291" t="s">
        <v>2673</v>
      </c>
      <c r="E39" s="291" t="s">
        <v>2673</v>
      </c>
      <c r="F39" s="291" t="s">
        <v>2673</v>
      </c>
      <c r="G39" s="291" t="s">
        <v>2673</v>
      </c>
      <c r="H39" s="291" t="s">
        <v>2673</v>
      </c>
      <c r="I39" s="291" t="s">
        <v>2673</v>
      </c>
      <c r="J39" s="291" t="s">
        <v>2673</v>
      </c>
      <c r="K39" s="291">
        <v>-5.7056467780776687</v>
      </c>
      <c r="L39" s="291" t="s">
        <v>2673</v>
      </c>
      <c r="M39" s="291">
        <v>35.378534888346927</v>
      </c>
      <c r="N39" s="291" t="s">
        <v>2673</v>
      </c>
    </row>
    <row r="40" spans="1:17" ht="13.5" customHeight="1">
      <c r="A40" s="292" t="s">
        <v>2683</v>
      </c>
      <c r="B40" s="292" t="s">
        <v>2683</v>
      </c>
      <c r="C40" s="291">
        <v>2.8789205551147461</v>
      </c>
      <c r="D40" s="291">
        <v>105.2399826049805</v>
      </c>
      <c r="E40" s="291">
        <v>0.56698203086853027</v>
      </c>
      <c r="F40" s="291">
        <v>26.704765319824219</v>
      </c>
      <c r="G40" s="291">
        <v>10.635979688086344</v>
      </c>
      <c r="H40" s="291">
        <v>8.0821917808219172</v>
      </c>
      <c r="I40" s="291">
        <v>7.7255782979363001</v>
      </c>
      <c r="J40" s="291">
        <v>-2.3172243932348442</v>
      </c>
      <c r="K40" s="291">
        <v>-4.1170131327671722E-2</v>
      </c>
      <c r="L40" s="291">
        <v>-3.3555662146939382</v>
      </c>
      <c r="M40" s="291">
        <v>8.6012814483725855</v>
      </c>
      <c r="N40" s="291" t="s">
        <v>2673</v>
      </c>
    </row>
    <row r="41" spans="1:17" ht="13.5" customHeight="1">
      <c r="A41" s="292" t="s">
        <v>2816</v>
      </c>
      <c r="B41" s="292" t="s">
        <v>532</v>
      </c>
      <c r="C41" s="291">
        <v>0.64703845977783203</v>
      </c>
      <c r="D41" s="291">
        <v>45.808547973632813</v>
      </c>
      <c r="E41" s="291" t="s">
        <v>2673</v>
      </c>
      <c r="F41" s="291" t="s">
        <v>2673</v>
      </c>
      <c r="G41" s="291" t="s">
        <v>2623</v>
      </c>
      <c r="H41" s="291">
        <v>5.2684931506849315</v>
      </c>
      <c r="I41" s="291" t="s">
        <v>2673</v>
      </c>
      <c r="J41" s="291" t="s">
        <v>2623</v>
      </c>
      <c r="K41" s="291" t="s">
        <v>2673</v>
      </c>
      <c r="L41" s="291" t="s">
        <v>2673</v>
      </c>
      <c r="M41" s="291" t="s">
        <v>2673</v>
      </c>
      <c r="N41" s="291" t="s">
        <v>2673</v>
      </c>
    </row>
    <row r="42" spans="1:17" ht="13.5" customHeight="1">
      <c r="A42" s="292" t="s">
        <v>2685</v>
      </c>
      <c r="B42" s="292" t="s">
        <v>2685</v>
      </c>
      <c r="C42" s="291" t="s">
        <v>2673</v>
      </c>
      <c r="D42" s="291" t="s">
        <v>2673</v>
      </c>
      <c r="E42" s="291" t="s">
        <v>2673</v>
      </c>
      <c r="F42" s="291" t="s">
        <v>2673</v>
      </c>
      <c r="G42" s="304" t="s">
        <v>2673</v>
      </c>
      <c r="H42" s="304">
        <v>7.4821917808219176</v>
      </c>
      <c r="I42" s="304">
        <v>11.07603350903462</v>
      </c>
      <c r="J42" s="304">
        <v>-6.3409193827442039</v>
      </c>
      <c r="K42" s="304">
        <v>-2.9663290050501159</v>
      </c>
      <c r="L42" s="304">
        <v>-5.7119477888097094</v>
      </c>
      <c r="M42" s="304">
        <v>58.304017691446255</v>
      </c>
      <c r="N42" s="304">
        <v>-32.130233210311829</v>
      </c>
    </row>
    <row r="43" spans="1:17" ht="13.5" customHeight="1">
      <c r="A43" s="292" t="s">
        <v>2686</v>
      </c>
      <c r="B43" s="292" t="s">
        <v>2686</v>
      </c>
      <c r="C43" s="291">
        <v>0.35656136274337769</v>
      </c>
      <c r="D43" s="291">
        <v>42.747955322265632</v>
      </c>
      <c r="E43" s="291">
        <v>0.42182826995849609</v>
      </c>
      <c r="F43" s="291">
        <v>22.820526123046879</v>
      </c>
      <c r="G43" s="291" t="s">
        <v>2623</v>
      </c>
      <c r="H43" s="291">
        <v>2.8136986301369862</v>
      </c>
      <c r="I43" s="291">
        <v>10.967153915291872</v>
      </c>
      <c r="J43" s="291">
        <v>-2.7122545589355314</v>
      </c>
      <c r="K43" s="291">
        <v>1.9164491043543754</v>
      </c>
      <c r="L43" s="291">
        <v>3.7068261665009072</v>
      </c>
      <c r="M43" s="291" t="s">
        <v>2673</v>
      </c>
      <c r="N43" s="291" t="s">
        <v>2673</v>
      </c>
    </row>
    <row r="44" spans="1:17" ht="13.5" customHeight="1">
      <c r="A44" s="292" t="s">
        <v>2817</v>
      </c>
      <c r="B44" s="292" t="s">
        <v>514</v>
      </c>
      <c r="C44" s="291">
        <v>0.58454990386962891</v>
      </c>
      <c r="D44" s="291">
        <v>39.589256286621087</v>
      </c>
      <c r="E44" s="291">
        <v>0.89587783813476563</v>
      </c>
      <c r="F44" s="291">
        <v>44.9521484375</v>
      </c>
      <c r="G44" s="291">
        <v>6.2448521963685817</v>
      </c>
      <c r="H44" s="291">
        <v>11.786301369863013</v>
      </c>
      <c r="I44" s="291">
        <v>5.1187530470066607</v>
      </c>
      <c r="J44" s="291">
        <v>-4.2050028891328575</v>
      </c>
      <c r="K44" s="291">
        <v>-2.2525371031446801</v>
      </c>
      <c r="L44" s="291">
        <v>-2.2629412951036501</v>
      </c>
      <c r="M44" s="291">
        <v>44.684376026637992</v>
      </c>
      <c r="N44" s="291">
        <v>-52.231476360856142</v>
      </c>
    </row>
    <row r="45" spans="1:17" ht="13.5" customHeight="1">
      <c r="A45" s="292" t="s">
        <v>2688</v>
      </c>
      <c r="B45" s="292" t="s">
        <v>2688</v>
      </c>
      <c r="C45" s="291" t="s">
        <v>2673</v>
      </c>
      <c r="D45" s="291" t="s">
        <v>2673</v>
      </c>
      <c r="E45" s="291" t="s">
        <v>2673</v>
      </c>
      <c r="F45" s="291" t="s">
        <v>2673</v>
      </c>
      <c r="G45" s="291" t="s">
        <v>2623</v>
      </c>
      <c r="H45" s="291" t="s">
        <v>2673</v>
      </c>
      <c r="I45" s="291" t="s">
        <v>2673</v>
      </c>
      <c r="J45" s="291" t="s">
        <v>2673</v>
      </c>
      <c r="K45" s="291">
        <v>-12.509964956695145</v>
      </c>
      <c r="L45" s="291" t="s">
        <v>2673</v>
      </c>
      <c r="M45" s="291" t="s">
        <v>2673</v>
      </c>
      <c r="N45" s="291" t="s">
        <v>2673</v>
      </c>
      <c r="Q45" s="302"/>
    </row>
    <row r="46" spans="1:17" ht="13.5" customHeight="1">
      <c r="A46" s="293" t="s">
        <v>2689</v>
      </c>
      <c r="B46" s="293" t="s">
        <v>2689</v>
      </c>
      <c r="C46" s="294">
        <v>1.296783924102783</v>
      </c>
      <c r="D46" s="294">
        <v>59.730785369873047</v>
      </c>
      <c r="E46" s="294">
        <v>0.22119450569152829</v>
      </c>
      <c r="F46" s="294">
        <v>10.71754741668701</v>
      </c>
      <c r="G46" s="294" t="s">
        <v>2673</v>
      </c>
      <c r="H46" s="294">
        <v>9.912328767123288</v>
      </c>
      <c r="I46" s="294">
        <v>3.432942192512356</v>
      </c>
      <c r="J46" s="294">
        <v>-5.7875123736763925</v>
      </c>
      <c r="K46" s="294">
        <v>-3.4964951099598638</v>
      </c>
      <c r="L46" s="294">
        <v>-2.4679600712668135</v>
      </c>
      <c r="M46" s="294" t="s">
        <v>2673</v>
      </c>
      <c r="N46" s="294" t="s">
        <v>2673</v>
      </c>
    </row>
    <row r="51" ht="15.75" customHeight="1"/>
    <row r="54" ht="15.75" customHeight="1"/>
    <row r="56" ht="7.5" customHeight="1"/>
  </sheetData>
  <conditionalFormatting sqref="A7:M7 A12:B44 C12:F38 N7:N44 G8:M38 C39:M44 A8:F11 A45:N46">
    <cfRule type="expression" dxfId="37" priority="1">
      <formula>MOD(ROW(),2)=0</formula>
    </cfRule>
  </conditionalFormatting>
  <pageMargins left="0.7" right="0.7" top="0.75" bottom="0.75" header="0.3" footer="0.3"/>
  <pageSetup scale="58" orientation="landscape" r:id="rId1"/>
  <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FFE22-999C-46C1-8A3E-07F348187ABD}">
  <sheetPr>
    <pageSetUpPr fitToPage="1"/>
  </sheetPr>
  <dimension ref="A1:P55"/>
  <sheetViews>
    <sheetView showGridLines="0" zoomScale="65" zoomScaleNormal="65" workbookViewId="0">
      <pane xSplit="2" ySplit="4" topLeftCell="C5" activePane="bottomRight" state="frozen"/>
      <selection pane="bottomRight" activeCell="P29" sqref="P29"/>
      <selection pane="bottomLeft" activeCell="P29" sqref="P29"/>
      <selection pane="topRight" activeCell="P29" sqref="P29"/>
    </sheetView>
  </sheetViews>
  <sheetFormatPr defaultColWidth="8.7109375" defaultRowHeight="12.75" outlineLevelCol="1"/>
  <cols>
    <col min="1" max="1" width="29.85546875" style="278" customWidth="1"/>
    <col min="2" max="2" width="14.140625" style="278" hidden="1" customWidth="1" outlineLevel="1"/>
    <col min="3" max="3" width="13" style="278" customWidth="1" collapsed="1"/>
    <col min="4" max="4" width="14.140625" style="278" customWidth="1"/>
    <col min="5" max="6" width="13" style="278" customWidth="1"/>
    <col min="7" max="7" width="13" style="296" hidden="1" customWidth="1" outlineLevel="1"/>
    <col min="8" max="8" width="13.7109375" style="296" customWidth="1" collapsed="1"/>
    <col min="9" max="10" width="14.42578125" style="296" customWidth="1"/>
    <col min="11" max="12" width="13" style="296" customWidth="1"/>
    <col min="13" max="13" width="18.7109375" style="278" customWidth="1"/>
    <col min="14" max="14" width="16.5703125" style="278" customWidth="1"/>
    <col min="15" max="16384" width="8.7109375" style="278"/>
  </cols>
  <sheetData>
    <row r="1" spans="1:16"/>
    <row r="2" spans="1:16" s="298" customFormat="1" ht="17.25" customHeight="1">
      <c r="A2" s="277" t="s">
        <v>78</v>
      </c>
      <c r="B2" s="297"/>
      <c r="C2" s="297"/>
      <c r="D2" s="297"/>
      <c r="E2" s="297"/>
      <c r="F2" s="297"/>
      <c r="G2" s="297"/>
      <c r="H2" s="297"/>
      <c r="I2" s="297"/>
      <c r="J2" s="297"/>
      <c r="K2" s="297"/>
      <c r="L2" s="297"/>
      <c r="M2" s="297"/>
      <c r="N2" s="297"/>
    </row>
    <row r="3" spans="1:16">
      <c r="A3" s="279" t="s">
        <v>2796</v>
      </c>
      <c r="B3" s="299"/>
      <c r="C3" s="299"/>
      <c r="D3" s="299"/>
      <c r="E3" s="299"/>
      <c r="F3" s="299"/>
      <c r="G3" s="299"/>
      <c r="H3" s="299"/>
      <c r="I3" s="299"/>
      <c r="J3" s="299"/>
      <c r="K3" s="299"/>
      <c r="L3" s="299"/>
      <c r="M3" s="299"/>
      <c r="N3" s="300"/>
    </row>
    <row r="4" spans="1:16" ht="78" customHeight="1">
      <c r="A4" s="301"/>
      <c r="B4" s="301"/>
      <c r="C4" s="284" t="s">
        <v>2810</v>
      </c>
      <c r="D4" s="284" t="s">
        <v>2811</v>
      </c>
      <c r="E4" s="284" t="s">
        <v>2799</v>
      </c>
      <c r="F4" s="284" t="s">
        <v>2800</v>
      </c>
      <c r="G4" s="284" t="s">
        <v>2818</v>
      </c>
      <c r="H4" s="284" t="s">
        <v>2819</v>
      </c>
      <c r="I4" s="284" t="s">
        <v>2812</v>
      </c>
      <c r="J4" s="284" t="s">
        <v>2820</v>
      </c>
      <c r="K4" s="284" t="s">
        <v>2805</v>
      </c>
      <c r="L4" s="284" t="s">
        <v>2806</v>
      </c>
      <c r="M4" s="284" t="s">
        <v>2821</v>
      </c>
      <c r="N4" s="284" t="s">
        <v>2822</v>
      </c>
    </row>
    <row r="5" spans="1:16">
      <c r="A5" s="305" t="s">
        <v>2601</v>
      </c>
      <c r="B5" s="306"/>
      <c r="C5" s="307">
        <v>0.44628519477046408</v>
      </c>
      <c r="D5" s="307">
        <v>20.552245505287285</v>
      </c>
      <c r="E5" s="307">
        <v>0.14577248776298543</v>
      </c>
      <c r="F5" s="307">
        <v>7.1420971894820191</v>
      </c>
      <c r="G5" s="307" t="s">
        <v>2673</v>
      </c>
      <c r="H5" s="307">
        <v>7.0449859526281777</v>
      </c>
      <c r="I5" s="307">
        <v>11.024190027186757</v>
      </c>
      <c r="J5" s="307">
        <v>-7.7060668348545711</v>
      </c>
      <c r="K5" s="307">
        <v>-3.2914120767003836</v>
      </c>
      <c r="L5" s="307">
        <v>-3.1976538615208283</v>
      </c>
      <c r="M5" s="307">
        <v>49.680341930302149</v>
      </c>
      <c r="N5" s="287"/>
      <c r="O5" s="288"/>
      <c r="P5" s="288"/>
    </row>
    <row r="6" spans="1:16" ht="14.25" customHeight="1">
      <c r="A6" s="308" t="s">
        <v>2740</v>
      </c>
      <c r="B6" s="308" t="s">
        <v>2740</v>
      </c>
      <c r="C6" s="291" t="s">
        <v>2673</v>
      </c>
      <c r="D6" s="291" t="s">
        <v>2673</v>
      </c>
      <c r="E6" s="291" t="s">
        <v>2673</v>
      </c>
      <c r="F6" s="291" t="s">
        <v>2673</v>
      </c>
      <c r="G6" s="291" t="s">
        <v>2673</v>
      </c>
      <c r="H6" s="291" t="s">
        <v>2673</v>
      </c>
      <c r="I6" s="291" t="s">
        <v>2673</v>
      </c>
      <c r="J6" s="291" t="s">
        <v>2623</v>
      </c>
      <c r="K6" s="291">
        <v>-0.43938986918582645</v>
      </c>
      <c r="L6" s="291" t="s">
        <v>2673</v>
      </c>
      <c r="M6" s="291" t="s">
        <v>2673</v>
      </c>
      <c r="N6" s="291" t="s">
        <v>2673</v>
      </c>
      <c r="P6" s="302"/>
    </row>
    <row r="7" spans="1:16" ht="13.5" customHeight="1">
      <c r="A7" s="292" t="s">
        <v>2741</v>
      </c>
      <c r="B7" s="292" t="s">
        <v>2741</v>
      </c>
      <c r="C7" s="291">
        <v>0.19665563106536871</v>
      </c>
      <c r="D7" s="291">
        <v>12.014518737792971</v>
      </c>
      <c r="E7" s="291">
        <v>4.6645641326904297E-2</v>
      </c>
      <c r="F7" s="291">
        <v>2.2691018581390381</v>
      </c>
      <c r="G7" s="291" t="s">
        <v>2673</v>
      </c>
      <c r="H7" s="291">
        <v>4.4136986301369863</v>
      </c>
      <c r="I7" s="291">
        <v>9.0159201651673371</v>
      </c>
      <c r="J7" s="291">
        <v>-5.9273587285555625</v>
      </c>
      <c r="K7" s="291">
        <v>-3.5160090434600573</v>
      </c>
      <c r="L7" s="291">
        <v>-4.8595119287979314</v>
      </c>
      <c r="M7" s="291">
        <v>36.137329546111609</v>
      </c>
      <c r="N7" s="291" t="s">
        <v>2673</v>
      </c>
    </row>
    <row r="8" spans="1:16" ht="13.5" customHeight="1">
      <c r="A8" s="292" t="s">
        <v>2742</v>
      </c>
      <c r="B8" s="292" t="s">
        <v>2742</v>
      </c>
      <c r="C8" s="291">
        <v>2.2823363542556759E-2</v>
      </c>
      <c r="D8" s="291">
        <v>1.252632737159729</v>
      </c>
      <c r="E8" s="291">
        <v>3.0292332172393799E-2</v>
      </c>
      <c r="F8" s="291">
        <v>1.509140729904175</v>
      </c>
      <c r="G8" s="291" t="s">
        <v>2673</v>
      </c>
      <c r="H8" s="291">
        <v>8.2520547945205482</v>
      </c>
      <c r="I8" s="291">
        <v>6.5691842086068455</v>
      </c>
      <c r="J8" s="291">
        <v>-4.7145432072647608</v>
      </c>
      <c r="K8" s="291">
        <v>-2.5990462222971562</v>
      </c>
      <c r="L8" s="291">
        <v>-3.0333333333333314</v>
      </c>
      <c r="M8" s="291" t="s">
        <v>2673</v>
      </c>
      <c r="N8" s="291" t="s">
        <v>2673</v>
      </c>
    </row>
    <row r="9" spans="1:16" ht="13.5" customHeight="1">
      <c r="A9" s="292" t="s">
        <v>2743</v>
      </c>
      <c r="B9" s="292" t="s">
        <v>2743</v>
      </c>
      <c r="C9" s="291">
        <v>2.8867483139038089E-2</v>
      </c>
      <c r="D9" s="291">
        <v>2.3570098876953129</v>
      </c>
      <c r="E9" s="291">
        <v>0.28184223175048828</v>
      </c>
      <c r="F9" s="291">
        <v>14.001688003540041</v>
      </c>
      <c r="G9" s="291" t="s">
        <v>2673</v>
      </c>
      <c r="H9" s="291">
        <v>2.978082191780822</v>
      </c>
      <c r="I9" s="291">
        <v>20.788873287353852</v>
      </c>
      <c r="J9" s="291">
        <v>-2.5974013323955476</v>
      </c>
      <c r="K9" s="291">
        <v>-3.4966839593287271</v>
      </c>
      <c r="L9" s="291">
        <v>-3.8761133663330036</v>
      </c>
      <c r="M9" s="291">
        <v>41.185431017391252</v>
      </c>
      <c r="N9" s="291" t="s">
        <v>2673</v>
      </c>
    </row>
    <row r="10" spans="1:16" ht="13.5" customHeight="1">
      <c r="A10" s="292" t="s">
        <v>2744</v>
      </c>
      <c r="B10" s="292" t="s">
        <v>2744</v>
      </c>
      <c r="C10" s="291">
        <v>0.35558563470840449</v>
      </c>
      <c r="D10" s="291">
        <v>13.100968360900881</v>
      </c>
      <c r="E10" s="291">
        <v>0.22516822814941409</v>
      </c>
      <c r="F10" s="291">
        <v>10.81956100463867</v>
      </c>
      <c r="G10" s="291" t="s">
        <v>2673</v>
      </c>
      <c r="H10" s="291" t="s">
        <v>2673</v>
      </c>
      <c r="I10" s="291" t="s">
        <v>2673</v>
      </c>
      <c r="J10" s="291">
        <v>-7.4376909834370872</v>
      </c>
      <c r="K10" s="291">
        <v>-0.67881798635281521</v>
      </c>
      <c r="L10" s="291">
        <v>-1.6425898317239664</v>
      </c>
      <c r="M10" s="291">
        <v>98.588236084089246</v>
      </c>
      <c r="N10" s="291" t="s">
        <v>2673</v>
      </c>
    </row>
    <row r="11" spans="1:16" ht="13.5" customHeight="1">
      <c r="A11" s="292" t="s">
        <v>2745</v>
      </c>
      <c r="B11" s="292" t="s">
        <v>2745</v>
      </c>
      <c r="C11" s="291">
        <v>4.3803095817565918E-2</v>
      </c>
      <c r="D11" s="291">
        <v>3.3798258304595952</v>
      </c>
      <c r="E11" s="291">
        <v>4.7626405954360962E-2</v>
      </c>
      <c r="F11" s="291">
        <v>2.3764982223510742</v>
      </c>
      <c r="G11" s="291" t="s">
        <v>2673</v>
      </c>
      <c r="H11" s="291">
        <v>3.5205479452054793</v>
      </c>
      <c r="I11" s="291">
        <v>11.903483442743353</v>
      </c>
      <c r="J11" s="291">
        <v>-3.8950177121295524</v>
      </c>
      <c r="K11" s="291">
        <v>-3.6926568185835356</v>
      </c>
      <c r="L11" s="291">
        <v>-0.76946255231100602</v>
      </c>
      <c r="M11" s="291">
        <v>64.721333432367672</v>
      </c>
      <c r="N11" s="291" t="s">
        <v>2673</v>
      </c>
    </row>
    <row r="12" spans="1:16" ht="13.5" customHeight="1">
      <c r="A12" s="292" t="s">
        <v>2746</v>
      </c>
      <c r="B12" s="292" t="s">
        <v>2746</v>
      </c>
      <c r="C12" s="291">
        <v>1.3067394495010379E-2</v>
      </c>
      <c r="D12" s="291">
        <v>0.70858347415924072</v>
      </c>
      <c r="E12" s="291">
        <v>8.3601176738739014E-2</v>
      </c>
      <c r="F12" s="291">
        <v>4.1847934722900391</v>
      </c>
      <c r="G12" s="291" t="s">
        <v>2673</v>
      </c>
      <c r="H12" s="291" t="s">
        <v>2673</v>
      </c>
      <c r="I12" s="291" t="s">
        <v>2673</v>
      </c>
      <c r="J12" s="291">
        <v>-2.1534829270490832</v>
      </c>
      <c r="K12" s="291">
        <v>-1.0117759192721545</v>
      </c>
      <c r="L12" s="291">
        <v>-1.2509328960891464</v>
      </c>
      <c r="M12" s="291" t="s">
        <v>2673</v>
      </c>
      <c r="N12" s="291" t="s">
        <v>2673</v>
      </c>
    </row>
    <row r="13" spans="1:16" ht="13.5" customHeight="1">
      <c r="A13" s="292" t="s">
        <v>2747</v>
      </c>
      <c r="B13" s="292" t="s">
        <v>2747</v>
      </c>
      <c r="C13" s="291" t="s">
        <v>2673</v>
      </c>
      <c r="D13" s="291" t="s">
        <v>2673</v>
      </c>
      <c r="E13" s="291">
        <v>5.9094369411468513E-2</v>
      </c>
      <c r="F13" s="291">
        <v>2.9731042385101318</v>
      </c>
      <c r="G13" s="291" t="s">
        <v>2673</v>
      </c>
      <c r="H13" s="291" t="s">
        <v>2673</v>
      </c>
      <c r="I13" s="291" t="s">
        <v>2673</v>
      </c>
      <c r="J13" s="291">
        <v>-7.573131468336987</v>
      </c>
      <c r="K13" s="291">
        <v>0.69842508979815454</v>
      </c>
      <c r="L13" s="291">
        <v>-1.010876401427131</v>
      </c>
      <c r="M13" s="291" t="s">
        <v>2673</v>
      </c>
      <c r="N13" s="291" t="s">
        <v>2673</v>
      </c>
    </row>
    <row r="14" spans="1:16" ht="13.5" customHeight="1">
      <c r="A14" s="292" t="s">
        <v>2748</v>
      </c>
      <c r="B14" s="292" t="s">
        <v>2748</v>
      </c>
      <c r="C14" s="291">
        <v>0.15444910526275629</v>
      </c>
      <c r="D14" s="291">
        <v>8.5538291931152344</v>
      </c>
      <c r="E14" s="291">
        <v>0.19313561916351321</v>
      </c>
      <c r="F14" s="291">
        <v>9.4002103805541992</v>
      </c>
      <c r="G14" s="291" t="s">
        <v>2673</v>
      </c>
      <c r="H14" s="291" t="s">
        <v>2673</v>
      </c>
      <c r="I14" s="291" t="s">
        <v>2673</v>
      </c>
      <c r="J14" s="291">
        <v>-2.7317700387187056</v>
      </c>
      <c r="K14" s="291">
        <v>-4.3422718417234982</v>
      </c>
      <c r="L14" s="291">
        <v>4.1642570199752287</v>
      </c>
      <c r="M14" s="291" t="s">
        <v>2673</v>
      </c>
      <c r="N14" s="291" t="s">
        <v>2673</v>
      </c>
    </row>
    <row r="15" spans="1:16" ht="13.5" customHeight="1">
      <c r="A15" s="292" t="s">
        <v>2750</v>
      </c>
      <c r="B15" s="292" t="s">
        <v>2750</v>
      </c>
      <c r="C15" s="291">
        <v>6.927943229675293E-2</v>
      </c>
      <c r="D15" s="291">
        <v>6.9945840835571289</v>
      </c>
      <c r="E15" s="291">
        <v>0.1044865846633911</v>
      </c>
      <c r="F15" s="291">
        <v>5.0849542617797852</v>
      </c>
      <c r="G15" s="291" t="s">
        <v>2673</v>
      </c>
      <c r="H15" s="291" t="s">
        <v>2673</v>
      </c>
      <c r="I15" s="291" t="s">
        <v>2673</v>
      </c>
      <c r="J15" s="291">
        <v>-3.7703879950769292</v>
      </c>
      <c r="K15" s="291">
        <v>-2.3606010228357692</v>
      </c>
      <c r="L15" s="291">
        <v>-3.0640356806198832</v>
      </c>
      <c r="M15" s="291" t="s">
        <v>2673</v>
      </c>
      <c r="N15" s="291" t="s">
        <v>2673</v>
      </c>
    </row>
    <row r="16" spans="1:16" ht="13.5" customHeight="1">
      <c r="A16" s="292" t="s">
        <v>2751</v>
      </c>
      <c r="B16" s="292" t="s">
        <v>2751</v>
      </c>
      <c r="C16" s="291">
        <v>3.4907221794128418E-2</v>
      </c>
      <c r="D16" s="291">
        <v>1.824856042861938</v>
      </c>
      <c r="E16" s="291">
        <v>0.10100853443145751</v>
      </c>
      <c r="F16" s="291">
        <v>5.0184183120727539</v>
      </c>
      <c r="G16" s="291" t="s">
        <v>2673</v>
      </c>
      <c r="H16" s="291" t="s">
        <v>2673</v>
      </c>
      <c r="I16" s="291" t="s">
        <v>2673</v>
      </c>
      <c r="J16" s="291">
        <v>-15.958689589349676</v>
      </c>
      <c r="K16" s="291">
        <v>-2.3422667315887566</v>
      </c>
      <c r="L16" s="291">
        <v>-2.7000000067983057</v>
      </c>
      <c r="M16" s="291" t="s">
        <v>2673</v>
      </c>
      <c r="N16" s="291" t="s">
        <v>2673</v>
      </c>
    </row>
    <row r="17" spans="1:14" ht="13.5" customHeight="1">
      <c r="A17" s="292" t="s">
        <v>2823</v>
      </c>
      <c r="B17" s="292" t="s">
        <v>2752</v>
      </c>
      <c r="C17" s="291">
        <v>0.1703759431838989</v>
      </c>
      <c r="D17" s="291">
        <v>7.6283416748046884</v>
      </c>
      <c r="E17" s="291">
        <v>0.2362978458404541</v>
      </c>
      <c r="F17" s="291">
        <v>11.49588108062744</v>
      </c>
      <c r="G17" s="291" t="s">
        <v>2673</v>
      </c>
      <c r="H17" s="291">
        <v>6.5452054794520551</v>
      </c>
      <c r="I17" s="291">
        <v>13.150022124707132</v>
      </c>
      <c r="J17" s="291">
        <v>-6.7052243110548897</v>
      </c>
      <c r="K17" s="291">
        <v>-6.7858977544599339</v>
      </c>
      <c r="L17" s="291">
        <v>-3.7335933397296208</v>
      </c>
      <c r="M17" s="291" t="s">
        <v>2673</v>
      </c>
      <c r="N17" s="291" t="s">
        <v>2673</v>
      </c>
    </row>
    <row r="18" spans="1:14" ht="13.5" customHeight="1">
      <c r="A18" s="292" t="s">
        <v>2753</v>
      </c>
      <c r="B18" s="292" t="s">
        <v>2753</v>
      </c>
      <c r="C18" s="291">
        <v>1.0047852993011471E-4</v>
      </c>
      <c r="D18" s="291">
        <v>6.9819413125514984E-2</v>
      </c>
      <c r="E18" s="291">
        <v>7.0852875709533691E-2</v>
      </c>
      <c r="F18" s="291">
        <v>3.531747579574585</v>
      </c>
      <c r="G18" s="291" t="s">
        <v>2673</v>
      </c>
      <c r="H18" s="291" t="s">
        <v>2673</v>
      </c>
      <c r="I18" s="291" t="s">
        <v>2673</v>
      </c>
      <c r="J18" s="291">
        <v>-9.8594656158665703</v>
      </c>
      <c r="K18" s="291">
        <v>0.7605397884465056</v>
      </c>
      <c r="L18" s="291">
        <v>-2.575639602853431</v>
      </c>
      <c r="M18" s="291" t="s">
        <v>2673</v>
      </c>
      <c r="N18" s="291" t="s">
        <v>2673</v>
      </c>
    </row>
    <row r="19" spans="1:14" ht="13.5" customHeight="1">
      <c r="A19" s="292" t="s">
        <v>2754</v>
      </c>
      <c r="B19" s="292" t="s">
        <v>2754</v>
      </c>
      <c r="C19" s="291" t="s">
        <v>2673</v>
      </c>
      <c r="D19" s="291" t="s">
        <v>2673</v>
      </c>
      <c r="E19" s="291">
        <v>4.5171290636062622E-2</v>
      </c>
      <c r="F19" s="291">
        <v>2.2103350162506099</v>
      </c>
      <c r="G19" s="291" t="s">
        <v>2673</v>
      </c>
      <c r="H19" s="291" t="s">
        <v>2673</v>
      </c>
      <c r="I19" s="291" t="s">
        <v>2673</v>
      </c>
      <c r="J19" s="291">
        <v>-9.4372031105572916</v>
      </c>
      <c r="K19" s="291">
        <v>-1.8900527214307554</v>
      </c>
      <c r="L19" s="291">
        <v>-5.9722673690822958E-3</v>
      </c>
      <c r="M19" s="291" t="s">
        <v>2673</v>
      </c>
      <c r="N19" s="291" t="s">
        <v>2673</v>
      </c>
    </row>
    <row r="20" spans="1:14" ht="15" customHeight="1">
      <c r="A20" s="292" t="s">
        <v>2755</v>
      </c>
      <c r="B20" s="292" t="s">
        <v>2755</v>
      </c>
      <c r="C20" s="291">
        <v>0.2909930944442749</v>
      </c>
      <c r="D20" s="291">
        <v>19.740970611572269</v>
      </c>
      <c r="E20" s="291">
        <v>0.39985036849975591</v>
      </c>
      <c r="F20" s="291">
        <v>19.393302917480469</v>
      </c>
      <c r="G20" s="291" t="s">
        <v>2673</v>
      </c>
      <c r="H20" s="291">
        <v>3.3095890410958906</v>
      </c>
      <c r="I20" s="291">
        <v>13.444532359218652</v>
      </c>
      <c r="J20" s="291">
        <v>-2.7829547154045122</v>
      </c>
      <c r="K20" s="291">
        <v>-1.6763026061161947</v>
      </c>
      <c r="L20" s="291">
        <v>-1.3572322306115325</v>
      </c>
      <c r="M20" s="291" t="s">
        <v>2673</v>
      </c>
      <c r="N20" s="291" t="s">
        <v>2673</v>
      </c>
    </row>
    <row r="21" spans="1:14" ht="13.5" customHeight="1">
      <c r="A21" s="292" t="s">
        <v>2756</v>
      </c>
      <c r="B21" s="292" t="s">
        <v>2756</v>
      </c>
      <c r="C21" s="291">
        <v>0.17189204692840579</v>
      </c>
      <c r="D21" s="291">
        <v>13.00162982940674</v>
      </c>
      <c r="E21" s="291">
        <v>0.2224466800689697</v>
      </c>
      <c r="F21" s="291">
        <v>10.580757141113279</v>
      </c>
      <c r="G21" s="291" t="s">
        <v>2673</v>
      </c>
      <c r="H21" s="291">
        <v>8.0794520547945208</v>
      </c>
      <c r="I21" s="291">
        <v>9.0677006754413405</v>
      </c>
      <c r="J21" s="291">
        <v>-2.9057628228980841</v>
      </c>
      <c r="K21" s="291">
        <v>-6.5230971927776169</v>
      </c>
      <c r="L21" s="291">
        <v>-3.350727468264612</v>
      </c>
      <c r="M21" s="291">
        <v>47.234563342210869</v>
      </c>
      <c r="N21" s="291" t="s">
        <v>2673</v>
      </c>
    </row>
    <row r="22" spans="1:14" ht="13.5" customHeight="1">
      <c r="A22" s="292" t="s">
        <v>2757</v>
      </c>
      <c r="B22" s="292" t="s">
        <v>2757</v>
      </c>
      <c r="C22" s="291">
        <v>3.53309154510498</v>
      </c>
      <c r="D22" s="291">
        <v>104.9505310058594</v>
      </c>
      <c r="E22" s="291">
        <v>0.29985761642456049</v>
      </c>
      <c r="F22" s="291">
        <v>14.822265625</v>
      </c>
      <c r="G22" s="291" t="s">
        <v>2673</v>
      </c>
      <c r="H22" s="291" t="s">
        <v>2673</v>
      </c>
      <c r="I22" s="291" t="s">
        <v>2673</v>
      </c>
      <c r="J22" s="291">
        <v>-5.6946392510503818</v>
      </c>
      <c r="K22" s="291">
        <v>-3.1667247707092896</v>
      </c>
      <c r="L22" s="291">
        <v>-2.2878902157256076</v>
      </c>
      <c r="M22" s="291">
        <v>70.96197587686045</v>
      </c>
      <c r="N22" s="291">
        <v>-27.741266572592117</v>
      </c>
    </row>
    <row r="23" spans="1:14" ht="13.5" customHeight="1">
      <c r="A23" s="292" t="s">
        <v>2758</v>
      </c>
      <c r="B23" s="292" t="s">
        <v>2758</v>
      </c>
      <c r="C23" s="291">
        <v>0.1300389766693115</v>
      </c>
      <c r="D23" s="291">
        <v>6.6190700531005859</v>
      </c>
      <c r="E23" s="291">
        <v>8.1277012825012207E-2</v>
      </c>
      <c r="F23" s="291">
        <v>3.9859833717346191</v>
      </c>
      <c r="G23" s="291" t="s">
        <v>2673</v>
      </c>
      <c r="H23" s="291" t="s">
        <v>2673</v>
      </c>
      <c r="I23" s="291" t="s">
        <v>2673</v>
      </c>
      <c r="J23" s="291">
        <v>-7.6858686857460068</v>
      </c>
      <c r="K23" s="291">
        <v>-4.164227673785371</v>
      </c>
      <c r="L23" s="291">
        <v>-1.9892628689094354</v>
      </c>
      <c r="M23" s="291" t="s">
        <v>2673</v>
      </c>
      <c r="N23" s="291" t="s">
        <v>2673</v>
      </c>
    </row>
    <row r="24" spans="1:14" ht="13.5" customHeight="1">
      <c r="A24" s="292" t="s">
        <v>2759</v>
      </c>
      <c r="B24" s="292" t="s">
        <v>2759</v>
      </c>
      <c r="C24" s="291">
        <v>0.19264769554138181</v>
      </c>
      <c r="D24" s="291">
        <v>10.46000862121582</v>
      </c>
      <c r="E24" s="291">
        <v>8.0823063850402832E-2</v>
      </c>
      <c r="F24" s="291">
        <v>3.9579839706420898</v>
      </c>
      <c r="G24" s="291" t="s">
        <v>2673</v>
      </c>
      <c r="H24" s="291" t="s">
        <v>2673</v>
      </c>
      <c r="I24" s="291" t="s">
        <v>2673</v>
      </c>
      <c r="J24" s="291">
        <v>-8.2257046454955169</v>
      </c>
      <c r="K24" s="291">
        <v>-2.052497966722223</v>
      </c>
      <c r="L24" s="291">
        <v>-3.8756573705175623</v>
      </c>
      <c r="M24" s="291">
        <v>49.010936888750059</v>
      </c>
      <c r="N24" s="291" t="s">
        <v>2673</v>
      </c>
    </row>
    <row r="25" spans="1:14" ht="13.5" customHeight="1">
      <c r="A25" s="292" t="s">
        <v>2760</v>
      </c>
      <c r="B25" s="292" t="s">
        <v>2760</v>
      </c>
      <c r="C25" s="291">
        <v>-7.0644140243530273E-2</v>
      </c>
      <c r="D25" s="291">
        <v>1.2621797323226931</v>
      </c>
      <c r="E25" s="291">
        <v>0.1438257694244385</v>
      </c>
      <c r="F25" s="291">
        <v>7.0641317367553711</v>
      </c>
      <c r="G25" s="291" t="s">
        <v>2673</v>
      </c>
      <c r="H25" s="291">
        <v>3.1452054794520548</v>
      </c>
      <c r="I25" s="291">
        <v>25.835092382302193</v>
      </c>
      <c r="J25" s="291">
        <v>-3.5508563495002705</v>
      </c>
      <c r="K25" s="291">
        <v>-3.9225030715601807</v>
      </c>
      <c r="L25" s="291">
        <v>-4.6551941678488653</v>
      </c>
      <c r="M25" s="291">
        <v>43</v>
      </c>
      <c r="N25" s="291" t="s">
        <v>2673</v>
      </c>
    </row>
    <row r="26" spans="1:14" ht="13.5" customHeight="1">
      <c r="A26" s="292" t="s">
        <v>2761</v>
      </c>
      <c r="B26" s="292" t="s">
        <v>2761</v>
      </c>
      <c r="C26" s="291">
        <v>-0.1072705984115601</v>
      </c>
      <c r="D26" s="291">
        <v>0.17347538471221921</v>
      </c>
      <c r="E26" s="291">
        <v>0.12331283092498781</v>
      </c>
      <c r="F26" s="291">
        <v>6.1750044822692871</v>
      </c>
      <c r="G26" s="291" t="s">
        <v>2673</v>
      </c>
      <c r="H26" s="291">
        <v>2.7150684931506848</v>
      </c>
      <c r="I26" s="291">
        <v>19.512440525031018</v>
      </c>
      <c r="J26" s="291">
        <v>-3.1133620449390915</v>
      </c>
      <c r="K26" s="291">
        <v>-2.6586504173858945</v>
      </c>
      <c r="L26" s="291">
        <v>-3.2999999999999829</v>
      </c>
      <c r="M26" s="291" t="s">
        <v>2673</v>
      </c>
      <c r="N26" s="291" t="s">
        <v>2673</v>
      </c>
    </row>
    <row r="27" spans="1:14" ht="13.5" customHeight="1">
      <c r="A27" s="292" t="s">
        <v>2762</v>
      </c>
      <c r="B27" s="292" t="s">
        <v>2762</v>
      </c>
      <c r="C27" s="291">
        <v>3.3325405120849609</v>
      </c>
      <c r="D27" s="291">
        <v>75.782821655273438</v>
      </c>
      <c r="E27" s="291">
        <v>0.53527021408081055</v>
      </c>
      <c r="F27" s="291">
        <v>24.956941604614261</v>
      </c>
      <c r="G27" s="291" t="s">
        <v>2673</v>
      </c>
      <c r="H27" s="291" t="s">
        <v>2673</v>
      </c>
      <c r="I27" s="291" t="s">
        <v>2673</v>
      </c>
      <c r="J27" s="291">
        <v>-4.9458378023521341</v>
      </c>
      <c r="K27" s="291">
        <v>-1.4424156662998127</v>
      </c>
      <c r="L27" s="291">
        <v>-3.2934493420330715</v>
      </c>
      <c r="M27" s="291">
        <v>55.403865268104482</v>
      </c>
      <c r="N27" s="291">
        <v>-9.5235998713459331</v>
      </c>
    </row>
    <row r="28" spans="1:14" ht="13.5" customHeight="1">
      <c r="A28" s="292" t="s">
        <v>2763</v>
      </c>
      <c r="B28" s="292" t="s">
        <v>2763</v>
      </c>
      <c r="C28" s="291">
        <v>3.5938858985900879E-2</v>
      </c>
      <c r="D28" s="291">
        <v>4.4186139106750488</v>
      </c>
      <c r="E28" s="291">
        <v>0.26990628242492681</v>
      </c>
      <c r="F28" s="291">
        <v>13.50390148162842</v>
      </c>
      <c r="G28" s="291" t="s">
        <v>2673</v>
      </c>
      <c r="H28" s="291">
        <v>2.8602739726027395</v>
      </c>
      <c r="I28" s="291">
        <v>32.117670474394458</v>
      </c>
      <c r="J28" s="291">
        <v>-9.0027762891132852</v>
      </c>
      <c r="K28" s="291">
        <v>-4.1353494023193367</v>
      </c>
      <c r="L28" s="291">
        <v>0.68200171740081827</v>
      </c>
      <c r="M28" s="291" t="s">
        <v>2673</v>
      </c>
      <c r="N28" s="291" t="s">
        <v>2673</v>
      </c>
    </row>
    <row r="29" spans="1:14" ht="13.5" customHeight="1">
      <c r="A29" s="292" t="s">
        <v>2764</v>
      </c>
      <c r="B29" s="292" t="s">
        <v>2764</v>
      </c>
      <c r="C29" s="291">
        <v>0.18858641386032099</v>
      </c>
      <c r="D29" s="291">
        <v>9.0682353973388672</v>
      </c>
      <c r="E29" s="291" t="s">
        <v>2673</v>
      </c>
      <c r="F29" s="291" t="s">
        <v>2673</v>
      </c>
      <c r="G29" s="291" t="s">
        <v>2673</v>
      </c>
      <c r="H29" s="291" t="s">
        <v>2673</v>
      </c>
      <c r="I29" s="291" t="s">
        <v>2673</v>
      </c>
      <c r="J29" s="291">
        <v>-3.5697249146650178</v>
      </c>
      <c r="K29" s="291">
        <v>-2.8357519656763071</v>
      </c>
      <c r="L29" s="291">
        <v>-5.3628942951535974</v>
      </c>
      <c r="M29" s="291" t="s">
        <v>2673</v>
      </c>
      <c r="N29" s="291" t="s">
        <v>2673</v>
      </c>
    </row>
    <row r="30" spans="1:14" ht="13.5" customHeight="1">
      <c r="A30" s="292" t="s">
        <v>2765</v>
      </c>
      <c r="B30" s="292" t="s">
        <v>2765</v>
      </c>
      <c r="C30" s="291">
        <v>0.1162765026092529</v>
      </c>
      <c r="D30" s="291">
        <v>9.4587068557739258</v>
      </c>
      <c r="E30" s="291">
        <v>0.20811271667480469</v>
      </c>
      <c r="F30" s="291">
        <v>10.26811599731445</v>
      </c>
      <c r="G30" s="291" t="s">
        <v>2673</v>
      </c>
      <c r="H30" s="291" t="s">
        <v>2673</v>
      </c>
      <c r="I30" s="291" t="s">
        <v>2673</v>
      </c>
      <c r="J30" s="291">
        <v>-6.6692061831137099</v>
      </c>
      <c r="K30" s="291">
        <v>-1.2511278150105882</v>
      </c>
      <c r="L30" s="291">
        <v>-3.5298535148327406</v>
      </c>
      <c r="M30" s="291" t="s">
        <v>2673</v>
      </c>
      <c r="N30" s="291" t="s">
        <v>2673</v>
      </c>
    </row>
    <row r="31" spans="1:14" ht="13.5" customHeight="1">
      <c r="A31" s="292" t="s">
        <v>2766</v>
      </c>
      <c r="B31" s="292" t="s">
        <v>2766</v>
      </c>
      <c r="C31" s="291">
        <v>0.5557091236114502</v>
      </c>
      <c r="D31" s="291">
        <v>37.146831512451172</v>
      </c>
      <c r="E31" s="291">
        <v>0.74283647537231445</v>
      </c>
      <c r="F31" s="291">
        <v>36.527194976806641</v>
      </c>
      <c r="G31" s="291" t="s">
        <v>2673</v>
      </c>
      <c r="H31" s="291">
        <v>0.9452054794520548</v>
      </c>
      <c r="I31" s="291">
        <v>43.736073872735133</v>
      </c>
      <c r="J31" s="291">
        <v>-4.2977962164029417</v>
      </c>
      <c r="K31" s="291">
        <v>-1.3017546534038247</v>
      </c>
      <c r="L31" s="291">
        <v>1.4614279817008737</v>
      </c>
      <c r="M31" s="291">
        <v>91.120495521059667</v>
      </c>
      <c r="N31" s="291" t="s">
        <v>2673</v>
      </c>
    </row>
    <row r="32" spans="1:14" ht="13.5" customHeight="1">
      <c r="A32" s="292" t="s">
        <v>2767</v>
      </c>
      <c r="B32" s="292" t="s">
        <v>2767</v>
      </c>
      <c r="C32" s="291">
        <v>3.6805987358093262E-2</v>
      </c>
      <c r="D32" s="291">
        <v>0.63711637258529663</v>
      </c>
      <c r="E32" s="291">
        <v>0.19393181800842291</v>
      </c>
      <c r="F32" s="291">
        <v>9.6165380477905273</v>
      </c>
      <c r="G32" s="291" t="s">
        <v>2673</v>
      </c>
      <c r="H32" s="291" t="s">
        <v>2673</v>
      </c>
      <c r="I32" s="291" t="s">
        <v>2673</v>
      </c>
      <c r="J32" s="291">
        <v>-5.7847115329797303</v>
      </c>
      <c r="K32" s="291">
        <v>-3.8475463110996717</v>
      </c>
      <c r="L32" s="291">
        <v>-3.166875094054602</v>
      </c>
      <c r="M32" s="291" t="s">
        <v>2673</v>
      </c>
      <c r="N32" s="291" t="s">
        <v>2673</v>
      </c>
    </row>
    <row r="33" spans="1:14" ht="13.5" customHeight="1">
      <c r="A33" s="292" t="s">
        <v>2768</v>
      </c>
      <c r="B33" s="292" t="s">
        <v>2768</v>
      </c>
      <c r="C33" s="291">
        <v>1.202017068862915E-2</v>
      </c>
      <c r="D33" s="291">
        <v>0.81339007616043091</v>
      </c>
      <c r="E33" s="291">
        <v>5.7114779949188232E-2</v>
      </c>
      <c r="F33" s="291">
        <v>2.8922991752624512</v>
      </c>
      <c r="G33" s="291" t="s">
        <v>2673</v>
      </c>
      <c r="H33" s="291">
        <v>9.4520547945205475</v>
      </c>
      <c r="I33" s="291">
        <v>4.8935675381912036</v>
      </c>
      <c r="J33" s="291">
        <v>-5.578633299776663</v>
      </c>
      <c r="K33" s="291">
        <v>-3.5102804566489327</v>
      </c>
      <c r="L33" s="291">
        <v>-4.1314909214176607</v>
      </c>
      <c r="M33" s="291" t="s">
        <v>2673</v>
      </c>
      <c r="N33" s="291" t="s">
        <v>2673</v>
      </c>
    </row>
    <row r="34" spans="1:14" ht="13.5" customHeight="1">
      <c r="A34" s="292" t="s">
        <v>2769</v>
      </c>
      <c r="B34" s="292" t="s">
        <v>2769</v>
      </c>
      <c r="C34" s="291">
        <v>9.572252631187439E-2</v>
      </c>
      <c r="D34" s="291">
        <v>4.2567501068115234</v>
      </c>
      <c r="E34" s="291">
        <v>0.13561463356018069</v>
      </c>
      <c r="F34" s="291">
        <v>6.590482234954834</v>
      </c>
      <c r="G34" s="291" t="s">
        <v>2673</v>
      </c>
      <c r="H34" s="291" t="s">
        <v>2673</v>
      </c>
      <c r="I34" s="291" t="s">
        <v>2673</v>
      </c>
      <c r="J34" s="291">
        <v>-2.5469553860472063</v>
      </c>
      <c r="K34" s="291">
        <v>-4.1383009305944327</v>
      </c>
      <c r="L34" s="291">
        <v>-1.2074984239967439</v>
      </c>
      <c r="M34" s="291">
        <v>46.192815226060354</v>
      </c>
      <c r="N34" s="291" t="s">
        <v>2673</v>
      </c>
    </row>
    <row r="35" spans="1:14" ht="13.5" customHeight="1">
      <c r="A35" s="292" t="s">
        <v>2770</v>
      </c>
      <c r="B35" s="292" t="s">
        <v>2770</v>
      </c>
      <c r="C35" s="291">
        <v>2.4713099002838131E-2</v>
      </c>
      <c r="D35" s="291">
        <v>1.1802493333816531</v>
      </c>
      <c r="E35" s="291">
        <v>0.31253457069396973</v>
      </c>
      <c r="F35" s="291">
        <v>15.30495548248291</v>
      </c>
      <c r="G35" s="291" t="s">
        <v>2673</v>
      </c>
      <c r="H35" s="291">
        <v>6.8438356164383558</v>
      </c>
      <c r="I35" s="291">
        <v>9.0666331291671014</v>
      </c>
      <c r="J35" s="291">
        <v>-7.9703275445739035</v>
      </c>
      <c r="K35" s="291">
        <v>-2.8356386242311937</v>
      </c>
      <c r="L35" s="291">
        <v>-3.3335046434319753</v>
      </c>
      <c r="M35" s="291">
        <v>77.201756086844952</v>
      </c>
      <c r="N35" s="291" t="s">
        <v>2673</v>
      </c>
    </row>
    <row r="36" spans="1:14" ht="13.5" customHeight="1">
      <c r="A36" s="292" t="s">
        <v>2771</v>
      </c>
      <c r="B36" s="292" t="s">
        <v>2771</v>
      </c>
      <c r="C36" s="291">
        <v>3.4553825855255127E-2</v>
      </c>
      <c r="D36" s="291" t="s">
        <v>2673</v>
      </c>
      <c r="E36" s="291">
        <v>0.11380445957183841</v>
      </c>
      <c r="F36" s="291">
        <v>5.6215701103210449</v>
      </c>
      <c r="G36" s="291" t="s">
        <v>2673</v>
      </c>
      <c r="H36" s="291">
        <v>7.1589041095890407</v>
      </c>
      <c r="I36" s="291">
        <v>11.117349927605755</v>
      </c>
      <c r="J36" s="291">
        <v>-4.7693098210653178</v>
      </c>
      <c r="K36" s="291">
        <v>-3.7294363387085392</v>
      </c>
      <c r="L36" s="291">
        <v>-3.1965796659912069</v>
      </c>
      <c r="M36" s="291" t="s">
        <v>2673</v>
      </c>
      <c r="N36" s="291" t="s">
        <v>2673</v>
      </c>
    </row>
    <row r="37" spans="1:14" ht="13.5" customHeight="1">
      <c r="A37" s="292" t="s">
        <v>2772</v>
      </c>
      <c r="B37" s="292" t="s">
        <v>2772</v>
      </c>
      <c r="C37" s="291">
        <v>2.3983508348464969E-2</v>
      </c>
      <c r="D37" s="291">
        <v>0.98172521591186523</v>
      </c>
      <c r="E37" s="291">
        <v>7.5584292411804199E-2</v>
      </c>
      <c r="F37" s="291">
        <v>3.7512106895446782</v>
      </c>
      <c r="G37" s="291" t="s">
        <v>2673</v>
      </c>
      <c r="H37" s="291" t="s">
        <v>2673</v>
      </c>
      <c r="I37" s="291" t="s">
        <v>2673</v>
      </c>
      <c r="J37" s="291">
        <v>-27.277071245392996</v>
      </c>
      <c r="K37" s="291">
        <v>-6.3056694336145158</v>
      </c>
      <c r="L37" s="291">
        <v>-1.5378011992535543</v>
      </c>
      <c r="M37" s="291" t="s">
        <v>2673</v>
      </c>
      <c r="N37" s="291" t="s">
        <v>2673</v>
      </c>
    </row>
    <row r="38" spans="1:14" ht="13.5" customHeight="1">
      <c r="A38" s="292" t="s">
        <v>2773</v>
      </c>
      <c r="B38" s="292" t="s">
        <v>2773</v>
      </c>
      <c r="C38" s="291">
        <v>0.35661327838897711</v>
      </c>
      <c r="D38" s="291">
        <v>12.384426116943359</v>
      </c>
      <c r="E38" s="291">
        <v>0.20386707782745361</v>
      </c>
      <c r="F38" s="291">
        <v>9.9898843765258789</v>
      </c>
      <c r="G38" s="291" t="s">
        <v>2673</v>
      </c>
      <c r="H38" s="291" t="s">
        <v>2673</v>
      </c>
      <c r="I38" s="291" t="s">
        <v>2673</v>
      </c>
      <c r="J38" s="291">
        <v>-7.6852265645056024</v>
      </c>
      <c r="K38" s="291">
        <v>-1.8324055200998632</v>
      </c>
      <c r="L38" s="291">
        <v>-2.4906618422478175</v>
      </c>
      <c r="M38" s="291">
        <v>82.720208413797508</v>
      </c>
      <c r="N38" s="291" t="s">
        <v>2673</v>
      </c>
    </row>
    <row r="39" spans="1:14" ht="13.5" customHeight="1">
      <c r="A39" s="292" t="s">
        <v>2592</v>
      </c>
      <c r="B39" s="292" t="s">
        <v>2592</v>
      </c>
      <c r="C39" s="291">
        <v>-1.0191202163696291E-2</v>
      </c>
      <c r="D39" s="291">
        <v>4.1755962371826172</v>
      </c>
      <c r="E39" s="291">
        <v>8.777320384979248E-2</v>
      </c>
      <c r="F39" s="291">
        <v>4.3964929580688477</v>
      </c>
      <c r="G39" s="291" t="s">
        <v>2673</v>
      </c>
      <c r="H39" s="291">
        <v>10.967123287671233</v>
      </c>
      <c r="I39" s="291">
        <v>4.2243248047590374</v>
      </c>
      <c r="J39" s="291">
        <v>-5.121581727610419</v>
      </c>
      <c r="K39" s="291">
        <v>-2.6432713340854628</v>
      </c>
      <c r="L39" s="291">
        <v>-2.6987982664598316</v>
      </c>
      <c r="M39" s="291" t="s">
        <v>2673</v>
      </c>
      <c r="N39" s="291" t="s">
        <v>2673</v>
      </c>
    </row>
    <row r="40" spans="1:14" ht="13.5" customHeight="1">
      <c r="A40" s="292" t="s">
        <v>2774</v>
      </c>
      <c r="B40" s="292" t="s">
        <v>2774</v>
      </c>
      <c r="C40" s="291">
        <v>5.224299430847168E-2</v>
      </c>
      <c r="D40" s="291">
        <v>3.6351318359375</v>
      </c>
      <c r="E40" s="291">
        <v>0.1090985536575317</v>
      </c>
      <c r="F40" s="291">
        <v>5.5015649795532227</v>
      </c>
      <c r="G40" s="291" t="s">
        <v>2673</v>
      </c>
      <c r="H40" s="291" t="s">
        <v>2673</v>
      </c>
      <c r="I40" s="291" t="s">
        <v>2673</v>
      </c>
      <c r="J40" s="291">
        <v>-4.0951421771561023</v>
      </c>
      <c r="K40" s="291">
        <v>-3.1514482616501178</v>
      </c>
      <c r="L40" s="291">
        <v>-3.3308378877180087</v>
      </c>
      <c r="M40" s="291">
        <v>55.987066988911444</v>
      </c>
      <c r="N40" s="291">
        <v>-30.530593782347687</v>
      </c>
    </row>
    <row r="41" spans="1:14" ht="13.5" customHeight="1">
      <c r="A41" s="292" t="s">
        <v>2775</v>
      </c>
      <c r="B41" s="292" t="s">
        <v>2775</v>
      </c>
      <c r="C41" s="291">
        <v>2.0733261108398442</v>
      </c>
      <c r="D41" s="291">
        <v>77.490089416503906</v>
      </c>
      <c r="E41" s="291">
        <v>0.30094599723815918</v>
      </c>
      <c r="F41" s="291">
        <v>15.224814414978029</v>
      </c>
      <c r="G41" s="291" t="s">
        <v>2673</v>
      </c>
      <c r="H41" s="291" t="s">
        <v>2673</v>
      </c>
      <c r="I41" s="291" t="s">
        <v>2673</v>
      </c>
      <c r="J41" s="291">
        <v>-10.972270249673166</v>
      </c>
      <c r="K41" s="291">
        <v>1.6269663645649921</v>
      </c>
      <c r="L41" s="291">
        <v>-2.8051153818998298</v>
      </c>
      <c r="M41" s="291">
        <v>64.924765182825851</v>
      </c>
      <c r="N41" s="291" t="s">
        <v>2673</v>
      </c>
    </row>
    <row r="42" spans="1:14" ht="13.5" customHeight="1">
      <c r="A42" s="292" t="s">
        <v>2776</v>
      </c>
      <c r="B42" s="292" t="s">
        <v>2776</v>
      </c>
      <c r="C42" s="291">
        <v>8.4464430809020996E-2</v>
      </c>
      <c r="D42" s="291">
        <v>9.2683839797973633</v>
      </c>
      <c r="E42" s="291">
        <v>5.0537765026092529E-2</v>
      </c>
      <c r="F42" s="291">
        <v>2.515680074691772</v>
      </c>
      <c r="G42" s="291" t="s">
        <v>2673</v>
      </c>
      <c r="H42" s="291" t="s">
        <v>2673</v>
      </c>
      <c r="I42" s="291" t="s">
        <v>2673</v>
      </c>
      <c r="J42" s="291">
        <v>-14.867509272194686</v>
      </c>
      <c r="K42" s="291">
        <v>-6.6553294335126179</v>
      </c>
      <c r="L42" s="291">
        <v>-2.9587158790702168</v>
      </c>
      <c r="M42" s="291" t="s">
        <v>2673</v>
      </c>
      <c r="N42" s="291" t="s">
        <v>2673</v>
      </c>
    </row>
    <row r="43" spans="1:14" ht="13.5" customHeight="1">
      <c r="A43" s="292" t="s">
        <v>2777</v>
      </c>
      <c r="B43" s="292" t="s">
        <v>2777</v>
      </c>
      <c r="C43" s="291">
        <v>0.15522265434265139</v>
      </c>
      <c r="D43" s="291">
        <v>10.141525268554689</v>
      </c>
      <c r="E43" s="291">
        <v>0.31333017349243159</v>
      </c>
      <c r="F43" s="291">
        <v>15.33686637878418</v>
      </c>
      <c r="G43" s="291" t="s">
        <v>2673</v>
      </c>
      <c r="H43" s="291">
        <v>3.9452054794520546</v>
      </c>
      <c r="I43" s="291">
        <v>29.208251557938752</v>
      </c>
      <c r="J43" s="291">
        <v>-4.7375908232783619</v>
      </c>
      <c r="K43" s="291">
        <v>-6.846093787764536</v>
      </c>
      <c r="L43" s="291">
        <v>-4.997270747187712</v>
      </c>
      <c r="M43" s="291">
        <v>47.916342274541542</v>
      </c>
      <c r="N43" s="291" t="s">
        <v>2673</v>
      </c>
    </row>
    <row r="44" spans="1:14" ht="13.5" customHeight="1">
      <c r="A44" s="293" t="s">
        <v>2778</v>
      </c>
      <c r="B44" s="293" t="s">
        <v>2778</v>
      </c>
      <c r="C44" s="294">
        <v>-0.28828763961791992</v>
      </c>
      <c r="D44" s="294">
        <v>-0.88565611839294434</v>
      </c>
      <c r="E44" s="294">
        <v>9.5452010631561279E-2</v>
      </c>
      <c r="F44" s="294">
        <v>4.6859302520751953</v>
      </c>
      <c r="G44" s="294" t="s">
        <v>2673</v>
      </c>
      <c r="H44" s="294">
        <v>3.1506849315068495</v>
      </c>
      <c r="I44" s="294">
        <v>28.638007214073472</v>
      </c>
      <c r="J44" s="294">
        <v>-83.08540993335555</v>
      </c>
      <c r="K44" s="294">
        <v>-3.4306181526543158</v>
      </c>
      <c r="L44" s="294">
        <v>-9.7939415703879593</v>
      </c>
      <c r="M44" s="294" t="s">
        <v>2673</v>
      </c>
      <c r="N44" s="294" t="s">
        <v>2673</v>
      </c>
    </row>
    <row r="45" spans="1:14" ht="12" customHeight="1">
      <c r="A45" s="309"/>
      <c r="B45" s="309"/>
      <c r="C45" s="291"/>
      <c r="D45" s="291"/>
      <c r="E45" s="291"/>
      <c r="F45" s="291"/>
      <c r="G45" s="291"/>
      <c r="H45" s="291"/>
      <c r="I45" s="295"/>
      <c r="J45" s="295"/>
      <c r="K45" s="291"/>
      <c r="L45" s="291"/>
      <c r="M45" s="291"/>
      <c r="N45" s="291"/>
    </row>
    <row r="52" ht="12" customHeight="1"/>
    <row r="54" ht="7.5" customHeight="1"/>
    <row r="55" ht="7.5" customHeight="1"/>
  </sheetData>
  <conditionalFormatting sqref="A6:B44">
    <cfRule type="expression" dxfId="36" priority="3">
      <formula>MOD(ROW(),2)&lt;&gt;0</formula>
    </cfRule>
  </conditionalFormatting>
  <conditionalFormatting sqref="C45:N45 C5:N5">
    <cfRule type="expression" dxfId="35" priority="4">
      <formula>ROUND(#REF!,1)&lt;&gt;ROUND(C5,1)</formula>
    </cfRule>
  </conditionalFormatting>
  <conditionalFormatting sqref="C6:N44">
    <cfRule type="expression" dxfId="34" priority="1">
      <formula>MOD(ROW(),2)&lt;&gt;0</formula>
    </cfRule>
    <cfRule type="expression" dxfId="33" priority="2">
      <formula>ROUND(#REF!,1)&lt;&gt;ROUND(C6,1)</formula>
    </cfRule>
  </conditionalFormatting>
  <dataValidations count="2">
    <dataValidation allowBlank="1" showErrorMessage="1" promptTitle="TRAFO" prompt="$A$7" sqref="A8" xr:uid="{7A4FBD35-D897-4C37-BB86-B301CCAB91E0}"/>
    <dataValidation allowBlank="1" showErrorMessage="1" promptTitle="TRAFO" prompt="$A$1" sqref="A1" xr:uid="{5DC365FF-82AB-4018-A7EE-88162F128514}"/>
  </dataValidations>
  <pageMargins left="0.7" right="0.7" top="0.75" bottom="0.75" header="0.3" footer="0.3"/>
  <pageSetup scale="6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CC7BC-51C8-4D4E-B40E-9747734B62AC}">
  <dimension ref="A1:U753"/>
  <sheetViews>
    <sheetView zoomScale="60" zoomScaleNormal="60" workbookViewId="0">
      <pane xSplit="2" ySplit="632" topLeftCell="C756" activePane="bottomRight" state="frozen"/>
      <selection pane="bottomRight" activeCell="H2" sqref="H2"/>
      <selection pane="bottomLeft" activeCell="L45" sqref="L45"/>
      <selection pane="topRight" activeCell="L45" sqref="L45"/>
    </sheetView>
  </sheetViews>
  <sheetFormatPr defaultRowHeight="15"/>
  <cols>
    <col min="1" max="1" width="16" style="141" customWidth="1"/>
    <col min="2" max="2" width="16" style="142" customWidth="1"/>
    <col min="3" max="16384" width="9.140625" style="142"/>
  </cols>
  <sheetData>
    <row r="1" spans="1:8">
      <c r="C1" s="142" t="s">
        <v>199</v>
      </c>
      <c r="D1" s="142" t="s">
        <v>200</v>
      </c>
      <c r="E1" s="142" t="s">
        <v>201</v>
      </c>
    </row>
    <row r="2" spans="1:8" ht="23.25">
      <c r="A2" s="141" t="s">
        <v>202</v>
      </c>
      <c r="B2" s="142">
        <v>2019</v>
      </c>
      <c r="C2" s="142">
        <v>2.6145846515510009</v>
      </c>
      <c r="D2" s="142">
        <v>-0.60339098635236033</v>
      </c>
      <c r="E2" s="142">
        <v>3.2179756379033613</v>
      </c>
      <c r="H2" s="143" t="s">
        <v>12</v>
      </c>
    </row>
    <row r="3" spans="1:8" ht="23.25">
      <c r="A3" s="141" t="s">
        <v>203</v>
      </c>
      <c r="B3" s="142" t="s">
        <v>204</v>
      </c>
      <c r="C3" s="142">
        <v>2.7211977641297116</v>
      </c>
      <c r="D3" s="142">
        <v>-0.52995507439768108</v>
      </c>
      <c r="E3" s="142">
        <v>3.2511528385273927</v>
      </c>
      <c r="H3" s="143"/>
    </row>
    <row r="4" spans="1:8">
      <c r="A4" s="141" t="s">
        <v>205</v>
      </c>
      <c r="B4" s="142" t="s">
        <v>204</v>
      </c>
      <c r="C4" s="142">
        <v>2.4109436506063222</v>
      </c>
      <c r="D4" s="142">
        <v>-0.72431466143448731</v>
      </c>
      <c r="E4" s="142">
        <v>3.1352583120408095</v>
      </c>
    </row>
    <row r="5" spans="1:8">
      <c r="A5" s="141" t="s">
        <v>206</v>
      </c>
      <c r="B5" s="142" t="s">
        <v>204</v>
      </c>
      <c r="C5" s="142">
        <v>2.5214130095999456</v>
      </c>
      <c r="D5" s="142">
        <v>-0.56999155112741917</v>
      </c>
      <c r="E5" s="142">
        <v>3.0914045607273648</v>
      </c>
    </row>
    <row r="6" spans="1:8">
      <c r="A6" s="141" t="s">
        <v>207</v>
      </c>
      <c r="B6" s="142" t="s">
        <v>204</v>
      </c>
      <c r="C6" s="142">
        <v>2.1606866067497621</v>
      </c>
      <c r="D6" s="142">
        <v>-0.83131887583030073</v>
      </c>
      <c r="E6" s="142">
        <v>2.9920054825800628</v>
      </c>
    </row>
    <row r="7" spans="1:8">
      <c r="A7" s="141" t="s">
        <v>208</v>
      </c>
      <c r="B7" s="142" t="s">
        <v>204</v>
      </c>
      <c r="C7" s="142">
        <v>2.0154499940716391</v>
      </c>
      <c r="D7" s="142">
        <v>-0.82793425962230893</v>
      </c>
      <c r="E7" s="142">
        <v>2.843384253693948</v>
      </c>
    </row>
    <row r="8" spans="1:8">
      <c r="A8" s="141" t="s">
        <v>209</v>
      </c>
      <c r="B8" s="142" t="s">
        <v>204</v>
      </c>
      <c r="C8" s="142">
        <v>2.0135347735694284</v>
      </c>
      <c r="D8" s="142">
        <v>-0.93889735671297458</v>
      </c>
      <c r="E8" s="142">
        <v>2.952432130282403</v>
      </c>
    </row>
    <row r="9" spans="1:8">
      <c r="A9" s="141" t="s">
        <v>210</v>
      </c>
      <c r="B9" s="142" t="s">
        <v>204</v>
      </c>
      <c r="C9" s="142">
        <v>1.5147725474116036</v>
      </c>
      <c r="D9" s="142">
        <v>-1.3037288241347589</v>
      </c>
      <c r="E9" s="142">
        <v>2.8185013715463625</v>
      </c>
    </row>
    <row r="10" spans="1:8">
      <c r="A10" s="141" t="s">
        <v>211</v>
      </c>
      <c r="B10" s="142" t="s">
        <v>204</v>
      </c>
      <c r="C10" s="142">
        <v>1.6868948402980155</v>
      </c>
      <c r="D10" s="142">
        <v>-1.1691452542932994</v>
      </c>
      <c r="E10" s="142">
        <v>2.8560400945913149</v>
      </c>
    </row>
    <row r="11" spans="1:8">
      <c r="A11" s="141" t="s">
        <v>212</v>
      </c>
      <c r="B11" s="142" t="s">
        <v>204</v>
      </c>
      <c r="C11" s="142">
        <v>1.6915502616543026</v>
      </c>
      <c r="D11" s="142">
        <v>-1.0596612602060449</v>
      </c>
      <c r="E11" s="142">
        <v>2.7512115218603475</v>
      </c>
    </row>
    <row r="12" spans="1:8">
      <c r="A12" s="141" t="s">
        <v>213</v>
      </c>
      <c r="B12" s="142" t="s">
        <v>204</v>
      </c>
      <c r="C12" s="142">
        <v>1.7981866051444988</v>
      </c>
      <c r="D12" s="142">
        <v>-1.016758878638075</v>
      </c>
      <c r="E12" s="142">
        <v>2.8149454837825738</v>
      </c>
    </row>
    <row r="13" spans="1:8">
      <c r="A13" s="141" t="s">
        <v>214</v>
      </c>
      <c r="B13" s="142" t="s">
        <v>204</v>
      </c>
      <c r="C13" s="142">
        <v>1.9538712557529252</v>
      </c>
      <c r="D13" s="142">
        <v>-0.79062142985992634</v>
      </c>
      <c r="E13" s="142">
        <v>2.7444926856128515</v>
      </c>
    </row>
    <row r="14" spans="1:8">
      <c r="A14" s="141" t="s">
        <v>215</v>
      </c>
      <c r="B14" s="142" t="s">
        <v>216</v>
      </c>
      <c r="C14" s="142">
        <v>1.5192777547607361</v>
      </c>
      <c r="D14" s="142">
        <v>-1.1303724437483178</v>
      </c>
      <c r="E14" s="142">
        <v>2.6496501985090539</v>
      </c>
    </row>
    <row r="15" spans="1:8">
      <c r="A15" s="141" t="s">
        <v>217</v>
      </c>
      <c r="B15" s="142" t="s">
        <v>216</v>
      </c>
      <c r="C15" s="142">
        <v>1.1381973926785587</v>
      </c>
      <c r="D15" s="142">
        <v>-1.2949354499667713</v>
      </c>
      <c r="E15" s="142">
        <v>2.43313284264533</v>
      </c>
    </row>
    <row r="16" spans="1:8">
      <c r="A16" s="141" t="s">
        <v>218</v>
      </c>
      <c r="B16" s="142" t="s">
        <v>216</v>
      </c>
      <c r="C16" s="142">
        <v>0.77351192401658442</v>
      </c>
      <c r="D16" s="142">
        <v>-1.2079124365371079</v>
      </c>
      <c r="E16" s="142">
        <v>1.9814243605536923</v>
      </c>
    </row>
    <row r="17" spans="1:5">
      <c r="A17" s="141" t="s">
        <v>219</v>
      </c>
      <c r="B17" s="142" t="s">
        <v>216</v>
      </c>
      <c r="C17" s="142">
        <v>0.68393821541985478</v>
      </c>
      <c r="D17" s="142">
        <v>-1.3023158952971763</v>
      </c>
      <c r="E17" s="142">
        <v>1.9862541107170311</v>
      </c>
    </row>
    <row r="18" spans="1:5">
      <c r="A18" s="141" t="s">
        <v>220</v>
      </c>
      <c r="B18" s="142" t="s">
        <v>216</v>
      </c>
      <c r="C18" s="142">
        <v>0.66958867971375069</v>
      </c>
      <c r="D18" s="142">
        <v>-1.2584482801837626</v>
      </c>
      <c r="E18" s="142">
        <v>1.9280369598975133</v>
      </c>
    </row>
    <row r="19" spans="1:5">
      <c r="A19" s="141" t="s">
        <v>221</v>
      </c>
      <c r="B19" s="142" t="s">
        <v>216</v>
      </c>
      <c r="C19" s="142">
        <v>0.66855351688558051</v>
      </c>
      <c r="D19" s="142">
        <v>-1.2357281499035833</v>
      </c>
      <c r="E19" s="142">
        <v>1.9042816667891638</v>
      </c>
    </row>
    <row r="20" spans="1:5">
      <c r="A20" s="141" t="s">
        <v>222</v>
      </c>
      <c r="B20" s="142" t="s">
        <v>216</v>
      </c>
      <c r="C20" s="142">
        <v>0.54054597395612358</v>
      </c>
      <c r="D20" s="142">
        <v>-1.3816682553683468</v>
      </c>
      <c r="E20" s="142">
        <v>1.9222142293244704</v>
      </c>
    </row>
    <row r="21" spans="1:5">
      <c r="A21" s="141" t="s">
        <v>223</v>
      </c>
      <c r="B21" s="142" t="s">
        <v>216</v>
      </c>
      <c r="C21" s="142">
        <v>0.71647982045643266</v>
      </c>
      <c r="D21" s="142">
        <v>-1.1172539169182365</v>
      </c>
      <c r="E21" s="142">
        <v>1.8337337373746692</v>
      </c>
    </row>
    <row r="22" spans="1:5">
      <c r="A22" s="141" t="s">
        <v>224</v>
      </c>
      <c r="B22" s="142" t="s">
        <v>216</v>
      </c>
      <c r="C22" s="142">
        <v>0.67361193991039681</v>
      </c>
      <c r="D22" s="142">
        <v>-1.1844699315366858</v>
      </c>
      <c r="E22" s="142">
        <v>1.8580818714470826</v>
      </c>
    </row>
    <row r="23" spans="1:5">
      <c r="A23" s="141" t="s">
        <v>225</v>
      </c>
      <c r="B23" s="142" t="s">
        <v>216</v>
      </c>
      <c r="C23" s="142">
        <v>0.88826875288407159</v>
      </c>
      <c r="D23" s="142">
        <v>-0.9188620344527203</v>
      </c>
      <c r="E23" s="142">
        <v>1.8071307873367919</v>
      </c>
    </row>
    <row r="24" spans="1:5">
      <c r="A24" s="141" t="s">
        <v>226</v>
      </c>
      <c r="B24" s="142" t="s">
        <v>216</v>
      </c>
      <c r="C24" s="142">
        <v>0.84592171955005679</v>
      </c>
      <c r="D24" s="142">
        <v>-0.9720976685728715</v>
      </c>
      <c r="E24" s="142">
        <v>1.8180193881229283</v>
      </c>
    </row>
    <row r="25" spans="1:5">
      <c r="A25" s="141" t="s">
        <v>227</v>
      </c>
      <c r="B25" s="142" t="s">
        <v>216</v>
      </c>
      <c r="C25" s="142">
        <v>0.92423475894438056</v>
      </c>
      <c r="D25" s="142">
        <v>-0.81514682483771195</v>
      </c>
      <c r="E25" s="142">
        <v>1.7393815837820925</v>
      </c>
    </row>
    <row r="26" spans="1:5">
      <c r="A26" s="141" t="s">
        <v>228</v>
      </c>
      <c r="B26" s="142" t="s">
        <v>229</v>
      </c>
      <c r="C26" s="142">
        <v>1.1264039886082511</v>
      </c>
      <c r="D26" s="142">
        <v>-0.53064604869446086</v>
      </c>
      <c r="E26" s="142">
        <v>1.6570500373027119</v>
      </c>
    </row>
    <row r="27" spans="1:5">
      <c r="A27" s="141" t="s">
        <v>230</v>
      </c>
      <c r="B27" s="142" t="s">
        <v>229</v>
      </c>
      <c r="C27" s="142">
        <v>1.543627428143644</v>
      </c>
      <c r="D27" s="142">
        <v>-0.10253441836174448</v>
      </c>
      <c r="E27" s="142">
        <v>1.6461618465053884</v>
      </c>
    </row>
    <row r="28" spans="1:5">
      <c r="A28" s="141" t="s">
        <v>231</v>
      </c>
      <c r="B28" s="142" t="s">
        <v>229</v>
      </c>
      <c r="C28" s="142">
        <v>1.8672172536486524</v>
      </c>
      <c r="D28" s="142">
        <v>0.30813069630144674</v>
      </c>
      <c r="E28" s="142">
        <v>1.5590865573472057</v>
      </c>
    </row>
    <row r="29" spans="1:5">
      <c r="A29" s="141" t="s">
        <v>232</v>
      </c>
      <c r="B29" s="142" t="s">
        <v>229</v>
      </c>
      <c r="C29" s="142">
        <v>1.7538769933446101</v>
      </c>
      <c r="D29" s="142">
        <v>0.17320160086498504</v>
      </c>
      <c r="E29" s="142">
        <v>1.5806753924796251</v>
      </c>
    </row>
    <row r="30" spans="1:5">
      <c r="A30" s="141" t="s">
        <v>233</v>
      </c>
      <c r="B30" s="142" t="s">
        <v>229</v>
      </c>
      <c r="C30" s="142">
        <v>1.689029312231991</v>
      </c>
      <c r="D30" s="142">
        <v>0.14309492140608016</v>
      </c>
      <c r="E30" s="142">
        <v>1.5459343908259109</v>
      </c>
    </row>
    <row r="31" spans="1:5">
      <c r="A31" s="141" t="s">
        <v>234</v>
      </c>
      <c r="B31" s="142" t="s">
        <v>229</v>
      </c>
      <c r="C31" s="142">
        <v>1.5318086709256766</v>
      </c>
      <c r="D31" s="142">
        <v>-0.26454645753345218</v>
      </c>
      <c r="E31" s="142">
        <v>1.7963551284591288</v>
      </c>
    </row>
    <row r="32" spans="1:5">
      <c r="A32" s="141" t="s">
        <v>235</v>
      </c>
      <c r="B32" s="142" t="s">
        <v>229</v>
      </c>
      <c r="C32" s="142">
        <v>1.3005418787901102</v>
      </c>
      <c r="D32" s="142">
        <v>-0.48906609542597956</v>
      </c>
      <c r="E32" s="142">
        <v>1.7896079742160897</v>
      </c>
    </row>
    <row r="33" spans="1:8">
      <c r="A33" s="141" t="s">
        <v>236</v>
      </c>
      <c r="B33" s="142" t="s">
        <v>229</v>
      </c>
      <c r="C33" s="142">
        <v>1.3570030556054891</v>
      </c>
      <c r="D33" s="142">
        <v>-0.48332378859941683</v>
      </c>
      <c r="E33" s="142">
        <v>1.8403268442049059</v>
      </c>
    </row>
    <row r="34" spans="1:8">
      <c r="A34" s="141" t="s">
        <v>237</v>
      </c>
      <c r="B34" s="142" t="s">
        <v>229</v>
      </c>
      <c r="C34" s="142">
        <v>1.5922315578620261</v>
      </c>
      <c r="D34" s="142">
        <v>-0.3032520346632217</v>
      </c>
      <c r="E34" s="142">
        <v>1.8954835925252478</v>
      </c>
    </row>
    <row r="35" spans="1:8">
      <c r="A35" s="141" t="s">
        <v>238</v>
      </c>
      <c r="B35" s="142" t="s">
        <v>229</v>
      </c>
      <c r="C35" s="142">
        <v>1.6293460620857996</v>
      </c>
      <c r="D35" s="142">
        <v>-0.47251819842565279</v>
      </c>
      <c r="E35" s="142">
        <v>2.1018642605114524</v>
      </c>
    </row>
    <row r="36" spans="1:8">
      <c r="A36" s="141" t="s">
        <v>239</v>
      </c>
      <c r="B36" s="142" t="s">
        <v>229</v>
      </c>
      <c r="C36" s="142">
        <v>1.4922715688048582</v>
      </c>
      <c r="D36" s="142">
        <v>-0.71758210988472171</v>
      </c>
      <c r="E36" s="142">
        <v>2.2098536786895799</v>
      </c>
    </row>
    <row r="37" spans="1:8">
      <c r="A37" s="141" t="s">
        <v>240</v>
      </c>
      <c r="B37" s="142" t="s">
        <v>229</v>
      </c>
      <c r="C37" s="142">
        <v>1.5850321407513479</v>
      </c>
      <c r="D37" s="142">
        <v>-0.6764352328457397</v>
      </c>
      <c r="E37" s="142">
        <v>2.2614673735970876</v>
      </c>
    </row>
    <row r="38" spans="1:8">
      <c r="A38" s="141" t="s">
        <v>241</v>
      </c>
      <c r="B38" s="142" t="s">
        <v>242</v>
      </c>
      <c r="C38" s="142">
        <v>1.8627497621845257</v>
      </c>
      <c r="D38" s="142">
        <v>-0.65568876297961598</v>
      </c>
      <c r="E38" s="142">
        <v>2.5184385251641417</v>
      </c>
    </row>
    <row r="39" spans="1:8">
      <c r="A39" s="141" t="s">
        <v>243</v>
      </c>
      <c r="B39" s="142" t="s">
        <v>242</v>
      </c>
      <c r="C39" s="142">
        <v>1.8804054751902293</v>
      </c>
      <c r="D39" s="142">
        <v>-0.79472471180754956</v>
      </c>
      <c r="E39" s="142">
        <v>2.6751301869977788</v>
      </c>
    </row>
    <row r="40" spans="1:8">
      <c r="A40" s="141" t="s">
        <v>244</v>
      </c>
      <c r="B40" s="142" t="s">
        <v>242</v>
      </c>
      <c r="C40" s="142">
        <v>2.3400046787983295</v>
      </c>
      <c r="D40" s="142">
        <v>-0.86383177852599857</v>
      </c>
      <c r="E40" s="142">
        <v>3.2038364573243281</v>
      </c>
      <c r="H40" s="142" t="s">
        <v>245</v>
      </c>
    </row>
    <row r="41" spans="1:8">
      <c r="A41" s="141" t="s">
        <v>246</v>
      </c>
      <c r="B41" s="142" t="s">
        <v>242</v>
      </c>
      <c r="C41" s="142">
        <v>2.941822089694853</v>
      </c>
      <c r="D41" s="142">
        <v>-0.39082218521803558</v>
      </c>
      <c r="E41" s="142">
        <v>3.3326442749128886</v>
      </c>
      <c r="H41" s="142" t="s">
        <v>247</v>
      </c>
    </row>
    <row r="42" spans="1:8">
      <c r="A42" s="141" t="s">
        <v>248</v>
      </c>
      <c r="B42" s="142" t="s">
        <v>242</v>
      </c>
      <c r="C42" s="142">
        <v>2.9010490129782753</v>
      </c>
      <c r="D42" s="142">
        <v>-0.38032719025146777</v>
      </c>
      <c r="E42" s="142">
        <v>3.2813762032297431</v>
      </c>
      <c r="H42" s="142" t="s">
        <v>249</v>
      </c>
    </row>
    <row r="43" spans="1:8">
      <c r="A43" s="141" t="s">
        <v>250</v>
      </c>
      <c r="B43" s="142" t="s">
        <v>242</v>
      </c>
      <c r="C43" s="142">
        <v>3.1028448564736189</v>
      </c>
      <c r="D43" s="142">
        <v>-0.34731712438790829</v>
      </c>
      <c r="E43" s="142">
        <v>3.4501619808615271</v>
      </c>
    </row>
    <row r="44" spans="1:8">
      <c r="A44" s="141" t="s">
        <v>251</v>
      </c>
      <c r="B44" s="142" t="s">
        <v>242</v>
      </c>
      <c r="C44" s="142">
        <v>2.6820210322867046</v>
      </c>
      <c r="D44" s="142">
        <v>-0.88301864705852751</v>
      </c>
      <c r="E44" s="142">
        <v>3.5650396793452321</v>
      </c>
    </row>
    <row r="45" spans="1:8">
      <c r="A45" s="141" t="s">
        <v>252</v>
      </c>
      <c r="B45" s="142" t="s">
        <v>242</v>
      </c>
      <c r="C45" s="142">
        <v>3.1768214698618578</v>
      </c>
      <c r="D45" s="142">
        <v>-0.76141091679319217</v>
      </c>
      <c r="E45" s="142">
        <v>3.9382323866550499</v>
      </c>
    </row>
    <row r="46" spans="1:8">
      <c r="A46" s="141" t="s">
        <v>253</v>
      </c>
      <c r="B46" s="142" t="s">
        <v>242</v>
      </c>
      <c r="C46" s="142">
        <v>3.8616887628250849</v>
      </c>
      <c r="D46" s="142">
        <v>-0.51612455189240425</v>
      </c>
      <c r="E46" s="142">
        <v>4.3778133147174891</v>
      </c>
    </row>
    <row r="47" spans="1:8">
      <c r="A47" s="141" t="s">
        <v>254</v>
      </c>
      <c r="B47" s="142" t="s">
        <v>242</v>
      </c>
      <c r="C47" s="142">
        <v>4.1885571122709209</v>
      </c>
      <c r="D47" s="142">
        <v>-0.20405967320491758</v>
      </c>
      <c r="E47" s="142">
        <v>4.3926167854758384</v>
      </c>
    </row>
    <row r="48" spans="1:8">
      <c r="A48" s="141" t="s">
        <v>255</v>
      </c>
      <c r="B48" s="142" t="s">
        <v>242</v>
      </c>
      <c r="C48" s="142">
        <v>3.6569260573110207</v>
      </c>
      <c r="D48" s="142">
        <v>-0.7593903659643586</v>
      </c>
      <c r="E48" s="142">
        <v>4.4163164232753793</v>
      </c>
    </row>
    <row r="49" spans="1:5">
      <c r="A49" s="141" t="s">
        <v>256</v>
      </c>
      <c r="B49" s="142" t="s">
        <v>242</v>
      </c>
      <c r="C49" s="142">
        <v>3.852837036072764</v>
      </c>
      <c r="D49" s="142">
        <v>-0.58626905728109646</v>
      </c>
      <c r="E49" s="142">
        <v>4.4391060933538604</v>
      </c>
    </row>
    <row r="50" spans="1:5">
      <c r="A50" s="141" t="s">
        <v>257</v>
      </c>
      <c r="B50" s="142" t="s">
        <v>258</v>
      </c>
      <c r="C50" s="142">
        <v>3.4874595390247034</v>
      </c>
      <c r="D50" s="142">
        <v>-0.81208237410158901</v>
      </c>
      <c r="E50" s="142">
        <v>4.2995419131262924</v>
      </c>
    </row>
    <row r="51" spans="1:5">
      <c r="A51" s="141" t="s">
        <v>259</v>
      </c>
      <c r="B51" s="142" t="s">
        <v>258</v>
      </c>
      <c r="C51" s="142">
        <v>3.9912819130351664</v>
      </c>
      <c r="D51" s="142">
        <v>-0.50602156702632239</v>
      </c>
      <c r="E51" s="142">
        <v>4.4973034800614888</v>
      </c>
    </row>
    <row r="52" spans="1:5">
      <c r="A52" s="141" t="s">
        <v>260</v>
      </c>
      <c r="B52" s="142" t="s">
        <v>258</v>
      </c>
      <c r="C52" s="142">
        <v>3.5149058744412889</v>
      </c>
      <c r="D52" s="142">
        <v>-0.73964215863223082</v>
      </c>
      <c r="E52" s="142">
        <v>4.2545480330735197</v>
      </c>
    </row>
    <row r="53" spans="1:5">
      <c r="A53" s="141" t="s">
        <v>261</v>
      </c>
      <c r="B53" s="142" t="s">
        <v>258</v>
      </c>
      <c r="C53" s="142">
        <v>3.4691614427491193</v>
      </c>
      <c r="D53" s="142">
        <v>-0.75246838587382614</v>
      </c>
      <c r="E53" s="142">
        <v>4.2216298286229454</v>
      </c>
    </row>
    <row r="54" spans="1:5">
      <c r="A54" s="141" t="s">
        <v>262</v>
      </c>
      <c r="B54" s="142" t="s">
        <v>258</v>
      </c>
      <c r="C54" s="142">
        <v>3.6773469162355652</v>
      </c>
      <c r="D54" s="142">
        <v>-0.70071002460720022</v>
      </c>
      <c r="E54" s="142">
        <v>4.3780569408427654</v>
      </c>
    </row>
    <row r="55" spans="1:5">
      <c r="A55" s="141" t="s">
        <v>263</v>
      </c>
      <c r="B55" s="142" t="s">
        <v>258</v>
      </c>
      <c r="C55" s="142">
        <v>3.8496847443530489</v>
      </c>
      <c r="D55" s="142">
        <v>-0.78513943305130018</v>
      </c>
      <c r="E55" s="142">
        <v>4.634824177404349</v>
      </c>
    </row>
    <row r="56" spans="1:5">
      <c r="A56" s="141" t="s">
        <v>264</v>
      </c>
      <c r="B56" s="142" t="s">
        <v>258</v>
      </c>
      <c r="C56" s="142">
        <v>3.9711790429091058</v>
      </c>
      <c r="D56" s="142">
        <v>-0.64488717795002692</v>
      </c>
      <c r="E56" s="142">
        <v>4.6160662208591328</v>
      </c>
    </row>
    <row r="57" spans="1:5">
      <c r="A57" s="141" t="s">
        <v>265</v>
      </c>
      <c r="B57" s="142" t="s">
        <v>258</v>
      </c>
      <c r="C57" s="142">
        <v>4.0874233566775224</v>
      </c>
      <c r="D57" s="142">
        <v>-0.52672001708070315</v>
      </c>
      <c r="E57" s="142">
        <v>4.6141433737582256</v>
      </c>
    </row>
    <row r="58" spans="1:5">
      <c r="A58" s="141" t="s">
        <v>266</v>
      </c>
      <c r="B58" s="142" t="s">
        <v>258</v>
      </c>
      <c r="C58" s="142">
        <v>4.6717824318496994</v>
      </c>
      <c r="D58" s="142">
        <v>0.14407487833366339</v>
      </c>
      <c r="E58" s="142">
        <v>4.527707553516036</v>
      </c>
    </row>
    <row r="59" spans="1:5">
      <c r="A59" s="141" t="s">
        <v>267</v>
      </c>
      <c r="B59" s="142" t="s">
        <v>258</v>
      </c>
      <c r="C59" s="142">
        <v>4.9526204071071982</v>
      </c>
      <c r="D59" s="142">
        <v>0.40628050377194125</v>
      </c>
      <c r="E59" s="142">
        <v>4.5463399033352569</v>
      </c>
    </row>
    <row r="60" spans="1:5">
      <c r="A60" s="141" t="s">
        <v>268</v>
      </c>
      <c r="B60" s="142" t="s">
        <v>258</v>
      </c>
      <c r="C60" s="142">
        <v>4.4293353654940235</v>
      </c>
      <c r="D60" s="142">
        <v>4.9882433987153085E-2</v>
      </c>
      <c r="E60" s="142">
        <v>4.3794529315068704</v>
      </c>
    </row>
    <row r="61" spans="1:5">
      <c r="A61" s="141" t="s">
        <v>269</v>
      </c>
      <c r="B61" s="142" t="s">
        <v>258</v>
      </c>
      <c r="C61" s="142">
        <v>3.904869193943584</v>
      </c>
      <c r="D61" s="142">
        <v>-0.34642845013904777</v>
      </c>
      <c r="E61" s="142">
        <v>4.2512976440826318</v>
      </c>
    </row>
    <row r="62" spans="1:5">
      <c r="A62" s="141" t="s">
        <v>270</v>
      </c>
      <c r="B62" s="142" t="s">
        <v>271</v>
      </c>
      <c r="C62" s="142">
        <v>4.0019421502165526</v>
      </c>
      <c r="D62" s="142">
        <v>-0.21325369268050398</v>
      </c>
      <c r="E62" s="142">
        <v>4.2151958428970566</v>
      </c>
    </row>
    <row r="63" spans="1:5">
      <c r="A63" s="142"/>
    </row>
    <row r="64" spans="1:5">
      <c r="A64" s="142"/>
    </row>
    <row r="675" ht="14.45" customHeight="1"/>
    <row r="676" ht="14.45" customHeight="1"/>
    <row r="677" ht="14.45" customHeight="1"/>
    <row r="678" ht="14.45" customHeight="1"/>
    <row r="679" ht="14.45" customHeight="1"/>
    <row r="680" ht="14.45" customHeight="1"/>
    <row r="681" ht="14.45" customHeight="1"/>
    <row r="682" ht="14.45" customHeight="1"/>
    <row r="683" ht="14.45" customHeight="1"/>
    <row r="684" ht="14.45" customHeight="1"/>
    <row r="685" ht="14.45" customHeight="1"/>
    <row r="686" ht="14.45" customHeight="1"/>
    <row r="687" ht="14.45" customHeight="1"/>
    <row r="688" ht="14.45" customHeight="1"/>
    <row r="689" spans="6:21" ht="14.45" customHeight="1"/>
    <row r="690" spans="6:21" ht="14.45" customHeight="1"/>
    <row r="691" spans="6:21" ht="14.45" customHeight="1"/>
    <row r="692" spans="6:21" ht="14.45" customHeight="1"/>
    <row r="693" spans="6:21" ht="14.45" customHeight="1"/>
    <row r="694" spans="6:21" ht="14.45" customHeight="1">
      <c r="F694" s="144"/>
      <c r="G694" s="144"/>
      <c r="H694" s="144"/>
      <c r="I694" s="144"/>
      <c r="J694" s="144"/>
      <c r="K694" s="144"/>
      <c r="L694" s="144"/>
      <c r="M694" s="144"/>
      <c r="N694" s="144"/>
      <c r="O694" s="144"/>
      <c r="P694" s="144"/>
      <c r="Q694" s="144"/>
      <c r="R694" s="144"/>
      <c r="S694" s="144"/>
      <c r="T694" s="144"/>
      <c r="U694" s="144"/>
    </row>
    <row r="695" spans="6:21" ht="14.45" customHeight="1">
      <c r="F695" s="144"/>
      <c r="G695" s="144"/>
      <c r="H695" s="144"/>
      <c r="I695" s="144"/>
      <c r="J695" s="144"/>
      <c r="K695" s="144"/>
      <c r="L695" s="144"/>
      <c r="M695" s="144"/>
      <c r="N695" s="144"/>
      <c r="O695" s="144"/>
      <c r="P695" s="144"/>
      <c r="Q695" s="144"/>
      <c r="R695" s="144"/>
      <c r="S695" s="144"/>
      <c r="T695" s="144"/>
      <c r="U695" s="144"/>
    </row>
    <row r="696" spans="6:21" ht="14.45" customHeight="1">
      <c r="F696" s="144"/>
      <c r="G696" s="144"/>
      <c r="H696" s="144"/>
      <c r="I696" s="144"/>
      <c r="J696" s="144"/>
      <c r="K696" s="144"/>
      <c r="L696" s="144"/>
      <c r="M696" s="144"/>
      <c r="N696" s="144"/>
      <c r="O696" s="144"/>
      <c r="P696" s="144"/>
      <c r="Q696" s="144"/>
      <c r="R696" s="144"/>
      <c r="S696" s="144"/>
      <c r="T696" s="144"/>
      <c r="U696" s="144"/>
    </row>
    <row r="697" spans="6:21" ht="14.45" customHeight="1">
      <c r="F697" s="144"/>
      <c r="G697" s="144"/>
      <c r="H697" s="144"/>
      <c r="I697" s="144"/>
      <c r="J697" s="144"/>
      <c r="K697" s="144"/>
      <c r="L697" s="144"/>
      <c r="M697" s="144"/>
      <c r="N697" s="144"/>
      <c r="O697" s="144"/>
      <c r="P697" s="144"/>
      <c r="Q697" s="144"/>
      <c r="R697" s="144"/>
      <c r="S697" s="144"/>
      <c r="T697" s="144"/>
      <c r="U697" s="144"/>
    </row>
    <row r="698" spans="6:21" ht="14.45" customHeight="1">
      <c r="F698" s="144"/>
      <c r="G698" s="144"/>
      <c r="H698" s="144"/>
      <c r="I698" s="144"/>
      <c r="J698" s="144"/>
      <c r="K698" s="144"/>
      <c r="L698" s="144"/>
      <c r="M698" s="144"/>
      <c r="N698" s="144"/>
      <c r="O698" s="144"/>
      <c r="P698" s="144"/>
      <c r="Q698" s="144"/>
      <c r="R698" s="144"/>
      <c r="S698" s="144"/>
      <c r="T698" s="144"/>
      <c r="U698" s="144"/>
    </row>
    <row r="699" spans="6:21" ht="15" customHeight="1">
      <c r="F699" s="144"/>
      <c r="G699" s="144"/>
      <c r="H699" s="144"/>
      <c r="I699" s="144"/>
      <c r="J699" s="144"/>
      <c r="K699" s="144"/>
      <c r="L699" s="144"/>
      <c r="M699" s="144"/>
      <c r="N699" s="144"/>
      <c r="O699" s="144"/>
      <c r="P699" s="144"/>
      <c r="Q699" s="144"/>
      <c r="R699" s="144"/>
      <c r="S699" s="144"/>
      <c r="T699" s="144"/>
      <c r="U699" s="144"/>
    </row>
    <row r="700" spans="6:21" ht="15" customHeight="1">
      <c r="F700" s="144"/>
      <c r="G700" s="144"/>
      <c r="H700" s="144"/>
      <c r="I700" s="144"/>
      <c r="J700" s="144"/>
      <c r="K700" s="144"/>
      <c r="L700" s="144"/>
      <c r="M700" s="144"/>
      <c r="N700" s="144"/>
      <c r="O700" s="144"/>
      <c r="P700" s="144"/>
      <c r="Q700" s="144"/>
      <c r="R700" s="144"/>
      <c r="S700" s="144"/>
      <c r="T700" s="144"/>
      <c r="U700" s="144"/>
    </row>
    <row r="701" spans="6:21" ht="15" customHeight="1">
      <c r="F701" s="144"/>
      <c r="G701" s="144"/>
      <c r="H701" s="144"/>
      <c r="I701" s="144"/>
      <c r="J701" s="144"/>
      <c r="K701" s="144"/>
      <c r="L701" s="144"/>
      <c r="M701" s="144"/>
      <c r="N701" s="144"/>
      <c r="O701" s="144"/>
      <c r="P701" s="144"/>
      <c r="Q701" s="144"/>
      <c r="R701" s="144"/>
      <c r="S701" s="144"/>
      <c r="T701" s="144"/>
      <c r="U701" s="144"/>
    </row>
    <row r="702" spans="6:21" ht="15" customHeight="1">
      <c r="F702" s="144"/>
      <c r="G702" s="144"/>
      <c r="H702" s="144"/>
      <c r="I702" s="144"/>
      <c r="J702" s="144"/>
      <c r="K702" s="144"/>
      <c r="L702" s="144"/>
      <c r="M702" s="144"/>
      <c r="N702" s="144"/>
      <c r="O702" s="144"/>
      <c r="P702" s="144"/>
      <c r="Q702" s="144"/>
      <c r="R702" s="144"/>
      <c r="S702" s="144"/>
      <c r="T702" s="144"/>
      <c r="U702" s="144"/>
    </row>
    <row r="703" spans="6:21" ht="15" customHeight="1">
      <c r="F703" s="144"/>
      <c r="G703" s="144"/>
      <c r="H703" s="144"/>
      <c r="I703" s="144"/>
      <c r="J703" s="144"/>
      <c r="K703" s="144"/>
      <c r="L703" s="144"/>
      <c r="M703" s="144"/>
      <c r="N703" s="144"/>
      <c r="O703" s="144"/>
      <c r="P703" s="144"/>
      <c r="Q703" s="144"/>
      <c r="R703" s="144"/>
      <c r="S703" s="144"/>
      <c r="T703" s="144"/>
      <c r="U703" s="144"/>
    </row>
    <row r="704" spans="6:21" ht="15" customHeight="1">
      <c r="F704" s="144"/>
      <c r="G704" s="144"/>
      <c r="H704" s="144"/>
      <c r="I704" s="144"/>
      <c r="J704" s="144"/>
      <c r="K704" s="144"/>
      <c r="L704" s="144"/>
      <c r="M704" s="144"/>
      <c r="N704" s="144"/>
      <c r="O704" s="144"/>
      <c r="P704" s="144"/>
      <c r="Q704" s="144"/>
      <c r="R704" s="144"/>
      <c r="S704" s="144"/>
      <c r="T704" s="144"/>
      <c r="U704" s="144"/>
    </row>
    <row r="705" spans="6:21" ht="15" customHeight="1">
      <c r="F705" s="144"/>
      <c r="G705" s="144"/>
      <c r="H705" s="144"/>
      <c r="I705" s="144"/>
      <c r="J705" s="144"/>
      <c r="K705" s="144"/>
      <c r="L705" s="144"/>
      <c r="M705" s="144"/>
      <c r="N705" s="144"/>
      <c r="O705" s="144"/>
      <c r="P705" s="144"/>
      <c r="Q705" s="144"/>
      <c r="R705" s="144"/>
      <c r="S705" s="144"/>
      <c r="T705" s="144"/>
      <c r="U705" s="144"/>
    </row>
    <row r="706" spans="6:21" ht="15" customHeight="1">
      <c r="F706" s="144"/>
      <c r="G706" s="144"/>
      <c r="H706" s="144"/>
      <c r="I706" s="144"/>
      <c r="J706" s="144"/>
      <c r="K706" s="144"/>
      <c r="L706" s="144"/>
      <c r="M706" s="144"/>
      <c r="N706" s="144"/>
      <c r="O706" s="144"/>
      <c r="P706" s="144"/>
      <c r="Q706" s="144"/>
      <c r="R706" s="144"/>
      <c r="S706" s="144"/>
      <c r="T706" s="144"/>
      <c r="U706" s="144"/>
    </row>
    <row r="707" spans="6:21" ht="15" customHeight="1">
      <c r="F707" s="144"/>
      <c r="G707" s="144"/>
      <c r="H707" s="144"/>
      <c r="I707" s="144"/>
      <c r="J707" s="144"/>
      <c r="K707" s="144"/>
      <c r="L707" s="144"/>
      <c r="M707" s="144"/>
      <c r="N707" s="144"/>
      <c r="O707" s="144"/>
      <c r="P707" s="144"/>
      <c r="Q707" s="144"/>
      <c r="R707" s="144"/>
      <c r="S707" s="144"/>
      <c r="T707" s="144"/>
      <c r="U707" s="144"/>
    </row>
    <row r="708" spans="6:21" ht="15" customHeight="1">
      <c r="F708" s="144"/>
      <c r="G708" s="144"/>
      <c r="H708" s="144"/>
      <c r="I708" s="144"/>
      <c r="J708" s="144"/>
      <c r="K708" s="144"/>
      <c r="L708" s="144"/>
      <c r="M708" s="144"/>
      <c r="N708" s="144"/>
      <c r="O708" s="144"/>
      <c r="P708" s="144"/>
      <c r="Q708" s="144"/>
      <c r="R708" s="144"/>
      <c r="S708" s="144"/>
      <c r="T708" s="144"/>
      <c r="U708" s="144"/>
    </row>
    <row r="709" spans="6:21" ht="15" customHeight="1">
      <c r="F709" s="144"/>
      <c r="G709" s="144"/>
      <c r="H709" s="144"/>
      <c r="I709" s="144"/>
      <c r="J709" s="144"/>
      <c r="K709" s="144"/>
      <c r="L709" s="144"/>
      <c r="M709" s="144"/>
      <c r="N709" s="144"/>
      <c r="O709" s="144"/>
      <c r="P709" s="144"/>
      <c r="Q709" s="144"/>
      <c r="R709" s="144"/>
      <c r="S709" s="144"/>
      <c r="T709" s="144"/>
      <c r="U709" s="144"/>
    </row>
    <row r="710" spans="6:21" ht="15" customHeight="1">
      <c r="F710" s="144"/>
      <c r="G710" s="144"/>
      <c r="H710" s="144"/>
      <c r="I710" s="144"/>
      <c r="J710" s="144"/>
      <c r="K710" s="144"/>
      <c r="L710" s="144"/>
      <c r="M710" s="144"/>
      <c r="N710" s="144"/>
      <c r="O710" s="144"/>
      <c r="P710" s="144"/>
      <c r="Q710" s="144"/>
      <c r="R710" s="144"/>
      <c r="S710" s="144"/>
      <c r="T710" s="144"/>
      <c r="U710" s="144"/>
    </row>
    <row r="711" spans="6:21" ht="15" customHeight="1">
      <c r="F711" s="144"/>
      <c r="G711" s="144"/>
      <c r="H711" s="144"/>
      <c r="I711" s="144"/>
      <c r="J711" s="144"/>
      <c r="K711" s="144"/>
      <c r="L711" s="144"/>
      <c r="M711" s="144"/>
      <c r="N711" s="144"/>
      <c r="O711" s="144"/>
      <c r="P711" s="144"/>
      <c r="Q711" s="144"/>
      <c r="R711" s="144"/>
      <c r="S711" s="144"/>
      <c r="T711" s="144"/>
      <c r="U711" s="144"/>
    </row>
    <row r="712" spans="6:21" ht="15" customHeight="1">
      <c r="F712" s="144"/>
      <c r="G712" s="144"/>
      <c r="H712" s="144"/>
      <c r="I712" s="144"/>
      <c r="J712" s="144"/>
      <c r="K712" s="144"/>
      <c r="L712" s="144"/>
      <c r="M712" s="144"/>
      <c r="N712" s="144"/>
      <c r="O712" s="144"/>
      <c r="P712" s="144"/>
      <c r="Q712" s="144"/>
      <c r="R712" s="144"/>
      <c r="S712" s="144"/>
      <c r="T712" s="144"/>
      <c r="U712" s="144"/>
    </row>
    <row r="713" spans="6:21" ht="15" customHeight="1">
      <c r="F713" s="144"/>
      <c r="G713" s="144"/>
      <c r="H713" s="144"/>
      <c r="I713" s="144"/>
      <c r="J713" s="144"/>
      <c r="K713" s="144"/>
      <c r="L713" s="144"/>
      <c r="M713" s="144"/>
      <c r="N713" s="144"/>
      <c r="O713" s="144"/>
      <c r="P713" s="144"/>
      <c r="Q713" s="144"/>
      <c r="R713" s="144"/>
      <c r="S713" s="144"/>
      <c r="T713" s="144"/>
      <c r="U713" s="144"/>
    </row>
    <row r="714" spans="6:21" ht="15" customHeight="1">
      <c r="F714" s="144"/>
      <c r="G714" s="144"/>
      <c r="H714" s="144"/>
      <c r="I714" s="144"/>
      <c r="J714" s="144"/>
      <c r="K714" s="144"/>
      <c r="L714" s="144"/>
      <c r="M714" s="144"/>
      <c r="N714" s="144"/>
      <c r="O714" s="144"/>
      <c r="P714" s="144"/>
      <c r="Q714" s="144"/>
      <c r="R714" s="144"/>
      <c r="S714" s="144"/>
      <c r="T714" s="144"/>
      <c r="U714" s="144"/>
    </row>
    <row r="715" spans="6:21" ht="15" customHeight="1">
      <c r="F715" s="144"/>
      <c r="G715" s="144"/>
      <c r="H715" s="144"/>
      <c r="I715" s="144"/>
      <c r="J715" s="144"/>
      <c r="K715" s="144"/>
      <c r="L715" s="144"/>
      <c r="M715" s="144"/>
      <c r="N715" s="144"/>
      <c r="O715" s="144"/>
      <c r="P715" s="144"/>
      <c r="Q715" s="144"/>
      <c r="R715" s="144"/>
      <c r="S715" s="144"/>
      <c r="T715" s="144"/>
      <c r="U715" s="144"/>
    </row>
    <row r="716" spans="6:21" ht="15" customHeight="1">
      <c r="F716" s="144"/>
      <c r="G716" s="144"/>
      <c r="H716" s="144"/>
      <c r="I716" s="144"/>
      <c r="J716" s="144"/>
      <c r="K716" s="144"/>
      <c r="L716" s="144"/>
      <c r="M716" s="144"/>
      <c r="N716" s="144"/>
      <c r="O716" s="144"/>
      <c r="P716" s="144"/>
      <c r="Q716" s="144"/>
      <c r="R716" s="144"/>
      <c r="S716" s="144"/>
      <c r="T716" s="144"/>
      <c r="U716" s="144"/>
    </row>
    <row r="717" spans="6:21" ht="15" customHeight="1">
      <c r="F717" s="144"/>
      <c r="G717" s="144"/>
      <c r="H717" s="144"/>
      <c r="I717" s="144"/>
      <c r="J717" s="144"/>
      <c r="K717" s="144"/>
      <c r="L717" s="144"/>
      <c r="M717" s="144"/>
      <c r="N717" s="144"/>
      <c r="O717" s="144"/>
      <c r="P717" s="144"/>
      <c r="Q717" s="144"/>
      <c r="R717" s="144"/>
      <c r="S717" s="144"/>
      <c r="T717" s="144"/>
      <c r="U717" s="144"/>
    </row>
    <row r="718" spans="6:21" ht="15" customHeight="1">
      <c r="F718" s="144"/>
      <c r="G718" s="144"/>
      <c r="H718" s="144"/>
      <c r="I718" s="144"/>
      <c r="J718" s="144"/>
      <c r="K718" s="144"/>
      <c r="L718" s="144"/>
      <c r="M718" s="144"/>
      <c r="N718" s="144"/>
      <c r="O718" s="144"/>
      <c r="P718" s="144"/>
      <c r="Q718" s="144"/>
      <c r="R718" s="144"/>
      <c r="S718" s="144"/>
      <c r="T718" s="144"/>
      <c r="U718" s="144"/>
    </row>
    <row r="719" spans="6:21" ht="15" customHeight="1">
      <c r="F719" s="144"/>
      <c r="G719" s="144"/>
      <c r="H719" s="144"/>
      <c r="I719" s="144"/>
      <c r="J719" s="144"/>
      <c r="K719" s="144"/>
      <c r="L719" s="144"/>
      <c r="M719" s="144"/>
      <c r="N719" s="144"/>
      <c r="O719" s="144"/>
      <c r="P719" s="144"/>
      <c r="Q719" s="144"/>
      <c r="R719" s="144"/>
      <c r="S719" s="144"/>
      <c r="T719" s="144"/>
      <c r="U719" s="144"/>
    </row>
    <row r="720" spans="6:21" ht="15" customHeight="1">
      <c r="F720" s="144"/>
      <c r="G720" s="144"/>
      <c r="H720" s="144"/>
      <c r="I720" s="144"/>
      <c r="J720" s="144"/>
      <c r="K720" s="144"/>
      <c r="L720" s="144"/>
      <c r="M720" s="144"/>
      <c r="N720" s="144"/>
      <c r="O720" s="144"/>
      <c r="P720" s="144"/>
      <c r="Q720" s="144"/>
      <c r="R720" s="144"/>
      <c r="S720" s="144"/>
      <c r="T720" s="144"/>
      <c r="U720" s="144"/>
    </row>
    <row r="721" spans="6:21" ht="15" customHeight="1">
      <c r="F721" s="144"/>
      <c r="G721" s="144"/>
      <c r="H721" s="144"/>
      <c r="I721" s="144"/>
      <c r="J721" s="144"/>
      <c r="K721" s="144"/>
      <c r="L721" s="144"/>
      <c r="M721" s="144"/>
      <c r="N721" s="144"/>
      <c r="O721" s="144"/>
      <c r="P721" s="144"/>
      <c r="Q721" s="144"/>
      <c r="R721" s="144"/>
      <c r="S721" s="144"/>
      <c r="T721" s="144"/>
      <c r="U721" s="144"/>
    </row>
    <row r="722" spans="6:21" ht="15" customHeight="1">
      <c r="F722" s="144"/>
      <c r="G722" s="144"/>
      <c r="H722" s="144"/>
      <c r="I722" s="144"/>
      <c r="J722" s="144"/>
      <c r="K722" s="144"/>
      <c r="L722" s="144"/>
      <c r="M722" s="144"/>
      <c r="N722" s="144"/>
      <c r="O722" s="144"/>
      <c r="P722" s="144"/>
      <c r="Q722" s="144"/>
      <c r="R722" s="144"/>
      <c r="S722" s="144"/>
      <c r="T722" s="144"/>
      <c r="U722" s="144"/>
    </row>
    <row r="723" spans="6:21" ht="15" customHeight="1">
      <c r="F723" s="144"/>
      <c r="G723" s="144"/>
      <c r="H723" s="144"/>
      <c r="I723" s="144"/>
      <c r="J723" s="144"/>
      <c r="K723" s="144"/>
      <c r="L723" s="144"/>
      <c r="M723" s="144"/>
      <c r="N723" s="144"/>
      <c r="O723" s="144"/>
      <c r="P723" s="144"/>
      <c r="Q723" s="144"/>
      <c r="R723" s="144"/>
      <c r="S723" s="144"/>
      <c r="T723" s="144"/>
      <c r="U723" s="144"/>
    </row>
    <row r="724" spans="6:21" ht="15" customHeight="1">
      <c r="F724" s="144"/>
      <c r="G724" s="144"/>
      <c r="H724" s="144"/>
      <c r="I724" s="144"/>
      <c r="J724" s="144"/>
      <c r="K724" s="144"/>
      <c r="L724" s="144"/>
      <c r="M724" s="144"/>
      <c r="N724" s="144"/>
      <c r="O724" s="144"/>
      <c r="P724" s="144"/>
      <c r="Q724" s="144"/>
      <c r="R724" s="144"/>
      <c r="S724" s="144"/>
      <c r="T724" s="144"/>
      <c r="U724" s="144"/>
    </row>
    <row r="725" spans="6:21" ht="15" customHeight="1">
      <c r="F725" s="144"/>
      <c r="G725" s="144"/>
      <c r="H725" s="144"/>
      <c r="I725" s="144"/>
      <c r="J725" s="144"/>
      <c r="K725" s="144"/>
      <c r="L725" s="144"/>
      <c r="M725" s="144"/>
      <c r="N725" s="144"/>
      <c r="O725" s="144"/>
      <c r="P725" s="144"/>
      <c r="Q725" s="144"/>
      <c r="R725" s="144"/>
      <c r="S725" s="144"/>
      <c r="T725" s="144"/>
      <c r="U725" s="144"/>
    </row>
    <row r="726" spans="6:21" ht="15" customHeight="1">
      <c r="F726" s="144"/>
      <c r="G726" s="144"/>
      <c r="H726" s="144"/>
      <c r="I726" s="144"/>
      <c r="J726" s="144"/>
      <c r="K726" s="144"/>
      <c r="L726" s="144"/>
      <c r="M726" s="144"/>
      <c r="N726" s="144"/>
      <c r="O726" s="144"/>
      <c r="P726" s="144"/>
      <c r="Q726" s="144"/>
      <c r="R726" s="144"/>
      <c r="S726" s="144"/>
      <c r="T726" s="144"/>
      <c r="U726" s="144"/>
    </row>
    <row r="727" spans="6:21" ht="15" customHeight="1">
      <c r="F727" s="144"/>
      <c r="G727" s="144"/>
      <c r="H727" s="144"/>
      <c r="I727" s="144"/>
      <c r="J727" s="144"/>
      <c r="K727" s="144"/>
      <c r="L727" s="144"/>
      <c r="M727" s="144"/>
      <c r="N727" s="144"/>
      <c r="O727" s="144"/>
      <c r="P727" s="144"/>
      <c r="Q727" s="144"/>
      <c r="R727" s="144"/>
      <c r="S727" s="144"/>
      <c r="T727" s="144"/>
      <c r="U727" s="144"/>
    </row>
    <row r="728" spans="6:21" ht="15" customHeight="1">
      <c r="F728" s="144"/>
      <c r="G728" s="144"/>
      <c r="H728" s="144"/>
      <c r="I728" s="144"/>
      <c r="J728" s="144"/>
      <c r="K728" s="144"/>
      <c r="L728" s="144"/>
      <c r="M728" s="144"/>
      <c r="N728" s="144"/>
      <c r="O728" s="144"/>
      <c r="P728" s="144"/>
      <c r="Q728" s="144"/>
      <c r="R728" s="144"/>
      <c r="S728" s="144"/>
      <c r="T728" s="144"/>
      <c r="U728" s="144"/>
    </row>
    <row r="729" spans="6:21" ht="15" customHeight="1">
      <c r="F729" s="144"/>
      <c r="G729" s="144"/>
      <c r="H729" s="144"/>
      <c r="I729" s="144"/>
      <c r="J729" s="144"/>
      <c r="K729" s="144"/>
      <c r="L729" s="144"/>
      <c r="M729" s="144"/>
      <c r="N729" s="144"/>
      <c r="O729" s="144"/>
      <c r="P729" s="144"/>
      <c r="Q729" s="144"/>
      <c r="R729" s="144"/>
      <c r="S729" s="144"/>
      <c r="T729" s="144"/>
      <c r="U729" s="144"/>
    </row>
    <row r="730" spans="6:21" ht="15" customHeight="1">
      <c r="F730" s="144"/>
      <c r="G730" s="144"/>
      <c r="H730" s="144"/>
      <c r="I730" s="144"/>
      <c r="J730" s="144"/>
      <c r="K730" s="144"/>
      <c r="L730" s="144"/>
      <c r="M730" s="144"/>
      <c r="N730" s="144"/>
      <c r="O730" s="144"/>
      <c r="P730" s="144"/>
      <c r="Q730" s="144"/>
      <c r="R730" s="144"/>
      <c r="S730" s="144"/>
      <c r="T730" s="144"/>
      <c r="U730" s="144"/>
    </row>
    <row r="731" spans="6:21" ht="15" customHeight="1">
      <c r="F731" s="144"/>
      <c r="G731" s="144"/>
      <c r="H731" s="144"/>
      <c r="I731" s="144"/>
      <c r="J731" s="144"/>
      <c r="K731" s="144"/>
      <c r="L731" s="144"/>
      <c r="M731" s="144"/>
      <c r="N731" s="144"/>
      <c r="O731" s="144"/>
      <c r="P731" s="144"/>
      <c r="Q731" s="144"/>
      <c r="R731" s="144"/>
      <c r="S731" s="144"/>
      <c r="T731" s="144"/>
      <c r="U731" s="144"/>
    </row>
    <row r="732" spans="6:21" ht="15" customHeight="1"/>
    <row r="733" spans="6:21" ht="15" customHeight="1"/>
    <row r="734" spans="6:21" ht="15" customHeight="1"/>
    <row r="735" spans="6:21" ht="15" customHeight="1"/>
    <row r="736" spans="6:21" ht="15" customHeight="1"/>
    <row r="737" spans="7:7" ht="15" customHeight="1"/>
    <row r="738" spans="7:7" ht="15" customHeight="1"/>
    <row r="739" spans="7:7" ht="15" customHeight="1"/>
    <row r="740" spans="7:7" ht="15" customHeight="1"/>
    <row r="741" spans="7:7" ht="15" customHeight="1"/>
    <row r="742" spans="7:7" ht="15" customHeight="1"/>
    <row r="743" spans="7:7" ht="15" customHeight="1"/>
    <row r="744" spans="7:7" ht="15" customHeight="1"/>
    <row r="745" spans="7:7" ht="15" customHeight="1"/>
    <row r="746" spans="7:7" ht="15" customHeight="1"/>
    <row r="747" spans="7:7" ht="15" customHeight="1"/>
    <row r="748" spans="7:7" ht="15" customHeight="1"/>
    <row r="749" spans="7:7" ht="15" customHeight="1"/>
    <row r="750" spans="7:7" ht="15" customHeight="1"/>
    <row r="751" spans="7:7" ht="15" customHeight="1">
      <c r="G751" s="142">
        <v>-0.70950793197720552</v>
      </c>
    </row>
    <row r="752" spans="7:7" ht="15" customHeight="1"/>
    <row r="753" ht="15" customHeight="1"/>
  </sheetData>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7567D-8707-461F-9E34-B9279EB51DF1}">
  <dimension ref="A1:S102"/>
  <sheetViews>
    <sheetView topLeftCell="C1" workbookViewId="0">
      <selection activeCell="M38" sqref="M38"/>
    </sheetView>
  </sheetViews>
  <sheetFormatPr defaultColWidth="17.42578125" defaultRowHeight="12.75"/>
  <cols>
    <col min="1" max="1" width="19.85546875" style="388" customWidth="1"/>
    <col min="2" max="2" width="17.5703125" style="388" bestFit="1" customWidth="1"/>
    <col min="3" max="3" width="17.42578125" style="388"/>
    <col min="4" max="6" width="13.7109375" style="388" bestFit="1" customWidth="1"/>
    <col min="7" max="7" width="12.42578125" style="388" bestFit="1" customWidth="1"/>
    <col min="8" max="8" width="13.42578125" style="388" bestFit="1" customWidth="1"/>
    <col min="9" max="9" width="12.7109375" style="388" bestFit="1" customWidth="1"/>
    <col min="10" max="10" width="14.7109375" style="388" bestFit="1" customWidth="1"/>
    <col min="11" max="11" width="13.42578125" style="388" bestFit="1" customWidth="1"/>
    <col min="12" max="12" width="16.7109375" style="388" bestFit="1" customWidth="1"/>
    <col min="13" max="13" width="27.85546875" style="388" customWidth="1"/>
    <col min="14" max="14" width="15" style="388" bestFit="1" customWidth="1"/>
    <col min="15" max="16" width="19.85546875" style="388" bestFit="1" customWidth="1"/>
    <col min="17" max="17" width="13.85546875" style="388" bestFit="1" customWidth="1"/>
    <col min="18" max="18" width="17.42578125" style="388"/>
    <col min="19" max="19" width="17.5703125" style="388" bestFit="1" customWidth="1"/>
    <col min="20" max="16384" width="17.42578125" style="388"/>
  </cols>
  <sheetData>
    <row r="1" spans="1:19" s="382" customFormat="1" ht="64.5" customHeight="1">
      <c r="A1" s="381" t="s">
        <v>2602</v>
      </c>
      <c r="B1" s="381" t="s">
        <v>2824</v>
      </c>
      <c r="C1" s="381" t="s">
        <v>2825</v>
      </c>
      <c r="D1" s="381" t="s">
        <v>2604</v>
      </c>
      <c r="E1" s="381" t="s">
        <v>2826</v>
      </c>
      <c r="F1" s="381" t="s">
        <v>2827</v>
      </c>
      <c r="G1" s="381" t="s">
        <v>2828</v>
      </c>
      <c r="H1" s="381" t="s">
        <v>2603</v>
      </c>
      <c r="I1" s="381" t="s">
        <v>2829</v>
      </c>
      <c r="J1" s="381" t="s">
        <v>2830</v>
      </c>
      <c r="K1" s="381" t="s">
        <v>2831</v>
      </c>
      <c r="L1" s="381" t="s">
        <v>2832</v>
      </c>
      <c r="M1" s="381" t="s">
        <v>2833</v>
      </c>
      <c r="N1" s="381" t="s">
        <v>2834</v>
      </c>
      <c r="O1" s="381" t="s">
        <v>2737</v>
      </c>
      <c r="P1" s="381" t="s">
        <v>2738</v>
      </c>
      <c r="Q1" s="381" t="s">
        <v>2835</v>
      </c>
      <c r="R1" s="381" t="s">
        <v>2836</v>
      </c>
      <c r="S1" s="381" t="s">
        <v>2837</v>
      </c>
    </row>
    <row r="2" spans="1:19" ht="13.5" customHeight="1">
      <c r="A2" s="383" t="s">
        <v>2608</v>
      </c>
      <c r="B2" s="384" t="s">
        <v>571</v>
      </c>
      <c r="C2" s="384" t="s">
        <v>2740</v>
      </c>
      <c r="D2" s="384" t="s">
        <v>1057</v>
      </c>
      <c r="E2" s="384" t="s">
        <v>536</v>
      </c>
      <c r="F2" s="384" t="s">
        <v>1060</v>
      </c>
      <c r="G2" s="384" t="s">
        <v>536</v>
      </c>
      <c r="H2" s="385" t="s">
        <v>959</v>
      </c>
      <c r="I2" s="385" t="s">
        <v>2838</v>
      </c>
      <c r="J2" s="385" t="s">
        <v>571</v>
      </c>
      <c r="K2" s="386" t="s">
        <v>2839</v>
      </c>
      <c r="L2" s="386" t="s">
        <v>2668</v>
      </c>
      <c r="M2" s="385" t="s">
        <v>528</v>
      </c>
      <c r="N2" s="386" t="s">
        <v>2741</v>
      </c>
      <c r="O2" s="386" t="s">
        <v>2754</v>
      </c>
      <c r="P2" s="385" t="s">
        <v>2742</v>
      </c>
      <c r="Q2" s="387" t="s">
        <v>2740</v>
      </c>
      <c r="R2" s="388" t="s">
        <v>2746</v>
      </c>
      <c r="S2" s="386" t="s">
        <v>2668</v>
      </c>
    </row>
    <row r="3" spans="1:19" ht="13.5" customHeight="1">
      <c r="A3" s="384" t="s">
        <v>1060</v>
      </c>
      <c r="B3" s="384" t="s">
        <v>2668</v>
      </c>
      <c r="C3" s="384" t="s">
        <v>2741</v>
      </c>
      <c r="D3" s="384" t="s">
        <v>949</v>
      </c>
      <c r="E3" s="384" t="s">
        <v>1060</v>
      </c>
      <c r="F3" s="384" t="s">
        <v>1057</v>
      </c>
      <c r="G3" s="384" t="s">
        <v>534</v>
      </c>
      <c r="H3" s="385" t="s">
        <v>939</v>
      </c>
      <c r="I3" s="385" t="s">
        <v>127</v>
      </c>
      <c r="J3" s="385" t="s">
        <v>2840</v>
      </c>
      <c r="K3" s="386" t="s">
        <v>536</v>
      </c>
      <c r="L3" s="386" t="s">
        <v>569</v>
      </c>
      <c r="M3" s="385" t="s">
        <v>522</v>
      </c>
      <c r="N3" s="386" t="s">
        <v>2841</v>
      </c>
      <c r="O3" s="386" t="s">
        <v>2755</v>
      </c>
      <c r="P3" s="385" t="s">
        <v>2743</v>
      </c>
      <c r="Q3" s="386" t="s">
        <v>2842</v>
      </c>
      <c r="R3" s="386" t="s">
        <v>2843</v>
      </c>
      <c r="S3" s="386" t="s">
        <v>528</v>
      </c>
    </row>
    <row r="4" spans="1:19" ht="13.5" customHeight="1">
      <c r="A4" s="384" t="s">
        <v>959</v>
      </c>
      <c r="B4" s="384" t="s">
        <v>528</v>
      </c>
      <c r="C4" s="384" t="s">
        <v>2742</v>
      </c>
      <c r="D4" s="384" t="s">
        <v>941</v>
      </c>
      <c r="E4" s="384" t="s">
        <v>534</v>
      </c>
      <c r="F4" s="384" t="s">
        <v>949</v>
      </c>
      <c r="G4" s="384" t="s">
        <v>127</v>
      </c>
      <c r="H4" s="384" t="s">
        <v>581</v>
      </c>
      <c r="I4" s="385" t="s">
        <v>2844</v>
      </c>
      <c r="J4" s="385" t="s">
        <v>2669</v>
      </c>
      <c r="K4" s="386" t="s">
        <v>2845</v>
      </c>
      <c r="L4" s="386" t="s">
        <v>573</v>
      </c>
      <c r="M4" s="385"/>
      <c r="N4" s="386" t="s">
        <v>2744</v>
      </c>
      <c r="O4" s="386" t="s">
        <v>2766</v>
      </c>
      <c r="P4" s="385" t="s">
        <v>2846</v>
      </c>
      <c r="Q4" s="388" t="s">
        <v>2757</v>
      </c>
      <c r="R4" s="386" t="s">
        <v>2768</v>
      </c>
      <c r="S4" s="386" t="s">
        <v>2840</v>
      </c>
    </row>
    <row r="5" spans="1:19" ht="13.5" customHeight="1">
      <c r="A5" s="384" t="s">
        <v>939</v>
      </c>
      <c r="B5" s="384" t="s">
        <v>2839</v>
      </c>
      <c r="C5" s="384" t="s">
        <v>2841</v>
      </c>
      <c r="D5" s="384" t="s">
        <v>953</v>
      </c>
      <c r="E5" s="384" t="s">
        <v>1057</v>
      </c>
      <c r="F5" s="384" t="s">
        <v>941</v>
      </c>
      <c r="G5" s="384" t="s">
        <v>1061</v>
      </c>
      <c r="H5" s="385" t="s">
        <v>979</v>
      </c>
      <c r="I5" s="385" t="s">
        <v>1061</v>
      </c>
      <c r="J5" s="385" t="s">
        <v>2847</v>
      </c>
      <c r="K5" s="386" t="s">
        <v>2848</v>
      </c>
      <c r="L5" s="386" t="s">
        <v>2674</v>
      </c>
      <c r="M5" s="386"/>
      <c r="N5" s="386" t="s">
        <v>2849</v>
      </c>
      <c r="O5" s="386"/>
      <c r="P5" s="385" t="s">
        <v>2745</v>
      </c>
      <c r="Q5" s="386" t="s">
        <v>2850</v>
      </c>
      <c r="R5" s="388" t="s">
        <v>2851</v>
      </c>
      <c r="S5" s="386" t="s">
        <v>569</v>
      </c>
    </row>
    <row r="6" spans="1:19" ht="13.5" customHeight="1">
      <c r="A6" s="384" t="s">
        <v>1057</v>
      </c>
      <c r="B6" s="384" t="s">
        <v>536</v>
      </c>
      <c r="C6" s="384" t="s">
        <v>2743</v>
      </c>
      <c r="D6" s="384" t="s">
        <v>1054</v>
      </c>
      <c r="E6" s="384" t="s">
        <v>127</v>
      </c>
      <c r="F6" s="384" t="s">
        <v>953</v>
      </c>
      <c r="G6" s="384" t="s">
        <v>565</v>
      </c>
      <c r="H6" s="385" t="s">
        <v>969</v>
      </c>
      <c r="I6" s="385" t="s">
        <v>565</v>
      </c>
      <c r="J6" s="385" t="s">
        <v>524</v>
      </c>
      <c r="K6" s="386" t="s">
        <v>552</v>
      </c>
      <c r="L6" s="386" t="s">
        <v>2852</v>
      </c>
      <c r="M6" s="385"/>
      <c r="N6" s="386" t="s">
        <v>2758</v>
      </c>
      <c r="O6" s="386"/>
      <c r="P6" s="385" t="s">
        <v>2853</v>
      </c>
      <c r="Q6" s="386" t="s">
        <v>2762</v>
      </c>
      <c r="R6" s="386" t="s">
        <v>2776</v>
      </c>
      <c r="S6" s="386" t="s">
        <v>2838</v>
      </c>
    </row>
    <row r="7" spans="1:19" ht="13.5" customHeight="1">
      <c r="A7" s="384" t="s">
        <v>581</v>
      </c>
      <c r="B7" s="384" t="s">
        <v>542</v>
      </c>
      <c r="C7" s="384" t="s">
        <v>2846</v>
      </c>
      <c r="D7" s="384" t="s">
        <v>758</v>
      </c>
      <c r="E7" s="384" t="s">
        <v>949</v>
      </c>
      <c r="F7" s="384" t="s">
        <v>1054</v>
      </c>
      <c r="G7" s="384" t="s">
        <v>575</v>
      </c>
      <c r="H7" s="385" t="s">
        <v>963</v>
      </c>
      <c r="I7" s="385" t="s">
        <v>2677</v>
      </c>
      <c r="J7" s="385" t="s">
        <v>510</v>
      </c>
      <c r="K7" s="386" t="s">
        <v>2854</v>
      </c>
      <c r="L7" s="386" t="s">
        <v>548</v>
      </c>
      <c r="M7" s="385"/>
      <c r="N7" s="386" t="s">
        <v>2764</v>
      </c>
      <c r="O7" s="386"/>
      <c r="P7" s="385" t="s">
        <v>2746</v>
      </c>
      <c r="Q7" s="386" t="s">
        <v>2855</v>
      </c>
      <c r="S7" s="386" t="s">
        <v>2746</v>
      </c>
    </row>
    <row r="8" spans="1:19" ht="13.5" customHeight="1">
      <c r="A8" s="384" t="s">
        <v>979</v>
      </c>
      <c r="B8" s="384" t="s">
        <v>2845</v>
      </c>
      <c r="C8" s="384" t="s">
        <v>2744</v>
      </c>
      <c r="D8" s="384" t="s">
        <v>121</v>
      </c>
      <c r="E8" s="384" t="s">
        <v>941</v>
      </c>
      <c r="F8" s="384" t="s">
        <v>1053</v>
      </c>
      <c r="G8" s="384" t="s">
        <v>1617</v>
      </c>
      <c r="H8" s="385" t="s">
        <v>949</v>
      </c>
      <c r="I8" s="385" t="s">
        <v>2856</v>
      </c>
      <c r="J8" s="385" t="s">
        <v>577</v>
      </c>
      <c r="K8" s="386" t="s">
        <v>2857</v>
      </c>
      <c r="L8" s="386" t="s">
        <v>518</v>
      </c>
      <c r="M8" s="385"/>
      <c r="N8" s="386" t="s">
        <v>2765</v>
      </c>
      <c r="O8" s="386"/>
      <c r="P8" s="385" t="s">
        <v>2858</v>
      </c>
      <c r="Q8" s="386" t="s">
        <v>2772</v>
      </c>
      <c r="S8" s="386" t="s">
        <v>1057</v>
      </c>
    </row>
    <row r="9" spans="1:19" ht="13.5" customHeight="1">
      <c r="A9" s="384" t="s">
        <v>967</v>
      </c>
      <c r="B9" s="384" t="s">
        <v>2840</v>
      </c>
      <c r="C9" s="384" t="s">
        <v>2745</v>
      </c>
      <c r="D9" s="384"/>
      <c r="E9" s="384" t="s">
        <v>1061</v>
      </c>
      <c r="F9" s="384" t="s">
        <v>758</v>
      </c>
      <c r="G9" s="384" t="s">
        <v>2681</v>
      </c>
      <c r="H9" s="385" t="s">
        <v>941</v>
      </c>
      <c r="I9" s="385" t="s">
        <v>2859</v>
      </c>
      <c r="J9" s="385" t="s">
        <v>2860</v>
      </c>
      <c r="K9" s="386" t="s">
        <v>534</v>
      </c>
      <c r="L9" s="386" t="s">
        <v>2675</v>
      </c>
      <c r="M9" s="385"/>
      <c r="N9" s="386" t="s">
        <v>2769</v>
      </c>
      <c r="O9" s="386"/>
      <c r="P9" s="385" t="s">
        <v>2861</v>
      </c>
      <c r="Q9" s="386" t="s">
        <v>2773</v>
      </c>
      <c r="R9" s="386"/>
      <c r="S9" s="386" t="s">
        <v>2748</v>
      </c>
    </row>
    <row r="10" spans="1:19" ht="13.5" customHeight="1">
      <c r="A10" s="384" t="s">
        <v>943</v>
      </c>
      <c r="B10" s="388" t="s">
        <v>2848</v>
      </c>
      <c r="C10" s="384" t="s">
        <v>2853</v>
      </c>
      <c r="D10" s="385"/>
      <c r="E10" s="384" t="s">
        <v>565</v>
      </c>
      <c r="F10" s="384" t="s">
        <v>121</v>
      </c>
      <c r="G10" s="384" t="s">
        <v>522</v>
      </c>
      <c r="H10" s="385" t="s">
        <v>945</v>
      </c>
      <c r="I10" s="385" t="s">
        <v>2862</v>
      </c>
      <c r="J10" s="385" t="s">
        <v>586</v>
      </c>
      <c r="K10" s="386" t="s">
        <v>520</v>
      </c>
      <c r="L10" s="386" t="s">
        <v>2863</v>
      </c>
      <c r="M10" s="385"/>
      <c r="N10" s="388" t="s">
        <v>2864</v>
      </c>
      <c r="O10" s="386"/>
      <c r="P10" s="385" t="s">
        <v>2865</v>
      </c>
      <c r="Q10" s="386" t="s">
        <v>2775</v>
      </c>
      <c r="R10" s="386"/>
      <c r="S10" s="386" t="s">
        <v>508</v>
      </c>
    </row>
    <row r="11" spans="1:19" ht="13.5" customHeight="1">
      <c r="A11" s="384" t="s">
        <v>969</v>
      </c>
      <c r="B11" s="384" t="s">
        <v>569</v>
      </c>
      <c r="C11" s="384" t="s">
        <v>2746</v>
      </c>
      <c r="D11" s="384"/>
      <c r="E11" s="384" t="s">
        <v>953</v>
      </c>
      <c r="F11" s="385"/>
      <c r="G11" s="384" t="s">
        <v>2684</v>
      </c>
      <c r="H11" s="385" t="s">
        <v>951</v>
      </c>
      <c r="I11" s="385" t="s">
        <v>2866</v>
      </c>
      <c r="J11" s="385" t="s">
        <v>2867</v>
      </c>
      <c r="K11" s="386" t="s">
        <v>544</v>
      </c>
      <c r="L11" s="386" t="s">
        <v>563</v>
      </c>
      <c r="M11" s="385"/>
      <c r="N11" s="386" t="s">
        <v>2851</v>
      </c>
      <c r="O11" s="386"/>
      <c r="P11" s="385" t="s">
        <v>2749</v>
      </c>
      <c r="Q11" s="386" t="s">
        <v>2776</v>
      </c>
      <c r="R11" s="386"/>
      <c r="S11" s="386" t="s">
        <v>2868</v>
      </c>
    </row>
    <row r="12" spans="1:19" ht="13.5" customHeight="1">
      <c r="A12" s="384" t="s">
        <v>963</v>
      </c>
      <c r="B12" s="384" t="s">
        <v>552</v>
      </c>
      <c r="C12" s="384" t="s">
        <v>2858</v>
      </c>
      <c r="D12" s="384"/>
      <c r="E12" s="384" t="s">
        <v>1054</v>
      </c>
      <c r="F12" s="385"/>
      <c r="G12" s="385"/>
      <c r="H12" s="385" t="s">
        <v>953</v>
      </c>
      <c r="I12" s="385" t="s">
        <v>2869</v>
      </c>
      <c r="J12" s="385" t="s">
        <v>516</v>
      </c>
      <c r="K12" s="386" t="s">
        <v>557</v>
      </c>
      <c r="L12" s="386" t="s">
        <v>583</v>
      </c>
      <c r="M12" s="385"/>
      <c r="O12" s="386"/>
      <c r="P12" s="385" t="s">
        <v>2870</v>
      </c>
      <c r="Q12" s="386"/>
      <c r="R12" s="386"/>
      <c r="S12" s="386" t="s">
        <v>512</v>
      </c>
    </row>
    <row r="13" spans="1:19" ht="13.5" customHeight="1">
      <c r="A13" s="384" t="s">
        <v>949</v>
      </c>
      <c r="B13" s="384" t="s">
        <v>2669</v>
      </c>
      <c r="C13" s="384" t="s">
        <v>2747</v>
      </c>
      <c r="D13" s="385"/>
      <c r="E13" s="384" t="s">
        <v>1053</v>
      </c>
      <c r="F13" s="385"/>
      <c r="G13" s="385"/>
      <c r="H13" s="385" t="s">
        <v>971</v>
      </c>
      <c r="I13" s="385" t="s">
        <v>2871</v>
      </c>
      <c r="J13" s="385" t="s">
        <v>526</v>
      </c>
      <c r="K13" s="386" t="s">
        <v>2872</v>
      </c>
      <c r="L13" s="386" t="s">
        <v>2678</v>
      </c>
      <c r="M13" s="385"/>
      <c r="N13" s="386"/>
      <c r="O13" s="386"/>
      <c r="P13" s="385" t="s">
        <v>2751</v>
      </c>
      <c r="Q13" s="386"/>
      <c r="R13" s="386"/>
      <c r="S13" s="386" t="s">
        <v>2873</v>
      </c>
    </row>
    <row r="14" spans="1:19" ht="13.5" customHeight="1">
      <c r="A14" s="384" t="s">
        <v>941</v>
      </c>
      <c r="B14" s="384" t="s">
        <v>2854</v>
      </c>
      <c r="C14" s="384" t="s">
        <v>2748</v>
      </c>
      <c r="D14" s="385"/>
      <c r="E14" s="384" t="s">
        <v>575</v>
      </c>
      <c r="F14" s="385"/>
      <c r="G14" s="385"/>
      <c r="H14" s="384" t="s">
        <v>973</v>
      </c>
      <c r="I14" s="385" t="s">
        <v>550</v>
      </c>
      <c r="J14" s="385" t="s">
        <v>2680</v>
      </c>
      <c r="K14" s="386" t="s">
        <v>2671</v>
      </c>
      <c r="L14" s="386" t="s">
        <v>2679</v>
      </c>
      <c r="M14" s="385"/>
      <c r="N14" s="386"/>
      <c r="O14" s="386"/>
      <c r="P14" s="385" t="s">
        <v>2874</v>
      </c>
      <c r="Q14" s="386"/>
      <c r="R14" s="386"/>
      <c r="S14" s="386" t="s">
        <v>2674</v>
      </c>
    </row>
    <row r="15" spans="1:19" ht="13.5" customHeight="1">
      <c r="A15" s="384" t="s">
        <v>945</v>
      </c>
      <c r="B15" s="384" t="s">
        <v>2857</v>
      </c>
      <c r="C15" s="384" t="s">
        <v>2749</v>
      </c>
      <c r="D15" s="385"/>
      <c r="E15" s="384" t="s">
        <v>1617</v>
      </c>
      <c r="F15" s="385"/>
      <c r="G15" s="385"/>
      <c r="H15" s="385" t="s">
        <v>955</v>
      </c>
      <c r="I15" s="385" t="s">
        <v>2875</v>
      </c>
      <c r="J15" s="385" t="s">
        <v>530</v>
      </c>
      <c r="K15" s="386" t="s">
        <v>508</v>
      </c>
      <c r="L15" s="386" t="s">
        <v>2681</v>
      </c>
      <c r="M15" s="385"/>
      <c r="N15" s="386"/>
      <c r="O15" s="386"/>
      <c r="P15" s="385" t="s">
        <v>2752</v>
      </c>
      <c r="Q15" s="386"/>
      <c r="R15" s="386"/>
      <c r="S15" s="386" t="s">
        <v>2852</v>
      </c>
    </row>
    <row r="16" spans="1:19" ht="13.5" customHeight="1">
      <c r="A16" s="384" t="s">
        <v>2610</v>
      </c>
      <c r="B16" s="384" t="s">
        <v>2847</v>
      </c>
      <c r="C16" s="384" t="s">
        <v>2842</v>
      </c>
      <c r="D16" s="385"/>
      <c r="E16" s="384" t="s">
        <v>2681</v>
      </c>
      <c r="F16" s="384"/>
      <c r="G16" s="385"/>
      <c r="H16" s="385" t="s">
        <v>981</v>
      </c>
      <c r="I16" s="385" t="s">
        <v>2682</v>
      </c>
      <c r="J16" s="385" t="s">
        <v>2684</v>
      </c>
      <c r="K16" s="386" t="s">
        <v>2876</v>
      </c>
      <c r="L16" s="386" t="s">
        <v>2877</v>
      </c>
      <c r="M16" s="385"/>
      <c r="N16" s="386"/>
      <c r="O16" s="386"/>
      <c r="P16" s="385" t="s">
        <v>2753</v>
      </c>
      <c r="Q16" s="386"/>
      <c r="R16" s="386"/>
      <c r="S16" s="386" t="s">
        <v>577</v>
      </c>
    </row>
    <row r="17" spans="1:19" ht="13.5" customHeight="1">
      <c r="A17" s="384" t="s">
        <v>2611</v>
      </c>
      <c r="B17" s="384" t="s">
        <v>2878</v>
      </c>
      <c r="C17" s="384" t="s">
        <v>2870</v>
      </c>
      <c r="D17" s="385"/>
      <c r="E17" s="384" t="s">
        <v>522</v>
      </c>
      <c r="F17" s="384"/>
      <c r="G17" s="385"/>
      <c r="H17" s="385" t="s">
        <v>957</v>
      </c>
      <c r="I17" s="385" t="s">
        <v>2683</v>
      </c>
      <c r="J17" s="385" t="s">
        <v>2685</v>
      </c>
      <c r="K17" s="386" t="s">
        <v>2879</v>
      </c>
      <c r="L17" s="386" t="s">
        <v>2686</v>
      </c>
      <c r="M17" s="385"/>
      <c r="N17" s="386"/>
      <c r="O17" s="386"/>
      <c r="P17" s="385" t="s">
        <v>2880</v>
      </c>
      <c r="Q17" s="386"/>
      <c r="R17" s="386"/>
      <c r="S17" s="386" t="s">
        <v>518</v>
      </c>
    </row>
    <row r="18" spans="1:19" ht="13.5" customHeight="1">
      <c r="A18" s="384" t="s">
        <v>951</v>
      </c>
      <c r="B18" s="384" t="s">
        <v>534</v>
      </c>
      <c r="C18" s="384" t="s">
        <v>2751</v>
      </c>
      <c r="D18" s="385"/>
      <c r="E18" s="384" t="s">
        <v>2684</v>
      </c>
      <c r="F18" s="385"/>
      <c r="G18" s="385"/>
      <c r="H18" s="385" t="s">
        <v>961</v>
      </c>
      <c r="I18" s="385" t="s">
        <v>2881</v>
      </c>
      <c r="J18" s="385"/>
      <c r="K18" s="386" t="s">
        <v>554</v>
      </c>
      <c r="L18" s="386"/>
      <c r="M18" s="385"/>
      <c r="N18" s="386"/>
      <c r="O18" s="386"/>
      <c r="P18" s="385" t="s">
        <v>2756</v>
      </c>
      <c r="Q18" s="386"/>
      <c r="R18" s="386"/>
      <c r="S18" s="386" t="s">
        <v>2863</v>
      </c>
    </row>
    <row r="19" spans="1:19" ht="13.5" customHeight="1">
      <c r="A19" s="384" t="s">
        <v>1059</v>
      </c>
      <c r="B19" s="384" t="s">
        <v>2838</v>
      </c>
      <c r="C19" s="384" t="s">
        <v>2874</v>
      </c>
      <c r="D19" s="384"/>
      <c r="E19" s="384" t="s">
        <v>758</v>
      </c>
      <c r="F19" s="384"/>
      <c r="G19" s="385"/>
      <c r="H19" s="384" t="s">
        <v>975</v>
      </c>
      <c r="I19" s="385" t="s">
        <v>2882</v>
      </c>
      <c r="J19" s="385"/>
      <c r="K19" s="386" t="s">
        <v>2873</v>
      </c>
      <c r="L19" s="386"/>
      <c r="M19" s="385"/>
      <c r="N19" s="386"/>
      <c r="O19" s="386"/>
      <c r="P19" s="385" t="s">
        <v>2883</v>
      </c>
      <c r="Q19" s="386"/>
      <c r="R19" s="386"/>
      <c r="S19" s="386" t="s">
        <v>2768</v>
      </c>
    </row>
    <row r="20" spans="1:19" ht="13.5" customHeight="1">
      <c r="A20" s="384" t="s">
        <v>953</v>
      </c>
      <c r="B20" s="384" t="s">
        <v>524</v>
      </c>
      <c r="C20" s="384" t="s">
        <v>2752</v>
      </c>
      <c r="D20" s="385"/>
      <c r="E20" s="384" t="s">
        <v>121</v>
      </c>
      <c r="F20" s="384"/>
      <c r="G20" s="385"/>
      <c r="H20" s="385" t="s">
        <v>977</v>
      </c>
      <c r="I20" s="385" t="s">
        <v>2884</v>
      </c>
      <c r="J20" s="385"/>
      <c r="K20" s="385" t="s">
        <v>567</v>
      </c>
      <c r="L20" s="385"/>
      <c r="M20" s="385"/>
      <c r="N20" s="386"/>
      <c r="O20" s="386"/>
      <c r="P20" s="385" t="s">
        <v>2885</v>
      </c>
      <c r="Q20" s="386"/>
      <c r="R20" s="386"/>
      <c r="S20" s="386" t="s">
        <v>2614</v>
      </c>
    </row>
    <row r="21" spans="1:19" ht="13.5" customHeight="1">
      <c r="A21" s="384" t="s">
        <v>1054</v>
      </c>
      <c r="B21" s="384" t="s">
        <v>2886</v>
      </c>
      <c r="C21" s="384" t="s">
        <v>2753</v>
      </c>
      <c r="D21" s="385"/>
      <c r="E21" s="385"/>
      <c r="F21" s="385"/>
      <c r="G21" s="385"/>
      <c r="H21" s="385" t="s">
        <v>947</v>
      </c>
      <c r="I21" s="386" t="s">
        <v>2689</v>
      </c>
      <c r="J21" s="385"/>
      <c r="K21" s="385" t="s">
        <v>575</v>
      </c>
      <c r="L21" s="385"/>
      <c r="M21" s="385"/>
      <c r="N21" s="386"/>
      <c r="O21" s="386"/>
      <c r="P21" s="385" t="s">
        <v>2759</v>
      </c>
      <c r="Q21" s="386"/>
      <c r="R21" s="386"/>
      <c r="S21" s="386" t="s">
        <v>583</v>
      </c>
    </row>
    <row r="22" spans="1:19" ht="13.5" customHeight="1">
      <c r="A22" s="384" t="s">
        <v>1053</v>
      </c>
      <c r="B22" s="384" t="s">
        <v>520</v>
      </c>
      <c r="C22" s="384" t="s">
        <v>2880</v>
      </c>
      <c r="D22" s="385"/>
      <c r="E22" s="385"/>
      <c r="F22" s="385"/>
      <c r="G22" s="385"/>
      <c r="K22" s="388" t="s">
        <v>559</v>
      </c>
      <c r="N22" s="386"/>
      <c r="O22" s="386"/>
      <c r="P22" s="385" t="s">
        <v>2760</v>
      </c>
      <c r="Q22" s="386"/>
      <c r="R22" s="386"/>
      <c r="S22" s="386" t="s">
        <v>2679</v>
      </c>
    </row>
    <row r="23" spans="1:19" ht="13.5" customHeight="1">
      <c r="A23" s="384" t="s">
        <v>971</v>
      </c>
      <c r="B23" s="384" t="s">
        <v>127</v>
      </c>
      <c r="C23" s="384" t="s">
        <v>2754</v>
      </c>
      <c r="D23" s="385"/>
      <c r="E23" s="385"/>
      <c r="F23" s="385"/>
      <c r="G23" s="385"/>
      <c r="K23" s="388" t="s">
        <v>540</v>
      </c>
      <c r="N23" s="386"/>
      <c r="O23" s="386"/>
      <c r="P23" s="385" t="s">
        <v>2761</v>
      </c>
      <c r="Q23" s="386"/>
      <c r="R23" s="386"/>
      <c r="S23" s="386" t="s">
        <v>1617</v>
      </c>
    </row>
    <row r="24" spans="1:19" ht="13.5" customHeight="1">
      <c r="A24" s="384" t="s">
        <v>973</v>
      </c>
      <c r="B24" s="384" t="s">
        <v>544</v>
      </c>
      <c r="C24" s="384" t="s">
        <v>2755</v>
      </c>
      <c r="D24" s="385"/>
      <c r="E24" s="385"/>
      <c r="F24" s="385"/>
      <c r="G24" s="385"/>
      <c r="K24" s="388" t="s">
        <v>561</v>
      </c>
      <c r="N24" s="386"/>
      <c r="O24" s="386"/>
      <c r="P24" s="385" t="s">
        <v>2763</v>
      </c>
      <c r="Q24" s="386"/>
      <c r="R24" s="386"/>
      <c r="S24" s="386" t="s">
        <v>2681</v>
      </c>
    </row>
    <row r="25" spans="1:19" ht="13.5" customHeight="1">
      <c r="A25" s="384" t="s">
        <v>955</v>
      </c>
      <c r="B25" s="384" t="s">
        <v>557</v>
      </c>
      <c r="C25" s="384" t="s">
        <v>2756</v>
      </c>
      <c r="D25" s="384"/>
      <c r="E25" s="385"/>
      <c r="F25" s="385"/>
      <c r="G25" s="385"/>
      <c r="K25" s="388" t="s">
        <v>2887</v>
      </c>
      <c r="N25" s="386"/>
      <c r="O25" s="386"/>
      <c r="P25" s="385" t="s">
        <v>2767</v>
      </c>
      <c r="Q25" s="386"/>
      <c r="R25" s="386"/>
      <c r="S25" s="386" t="s">
        <v>2851</v>
      </c>
    </row>
    <row r="26" spans="1:19" ht="13.5" customHeight="1">
      <c r="A26" s="384" t="s">
        <v>2888</v>
      </c>
      <c r="B26" s="384" t="s">
        <v>2872</v>
      </c>
      <c r="C26" s="384" t="s">
        <v>2849</v>
      </c>
      <c r="D26" s="385"/>
      <c r="E26" s="385"/>
      <c r="F26" s="385"/>
      <c r="G26" s="385"/>
      <c r="K26" s="388" t="s">
        <v>2889</v>
      </c>
      <c r="N26" s="386"/>
      <c r="O26" s="386"/>
      <c r="P26" s="385" t="s">
        <v>2768</v>
      </c>
      <c r="Q26" s="386"/>
      <c r="R26" s="386"/>
      <c r="S26" s="386" t="s">
        <v>538</v>
      </c>
    </row>
    <row r="27" spans="1:19" ht="13.5" customHeight="1">
      <c r="A27" s="384" t="s">
        <v>981</v>
      </c>
      <c r="B27" s="384" t="s">
        <v>2671</v>
      </c>
      <c r="C27" s="384" t="s">
        <v>2757</v>
      </c>
      <c r="D27" s="385"/>
      <c r="E27" s="385"/>
      <c r="F27" s="385"/>
      <c r="G27" s="385"/>
      <c r="K27" s="388" t="s">
        <v>2890</v>
      </c>
      <c r="N27" s="386"/>
      <c r="O27" s="386"/>
      <c r="P27" s="385" t="s">
        <v>2770</v>
      </c>
      <c r="Q27" s="386"/>
      <c r="R27" s="386"/>
      <c r="S27" s="386" t="s">
        <v>2891</v>
      </c>
    </row>
    <row r="28" spans="1:19" ht="13.5" customHeight="1">
      <c r="A28" s="384" t="s">
        <v>2892</v>
      </c>
      <c r="B28" s="384" t="s">
        <v>508</v>
      </c>
      <c r="C28" s="384" t="s">
        <v>2758</v>
      </c>
      <c r="D28" s="385"/>
      <c r="E28" s="385"/>
      <c r="F28" s="385"/>
      <c r="G28" s="385"/>
      <c r="K28" s="388" t="s">
        <v>2893</v>
      </c>
      <c r="N28" s="386"/>
      <c r="O28" s="386"/>
      <c r="P28" s="385" t="s">
        <v>2894</v>
      </c>
      <c r="Q28" s="386"/>
      <c r="R28" s="386"/>
      <c r="S28" s="386" t="s">
        <v>2686</v>
      </c>
    </row>
    <row r="29" spans="1:19" ht="13.5" customHeight="1">
      <c r="A29" s="384" t="s">
        <v>2613</v>
      </c>
      <c r="B29" s="384" t="s">
        <v>573</v>
      </c>
      <c r="C29" s="384" t="s">
        <v>2883</v>
      </c>
      <c r="D29" s="385"/>
      <c r="E29" s="385"/>
      <c r="F29" s="385"/>
      <c r="G29" s="385"/>
      <c r="K29" s="388" t="s">
        <v>538</v>
      </c>
      <c r="N29" s="386"/>
      <c r="O29" s="386"/>
      <c r="P29" s="385" t="s">
        <v>2771</v>
      </c>
      <c r="Q29" s="386"/>
      <c r="R29" s="386"/>
      <c r="S29" s="386" t="s">
        <v>2688</v>
      </c>
    </row>
    <row r="30" spans="1:19" ht="13.5" customHeight="1">
      <c r="A30" s="384" t="s">
        <v>2614</v>
      </c>
      <c r="B30" s="384" t="s">
        <v>2876</v>
      </c>
      <c r="C30" s="384" t="s">
        <v>2885</v>
      </c>
      <c r="D30" s="385"/>
      <c r="E30" s="385"/>
      <c r="F30" s="385"/>
      <c r="G30" s="385"/>
      <c r="K30" s="388" t="s">
        <v>514</v>
      </c>
      <c r="N30" s="386"/>
      <c r="O30" s="386"/>
      <c r="P30" s="385" t="s">
        <v>2895</v>
      </c>
      <c r="Q30" s="386"/>
      <c r="R30" s="386"/>
      <c r="S30" s="386" t="s">
        <v>2776</v>
      </c>
    </row>
    <row r="31" spans="1:19" ht="13.5" customHeight="1">
      <c r="A31" s="384" t="s">
        <v>961</v>
      </c>
      <c r="B31" s="384" t="s">
        <v>2868</v>
      </c>
      <c r="C31" s="384" t="s">
        <v>2759</v>
      </c>
      <c r="D31" s="384"/>
      <c r="E31" s="385"/>
      <c r="F31" s="385"/>
      <c r="G31" s="385"/>
      <c r="K31" s="388" t="s">
        <v>2688</v>
      </c>
      <c r="N31" s="386"/>
      <c r="O31" s="386"/>
      <c r="P31" s="385" t="s">
        <v>2896</v>
      </c>
      <c r="Q31" s="386"/>
      <c r="R31" s="386"/>
    </row>
    <row r="32" spans="1:19" ht="13.5" customHeight="1">
      <c r="A32" s="384" t="s">
        <v>2897</v>
      </c>
      <c r="B32" s="384" t="s">
        <v>2898</v>
      </c>
      <c r="C32" s="384" t="s">
        <v>2760</v>
      </c>
      <c r="D32" s="385"/>
      <c r="E32" s="385"/>
      <c r="F32" s="385"/>
      <c r="G32" s="385"/>
      <c r="N32" s="386"/>
      <c r="O32" s="386"/>
      <c r="P32" s="385" t="s">
        <v>2592</v>
      </c>
      <c r="Q32" s="386"/>
      <c r="R32" s="386"/>
    </row>
    <row r="33" spans="1:19" ht="13.5" customHeight="1">
      <c r="A33" s="384" t="s">
        <v>2899</v>
      </c>
      <c r="B33" s="384" t="s">
        <v>2844</v>
      </c>
      <c r="C33" s="384" t="s">
        <v>2761</v>
      </c>
      <c r="D33" s="385"/>
      <c r="E33" s="385"/>
      <c r="F33" s="385"/>
      <c r="G33" s="385"/>
      <c r="N33" s="386"/>
      <c r="O33" s="386"/>
      <c r="P33" s="385" t="s">
        <v>2900</v>
      </c>
      <c r="Q33" s="386"/>
      <c r="R33" s="386"/>
    </row>
    <row r="34" spans="1:19" ht="13.5" customHeight="1">
      <c r="A34" s="384" t="s">
        <v>2615</v>
      </c>
      <c r="B34" s="384" t="s">
        <v>512</v>
      </c>
      <c r="C34" s="384" t="s">
        <v>2850</v>
      </c>
      <c r="D34" s="385"/>
      <c r="E34" s="385"/>
      <c r="F34" s="385"/>
      <c r="G34" s="385"/>
      <c r="N34" s="386"/>
      <c r="O34" s="386"/>
      <c r="P34" s="385" t="s">
        <v>2774</v>
      </c>
      <c r="Q34" s="386"/>
      <c r="R34" s="386"/>
    </row>
    <row r="35" spans="1:19" ht="13.5" customHeight="1">
      <c r="A35" s="384" t="s">
        <v>975</v>
      </c>
      <c r="B35" s="384" t="s">
        <v>546</v>
      </c>
      <c r="C35" s="384" t="s">
        <v>2762</v>
      </c>
      <c r="D35" s="385"/>
      <c r="E35" s="385"/>
      <c r="F35" s="385"/>
      <c r="G35" s="385"/>
      <c r="N35" s="386"/>
      <c r="O35" s="386"/>
      <c r="P35" s="385" t="s">
        <v>2777</v>
      </c>
      <c r="Q35" s="386"/>
      <c r="R35" s="386"/>
    </row>
    <row r="36" spans="1:19" ht="13.5" customHeight="1">
      <c r="A36" s="384" t="s">
        <v>977</v>
      </c>
      <c r="B36" s="384" t="s">
        <v>2879</v>
      </c>
      <c r="C36" s="384" t="s">
        <v>2763</v>
      </c>
      <c r="D36" s="385"/>
      <c r="E36" s="385"/>
      <c r="F36" s="385"/>
      <c r="G36" s="385"/>
      <c r="P36" s="388" t="s">
        <v>2778</v>
      </c>
      <c r="S36" s="386"/>
    </row>
    <row r="37" spans="1:19" ht="13.5" customHeight="1">
      <c r="A37" s="384" t="s">
        <v>947</v>
      </c>
      <c r="B37" s="384" t="s">
        <v>554</v>
      </c>
      <c r="C37" s="384" t="s">
        <v>2764</v>
      </c>
      <c r="D37" s="385"/>
      <c r="E37" s="385"/>
      <c r="F37" s="385"/>
      <c r="G37" s="385"/>
    </row>
    <row r="38" spans="1:19" ht="13.5" customHeight="1">
      <c r="A38" s="384" t="s">
        <v>965</v>
      </c>
      <c r="B38" s="384" t="s">
        <v>2873</v>
      </c>
      <c r="C38" s="384" t="s">
        <v>2765</v>
      </c>
      <c r="D38" s="385"/>
      <c r="E38" s="385"/>
      <c r="F38" s="385"/>
      <c r="G38" s="385"/>
    </row>
    <row r="39" spans="1:19" ht="13.5" customHeight="1">
      <c r="A39" s="385" t="s">
        <v>1056</v>
      </c>
      <c r="B39" s="384" t="s">
        <v>510</v>
      </c>
      <c r="C39" s="384" t="s">
        <v>2766</v>
      </c>
      <c r="D39" s="385"/>
      <c r="E39" s="385"/>
      <c r="F39" s="385"/>
      <c r="G39" s="385"/>
    </row>
    <row r="40" spans="1:19" ht="13.5" customHeight="1">
      <c r="A40" s="385" t="s">
        <v>1055</v>
      </c>
      <c r="B40" s="384" t="s">
        <v>1061</v>
      </c>
      <c r="C40" s="384" t="s">
        <v>2767</v>
      </c>
      <c r="D40" s="385"/>
      <c r="E40" s="385"/>
      <c r="F40" s="385"/>
      <c r="G40" s="385"/>
    </row>
    <row r="41" spans="1:19" ht="13.5" customHeight="1">
      <c r="A41" s="385" t="s">
        <v>758</v>
      </c>
      <c r="B41" s="384" t="s">
        <v>565</v>
      </c>
      <c r="C41" s="384" t="s">
        <v>2768</v>
      </c>
      <c r="D41" s="385"/>
      <c r="E41" s="385"/>
      <c r="F41" s="385"/>
      <c r="G41" s="385"/>
    </row>
    <row r="42" spans="1:19" ht="13.5" customHeight="1">
      <c r="A42" s="385" t="s">
        <v>121</v>
      </c>
      <c r="B42" s="384" t="s">
        <v>2674</v>
      </c>
      <c r="C42" s="384" t="s">
        <v>2769</v>
      </c>
      <c r="D42" s="385"/>
      <c r="E42" s="385"/>
      <c r="F42" s="385"/>
      <c r="G42" s="385"/>
    </row>
    <row r="43" spans="1:19" ht="13.5" customHeight="1">
      <c r="A43" s="385"/>
      <c r="B43" s="384" t="s">
        <v>2852</v>
      </c>
      <c r="C43" s="384" t="s">
        <v>2770</v>
      </c>
      <c r="D43" s="385"/>
      <c r="E43" s="385"/>
      <c r="F43" s="385"/>
      <c r="G43" s="385"/>
    </row>
    <row r="44" spans="1:19" ht="13.5" customHeight="1">
      <c r="A44" s="385"/>
      <c r="B44" s="384" t="s">
        <v>567</v>
      </c>
      <c r="C44" s="384" t="s">
        <v>2894</v>
      </c>
      <c r="D44" s="385"/>
      <c r="E44" s="385"/>
      <c r="F44" s="385"/>
      <c r="G44" s="385"/>
    </row>
    <row r="45" spans="1:19" ht="13.5" customHeight="1">
      <c r="A45" s="385"/>
      <c r="B45" s="384" t="s">
        <v>548</v>
      </c>
      <c r="C45" s="384" t="s">
        <v>2771</v>
      </c>
      <c r="D45" s="385"/>
      <c r="E45" s="385"/>
      <c r="F45" s="385"/>
      <c r="G45" s="385"/>
    </row>
    <row r="46" spans="1:19" ht="13.5" customHeight="1">
      <c r="A46" s="385"/>
      <c r="B46" s="384" t="s">
        <v>577</v>
      </c>
      <c r="C46" s="384" t="s">
        <v>2895</v>
      </c>
      <c r="D46" s="385"/>
      <c r="E46" s="385"/>
      <c r="F46" s="385"/>
      <c r="G46" s="385"/>
    </row>
    <row r="47" spans="1:19" ht="13.5" customHeight="1">
      <c r="A47" s="385"/>
      <c r="B47" s="384" t="s">
        <v>2860</v>
      </c>
      <c r="C47" s="384" t="s">
        <v>2864</v>
      </c>
      <c r="D47" s="385"/>
      <c r="E47" s="385"/>
      <c r="F47" s="385"/>
      <c r="G47" s="385"/>
    </row>
    <row r="48" spans="1:19" ht="13.5" customHeight="1">
      <c r="A48" s="385"/>
      <c r="B48" s="384" t="s">
        <v>518</v>
      </c>
      <c r="C48" s="384" t="s">
        <v>2896</v>
      </c>
      <c r="D48" s="385"/>
      <c r="E48" s="385"/>
      <c r="F48" s="385"/>
      <c r="G48" s="385"/>
    </row>
    <row r="49" spans="1:7" ht="13.5" customHeight="1">
      <c r="A49" s="385"/>
      <c r="B49" s="384" t="s">
        <v>2675</v>
      </c>
      <c r="C49" s="384" t="s">
        <v>2855</v>
      </c>
      <c r="D49" s="385"/>
      <c r="E49" s="385"/>
      <c r="F49" s="385"/>
      <c r="G49" s="385"/>
    </row>
    <row r="50" spans="1:7" ht="13.5" customHeight="1">
      <c r="A50" s="385"/>
      <c r="B50" s="384" t="s">
        <v>2863</v>
      </c>
      <c r="C50" s="384" t="s">
        <v>2772</v>
      </c>
      <c r="D50" s="385"/>
      <c r="E50" s="385"/>
      <c r="F50" s="385"/>
      <c r="G50" s="385"/>
    </row>
    <row r="51" spans="1:7" ht="13.5" customHeight="1">
      <c r="A51" s="385"/>
      <c r="B51" s="384" t="s">
        <v>2677</v>
      </c>
      <c r="C51" s="384" t="s">
        <v>2773</v>
      </c>
      <c r="D51" s="385"/>
      <c r="E51" s="385"/>
      <c r="F51" s="385"/>
      <c r="G51" s="385"/>
    </row>
    <row r="52" spans="1:7" ht="13.5" customHeight="1">
      <c r="A52" s="385"/>
      <c r="B52" s="384" t="s">
        <v>2856</v>
      </c>
      <c r="C52" s="384" t="s">
        <v>2592</v>
      </c>
      <c r="D52" s="385"/>
      <c r="E52" s="385"/>
      <c r="F52" s="385"/>
      <c r="G52" s="385"/>
    </row>
    <row r="53" spans="1:7" ht="13.5" customHeight="1">
      <c r="A53" s="385"/>
      <c r="B53" s="384" t="s">
        <v>2859</v>
      </c>
      <c r="C53" s="384" t="s">
        <v>2851</v>
      </c>
      <c r="D53" s="385"/>
      <c r="E53" s="385"/>
      <c r="F53" s="385"/>
      <c r="G53" s="385"/>
    </row>
    <row r="54" spans="1:7" ht="13.5" customHeight="1">
      <c r="A54" s="385"/>
      <c r="B54" s="384" t="s">
        <v>2901</v>
      </c>
      <c r="C54" s="384" t="s">
        <v>2900</v>
      </c>
      <c r="D54" s="385"/>
      <c r="E54" s="385"/>
      <c r="F54" s="385"/>
      <c r="G54" s="385"/>
    </row>
    <row r="55" spans="1:7" ht="13.5" customHeight="1">
      <c r="A55" s="385"/>
      <c r="B55" s="384" t="s">
        <v>575</v>
      </c>
      <c r="C55" s="384" t="s">
        <v>2774</v>
      </c>
      <c r="D55" s="385"/>
      <c r="E55" s="385"/>
      <c r="F55" s="385"/>
      <c r="G55" s="385"/>
    </row>
    <row r="56" spans="1:7" ht="13.5" customHeight="1">
      <c r="A56" s="385"/>
      <c r="B56" s="384" t="s">
        <v>2862</v>
      </c>
      <c r="C56" s="384" t="s">
        <v>2775</v>
      </c>
      <c r="D56" s="385"/>
      <c r="E56" s="385"/>
      <c r="F56" s="385"/>
      <c r="G56" s="385"/>
    </row>
    <row r="57" spans="1:7" ht="13.5" customHeight="1">
      <c r="A57" s="385"/>
      <c r="B57" s="384" t="s">
        <v>2866</v>
      </c>
      <c r="C57" s="384" t="s">
        <v>2776</v>
      </c>
      <c r="D57" s="385"/>
      <c r="E57" s="385"/>
      <c r="F57" s="385"/>
      <c r="G57" s="385"/>
    </row>
    <row r="58" spans="1:7" ht="13.5" customHeight="1">
      <c r="A58" s="385"/>
      <c r="B58" s="384" t="s">
        <v>2902</v>
      </c>
      <c r="C58" s="384" t="s">
        <v>2777</v>
      </c>
      <c r="D58" s="385"/>
      <c r="E58" s="385"/>
      <c r="F58" s="385"/>
      <c r="G58" s="385"/>
    </row>
    <row r="59" spans="1:7" ht="13.5" customHeight="1">
      <c r="A59" s="385"/>
      <c r="B59" s="384" t="s">
        <v>563</v>
      </c>
      <c r="C59" s="384" t="s">
        <v>2778</v>
      </c>
      <c r="D59" s="385"/>
      <c r="E59" s="385"/>
      <c r="F59" s="385"/>
      <c r="G59" s="385"/>
    </row>
    <row r="60" spans="1:7" ht="13.5" customHeight="1">
      <c r="A60" s="385"/>
      <c r="B60" s="384" t="s">
        <v>579</v>
      </c>
      <c r="C60" s="384"/>
      <c r="D60" s="385"/>
      <c r="E60" s="385"/>
      <c r="F60" s="385"/>
      <c r="G60" s="385"/>
    </row>
    <row r="61" spans="1:7" ht="13.5" customHeight="1">
      <c r="A61" s="385"/>
      <c r="B61" s="384" t="s">
        <v>2869</v>
      </c>
      <c r="C61" s="384"/>
      <c r="D61" s="385"/>
      <c r="E61" s="385"/>
      <c r="F61" s="385"/>
      <c r="G61" s="385"/>
    </row>
    <row r="62" spans="1:7" ht="13.5" customHeight="1">
      <c r="A62" s="385"/>
      <c r="B62" s="384" t="s">
        <v>2867</v>
      </c>
      <c r="C62" s="384"/>
      <c r="D62" s="385"/>
      <c r="E62" s="385"/>
      <c r="F62" s="385"/>
      <c r="G62" s="385"/>
    </row>
    <row r="63" spans="1:7" ht="13.5" customHeight="1">
      <c r="A63" s="385"/>
      <c r="B63" s="384" t="s">
        <v>583</v>
      </c>
      <c r="C63" s="384"/>
      <c r="D63" s="385"/>
      <c r="E63" s="385"/>
      <c r="F63" s="385"/>
      <c r="G63" s="385"/>
    </row>
    <row r="64" spans="1:7" ht="13.5" customHeight="1">
      <c r="A64" s="385"/>
      <c r="B64" s="384" t="s">
        <v>2678</v>
      </c>
      <c r="C64" s="384"/>
      <c r="D64" s="385"/>
      <c r="E64" s="385"/>
      <c r="F64" s="385"/>
      <c r="G64" s="385"/>
    </row>
    <row r="65" spans="1:7" ht="13.5" customHeight="1">
      <c r="A65" s="385"/>
      <c r="B65" s="384" t="s">
        <v>2871</v>
      </c>
      <c r="C65" s="384"/>
      <c r="D65" s="385"/>
      <c r="E65" s="385"/>
      <c r="F65" s="385"/>
      <c r="G65" s="385"/>
    </row>
    <row r="66" spans="1:7" ht="13.5" customHeight="1">
      <c r="A66" s="385"/>
      <c r="B66" s="384" t="s">
        <v>559</v>
      </c>
      <c r="C66" s="384"/>
      <c r="D66" s="385"/>
      <c r="E66" s="385"/>
      <c r="F66" s="385"/>
      <c r="G66" s="385"/>
    </row>
    <row r="67" spans="1:7" ht="13.5" customHeight="1">
      <c r="A67" s="385"/>
      <c r="B67" s="384" t="s">
        <v>540</v>
      </c>
      <c r="C67" s="384"/>
      <c r="D67" s="385"/>
      <c r="E67" s="385"/>
      <c r="F67" s="385"/>
      <c r="G67" s="385"/>
    </row>
    <row r="68" spans="1:7" ht="13.5" customHeight="1">
      <c r="A68" s="385"/>
      <c r="B68" s="384" t="s">
        <v>561</v>
      </c>
      <c r="C68" s="384"/>
      <c r="D68" s="385"/>
      <c r="E68" s="385"/>
      <c r="F68" s="385"/>
      <c r="G68" s="385"/>
    </row>
    <row r="69" spans="1:7" ht="13.5" customHeight="1">
      <c r="A69" s="385"/>
      <c r="B69" s="384" t="s">
        <v>550</v>
      </c>
      <c r="C69" s="384"/>
      <c r="D69" s="385"/>
      <c r="E69" s="385"/>
      <c r="F69" s="385"/>
      <c r="G69" s="385"/>
    </row>
    <row r="70" spans="1:7" ht="13.5" customHeight="1">
      <c r="A70" s="385"/>
      <c r="B70" s="384" t="s">
        <v>516</v>
      </c>
      <c r="C70" s="384"/>
      <c r="D70" s="385"/>
      <c r="E70" s="385"/>
      <c r="F70" s="385"/>
      <c r="G70" s="385"/>
    </row>
    <row r="71" spans="1:7" ht="13.5" customHeight="1">
      <c r="A71" s="385"/>
      <c r="B71" s="384" t="s">
        <v>2679</v>
      </c>
      <c r="C71" s="384"/>
      <c r="D71" s="385"/>
      <c r="E71" s="385"/>
      <c r="F71" s="385"/>
      <c r="G71" s="385"/>
    </row>
    <row r="72" spans="1:7" ht="13.5" customHeight="1">
      <c r="A72" s="385"/>
      <c r="B72" s="384" t="s">
        <v>526</v>
      </c>
      <c r="C72" s="384"/>
      <c r="D72" s="385"/>
      <c r="E72" s="385"/>
      <c r="F72" s="385"/>
      <c r="G72" s="385"/>
    </row>
    <row r="73" spans="1:7" ht="13.5" customHeight="1">
      <c r="A73" s="385"/>
      <c r="B73" s="384" t="s">
        <v>1617</v>
      </c>
      <c r="C73" s="384"/>
      <c r="D73" s="385"/>
      <c r="E73" s="385"/>
      <c r="F73" s="385"/>
      <c r="G73" s="385"/>
    </row>
    <row r="74" spans="1:7" ht="13.5" customHeight="1">
      <c r="A74" s="385"/>
      <c r="B74" s="384" t="s">
        <v>2875</v>
      </c>
      <c r="C74" s="384"/>
      <c r="D74" s="385"/>
      <c r="E74" s="385"/>
      <c r="F74" s="385"/>
      <c r="G74" s="385"/>
    </row>
    <row r="75" spans="1:7" ht="13.5" customHeight="1">
      <c r="A75" s="385"/>
      <c r="B75" s="384" t="s">
        <v>2681</v>
      </c>
      <c r="C75" s="384"/>
      <c r="D75" s="385"/>
      <c r="E75" s="385"/>
      <c r="F75" s="385"/>
      <c r="G75" s="385"/>
    </row>
    <row r="76" spans="1:7" ht="13.5" customHeight="1">
      <c r="A76" s="385"/>
      <c r="B76" s="384" t="s">
        <v>530</v>
      </c>
      <c r="C76" s="384"/>
      <c r="D76" s="385"/>
      <c r="E76" s="385"/>
      <c r="F76" s="385"/>
      <c r="G76" s="385"/>
    </row>
    <row r="77" spans="1:7" ht="13.5" customHeight="1">
      <c r="A77" s="385"/>
      <c r="B77" s="384" t="s">
        <v>2903</v>
      </c>
      <c r="C77" s="384"/>
      <c r="D77" s="385"/>
      <c r="E77" s="385"/>
      <c r="F77" s="385"/>
      <c r="G77" s="385"/>
    </row>
    <row r="78" spans="1:7" ht="13.5" customHeight="1">
      <c r="A78" s="385"/>
      <c r="B78" s="384" t="s">
        <v>522</v>
      </c>
      <c r="C78" s="384"/>
      <c r="D78" s="385"/>
      <c r="E78" s="385"/>
      <c r="F78" s="385"/>
      <c r="G78" s="385"/>
    </row>
    <row r="79" spans="1:7" ht="13.5" customHeight="1">
      <c r="A79" s="385"/>
      <c r="B79" s="384" t="s">
        <v>2682</v>
      </c>
      <c r="C79" s="384"/>
      <c r="D79" s="385"/>
      <c r="E79" s="385"/>
      <c r="F79" s="385"/>
      <c r="G79" s="385"/>
    </row>
    <row r="80" spans="1:7" ht="13.5" customHeight="1">
      <c r="A80" s="385"/>
      <c r="B80" s="384" t="s">
        <v>2887</v>
      </c>
      <c r="C80" s="384"/>
      <c r="D80" s="385"/>
      <c r="E80" s="385"/>
      <c r="F80" s="385"/>
      <c r="G80" s="385"/>
    </row>
    <row r="81" spans="1:7" ht="13.5" customHeight="1">
      <c r="A81" s="385"/>
      <c r="B81" s="384" t="s">
        <v>2889</v>
      </c>
      <c r="C81" s="384"/>
      <c r="D81" s="385"/>
      <c r="E81" s="385"/>
      <c r="F81" s="385"/>
      <c r="G81" s="385"/>
    </row>
    <row r="82" spans="1:7" ht="13.5" customHeight="1">
      <c r="A82" s="385"/>
      <c r="B82" s="384" t="s">
        <v>2890</v>
      </c>
      <c r="C82" s="384"/>
      <c r="D82" s="385"/>
      <c r="E82" s="385"/>
      <c r="F82" s="385"/>
      <c r="G82" s="385"/>
    </row>
    <row r="83" spans="1:7" ht="13.5" customHeight="1">
      <c r="A83" s="385"/>
      <c r="B83" s="384" t="s">
        <v>2893</v>
      </c>
      <c r="C83" s="384"/>
      <c r="D83" s="385"/>
      <c r="E83" s="385"/>
      <c r="F83" s="385"/>
      <c r="G83" s="385"/>
    </row>
    <row r="84" spans="1:7" ht="13.5" customHeight="1">
      <c r="A84" s="385"/>
      <c r="B84" s="384" t="s">
        <v>2683</v>
      </c>
      <c r="C84" s="384"/>
      <c r="D84" s="385"/>
      <c r="E84" s="385"/>
      <c r="F84" s="385"/>
      <c r="G84" s="385"/>
    </row>
    <row r="85" spans="1:7" ht="13.5" customHeight="1">
      <c r="A85" s="385"/>
      <c r="B85" s="384" t="s">
        <v>2881</v>
      </c>
      <c r="C85" s="384"/>
      <c r="D85" s="385"/>
      <c r="E85" s="385"/>
      <c r="F85" s="385"/>
      <c r="G85" s="385"/>
    </row>
    <row r="86" spans="1:7" ht="13.5" customHeight="1">
      <c r="A86" s="385"/>
      <c r="B86" s="384" t="s">
        <v>538</v>
      </c>
      <c r="C86" s="384"/>
      <c r="D86" s="385"/>
      <c r="E86" s="385"/>
      <c r="F86" s="385"/>
      <c r="G86" s="385"/>
    </row>
    <row r="87" spans="1:7" ht="13.5" customHeight="1">
      <c r="A87" s="385"/>
      <c r="B87" s="384" t="s">
        <v>2877</v>
      </c>
      <c r="C87" s="384"/>
      <c r="D87" s="385"/>
      <c r="E87" s="385"/>
      <c r="F87" s="385"/>
      <c r="G87" s="385"/>
    </row>
    <row r="88" spans="1:7" ht="13.5" customHeight="1">
      <c r="A88" s="385"/>
      <c r="B88" s="384" t="s">
        <v>2684</v>
      </c>
      <c r="C88" s="384"/>
      <c r="D88" s="385"/>
      <c r="E88" s="385"/>
      <c r="F88" s="385"/>
      <c r="G88" s="385"/>
    </row>
    <row r="89" spans="1:7" ht="13.5" customHeight="1">
      <c r="A89" s="385"/>
      <c r="B89" s="384" t="s">
        <v>2891</v>
      </c>
      <c r="C89" s="384"/>
      <c r="D89" s="385"/>
      <c r="E89" s="385"/>
      <c r="F89" s="385"/>
      <c r="G89" s="385"/>
    </row>
    <row r="90" spans="1:7" ht="13.5" customHeight="1">
      <c r="A90" s="385"/>
      <c r="B90" s="384" t="s">
        <v>2882</v>
      </c>
      <c r="C90" s="384"/>
      <c r="D90" s="385"/>
      <c r="E90" s="385"/>
      <c r="F90" s="385"/>
      <c r="G90" s="385"/>
    </row>
    <row r="91" spans="1:7" ht="13.5" customHeight="1">
      <c r="A91" s="385"/>
      <c r="B91" s="384" t="s">
        <v>2685</v>
      </c>
      <c r="C91" s="384"/>
      <c r="D91" s="385"/>
      <c r="E91" s="385"/>
      <c r="F91" s="385"/>
      <c r="G91" s="385"/>
    </row>
    <row r="92" spans="1:7" ht="13.5" customHeight="1">
      <c r="A92" s="385"/>
      <c r="B92" s="384" t="s">
        <v>2686</v>
      </c>
      <c r="C92" s="384"/>
      <c r="D92" s="385"/>
      <c r="E92" s="385"/>
      <c r="F92" s="385"/>
      <c r="G92" s="385"/>
    </row>
    <row r="93" spans="1:7" ht="13.5" customHeight="1">
      <c r="A93" s="385"/>
      <c r="B93" s="384" t="s">
        <v>514</v>
      </c>
      <c r="C93" s="384"/>
      <c r="D93" s="385"/>
      <c r="E93" s="385"/>
      <c r="F93" s="385"/>
      <c r="G93" s="385"/>
    </row>
    <row r="94" spans="1:7" ht="13.5" customHeight="1">
      <c r="A94" s="385"/>
      <c r="B94" s="384" t="s">
        <v>2884</v>
      </c>
      <c r="C94" s="384"/>
      <c r="D94" s="385"/>
      <c r="E94" s="385"/>
      <c r="F94" s="385"/>
      <c r="G94" s="385"/>
    </row>
    <row r="95" spans="1:7" ht="13.5" customHeight="1">
      <c r="A95" s="385"/>
      <c r="B95" s="384" t="s">
        <v>2688</v>
      </c>
      <c r="C95" s="384"/>
      <c r="D95" s="385"/>
      <c r="E95" s="385"/>
      <c r="F95" s="385"/>
      <c r="G95" s="385"/>
    </row>
    <row r="96" spans="1:7" ht="13.5" customHeight="1">
      <c r="A96" s="385"/>
      <c r="B96" s="386" t="s">
        <v>2689</v>
      </c>
      <c r="C96" s="384"/>
      <c r="D96" s="385"/>
      <c r="E96" s="385"/>
      <c r="F96" s="385"/>
      <c r="G96" s="385"/>
    </row>
    <row r="97" spans="1:19" ht="13.5" customHeight="1">
      <c r="A97" s="389"/>
      <c r="B97" s="390" t="s">
        <v>2904</v>
      </c>
      <c r="C97" s="391"/>
      <c r="D97" s="389"/>
      <c r="E97" s="389"/>
      <c r="F97" s="389"/>
      <c r="G97" s="389"/>
      <c r="H97" s="390"/>
      <c r="I97" s="390"/>
      <c r="J97" s="390"/>
      <c r="K97" s="390"/>
      <c r="L97" s="390"/>
      <c r="M97" s="390"/>
      <c r="N97" s="390"/>
      <c r="O97" s="390"/>
      <c r="P97" s="390"/>
      <c r="Q97" s="390"/>
      <c r="R97" s="390"/>
    </row>
    <row r="98" spans="1:19" ht="13.5" customHeight="1">
      <c r="A98" s="392" t="s">
        <v>2905</v>
      </c>
      <c r="B98" s="393"/>
      <c r="C98" s="384"/>
      <c r="D98" s="385"/>
      <c r="E98" s="385"/>
      <c r="F98" s="385"/>
      <c r="G98" s="385"/>
      <c r="S98" s="390"/>
    </row>
    <row r="99" spans="1:19">
      <c r="A99" s="394" t="s">
        <v>2906</v>
      </c>
      <c r="C99" s="384"/>
      <c r="D99" s="385"/>
      <c r="E99" s="385"/>
      <c r="F99" s="385"/>
      <c r="G99" s="385"/>
    </row>
    <row r="100" spans="1:19" ht="12.75" customHeight="1">
      <c r="C100" s="394"/>
      <c r="D100" s="394"/>
      <c r="E100" s="394"/>
      <c r="F100" s="394"/>
      <c r="G100" s="394"/>
      <c r="H100" s="394"/>
      <c r="I100" s="394"/>
      <c r="J100" s="394"/>
      <c r="K100" s="394"/>
      <c r="L100" s="394"/>
      <c r="M100" s="394"/>
      <c r="N100" s="394"/>
      <c r="O100" s="394"/>
      <c r="P100" s="394"/>
    </row>
    <row r="101" spans="1:19">
      <c r="D101" s="384"/>
    </row>
    <row r="102" spans="1:19">
      <c r="D102" s="385"/>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01CB9-5F8D-4230-83A5-12AED1BC4AA0}">
  <dimension ref="A2:P49"/>
  <sheetViews>
    <sheetView topLeftCell="A4" zoomScale="95" zoomScaleNormal="95" workbookViewId="0">
      <selection activeCell="B44" sqref="B44:P44"/>
    </sheetView>
  </sheetViews>
  <sheetFormatPr defaultRowHeight="12.75"/>
  <cols>
    <col min="1" max="1" width="9.140625" style="7"/>
    <col min="2" max="2" width="14.28515625" style="7" bestFit="1" customWidth="1"/>
    <col min="3" max="3" width="9.7109375" style="7" bestFit="1" customWidth="1"/>
    <col min="4" max="4" width="14.7109375" style="7" customWidth="1"/>
    <col min="5" max="5" width="1.7109375" style="7" customWidth="1"/>
    <col min="6" max="6" width="13.7109375" style="7" customWidth="1"/>
    <col min="7" max="7" width="9.140625" style="7"/>
    <col min="8" max="8" width="9.7109375" style="7" bestFit="1" customWidth="1"/>
    <col min="9" max="9" width="18.140625" style="7" customWidth="1"/>
    <col min="10" max="10" width="1.7109375" style="7" customWidth="1"/>
    <col min="11" max="11" width="11.5703125" style="7" customWidth="1"/>
    <col min="12" max="12" width="1.7109375" style="7" customWidth="1"/>
    <col min="13" max="13" width="9.7109375" style="7" bestFit="1" customWidth="1"/>
    <col min="14" max="14" width="11.140625" style="7" bestFit="1" customWidth="1"/>
    <col min="15" max="15" width="14.5703125" style="7" customWidth="1"/>
    <col min="16" max="16" width="9.140625" style="7"/>
  </cols>
  <sheetData>
    <row r="2" spans="2:15" ht="15">
      <c r="B2" s="485" t="s">
        <v>80</v>
      </c>
      <c r="C2" s="485"/>
      <c r="D2" s="485"/>
      <c r="E2" s="485"/>
      <c r="F2" s="485"/>
      <c r="G2" s="485"/>
      <c r="H2" s="485"/>
      <c r="I2" s="485"/>
      <c r="J2" s="485"/>
      <c r="K2" s="485"/>
      <c r="L2" s="485"/>
      <c r="M2" s="485"/>
      <c r="N2" s="485"/>
      <c r="O2" s="485"/>
    </row>
    <row r="3" spans="2:15" ht="12.4" customHeight="1">
      <c r="B3" s="395"/>
      <c r="C3" s="486" t="s">
        <v>2907</v>
      </c>
      <c r="D3" s="486"/>
      <c r="E3" s="486"/>
      <c r="F3" s="486"/>
      <c r="G3" s="396"/>
      <c r="H3" s="486" t="s">
        <v>2908</v>
      </c>
      <c r="I3" s="486"/>
      <c r="J3" s="486"/>
      <c r="K3" s="486"/>
      <c r="L3" s="396"/>
      <c r="M3" s="486" t="s">
        <v>2909</v>
      </c>
      <c r="N3" s="486"/>
      <c r="O3" s="486"/>
    </row>
    <row r="4" spans="2:15" ht="24.95" customHeight="1">
      <c r="B4" s="397"/>
      <c r="C4" s="487" t="s">
        <v>2910</v>
      </c>
      <c r="D4" s="487"/>
      <c r="E4" s="398"/>
      <c r="F4" s="488" t="s">
        <v>2911</v>
      </c>
      <c r="G4" s="399"/>
      <c r="H4" s="487" t="s">
        <v>2910</v>
      </c>
      <c r="I4" s="487"/>
      <c r="J4" s="398"/>
      <c r="K4" s="488" t="s">
        <v>2911</v>
      </c>
      <c r="L4" s="399"/>
      <c r="M4" s="487" t="s">
        <v>2910</v>
      </c>
      <c r="N4" s="487"/>
      <c r="O4" s="488" t="s">
        <v>2912</v>
      </c>
    </row>
    <row r="5" spans="2:15" ht="12.4" customHeight="1">
      <c r="B5" s="397"/>
      <c r="C5" s="400" t="s">
        <v>2913</v>
      </c>
      <c r="D5" s="400" t="s">
        <v>2914</v>
      </c>
      <c r="E5" s="396"/>
      <c r="F5" s="489"/>
      <c r="G5" s="396"/>
      <c r="H5" s="400" t="s">
        <v>2913</v>
      </c>
      <c r="I5" s="400" t="s">
        <v>2914</v>
      </c>
      <c r="J5" s="396"/>
      <c r="K5" s="489"/>
      <c r="L5" s="396"/>
      <c r="M5" s="400" t="s">
        <v>2913</v>
      </c>
      <c r="N5" s="400" t="s">
        <v>2914</v>
      </c>
      <c r="O5" s="489"/>
    </row>
    <row r="6" spans="2:15" ht="12.4" customHeight="1">
      <c r="B6" s="401" t="s">
        <v>2608</v>
      </c>
      <c r="C6" s="402" t="s">
        <v>2915</v>
      </c>
      <c r="D6" s="403" t="s">
        <v>2916</v>
      </c>
      <c r="E6" s="403"/>
      <c r="F6" s="403" t="s">
        <v>2917</v>
      </c>
      <c r="G6" s="403"/>
      <c r="H6" s="403" t="s">
        <v>2673</v>
      </c>
      <c r="I6" s="403" t="s">
        <v>2673</v>
      </c>
      <c r="J6" s="403"/>
      <c r="K6" s="403" t="s">
        <v>2673</v>
      </c>
      <c r="L6" s="403"/>
      <c r="M6" s="403" t="s">
        <v>2915</v>
      </c>
      <c r="N6" s="403" t="s">
        <v>2918</v>
      </c>
      <c r="O6" s="403" t="s">
        <v>2919</v>
      </c>
    </row>
    <row r="7" spans="2:15" ht="12.4" customHeight="1">
      <c r="B7" s="404" t="s">
        <v>1060</v>
      </c>
      <c r="C7" s="405" t="s">
        <v>2915</v>
      </c>
      <c r="D7" s="406" t="s">
        <v>2920</v>
      </c>
      <c r="E7" s="406"/>
      <c r="F7" s="406" t="s">
        <v>2917</v>
      </c>
      <c r="G7" s="406"/>
      <c r="H7" s="406" t="s">
        <v>2915</v>
      </c>
      <c r="I7" s="406" t="s">
        <v>2920</v>
      </c>
      <c r="J7" s="406"/>
      <c r="K7" s="406" t="s">
        <v>2917</v>
      </c>
      <c r="L7" s="406"/>
      <c r="M7" s="406" t="s">
        <v>2915</v>
      </c>
      <c r="N7" s="406" t="s">
        <v>2920</v>
      </c>
      <c r="O7" s="406" t="s">
        <v>2921</v>
      </c>
    </row>
    <row r="8" spans="2:15" ht="12.4" customHeight="1">
      <c r="B8" s="404" t="s">
        <v>959</v>
      </c>
      <c r="C8" s="405" t="s">
        <v>2915</v>
      </c>
      <c r="D8" s="406" t="s">
        <v>2922</v>
      </c>
      <c r="E8" s="406"/>
      <c r="F8" s="406" t="s">
        <v>2917</v>
      </c>
      <c r="G8" s="406"/>
      <c r="H8" s="406" t="s">
        <v>2915</v>
      </c>
      <c r="I8" s="406" t="s">
        <v>2922</v>
      </c>
      <c r="J8" s="406"/>
      <c r="K8" s="406" t="s">
        <v>2917</v>
      </c>
      <c r="L8" s="406"/>
      <c r="M8" s="406" t="s">
        <v>2915</v>
      </c>
      <c r="N8" s="406" t="s">
        <v>2922</v>
      </c>
      <c r="O8" s="406" t="s">
        <v>2923</v>
      </c>
    </row>
    <row r="9" spans="2:15" ht="12.4" customHeight="1">
      <c r="B9" s="404" t="s">
        <v>939</v>
      </c>
      <c r="C9" s="405" t="s">
        <v>2915</v>
      </c>
      <c r="D9" s="406" t="s">
        <v>2922</v>
      </c>
      <c r="E9" s="406"/>
      <c r="F9" s="406" t="s">
        <v>2917</v>
      </c>
      <c r="G9" s="406"/>
      <c r="H9" s="406" t="s">
        <v>2915</v>
      </c>
      <c r="I9" s="406" t="s">
        <v>2922</v>
      </c>
      <c r="J9" s="406"/>
      <c r="K9" s="406" t="s">
        <v>2917</v>
      </c>
      <c r="L9" s="406"/>
      <c r="M9" s="406" t="s">
        <v>2915</v>
      </c>
      <c r="N9" s="406" t="s">
        <v>2922</v>
      </c>
      <c r="O9" s="406" t="s">
        <v>2923</v>
      </c>
    </row>
    <row r="10" spans="2:15" ht="12.4" customHeight="1">
      <c r="B10" s="404" t="s">
        <v>1057</v>
      </c>
      <c r="C10" s="405" t="s">
        <v>2915</v>
      </c>
      <c r="D10" s="406" t="s">
        <v>2922</v>
      </c>
      <c r="E10" s="406"/>
      <c r="F10" s="406" t="s">
        <v>2917</v>
      </c>
      <c r="G10" s="406"/>
      <c r="H10" s="406" t="s">
        <v>2915</v>
      </c>
      <c r="I10" s="406" t="s">
        <v>2922</v>
      </c>
      <c r="J10" s="406"/>
      <c r="K10" s="406" t="s">
        <v>2917</v>
      </c>
      <c r="L10" s="406"/>
      <c r="M10" s="406" t="s">
        <v>2915</v>
      </c>
      <c r="N10" s="406" t="s">
        <v>2922</v>
      </c>
      <c r="O10" s="406" t="s">
        <v>2923</v>
      </c>
    </row>
    <row r="11" spans="2:15" ht="12.4" customHeight="1">
      <c r="B11" s="404" t="s">
        <v>581</v>
      </c>
      <c r="C11" s="405" t="s">
        <v>2915</v>
      </c>
      <c r="D11" s="406" t="s">
        <v>2924</v>
      </c>
      <c r="E11" s="406"/>
      <c r="F11" s="406" t="s">
        <v>2917</v>
      </c>
      <c r="G11" s="406"/>
      <c r="H11" s="406" t="s">
        <v>2915</v>
      </c>
      <c r="I11" s="406" t="s">
        <v>2924</v>
      </c>
      <c r="J11" s="406"/>
      <c r="K11" s="406" t="s">
        <v>2917</v>
      </c>
      <c r="L11" s="406"/>
      <c r="M11" s="406" t="s">
        <v>2915</v>
      </c>
      <c r="N11" s="406" t="s">
        <v>2924</v>
      </c>
      <c r="O11" s="406" t="s">
        <v>2919</v>
      </c>
    </row>
    <row r="12" spans="2:15" ht="12.4" customHeight="1">
      <c r="B12" s="404" t="s">
        <v>979</v>
      </c>
      <c r="C12" s="405" t="s">
        <v>2915</v>
      </c>
      <c r="D12" s="406" t="s">
        <v>2925</v>
      </c>
      <c r="E12" s="406"/>
      <c r="F12" s="406" t="s">
        <v>2917</v>
      </c>
      <c r="G12" s="406"/>
      <c r="H12" s="406" t="s">
        <v>2915</v>
      </c>
      <c r="I12" s="406" t="s">
        <v>2925</v>
      </c>
      <c r="J12" s="406"/>
      <c r="K12" s="406" t="s">
        <v>2917</v>
      </c>
      <c r="L12" s="406"/>
      <c r="M12" s="406" t="s">
        <v>2915</v>
      </c>
      <c r="N12" s="406" t="s">
        <v>2925</v>
      </c>
      <c r="O12" s="406" t="s">
        <v>2923</v>
      </c>
    </row>
    <row r="13" spans="2:15" ht="12.4" customHeight="1">
      <c r="B13" s="404" t="s">
        <v>967</v>
      </c>
      <c r="C13" s="405" t="s">
        <v>2915</v>
      </c>
      <c r="D13" s="406" t="s">
        <v>2925</v>
      </c>
      <c r="E13" s="406"/>
      <c r="F13" s="406" t="s">
        <v>2917</v>
      </c>
      <c r="G13" s="406"/>
      <c r="H13" s="406" t="s">
        <v>2915</v>
      </c>
      <c r="I13" s="406" t="s">
        <v>2925</v>
      </c>
      <c r="J13" s="406"/>
      <c r="K13" s="406" t="s">
        <v>2917</v>
      </c>
      <c r="L13" s="406"/>
      <c r="M13" s="406" t="s">
        <v>2915</v>
      </c>
      <c r="N13" s="406" t="s">
        <v>2925</v>
      </c>
      <c r="O13" s="406" t="s">
        <v>2919</v>
      </c>
    </row>
    <row r="14" spans="2:15" ht="12.4" customHeight="1">
      <c r="B14" s="404" t="s">
        <v>943</v>
      </c>
      <c r="C14" s="405" t="s">
        <v>2915</v>
      </c>
      <c r="D14" s="406" t="s">
        <v>2925</v>
      </c>
      <c r="E14" s="406"/>
      <c r="F14" s="406" t="s">
        <v>2917</v>
      </c>
      <c r="G14" s="406"/>
      <c r="H14" s="406" t="s">
        <v>2915</v>
      </c>
      <c r="I14" s="406" t="s">
        <v>2925</v>
      </c>
      <c r="J14" s="406"/>
      <c r="K14" s="406" t="s">
        <v>2917</v>
      </c>
      <c r="L14" s="406"/>
      <c r="M14" s="406" t="s">
        <v>2915</v>
      </c>
      <c r="N14" s="406" t="s">
        <v>2925</v>
      </c>
      <c r="O14" s="406" t="s">
        <v>2923</v>
      </c>
    </row>
    <row r="15" spans="2:15" ht="12.4" customHeight="1">
      <c r="B15" s="404" t="s">
        <v>969</v>
      </c>
      <c r="C15" s="405" t="s">
        <v>2915</v>
      </c>
      <c r="D15" s="406" t="s">
        <v>2925</v>
      </c>
      <c r="E15" s="406"/>
      <c r="F15" s="406" t="s">
        <v>2926</v>
      </c>
      <c r="G15" s="406"/>
      <c r="H15" s="406" t="s">
        <v>2673</v>
      </c>
      <c r="I15" s="406" t="s">
        <v>2623</v>
      </c>
      <c r="J15" s="406"/>
      <c r="K15" s="406" t="s">
        <v>2623</v>
      </c>
      <c r="L15" s="406"/>
      <c r="M15" s="406" t="s">
        <v>2915</v>
      </c>
      <c r="N15" s="406" t="s">
        <v>2925</v>
      </c>
      <c r="O15" s="406" t="s">
        <v>2919</v>
      </c>
    </row>
    <row r="16" spans="2:15" ht="12.4" customHeight="1">
      <c r="B16" s="404" t="s">
        <v>963</v>
      </c>
      <c r="C16" s="405" t="s">
        <v>2915</v>
      </c>
      <c r="D16" s="406" t="s">
        <v>2925</v>
      </c>
      <c r="E16" s="406"/>
      <c r="F16" s="406" t="s">
        <v>2917</v>
      </c>
      <c r="G16" s="406"/>
      <c r="H16" s="406" t="s">
        <v>2915</v>
      </c>
      <c r="I16" s="406" t="s">
        <v>2925</v>
      </c>
      <c r="J16" s="406"/>
      <c r="K16" s="406" t="s">
        <v>2917</v>
      </c>
      <c r="L16" s="406"/>
      <c r="M16" s="406" t="s">
        <v>2915</v>
      </c>
      <c r="N16" s="406" t="s">
        <v>2925</v>
      </c>
      <c r="O16" s="406" t="s">
        <v>2923</v>
      </c>
    </row>
    <row r="17" spans="2:15">
      <c r="B17" s="404" t="s">
        <v>949</v>
      </c>
      <c r="C17" s="405" t="s">
        <v>2915</v>
      </c>
      <c r="D17" s="406" t="s">
        <v>2925</v>
      </c>
      <c r="E17" s="406"/>
      <c r="F17" s="406" t="s">
        <v>2917</v>
      </c>
      <c r="G17" s="406"/>
      <c r="H17" s="406" t="s">
        <v>2915</v>
      </c>
      <c r="I17" s="406" t="s">
        <v>2925</v>
      </c>
      <c r="J17" s="406"/>
      <c r="K17" s="406" t="s">
        <v>2917</v>
      </c>
      <c r="L17" s="406"/>
      <c r="M17" s="406" t="s">
        <v>2915</v>
      </c>
      <c r="N17" s="406" t="s">
        <v>2925</v>
      </c>
      <c r="O17" s="406" t="s">
        <v>2923</v>
      </c>
    </row>
    <row r="18" spans="2:15">
      <c r="B18" s="404" t="s">
        <v>941</v>
      </c>
      <c r="C18" s="405" t="s">
        <v>2915</v>
      </c>
      <c r="D18" s="406" t="s">
        <v>2922</v>
      </c>
      <c r="E18" s="406"/>
      <c r="F18" s="406" t="s">
        <v>2917</v>
      </c>
      <c r="G18" s="406"/>
      <c r="H18" s="406" t="s">
        <v>2915</v>
      </c>
      <c r="I18" s="406" t="s">
        <v>2922</v>
      </c>
      <c r="J18" s="406"/>
      <c r="K18" s="406" t="s">
        <v>2917</v>
      </c>
      <c r="L18" s="406"/>
      <c r="M18" s="406" t="s">
        <v>2915</v>
      </c>
      <c r="N18" s="406" t="s">
        <v>2922</v>
      </c>
      <c r="O18" s="406" t="s">
        <v>2923</v>
      </c>
    </row>
    <row r="19" spans="2:15">
      <c r="B19" s="404" t="s">
        <v>945</v>
      </c>
      <c r="C19" s="405" t="s">
        <v>2915</v>
      </c>
      <c r="D19" s="406" t="s">
        <v>2925</v>
      </c>
      <c r="E19" s="406"/>
      <c r="F19" s="406" t="s">
        <v>2917</v>
      </c>
      <c r="G19" s="406"/>
      <c r="H19" s="406" t="s">
        <v>2915</v>
      </c>
      <c r="I19" s="406" t="s">
        <v>2925</v>
      </c>
      <c r="J19" s="406"/>
      <c r="K19" s="406" t="s">
        <v>2917</v>
      </c>
      <c r="L19" s="406"/>
      <c r="M19" s="406" t="s">
        <v>2915</v>
      </c>
      <c r="N19" s="406" t="s">
        <v>2925</v>
      </c>
      <c r="O19" s="406" t="s">
        <v>2919</v>
      </c>
    </row>
    <row r="20" spans="2:15">
      <c r="B20" s="404" t="s">
        <v>2610</v>
      </c>
      <c r="C20" s="406" t="s">
        <v>2915</v>
      </c>
      <c r="D20" s="406" t="s">
        <v>2918</v>
      </c>
      <c r="E20" s="406"/>
      <c r="F20" s="406" t="s">
        <v>2926</v>
      </c>
      <c r="G20" s="406"/>
      <c r="H20" s="406" t="s">
        <v>2915</v>
      </c>
      <c r="I20" s="406" t="s">
        <v>2918</v>
      </c>
      <c r="J20" s="406"/>
      <c r="K20" s="406" t="s">
        <v>2926</v>
      </c>
      <c r="L20" s="406"/>
      <c r="M20" s="406" t="s">
        <v>2915</v>
      </c>
      <c r="N20" s="406" t="s">
        <v>2918</v>
      </c>
      <c r="O20" s="406" t="s">
        <v>2923</v>
      </c>
    </row>
    <row r="21" spans="2:15">
      <c r="B21" s="404" t="s">
        <v>2611</v>
      </c>
      <c r="C21" s="405" t="s">
        <v>2915</v>
      </c>
      <c r="D21" s="406" t="s">
        <v>2925</v>
      </c>
      <c r="E21" s="406"/>
      <c r="F21" s="406" t="s">
        <v>2917</v>
      </c>
      <c r="G21" s="406"/>
      <c r="H21" s="406" t="s">
        <v>2915</v>
      </c>
      <c r="I21" s="406" t="s">
        <v>2925</v>
      </c>
      <c r="J21" s="406"/>
      <c r="K21" s="406" t="s">
        <v>2917</v>
      </c>
      <c r="L21" s="406"/>
      <c r="M21" s="406" t="s">
        <v>2915</v>
      </c>
      <c r="N21" s="406" t="s">
        <v>2925</v>
      </c>
      <c r="O21" s="406" t="s">
        <v>2923</v>
      </c>
    </row>
    <row r="22" spans="2:15">
      <c r="B22" s="404" t="s">
        <v>951</v>
      </c>
      <c r="C22" s="405" t="s">
        <v>2915</v>
      </c>
      <c r="D22" s="406" t="s">
        <v>2925</v>
      </c>
      <c r="E22" s="406"/>
      <c r="F22" s="406" t="s">
        <v>2917</v>
      </c>
      <c r="G22" s="406"/>
      <c r="H22" s="406" t="s">
        <v>2915</v>
      </c>
      <c r="I22" s="406" t="s">
        <v>2925</v>
      </c>
      <c r="J22" s="406"/>
      <c r="K22" s="406" t="s">
        <v>2917</v>
      </c>
      <c r="L22" s="406"/>
      <c r="M22" s="406" t="s">
        <v>2915</v>
      </c>
      <c r="N22" s="406" t="s">
        <v>2925</v>
      </c>
      <c r="O22" s="406" t="s">
        <v>2919</v>
      </c>
    </row>
    <row r="23" spans="2:15">
      <c r="B23" s="404" t="s">
        <v>1059</v>
      </c>
      <c r="C23" s="405" t="s">
        <v>2915</v>
      </c>
      <c r="D23" s="406" t="s">
        <v>2925</v>
      </c>
      <c r="E23" s="406"/>
      <c r="F23" s="406" t="s">
        <v>2927</v>
      </c>
      <c r="G23" s="406"/>
      <c r="H23" s="406" t="s">
        <v>2915</v>
      </c>
      <c r="I23" s="406" t="s">
        <v>2925</v>
      </c>
      <c r="J23" s="406"/>
      <c r="K23" s="406" t="s">
        <v>2927</v>
      </c>
      <c r="L23" s="406"/>
      <c r="M23" s="406" t="s">
        <v>2915</v>
      </c>
      <c r="N23" s="406" t="s">
        <v>2925</v>
      </c>
      <c r="O23" s="406" t="s">
        <v>2919</v>
      </c>
    </row>
    <row r="24" spans="2:15">
      <c r="B24" s="404" t="s">
        <v>953</v>
      </c>
      <c r="C24" s="405" t="s">
        <v>2915</v>
      </c>
      <c r="D24" s="406" t="s">
        <v>2925</v>
      </c>
      <c r="E24" s="406"/>
      <c r="F24" s="406" t="s">
        <v>2917</v>
      </c>
      <c r="G24" s="406"/>
      <c r="H24" s="406" t="s">
        <v>2915</v>
      </c>
      <c r="I24" s="406" t="s">
        <v>2925</v>
      </c>
      <c r="J24" s="406"/>
      <c r="K24" s="406" t="s">
        <v>2917</v>
      </c>
      <c r="L24" s="406"/>
      <c r="M24" s="406" t="s">
        <v>2915</v>
      </c>
      <c r="N24" s="406" t="s">
        <v>2925</v>
      </c>
      <c r="O24" s="406" t="s">
        <v>2923</v>
      </c>
    </row>
    <row r="25" spans="2:15">
      <c r="B25" s="404" t="s">
        <v>1054</v>
      </c>
      <c r="C25" s="405" t="s">
        <v>2915</v>
      </c>
      <c r="D25" s="406" t="s">
        <v>2925</v>
      </c>
      <c r="E25" s="406"/>
      <c r="F25" s="406" t="s">
        <v>2917</v>
      </c>
      <c r="G25" s="406"/>
      <c r="H25" s="406" t="s">
        <v>2915</v>
      </c>
      <c r="I25" s="406" t="s">
        <v>2925</v>
      </c>
      <c r="J25" s="406"/>
      <c r="K25" s="406" t="s">
        <v>2917</v>
      </c>
      <c r="L25" s="406"/>
      <c r="M25" s="406" t="s">
        <v>2915</v>
      </c>
      <c r="N25" s="406" t="s">
        <v>2925</v>
      </c>
      <c r="O25" s="406" t="s">
        <v>2921</v>
      </c>
    </row>
    <row r="26" spans="2:15">
      <c r="B26" s="404" t="s">
        <v>1053</v>
      </c>
      <c r="C26" s="405" t="s">
        <v>2918</v>
      </c>
      <c r="D26" s="406" t="s">
        <v>2928</v>
      </c>
      <c r="E26" s="406"/>
      <c r="F26" s="406" t="s">
        <v>2926</v>
      </c>
      <c r="G26" s="406"/>
      <c r="H26" s="406" t="s">
        <v>2918</v>
      </c>
      <c r="I26" s="406" t="s">
        <v>2928</v>
      </c>
      <c r="J26" s="406"/>
      <c r="K26" s="406" t="s">
        <v>2926</v>
      </c>
      <c r="L26" s="406"/>
      <c r="M26" s="406" t="s">
        <v>2915</v>
      </c>
      <c r="N26" s="406" t="s">
        <v>2928</v>
      </c>
      <c r="O26" s="406" t="s">
        <v>2919</v>
      </c>
    </row>
    <row r="27" spans="2:15">
      <c r="B27" s="404" t="s">
        <v>971</v>
      </c>
      <c r="C27" s="405" t="s">
        <v>2915</v>
      </c>
      <c r="D27" s="406" t="s">
        <v>2925</v>
      </c>
      <c r="E27" s="406"/>
      <c r="F27" s="406" t="s">
        <v>2926</v>
      </c>
      <c r="G27" s="406"/>
      <c r="H27" s="406" t="s">
        <v>2915</v>
      </c>
      <c r="I27" s="406" t="s">
        <v>2925</v>
      </c>
      <c r="J27" s="406"/>
      <c r="K27" s="406" t="s">
        <v>2926</v>
      </c>
      <c r="L27" s="406"/>
      <c r="M27" s="406" t="s">
        <v>2915</v>
      </c>
      <c r="N27" s="406" t="s">
        <v>2925</v>
      </c>
      <c r="O27" s="406" t="s">
        <v>2919</v>
      </c>
    </row>
    <row r="28" spans="2:15">
      <c r="B28" s="404" t="s">
        <v>973</v>
      </c>
      <c r="C28" s="405" t="s">
        <v>2915</v>
      </c>
      <c r="D28" s="406" t="s">
        <v>2925</v>
      </c>
      <c r="E28" s="406"/>
      <c r="F28" s="406" t="s">
        <v>2917</v>
      </c>
      <c r="G28" s="406"/>
      <c r="H28" s="406" t="s">
        <v>2915</v>
      </c>
      <c r="I28" s="406" t="s">
        <v>2925</v>
      </c>
      <c r="J28" s="406"/>
      <c r="K28" s="406" t="s">
        <v>2917</v>
      </c>
      <c r="L28" s="406"/>
      <c r="M28" s="406" t="s">
        <v>2915</v>
      </c>
      <c r="N28" s="406" t="s">
        <v>2925</v>
      </c>
      <c r="O28" s="406" t="s">
        <v>2919</v>
      </c>
    </row>
    <row r="29" spans="2:15">
      <c r="B29" s="404" t="s">
        <v>955</v>
      </c>
      <c r="C29" s="405" t="s">
        <v>2915</v>
      </c>
      <c r="D29" s="406" t="s">
        <v>2925</v>
      </c>
      <c r="E29" s="406"/>
      <c r="F29" s="406" t="s">
        <v>2917</v>
      </c>
      <c r="G29" s="406"/>
      <c r="H29" s="406" t="s">
        <v>2915</v>
      </c>
      <c r="I29" s="406" t="s">
        <v>2925</v>
      </c>
      <c r="J29" s="406"/>
      <c r="K29" s="406" t="s">
        <v>2917</v>
      </c>
      <c r="L29" s="406"/>
      <c r="M29" s="406" t="s">
        <v>2915</v>
      </c>
      <c r="N29" s="406" t="s">
        <v>2925</v>
      </c>
      <c r="O29" s="406" t="s">
        <v>2923</v>
      </c>
    </row>
    <row r="30" spans="2:15">
      <c r="B30" s="404" t="s">
        <v>981</v>
      </c>
      <c r="C30" s="405" t="s">
        <v>2915</v>
      </c>
      <c r="D30" s="406" t="s">
        <v>2928</v>
      </c>
      <c r="E30" s="406"/>
      <c r="F30" s="406" t="s">
        <v>2917</v>
      </c>
      <c r="G30" s="406"/>
      <c r="H30" s="406" t="s">
        <v>2915</v>
      </c>
      <c r="I30" s="406" t="s">
        <v>2928</v>
      </c>
      <c r="J30" s="406"/>
      <c r="K30" s="406" t="s">
        <v>2917</v>
      </c>
      <c r="L30" s="406"/>
      <c r="M30" s="406" t="s">
        <v>2915</v>
      </c>
      <c r="N30" s="406" t="s">
        <v>2928</v>
      </c>
      <c r="O30" s="406" t="s">
        <v>2919</v>
      </c>
    </row>
    <row r="31" spans="2:15">
      <c r="B31" s="404" t="s">
        <v>1058</v>
      </c>
      <c r="C31" s="405" t="s">
        <v>2915</v>
      </c>
      <c r="D31" s="406" t="s">
        <v>2925</v>
      </c>
      <c r="E31" s="406"/>
      <c r="F31" s="406" t="s">
        <v>2917</v>
      </c>
      <c r="G31" s="406"/>
      <c r="H31" s="406" t="s">
        <v>2915</v>
      </c>
      <c r="I31" s="406" t="s">
        <v>2925</v>
      </c>
      <c r="J31" s="406"/>
      <c r="K31" s="406" t="s">
        <v>2917</v>
      </c>
      <c r="L31" s="406"/>
      <c r="M31" s="406" t="s">
        <v>2915</v>
      </c>
      <c r="N31" s="406" t="s">
        <v>2925</v>
      </c>
      <c r="O31" s="406" t="s">
        <v>2919</v>
      </c>
    </row>
    <row r="32" spans="2:15">
      <c r="B32" s="404" t="s">
        <v>2613</v>
      </c>
      <c r="C32" s="405" t="s">
        <v>2915</v>
      </c>
      <c r="D32" s="406" t="s">
        <v>2924</v>
      </c>
      <c r="E32" s="406"/>
      <c r="F32" s="406" t="s">
        <v>2917</v>
      </c>
      <c r="G32" s="406"/>
      <c r="H32" s="406" t="s">
        <v>2915</v>
      </c>
      <c r="I32" s="406" t="s">
        <v>2924</v>
      </c>
      <c r="J32" s="406"/>
      <c r="K32" s="406" t="s">
        <v>2917</v>
      </c>
      <c r="L32" s="406"/>
      <c r="M32" s="406" t="s">
        <v>2915</v>
      </c>
      <c r="N32" s="406" t="s">
        <v>2924</v>
      </c>
      <c r="O32" s="406" t="s">
        <v>2921</v>
      </c>
    </row>
    <row r="33" spans="2:16">
      <c r="B33" s="404" t="s">
        <v>2614</v>
      </c>
      <c r="C33" s="405" t="s">
        <v>2915</v>
      </c>
      <c r="D33" s="406" t="s">
        <v>2925</v>
      </c>
      <c r="E33" s="406"/>
      <c r="F33" s="406" t="s">
        <v>2917</v>
      </c>
      <c r="G33" s="406"/>
      <c r="H33" s="406" t="s">
        <v>2915</v>
      </c>
      <c r="I33" s="406" t="s">
        <v>2925</v>
      </c>
      <c r="J33" s="406"/>
      <c r="K33" s="406" t="s">
        <v>2917</v>
      </c>
      <c r="L33" s="406"/>
      <c r="M33" s="406" t="s">
        <v>2915</v>
      </c>
      <c r="N33" s="406" t="s">
        <v>2925</v>
      </c>
      <c r="O33" s="406" t="s">
        <v>2921</v>
      </c>
    </row>
    <row r="34" spans="2:16">
      <c r="B34" s="404" t="s">
        <v>961</v>
      </c>
      <c r="C34" s="405" t="s">
        <v>2915</v>
      </c>
      <c r="D34" s="406" t="s">
        <v>2925</v>
      </c>
      <c r="E34" s="406"/>
      <c r="F34" s="406" t="s">
        <v>2917</v>
      </c>
      <c r="G34" s="406"/>
      <c r="H34" s="406" t="s">
        <v>2915</v>
      </c>
      <c r="I34" s="406" t="s">
        <v>2925</v>
      </c>
      <c r="J34" s="406"/>
      <c r="K34" s="406" t="s">
        <v>2917</v>
      </c>
      <c r="L34" s="406"/>
      <c r="M34" s="406" t="s">
        <v>2915</v>
      </c>
      <c r="N34" s="406" t="s">
        <v>2925</v>
      </c>
      <c r="O34" s="406" t="s">
        <v>2919</v>
      </c>
    </row>
    <row r="35" spans="2:16">
      <c r="B35" s="404" t="s">
        <v>2615</v>
      </c>
      <c r="C35" s="406" t="s">
        <v>2915</v>
      </c>
      <c r="D35" s="406" t="s">
        <v>2918</v>
      </c>
      <c r="E35" s="406"/>
      <c r="F35" s="406" t="s">
        <v>2926</v>
      </c>
      <c r="G35" s="406"/>
      <c r="H35" s="406" t="s">
        <v>2915</v>
      </c>
      <c r="I35" s="406" t="s">
        <v>2918</v>
      </c>
      <c r="J35" s="406"/>
      <c r="K35" s="406" t="s">
        <v>2926</v>
      </c>
      <c r="L35" s="406"/>
      <c r="M35" s="406" t="s">
        <v>2915</v>
      </c>
      <c r="N35" s="406" t="s">
        <v>2918</v>
      </c>
      <c r="O35" s="406" t="s">
        <v>2919</v>
      </c>
    </row>
    <row r="36" spans="2:16">
      <c r="B36" s="404" t="s">
        <v>975</v>
      </c>
      <c r="C36" s="405" t="s">
        <v>2915</v>
      </c>
      <c r="D36" s="406" t="s">
        <v>2925</v>
      </c>
      <c r="E36" s="406"/>
      <c r="F36" s="406" t="s">
        <v>2917</v>
      </c>
      <c r="G36" s="406"/>
      <c r="H36" s="406" t="s">
        <v>2915</v>
      </c>
      <c r="I36" s="406" t="s">
        <v>2925</v>
      </c>
      <c r="J36" s="406"/>
      <c r="K36" s="406" t="s">
        <v>2917</v>
      </c>
      <c r="L36" s="406"/>
      <c r="M36" s="406" t="s">
        <v>2915</v>
      </c>
      <c r="N36" s="406" t="s">
        <v>2925</v>
      </c>
      <c r="O36" s="406" t="s">
        <v>2923</v>
      </c>
    </row>
    <row r="37" spans="2:16">
      <c r="B37" s="404" t="s">
        <v>977</v>
      </c>
      <c r="C37" s="405" t="s">
        <v>2915</v>
      </c>
      <c r="D37" s="406" t="s">
        <v>2925</v>
      </c>
      <c r="E37" s="406"/>
      <c r="F37" s="406" t="s">
        <v>2917</v>
      </c>
      <c r="G37" s="406"/>
      <c r="H37" s="406" t="s">
        <v>2915</v>
      </c>
      <c r="I37" s="406" t="s">
        <v>2925</v>
      </c>
      <c r="J37" s="406"/>
      <c r="K37" s="406" t="s">
        <v>2917</v>
      </c>
      <c r="L37" s="406"/>
      <c r="M37" s="406" t="s">
        <v>2915</v>
      </c>
      <c r="N37" s="406" t="s">
        <v>2925</v>
      </c>
      <c r="O37" s="406" t="s">
        <v>2923</v>
      </c>
    </row>
    <row r="38" spans="2:16">
      <c r="B38" s="404" t="s">
        <v>947</v>
      </c>
      <c r="C38" s="405" t="s">
        <v>2915</v>
      </c>
      <c r="D38" s="406" t="s">
        <v>2922</v>
      </c>
      <c r="E38" s="406"/>
      <c r="F38" s="406" t="s">
        <v>2917</v>
      </c>
      <c r="G38" s="406"/>
      <c r="H38" s="406" t="s">
        <v>2915</v>
      </c>
      <c r="I38" s="406" t="s">
        <v>2922</v>
      </c>
      <c r="J38" s="406"/>
      <c r="K38" s="406" t="s">
        <v>2917</v>
      </c>
      <c r="L38" s="406"/>
      <c r="M38" s="406" t="s">
        <v>2915</v>
      </c>
      <c r="N38" s="406" t="s">
        <v>2922</v>
      </c>
      <c r="O38" s="406" t="s">
        <v>2919</v>
      </c>
    </row>
    <row r="39" spans="2:16">
      <c r="B39" s="404" t="s">
        <v>965</v>
      </c>
      <c r="C39" s="405" t="s">
        <v>2915</v>
      </c>
      <c r="D39" s="406" t="s">
        <v>2925</v>
      </c>
      <c r="E39" s="406"/>
      <c r="F39" s="406" t="s">
        <v>2917</v>
      </c>
      <c r="G39" s="406"/>
      <c r="H39" s="406" t="s">
        <v>2915</v>
      </c>
      <c r="I39" s="406" t="s">
        <v>2925</v>
      </c>
      <c r="J39" s="406"/>
      <c r="K39" s="406" t="s">
        <v>2917</v>
      </c>
      <c r="L39" s="406"/>
      <c r="M39" s="406" t="s">
        <v>2915</v>
      </c>
      <c r="N39" s="406" t="s">
        <v>2925</v>
      </c>
      <c r="O39" s="406" t="s">
        <v>2919</v>
      </c>
    </row>
    <row r="40" spans="2:16">
      <c r="B40" s="404" t="s">
        <v>1056</v>
      </c>
      <c r="C40" s="405" t="s">
        <v>2915</v>
      </c>
      <c r="D40" s="406" t="s">
        <v>2922</v>
      </c>
      <c r="E40" s="406"/>
      <c r="F40" s="406" t="s">
        <v>2917</v>
      </c>
      <c r="G40" s="406"/>
      <c r="H40" s="406" t="s">
        <v>2915</v>
      </c>
      <c r="I40" s="406" t="s">
        <v>2922</v>
      </c>
      <c r="J40" s="406"/>
      <c r="K40" s="406" t="s">
        <v>2917</v>
      </c>
      <c r="L40" s="406"/>
      <c r="M40" s="406" t="s">
        <v>2915</v>
      </c>
      <c r="N40" s="406" t="s">
        <v>2922</v>
      </c>
      <c r="O40" s="406" t="s">
        <v>2919</v>
      </c>
    </row>
    <row r="41" spans="2:16">
      <c r="B41" s="404" t="s">
        <v>758</v>
      </c>
      <c r="C41" s="405" t="s">
        <v>2915</v>
      </c>
      <c r="D41" s="406" t="s">
        <v>2924</v>
      </c>
      <c r="E41" s="406"/>
      <c r="F41" s="406" t="s">
        <v>2917</v>
      </c>
      <c r="G41" s="406"/>
      <c r="H41" s="406" t="s">
        <v>2915</v>
      </c>
      <c r="I41" s="406" t="s">
        <v>2924</v>
      </c>
      <c r="J41" s="406"/>
      <c r="K41" s="406" t="s">
        <v>2917</v>
      </c>
      <c r="L41" s="406"/>
      <c r="M41" s="406" t="s">
        <v>2915</v>
      </c>
      <c r="N41" s="406" t="s">
        <v>2924</v>
      </c>
      <c r="O41" s="406" t="s">
        <v>2919</v>
      </c>
    </row>
    <row r="42" spans="2:16">
      <c r="B42" s="407" t="s">
        <v>121</v>
      </c>
      <c r="C42" s="408" t="s">
        <v>2915</v>
      </c>
      <c r="D42" s="409" t="s">
        <v>2929</v>
      </c>
      <c r="E42" s="409"/>
      <c r="F42" s="409" t="s">
        <v>2917</v>
      </c>
      <c r="G42" s="409"/>
      <c r="H42" s="409" t="s">
        <v>2915</v>
      </c>
      <c r="I42" s="409" t="s">
        <v>2929</v>
      </c>
      <c r="J42" s="409"/>
      <c r="K42" s="409" t="s">
        <v>2917</v>
      </c>
      <c r="L42" s="409"/>
      <c r="M42" s="409" t="s">
        <v>2915</v>
      </c>
      <c r="N42" s="409" t="s">
        <v>2929</v>
      </c>
      <c r="O42" s="409" t="s">
        <v>2919</v>
      </c>
    </row>
    <row r="43" spans="2:16" ht="28.5" customHeight="1">
      <c r="B43" s="482" t="s">
        <v>2930</v>
      </c>
      <c r="C43" s="482"/>
      <c r="D43" s="482"/>
      <c r="E43" s="482"/>
      <c r="F43" s="482"/>
      <c r="G43" s="482"/>
      <c r="H43" s="482"/>
      <c r="I43" s="482"/>
      <c r="J43" s="482"/>
      <c r="K43" s="482"/>
      <c r="L43" s="482"/>
      <c r="M43" s="482"/>
      <c r="N43" s="482"/>
      <c r="O43" s="483"/>
      <c r="P43" s="483"/>
    </row>
    <row r="44" spans="2:16" ht="23.25" customHeight="1">
      <c r="B44" s="484" t="s">
        <v>2931</v>
      </c>
      <c r="C44" s="484"/>
      <c r="D44" s="484"/>
      <c r="E44" s="484"/>
      <c r="F44" s="484"/>
      <c r="G44" s="484"/>
      <c r="H44" s="484"/>
      <c r="I44" s="484"/>
      <c r="J44" s="484"/>
      <c r="K44" s="484"/>
      <c r="L44" s="484"/>
      <c r="M44" s="484"/>
      <c r="N44" s="484"/>
      <c r="O44" s="484"/>
      <c r="P44" s="484"/>
    </row>
    <row r="45" spans="2:16">
      <c r="B45" s="483" t="s">
        <v>2932</v>
      </c>
      <c r="C45" s="483"/>
      <c r="D45" s="483"/>
      <c r="E45" s="483"/>
      <c r="F45" s="483"/>
      <c r="G45" s="483"/>
      <c r="H45" s="483"/>
      <c r="I45" s="483"/>
      <c r="J45" s="483"/>
      <c r="K45" s="483"/>
      <c r="L45" s="483"/>
      <c r="M45" s="483"/>
      <c r="N45" s="483"/>
      <c r="O45" s="483"/>
      <c r="P45" s="483"/>
    </row>
    <row r="46" spans="2:16">
      <c r="B46" s="483"/>
      <c r="C46" s="483"/>
      <c r="D46" s="483"/>
      <c r="E46" s="483"/>
      <c r="F46" s="483"/>
      <c r="G46" s="483"/>
      <c r="H46" s="483"/>
      <c r="I46" s="483"/>
      <c r="J46" s="483"/>
      <c r="K46" s="483"/>
      <c r="L46" s="483"/>
      <c r="M46" s="483"/>
      <c r="N46" s="483"/>
      <c r="O46" s="483"/>
      <c r="P46" s="483"/>
    </row>
    <row r="47" spans="2:16">
      <c r="B47" s="483"/>
      <c r="C47" s="483"/>
      <c r="D47" s="483"/>
      <c r="E47" s="483"/>
      <c r="F47" s="483"/>
      <c r="G47" s="483"/>
      <c r="H47" s="483"/>
      <c r="I47" s="483"/>
      <c r="J47" s="483"/>
      <c r="K47" s="483"/>
      <c r="L47" s="483"/>
      <c r="M47" s="483"/>
      <c r="N47" s="483"/>
      <c r="O47" s="483"/>
      <c r="P47" s="483"/>
    </row>
    <row r="48" spans="2:16">
      <c r="B48" s="483"/>
      <c r="C48" s="483"/>
      <c r="D48" s="483"/>
      <c r="E48" s="483"/>
      <c r="F48" s="483"/>
      <c r="G48" s="483"/>
      <c r="H48" s="483"/>
      <c r="I48" s="483"/>
      <c r="J48" s="483"/>
      <c r="K48" s="483"/>
      <c r="L48" s="483"/>
      <c r="M48" s="483"/>
      <c r="N48" s="483"/>
      <c r="O48" s="483"/>
      <c r="P48" s="483"/>
    </row>
    <row r="49" spans="2:16">
      <c r="B49" s="483"/>
      <c r="C49" s="483"/>
      <c r="D49" s="483"/>
      <c r="E49" s="483"/>
      <c r="F49" s="483"/>
      <c r="G49" s="483"/>
      <c r="H49" s="483"/>
      <c r="I49" s="483"/>
      <c r="J49" s="483"/>
      <c r="K49" s="483"/>
      <c r="L49" s="483"/>
      <c r="M49" s="483"/>
      <c r="N49" s="483"/>
      <c r="O49" s="483"/>
      <c r="P49" s="483"/>
    </row>
  </sheetData>
  <mergeCells count="13">
    <mergeCell ref="B43:P43"/>
    <mergeCell ref="B44:P44"/>
    <mergeCell ref="B45:P49"/>
    <mergeCell ref="B2:O2"/>
    <mergeCell ref="C3:F3"/>
    <mergeCell ref="H3:K3"/>
    <mergeCell ref="M3:O3"/>
    <mergeCell ref="C4:D4"/>
    <mergeCell ref="F4:F5"/>
    <mergeCell ref="H4:I4"/>
    <mergeCell ref="K4:K5"/>
    <mergeCell ref="M4:N4"/>
    <mergeCell ref="O4:O5"/>
  </mergeCells>
  <conditionalFormatting sqref="B40:N42 B26:N38 B12:O25 B7:O10 C6 E6:G6 J6 L6:M6">
    <cfRule type="expression" dxfId="32" priority="11">
      <formula>MOD(ROW(),2)=0</formula>
    </cfRule>
  </conditionalFormatting>
  <conditionalFormatting sqref="B39:N39">
    <cfRule type="expression" dxfId="31" priority="10">
      <formula>MOD(ROW(),2)=0</formula>
    </cfRule>
  </conditionalFormatting>
  <conditionalFormatting sqref="O26:O42">
    <cfRule type="expression" dxfId="30" priority="9">
      <formula>MOD(ROW(),2)=0</formula>
    </cfRule>
  </conditionalFormatting>
  <conditionalFormatting sqref="B11:O11">
    <cfRule type="expression" dxfId="29" priority="8">
      <formula>MOD(ROW(),2)=0</formula>
    </cfRule>
  </conditionalFormatting>
  <conditionalFormatting sqref="B6">
    <cfRule type="expression" dxfId="28" priority="7">
      <formula>MOD(ROW(),2)=0</formula>
    </cfRule>
  </conditionalFormatting>
  <conditionalFormatting sqref="D6">
    <cfRule type="expression" dxfId="27" priority="6">
      <formula>MOD(ROW(),2)=0</formula>
    </cfRule>
  </conditionalFormatting>
  <conditionalFormatting sqref="H6">
    <cfRule type="expression" dxfId="26" priority="5">
      <formula>MOD(ROW(),2)=0</formula>
    </cfRule>
  </conditionalFormatting>
  <conditionalFormatting sqref="I6">
    <cfRule type="expression" dxfId="25" priority="4">
      <formula>MOD(ROW(),2)=0</formula>
    </cfRule>
  </conditionalFormatting>
  <conditionalFormatting sqref="K6">
    <cfRule type="expression" dxfId="24" priority="3">
      <formula>MOD(ROW(),2)=0</formula>
    </cfRule>
  </conditionalFormatting>
  <conditionalFormatting sqref="N6">
    <cfRule type="expression" dxfId="23" priority="2">
      <formula>MOD(ROW(),2)=0</formula>
    </cfRule>
  </conditionalFormatting>
  <conditionalFormatting sqref="O6">
    <cfRule type="expression" dxfId="22" priority="1">
      <formula>MOD(ROW(),2)=0</formula>
    </cfRule>
  </conditionalFormatting>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55A-311A-4C48-BC6D-BC1F6FA36FB8}">
  <dimension ref="A2:Q58"/>
  <sheetViews>
    <sheetView zoomScale="98" zoomScaleNormal="98" workbookViewId="0">
      <selection activeCell="A45" sqref="A45:XFD45"/>
    </sheetView>
  </sheetViews>
  <sheetFormatPr defaultRowHeight="12.75"/>
  <cols>
    <col min="1" max="1" width="9.140625" style="7"/>
    <col min="2" max="2" width="17.5703125" style="7" customWidth="1"/>
    <col min="3" max="3" width="9.7109375" style="7" bestFit="1" customWidth="1"/>
    <col min="4" max="4" width="21.140625" style="7" bestFit="1" customWidth="1"/>
    <col min="5" max="5" width="1.7109375" style="7" customWidth="1"/>
    <col min="6" max="6" width="13.7109375" style="7" customWidth="1"/>
    <col min="7" max="7" width="9.140625" style="7"/>
    <col min="8" max="8" width="9.7109375" style="7" bestFit="1" customWidth="1"/>
    <col min="9" max="9" width="18.140625" style="7" customWidth="1"/>
    <col min="10" max="10" width="1.7109375" style="7" customWidth="1"/>
    <col min="11" max="11" width="10.85546875" style="7" customWidth="1"/>
    <col min="12" max="12" width="1.7109375" style="7" customWidth="1"/>
    <col min="13" max="13" width="9.7109375" style="7" bestFit="1" customWidth="1"/>
    <col min="14" max="14" width="21.140625" style="7" bestFit="1" customWidth="1"/>
    <col min="15" max="15" width="14.5703125" style="7" customWidth="1"/>
    <col min="16" max="17" width="9.140625" style="7"/>
  </cols>
  <sheetData>
    <row r="2" spans="2:15" ht="12.4" customHeight="1">
      <c r="B2" s="485" t="s">
        <v>81</v>
      </c>
      <c r="C2" s="485"/>
      <c r="D2" s="485"/>
      <c r="E2" s="485"/>
      <c r="F2" s="485"/>
      <c r="G2" s="485"/>
      <c r="H2" s="485"/>
      <c r="I2" s="485"/>
      <c r="J2" s="485"/>
      <c r="K2" s="485"/>
      <c r="L2" s="485"/>
      <c r="M2" s="485"/>
      <c r="N2" s="485"/>
      <c r="O2" s="485"/>
    </row>
    <row r="3" spans="2:15" ht="12.4" customHeight="1">
      <c r="B3" s="395"/>
      <c r="C3" s="486" t="s">
        <v>2907</v>
      </c>
      <c r="D3" s="486"/>
      <c r="E3" s="486"/>
      <c r="F3" s="486"/>
      <c r="G3" s="396"/>
      <c r="H3" s="486" t="s">
        <v>2908</v>
      </c>
      <c r="I3" s="486"/>
      <c r="J3" s="486"/>
      <c r="K3" s="486"/>
      <c r="L3" s="396"/>
      <c r="M3" s="486" t="s">
        <v>2909</v>
      </c>
      <c r="N3" s="486"/>
      <c r="O3" s="486"/>
    </row>
    <row r="4" spans="2:15" ht="24.95" customHeight="1">
      <c r="B4" s="397"/>
      <c r="C4" s="487" t="s">
        <v>2910</v>
      </c>
      <c r="D4" s="487"/>
      <c r="E4" s="398"/>
      <c r="F4" s="488" t="s">
        <v>2911</v>
      </c>
      <c r="G4" s="399"/>
      <c r="H4" s="487" t="s">
        <v>2910</v>
      </c>
      <c r="I4" s="487"/>
      <c r="J4" s="398"/>
      <c r="K4" s="488" t="s">
        <v>2911</v>
      </c>
      <c r="L4" s="399"/>
      <c r="M4" s="487" t="s">
        <v>2910</v>
      </c>
      <c r="N4" s="487"/>
      <c r="O4" s="488" t="s">
        <v>2912</v>
      </c>
    </row>
    <row r="5" spans="2:15" ht="12.4" customHeight="1">
      <c r="B5" s="397"/>
      <c r="C5" s="400" t="s">
        <v>2913</v>
      </c>
      <c r="D5" s="400" t="s">
        <v>2914</v>
      </c>
      <c r="E5" s="396"/>
      <c r="F5" s="489"/>
      <c r="G5" s="396"/>
      <c r="H5" s="400" t="s">
        <v>2913</v>
      </c>
      <c r="I5" s="400" t="s">
        <v>2914</v>
      </c>
      <c r="J5" s="396"/>
      <c r="K5" s="489"/>
      <c r="L5" s="396"/>
      <c r="M5" s="400" t="s">
        <v>2913</v>
      </c>
      <c r="N5" s="400" t="s">
        <v>2914</v>
      </c>
      <c r="O5" s="489"/>
    </row>
    <row r="6" spans="2:15" ht="12.4" customHeight="1">
      <c r="B6" s="401" t="s">
        <v>2668</v>
      </c>
      <c r="C6" s="402" t="s">
        <v>2918</v>
      </c>
      <c r="D6" s="403" t="s">
        <v>2918</v>
      </c>
      <c r="E6" s="403"/>
      <c r="F6" s="403" t="s">
        <v>2926</v>
      </c>
      <c r="G6" s="403"/>
      <c r="H6" s="403" t="s">
        <v>2623</v>
      </c>
      <c r="I6" s="403" t="s">
        <v>2623</v>
      </c>
      <c r="J6" s="403"/>
      <c r="K6" s="403" t="s">
        <v>2623</v>
      </c>
      <c r="L6" s="403"/>
      <c r="M6" s="403" t="s">
        <v>2918</v>
      </c>
      <c r="N6" s="403" t="s">
        <v>2918</v>
      </c>
      <c r="O6" s="403" t="s">
        <v>2923</v>
      </c>
    </row>
    <row r="7" spans="2:15" ht="12.4" customHeight="1">
      <c r="B7" s="404" t="s">
        <v>2933</v>
      </c>
      <c r="C7" s="405" t="s">
        <v>2915</v>
      </c>
      <c r="D7" s="406" t="s">
        <v>2934</v>
      </c>
      <c r="E7" s="406"/>
      <c r="F7" s="406" t="s">
        <v>2927</v>
      </c>
      <c r="G7" s="406"/>
      <c r="H7" s="406" t="s">
        <v>2623</v>
      </c>
      <c r="I7" s="406" t="s">
        <v>2623</v>
      </c>
      <c r="J7" s="406"/>
      <c r="K7" s="406" t="s">
        <v>2623</v>
      </c>
      <c r="L7" s="406"/>
      <c r="M7" s="406" t="s">
        <v>2915</v>
      </c>
      <c r="N7" s="406" t="s">
        <v>2934</v>
      </c>
      <c r="O7" s="406" t="s">
        <v>2919</v>
      </c>
    </row>
    <row r="8" spans="2:15" ht="12.4" customHeight="1">
      <c r="B8" s="404" t="s">
        <v>536</v>
      </c>
      <c r="C8" s="405" t="s">
        <v>2915</v>
      </c>
      <c r="D8" s="406" t="s">
        <v>2935</v>
      </c>
      <c r="E8" s="406"/>
      <c r="F8" s="406" t="s">
        <v>2926</v>
      </c>
      <c r="G8" s="406"/>
      <c r="H8" s="406" t="s">
        <v>2918</v>
      </c>
      <c r="I8" s="406" t="s">
        <v>2918</v>
      </c>
      <c r="J8" s="406"/>
      <c r="K8" s="406" t="s">
        <v>2926</v>
      </c>
      <c r="L8" s="406"/>
      <c r="M8" s="406" t="s">
        <v>2918</v>
      </c>
      <c r="N8" s="406" t="s">
        <v>2918</v>
      </c>
      <c r="O8" s="406" t="s">
        <v>2919</v>
      </c>
    </row>
    <row r="9" spans="2:15" ht="12.4" customHeight="1">
      <c r="B9" s="404" t="s">
        <v>2936</v>
      </c>
      <c r="C9" s="405" t="s">
        <v>2915</v>
      </c>
      <c r="D9" s="406" t="s">
        <v>2925</v>
      </c>
      <c r="E9" s="406"/>
      <c r="F9" s="406" t="s">
        <v>2926</v>
      </c>
      <c r="G9" s="406"/>
      <c r="H9" s="406" t="s">
        <v>2623</v>
      </c>
      <c r="I9" s="406" t="s">
        <v>2623</v>
      </c>
      <c r="J9" s="406"/>
      <c r="K9" s="406" t="s">
        <v>2623</v>
      </c>
      <c r="L9" s="406"/>
      <c r="M9" s="406" t="s">
        <v>2915</v>
      </c>
      <c r="N9" s="406" t="s">
        <v>2925</v>
      </c>
      <c r="O9" s="406" t="s">
        <v>2919</v>
      </c>
    </row>
    <row r="10" spans="2:15" ht="12.4" customHeight="1">
      <c r="B10" s="404" t="s">
        <v>534</v>
      </c>
      <c r="C10" s="405" t="s">
        <v>2915</v>
      </c>
      <c r="D10" s="406" t="s">
        <v>2922</v>
      </c>
      <c r="E10" s="406"/>
      <c r="F10" s="406" t="s">
        <v>2926</v>
      </c>
      <c r="G10" s="406"/>
      <c r="H10" s="406" t="s">
        <v>2915</v>
      </c>
      <c r="I10" s="406" t="s">
        <v>2922</v>
      </c>
      <c r="J10" s="406"/>
      <c r="K10" s="406" t="s">
        <v>2926</v>
      </c>
      <c r="L10" s="406"/>
      <c r="M10" s="406" t="s">
        <v>2915</v>
      </c>
      <c r="N10" s="406" t="s">
        <v>2922</v>
      </c>
      <c r="O10" s="406" t="s">
        <v>2919</v>
      </c>
    </row>
    <row r="11" spans="2:15" ht="12.4" customHeight="1">
      <c r="B11" s="404" t="s">
        <v>524</v>
      </c>
      <c r="C11" s="405" t="s">
        <v>2915</v>
      </c>
      <c r="D11" s="406" t="s">
        <v>2925</v>
      </c>
      <c r="E11" s="406"/>
      <c r="F11" s="406" t="s">
        <v>2926</v>
      </c>
      <c r="G11" s="406"/>
      <c r="H11" s="406" t="s">
        <v>2915</v>
      </c>
      <c r="I11" s="406" t="s">
        <v>2925</v>
      </c>
      <c r="J11" s="406"/>
      <c r="K11" s="406" t="s">
        <v>2926</v>
      </c>
      <c r="L11" s="406"/>
      <c r="M11" s="406" t="s">
        <v>2915</v>
      </c>
      <c r="N11" s="406" t="s">
        <v>2925</v>
      </c>
      <c r="O11" s="406" t="s">
        <v>2919</v>
      </c>
    </row>
    <row r="12" spans="2:15" ht="12.4" customHeight="1">
      <c r="B12" s="404" t="s">
        <v>520</v>
      </c>
      <c r="C12" s="405" t="s">
        <v>2915</v>
      </c>
      <c r="D12" s="406" t="s">
        <v>2924</v>
      </c>
      <c r="E12" s="406"/>
      <c r="F12" s="406" t="s">
        <v>2917</v>
      </c>
      <c r="G12" s="406"/>
      <c r="H12" s="406" t="s">
        <v>2918</v>
      </c>
      <c r="I12" s="406" t="s">
        <v>2918</v>
      </c>
      <c r="J12" s="406"/>
      <c r="K12" s="406" t="s">
        <v>2917</v>
      </c>
      <c r="L12" s="406"/>
      <c r="M12" s="406" t="s">
        <v>2915</v>
      </c>
      <c r="N12" s="406" t="s">
        <v>2924</v>
      </c>
      <c r="O12" s="406" t="s">
        <v>2923</v>
      </c>
    </row>
    <row r="13" spans="2:15" ht="12.4" customHeight="1">
      <c r="B13" s="404" t="s">
        <v>127</v>
      </c>
      <c r="C13" s="405" t="s">
        <v>2915</v>
      </c>
      <c r="D13" s="406" t="s">
        <v>2925</v>
      </c>
      <c r="E13" s="406"/>
      <c r="F13" s="406" t="s">
        <v>2926</v>
      </c>
      <c r="G13" s="406"/>
      <c r="H13" s="406" t="s">
        <v>2915</v>
      </c>
      <c r="I13" s="406" t="s">
        <v>2925</v>
      </c>
      <c r="J13" s="406"/>
      <c r="K13" s="406" t="s">
        <v>2926</v>
      </c>
      <c r="L13" s="406"/>
      <c r="M13" s="406" t="s">
        <v>2915</v>
      </c>
      <c r="N13" s="406" t="s">
        <v>2925</v>
      </c>
      <c r="O13" s="406" t="s">
        <v>2923</v>
      </c>
    </row>
    <row r="14" spans="2:15" ht="12.4" customHeight="1">
      <c r="B14" s="404" t="s">
        <v>2937</v>
      </c>
      <c r="C14" s="405" t="s">
        <v>2915</v>
      </c>
      <c r="D14" s="406" t="s">
        <v>2922</v>
      </c>
      <c r="E14" s="406"/>
      <c r="F14" s="406" t="s">
        <v>2927</v>
      </c>
      <c r="G14" s="406"/>
      <c r="H14" s="406" t="s">
        <v>2915</v>
      </c>
      <c r="I14" s="406" t="s">
        <v>2922</v>
      </c>
      <c r="J14" s="406"/>
      <c r="K14" s="406" t="s">
        <v>2927</v>
      </c>
      <c r="L14" s="406"/>
      <c r="M14" s="406" t="s">
        <v>2915</v>
      </c>
      <c r="N14" s="406" t="s">
        <v>2922</v>
      </c>
      <c r="O14" s="406" t="s">
        <v>2923</v>
      </c>
    </row>
    <row r="15" spans="2:15" ht="12.4" customHeight="1">
      <c r="B15" s="404" t="s">
        <v>2671</v>
      </c>
      <c r="C15" s="405" t="s">
        <v>2918</v>
      </c>
      <c r="D15" s="406" t="s">
        <v>2938</v>
      </c>
      <c r="E15" s="406"/>
      <c r="F15" s="406" t="s">
        <v>2927</v>
      </c>
      <c r="G15" s="406"/>
      <c r="H15" s="406" t="s">
        <v>2939</v>
      </c>
      <c r="I15" s="406" t="s">
        <v>2938</v>
      </c>
      <c r="J15" s="406"/>
      <c r="K15" s="406" t="s">
        <v>2927</v>
      </c>
      <c r="L15" s="406"/>
      <c r="M15" s="406" t="s">
        <v>2939</v>
      </c>
      <c r="N15" s="406" t="s">
        <v>2938</v>
      </c>
      <c r="O15" s="406" t="s">
        <v>2923</v>
      </c>
    </row>
    <row r="16" spans="2:15" ht="12.4" customHeight="1">
      <c r="B16" s="404" t="s">
        <v>508</v>
      </c>
      <c r="C16" s="405" t="s">
        <v>2940</v>
      </c>
      <c r="D16" s="406" t="s">
        <v>2941</v>
      </c>
      <c r="E16" s="406"/>
      <c r="F16" s="406" t="s">
        <v>2927</v>
      </c>
      <c r="G16" s="406"/>
      <c r="H16" s="406" t="s">
        <v>2940</v>
      </c>
      <c r="I16" s="406" t="s">
        <v>2941</v>
      </c>
      <c r="J16" s="406"/>
      <c r="K16" s="406" t="s">
        <v>2927</v>
      </c>
      <c r="L16" s="406"/>
      <c r="M16" s="406" t="s">
        <v>2940</v>
      </c>
      <c r="N16" s="406" t="s">
        <v>2941</v>
      </c>
      <c r="O16" s="406" t="s">
        <v>2919</v>
      </c>
    </row>
    <row r="17" spans="2:15">
      <c r="B17" s="404" t="s">
        <v>573</v>
      </c>
      <c r="C17" s="405" t="s">
        <v>2915</v>
      </c>
      <c r="D17" s="406" t="s">
        <v>2925</v>
      </c>
      <c r="E17" s="406"/>
      <c r="F17" s="406" t="s">
        <v>2926</v>
      </c>
      <c r="G17" s="406"/>
      <c r="H17" s="406" t="s">
        <v>2915</v>
      </c>
      <c r="I17" s="406" t="s">
        <v>2925</v>
      </c>
      <c r="J17" s="406"/>
      <c r="K17" s="406" t="s">
        <v>2926</v>
      </c>
      <c r="L17" s="406"/>
      <c r="M17" s="406" t="s">
        <v>2915</v>
      </c>
      <c r="N17" s="406" t="s">
        <v>2925</v>
      </c>
      <c r="O17" s="406" t="s">
        <v>2919</v>
      </c>
    </row>
    <row r="18" spans="2:15">
      <c r="B18" s="404" t="s">
        <v>510</v>
      </c>
      <c r="C18" s="405" t="s">
        <v>2915</v>
      </c>
      <c r="D18" s="406" t="s">
        <v>2942</v>
      </c>
      <c r="E18" s="406"/>
      <c r="F18" s="406" t="s">
        <v>2917</v>
      </c>
      <c r="G18" s="406"/>
      <c r="H18" s="406" t="s">
        <v>2915</v>
      </c>
      <c r="I18" s="406" t="s">
        <v>2942</v>
      </c>
      <c r="J18" s="406"/>
      <c r="K18" s="406" t="s">
        <v>2917</v>
      </c>
      <c r="L18" s="406"/>
      <c r="M18" s="406" t="s">
        <v>2915</v>
      </c>
      <c r="N18" s="406" t="s">
        <v>2942</v>
      </c>
      <c r="O18" s="406" t="s">
        <v>2923</v>
      </c>
    </row>
    <row r="19" spans="2:15">
      <c r="B19" s="404" t="s">
        <v>1061</v>
      </c>
      <c r="C19" s="405" t="s">
        <v>2915</v>
      </c>
      <c r="D19" s="406" t="s">
        <v>2943</v>
      </c>
      <c r="E19" s="406"/>
      <c r="F19" s="406" t="s">
        <v>2926</v>
      </c>
      <c r="G19" s="406"/>
      <c r="H19" s="406" t="s">
        <v>2915</v>
      </c>
      <c r="I19" s="406" t="s">
        <v>2943</v>
      </c>
      <c r="J19" s="406"/>
      <c r="K19" s="406" t="s">
        <v>2926</v>
      </c>
      <c r="L19" s="406"/>
      <c r="M19" s="406" t="s">
        <v>2915</v>
      </c>
      <c r="N19" s="406" t="s">
        <v>2943</v>
      </c>
      <c r="O19" s="406" t="s">
        <v>2919</v>
      </c>
    </row>
    <row r="20" spans="2:15">
      <c r="B20" s="404" t="s">
        <v>565</v>
      </c>
      <c r="C20" s="406" t="s">
        <v>2915</v>
      </c>
      <c r="D20" s="406" t="s">
        <v>2924</v>
      </c>
      <c r="E20" s="406"/>
      <c r="F20" s="406" t="s">
        <v>2926</v>
      </c>
      <c r="G20" s="406"/>
      <c r="H20" s="406" t="s">
        <v>2915</v>
      </c>
      <c r="I20" s="406" t="s">
        <v>2924</v>
      </c>
      <c r="J20" s="406"/>
      <c r="K20" s="406" t="s">
        <v>2926</v>
      </c>
      <c r="L20" s="406"/>
      <c r="M20" s="406" t="s">
        <v>2915</v>
      </c>
      <c r="N20" s="406" t="s">
        <v>2924</v>
      </c>
      <c r="O20" s="406" t="s">
        <v>2923</v>
      </c>
    </row>
    <row r="21" spans="2:15">
      <c r="B21" s="404" t="s">
        <v>2674</v>
      </c>
      <c r="C21" s="405" t="s">
        <v>2918</v>
      </c>
      <c r="D21" s="406" t="s">
        <v>2918</v>
      </c>
      <c r="E21" s="406"/>
      <c r="F21" s="406" t="s">
        <v>2926</v>
      </c>
      <c r="G21" s="406"/>
      <c r="H21" s="406" t="s">
        <v>2623</v>
      </c>
      <c r="I21" s="406" t="s">
        <v>2623</v>
      </c>
      <c r="J21" s="406"/>
      <c r="K21" s="406" t="s">
        <v>2623</v>
      </c>
      <c r="L21" s="406"/>
      <c r="M21" s="406" t="s">
        <v>2918</v>
      </c>
      <c r="N21" s="406" t="s">
        <v>2918</v>
      </c>
      <c r="O21" s="406" t="s">
        <v>2919</v>
      </c>
    </row>
    <row r="22" spans="2:15">
      <c r="B22" s="404" t="s">
        <v>577</v>
      </c>
      <c r="C22" s="405" t="s">
        <v>2915</v>
      </c>
      <c r="D22" s="406" t="s">
        <v>2924</v>
      </c>
      <c r="E22" s="406"/>
      <c r="F22" s="406" t="s">
        <v>2926</v>
      </c>
      <c r="G22" s="406"/>
      <c r="H22" s="406" t="s">
        <v>2623</v>
      </c>
      <c r="I22" s="406" t="s">
        <v>2623</v>
      </c>
      <c r="J22" s="406"/>
      <c r="K22" s="406" t="s">
        <v>2623</v>
      </c>
      <c r="L22" s="406"/>
      <c r="M22" s="406" t="s">
        <v>2915</v>
      </c>
      <c r="N22" s="406" t="s">
        <v>2924</v>
      </c>
      <c r="O22" s="406" t="s">
        <v>2919</v>
      </c>
    </row>
    <row r="23" spans="2:15">
      <c r="B23" s="404" t="s">
        <v>518</v>
      </c>
      <c r="C23" s="405" t="s">
        <v>2915</v>
      </c>
      <c r="D23" s="406" t="s">
        <v>2944</v>
      </c>
      <c r="E23" s="406"/>
      <c r="F23" s="406" t="s">
        <v>2927</v>
      </c>
      <c r="G23" s="406"/>
      <c r="H23" s="406" t="s">
        <v>2623</v>
      </c>
      <c r="I23" s="406" t="s">
        <v>2623</v>
      </c>
      <c r="J23" s="406"/>
      <c r="K23" s="406" t="s">
        <v>2623</v>
      </c>
      <c r="L23" s="406"/>
      <c r="M23" s="406" t="s">
        <v>2915</v>
      </c>
      <c r="N23" s="406" t="s">
        <v>2944</v>
      </c>
      <c r="O23" s="406" t="s">
        <v>2919</v>
      </c>
    </row>
    <row r="24" spans="2:15">
      <c r="B24" s="404" t="s">
        <v>2675</v>
      </c>
      <c r="C24" s="405" t="s">
        <v>2918</v>
      </c>
      <c r="D24" s="406" t="s">
        <v>2918</v>
      </c>
      <c r="E24" s="406"/>
      <c r="F24" s="406" t="s">
        <v>2927</v>
      </c>
      <c r="G24" s="406"/>
      <c r="H24" s="406" t="s">
        <v>2918</v>
      </c>
      <c r="I24" s="406" t="s">
        <v>2918</v>
      </c>
      <c r="J24" s="406"/>
      <c r="K24" s="406" t="s">
        <v>2927</v>
      </c>
      <c r="L24" s="406"/>
      <c r="M24" s="406" t="s">
        <v>2918</v>
      </c>
      <c r="N24" s="406" t="s">
        <v>2918</v>
      </c>
      <c r="O24" s="406" t="s">
        <v>2919</v>
      </c>
    </row>
    <row r="25" spans="2:15">
      <c r="B25" s="404" t="s">
        <v>2677</v>
      </c>
      <c r="C25" s="405" t="s">
        <v>2915</v>
      </c>
      <c r="D25" s="406" t="s">
        <v>2929</v>
      </c>
      <c r="E25" s="406"/>
      <c r="F25" s="406" t="s">
        <v>2926</v>
      </c>
      <c r="G25" s="406"/>
      <c r="H25" s="406" t="s">
        <v>2915</v>
      </c>
      <c r="I25" s="406" t="s">
        <v>2929</v>
      </c>
      <c r="J25" s="406"/>
      <c r="K25" s="406" t="s">
        <v>2926</v>
      </c>
      <c r="L25" s="406"/>
      <c r="M25" s="406" t="s">
        <v>2915</v>
      </c>
      <c r="N25" s="406" t="s">
        <v>2929</v>
      </c>
      <c r="O25" s="406" t="s">
        <v>2919</v>
      </c>
    </row>
    <row r="26" spans="2:15">
      <c r="B26" s="404" t="s">
        <v>575</v>
      </c>
      <c r="C26" s="405" t="s">
        <v>2939</v>
      </c>
      <c r="D26" s="406" t="s">
        <v>2945</v>
      </c>
      <c r="E26" s="406"/>
      <c r="F26" s="406" t="s">
        <v>2926</v>
      </c>
      <c r="G26" s="406"/>
      <c r="H26" s="406" t="s">
        <v>2939</v>
      </c>
      <c r="I26" s="406" t="s">
        <v>2945</v>
      </c>
      <c r="J26" s="406"/>
      <c r="K26" s="406" t="s">
        <v>2926</v>
      </c>
      <c r="L26" s="406"/>
      <c r="M26" s="406" t="s">
        <v>2939</v>
      </c>
      <c r="N26" s="406" t="s">
        <v>2945</v>
      </c>
      <c r="O26" s="406" t="s">
        <v>2923</v>
      </c>
    </row>
    <row r="27" spans="2:15">
      <c r="B27" s="404" t="s">
        <v>563</v>
      </c>
      <c r="C27" s="405" t="s">
        <v>2918</v>
      </c>
      <c r="D27" s="406" t="s">
        <v>2918</v>
      </c>
      <c r="E27" s="406"/>
      <c r="F27" s="406" t="s">
        <v>2917</v>
      </c>
      <c r="G27" s="406"/>
      <c r="H27" s="406" t="s">
        <v>2623</v>
      </c>
      <c r="I27" s="406" t="s">
        <v>2623</v>
      </c>
      <c r="J27" s="406"/>
      <c r="K27" s="406" t="s">
        <v>2623</v>
      </c>
      <c r="L27" s="406"/>
      <c r="M27" s="406" t="s">
        <v>2918</v>
      </c>
      <c r="N27" s="406" t="s">
        <v>2918</v>
      </c>
      <c r="O27" s="406" t="s">
        <v>2923</v>
      </c>
    </row>
    <row r="28" spans="2:15">
      <c r="B28" s="404" t="s">
        <v>583</v>
      </c>
      <c r="C28" s="405" t="s">
        <v>2918</v>
      </c>
      <c r="D28" s="406" t="s">
        <v>2918</v>
      </c>
      <c r="E28" s="406"/>
      <c r="F28" s="406" t="s">
        <v>2926</v>
      </c>
      <c r="G28" s="406"/>
      <c r="H28" s="406" t="s">
        <v>2623</v>
      </c>
      <c r="I28" s="406" t="s">
        <v>2623</v>
      </c>
      <c r="J28" s="406"/>
      <c r="K28" s="406" t="s">
        <v>2623</v>
      </c>
      <c r="L28" s="406"/>
      <c r="M28" s="406" t="s">
        <v>2918</v>
      </c>
      <c r="N28" s="406" t="s">
        <v>2918</v>
      </c>
      <c r="O28" s="406" t="s">
        <v>2919</v>
      </c>
    </row>
    <row r="29" spans="2:15">
      <c r="B29" s="404" t="s">
        <v>2678</v>
      </c>
      <c r="C29" s="405" t="s">
        <v>2915</v>
      </c>
      <c r="D29" s="406" t="s">
        <v>2929</v>
      </c>
      <c r="E29" s="406"/>
      <c r="F29" s="406" t="s">
        <v>2926</v>
      </c>
      <c r="G29" s="406"/>
      <c r="H29" s="406" t="s">
        <v>2623</v>
      </c>
      <c r="I29" s="406" t="s">
        <v>2623</v>
      </c>
      <c r="J29" s="406"/>
      <c r="K29" s="406" t="s">
        <v>2623</v>
      </c>
      <c r="L29" s="406"/>
      <c r="M29" s="406" t="s">
        <v>2915</v>
      </c>
      <c r="N29" s="406" t="s">
        <v>2929</v>
      </c>
      <c r="O29" s="406" t="s">
        <v>2919</v>
      </c>
    </row>
    <row r="30" spans="2:15">
      <c r="B30" s="404" t="s">
        <v>561</v>
      </c>
      <c r="C30" s="405" t="s">
        <v>2915</v>
      </c>
      <c r="D30" s="406" t="s">
        <v>2922</v>
      </c>
      <c r="E30" s="406"/>
      <c r="F30" s="406" t="s">
        <v>2926</v>
      </c>
      <c r="G30" s="406"/>
      <c r="H30" s="406" t="s">
        <v>2915</v>
      </c>
      <c r="I30" s="406" t="s">
        <v>2922</v>
      </c>
      <c r="J30" s="406"/>
      <c r="K30" s="406" t="s">
        <v>2926</v>
      </c>
      <c r="L30" s="406"/>
      <c r="M30" s="406" t="s">
        <v>2940</v>
      </c>
      <c r="N30" s="406" t="s">
        <v>2946</v>
      </c>
      <c r="O30" s="406" t="s">
        <v>2923</v>
      </c>
    </row>
    <row r="31" spans="2:15">
      <c r="B31" s="404" t="s">
        <v>550</v>
      </c>
      <c r="C31" s="405" t="s">
        <v>2915</v>
      </c>
      <c r="D31" s="406" t="s">
        <v>2925</v>
      </c>
      <c r="E31" s="406"/>
      <c r="F31" s="406" t="s">
        <v>2926</v>
      </c>
      <c r="G31" s="406"/>
      <c r="H31" s="406" t="s">
        <v>2915</v>
      </c>
      <c r="I31" s="406" t="s">
        <v>2925</v>
      </c>
      <c r="J31" s="406"/>
      <c r="K31" s="406" t="s">
        <v>2926</v>
      </c>
      <c r="L31" s="406"/>
      <c r="M31" s="406" t="s">
        <v>2915</v>
      </c>
      <c r="N31" s="406" t="s">
        <v>2925</v>
      </c>
      <c r="O31" s="406" t="s">
        <v>2919</v>
      </c>
    </row>
    <row r="32" spans="2:15">
      <c r="B32" s="404" t="s">
        <v>516</v>
      </c>
      <c r="C32" s="405" t="s">
        <v>2915</v>
      </c>
      <c r="D32" s="406" t="s">
        <v>2925</v>
      </c>
      <c r="E32" s="406"/>
      <c r="F32" s="406" t="s">
        <v>2917</v>
      </c>
      <c r="G32" s="406"/>
      <c r="H32" s="406" t="s">
        <v>2915</v>
      </c>
      <c r="I32" s="406" t="s">
        <v>2925</v>
      </c>
      <c r="J32" s="406"/>
      <c r="K32" s="406" t="s">
        <v>2917</v>
      </c>
      <c r="L32" s="406"/>
      <c r="M32" s="406" t="s">
        <v>2915</v>
      </c>
      <c r="N32" s="406" t="s">
        <v>2925</v>
      </c>
      <c r="O32" s="406" t="s">
        <v>2923</v>
      </c>
    </row>
    <row r="33" spans="1:17">
      <c r="B33" s="404" t="s">
        <v>2679</v>
      </c>
      <c r="C33" s="405" t="s">
        <v>2918</v>
      </c>
      <c r="D33" s="406" t="s">
        <v>2918</v>
      </c>
      <c r="E33" s="406"/>
      <c r="F33" s="406" t="s">
        <v>2926</v>
      </c>
      <c r="G33" s="406"/>
      <c r="H33" s="406" t="s">
        <v>2623</v>
      </c>
      <c r="I33" s="406" t="s">
        <v>2623</v>
      </c>
      <c r="J33" s="406"/>
      <c r="K33" s="406" t="s">
        <v>2623</v>
      </c>
      <c r="L33" s="406"/>
      <c r="M33" s="406" t="s">
        <v>2918</v>
      </c>
      <c r="N33" s="406" t="s">
        <v>2918</v>
      </c>
      <c r="O33" s="406" t="s">
        <v>2919</v>
      </c>
    </row>
    <row r="34" spans="1:17">
      <c r="B34" s="404" t="s">
        <v>526</v>
      </c>
      <c r="C34" s="405" t="s">
        <v>2915</v>
      </c>
      <c r="D34" s="406" t="s">
        <v>2925</v>
      </c>
      <c r="E34" s="406"/>
      <c r="F34" s="406" t="s">
        <v>2926</v>
      </c>
      <c r="G34" s="406"/>
      <c r="H34" s="406" t="s">
        <v>2915</v>
      </c>
      <c r="I34" s="406" t="s">
        <v>2925</v>
      </c>
      <c r="J34" s="406"/>
      <c r="K34" s="406" t="s">
        <v>2926</v>
      </c>
      <c r="L34" s="406"/>
      <c r="M34" s="406" t="s">
        <v>2915</v>
      </c>
      <c r="N34" s="406" t="s">
        <v>2925</v>
      </c>
      <c r="O34" s="406" t="s">
        <v>2923</v>
      </c>
    </row>
    <row r="35" spans="1:17">
      <c r="B35" s="404" t="s">
        <v>1617</v>
      </c>
      <c r="C35" s="406" t="s">
        <v>2915</v>
      </c>
      <c r="D35" s="406" t="s">
        <v>2935</v>
      </c>
      <c r="E35" s="406"/>
      <c r="F35" s="406" t="s">
        <v>2927</v>
      </c>
      <c r="G35" s="406"/>
      <c r="H35" s="406" t="s">
        <v>2915</v>
      </c>
      <c r="I35" s="406" t="s">
        <v>2935</v>
      </c>
      <c r="J35" s="406"/>
      <c r="K35" s="406" t="s">
        <v>2927</v>
      </c>
      <c r="L35" s="406"/>
      <c r="M35" s="406" t="s">
        <v>2915</v>
      </c>
      <c r="N35" s="406" t="s">
        <v>2935</v>
      </c>
      <c r="O35" s="406" t="s">
        <v>2921</v>
      </c>
    </row>
    <row r="36" spans="1:17">
      <c r="B36" s="404" t="s">
        <v>2681</v>
      </c>
      <c r="C36" s="405" t="s">
        <v>2918</v>
      </c>
      <c r="D36" s="406" t="s">
        <v>2918</v>
      </c>
      <c r="E36" s="406"/>
      <c r="F36" s="406" t="s">
        <v>2926</v>
      </c>
      <c r="G36" s="406"/>
      <c r="H36" s="406" t="s">
        <v>2623</v>
      </c>
      <c r="I36" s="406" t="s">
        <v>2623</v>
      </c>
      <c r="J36" s="406"/>
      <c r="K36" s="406" t="s">
        <v>2623</v>
      </c>
      <c r="L36" s="406"/>
      <c r="M36" s="406" t="s">
        <v>2918</v>
      </c>
      <c r="N36" s="406" t="s">
        <v>2918</v>
      </c>
      <c r="O36" s="406" t="s">
        <v>2919</v>
      </c>
    </row>
    <row r="37" spans="1:17" ht="13.5">
      <c r="B37" s="404" t="s">
        <v>2947</v>
      </c>
      <c r="C37" s="405" t="s">
        <v>2915</v>
      </c>
      <c r="D37" s="406" t="s">
        <v>2935</v>
      </c>
      <c r="E37" s="406"/>
      <c r="F37" s="406" t="s">
        <v>2926</v>
      </c>
      <c r="G37" s="406"/>
      <c r="H37" s="406" t="s">
        <v>2915</v>
      </c>
      <c r="I37" s="406" t="s">
        <v>2935</v>
      </c>
      <c r="J37" s="406"/>
      <c r="K37" s="406" t="s">
        <v>2926</v>
      </c>
      <c r="L37" s="406"/>
      <c r="M37" s="406" t="s">
        <v>2915</v>
      </c>
      <c r="N37" s="406" t="s">
        <v>2935</v>
      </c>
      <c r="O37" s="406" t="s">
        <v>2919</v>
      </c>
    </row>
    <row r="38" spans="1:17">
      <c r="B38" s="404" t="s">
        <v>2682</v>
      </c>
      <c r="C38" s="405" t="s">
        <v>2918</v>
      </c>
      <c r="D38" s="406" t="s">
        <v>2918</v>
      </c>
      <c r="E38" s="406"/>
      <c r="F38" s="406" t="s">
        <v>2926</v>
      </c>
      <c r="G38" s="406"/>
      <c r="H38" s="406" t="s">
        <v>2623</v>
      </c>
      <c r="I38" s="406" t="s">
        <v>2623</v>
      </c>
      <c r="J38" s="406"/>
      <c r="K38" s="406" t="s">
        <v>2623</v>
      </c>
      <c r="L38" s="406"/>
      <c r="M38" s="406" t="s">
        <v>2918</v>
      </c>
      <c r="N38" s="406" t="s">
        <v>2918</v>
      </c>
      <c r="O38" s="406" t="s">
        <v>2919</v>
      </c>
    </row>
    <row r="39" spans="1:17" ht="13.5">
      <c r="B39" s="404" t="s">
        <v>2948</v>
      </c>
      <c r="C39" s="405" t="s">
        <v>2939</v>
      </c>
      <c r="D39" s="406" t="s">
        <v>2949</v>
      </c>
      <c r="E39" s="406"/>
      <c r="F39" s="406" t="s">
        <v>2917</v>
      </c>
      <c r="G39" s="406"/>
      <c r="H39" s="406" t="s">
        <v>2939</v>
      </c>
      <c r="I39" s="406" t="s">
        <v>2949</v>
      </c>
      <c r="J39" s="406"/>
      <c r="K39" s="406" t="s">
        <v>2917</v>
      </c>
      <c r="L39" s="406"/>
      <c r="M39" s="406" t="s">
        <v>2939</v>
      </c>
      <c r="N39" s="406" t="s">
        <v>2949</v>
      </c>
      <c r="O39" s="406" t="s">
        <v>2919</v>
      </c>
    </row>
    <row r="40" spans="1:17">
      <c r="B40" s="404" t="s">
        <v>2684</v>
      </c>
      <c r="C40" s="405" t="s">
        <v>2915</v>
      </c>
      <c r="D40" s="406" t="s">
        <v>2925</v>
      </c>
      <c r="E40" s="406"/>
      <c r="F40" s="406" t="s">
        <v>2917</v>
      </c>
      <c r="G40" s="406"/>
      <c r="H40" s="406" t="s">
        <v>2915</v>
      </c>
      <c r="I40" s="406" t="s">
        <v>2925</v>
      </c>
      <c r="J40" s="406"/>
      <c r="K40" s="406" t="s">
        <v>2917</v>
      </c>
      <c r="L40" s="406"/>
      <c r="M40" s="406" t="s">
        <v>2915</v>
      </c>
      <c r="N40" s="406" t="s">
        <v>2925</v>
      </c>
      <c r="O40" s="406" t="s">
        <v>2919</v>
      </c>
    </row>
    <row r="41" spans="1:17">
      <c r="B41" s="404" t="s">
        <v>2685</v>
      </c>
      <c r="C41" s="405" t="s">
        <v>2915</v>
      </c>
      <c r="D41" s="406" t="s">
        <v>2925</v>
      </c>
      <c r="E41" s="406"/>
      <c r="F41" s="406" t="s">
        <v>2926</v>
      </c>
      <c r="G41" s="406"/>
      <c r="H41" s="406" t="s">
        <v>2915</v>
      </c>
      <c r="I41" s="406" t="s">
        <v>2925</v>
      </c>
      <c r="J41" s="406"/>
      <c r="K41" s="406" t="s">
        <v>2926</v>
      </c>
      <c r="L41" s="406"/>
      <c r="M41" s="406" t="s">
        <v>2915</v>
      </c>
      <c r="N41" s="406" t="s">
        <v>2925</v>
      </c>
      <c r="O41" s="406" t="s">
        <v>2919</v>
      </c>
    </row>
    <row r="42" spans="1:17">
      <c r="B42" s="404" t="s">
        <v>2686</v>
      </c>
      <c r="C42" s="405" t="s">
        <v>2915</v>
      </c>
      <c r="D42" s="406" t="s">
        <v>2950</v>
      </c>
      <c r="E42" s="406"/>
      <c r="F42" s="406" t="s">
        <v>2927</v>
      </c>
      <c r="G42" s="406"/>
      <c r="H42" s="406" t="s">
        <v>2623</v>
      </c>
      <c r="I42" s="406" t="s">
        <v>2623</v>
      </c>
      <c r="J42" s="406"/>
      <c r="K42" s="406" t="s">
        <v>2623</v>
      </c>
      <c r="L42" s="406"/>
      <c r="M42" s="406" t="s">
        <v>2915</v>
      </c>
      <c r="N42" s="406" t="s">
        <v>2950</v>
      </c>
      <c r="O42" s="406" t="s">
        <v>2919</v>
      </c>
    </row>
    <row r="43" spans="1:17">
      <c r="B43" s="404" t="s">
        <v>514</v>
      </c>
      <c r="C43" s="405" t="s">
        <v>2940</v>
      </c>
      <c r="D43" s="406" t="s">
        <v>2951</v>
      </c>
      <c r="E43" s="406"/>
      <c r="F43" s="406" t="s">
        <v>2917</v>
      </c>
      <c r="G43" s="406"/>
      <c r="H43" s="406" t="s">
        <v>2623</v>
      </c>
      <c r="I43" s="406" t="s">
        <v>2623</v>
      </c>
      <c r="J43" s="406"/>
      <c r="K43" s="406" t="s">
        <v>2623</v>
      </c>
      <c r="L43" s="406"/>
      <c r="M43" s="406" t="s">
        <v>2940</v>
      </c>
      <c r="N43" s="406" t="s">
        <v>2951</v>
      </c>
      <c r="O43" s="406" t="s">
        <v>2923</v>
      </c>
    </row>
    <row r="44" spans="1:17" ht="13.5">
      <c r="B44" s="404" t="s">
        <v>2952</v>
      </c>
      <c r="C44" s="405" t="s">
        <v>2915</v>
      </c>
      <c r="D44" s="406" t="s">
        <v>2953</v>
      </c>
      <c r="E44" s="406"/>
      <c r="F44" s="406" t="s">
        <v>2926</v>
      </c>
      <c r="G44" s="406"/>
      <c r="H44" s="406" t="s">
        <v>2915</v>
      </c>
      <c r="I44" s="406" t="s">
        <v>2953</v>
      </c>
      <c r="J44" s="406"/>
      <c r="K44" s="406" t="s">
        <v>2926</v>
      </c>
      <c r="L44" s="406"/>
      <c r="M44" s="406" t="s">
        <v>2915</v>
      </c>
      <c r="N44" s="406" t="s">
        <v>2953</v>
      </c>
      <c r="O44" s="406" t="s">
        <v>2919</v>
      </c>
    </row>
    <row r="45" spans="1:17" s="77" customFormat="1">
      <c r="A45" s="411"/>
      <c r="B45" s="407" t="s">
        <v>2689</v>
      </c>
      <c r="C45" s="408" t="s">
        <v>2915</v>
      </c>
      <c r="D45" s="409" t="s">
        <v>2929</v>
      </c>
      <c r="E45" s="409"/>
      <c r="F45" s="409" t="s">
        <v>2926</v>
      </c>
      <c r="G45" s="409"/>
      <c r="H45" s="409" t="s">
        <v>2915</v>
      </c>
      <c r="I45" s="409" t="s">
        <v>2929</v>
      </c>
      <c r="J45" s="409"/>
      <c r="K45" s="409" t="s">
        <v>2926</v>
      </c>
      <c r="L45" s="409"/>
      <c r="M45" s="409" t="s">
        <v>2915</v>
      </c>
      <c r="N45" s="409" t="s">
        <v>2929</v>
      </c>
      <c r="O45" s="409" t="s">
        <v>2919</v>
      </c>
      <c r="P45" s="411"/>
      <c r="Q45" s="411"/>
    </row>
    <row r="46" spans="1:17" ht="39" customHeight="1">
      <c r="B46" s="482" t="s">
        <v>2954</v>
      </c>
      <c r="C46" s="482"/>
      <c r="D46" s="482"/>
      <c r="E46" s="482"/>
      <c r="F46" s="482"/>
      <c r="G46" s="482"/>
      <c r="H46" s="482"/>
      <c r="I46" s="482"/>
      <c r="J46" s="482"/>
      <c r="K46" s="482"/>
      <c r="L46" s="482"/>
      <c r="M46" s="482"/>
      <c r="N46" s="482"/>
      <c r="O46" s="482"/>
      <c r="P46" s="483"/>
    </row>
    <row r="47" spans="1:17" ht="39.75" customHeight="1">
      <c r="B47" s="484" t="s">
        <v>2931</v>
      </c>
      <c r="C47" s="484"/>
      <c r="D47" s="484"/>
      <c r="E47" s="484"/>
      <c r="F47" s="484"/>
      <c r="G47" s="484"/>
      <c r="H47" s="484"/>
      <c r="I47" s="484"/>
      <c r="J47" s="484"/>
      <c r="K47" s="484"/>
      <c r="L47" s="484"/>
      <c r="M47" s="484"/>
      <c r="N47" s="484"/>
      <c r="O47" s="484"/>
      <c r="P47" s="484"/>
    </row>
    <row r="48" spans="1:17" ht="27.75" customHeight="1">
      <c r="B48" s="483" t="s">
        <v>2955</v>
      </c>
      <c r="C48" s="483"/>
      <c r="D48" s="483"/>
      <c r="E48" s="483"/>
      <c r="F48" s="483"/>
      <c r="G48" s="483"/>
      <c r="H48" s="483"/>
      <c r="I48" s="483"/>
      <c r="J48" s="483"/>
      <c r="K48" s="483"/>
      <c r="L48" s="483"/>
      <c r="M48" s="483"/>
      <c r="N48" s="483"/>
      <c r="O48" s="483"/>
      <c r="P48" s="483"/>
    </row>
    <row r="49" spans="2:16">
      <c r="B49" s="483"/>
      <c r="C49" s="483"/>
      <c r="D49" s="483"/>
      <c r="E49" s="483"/>
      <c r="F49" s="483"/>
      <c r="G49" s="483"/>
      <c r="H49" s="483"/>
      <c r="I49" s="483"/>
      <c r="J49" s="483"/>
      <c r="K49" s="483"/>
      <c r="L49" s="483"/>
      <c r="M49" s="483"/>
      <c r="N49" s="483"/>
      <c r="O49" s="483"/>
      <c r="P49" s="483"/>
    </row>
    <row r="50" spans="2:16" ht="15" customHeight="1">
      <c r="B50" s="483"/>
      <c r="C50" s="483"/>
      <c r="D50" s="483"/>
      <c r="E50" s="483"/>
      <c r="F50" s="483"/>
      <c r="G50" s="483"/>
      <c r="H50" s="483"/>
      <c r="I50" s="483"/>
      <c r="J50" s="483"/>
      <c r="K50" s="483"/>
      <c r="L50" s="483"/>
      <c r="M50" s="483"/>
      <c r="N50" s="483"/>
      <c r="O50" s="483"/>
      <c r="P50" s="483"/>
    </row>
    <row r="51" spans="2:16">
      <c r="B51" s="483"/>
      <c r="C51" s="483"/>
      <c r="D51" s="483"/>
      <c r="E51" s="483"/>
      <c r="F51" s="483"/>
      <c r="G51" s="483"/>
      <c r="H51" s="483"/>
      <c r="I51" s="483"/>
      <c r="J51" s="483"/>
      <c r="K51" s="483"/>
      <c r="L51" s="483"/>
      <c r="M51" s="483"/>
      <c r="N51" s="483"/>
      <c r="O51" s="483"/>
      <c r="P51" s="483"/>
    </row>
    <row r="52" spans="2:16" ht="4.3499999999999996" hidden="1" customHeight="1">
      <c r="B52" s="483"/>
      <c r="C52" s="483"/>
      <c r="D52" s="483"/>
      <c r="E52" s="483"/>
      <c r="F52" s="483"/>
      <c r="G52" s="483"/>
      <c r="H52" s="483"/>
      <c r="I52" s="483"/>
      <c r="J52" s="483"/>
      <c r="K52" s="483"/>
      <c r="L52" s="483"/>
      <c r="M52" s="483"/>
      <c r="N52" s="483"/>
      <c r="O52" s="483"/>
      <c r="P52" s="483"/>
    </row>
    <row r="53" spans="2:16" ht="35.25" customHeight="1">
      <c r="B53" s="483" t="s">
        <v>2956</v>
      </c>
      <c r="C53" s="483"/>
      <c r="D53" s="483"/>
      <c r="E53" s="483"/>
      <c r="F53" s="483"/>
      <c r="G53" s="483"/>
      <c r="H53" s="483"/>
      <c r="I53" s="483"/>
      <c r="J53" s="483"/>
      <c r="K53" s="483"/>
      <c r="L53" s="483"/>
      <c r="M53" s="483"/>
      <c r="N53" s="483"/>
      <c r="O53" s="483"/>
      <c r="P53" s="483"/>
    </row>
    <row r="54" spans="2:16" ht="18" customHeight="1">
      <c r="B54" s="483" t="s">
        <v>2957</v>
      </c>
      <c r="C54" s="483"/>
      <c r="D54" s="483"/>
      <c r="E54" s="483"/>
      <c r="F54" s="483"/>
      <c r="G54" s="483"/>
      <c r="H54" s="483"/>
      <c r="I54" s="483"/>
      <c r="J54" s="483"/>
      <c r="K54" s="483"/>
      <c r="L54" s="483"/>
      <c r="M54" s="483"/>
      <c r="N54" s="483"/>
      <c r="O54" s="483"/>
      <c r="P54" s="483"/>
    </row>
    <row r="55" spans="2:16" ht="13.5">
      <c r="B55" s="404" t="s">
        <v>2958</v>
      </c>
      <c r="C55" s="405"/>
      <c r="D55" s="405"/>
      <c r="E55" s="405"/>
      <c r="F55" s="405"/>
      <c r="G55" s="405"/>
      <c r="H55" s="405"/>
      <c r="I55" s="405"/>
      <c r="J55" s="405"/>
      <c r="K55" s="405"/>
      <c r="L55" s="405"/>
      <c r="M55" s="405"/>
      <c r="N55" s="405"/>
      <c r="O55" s="405"/>
      <c r="P55" s="405"/>
    </row>
    <row r="56" spans="2:16" ht="27.75" customHeight="1">
      <c r="B56" s="484" t="s">
        <v>2959</v>
      </c>
      <c r="C56" s="491"/>
      <c r="D56" s="491"/>
      <c r="E56" s="491"/>
      <c r="F56" s="491"/>
      <c r="G56" s="491"/>
      <c r="H56" s="491"/>
      <c r="I56" s="491"/>
      <c r="J56" s="491"/>
      <c r="K56" s="491"/>
      <c r="L56" s="491"/>
      <c r="M56" s="491"/>
      <c r="N56" s="491"/>
      <c r="O56" s="491"/>
      <c r="P56" s="491"/>
    </row>
    <row r="57" spans="2:16" ht="18" customHeight="1">
      <c r="B57" s="404" t="s">
        <v>2960</v>
      </c>
      <c r="C57" s="405"/>
      <c r="D57" s="405"/>
      <c r="E57" s="405"/>
      <c r="F57" s="405"/>
      <c r="G57" s="405"/>
      <c r="H57" s="405"/>
      <c r="I57" s="405"/>
      <c r="J57" s="405"/>
      <c r="K57" s="405"/>
      <c r="L57" s="405"/>
      <c r="M57" s="405"/>
      <c r="N57" s="405"/>
      <c r="O57" s="405"/>
      <c r="P57" s="405"/>
    </row>
    <row r="58" spans="2:16" ht="32.25" customHeight="1">
      <c r="B58" s="490" t="s">
        <v>2961</v>
      </c>
      <c r="C58" s="490"/>
      <c r="D58" s="490"/>
      <c r="E58" s="490"/>
      <c r="F58" s="490"/>
      <c r="G58" s="490"/>
      <c r="H58" s="490"/>
      <c r="I58" s="490"/>
      <c r="J58" s="490"/>
      <c r="K58" s="490"/>
      <c r="L58" s="490"/>
      <c r="M58" s="490"/>
      <c r="N58" s="490"/>
      <c r="O58" s="490"/>
      <c r="P58" s="405"/>
    </row>
  </sheetData>
  <mergeCells count="17">
    <mergeCell ref="B2:O2"/>
    <mergeCell ref="C3:F3"/>
    <mergeCell ref="H3:K3"/>
    <mergeCell ref="M3:O3"/>
    <mergeCell ref="C4:D4"/>
    <mergeCell ref="F4:F5"/>
    <mergeCell ref="H4:I4"/>
    <mergeCell ref="K4:K5"/>
    <mergeCell ref="M4:N4"/>
    <mergeCell ref="O4:O5"/>
    <mergeCell ref="B58:O58"/>
    <mergeCell ref="B46:P46"/>
    <mergeCell ref="B47:P47"/>
    <mergeCell ref="B48:P52"/>
    <mergeCell ref="B53:P53"/>
    <mergeCell ref="B54:P54"/>
    <mergeCell ref="B56:P56"/>
  </mergeCells>
  <conditionalFormatting sqref="B26:N40 B12:O25 B7:O10 C6 E6:G6 J6 L6:M6 B42:N44 B45">
    <cfRule type="expression" dxfId="21" priority="13">
      <formula>MOD(ROW(),2)=0</formula>
    </cfRule>
  </conditionalFormatting>
  <conditionalFormatting sqref="B41:N41">
    <cfRule type="expression" dxfId="20" priority="12">
      <formula>MOD(ROW(),2)=0</formula>
    </cfRule>
  </conditionalFormatting>
  <conditionalFormatting sqref="O26:O44">
    <cfRule type="expression" dxfId="19" priority="11">
      <formula>MOD(ROW(),2)=0</formula>
    </cfRule>
  </conditionalFormatting>
  <conditionalFormatting sqref="B11:O11">
    <cfRule type="expression" dxfId="18" priority="10">
      <formula>MOD(ROW(),2)=0</formula>
    </cfRule>
  </conditionalFormatting>
  <conditionalFormatting sqref="B6">
    <cfRule type="expression" dxfId="17" priority="9">
      <formula>MOD(ROW(),2)=0</formula>
    </cfRule>
  </conditionalFormatting>
  <conditionalFormatting sqref="D6">
    <cfRule type="expression" dxfId="16" priority="8">
      <formula>MOD(ROW(),2)=0</formula>
    </cfRule>
  </conditionalFormatting>
  <conditionalFormatting sqref="H6">
    <cfRule type="expression" dxfId="15" priority="7">
      <formula>MOD(ROW(),2)=0</formula>
    </cfRule>
  </conditionalFormatting>
  <conditionalFormatting sqref="I6">
    <cfRule type="expression" dxfId="14" priority="6">
      <formula>MOD(ROW(),2)=0</formula>
    </cfRule>
  </conditionalFormatting>
  <conditionalFormatting sqref="K6">
    <cfRule type="expression" dxfId="13" priority="5">
      <formula>MOD(ROW(),2)=0</formula>
    </cfRule>
  </conditionalFormatting>
  <conditionalFormatting sqref="N6">
    <cfRule type="expression" dxfId="12" priority="4">
      <formula>MOD(ROW(),2)=0</formula>
    </cfRule>
  </conditionalFormatting>
  <conditionalFormatting sqref="O6">
    <cfRule type="expression" dxfId="11" priority="3">
      <formula>MOD(ROW(),2)=0</formula>
    </cfRule>
  </conditionalFormatting>
  <conditionalFormatting sqref="C45:N45">
    <cfRule type="expression" dxfId="10" priority="2">
      <formula>MOD(ROW(),2)=0</formula>
    </cfRule>
  </conditionalFormatting>
  <conditionalFormatting sqref="O45">
    <cfRule type="expression" dxfId="9" priority="1">
      <formula>MOD(ROW(),2)=0</formula>
    </cfRule>
  </conditionalFormatting>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CC70A-47EE-4118-9AC2-DF770E9B9943}">
  <dimension ref="B2:P51"/>
  <sheetViews>
    <sheetView zoomScale="112" zoomScaleNormal="112" workbookViewId="0">
      <selection activeCell="B47" sqref="B47:P47"/>
    </sheetView>
  </sheetViews>
  <sheetFormatPr defaultRowHeight="12.75"/>
  <cols>
    <col min="1" max="1" width="9.140625" style="7"/>
    <col min="2" max="2" width="28.140625" style="7" bestFit="1" customWidth="1"/>
    <col min="3" max="3" width="10.140625" style="7" bestFit="1" customWidth="1"/>
    <col min="4" max="4" width="11.85546875" style="7" bestFit="1" customWidth="1"/>
    <col min="5" max="5" width="1.7109375" style="7" customWidth="1"/>
    <col min="6" max="6" width="18.85546875" style="7" bestFit="1" customWidth="1"/>
    <col min="7" max="7" width="9.140625" style="7"/>
    <col min="8" max="8" width="10.140625" style="7" bestFit="1" customWidth="1"/>
    <col min="9" max="9" width="10.5703125" style="7" bestFit="1" customWidth="1"/>
    <col min="10" max="10" width="1.7109375" style="7" customWidth="1"/>
    <col min="11" max="11" width="10.85546875" style="7" bestFit="1" customWidth="1"/>
    <col min="12" max="12" width="1.7109375" style="7" customWidth="1"/>
    <col min="13" max="13" width="10.140625" style="7" bestFit="1" customWidth="1"/>
    <col min="14" max="14" width="15.5703125" style="7" bestFit="1" customWidth="1"/>
    <col min="15" max="15" width="17.28515625" style="7" bestFit="1" customWidth="1"/>
    <col min="16" max="16384" width="9.140625" style="7"/>
  </cols>
  <sheetData>
    <row r="2" spans="2:15" ht="12.4" customHeight="1">
      <c r="B2" s="485" t="s">
        <v>82</v>
      </c>
      <c r="C2" s="485"/>
      <c r="D2" s="485"/>
      <c r="E2" s="485"/>
      <c r="F2" s="485"/>
      <c r="G2" s="485"/>
      <c r="H2" s="485"/>
      <c r="I2" s="485"/>
      <c r="J2" s="485"/>
      <c r="K2" s="485"/>
      <c r="L2" s="485"/>
      <c r="M2" s="485"/>
      <c r="N2" s="485"/>
      <c r="O2" s="485"/>
    </row>
    <row r="3" spans="2:15" ht="12.4" customHeight="1">
      <c r="B3" s="395"/>
      <c r="C3" s="486" t="s">
        <v>2907</v>
      </c>
      <c r="D3" s="486"/>
      <c r="E3" s="486"/>
      <c r="F3" s="486"/>
      <c r="G3" s="396"/>
      <c r="H3" s="486" t="s">
        <v>2908</v>
      </c>
      <c r="I3" s="486"/>
      <c r="J3" s="486"/>
      <c r="K3" s="486"/>
      <c r="L3" s="396"/>
      <c r="M3" s="486" t="s">
        <v>2909</v>
      </c>
      <c r="N3" s="486"/>
      <c r="O3" s="486"/>
    </row>
    <row r="4" spans="2:15" ht="24.95" customHeight="1">
      <c r="B4" s="397"/>
      <c r="C4" s="487" t="s">
        <v>2910</v>
      </c>
      <c r="D4" s="487"/>
      <c r="E4" s="398"/>
      <c r="F4" s="488" t="s">
        <v>2911</v>
      </c>
      <c r="G4" s="399"/>
      <c r="H4" s="487" t="s">
        <v>2910</v>
      </c>
      <c r="I4" s="487"/>
      <c r="J4" s="398"/>
      <c r="K4" s="488" t="s">
        <v>2911</v>
      </c>
      <c r="L4" s="399"/>
      <c r="M4" s="487" t="s">
        <v>2910</v>
      </c>
      <c r="N4" s="487"/>
      <c r="O4" s="488" t="s">
        <v>2912</v>
      </c>
    </row>
    <row r="5" spans="2:15" ht="12.4" customHeight="1">
      <c r="B5" s="397"/>
      <c r="C5" s="400" t="s">
        <v>2913</v>
      </c>
      <c r="D5" s="400" t="s">
        <v>2914</v>
      </c>
      <c r="E5" s="396"/>
      <c r="F5" s="489"/>
      <c r="G5" s="396"/>
      <c r="H5" s="400" t="s">
        <v>2913</v>
      </c>
      <c r="I5" s="400" t="s">
        <v>2914</v>
      </c>
      <c r="J5" s="396"/>
      <c r="K5" s="489"/>
      <c r="L5" s="396"/>
      <c r="M5" s="400" t="s">
        <v>2913</v>
      </c>
      <c r="N5" s="400" t="s">
        <v>2914</v>
      </c>
      <c r="O5" s="489"/>
    </row>
    <row r="6" spans="2:15" ht="12.4" customHeight="1">
      <c r="B6" s="401" t="s">
        <v>2740</v>
      </c>
      <c r="C6" s="402" t="s">
        <v>2918</v>
      </c>
      <c r="D6" s="403" t="s">
        <v>2918</v>
      </c>
      <c r="E6" s="403"/>
      <c r="F6" s="403" t="s">
        <v>2926</v>
      </c>
      <c r="G6" s="403"/>
      <c r="H6" s="403" t="s">
        <v>2623</v>
      </c>
      <c r="I6" s="403" t="s">
        <v>2623</v>
      </c>
      <c r="J6" s="403"/>
      <c r="K6" s="403" t="s">
        <v>2623</v>
      </c>
      <c r="L6" s="403"/>
      <c r="M6" s="403" t="s">
        <v>2918</v>
      </c>
      <c r="N6" s="403" t="s">
        <v>2918</v>
      </c>
      <c r="O6" s="403" t="s">
        <v>2919</v>
      </c>
    </row>
    <row r="7" spans="2:15" ht="12.4" customHeight="1">
      <c r="B7" s="404" t="s">
        <v>2741</v>
      </c>
      <c r="C7" s="405" t="s">
        <v>2918</v>
      </c>
      <c r="D7" s="406" t="s">
        <v>2918</v>
      </c>
      <c r="E7" s="406"/>
      <c r="F7" s="406" t="s">
        <v>2926</v>
      </c>
      <c r="G7" s="406"/>
      <c r="H7" s="406" t="s">
        <v>2918</v>
      </c>
      <c r="I7" s="406" t="s">
        <v>2918</v>
      </c>
      <c r="J7" s="406"/>
      <c r="K7" s="406" t="s">
        <v>2926</v>
      </c>
      <c r="L7" s="406"/>
      <c r="M7" s="406" t="s">
        <v>2918</v>
      </c>
      <c r="N7" s="406" t="s">
        <v>2918</v>
      </c>
      <c r="O7" s="406" t="s">
        <v>2919</v>
      </c>
    </row>
    <row r="8" spans="2:15" ht="12.4" customHeight="1">
      <c r="B8" s="404" t="s">
        <v>2742</v>
      </c>
      <c r="C8" s="405" t="s">
        <v>2918</v>
      </c>
      <c r="D8" s="406" t="s">
        <v>2918</v>
      </c>
      <c r="E8" s="406"/>
      <c r="F8" s="406" t="s">
        <v>2926</v>
      </c>
      <c r="G8" s="406"/>
      <c r="H8" s="406" t="s">
        <v>2623</v>
      </c>
      <c r="I8" s="406" t="s">
        <v>2623</v>
      </c>
      <c r="J8" s="406"/>
      <c r="K8" s="406" t="s">
        <v>2623</v>
      </c>
      <c r="L8" s="406"/>
      <c r="M8" s="406" t="s">
        <v>2918</v>
      </c>
      <c r="N8" s="406" t="s">
        <v>2918</v>
      </c>
      <c r="O8" s="406" t="s">
        <v>2919</v>
      </c>
    </row>
    <row r="9" spans="2:15" ht="12.4" customHeight="1">
      <c r="B9" s="404" t="s">
        <v>2743</v>
      </c>
      <c r="C9" s="405" t="s">
        <v>2918</v>
      </c>
      <c r="D9" s="406" t="s">
        <v>2918</v>
      </c>
      <c r="E9" s="406"/>
      <c r="F9" s="406" t="s">
        <v>2962</v>
      </c>
      <c r="G9" s="406"/>
      <c r="H9" s="406" t="s">
        <v>2623</v>
      </c>
      <c r="I9" s="406" t="s">
        <v>2623</v>
      </c>
      <c r="J9" s="406"/>
      <c r="K9" s="406" t="s">
        <v>2623</v>
      </c>
      <c r="L9" s="406"/>
      <c r="M9" s="406" t="s">
        <v>2918</v>
      </c>
      <c r="N9" s="406" t="s">
        <v>2918</v>
      </c>
      <c r="O9" s="406" t="s">
        <v>2923</v>
      </c>
    </row>
    <row r="10" spans="2:15" ht="12.4" customHeight="1">
      <c r="B10" s="404" t="s">
        <v>2744</v>
      </c>
      <c r="C10" s="405" t="s">
        <v>2918</v>
      </c>
      <c r="D10" s="406" t="s">
        <v>2924</v>
      </c>
      <c r="E10" s="406"/>
      <c r="F10" s="406" t="s">
        <v>2917</v>
      </c>
      <c r="G10" s="406"/>
      <c r="H10" s="406" t="s">
        <v>2918</v>
      </c>
      <c r="I10" s="406" t="s">
        <v>2924</v>
      </c>
      <c r="J10" s="406"/>
      <c r="K10" s="406" t="s">
        <v>2917</v>
      </c>
      <c r="L10" s="406"/>
      <c r="M10" s="406" t="s">
        <v>2918</v>
      </c>
      <c r="N10" s="406" t="s">
        <v>2924</v>
      </c>
      <c r="O10" s="406" t="s">
        <v>2923</v>
      </c>
    </row>
    <row r="11" spans="2:15" ht="12.4" customHeight="1">
      <c r="B11" s="404" t="s">
        <v>2745</v>
      </c>
      <c r="C11" s="405" t="s">
        <v>2918</v>
      </c>
      <c r="D11" s="406" t="s">
        <v>2918</v>
      </c>
      <c r="E11" s="406"/>
      <c r="F11" s="406" t="s">
        <v>2926</v>
      </c>
      <c r="G11" s="406"/>
      <c r="H11" s="406" t="s">
        <v>2623</v>
      </c>
      <c r="I11" s="406" t="s">
        <v>2623</v>
      </c>
      <c r="J11" s="406"/>
      <c r="K11" s="406" t="s">
        <v>2623</v>
      </c>
      <c r="L11" s="406"/>
      <c r="M11" s="406" t="s">
        <v>2918</v>
      </c>
      <c r="N11" s="406" t="s">
        <v>2918</v>
      </c>
      <c r="O11" s="406" t="s">
        <v>2919</v>
      </c>
    </row>
    <row r="12" spans="2:15" ht="12.4" customHeight="1">
      <c r="B12" s="404" t="s">
        <v>2746</v>
      </c>
      <c r="C12" s="405" t="s">
        <v>2940</v>
      </c>
      <c r="D12" s="406" t="s">
        <v>2963</v>
      </c>
      <c r="E12" s="406"/>
      <c r="F12" s="406" t="s">
        <v>2926</v>
      </c>
      <c r="G12" s="406"/>
      <c r="H12" s="406" t="s">
        <v>2623</v>
      </c>
      <c r="I12" s="406" t="s">
        <v>2623</v>
      </c>
      <c r="J12" s="406"/>
      <c r="K12" s="406" t="s">
        <v>2623</v>
      </c>
      <c r="L12" s="406"/>
      <c r="M12" s="406" t="s">
        <v>2918</v>
      </c>
      <c r="N12" s="406" t="s">
        <v>2918</v>
      </c>
      <c r="O12" s="406" t="s">
        <v>2923</v>
      </c>
    </row>
    <row r="13" spans="2:15" ht="12.4" customHeight="1">
      <c r="B13" s="404" t="s">
        <v>2747</v>
      </c>
      <c r="C13" s="405" t="s">
        <v>2918</v>
      </c>
      <c r="D13" s="406" t="s">
        <v>2924</v>
      </c>
      <c r="E13" s="406"/>
      <c r="F13" s="406" t="s">
        <v>2926</v>
      </c>
      <c r="G13" s="406"/>
      <c r="H13" s="406" t="s">
        <v>2623</v>
      </c>
      <c r="I13" s="406" t="s">
        <v>2623</v>
      </c>
      <c r="J13" s="406"/>
      <c r="K13" s="406" t="s">
        <v>2623</v>
      </c>
      <c r="L13" s="406"/>
      <c r="M13" s="406" t="s">
        <v>2915</v>
      </c>
      <c r="N13" s="406" t="s">
        <v>2964</v>
      </c>
      <c r="O13" s="406" t="s">
        <v>2919</v>
      </c>
    </row>
    <row r="14" spans="2:15" ht="12.4" customHeight="1">
      <c r="B14" s="404" t="s">
        <v>2748</v>
      </c>
      <c r="C14" s="405" t="s">
        <v>2918</v>
      </c>
      <c r="D14" s="406" t="s">
        <v>2918</v>
      </c>
      <c r="E14" s="406"/>
      <c r="F14" s="406" t="s">
        <v>2917</v>
      </c>
      <c r="G14" s="406"/>
      <c r="H14" s="406" t="s">
        <v>2623</v>
      </c>
      <c r="I14" s="406" t="s">
        <v>2623</v>
      </c>
      <c r="J14" s="406"/>
      <c r="K14" s="406" t="s">
        <v>2623</v>
      </c>
      <c r="L14" s="406"/>
      <c r="M14" s="406" t="s">
        <v>2918</v>
      </c>
      <c r="N14" s="406" t="s">
        <v>2918</v>
      </c>
      <c r="O14" s="406" t="s">
        <v>2919</v>
      </c>
    </row>
    <row r="15" spans="2:15" ht="12.4" customHeight="1">
      <c r="B15" s="404" t="s">
        <v>2749</v>
      </c>
      <c r="C15" s="405" t="s">
        <v>2918</v>
      </c>
      <c r="D15" s="406" t="s">
        <v>2944</v>
      </c>
      <c r="E15" s="406"/>
      <c r="F15" s="406" t="s">
        <v>2927</v>
      </c>
      <c r="G15" s="406"/>
      <c r="H15" s="406" t="s">
        <v>2623</v>
      </c>
      <c r="I15" s="406" t="s">
        <v>2623</v>
      </c>
      <c r="J15" s="406"/>
      <c r="K15" s="406" t="s">
        <v>2623</v>
      </c>
      <c r="L15" s="406"/>
      <c r="M15" s="406" t="s">
        <v>2918</v>
      </c>
      <c r="N15" s="406" t="s">
        <v>2965</v>
      </c>
      <c r="O15" s="406" t="s">
        <v>2919</v>
      </c>
    </row>
    <row r="16" spans="2:15" ht="12.4" customHeight="1">
      <c r="B16" s="404" t="s">
        <v>2751</v>
      </c>
      <c r="C16" s="405" t="s">
        <v>2915</v>
      </c>
      <c r="D16" s="406" t="s">
        <v>2929</v>
      </c>
      <c r="E16" s="406"/>
      <c r="F16" s="406" t="s">
        <v>2926</v>
      </c>
      <c r="G16" s="406"/>
      <c r="H16" s="406" t="s">
        <v>2623</v>
      </c>
      <c r="I16" s="406" t="s">
        <v>2623</v>
      </c>
      <c r="J16" s="406"/>
      <c r="K16" s="406" t="s">
        <v>2623</v>
      </c>
      <c r="L16" s="406"/>
      <c r="M16" s="406" t="s">
        <v>2940</v>
      </c>
      <c r="N16" s="406" t="s">
        <v>2966</v>
      </c>
      <c r="O16" s="406" t="s">
        <v>2919</v>
      </c>
    </row>
    <row r="17" spans="2:15">
      <c r="B17" s="404" t="s">
        <v>2752</v>
      </c>
      <c r="C17" s="405" t="s">
        <v>2918</v>
      </c>
      <c r="D17" s="406" t="s">
        <v>2918</v>
      </c>
      <c r="E17" s="406"/>
      <c r="F17" s="406" t="s">
        <v>2962</v>
      </c>
      <c r="G17" s="406"/>
      <c r="H17" s="406" t="s">
        <v>2623</v>
      </c>
      <c r="I17" s="406" t="s">
        <v>2623</v>
      </c>
      <c r="J17" s="406"/>
      <c r="K17" s="406" t="s">
        <v>2623</v>
      </c>
      <c r="L17" s="406"/>
      <c r="M17" s="406" t="s">
        <v>2918</v>
      </c>
      <c r="N17" s="406" t="s">
        <v>2918</v>
      </c>
      <c r="O17" s="406" t="s">
        <v>2923</v>
      </c>
    </row>
    <row r="18" spans="2:15">
      <c r="B18" s="404" t="s">
        <v>2753</v>
      </c>
      <c r="C18" s="405" t="s">
        <v>2918</v>
      </c>
      <c r="D18" s="406" t="s">
        <v>2918</v>
      </c>
      <c r="E18" s="406"/>
      <c r="F18" s="406" t="s">
        <v>2927</v>
      </c>
      <c r="G18" s="406"/>
      <c r="H18" s="406" t="s">
        <v>2623</v>
      </c>
      <c r="I18" s="406" t="s">
        <v>2623</v>
      </c>
      <c r="J18" s="406"/>
      <c r="K18" s="406" t="s">
        <v>2623</v>
      </c>
      <c r="L18" s="406"/>
      <c r="M18" s="406" t="s">
        <v>2918</v>
      </c>
      <c r="N18" s="406" t="s">
        <v>2918</v>
      </c>
      <c r="O18" s="406" t="s">
        <v>2919</v>
      </c>
    </row>
    <row r="19" spans="2:15" ht="13.5">
      <c r="B19" s="404" t="s">
        <v>2967</v>
      </c>
      <c r="C19" s="405" t="s">
        <v>2918</v>
      </c>
      <c r="D19" s="406" t="s">
        <v>2918</v>
      </c>
      <c r="E19" s="406"/>
      <c r="F19" s="406" t="s">
        <v>2926</v>
      </c>
      <c r="G19" s="406"/>
      <c r="H19" s="406" t="s">
        <v>2673</v>
      </c>
      <c r="I19" s="406" t="s">
        <v>2673</v>
      </c>
      <c r="J19" s="406"/>
      <c r="K19" s="406" t="s">
        <v>2673</v>
      </c>
      <c r="L19" s="406"/>
      <c r="M19" s="406" t="s">
        <v>2918</v>
      </c>
      <c r="N19" s="406" t="s">
        <v>2918</v>
      </c>
      <c r="O19" s="406" t="s">
        <v>2919</v>
      </c>
    </row>
    <row r="20" spans="2:15">
      <c r="B20" s="404" t="s">
        <v>2755</v>
      </c>
      <c r="C20" s="406" t="s">
        <v>2915</v>
      </c>
      <c r="D20" s="406" t="s">
        <v>2925</v>
      </c>
      <c r="E20" s="406"/>
      <c r="F20" s="406" t="s">
        <v>2927</v>
      </c>
      <c r="G20" s="406"/>
      <c r="H20" s="406" t="s">
        <v>2915</v>
      </c>
      <c r="I20" s="406" t="s">
        <v>2925</v>
      </c>
      <c r="J20" s="406"/>
      <c r="K20" s="406" t="s">
        <v>2927</v>
      </c>
      <c r="L20" s="406"/>
      <c r="M20" s="406" t="s">
        <v>2915</v>
      </c>
      <c r="N20" s="406" t="s">
        <v>2925</v>
      </c>
      <c r="O20" s="406" t="s">
        <v>2919</v>
      </c>
    </row>
    <row r="21" spans="2:15">
      <c r="B21" s="404" t="s">
        <v>2756</v>
      </c>
      <c r="C21" s="405" t="s">
        <v>2918</v>
      </c>
      <c r="D21" s="406" t="s">
        <v>2918</v>
      </c>
      <c r="E21" s="406"/>
      <c r="F21" s="406" t="s">
        <v>2926</v>
      </c>
      <c r="G21" s="406"/>
      <c r="H21" s="406" t="s">
        <v>2623</v>
      </c>
      <c r="I21" s="406" t="s">
        <v>2623</v>
      </c>
      <c r="J21" s="406"/>
      <c r="K21" s="406" t="s">
        <v>2623</v>
      </c>
      <c r="L21" s="406"/>
      <c r="M21" s="406" t="s">
        <v>2918</v>
      </c>
      <c r="N21" s="406" t="s">
        <v>2918</v>
      </c>
      <c r="O21" s="406" t="s">
        <v>2921</v>
      </c>
    </row>
    <row r="22" spans="2:15">
      <c r="B22" s="404" t="s">
        <v>2757</v>
      </c>
      <c r="C22" s="405" t="s">
        <v>2915</v>
      </c>
      <c r="D22" s="406" t="s">
        <v>2925</v>
      </c>
      <c r="E22" s="406"/>
      <c r="F22" s="406" t="s">
        <v>2926</v>
      </c>
      <c r="G22" s="406"/>
      <c r="H22" s="406" t="s">
        <v>2623</v>
      </c>
      <c r="I22" s="406" t="s">
        <v>2623</v>
      </c>
      <c r="J22" s="406"/>
      <c r="K22" s="406" t="s">
        <v>2623</v>
      </c>
      <c r="L22" s="406"/>
      <c r="M22" s="406" t="s">
        <v>2915</v>
      </c>
      <c r="N22" s="406" t="s">
        <v>2925</v>
      </c>
      <c r="O22" s="406" t="s">
        <v>2923</v>
      </c>
    </row>
    <row r="23" spans="2:15" ht="13.5">
      <c r="B23" s="404" t="s">
        <v>2968</v>
      </c>
      <c r="C23" s="405" t="s">
        <v>2918</v>
      </c>
      <c r="D23" s="406" t="s">
        <v>2918</v>
      </c>
      <c r="E23" s="406"/>
      <c r="F23" s="406" t="s">
        <v>2926</v>
      </c>
      <c r="G23" s="406"/>
      <c r="H23" s="406" t="s">
        <v>2918</v>
      </c>
      <c r="I23" s="406" t="s">
        <v>2918</v>
      </c>
      <c r="J23" s="406"/>
      <c r="K23" s="406" t="s">
        <v>2926</v>
      </c>
      <c r="L23" s="406"/>
      <c r="M23" s="406" t="s">
        <v>2918</v>
      </c>
      <c r="N23" s="406" t="s">
        <v>2918</v>
      </c>
      <c r="O23" s="406" t="s">
        <v>2919</v>
      </c>
    </row>
    <row r="24" spans="2:15">
      <c r="B24" s="404" t="s">
        <v>2759</v>
      </c>
      <c r="C24" s="405" t="s">
        <v>2918</v>
      </c>
      <c r="D24" s="406" t="s">
        <v>2924</v>
      </c>
      <c r="E24" s="406"/>
      <c r="F24" s="406" t="s">
        <v>2962</v>
      </c>
      <c r="G24" s="406"/>
      <c r="H24" s="406" t="s">
        <v>2623</v>
      </c>
      <c r="I24" s="406" t="s">
        <v>2623</v>
      </c>
      <c r="J24" s="406"/>
      <c r="K24" s="406" t="s">
        <v>2623</v>
      </c>
      <c r="L24" s="406"/>
      <c r="M24" s="406" t="s">
        <v>2940</v>
      </c>
      <c r="N24" s="406" t="s">
        <v>2964</v>
      </c>
      <c r="O24" s="406" t="s">
        <v>2919</v>
      </c>
    </row>
    <row r="25" spans="2:15">
      <c r="B25" s="404" t="s">
        <v>2760</v>
      </c>
      <c r="C25" s="405" t="s">
        <v>2918</v>
      </c>
      <c r="D25" s="406" t="s">
        <v>2918</v>
      </c>
      <c r="E25" s="406"/>
      <c r="F25" s="406" t="s">
        <v>2926</v>
      </c>
      <c r="G25" s="406"/>
      <c r="H25" s="406" t="s">
        <v>2623</v>
      </c>
      <c r="I25" s="406" t="s">
        <v>2623</v>
      </c>
      <c r="J25" s="406"/>
      <c r="K25" s="406" t="s">
        <v>2623</v>
      </c>
      <c r="L25" s="406"/>
      <c r="M25" s="406" t="s">
        <v>2918</v>
      </c>
      <c r="N25" s="406" t="s">
        <v>2918</v>
      </c>
      <c r="O25" s="406" t="s">
        <v>2673</v>
      </c>
    </row>
    <row r="26" spans="2:15">
      <c r="B26" s="404" t="s">
        <v>2761</v>
      </c>
      <c r="C26" s="405" t="s">
        <v>2918</v>
      </c>
      <c r="D26" s="406" t="s">
        <v>2918</v>
      </c>
      <c r="E26" s="406"/>
      <c r="F26" s="406" t="s">
        <v>2927</v>
      </c>
      <c r="G26" s="406"/>
      <c r="H26" s="406" t="s">
        <v>2623</v>
      </c>
      <c r="I26" s="406" t="s">
        <v>2623</v>
      </c>
      <c r="J26" s="406"/>
      <c r="K26" s="406" t="s">
        <v>2623</v>
      </c>
      <c r="L26" s="406"/>
      <c r="M26" s="406" t="s">
        <v>2918</v>
      </c>
      <c r="N26" s="406" t="s">
        <v>2918</v>
      </c>
      <c r="O26" s="406" t="s">
        <v>2919</v>
      </c>
    </row>
    <row r="27" spans="2:15">
      <c r="B27" s="404" t="s">
        <v>2762</v>
      </c>
      <c r="C27" s="405" t="s">
        <v>2915</v>
      </c>
      <c r="D27" s="406" t="s">
        <v>2925</v>
      </c>
      <c r="E27" s="406"/>
      <c r="F27" s="406" t="s">
        <v>2926</v>
      </c>
      <c r="G27" s="406"/>
      <c r="H27" s="406" t="s">
        <v>2915</v>
      </c>
      <c r="I27" s="406" t="s">
        <v>2925</v>
      </c>
      <c r="J27" s="406"/>
      <c r="K27" s="406" t="s">
        <v>2926</v>
      </c>
      <c r="L27" s="406"/>
      <c r="M27" s="406" t="s">
        <v>2915</v>
      </c>
      <c r="N27" s="406" t="s">
        <v>2925</v>
      </c>
      <c r="O27" s="406" t="s">
        <v>2919</v>
      </c>
    </row>
    <row r="28" spans="2:15">
      <c r="B28" s="404" t="s">
        <v>2763</v>
      </c>
      <c r="C28" s="405" t="s">
        <v>2918</v>
      </c>
      <c r="D28" s="406" t="s">
        <v>2943</v>
      </c>
      <c r="E28" s="406"/>
      <c r="F28" s="406" t="s">
        <v>2927</v>
      </c>
      <c r="G28" s="406"/>
      <c r="H28" s="406" t="s">
        <v>2918</v>
      </c>
      <c r="I28" s="406" t="s">
        <v>2943</v>
      </c>
      <c r="J28" s="406"/>
      <c r="K28" s="406" t="s">
        <v>2927</v>
      </c>
      <c r="L28" s="406"/>
      <c r="M28" s="406" t="s">
        <v>2918</v>
      </c>
      <c r="N28" s="406" t="s">
        <v>2943</v>
      </c>
      <c r="O28" s="406" t="s">
        <v>2919</v>
      </c>
    </row>
    <row r="29" spans="2:15" ht="13.5">
      <c r="B29" s="404" t="s">
        <v>2969</v>
      </c>
      <c r="C29" s="405" t="s">
        <v>2940</v>
      </c>
      <c r="D29" s="406" t="s">
        <v>2963</v>
      </c>
      <c r="E29" s="406"/>
      <c r="F29" s="406" t="s">
        <v>2926</v>
      </c>
      <c r="G29" s="406"/>
      <c r="H29" s="406" t="s">
        <v>2623</v>
      </c>
      <c r="I29" s="406" t="s">
        <v>2623</v>
      </c>
      <c r="J29" s="406"/>
      <c r="K29" s="406" t="s">
        <v>2623</v>
      </c>
      <c r="L29" s="406"/>
      <c r="M29" s="406" t="s">
        <v>2940</v>
      </c>
      <c r="N29" s="406" t="s">
        <v>2963</v>
      </c>
      <c r="O29" s="406" t="s">
        <v>2923</v>
      </c>
    </row>
    <row r="30" spans="2:15">
      <c r="B30" s="404" t="s">
        <v>2765</v>
      </c>
      <c r="C30" s="405" t="s">
        <v>2918</v>
      </c>
      <c r="D30" s="406" t="s">
        <v>2918</v>
      </c>
      <c r="E30" s="406"/>
      <c r="F30" s="406" t="s">
        <v>2926</v>
      </c>
      <c r="G30" s="406"/>
      <c r="H30" s="406" t="s">
        <v>2918</v>
      </c>
      <c r="I30" s="406" t="s">
        <v>2918</v>
      </c>
      <c r="J30" s="406"/>
      <c r="K30" s="406" t="s">
        <v>2926</v>
      </c>
      <c r="L30" s="406"/>
      <c r="M30" s="406" t="s">
        <v>2918</v>
      </c>
      <c r="N30" s="406" t="s">
        <v>2918</v>
      </c>
      <c r="O30" s="406" t="s">
        <v>2923</v>
      </c>
    </row>
    <row r="31" spans="2:15">
      <c r="B31" s="404" t="s">
        <v>2766</v>
      </c>
      <c r="C31" s="405" t="s">
        <v>2915</v>
      </c>
      <c r="D31" s="406" t="s">
        <v>2925</v>
      </c>
      <c r="E31" s="406"/>
      <c r="F31" s="406" t="s">
        <v>2926</v>
      </c>
      <c r="G31" s="406"/>
      <c r="H31" s="406" t="s">
        <v>2915</v>
      </c>
      <c r="I31" s="406" t="s">
        <v>2925</v>
      </c>
      <c r="J31" s="406"/>
      <c r="K31" s="406" t="s">
        <v>2926</v>
      </c>
      <c r="L31" s="406"/>
      <c r="M31" s="406" t="s">
        <v>2915</v>
      </c>
      <c r="N31" s="406" t="s">
        <v>2925</v>
      </c>
      <c r="O31" s="406" t="s">
        <v>2919</v>
      </c>
    </row>
    <row r="32" spans="2:15">
      <c r="B32" s="404" t="s">
        <v>2767</v>
      </c>
      <c r="C32" s="405" t="s">
        <v>2918</v>
      </c>
      <c r="D32" s="406" t="s">
        <v>2918</v>
      </c>
      <c r="E32" s="406"/>
      <c r="F32" s="406" t="s">
        <v>2917</v>
      </c>
      <c r="G32" s="406"/>
      <c r="H32" s="406" t="s">
        <v>2623</v>
      </c>
      <c r="I32" s="406" t="s">
        <v>2623</v>
      </c>
      <c r="J32" s="406"/>
      <c r="K32" s="406" t="s">
        <v>2623</v>
      </c>
      <c r="L32" s="406"/>
      <c r="M32" s="406" t="s">
        <v>2918</v>
      </c>
      <c r="N32" s="406" t="s">
        <v>2918</v>
      </c>
      <c r="O32" s="406" t="s">
        <v>2919</v>
      </c>
    </row>
    <row r="33" spans="2:16">
      <c r="B33" s="404" t="s">
        <v>2768</v>
      </c>
      <c r="C33" s="405" t="s">
        <v>2915</v>
      </c>
      <c r="D33" s="406" t="s">
        <v>2929</v>
      </c>
      <c r="E33" s="406"/>
      <c r="F33" s="406" t="s">
        <v>2926</v>
      </c>
      <c r="G33" s="406"/>
      <c r="H33" s="406" t="s">
        <v>2623</v>
      </c>
      <c r="I33" s="406" t="s">
        <v>2623</v>
      </c>
      <c r="J33" s="406"/>
      <c r="K33" s="406" t="s">
        <v>2623</v>
      </c>
      <c r="L33" s="406"/>
      <c r="M33" s="406" t="s">
        <v>2915</v>
      </c>
      <c r="N33" s="406" t="s">
        <v>2929</v>
      </c>
      <c r="O33" s="406" t="s">
        <v>2921</v>
      </c>
    </row>
    <row r="34" spans="2:16">
      <c r="B34" s="404" t="s">
        <v>2769</v>
      </c>
      <c r="C34" s="405" t="s">
        <v>2918</v>
      </c>
      <c r="D34" s="406" t="s">
        <v>2918</v>
      </c>
      <c r="E34" s="406"/>
      <c r="F34" s="406" t="s">
        <v>2926</v>
      </c>
      <c r="G34" s="406"/>
      <c r="H34" s="406" t="s">
        <v>2623</v>
      </c>
      <c r="I34" s="406" t="s">
        <v>2623</v>
      </c>
      <c r="J34" s="406"/>
      <c r="K34" s="406" t="s">
        <v>2623</v>
      </c>
      <c r="L34" s="406"/>
      <c r="M34" s="406" t="s">
        <v>2918</v>
      </c>
      <c r="N34" s="406" t="s">
        <v>2918</v>
      </c>
      <c r="O34" s="406" t="s">
        <v>2923</v>
      </c>
    </row>
    <row r="35" spans="2:16">
      <c r="B35" s="404" t="s">
        <v>2770</v>
      </c>
      <c r="C35" s="405" t="s">
        <v>2915</v>
      </c>
      <c r="D35" s="406" t="s">
        <v>2924</v>
      </c>
      <c r="E35" s="406"/>
      <c r="F35" s="406" t="s">
        <v>2927</v>
      </c>
      <c r="G35" s="406"/>
      <c r="H35" s="406" t="s">
        <v>2623</v>
      </c>
      <c r="I35" s="406" t="s">
        <v>2623</v>
      </c>
      <c r="J35" s="406"/>
      <c r="K35" s="406" t="s">
        <v>2623</v>
      </c>
      <c r="L35" s="406"/>
      <c r="M35" s="406" t="s">
        <v>2918</v>
      </c>
      <c r="N35" s="406" t="s">
        <v>2918</v>
      </c>
      <c r="O35" s="406" t="s">
        <v>2919</v>
      </c>
    </row>
    <row r="36" spans="2:16">
      <c r="B36" s="404" t="s">
        <v>2771</v>
      </c>
      <c r="C36" s="405" t="s">
        <v>2918</v>
      </c>
      <c r="D36" s="406" t="s">
        <v>2918</v>
      </c>
      <c r="E36" s="406"/>
      <c r="F36" s="406" t="s">
        <v>2926</v>
      </c>
      <c r="G36" s="406"/>
      <c r="H36" s="406" t="s">
        <v>2673</v>
      </c>
      <c r="I36" s="406" t="s">
        <v>2673</v>
      </c>
      <c r="J36" s="406"/>
      <c r="K36" s="406" t="s">
        <v>2673</v>
      </c>
      <c r="L36" s="406"/>
      <c r="M36" s="406" t="s">
        <v>2939</v>
      </c>
      <c r="N36" s="406" t="s">
        <v>2970</v>
      </c>
      <c r="O36" s="406" t="s">
        <v>2919</v>
      </c>
    </row>
    <row r="37" spans="2:16">
      <c r="B37" s="404" t="s">
        <v>2772</v>
      </c>
      <c r="C37" s="405" t="s">
        <v>2918</v>
      </c>
      <c r="D37" s="406" t="s">
        <v>2918</v>
      </c>
      <c r="E37" s="406"/>
      <c r="F37" s="406" t="s">
        <v>2927</v>
      </c>
      <c r="G37" s="406"/>
      <c r="H37" s="406" t="s">
        <v>2623</v>
      </c>
      <c r="I37" s="406" t="s">
        <v>2623</v>
      </c>
      <c r="J37" s="406"/>
      <c r="K37" s="406" t="s">
        <v>2623</v>
      </c>
      <c r="L37" s="406"/>
      <c r="M37" s="406" t="s">
        <v>2918</v>
      </c>
      <c r="N37" s="406" t="s">
        <v>2918</v>
      </c>
      <c r="O37" s="406" t="s">
        <v>2919</v>
      </c>
    </row>
    <row r="38" spans="2:16">
      <c r="B38" s="404" t="s">
        <v>2773</v>
      </c>
      <c r="C38" s="406" t="s">
        <v>2915</v>
      </c>
      <c r="D38" s="406" t="s">
        <v>2925</v>
      </c>
      <c r="E38" s="406"/>
      <c r="F38" s="406" t="s">
        <v>2926</v>
      </c>
      <c r="G38" s="406"/>
      <c r="H38" s="406" t="s">
        <v>2623</v>
      </c>
      <c r="I38" s="406" t="s">
        <v>2623</v>
      </c>
      <c r="J38" s="406"/>
      <c r="K38" s="406" t="s">
        <v>2623</v>
      </c>
      <c r="L38" s="406"/>
      <c r="M38" s="406" t="s">
        <v>2915</v>
      </c>
      <c r="N38" s="406" t="s">
        <v>2925</v>
      </c>
      <c r="O38" s="406" t="s">
        <v>2919</v>
      </c>
    </row>
    <row r="39" spans="2:16">
      <c r="B39" s="404" t="s">
        <v>2592</v>
      </c>
      <c r="C39" s="405" t="s">
        <v>2918</v>
      </c>
      <c r="D39" s="406" t="s">
        <v>2924</v>
      </c>
      <c r="E39" s="406"/>
      <c r="F39" s="406" t="s">
        <v>2926</v>
      </c>
      <c r="G39" s="406"/>
      <c r="H39" s="406" t="s">
        <v>2623</v>
      </c>
      <c r="I39" s="406" t="s">
        <v>2623</v>
      </c>
      <c r="J39" s="406"/>
      <c r="K39" s="406" t="s">
        <v>2623</v>
      </c>
      <c r="L39" s="406"/>
      <c r="M39" s="406" t="s">
        <v>2918</v>
      </c>
      <c r="N39" s="406" t="s">
        <v>2924</v>
      </c>
      <c r="O39" s="406" t="s">
        <v>2919</v>
      </c>
    </row>
    <row r="40" spans="2:16">
      <c r="B40" s="404" t="s">
        <v>2774</v>
      </c>
      <c r="C40" s="405" t="s">
        <v>2918</v>
      </c>
      <c r="D40" s="406" t="s">
        <v>2918</v>
      </c>
      <c r="E40" s="406"/>
      <c r="F40" s="406" t="s">
        <v>2926</v>
      </c>
      <c r="G40" s="406"/>
      <c r="H40" s="406" t="s">
        <v>2623</v>
      </c>
      <c r="I40" s="406" t="s">
        <v>2623</v>
      </c>
      <c r="J40" s="406"/>
      <c r="K40" s="406" t="s">
        <v>2623</v>
      </c>
      <c r="L40" s="406"/>
      <c r="M40" s="406" t="s">
        <v>2918</v>
      </c>
      <c r="N40" s="406" t="s">
        <v>2918</v>
      </c>
      <c r="O40" s="406" t="s">
        <v>2919</v>
      </c>
    </row>
    <row r="41" spans="2:16" ht="13.5">
      <c r="B41" s="404" t="s">
        <v>2971</v>
      </c>
      <c r="C41" s="405" t="s">
        <v>2915</v>
      </c>
      <c r="D41" s="406" t="s">
        <v>2922</v>
      </c>
      <c r="E41" s="406"/>
      <c r="F41" s="406" t="s">
        <v>2926</v>
      </c>
      <c r="G41" s="406"/>
      <c r="H41" s="406" t="s">
        <v>2623</v>
      </c>
      <c r="I41" s="406" t="s">
        <v>2623</v>
      </c>
      <c r="J41" s="406"/>
      <c r="K41" s="406" t="s">
        <v>2623</v>
      </c>
      <c r="L41" s="406"/>
      <c r="M41" s="406" t="s">
        <v>2915</v>
      </c>
      <c r="N41" s="406" t="s">
        <v>2922</v>
      </c>
      <c r="O41" s="406" t="s">
        <v>2919</v>
      </c>
    </row>
    <row r="42" spans="2:16">
      <c r="B42" s="404" t="s">
        <v>2776</v>
      </c>
      <c r="C42" s="405" t="s">
        <v>2915</v>
      </c>
      <c r="D42" s="406" t="s">
        <v>2924</v>
      </c>
      <c r="E42" s="406"/>
      <c r="F42" s="406" t="s">
        <v>2926</v>
      </c>
      <c r="G42" s="406"/>
      <c r="H42" s="406" t="s">
        <v>2623</v>
      </c>
      <c r="I42" s="406" t="s">
        <v>2623</v>
      </c>
      <c r="J42" s="406"/>
      <c r="K42" s="406" t="s">
        <v>2623</v>
      </c>
      <c r="L42" s="406"/>
      <c r="M42" s="406" t="s">
        <v>2915</v>
      </c>
      <c r="N42" s="406" t="s">
        <v>2924</v>
      </c>
      <c r="O42" s="406" t="s">
        <v>2919</v>
      </c>
    </row>
    <row r="43" spans="2:16">
      <c r="B43" s="404" t="s">
        <v>2777</v>
      </c>
      <c r="C43" s="405" t="s">
        <v>2918</v>
      </c>
      <c r="D43" s="406" t="s">
        <v>2918</v>
      </c>
      <c r="E43" s="406"/>
      <c r="F43" s="406" t="s">
        <v>2926</v>
      </c>
      <c r="G43" s="406"/>
      <c r="H43" s="406" t="s">
        <v>2623</v>
      </c>
      <c r="I43" s="406" t="s">
        <v>2623</v>
      </c>
      <c r="J43" s="406"/>
      <c r="K43" s="406" t="s">
        <v>2623</v>
      </c>
      <c r="L43" s="406"/>
      <c r="M43" s="406" t="s">
        <v>2918</v>
      </c>
      <c r="N43" s="406" t="s">
        <v>2918</v>
      </c>
      <c r="O43" s="406" t="s">
        <v>2919</v>
      </c>
    </row>
    <row r="44" spans="2:16">
      <c r="B44" s="407" t="s">
        <v>2778</v>
      </c>
      <c r="C44" s="408" t="s">
        <v>2918</v>
      </c>
      <c r="D44" s="409" t="s">
        <v>2918</v>
      </c>
      <c r="E44" s="409"/>
      <c r="F44" s="409" t="s">
        <v>2926</v>
      </c>
      <c r="G44" s="409"/>
      <c r="H44" s="409" t="s">
        <v>2623</v>
      </c>
      <c r="I44" s="409" t="s">
        <v>2623</v>
      </c>
      <c r="J44" s="409"/>
      <c r="K44" s="409" t="s">
        <v>2623</v>
      </c>
      <c r="L44" s="409"/>
      <c r="M44" s="409" t="s">
        <v>2918</v>
      </c>
      <c r="N44" s="409" t="s">
        <v>2918</v>
      </c>
      <c r="O44" s="409" t="s">
        <v>2921</v>
      </c>
    </row>
    <row r="45" spans="2:16" s="410" customFormat="1" ht="31.35" customHeight="1">
      <c r="B45" s="493" t="s">
        <v>2972</v>
      </c>
      <c r="C45" s="493"/>
      <c r="D45" s="493"/>
      <c r="E45" s="493"/>
      <c r="F45" s="493"/>
      <c r="G45" s="493"/>
      <c r="H45" s="493"/>
      <c r="I45" s="493"/>
      <c r="J45" s="493"/>
      <c r="K45" s="493"/>
      <c r="L45" s="493"/>
      <c r="M45" s="493"/>
      <c r="N45" s="493"/>
      <c r="O45" s="493"/>
      <c r="P45" s="493"/>
    </row>
    <row r="46" spans="2:16" s="410" customFormat="1" ht="36.75" customHeight="1">
      <c r="B46" s="494" t="s">
        <v>2973</v>
      </c>
      <c r="C46" s="494"/>
      <c r="D46" s="494"/>
      <c r="E46" s="494"/>
      <c r="F46" s="494"/>
      <c r="G46" s="494"/>
      <c r="H46" s="494"/>
      <c r="I46" s="494"/>
      <c r="J46" s="494"/>
      <c r="K46" s="494"/>
      <c r="L46" s="494"/>
      <c r="M46" s="494"/>
      <c r="N46" s="494"/>
      <c r="O46" s="494"/>
      <c r="P46" s="494"/>
    </row>
    <row r="47" spans="2:16" s="410" customFormat="1" ht="85.5" customHeight="1">
      <c r="B47" s="493" t="s">
        <v>2974</v>
      </c>
      <c r="C47" s="493"/>
      <c r="D47" s="493"/>
      <c r="E47" s="493"/>
      <c r="F47" s="493"/>
      <c r="G47" s="493"/>
      <c r="H47" s="493"/>
      <c r="I47" s="493"/>
      <c r="J47" s="493"/>
      <c r="K47" s="493"/>
      <c r="L47" s="493"/>
      <c r="M47" s="493"/>
      <c r="N47" s="493"/>
      <c r="O47" s="493"/>
      <c r="P47" s="493"/>
    </row>
    <row r="48" spans="2:16" s="410" customFormat="1" ht="35.25" customHeight="1">
      <c r="B48" s="492" t="s">
        <v>2975</v>
      </c>
      <c r="C48" s="492"/>
      <c r="D48" s="492"/>
      <c r="E48" s="492"/>
      <c r="F48" s="492"/>
      <c r="G48" s="492"/>
      <c r="H48" s="492"/>
      <c r="I48" s="492"/>
      <c r="J48" s="492"/>
      <c r="K48" s="492"/>
      <c r="L48" s="492"/>
      <c r="M48" s="492"/>
      <c r="N48" s="492"/>
      <c r="O48" s="492"/>
      <c r="P48" s="492"/>
    </row>
    <row r="49" spans="2:16" s="410" customFormat="1" ht="21" customHeight="1">
      <c r="B49" s="492" t="s">
        <v>2976</v>
      </c>
      <c r="C49" s="492"/>
      <c r="D49" s="492"/>
      <c r="E49" s="492"/>
      <c r="F49" s="492"/>
      <c r="G49" s="492"/>
      <c r="H49" s="492"/>
      <c r="I49" s="492"/>
      <c r="J49" s="492"/>
      <c r="K49" s="492"/>
      <c r="L49" s="492"/>
      <c r="M49" s="492"/>
      <c r="N49" s="492"/>
      <c r="O49" s="492"/>
      <c r="P49" s="492"/>
    </row>
    <row r="50" spans="2:16" s="410" customFormat="1" ht="18.75" customHeight="1">
      <c r="B50" s="495" t="s">
        <v>2977</v>
      </c>
      <c r="C50" s="495"/>
      <c r="D50" s="495"/>
      <c r="E50" s="495"/>
      <c r="F50" s="495"/>
      <c r="G50" s="495"/>
      <c r="H50" s="495"/>
      <c r="I50" s="495"/>
      <c r="J50" s="495"/>
      <c r="K50" s="495"/>
      <c r="L50" s="495"/>
      <c r="M50" s="495"/>
      <c r="N50" s="495"/>
      <c r="O50" s="495"/>
      <c r="P50" s="495"/>
    </row>
    <row r="51" spans="2:16" s="410" customFormat="1" ht="16.5">
      <c r="B51" s="492" t="s">
        <v>2978</v>
      </c>
      <c r="C51" s="492"/>
      <c r="D51" s="492"/>
      <c r="E51" s="492"/>
      <c r="F51" s="492"/>
      <c r="G51" s="492"/>
      <c r="H51" s="492"/>
      <c r="I51" s="492"/>
      <c r="J51" s="492"/>
      <c r="K51" s="492"/>
      <c r="L51" s="492"/>
      <c r="M51" s="492"/>
      <c r="N51" s="492"/>
      <c r="O51" s="492"/>
      <c r="P51" s="492"/>
    </row>
  </sheetData>
  <mergeCells count="17">
    <mergeCell ref="B2:O2"/>
    <mergeCell ref="C3:F3"/>
    <mergeCell ref="H3:K3"/>
    <mergeCell ref="M3:O3"/>
    <mergeCell ref="C4:D4"/>
    <mergeCell ref="F4:F5"/>
    <mergeCell ref="H4:I4"/>
    <mergeCell ref="K4:K5"/>
    <mergeCell ref="M4:N4"/>
    <mergeCell ref="O4:O5"/>
    <mergeCell ref="B51:P51"/>
    <mergeCell ref="B45:P45"/>
    <mergeCell ref="B46:P46"/>
    <mergeCell ref="B47:P47"/>
    <mergeCell ref="B48:P48"/>
    <mergeCell ref="B49:P49"/>
    <mergeCell ref="B50:P50"/>
  </mergeCells>
  <conditionalFormatting sqref="B12:O44 B7:O10 C6 E6:G6 J6 L6:M6">
    <cfRule type="expression" dxfId="8" priority="9">
      <formula>MOD(ROW(),2)=0</formula>
    </cfRule>
  </conditionalFormatting>
  <conditionalFormatting sqref="B11:O11">
    <cfRule type="expression" dxfId="7" priority="8">
      <formula>MOD(ROW(),2)=0</formula>
    </cfRule>
  </conditionalFormatting>
  <conditionalFormatting sqref="B6">
    <cfRule type="expression" dxfId="6" priority="7">
      <formula>MOD(ROW(),2)=0</formula>
    </cfRule>
  </conditionalFormatting>
  <conditionalFormatting sqref="D6">
    <cfRule type="expression" dxfId="5" priority="6">
      <formula>MOD(ROW(),2)=0</formula>
    </cfRule>
  </conditionalFormatting>
  <conditionalFormatting sqref="H6">
    <cfRule type="expression" dxfId="4" priority="5">
      <formula>MOD(ROW(),2)=0</formula>
    </cfRule>
  </conditionalFormatting>
  <conditionalFormatting sqref="I6">
    <cfRule type="expression" dxfId="3" priority="4">
      <formula>MOD(ROW(),2)=0</formula>
    </cfRule>
  </conditionalFormatting>
  <conditionalFormatting sqref="K6">
    <cfRule type="expression" dxfId="2" priority="3">
      <formula>MOD(ROW(),2)=0</formula>
    </cfRule>
  </conditionalFormatting>
  <conditionalFormatting sqref="N6">
    <cfRule type="expression" dxfId="1" priority="2">
      <formula>MOD(ROW(),2)=0</formula>
    </cfRule>
  </conditionalFormatting>
  <conditionalFormatting sqref="O6">
    <cfRule type="expression" dxfId="0" priority="1">
      <formula>MOD(ROW(),2)=0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IMF</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Haver, Victoria Marie</dc:creator>
  <cp:keywords/>
  <dc:description/>
  <cp:lastModifiedBy>El Barasse, Wala'a</cp:lastModifiedBy>
  <cp:revision/>
  <dcterms:created xsi:type="dcterms:W3CDTF">2024-02-07T15:56:30Z</dcterms:created>
  <dcterms:modified xsi:type="dcterms:W3CDTF">2024-04-15T12:33:06Z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07ed86-5dc5-4593-ad03-a8684b843815_Enabled">
    <vt:lpwstr>true</vt:lpwstr>
  </property>
  <property fmtid="{D5CDD505-2E9C-101B-9397-08002B2CF9AE}" pid="3" name="MSIP_Label_0c07ed86-5dc5-4593-ad03-a8684b843815_SetDate">
    <vt:lpwstr>2024-02-07T16:48:22Z</vt:lpwstr>
  </property>
  <property fmtid="{D5CDD505-2E9C-101B-9397-08002B2CF9AE}" pid="4" name="MSIP_Label_0c07ed86-5dc5-4593-ad03-a8684b843815_Method">
    <vt:lpwstr>Standard</vt:lpwstr>
  </property>
  <property fmtid="{D5CDD505-2E9C-101B-9397-08002B2CF9AE}" pid="5" name="MSIP_Label_0c07ed86-5dc5-4593-ad03-a8684b843815_Name">
    <vt:lpwstr>0c07ed86-5dc5-4593-ad03-a8684b843815</vt:lpwstr>
  </property>
  <property fmtid="{D5CDD505-2E9C-101B-9397-08002B2CF9AE}" pid="6" name="MSIP_Label_0c07ed86-5dc5-4593-ad03-a8684b843815_SiteId">
    <vt:lpwstr>8085fa43-302e-45bd-b171-a6648c3b6be7</vt:lpwstr>
  </property>
  <property fmtid="{D5CDD505-2E9C-101B-9397-08002B2CF9AE}" pid="7" name="MSIP_Label_0c07ed86-5dc5-4593-ad03-a8684b843815_ActionId">
    <vt:lpwstr>d1c2a3ee-bae8-4307-aa7d-f93a52f6eb0d</vt:lpwstr>
  </property>
  <property fmtid="{D5CDD505-2E9C-101B-9397-08002B2CF9AE}" pid="8" name="MSIP_Label_0c07ed86-5dc5-4593-ad03-a8684b843815_ContentBits">
    <vt:lpwstr>0</vt:lpwstr>
  </property>
  <property fmtid="{D5CDD505-2E9C-101B-9397-08002B2CF9AE}" pid="9" name="eDOCS AutoSave">
    <vt:lpwstr/>
  </property>
</Properties>
</file>